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EDM-MA-FILE-3\Apps\PYTHON_UTIL\scripts\officials_data.py3\data\xlsx\"/>
    </mc:Choice>
  </mc:AlternateContent>
  <xr:revisionPtr revIDLastSave="0" documentId="8_{4703E1FC-308B-40DA-A738-90983037FE5B}" xr6:coauthVersionLast="47" xr6:coauthVersionMax="47" xr10:uidLastSave="{00000000-0000-0000-0000-000000000000}"/>
  <bookViews>
    <workbookView xWindow="25080" yWindow="-120" windowWidth="25440" windowHeight="15270" xr2:uid="{079AE383-AB4B-4B1E-B43F-958343CF16A4}"/>
  </bookViews>
  <sheets>
    <sheet name="Index" sheetId="1" r:id="rId1"/>
    <sheet name="A(1)-Total" sheetId="2" r:id="rId2"/>
    <sheet name="AA(1)-Debt" sheetId="3" r:id="rId3"/>
    <sheet name="B(1)-Unrestricted" sheetId="4" r:id="rId4"/>
    <sheet name="B(2)-Restricted" sheetId="5" r:id="rId5"/>
    <sheet name="B(3)-Equity" sheetId="6" r:id="rId6"/>
    <sheet name="B(4)-Total" sheetId="7" r:id="rId7"/>
    <sheet name="C(1)-Revenue" sheetId="8" r:id="rId8"/>
    <sheet name="D(1)-Total" sheetId="9" r:id="rId9"/>
    <sheet name="E(1)-Sales" sheetId="10" r:id="rId10"/>
    <sheet name="E(2)-Transfers" sheetId="11" r:id="rId11"/>
    <sheet name="E(3)-Amortization" sheetId="12" r:id="rId12"/>
    <sheet name="E(4)-Capital Long Term Interest" sheetId="13" r:id="rId13"/>
    <sheet name="EA(1)-Assessment" sheetId="14" r:id="rId14"/>
    <sheet name="F(1)-Purchased" sheetId="15" r:id="rId15"/>
    <sheet name="F(2)-Donated" sheetId="16" r:id="rId16"/>
    <sheet name="F(3)-Additions" sheetId="17" r:id="rId17"/>
    <sheet name="F(4)-Reductions" sheetId="18" r:id="rId18"/>
    <sheet name="G(1)-StartBalance" sheetId="19" r:id="rId19"/>
    <sheet name="G(2)-Additions" sheetId="20" r:id="rId20"/>
    <sheet name="G(3)-Reductions" sheetId="21" r:id="rId21"/>
    <sheet name="G(4)-EndBalance" sheetId="22" r:id="rId22"/>
    <sheet name="H(1)-Operating" sheetId="23" r:id="rId23"/>
    <sheet name="H(2)-Capital" sheetId="24" r:id="rId24"/>
    <sheet name="H(3)-Total" sheetId="25" r:id="rId25"/>
    <sheet name="I(1)-Operating" sheetId="26" r:id="rId26"/>
    <sheet name="I(2)-Capital" sheetId="27" r:id="rId27"/>
    <sheet name="I(3)-Total" sheetId="28" r:id="rId28"/>
    <sheet name="J(1)-Operating" sheetId="29" r:id="rId29"/>
    <sheet name="J(2)-Capital" sheetId="30" r:id="rId30"/>
    <sheet name="J(3)-Total" sheetId="31" r:id="rId31"/>
    <sheet name="K(1)-Taxes" sheetId="32" r:id="rId32"/>
    <sheet name="K(2)-Grants" sheetId="33" r:id="rId33"/>
    <sheet name="K(3)-Total" sheetId="34" r:id="rId34"/>
    <sheet name="L(1)-Property" sheetId="35" r:id="rId35"/>
    <sheet name="L(2)-Business" sheetId="36" r:id="rId36"/>
    <sheet name="L(3)-Other" sheetId="37" r:id="rId37"/>
    <sheet name="L(4)-Total" sheetId="38" r:id="rId38"/>
    <sheet name="MR(3)-Mill Rate" sheetId="39" r:id="rId39"/>
    <sheet name="POPL(1)-Population" sheetId="40" r:id="rId40"/>
    <sheet name="ST(1)-Stat" sheetId="41" r:id="rId41"/>
  </sheets>
  <definedNames>
    <definedName name="_xlnm.Print_Area" localSheetId="0">Index!$A$1:$D$97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41" l="1"/>
  <c r="A1" i="40"/>
  <c r="A1" i="39"/>
  <c r="A1" i="38"/>
  <c r="A1" i="37"/>
  <c r="A1" i="36"/>
  <c r="A1" i="35"/>
  <c r="A1" i="34"/>
  <c r="A1" i="33"/>
  <c r="A1" i="32"/>
  <c r="A1" i="31"/>
  <c r="A1" i="30"/>
  <c r="A1" i="29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7"/>
  <c r="A1" i="6"/>
  <c r="A1" i="5"/>
  <c r="A1" i="4"/>
  <c r="A1" i="3"/>
  <c r="A1" i="2"/>
  <c r="C93" i="1"/>
  <c r="C90" i="1"/>
  <c r="C87" i="1"/>
  <c r="C84" i="1"/>
  <c r="C81" i="1"/>
  <c r="C80" i="1"/>
  <c r="C79" i="1"/>
  <c r="C76" i="1"/>
  <c r="C75" i="1"/>
  <c r="C74" i="1"/>
  <c r="C73" i="1"/>
  <c r="C70" i="1"/>
  <c r="C69" i="1"/>
  <c r="C68" i="1"/>
  <c r="C67" i="1"/>
  <c r="C64" i="1"/>
  <c r="C63" i="1"/>
  <c r="C62" i="1"/>
  <c r="C59" i="1"/>
  <c r="C58" i="1"/>
  <c r="C57" i="1"/>
  <c r="C54" i="1"/>
  <c r="C53" i="1"/>
  <c r="C52" i="1"/>
  <c r="C49" i="1"/>
  <c r="C48" i="1"/>
  <c r="C47" i="1"/>
  <c r="C44" i="1"/>
  <c r="C43" i="1"/>
  <c r="C42" i="1"/>
  <c r="C41" i="1"/>
  <c r="C38" i="1"/>
  <c r="C37" i="1"/>
  <c r="C35" i="1"/>
  <c r="C34" i="1"/>
  <c r="C31" i="1"/>
  <c r="C28" i="1"/>
  <c r="C27" i="1"/>
  <c r="C25" i="1"/>
  <c r="C24" i="1"/>
  <c r="C20" i="1"/>
  <c r="C17" i="1"/>
  <c r="C13" i="1"/>
  <c r="C12" i="1"/>
  <c r="C11" i="1"/>
  <c r="C10" i="1"/>
  <c r="G9" i="1"/>
  <c r="G8" i="1"/>
  <c r="G7" i="1"/>
  <c r="C7" i="1"/>
  <c r="C4" i="1"/>
</calcChain>
</file>

<file path=xl/sharedStrings.xml><?xml version="1.0" encoding="utf-8"?>
<sst xmlns="http://schemas.openxmlformats.org/spreadsheetml/2006/main" count="58018" uniqueCount="1904">
  <si>
    <t>Worksheet</t>
  </si>
  <si>
    <t>Description</t>
  </si>
  <si>
    <t>A - Financial Position</t>
  </si>
  <si>
    <t>2009 Financial and Statistical Data</t>
  </si>
  <si>
    <t>AA - Debt Limit</t>
  </si>
  <si>
    <t>Financial Information Returns:</t>
  </si>
  <si>
    <t>Statistical Information Returns:</t>
  </si>
  <si>
    <t>B - Change In Accumulated Surplus</t>
  </si>
  <si>
    <t>Tax Rate Bylaws:</t>
  </si>
  <si>
    <t>C - Financial Activities by Function</t>
  </si>
  <si>
    <t>Revenue/Expense</t>
  </si>
  <si>
    <t>D - Financial Activities by Type/Object</t>
  </si>
  <si>
    <t>E - Revenue And Expense Supplementary Detail</t>
  </si>
  <si>
    <t>Revenue</t>
  </si>
  <si>
    <t>Sales and User Charges</t>
  </si>
  <si>
    <t>Provincial Capital Transfers</t>
  </si>
  <si>
    <t>Expense</t>
  </si>
  <si>
    <t>Annual Amortization Expense</t>
  </si>
  <si>
    <t>Long Term Debt Interest Expense</t>
  </si>
  <si>
    <t>EA - Equalized Assessment</t>
  </si>
  <si>
    <t>Equalized Assessment</t>
  </si>
  <si>
    <t>F - Tangible Capital Assets Supplementary Detail</t>
  </si>
  <si>
    <t>Tangible Capital Assets (Purchased)</t>
  </si>
  <si>
    <t>Tangible Capital Assets (Donated or Contributed)</t>
  </si>
  <si>
    <t>Capital Fund Long Term Debt</t>
  </si>
  <si>
    <t>Long Term Debt (Principal Additions)</t>
  </si>
  <si>
    <t>Long Term Debt (Principal Reductions)</t>
  </si>
  <si>
    <t>G -  Change In Tangible Capital Assets</t>
  </si>
  <si>
    <t>Balance at Beginning of Year</t>
  </si>
  <si>
    <t>Balance at End of Year</t>
  </si>
  <si>
    <t>H -  Long Term Deb Support</t>
  </si>
  <si>
    <t>I -  Long Term Deb Sources</t>
  </si>
  <si>
    <t>J -  Future Long Term Debt Sources</t>
  </si>
  <si>
    <t>K - Property Taxes and Grants in Place</t>
  </si>
  <si>
    <t>Property Taxes</t>
  </si>
  <si>
    <t>Grants in Place of Property Taxes</t>
  </si>
  <si>
    <t>L - Grants in Place of Taxes</t>
  </si>
  <si>
    <t>M - Salaries and Benefits</t>
  </si>
  <si>
    <t>Added in 2023</t>
  </si>
  <si>
    <t>MR - Tax Rates</t>
  </si>
  <si>
    <t xml:space="preserve">Expressed in mills (one mill is equal to one dollar </t>
  </si>
  <si>
    <t>per $1,000 of assessed value)</t>
  </si>
  <si>
    <t>MR Schedule revised in 2022</t>
  </si>
  <si>
    <t>P - Grant and Deferred Revenue</t>
  </si>
  <si>
    <t>Added in 2020</t>
  </si>
  <si>
    <t>POPL - Population</t>
  </si>
  <si>
    <t>Q - Remeasurement Gains and Losses</t>
  </si>
  <si>
    <t>Added in 2022</t>
  </si>
  <si>
    <t>ST - General Statistics</t>
  </si>
  <si>
    <t>Municipal Statistics</t>
  </si>
  <si>
    <t>Schedule A</t>
  </si>
  <si>
    <t>Financial Position - TOTAL</t>
  </si>
  <si>
    <t>YEAR</t>
  </si>
  <si>
    <t>STATUS</t>
  </si>
  <si>
    <t>CODE</t>
  </si>
  <si>
    <t>MUNICIPALITY</t>
  </si>
  <si>
    <t>Cash and Temporary Investments</t>
  </si>
  <si>
    <t>Current</t>
  </si>
  <si>
    <t>Arrears</t>
  </si>
  <si>
    <t>Allowance</t>
  </si>
  <si>
    <t>Receivable From Other Governments</t>
  </si>
  <si>
    <t>Loans Receivable</t>
  </si>
  <si>
    <t>Trade and Other Receivables</t>
  </si>
  <si>
    <t>Debt Charges Recoverable</t>
  </si>
  <si>
    <t>Land</t>
  </si>
  <si>
    <t>Other</t>
  </si>
  <si>
    <t>Federal Government</t>
  </si>
  <si>
    <t>Provincial Government</t>
  </si>
  <si>
    <t>Local Governments</t>
  </si>
  <si>
    <t>Other Current Assets</t>
  </si>
  <si>
    <t>Other Long Term Assets</t>
  </si>
  <si>
    <t>Total Financial Assets</t>
  </si>
  <si>
    <t>Temporary Loans Payable</t>
  </si>
  <si>
    <t>Payable to Other Governments</t>
  </si>
  <si>
    <t>Accounts Payable &amp; Accrued Liabilities</t>
  </si>
  <si>
    <t>Deposit Liabilities</t>
  </si>
  <si>
    <t>Deferred Revenue</t>
  </si>
  <si>
    <t>Long Term Debt</t>
  </si>
  <si>
    <t>Other Current Liabilities</t>
  </si>
  <si>
    <t>Other Long Term Liabilities</t>
  </si>
  <si>
    <t>Total Liabilities</t>
  </si>
  <si>
    <t>Net Financial Assets (Net Debt)</t>
  </si>
  <si>
    <t>Tangible Capital Assets</t>
  </si>
  <si>
    <t>Inventory for Consumption</t>
  </si>
  <si>
    <t>Prepaid Expenses</t>
  </si>
  <si>
    <t>Total Non-Financial Assets</t>
  </si>
  <si>
    <t>Accumulated Surplus</t>
  </si>
  <si>
    <t>(* Includes AB &amp; SK)</t>
  </si>
  <si>
    <t>00020</t>
  </si>
  <si>
    <t>00040</t>
  </si>
  <si>
    <t>00050</t>
  </si>
  <si>
    <t>00060</t>
  </si>
  <si>
    <t>00070</t>
  </si>
  <si>
    <t>00080</t>
  </si>
  <si>
    <t>00090</t>
  </si>
  <si>
    <t>00095</t>
  </si>
  <si>
    <t>00140</t>
  </si>
  <si>
    <t>00150</t>
  </si>
  <si>
    <t>00180</t>
  </si>
  <si>
    <t>00190</t>
  </si>
  <si>
    <t>00200</t>
  </si>
  <si>
    <t>00210</t>
  </si>
  <si>
    <t>00230</t>
  </si>
  <si>
    <t>00240</t>
  </si>
  <si>
    <t>00260</t>
  </si>
  <si>
    <t>00280</t>
  </si>
  <si>
    <t>00290</t>
  </si>
  <si>
    <t>00300</t>
  </si>
  <si>
    <t>00310</t>
  </si>
  <si>
    <t>00340</t>
  </si>
  <si>
    <t>00350</t>
  </si>
  <si>
    <t>00360</t>
  </si>
  <si>
    <t>00370</t>
  </si>
  <si>
    <t>00390</t>
  </si>
  <si>
    <t>00395</t>
  </si>
  <si>
    <t>00400</t>
  </si>
  <si>
    <t>00410</t>
  </si>
  <si>
    <t>00420</t>
  </si>
  <si>
    <t>00440</t>
  </si>
  <si>
    <t>00450</t>
  </si>
  <si>
    <t>2009</t>
  </si>
  <si>
    <t>City</t>
  </si>
  <si>
    <t>0003</t>
  </si>
  <si>
    <t>AIRDRIE</t>
  </si>
  <si>
    <t>0043</t>
  </si>
  <si>
    <t>BROOKS</t>
  </si>
  <si>
    <t>0046</t>
  </si>
  <si>
    <t>CALGARY</t>
  </si>
  <si>
    <t>0048</t>
  </si>
  <si>
    <t>CAMROSE</t>
  </si>
  <si>
    <t>0525</t>
  </si>
  <si>
    <t>COLD LAKE</t>
  </si>
  <si>
    <t>0098</t>
  </si>
  <si>
    <t>EDMONTON</t>
  </si>
  <si>
    <t>0117</t>
  </si>
  <si>
    <t>FORT SASKATCHEWAN</t>
  </si>
  <si>
    <t>0132</t>
  </si>
  <si>
    <t>GRANDE PRAIRIE</t>
  </si>
  <si>
    <t>0200</t>
  </si>
  <si>
    <t>LEDUC</t>
  </si>
  <si>
    <t>0203</t>
  </si>
  <si>
    <t>LETHBRIDGE</t>
  </si>
  <si>
    <t>0217</t>
  </si>
  <si>
    <t>MEDICINE HAT</t>
  </si>
  <si>
    <t>0262</t>
  </si>
  <si>
    <t>RED DEER</t>
  </si>
  <si>
    <t>0291</t>
  </si>
  <si>
    <t>SPRUCE GROVE</t>
  </si>
  <si>
    <t>0292</t>
  </si>
  <si>
    <t>ST. ALBERT</t>
  </si>
  <si>
    <t>0347</t>
  </si>
  <si>
    <t>WETASKIWIN</t>
  </si>
  <si>
    <t>Specialized Municipality</t>
  </si>
  <si>
    <t>0361</t>
  </si>
  <si>
    <t>CROWSNEST PASS, MUNICIPALITY OF</t>
  </si>
  <si>
    <t>0418</t>
  </si>
  <si>
    <t>JASPER, MUNICIPALITY OF</t>
  </si>
  <si>
    <t>0505</t>
  </si>
  <si>
    <t>MACKENZIE COUNTY</t>
  </si>
  <si>
    <t>0302</t>
  </si>
  <si>
    <t>STRATHCONA COUNTY</t>
  </si>
  <si>
    <t>0508</t>
  </si>
  <si>
    <t>WOOD BUFFALO, REGIONAL MUNICIPALITY OF</t>
  </si>
  <si>
    <t>Municipal District</t>
  </si>
  <si>
    <t>0001</t>
  </si>
  <si>
    <t>ACADIA NO. 34, M.D. OF</t>
  </si>
  <si>
    <t>0012</t>
  </si>
  <si>
    <t>ATHABASCA COUNTY</t>
  </si>
  <si>
    <t>0015</t>
  </si>
  <si>
    <t>BARRHEAD NO. 11, COUNTY OF</t>
  </si>
  <si>
    <t>0020</t>
  </si>
  <si>
    <t>BEAVER COUNTY</t>
  </si>
  <si>
    <t>0506</t>
  </si>
  <si>
    <t>BIG LAKES COUNTY</t>
  </si>
  <si>
    <t>0382</t>
  </si>
  <si>
    <t>BIGHORN NO. 8, M.D. OF</t>
  </si>
  <si>
    <t>0502</t>
  </si>
  <si>
    <t>BIRCH HILLS COUNTY</t>
  </si>
  <si>
    <t>0036</t>
  </si>
  <si>
    <t>BONNYVILLE NO. 87, M.D. OF</t>
  </si>
  <si>
    <t>0383</t>
  </si>
  <si>
    <t>BRAZEAU COUNTY</t>
  </si>
  <si>
    <t>0049</t>
  </si>
  <si>
    <t>CAMROSE COUNTY</t>
  </si>
  <si>
    <t>0053</t>
  </si>
  <si>
    <t>CARDSTON COUNTY</t>
  </si>
  <si>
    <t>0504</t>
  </si>
  <si>
    <t>CLEAR HILLS COUNTY</t>
  </si>
  <si>
    <t>0377</t>
  </si>
  <si>
    <t>CLEARWATER COUNTY</t>
  </si>
  <si>
    <t>0376</t>
  </si>
  <si>
    <t>CYPRESS COUNTY</t>
  </si>
  <si>
    <t>0107</t>
  </si>
  <si>
    <t>FAIRVIEW NO. 136, M.D. OF</t>
  </si>
  <si>
    <t>0110</t>
  </si>
  <si>
    <t>FLAGSTAFF COUNTY</t>
  </si>
  <si>
    <t>0111</t>
  </si>
  <si>
    <t>FOOTHILLS COUNTY</t>
  </si>
  <si>
    <t>0118</t>
  </si>
  <si>
    <t>FORTY MILE NO. 8, COUNTY OF</t>
  </si>
  <si>
    <t>0133</t>
  </si>
  <si>
    <t>GRANDE PRAIRIE NO. 1, COUNTY OF</t>
  </si>
  <si>
    <t>0481</t>
  </si>
  <si>
    <t>GREENVIEW NO. 16, M.D. OF</t>
  </si>
  <si>
    <t>0191</t>
  </si>
  <si>
    <t>KNEEHILL COUNTY</t>
  </si>
  <si>
    <t>4353</t>
  </si>
  <si>
    <t>LAC LA BICHE COUNTY</t>
  </si>
  <si>
    <t>0193</t>
  </si>
  <si>
    <t>LAC STE. ANNE COUNTY</t>
  </si>
  <si>
    <t>0195</t>
  </si>
  <si>
    <t>LACOMBE COUNTY</t>
  </si>
  <si>
    <t>0198</t>
  </si>
  <si>
    <t>LAMONT COUNTY</t>
  </si>
  <si>
    <t>0201</t>
  </si>
  <si>
    <t>LEDUC COUNTY</t>
  </si>
  <si>
    <t>0507</t>
  </si>
  <si>
    <t>LESSER SLAVE RIVER NO. 124, M.D. OF</t>
  </si>
  <si>
    <t>0204</t>
  </si>
  <si>
    <t>LETHBRIDGE COUNTY</t>
  </si>
  <si>
    <t>0222</t>
  </si>
  <si>
    <t>MINBURN NO. 27, COUNTY OF</t>
  </si>
  <si>
    <t>0226</t>
  </si>
  <si>
    <t>MOUNTAIN VIEW COUNTY</t>
  </si>
  <si>
    <t>0235</t>
  </si>
  <si>
    <t>NEWELL, COUNTY OF</t>
  </si>
  <si>
    <t>0511</t>
  </si>
  <si>
    <t>NORTHERN LIGHTS, COUNTY OF</t>
  </si>
  <si>
    <t>0496</t>
  </si>
  <si>
    <t>NORTHERN SUNRISE COUNTY</t>
  </si>
  <si>
    <t>0512</t>
  </si>
  <si>
    <t>OPPORTUNITY NO. 17, M.D. OF</t>
  </si>
  <si>
    <t>0243</t>
  </si>
  <si>
    <t>PAINTEARTH NO. 18, COUNTY OF</t>
  </si>
  <si>
    <t>0245</t>
  </si>
  <si>
    <t>PARKLAND COUNTY</t>
  </si>
  <si>
    <t>0246</t>
  </si>
  <si>
    <t>PEACE NO. 135, M.D. OF</t>
  </si>
  <si>
    <t>0251</t>
  </si>
  <si>
    <t>PINCHER CREEK NO. 9, M.D. OF</t>
  </si>
  <si>
    <t>0255</t>
  </si>
  <si>
    <t>PONOKA COUNTY</t>
  </si>
  <si>
    <t>0258</t>
  </si>
  <si>
    <t>PROVOST NO. 52, M.D. OF</t>
  </si>
  <si>
    <t>0501</t>
  </si>
  <si>
    <t>RANCHLAND NO. 66, M.D. OF</t>
  </si>
  <si>
    <t>0263</t>
  </si>
  <si>
    <t>RED DEER COUNTY</t>
  </si>
  <si>
    <t>0269</t>
  </si>
  <si>
    <t>ROCKY VIEW COUNTY</t>
  </si>
  <si>
    <t>0503</t>
  </si>
  <si>
    <t>SADDLE HILLS COUNTY</t>
  </si>
  <si>
    <t>0286</t>
  </si>
  <si>
    <t>SMOKY LAKE COUNTY</t>
  </si>
  <si>
    <t>0287</t>
  </si>
  <si>
    <t>SMOKY RIVER NO. 130, M.D. OF</t>
  </si>
  <si>
    <t>0290</t>
  </si>
  <si>
    <t>SPIRIT RIVER NO. 133, M.D. OF</t>
  </si>
  <si>
    <t>0294</t>
  </si>
  <si>
    <t>ST. PAUL NO. 19, COUNTY OF</t>
  </si>
  <si>
    <t>0296</t>
  </si>
  <si>
    <t>STARLAND COUNTY</t>
  </si>
  <si>
    <t>0299</t>
  </si>
  <si>
    <t>STETTLER NO. 6, COUNTY OF</t>
  </si>
  <si>
    <t>0305</t>
  </si>
  <si>
    <t>STURGEON COUNTY</t>
  </si>
  <si>
    <t>0312</t>
  </si>
  <si>
    <t>TABER, M.D. OF</t>
  </si>
  <si>
    <t>0314</t>
  </si>
  <si>
    <t>THORHILD COUNTY</t>
  </si>
  <si>
    <t>0323</t>
  </si>
  <si>
    <t>TWO HILLS NO. 21, COUNTY OF</t>
  </si>
  <si>
    <t>0329</t>
  </si>
  <si>
    <t>VERMILION RIVER, COUNTY OF</t>
  </si>
  <si>
    <t>0334</t>
  </si>
  <si>
    <t>VULCAN COUNTY</t>
  </si>
  <si>
    <t>0336</t>
  </si>
  <si>
    <t>WAINWRIGHT NO. 61, M.D. OF</t>
  </si>
  <si>
    <t>0340</t>
  </si>
  <si>
    <t>WARNER NO. 5, COUNTY OF</t>
  </si>
  <si>
    <t>0346</t>
  </si>
  <si>
    <t>WESTLOCK COUNTY</t>
  </si>
  <si>
    <t>0348</t>
  </si>
  <si>
    <t>WETASKIWIN NO. 10, COUNTY OF</t>
  </si>
  <si>
    <t>0349</t>
  </si>
  <si>
    <t>WHEATLAND COUNTY</t>
  </si>
  <si>
    <t>0353</t>
  </si>
  <si>
    <t>WILLOW CREEK NO. 26, M.D. OF</t>
  </si>
  <si>
    <t>0480</t>
  </si>
  <si>
    <t>WOODLANDS COUNTY</t>
  </si>
  <si>
    <t>0482</t>
  </si>
  <si>
    <t>YELLOWHEAD COUNTY</t>
  </si>
  <si>
    <t>Town</t>
  </si>
  <si>
    <t>0011</t>
  </si>
  <si>
    <t>ATHABASCA</t>
  </si>
  <si>
    <t>0387</t>
  </si>
  <si>
    <t>BANFF</t>
  </si>
  <si>
    <t>0014</t>
  </si>
  <si>
    <t>BARRHEAD</t>
  </si>
  <si>
    <t>0016</t>
  </si>
  <si>
    <t>BASHAW</t>
  </si>
  <si>
    <t>0017</t>
  </si>
  <si>
    <t>BASSANO</t>
  </si>
  <si>
    <t>0019</t>
  </si>
  <si>
    <t>BEAUMONT</t>
  </si>
  <si>
    <t>0021</t>
  </si>
  <si>
    <t>BEAVERLODGE</t>
  </si>
  <si>
    <t>0024</t>
  </si>
  <si>
    <t>BENTLEY</t>
  </si>
  <si>
    <t>0031</t>
  </si>
  <si>
    <t>BLACKFALDS</t>
  </si>
  <si>
    <t>0034</t>
  </si>
  <si>
    <t>BON ACCORD</t>
  </si>
  <si>
    <t>0035</t>
  </si>
  <si>
    <t>BONNYVILLE</t>
  </si>
  <si>
    <t>0039</t>
  </si>
  <si>
    <t>BOW ISLAND</t>
  </si>
  <si>
    <t>0040</t>
  </si>
  <si>
    <t>BOWDEN</t>
  </si>
  <si>
    <t>0044</t>
  </si>
  <si>
    <t>BRUDERHEIM</t>
  </si>
  <si>
    <t>0030</t>
  </si>
  <si>
    <t>Black Diamond</t>
  </si>
  <si>
    <t>0047</t>
  </si>
  <si>
    <t>CALMAR</t>
  </si>
  <si>
    <t>0050</t>
  </si>
  <si>
    <t>CANMORE</t>
  </si>
  <si>
    <t>0052</t>
  </si>
  <si>
    <t>CARDSTON</t>
  </si>
  <si>
    <t>0056</t>
  </si>
  <si>
    <t>CARSTAIRS</t>
  </si>
  <si>
    <t>0058</t>
  </si>
  <si>
    <t>CASTOR</t>
  </si>
  <si>
    <t>0356</t>
  </si>
  <si>
    <t>CHESTERMERE</t>
  </si>
  <si>
    <t>0065</t>
  </si>
  <si>
    <t>CLARESHOLM</t>
  </si>
  <si>
    <t>0069</t>
  </si>
  <si>
    <t>COALDALE</t>
  </si>
  <si>
    <t>0360</t>
  </si>
  <si>
    <t>COALHURST</t>
  </si>
  <si>
    <t>0070</t>
  </si>
  <si>
    <t>COCHRANE</t>
  </si>
  <si>
    <t>0075</t>
  </si>
  <si>
    <t>CORONATION</t>
  </si>
  <si>
    <t>0079</t>
  </si>
  <si>
    <t>CROSSFIELD</t>
  </si>
  <si>
    <t>0082</t>
  </si>
  <si>
    <t>DAYSLAND</t>
  </si>
  <si>
    <t>0086</t>
  </si>
  <si>
    <t>DEVON</t>
  </si>
  <si>
    <t>0088</t>
  </si>
  <si>
    <t>DIDSBURY</t>
  </si>
  <si>
    <t>0091</t>
  </si>
  <si>
    <t>DRAYTON VALLEY</t>
  </si>
  <si>
    <t>0532</t>
  </si>
  <si>
    <t>DRUMHELLER</t>
  </si>
  <si>
    <t>0095</t>
  </si>
  <si>
    <t>ECKVILLE</t>
  </si>
  <si>
    <t>0100</t>
  </si>
  <si>
    <t>EDSON</t>
  </si>
  <si>
    <t>0101</t>
  </si>
  <si>
    <t>ELK POINT</t>
  </si>
  <si>
    <t>0106</t>
  </si>
  <si>
    <t>FAIRVIEW</t>
  </si>
  <si>
    <t>0108</t>
  </si>
  <si>
    <t>FALHER</t>
  </si>
  <si>
    <t>0115</t>
  </si>
  <si>
    <t>FORT MACLEOD</t>
  </si>
  <si>
    <t>0119</t>
  </si>
  <si>
    <t>FOX CREEK</t>
  </si>
  <si>
    <t>0124</t>
  </si>
  <si>
    <t>GIBBONS</t>
  </si>
  <si>
    <t>0137</t>
  </si>
  <si>
    <t>GRIMSHAW</t>
  </si>
  <si>
    <t>0131</t>
  </si>
  <si>
    <t>Grande Cache</t>
  </si>
  <si>
    <t>0135</t>
  </si>
  <si>
    <t>Granum</t>
  </si>
  <si>
    <t>0141</t>
  </si>
  <si>
    <t>HANNA</t>
  </si>
  <si>
    <t>0143</t>
  </si>
  <si>
    <t>HARDISTY</t>
  </si>
  <si>
    <t>0146</t>
  </si>
  <si>
    <t>HIGH LEVEL</t>
  </si>
  <si>
    <t>0147</t>
  </si>
  <si>
    <t>HIGH PRAIRIE</t>
  </si>
  <si>
    <t>0148</t>
  </si>
  <si>
    <t>HIGH RIVER</t>
  </si>
  <si>
    <t>0151</t>
  </si>
  <si>
    <t>HINTON</t>
  </si>
  <si>
    <t>0180</t>
  </si>
  <si>
    <t>INNISFAIL</t>
  </si>
  <si>
    <t>0183</t>
  </si>
  <si>
    <t>IRRICANA</t>
  </si>
  <si>
    <t>0188</t>
  </si>
  <si>
    <t>KILLAM</t>
  </si>
  <si>
    <t>0194</t>
  </si>
  <si>
    <t>LACOMBE</t>
  </si>
  <si>
    <t>0197</t>
  </si>
  <si>
    <t>LAMONT</t>
  </si>
  <si>
    <t>0202</t>
  </si>
  <si>
    <t>LEGAL</t>
  </si>
  <si>
    <t>0211</t>
  </si>
  <si>
    <t>MAGRATH</t>
  </si>
  <si>
    <t>0212</t>
  </si>
  <si>
    <t>MANNING</t>
  </si>
  <si>
    <t>0215</t>
  </si>
  <si>
    <t>MAYERTHORPE</t>
  </si>
  <si>
    <t>0216</t>
  </si>
  <si>
    <t>MCLENNAN</t>
  </si>
  <si>
    <t>0218</t>
  </si>
  <si>
    <t>MILK RIVER</t>
  </si>
  <si>
    <t>0219</t>
  </si>
  <si>
    <t>MILLET</t>
  </si>
  <si>
    <t>0224</t>
  </si>
  <si>
    <t>MORINVILLE</t>
  </si>
  <si>
    <t>0227</t>
  </si>
  <si>
    <t>MUNDARE</t>
  </si>
  <si>
    <t>0232</t>
  </si>
  <si>
    <t>NANTON</t>
  </si>
  <si>
    <t>0238</t>
  </si>
  <si>
    <t>OKOTOKS</t>
  </si>
  <si>
    <t>0239</t>
  </si>
  <si>
    <t>OLDS</t>
  </si>
  <si>
    <t>0240</t>
  </si>
  <si>
    <t>ONOWAY</t>
  </si>
  <si>
    <t>0241</t>
  </si>
  <si>
    <t>OYEN</t>
  </si>
  <si>
    <t>0247</t>
  </si>
  <si>
    <t>PEACE RIVER</t>
  </si>
  <si>
    <t>0248</t>
  </si>
  <si>
    <t>PENHOLD</t>
  </si>
  <si>
    <t>0249</t>
  </si>
  <si>
    <t>PICTURE BUTTE</t>
  </si>
  <si>
    <t>0250</t>
  </si>
  <si>
    <t>PINCHER CREEK</t>
  </si>
  <si>
    <t>0254</t>
  </si>
  <si>
    <t>PONOKA</t>
  </si>
  <si>
    <t>0257</t>
  </si>
  <si>
    <t>PROVOST</t>
  </si>
  <si>
    <t>0260</t>
  </si>
  <si>
    <t>RAINBOW LAKE</t>
  </si>
  <si>
    <t>0261</t>
  </si>
  <si>
    <t>RAYMOND</t>
  </si>
  <si>
    <t>0264</t>
  </si>
  <si>
    <t>REDCLIFF</t>
  </si>
  <si>
    <t>0265</t>
  </si>
  <si>
    <t>REDWATER</t>
  </si>
  <si>
    <t>0266</t>
  </si>
  <si>
    <t>RIMBEY</t>
  </si>
  <si>
    <t>0268</t>
  </si>
  <si>
    <t>ROCKY MOUNTAIN HOUSE</t>
  </si>
  <si>
    <t>0280</t>
  </si>
  <si>
    <t>SEDGEWICK</t>
  </si>
  <si>
    <t>0281</t>
  </si>
  <si>
    <t>SEXSMITH</t>
  </si>
  <si>
    <t>0284</t>
  </si>
  <si>
    <t>SLAVE LAKE</t>
  </si>
  <si>
    <t>0285</t>
  </si>
  <si>
    <t>SMOKY LAKE</t>
  </si>
  <si>
    <t>0289</t>
  </si>
  <si>
    <t>SPIRIT RIVER</t>
  </si>
  <si>
    <t>0293</t>
  </si>
  <si>
    <t>ST. PAUL</t>
  </si>
  <si>
    <t>0297</t>
  </si>
  <si>
    <t>STAVELY</t>
  </si>
  <si>
    <t>0298</t>
  </si>
  <si>
    <t>STETTLER</t>
  </si>
  <si>
    <t>0301</t>
  </si>
  <si>
    <t>STONY PLAIN</t>
  </si>
  <si>
    <t>0303</t>
  </si>
  <si>
    <t>STRATHMORE</t>
  </si>
  <si>
    <t>0307</t>
  </si>
  <si>
    <t>SUNDRE</t>
  </si>
  <si>
    <t>0309</t>
  </si>
  <si>
    <t>SWAN HILLS</t>
  </si>
  <si>
    <t>0310</t>
  </si>
  <si>
    <t>SYLVAN LAKE</t>
  </si>
  <si>
    <t>0311</t>
  </si>
  <si>
    <t>TABER</t>
  </si>
  <si>
    <t>0316</t>
  </si>
  <si>
    <t>THREE HILLS</t>
  </si>
  <si>
    <t>0318</t>
  </si>
  <si>
    <t>TOFIELD</t>
  </si>
  <si>
    <t>0320</t>
  </si>
  <si>
    <t>TROCHU</t>
  </si>
  <si>
    <t>0322</t>
  </si>
  <si>
    <t>TWO HILLS</t>
  </si>
  <si>
    <t>0321</t>
  </si>
  <si>
    <t>Turner Valley</t>
  </si>
  <si>
    <t>0325</t>
  </si>
  <si>
    <t>VALLEYVIEW</t>
  </si>
  <si>
    <t>0326</t>
  </si>
  <si>
    <t>VAUXHALL</t>
  </si>
  <si>
    <t>0327</t>
  </si>
  <si>
    <t>VEGREVILLE</t>
  </si>
  <si>
    <t>0328</t>
  </si>
  <si>
    <t>VERMILION</t>
  </si>
  <si>
    <t>0331</t>
  </si>
  <si>
    <t>VIKING</t>
  </si>
  <si>
    <t>0333</t>
  </si>
  <si>
    <t>VULCAN</t>
  </si>
  <si>
    <t>0335</t>
  </si>
  <si>
    <t>WAINWRIGHT</t>
  </si>
  <si>
    <t>0343</t>
  </si>
  <si>
    <t>WEMBLEY</t>
  </si>
  <si>
    <t>0345</t>
  </si>
  <si>
    <t>WESTLOCK</t>
  </si>
  <si>
    <t>0350</t>
  </si>
  <si>
    <t>WHITECOURT</t>
  </si>
  <si>
    <t>Village</t>
  </si>
  <si>
    <t>0002</t>
  </si>
  <si>
    <t>ACME</t>
  </si>
  <si>
    <t>0004</t>
  </si>
  <si>
    <t>ALBERTA BEACH</t>
  </si>
  <si>
    <t>0005</t>
  </si>
  <si>
    <t>ALIX</t>
  </si>
  <si>
    <t>0006</t>
  </si>
  <si>
    <t>ALLIANCE</t>
  </si>
  <si>
    <t>0007</t>
  </si>
  <si>
    <t>AMISK</t>
  </si>
  <si>
    <t>0008</t>
  </si>
  <si>
    <t>ANDREW</t>
  </si>
  <si>
    <t>0010</t>
  </si>
  <si>
    <t>ARROWWOOD</t>
  </si>
  <si>
    <t>0363</t>
  </si>
  <si>
    <t>BARNWELL</t>
  </si>
  <si>
    <t>0013</t>
  </si>
  <si>
    <t>BARONS</t>
  </si>
  <si>
    <t>0018</t>
  </si>
  <si>
    <t>BAWLF</t>
  </si>
  <si>
    <t>0022</t>
  </si>
  <si>
    <t>BEISEKER</t>
  </si>
  <si>
    <t>0025</t>
  </si>
  <si>
    <t>BERWYN</t>
  </si>
  <si>
    <t>0027</t>
  </si>
  <si>
    <t>BIG VALLEY</t>
  </si>
  <si>
    <t>0029</t>
  </si>
  <si>
    <t>BITTERN LAKE</t>
  </si>
  <si>
    <t>0041</t>
  </si>
  <si>
    <t>BOYLE</t>
  </si>
  <si>
    <t>0042</t>
  </si>
  <si>
    <t>BRETON</t>
  </si>
  <si>
    <t>0038</t>
  </si>
  <si>
    <t>Botha</t>
  </si>
  <si>
    <t>0051</t>
  </si>
  <si>
    <t>CARBON</t>
  </si>
  <si>
    <t>0054</t>
  </si>
  <si>
    <t>CARMANGAY</t>
  </si>
  <si>
    <t>0055</t>
  </si>
  <si>
    <t>CAROLINE</t>
  </si>
  <si>
    <t>0061</t>
  </si>
  <si>
    <t>CHAMPION</t>
  </si>
  <si>
    <t>0062</t>
  </si>
  <si>
    <t>CHAUVIN</t>
  </si>
  <si>
    <t>0064</t>
  </si>
  <si>
    <t>CHIPMAN</t>
  </si>
  <si>
    <t>0066</t>
  </si>
  <si>
    <t>CLIVE</t>
  </si>
  <si>
    <t>0068</t>
  </si>
  <si>
    <t>CLYDE</t>
  </si>
  <si>
    <t>0073</t>
  </si>
  <si>
    <t>CONSORT</t>
  </si>
  <si>
    <t>0076</t>
  </si>
  <si>
    <t>COUTTS</t>
  </si>
  <si>
    <t>0077</t>
  </si>
  <si>
    <t>COWLEY</t>
  </si>
  <si>
    <t>0078</t>
  </si>
  <si>
    <t>CREMONA</t>
  </si>
  <si>
    <t>0081</t>
  </si>
  <si>
    <t>CZAR</t>
  </si>
  <si>
    <t>0060</t>
  </si>
  <si>
    <t>Cereal</t>
  </si>
  <si>
    <t>0083</t>
  </si>
  <si>
    <t>DELBURNE</t>
  </si>
  <si>
    <t>0084</t>
  </si>
  <si>
    <t>DELIA</t>
  </si>
  <si>
    <t>0089</t>
  </si>
  <si>
    <t>DONALDA</t>
  </si>
  <si>
    <t>0090</t>
  </si>
  <si>
    <t>DONNELLY</t>
  </si>
  <si>
    <t>0093</t>
  </si>
  <si>
    <t>DUCHESS</t>
  </si>
  <si>
    <t>0085</t>
  </si>
  <si>
    <t>Derwent</t>
  </si>
  <si>
    <t>0087</t>
  </si>
  <si>
    <t>Dewberry</t>
  </si>
  <si>
    <t>0096</t>
  </si>
  <si>
    <t>EDBERG</t>
  </si>
  <si>
    <t>0097</t>
  </si>
  <si>
    <t>EDGERTON</t>
  </si>
  <si>
    <t>0102</t>
  </si>
  <si>
    <t>ELNORA</t>
  </si>
  <si>
    <t>0103</t>
  </si>
  <si>
    <t>EMPRESS</t>
  </si>
  <si>
    <t>0112</t>
  </si>
  <si>
    <t>FOREMOST</t>
  </si>
  <si>
    <t>0113</t>
  </si>
  <si>
    <t>FORESTBURG</t>
  </si>
  <si>
    <t>0109</t>
  </si>
  <si>
    <t>Ferintosh</t>
  </si>
  <si>
    <t>0125</t>
  </si>
  <si>
    <t>GIROUXVILLE</t>
  </si>
  <si>
    <t>0127</t>
  </si>
  <si>
    <t>GLENDON</t>
  </si>
  <si>
    <t>0128</t>
  </si>
  <si>
    <t>GLENWOOD</t>
  </si>
  <si>
    <t>0121</t>
  </si>
  <si>
    <t>Gadsby</t>
  </si>
  <si>
    <t>0122</t>
  </si>
  <si>
    <t>Galahad</t>
  </si>
  <si>
    <t>0140</t>
  </si>
  <si>
    <t>HALKIRK</t>
  </si>
  <si>
    <t>0144</t>
  </si>
  <si>
    <t>HAY LAKES</t>
  </si>
  <si>
    <t>0145</t>
  </si>
  <si>
    <t>HEISLER</t>
  </si>
  <si>
    <t>0149</t>
  </si>
  <si>
    <t>HILL SPRING</t>
  </si>
  <si>
    <t>0150</t>
  </si>
  <si>
    <t>HINES CREEK</t>
  </si>
  <si>
    <t>0152</t>
  </si>
  <si>
    <t>HOLDEN</t>
  </si>
  <si>
    <t>0153</t>
  </si>
  <si>
    <t>HUGHENDEN</t>
  </si>
  <si>
    <t>0154</t>
  </si>
  <si>
    <t>HUSSAR</t>
  </si>
  <si>
    <t>0155</t>
  </si>
  <si>
    <t>Hythe</t>
  </si>
  <si>
    <t>0181</t>
  </si>
  <si>
    <t>INNISFREE</t>
  </si>
  <si>
    <t>0182</t>
  </si>
  <si>
    <t>IRMA</t>
  </si>
  <si>
    <t>0190</t>
  </si>
  <si>
    <t>KITSCOTY</t>
  </si>
  <si>
    <t>0205</t>
  </si>
  <si>
    <t>LINDEN</t>
  </si>
  <si>
    <t>0207</t>
  </si>
  <si>
    <t>LOMOND</t>
  </si>
  <si>
    <t>0208</t>
  </si>
  <si>
    <t>LONGVIEW</t>
  </si>
  <si>
    <t>0209</t>
  </si>
  <si>
    <t>LOUGHEED</t>
  </si>
  <si>
    <t>0213</t>
  </si>
  <si>
    <t>MANNVILLE</t>
  </si>
  <si>
    <t>0214</t>
  </si>
  <si>
    <t>MARWAYNE</t>
  </si>
  <si>
    <t>0220</t>
  </si>
  <si>
    <t>MILO</t>
  </si>
  <si>
    <t>0225</t>
  </si>
  <si>
    <t>MORRIN</t>
  </si>
  <si>
    <t>0228</t>
  </si>
  <si>
    <t>MUNSON</t>
  </si>
  <si>
    <t>0229</t>
  </si>
  <si>
    <t>MYRNAM</t>
  </si>
  <si>
    <t>0221</t>
  </si>
  <si>
    <t>Minburn</t>
  </si>
  <si>
    <t>0231</t>
  </si>
  <si>
    <t>NAMPA</t>
  </si>
  <si>
    <t>0236</t>
  </si>
  <si>
    <t>NOBLEFORD</t>
  </si>
  <si>
    <t>0233</t>
  </si>
  <si>
    <t>New Norway</t>
  </si>
  <si>
    <t>0234</t>
  </si>
  <si>
    <t>New Sarepta</t>
  </si>
  <si>
    <t>0244</t>
  </si>
  <si>
    <t>PARADISE VALLEY</t>
  </si>
  <si>
    <t>0270</t>
  </si>
  <si>
    <t>ROCKYFORD</t>
  </si>
  <si>
    <t>0271</t>
  </si>
  <si>
    <t>ROSALIND</t>
  </si>
  <si>
    <t>0272</t>
  </si>
  <si>
    <t>ROSEMARY</t>
  </si>
  <si>
    <t>0275</t>
  </si>
  <si>
    <t>RYCROFT</t>
  </si>
  <si>
    <t>0276</t>
  </si>
  <si>
    <t>RYLEY</t>
  </si>
  <si>
    <t>0099</t>
  </si>
  <si>
    <t>SPRING LAKE</t>
  </si>
  <si>
    <t>0295</t>
  </si>
  <si>
    <t>STANDARD</t>
  </si>
  <si>
    <t>0300</t>
  </si>
  <si>
    <t>STIRLING</t>
  </si>
  <si>
    <t>0304</t>
  </si>
  <si>
    <t>Strome</t>
  </si>
  <si>
    <t>0315</t>
  </si>
  <si>
    <t>THORSBY</t>
  </si>
  <si>
    <t>0317</t>
  </si>
  <si>
    <t>Tilley</t>
  </si>
  <si>
    <t>0330</t>
  </si>
  <si>
    <t>VETERAN</t>
  </si>
  <si>
    <t>0332</t>
  </si>
  <si>
    <t>VILNA</t>
  </si>
  <si>
    <t>0338</t>
  </si>
  <si>
    <t>WARBURG</t>
  </si>
  <si>
    <t>0339</t>
  </si>
  <si>
    <t>WARNER</t>
  </si>
  <si>
    <t>0342</t>
  </si>
  <si>
    <t>WASKATENAU</t>
  </si>
  <si>
    <t>0364</t>
  </si>
  <si>
    <t>Wabamun</t>
  </si>
  <si>
    <t>0352</t>
  </si>
  <si>
    <t>Willingdon</t>
  </si>
  <si>
    <t>0355</t>
  </si>
  <si>
    <t>YOUNGSTOWN</t>
  </si>
  <si>
    <t>Summer Village</t>
  </si>
  <si>
    <t>0009</t>
  </si>
  <si>
    <t>ARGENTIA BEACH</t>
  </si>
  <si>
    <t>0026</t>
  </si>
  <si>
    <t>BETULA BEACH</t>
  </si>
  <si>
    <t>0384</t>
  </si>
  <si>
    <t>BIRCH COVE</t>
  </si>
  <si>
    <t>0028</t>
  </si>
  <si>
    <t>BIRCHCLIFF</t>
  </si>
  <si>
    <t>0367</t>
  </si>
  <si>
    <t>BONDISS</t>
  </si>
  <si>
    <t>0037</t>
  </si>
  <si>
    <t>BONNYVILLE BEACH</t>
  </si>
  <si>
    <t>0414</t>
  </si>
  <si>
    <t>BURNSTICK LAKE</t>
  </si>
  <si>
    <t>0057</t>
  </si>
  <si>
    <t>CASTLE ISLAND</t>
  </si>
  <si>
    <t>0080</t>
  </si>
  <si>
    <t>CRYSTAL SPRINGS</t>
  </si>
  <si>
    <t>0123</t>
  </si>
  <si>
    <t>GHOST LAKE</t>
  </si>
  <si>
    <t>0129</t>
  </si>
  <si>
    <t>GOLDEN DAYS</t>
  </si>
  <si>
    <t>0134</t>
  </si>
  <si>
    <t>GRANDVIEW</t>
  </si>
  <si>
    <t>0138</t>
  </si>
  <si>
    <t>GULL LAKE</t>
  </si>
  <si>
    <t>0358</t>
  </si>
  <si>
    <t>HALF MOON BAY</t>
  </si>
  <si>
    <t>0375</t>
  </si>
  <si>
    <t>HORSESHOE BAY</t>
  </si>
  <si>
    <t>0185</t>
  </si>
  <si>
    <t>ISLAND LAKE</t>
  </si>
  <si>
    <t>0368</t>
  </si>
  <si>
    <t>ISLAND LAKE SOUTH</t>
  </si>
  <si>
    <t>0186</t>
  </si>
  <si>
    <t>ITASKA BEACH</t>
  </si>
  <si>
    <t>0379</t>
  </si>
  <si>
    <t>JARVIS BAY</t>
  </si>
  <si>
    <t>0187</t>
  </si>
  <si>
    <t>KAPASIWIN</t>
  </si>
  <si>
    <t>0196</t>
  </si>
  <si>
    <t>LAKEVIEW</t>
  </si>
  <si>
    <t>0378</t>
  </si>
  <si>
    <t>LARKSPUR</t>
  </si>
  <si>
    <t>0210</t>
  </si>
  <si>
    <t>MA-ME-O BEACH</t>
  </si>
  <si>
    <t>0359</t>
  </si>
  <si>
    <t>MEWATHA BEACH</t>
  </si>
  <si>
    <t>0230</t>
  </si>
  <si>
    <t>NAKAMUN PARK</t>
  </si>
  <si>
    <t>0237</t>
  </si>
  <si>
    <t>NORGLENWOLD</t>
  </si>
  <si>
    <t>0385</t>
  </si>
  <si>
    <t>NORRIS BEACH</t>
  </si>
  <si>
    <t>0374</t>
  </si>
  <si>
    <t>PARKLAND BEACH</t>
  </si>
  <si>
    <t>0362</t>
  </si>
  <si>
    <t>PELICAN NARROWS</t>
  </si>
  <si>
    <t>0253</t>
  </si>
  <si>
    <t>POINT ALISON</t>
  </si>
  <si>
    <t>0256</t>
  </si>
  <si>
    <t>POPLAR BAY</t>
  </si>
  <si>
    <t>0267</t>
  </si>
  <si>
    <t>ROCHON SANDS</t>
  </si>
  <si>
    <t>0273</t>
  </si>
  <si>
    <t>ROSS HAVEN</t>
  </si>
  <si>
    <t>0277</t>
  </si>
  <si>
    <t>SANDY BEACH</t>
  </si>
  <si>
    <t>0279</t>
  </si>
  <si>
    <t>SEBA BEACH</t>
  </si>
  <si>
    <t>0282</t>
  </si>
  <si>
    <t>SILVER BEACH</t>
  </si>
  <si>
    <t>0283</t>
  </si>
  <si>
    <t>SILVER SANDS</t>
  </si>
  <si>
    <t>0369</t>
  </si>
  <si>
    <t>SOUTH BAPTISTE</t>
  </si>
  <si>
    <t>0288</t>
  </si>
  <si>
    <t>SOUTH VIEW</t>
  </si>
  <si>
    <t>0388</t>
  </si>
  <si>
    <t>SUNBREAKER COVE</t>
  </si>
  <si>
    <t>0306</t>
  </si>
  <si>
    <t>SUNDANCE BEACH</t>
  </si>
  <si>
    <t>0386</t>
  </si>
  <si>
    <t>SUNRISE BEACH</t>
  </si>
  <si>
    <t>0357</t>
  </si>
  <si>
    <t>SUNSET BEACH</t>
  </si>
  <si>
    <t>0308</t>
  </si>
  <si>
    <t>SUNSET POINT</t>
  </si>
  <si>
    <t>0324</t>
  </si>
  <si>
    <t>VAL QUENTIN</t>
  </si>
  <si>
    <t>0380</t>
  </si>
  <si>
    <t>WAIPAROUS</t>
  </si>
  <si>
    <t>0370</t>
  </si>
  <si>
    <t>WEST BAPTISTE</t>
  </si>
  <si>
    <t>0344</t>
  </si>
  <si>
    <t>WEST COVE</t>
  </si>
  <si>
    <t>0371</t>
  </si>
  <si>
    <t>WHISPERING HILLS</t>
  </si>
  <si>
    <t>0365</t>
  </si>
  <si>
    <t>WHITE SANDS</t>
  </si>
  <si>
    <t>0354</t>
  </si>
  <si>
    <t>YELLOWSTONE</t>
  </si>
  <si>
    <t>Improvement District</t>
  </si>
  <si>
    <t>0159</t>
  </si>
  <si>
    <t>I.D. NO. 04 (WATERTON)</t>
  </si>
  <si>
    <t>0164</t>
  </si>
  <si>
    <t>I.D. NO. 09 (BANFF)</t>
  </si>
  <si>
    <t>0167</t>
  </si>
  <si>
    <t>I.D. NO. 12 (JASPER NATIONAL PARK)</t>
  </si>
  <si>
    <t>0168</t>
  </si>
  <si>
    <t>I.D. NO. 13 (ELK ISLAND)</t>
  </si>
  <si>
    <t>0179</t>
  </si>
  <si>
    <t>I.D. NO. 24 (WOOD BUFFALO)</t>
  </si>
  <si>
    <t>0373</t>
  </si>
  <si>
    <t>KANANASKIS IMPROVEMENT DISTRICT</t>
  </si>
  <si>
    <t>Special Area</t>
  </si>
  <si>
    <t>0142</t>
  </si>
  <si>
    <t>SPECIAL AREAS BOARD</t>
  </si>
  <si>
    <t>348 out of 352</t>
  </si>
  <si>
    <t>Schedule AA</t>
  </si>
  <si>
    <t>Debt Limit - Debt Info</t>
  </si>
  <si>
    <t>Debt Limit</t>
  </si>
  <si>
    <t>Total Debt</t>
  </si>
  <si>
    <t>Debt Service Limit</t>
  </si>
  <si>
    <t>Total Debt Service Costs</t>
  </si>
  <si>
    <t>05700</t>
  </si>
  <si>
    <t>05710</t>
  </si>
  <si>
    <t>05720</t>
  </si>
  <si>
    <t>05730</t>
  </si>
  <si>
    <t>Schedule B</t>
  </si>
  <si>
    <t>Change In Accumulated Surplus - Unrestricted</t>
  </si>
  <si>
    <t>Accumulated Operating Surplus - Beginning of Year</t>
  </si>
  <si>
    <t>Net Revenue (Expense)</t>
  </si>
  <si>
    <t>Funds Designated For Future Use</t>
  </si>
  <si>
    <t>Restricted Funds - Used for Operations</t>
  </si>
  <si>
    <t>Restricted Funds - Used for TCA</t>
  </si>
  <si>
    <t>Current Year Funds Used for TCA</t>
  </si>
  <si>
    <t>Donated and Contributed TCA</t>
  </si>
  <si>
    <t>Disposals of TCA</t>
  </si>
  <si>
    <t>Long Term Debt - Issued</t>
  </si>
  <si>
    <t>Long Term Debt - Repaid</t>
  </si>
  <si>
    <t>Capital Debt - Used for TCA</t>
  </si>
  <si>
    <t>Other Adjustments</t>
  </si>
  <si>
    <t>Accumulated Operating Surplus - End of Year</t>
  </si>
  <si>
    <t>Accumulated Surplus at January 1, 2008</t>
  </si>
  <si>
    <t>Adjustments to Net Book Value of TCA</t>
  </si>
  <si>
    <t>Accumulated Surplus as Restated</t>
  </si>
  <si>
    <t>00500</t>
  </si>
  <si>
    <t>00505</t>
  </si>
  <si>
    <t>00511</t>
  </si>
  <si>
    <t>00512</t>
  </si>
  <si>
    <t>00513</t>
  </si>
  <si>
    <t>00514</t>
  </si>
  <si>
    <t>00516</t>
  </si>
  <si>
    <t>00517</t>
  </si>
  <si>
    <t>00518</t>
  </si>
  <si>
    <t>00519</t>
  </si>
  <si>
    <t>00521</t>
  </si>
  <si>
    <t>00522</t>
  </si>
  <si>
    <t>00524</t>
  </si>
  <si>
    <t>00525</t>
  </si>
  <si>
    <t>00531</t>
  </si>
  <si>
    <t>00532</t>
  </si>
  <si>
    <t>00534</t>
  </si>
  <si>
    <t>Change In Accumulated Surplus - Restricted</t>
  </si>
  <si>
    <t>Change In Accumulated Surplus - Equity in TCA</t>
  </si>
  <si>
    <t>Change In Accumulated Surplus - TOTAL</t>
  </si>
  <si>
    <t>Schedule C</t>
  </si>
  <si>
    <t>Financial Activities by Function REVENUE/EXPENSE - TOTAL</t>
  </si>
  <si>
    <t>Total General</t>
  </si>
  <si>
    <t>Council and Other Legislative</t>
  </si>
  <si>
    <t>General Administration</t>
  </si>
  <si>
    <t>Other General Government</t>
  </si>
  <si>
    <t>Police</t>
  </si>
  <si>
    <t>Fire</t>
  </si>
  <si>
    <t>Disaster and Emergency Measures</t>
  </si>
  <si>
    <t>Ambulance and First Aid</t>
  </si>
  <si>
    <t>Bylaws Enforcement</t>
  </si>
  <si>
    <t>Other Protective Services</t>
  </si>
  <si>
    <t>Common and Equipment Pool</t>
  </si>
  <si>
    <t>Roads, Streets, Walks, Lighting</t>
  </si>
  <si>
    <t>Airport</t>
  </si>
  <si>
    <t>Public Transit</t>
  </si>
  <si>
    <t>Storm Sewers and Drainage</t>
  </si>
  <si>
    <t>Other Transportation</t>
  </si>
  <si>
    <t>Water Supply and Distribution</t>
  </si>
  <si>
    <t>Wastewater Treatment and Disposal</t>
  </si>
  <si>
    <t>Waste Management</t>
  </si>
  <si>
    <t>Other Environmental Use and Protection</t>
  </si>
  <si>
    <t>Family and Community Support</t>
  </si>
  <si>
    <t>Day Care</t>
  </si>
  <si>
    <t>Cemeteries and Crematoriums</t>
  </si>
  <si>
    <t>Other Public Health and Welfare</t>
  </si>
  <si>
    <t>Land Use Planning, Zoning and Development</t>
  </si>
  <si>
    <t>Economic/Agricultural Development</t>
  </si>
  <si>
    <t>Subdivision Land and Development</t>
  </si>
  <si>
    <t>Public Housing Operations</t>
  </si>
  <si>
    <t>Land, Housing and Building Rentals</t>
  </si>
  <si>
    <t>Other Planning and Development</t>
  </si>
  <si>
    <t>Recreation Boards</t>
  </si>
  <si>
    <t>Parks and Recreation</t>
  </si>
  <si>
    <t>Culture: Libraries, Museums, Halls</t>
  </si>
  <si>
    <t>Convention Centres</t>
  </si>
  <si>
    <t>Other Recreation and Culture</t>
  </si>
  <si>
    <t>Gas</t>
  </si>
  <si>
    <t>Electric</t>
  </si>
  <si>
    <t>Total Revenue</t>
  </si>
  <si>
    <t>Total Expense</t>
  </si>
  <si>
    <t>Net Revenue/Expense</t>
  </si>
  <si>
    <t>00700</t>
  </si>
  <si>
    <t>00730</t>
  </si>
  <si>
    <t>00740</t>
  </si>
  <si>
    <t>00750</t>
  </si>
  <si>
    <t>00770</t>
  </si>
  <si>
    <t>00780</t>
  </si>
  <si>
    <t>00790</t>
  </si>
  <si>
    <t>00800</t>
  </si>
  <si>
    <t>00810</t>
  </si>
  <si>
    <t>00820</t>
  </si>
  <si>
    <t>00840</t>
  </si>
  <si>
    <t>00850</t>
  </si>
  <si>
    <t>00860</t>
  </si>
  <si>
    <t>00870</t>
  </si>
  <si>
    <t>00880</t>
  </si>
  <si>
    <t>00890</t>
  </si>
  <si>
    <t>00910</t>
  </si>
  <si>
    <t>00920</t>
  </si>
  <si>
    <t>00930</t>
  </si>
  <si>
    <t>00940</t>
  </si>
  <si>
    <t>00960</t>
  </si>
  <si>
    <t>00970</t>
  </si>
  <si>
    <t>00980</t>
  </si>
  <si>
    <t>00990</t>
  </si>
  <si>
    <t>01010</t>
  </si>
  <si>
    <t>01020</t>
  </si>
  <si>
    <t>01030</t>
  </si>
  <si>
    <t>01040</t>
  </si>
  <si>
    <t>01050</t>
  </si>
  <si>
    <t>01060</t>
  </si>
  <si>
    <t>01080</t>
  </si>
  <si>
    <t>01090</t>
  </si>
  <si>
    <t>01100</t>
  </si>
  <si>
    <t>01110</t>
  </si>
  <si>
    <t>01120</t>
  </si>
  <si>
    <t>01126</t>
  </si>
  <si>
    <t>01127</t>
  </si>
  <si>
    <t>01130</t>
  </si>
  <si>
    <t>01140</t>
  </si>
  <si>
    <t>01170</t>
  </si>
  <si>
    <t>01180</t>
  </si>
  <si>
    <t>01190</t>
  </si>
  <si>
    <t>01210</t>
  </si>
  <si>
    <t>01220</t>
  </si>
  <si>
    <t>01230</t>
  </si>
  <si>
    <t>01240</t>
  </si>
  <si>
    <t>01250</t>
  </si>
  <si>
    <t>01260</t>
  </si>
  <si>
    <t>01280</t>
  </si>
  <si>
    <t>01290</t>
  </si>
  <si>
    <t>01300</t>
  </si>
  <si>
    <t>01310</t>
  </si>
  <si>
    <t>01320</t>
  </si>
  <si>
    <t>01330</t>
  </si>
  <si>
    <t>01350</t>
  </si>
  <si>
    <t>01360</t>
  </si>
  <si>
    <t>01370</t>
  </si>
  <si>
    <t>01380</t>
  </si>
  <si>
    <t>01400</t>
  </si>
  <si>
    <t>01410</t>
  </si>
  <si>
    <t>01420</t>
  </si>
  <si>
    <t>01430</t>
  </si>
  <si>
    <t>01450</t>
  </si>
  <si>
    <t>01460</t>
  </si>
  <si>
    <t>01470</t>
  </si>
  <si>
    <t>01480</t>
  </si>
  <si>
    <t>01490</t>
  </si>
  <si>
    <t>01500</t>
  </si>
  <si>
    <t>01520</t>
  </si>
  <si>
    <t>01530</t>
  </si>
  <si>
    <t>01540</t>
  </si>
  <si>
    <t>01550</t>
  </si>
  <si>
    <t>01560</t>
  </si>
  <si>
    <t>01566</t>
  </si>
  <si>
    <t>01567</t>
  </si>
  <si>
    <t>01570</t>
  </si>
  <si>
    <t>01580</t>
  </si>
  <si>
    <t>01590</t>
  </si>
  <si>
    <t>Schedule D</t>
  </si>
  <si>
    <t>Financial Activities by Type/Object - TOTAL</t>
  </si>
  <si>
    <t>Property (Net Municipal)</t>
  </si>
  <si>
    <t>Business</t>
  </si>
  <si>
    <t>Business Revitalization Zone</t>
  </si>
  <si>
    <t>Special</t>
  </si>
  <si>
    <t>Well Drilling</t>
  </si>
  <si>
    <t>Local Improvement</t>
  </si>
  <si>
    <t>Sales To Other Governments</t>
  </si>
  <si>
    <t>Penalties and Costs on Taxes</t>
  </si>
  <si>
    <t>Licenses and Permits</t>
  </si>
  <si>
    <t>Fines</t>
  </si>
  <si>
    <t>Franchise and Concession Contracts</t>
  </si>
  <si>
    <t>Returns on Investments (incl. Portfolio Investments)</t>
  </si>
  <si>
    <t>Rentals</t>
  </si>
  <si>
    <t>Insurance Proceeds</t>
  </si>
  <si>
    <t>Net Gain on Sale of Tangible Capital Assets</t>
  </si>
  <si>
    <t>Contributed and Donated Assets</t>
  </si>
  <si>
    <t>Federal Government Unconditional Transfers</t>
  </si>
  <si>
    <t>Federal Government Conditional Transfers</t>
  </si>
  <si>
    <t>Provincial Government Unconditional Transfers</t>
  </si>
  <si>
    <t>Provincial Government Conditional Transfers</t>
  </si>
  <si>
    <t>Local Government Transfers</t>
  </si>
  <si>
    <t>Transfers From Local Boards and Agencies</t>
  </si>
  <si>
    <t>Developer Agreements</t>
  </si>
  <si>
    <t>Other Revenues</t>
  </si>
  <si>
    <t>Salaries, Wages, Benefits and Contracts of Employment</t>
  </si>
  <si>
    <t>Contracted and General Services</t>
  </si>
  <si>
    <t>Purchases from Other Govenments</t>
  </si>
  <si>
    <t>Materials, Goods, Supplies and Utilities</t>
  </si>
  <si>
    <t>Provision For Allowances</t>
  </si>
  <si>
    <t>Transfers to Other Governments</t>
  </si>
  <si>
    <t>Transfers to Local Boards and Agencies</t>
  </si>
  <si>
    <t>Transfers to Individuals and Organizations</t>
  </si>
  <si>
    <t>Bank Charges and Short Term Interest</t>
  </si>
  <si>
    <t>Interest on Operating Long Term Debt</t>
  </si>
  <si>
    <t>Interest on Capital Long Term Debt</t>
  </si>
  <si>
    <t>Amortization of Tangible Capital Assets</t>
  </si>
  <si>
    <t>Net Loss on Sale of Tangible Capital Assets</t>
  </si>
  <si>
    <t>Write down of Tangible Capital Assets</t>
  </si>
  <si>
    <t>Other Expenditures</t>
  </si>
  <si>
    <t>Total Expenses</t>
  </si>
  <si>
    <t>01720</t>
  </si>
  <si>
    <t>01730</t>
  </si>
  <si>
    <t>01740</t>
  </si>
  <si>
    <t>01750</t>
  </si>
  <si>
    <t>01760</t>
  </si>
  <si>
    <t>01770</t>
  </si>
  <si>
    <t>01790</t>
  </si>
  <si>
    <t>01800</t>
  </si>
  <si>
    <t>01810</t>
  </si>
  <si>
    <t>01820</t>
  </si>
  <si>
    <t>01830</t>
  </si>
  <si>
    <t>01840</t>
  </si>
  <si>
    <t>01850</t>
  </si>
  <si>
    <t>01860</t>
  </si>
  <si>
    <t>01870</t>
  </si>
  <si>
    <t>01880</t>
  </si>
  <si>
    <t>01885</t>
  </si>
  <si>
    <t>01890</t>
  </si>
  <si>
    <t>01900</t>
  </si>
  <si>
    <t>01910</t>
  </si>
  <si>
    <t>01920</t>
  </si>
  <si>
    <t>01930</t>
  </si>
  <si>
    <t>01940</t>
  </si>
  <si>
    <t>01960</t>
  </si>
  <si>
    <t>01970</t>
  </si>
  <si>
    <t>01980</t>
  </si>
  <si>
    <t>02000</t>
  </si>
  <si>
    <t>02010</t>
  </si>
  <si>
    <t>02020</t>
  </si>
  <si>
    <t>02030</t>
  </si>
  <si>
    <t>02040</t>
  </si>
  <si>
    <t>02050</t>
  </si>
  <si>
    <t>02060</t>
  </si>
  <si>
    <t>02070</t>
  </si>
  <si>
    <t>02080</t>
  </si>
  <si>
    <t>02090</t>
  </si>
  <si>
    <t>02100</t>
  </si>
  <si>
    <t>02110</t>
  </si>
  <si>
    <t>02125</t>
  </si>
  <si>
    <t>02127</t>
  </si>
  <si>
    <t>02130</t>
  </si>
  <si>
    <t>02140</t>
  </si>
  <si>
    <t>02150</t>
  </si>
  <si>
    <t>Schedule E</t>
  </si>
  <si>
    <t>Revenue And Expense Supplementary Detail - Sales and User Charges</t>
  </si>
  <si>
    <t>Common and  Equipment Pool</t>
  </si>
  <si>
    <t>Cemeteries amd Crematoriums</t>
  </si>
  <si>
    <t>Total</t>
  </si>
  <si>
    <t>02210</t>
  </si>
  <si>
    <t>02220</t>
  </si>
  <si>
    <t>02230</t>
  </si>
  <si>
    <t>02250</t>
  </si>
  <si>
    <t>02260</t>
  </si>
  <si>
    <t>02270</t>
  </si>
  <si>
    <t>02280</t>
  </si>
  <si>
    <t>02290</t>
  </si>
  <si>
    <t>02300</t>
  </si>
  <si>
    <t>02320</t>
  </si>
  <si>
    <t>02330</t>
  </si>
  <si>
    <t>02340</t>
  </si>
  <si>
    <t>02350</t>
  </si>
  <si>
    <t>02360</t>
  </si>
  <si>
    <t>02370</t>
  </si>
  <si>
    <t>02390</t>
  </si>
  <si>
    <t>02400</t>
  </si>
  <si>
    <t>02410</t>
  </si>
  <si>
    <t>02420</t>
  </si>
  <si>
    <t>02440</t>
  </si>
  <si>
    <t>02450</t>
  </si>
  <si>
    <t>02460</t>
  </si>
  <si>
    <t>02470</t>
  </si>
  <si>
    <t>02490</t>
  </si>
  <si>
    <t>02500</t>
  </si>
  <si>
    <t>02510</t>
  </si>
  <si>
    <t>02520</t>
  </si>
  <si>
    <t>02530</t>
  </si>
  <si>
    <t>02540</t>
  </si>
  <si>
    <t>02560</t>
  </si>
  <si>
    <t>02570</t>
  </si>
  <si>
    <t>02580</t>
  </si>
  <si>
    <t>02590</t>
  </si>
  <si>
    <t>02600</t>
  </si>
  <si>
    <t>02606</t>
  </si>
  <si>
    <t>02607</t>
  </si>
  <si>
    <t>02610</t>
  </si>
  <si>
    <t>02620</t>
  </si>
  <si>
    <t>Revenue And Expense Supplementary Detail - Provincial Capital Transfers</t>
  </si>
  <si>
    <t>Revenue And Expense Supplementary Detail - Annual Amortization Expense</t>
  </si>
  <si>
    <t>Revenue And Expense Supplementary Detail - Long Term Debt Interest Expense</t>
  </si>
  <si>
    <t>Schedule EA</t>
  </si>
  <si>
    <t>Equalized Assessment - Equalized Assessment</t>
  </si>
  <si>
    <t>GRAND TOTAL (Inc Exmpt Prprty)</t>
  </si>
  <si>
    <t>Total Exempt Properties</t>
  </si>
  <si>
    <t>GRAND TOTAL</t>
  </si>
  <si>
    <t>Linear Subtotal</t>
  </si>
  <si>
    <t>Mach &amp; Equip Subtotal</t>
  </si>
  <si>
    <t>Non Residential Subtotal</t>
  </si>
  <si>
    <t>Residential Subtotal</t>
  </si>
  <si>
    <t>Farmland</t>
  </si>
  <si>
    <t>Non Residential Railway</t>
  </si>
  <si>
    <t>NR  Res. Co-generating M&amp;E</t>
  </si>
  <si>
    <t>08250</t>
  </si>
  <si>
    <t>08255</t>
  </si>
  <si>
    <t>08260</t>
  </si>
  <si>
    <t>08265</t>
  </si>
  <si>
    <t>08270</t>
  </si>
  <si>
    <t>08275</t>
  </si>
  <si>
    <t>08280</t>
  </si>
  <si>
    <t>08285</t>
  </si>
  <si>
    <t>08290</t>
  </si>
  <si>
    <t>08295</t>
  </si>
  <si>
    <t>0206</t>
  </si>
  <si>
    <t>LLOYDMINSTER</t>
  </si>
  <si>
    <t>0189</t>
  </si>
  <si>
    <t>Kinuso</t>
  </si>
  <si>
    <t>Hamlet</t>
  </si>
  <si>
    <t>0313</t>
  </si>
  <si>
    <t>Thorhild</t>
  </si>
  <si>
    <t>Schedule F</t>
  </si>
  <si>
    <t>Tangible Capital Assets Supplementary Detail - Tangible Capital Assets (Purchased)</t>
  </si>
  <si>
    <t>02710</t>
  </si>
  <si>
    <t>02720</t>
  </si>
  <si>
    <t>02730</t>
  </si>
  <si>
    <t>02750</t>
  </si>
  <si>
    <t>02760</t>
  </si>
  <si>
    <t>02770</t>
  </si>
  <si>
    <t>02780</t>
  </si>
  <si>
    <t>02790</t>
  </si>
  <si>
    <t>02800</t>
  </si>
  <si>
    <t>02820</t>
  </si>
  <si>
    <t>02830</t>
  </si>
  <si>
    <t>02840</t>
  </si>
  <si>
    <t>02850</t>
  </si>
  <si>
    <t>02860</t>
  </si>
  <si>
    <t>02870</t>
  </si>
  <si>
    <t>02890</t>
  </si>
  <si>
    <t>02900</t>
  </si>
  <si>
    <t>02910</t>
  </si>
  <si>
    <t>02920</t>
  </si>
  <si>
    <t>02940</t>
  </si>
  <si>
    <t>02950</t>
  </si>
  <si>
    <t>02960</t>
  </si>
  <si>
    <t>02970</t>
  </si>
  <si>
    <t>02990</t>
  </si>
  <si>
    <t>03000</t>
  </si>
  <si>
    <t>03010</t>
  </si>
  <si>
    <t>03020</t>
  </si>
  <si>
    <t>03030</t>
  </si>
  <si>
    <t>03040</t>
  </si>
  <si>
    <t>03060</t>
  </si>
  <si>
    <t>03070</t>
  </si>
  <si>
    <t>03080</t>
  </si>
  <si>
    <t>03090</t>
  </si>
  <si>
    <t>03100</t>
  </si>
  <si>
    <t>03106</t>
  </si>
  <si>
    <t>03107</t>
  </si>
  <si>
    <t>03110</t>
  </si>
  <si>
    <t>03120</t>
  </si>
  <si>
    <t>Tangible Capital Assets Supplementary Detail - Tangible Capital Assets (Donated or Contributed)</t>
  </si>
  <si>
    <t>Tangible Capital Assets Supplementary Detail - Long Term Debt (Principal Additions)</t>
  </si>
  <si>
    <t>Tangible Capital Assets Supplementary Detail - Long Term Debt (Principal Reductions)</t>
  </si>
  <si>
    <t>Schedule G</t>
  </si>
  <si>
    <t>Change In Tangible Capital Assets - Balance at Beginning of Year</t>
  </si>
  <si>
    <t>Roadway Systems</t>
  </si>
  <si>
    <t>Light Rail Transit Systems</t>
  </si>
  <si>
    <t>Water Systems</t>
  </si>
  <si>
    <t>Wastewater Systems</t>
  </si>
  <si>
    <t>Storm Systems</t>
  </si>
  <si>
    <t>Fibre Optics</t>
  </si>
  <si>
    <t>Electricity Systems</t>
  </si>
  <si>
    <t>Gas Distribution Systems</t>
  </si>
  <si>
    <t>Total Engineered Structures</t>
  </si>
  <si>
    <t>Construction in Progress</t>
  </si>
  <si>
    <t>Buildings</t>
  </si>
  <si>
    <t>Machinery and Equipment</t>
  </si>
  <si>
    <t>Land Improvements</t>
  </si>
  <si>
    <t>Vehicles</t>
  </si>
  <si>
    <t>Total Capital Property Cost</t>
  </si>
  <si>
    <t>Engineered Structures</t>
  </si>
  <si>
    <t>Total Accumulated Amortization</t>
  </si>
  <si>
    <t>Net Book Value of Capital Property</t>
  </si>
  <si>
    <t>Capital Long Term Debt (Net)</t>
  </si>
  <si>
    <t>Equity in Tangible Capital Assets</t>
  </si>
  <si>
    <t>03201</t>
  </si>
  <si>
    <t>03202</t>
  </si>
  <si>
    <t>03203</t>
  </si>
  <si>
    <t>03204</t>
  </si>
  <si>
    <t>03205</t>
  </si>
  <si>
    <t>03206</t>
  </si>
  <si>
    <t>03207</t>
  </si>
  <si>
    <t>03208</t>
  </si>
  <si>
    <t>03210</t>
  </si>
  <si>
    <t>03219</t>
  </si>
  <si>
    <t>03220</t>
  </si>
  <si>
    <t>03230</t>
  </si>
  <si>
    <t>03240</t>
  </si>
  <si>
    <t>03245</t>
  </si>
  <si>
    <t>03250</t>
  </si>
  <si>
    <t>03260</t>
  </si>
  <si>
    <t>03271</t>
  </si>
  <si>
    <t>03272</t>
  </si>
  <si>
    <t>03273</t>
  </si>
  <si>
    <t>03274</t>
  </si>
  <si>
    <t>03275</t>
  </si>
  <si>
    <t>03276</t>
  </si>
  <si>
    <t>03277</t>
  </si>
  <si>
    <t>03278</t>
  </si>
  <si>
    <t>03280</t>
  </si>
  <si>
    <t>03290</t>
  </si>
  <si>
    <t>03300</t>
  </si>
  <si>
    <t>03310</t>
  </si>
  <si>
    <t>03315</t>
  </si>
  <si>
    <t>03320</t>
  </si>
  <si>
    <t>03330</t>
  </si>
  <si>
    <t>03340</t>
  </si>
  <si>
    <t>03350</t>
  </si>
  <si>
    <t>03400</t>
  </si>
  <si>
    <t>Change In Tangible Capital Assets - Additions</t>
  </si>
  <si>
    <t>Change In Tangible Capital Assets - Reductions</t>
  </si>
  <si>
    <t>Change In Tangible Capital Assets - Balance at End of Year</t>
  </si>
  <si>
    <t>Schedule H</t>
  </si>
  <si>
    <t>Long Term Debt Support - Operating</t>
  </si>
  <si>
    <t>Supported by General Tax Levies</t>
  </si>
  <si>
    <t>Supported by Special Levies</t>
  </si>
  <si>
    <t>Supported by Utility Rates</t>
  </si>
  <si>
    <t>Total Long Term Debt Principal Balance</t>
  </si>
  <si>
    <t>03410</t>
  </si>
  <si>
    <t>03420</t>
  </si>
  <si>
    <t>03430</t>
  </si>
  <si>
    <t>03440</t>
  </si>
  <si>
    <t>03450</t>
  </si>
  <si>
    <t>Long Term Debt Support - Capital</t>
  </si>
  <si>
    <t>Long Term Debt Support - TOTAL</t>
  </si>
  <si>
    <t>Schedule I</t>
  </si>
  <si>
    <t>Long Term Debt Sources - Operating</t>
  </si>
  <si>
    <t>Alberta Capital Finance Authority</t>
  </si>
  <si>
    <t>Canada Mortgage and Housing Corporation</t>
  </si>
  <si>
    <t>Mortgage Borrowing</t>
  </si>
  <si>
    <t>03500</t>
  </si>
  <si>
    <t>03520</t>
  </si>
  <si>
    <t>03600</t>
  </si>
  <si>
    <t>03610</t>
  </si>
  <si>
    <t>03620</t>
  </si>
  <si>
    <t>Long Term Debt Sources - Capital</t>
  </si>
  <si>
    <t>Long Term Debt Sources - TOTAL</t>
  </si>
  <si>
    <t>Schedule J</t>
  </si>
  <si>
    <t>Future Long Term Debt Repayments - Operating</t>
  </si>
  <si>
    <t>Current + 1</t>
  </si>
  <si>
    <t>Current + 2</t>
  </si>
  <si>
    <t>Current + 3</t>
  </si>
  <si>
    <t>Current + 4</t>
  </si>
  <si>
    <t>Current + 5</t>
  </si>
  <si>
    <t>Thereafter</t>
  </si>
  <si>
    <t>Total Principal</t>
  </si>
  <si>
    <t>Total Interest</t>
  </si>
  <si>
    <t>03710</t>
  </si>
  <si>
    <t>03720</t>
  </si>
  <si>
    <t>03730</t>
  </si>
  <si>
    <t>03740</t>
  </si>
  <si>
    <t>03750</t>
  </si>
  <si>
    <t>03760</t>
  </si>
  <si>
    <t>03770</t>
  </si>
  <si>
    <t>03790</t>
  </si>
  <si>
    <t>03800</t>
  </si>
  <si>
    <t>03810</t>
  </si>
  <si>
    <t>03820</t>
  </si>
  <si>
    <t>03830</t>
  </si>
  <si>
    <t>03840</t>
  </si>
  <si>
    <t>03850</t>
  </si>
  <si>
    <t>Future Long Term Debt Repayments - Capital</t>
  </si>
  <si>
    <t>Future Long Term Debt Repayments - TOTAL</t>
  </si>
  <si>
    <t>Schedule K</t>
  </si>
  <si>
    <t>Property Taxes and Grants in Place - Property Taxes</t>
  </si>
  <si>
    <t>Residential Land and Improvements</t>
  </si>
  <si>
    <t>Land and Improvements (Excluding M &amp; E)</t>
  </si>
  <si>
    <t>Linear Property</t>
  </si>
  <si>
    <t>Railway</t>
  </si>
  <si>
    <t>Farm Land</t>
  </si>
  <si>
    <t>Adjustments to Property Taxes</t>
  </si>
  <si>
    <t>Total Property Taxes and Grants in Place</t>
  </si>
  <si>
    <t>Residential/Farm Land</t>
  </si>
  <si>
    <t>Non-Residential</t>
  </si>
  <si>
    <t>Seniors Lodges</t>
  </si>
  <si>
    <t>Adjustments to Requisition Transfers</t>
  </si>
  <si>
    <t>Total Requisition Transfers</t>
  </si>
  <si>
    <t>Net Municipal Property Taxes and Grants in Place</t>
  </si>
  <si>
    <t>03910</t>
  </si>
  <si>
    <t>03935</t>
  </si>
  <si>
    <t>03950</t>
  </si>
  <si>
    <t>03960</t>
  </si>
  <si>
    <t>03970</t>
  </si>
  <si>
    <t>03980</t>
  </si>
  <si>
    <t>03990</t>
  </si>
  <si>
    <t>04000</t>
  </si>
  <si>
    <t>04031</t>
  </si>
  <si>
    <t>04035</t>
  </si>
  <si>
    <t>04090</t>
  </si>
  <si>
    <t>04100</t>
  </si>
  <si>
    <t>04110</t>
  </si>
  <si>
    <t>04120</t>
  </si>
  <si>
    <t>04130</t>
  </si>
  <si>
    <t>Property Taxes and Grants in Place - Grants in Place of Property Taxes</t>
  </si>
  <si>
    <t>Property Taxes and Grants in Place - TOTAL</t>
  </si>
  <si>
    <t>Schedule L</t>
  </si>
  <si>
    <t>Grants in Place of Taxes - Property Taxes</t>
  </si>
  <si>
    <t>Local Government</t>
  </si>
  <si>
    <t>04200</t>
  </si>
  <si>
    <t>04210</t>
  </si>
  <si>
    <t>04220</t>
  </si>
  <si>
    <t>04230</t>
  </si>
  <si>
    <t>04240</t>
  </si>
  <si>
    <t>Grants in Place of Taxes - Business Taxes</t>
  </si>
  <si>
    <t>Grants in Place of Taxes - Other Taxes</t>
  </si>
  <si>
    <t>Grants in Place of Taxes - TOTAL</t>
  </si>
  <si>
    <t>Schedule MR</t>
  </si>
  <si>
    <t>Tax Rate Data - MILL RATE</t>
  </si>
  <si>
    <t>General Municipal Tax Rates</t>
  </si>
  <si>
    <t>Residential</t>
  </si>
  <si>
    <t>Non-Residential (including linear)</t>
  </si>
  <si>
    <t>Non-Residential (small business)</t>
  </si>
  <si>
    <t>Other (including annexed, vacant, total minimum tax, etc.)</t>
  </si>
  <si>
    <t xml:space="preserve">Requisitions (MGA s. 326(1)) </t>
  </si>
  <si>
    <t>Education (ASSF)</t>
  </si>
  <si>
    <t>Residential and Farmland</t>
  </si>
  <si>
    <t>Education (Separate)</t>
  </si>
  <si>
    <t>Other Education (annexed etc)</t>
  </si>
  <si>
    <t>Seniors</t>
  </si>
  <si>
    <t>Lodge Accommodation</t>
  </si>
  <si>
    <t>Designated Industrial Properties (DIP)</t>
  </si>
  <si>
    <t>Non-Collection Allowance</t>
  </si>
  <si>
    <t>10000</t>
  </si>
  <si>
    <t>10030</t>
  </si>
  <si>
    <t>10032</t>
  </si>
  <si>
    <t>10034</t>
  </si>
  <si>
    <t>10036</t>
  </si>
  <si>
    <t>10038</t>
  </si>
  <si>
    <t>10040</t>
  </si>
  <si>
    <t>10001</t>
  </si>
  <si>
    <t>10002</t>
  </si>
  <si>
    <t>10050</t>
  </si>
  <si>
    <t>10052</t>
  </si>
  <si>
    <t>10003</t>
  </si>
  <si>
    <t>10054</t>
  </si>
  <si>
    <t>10056</t>
  </si>
  <si>
    <t>10057</t>
  </si>
  <si>
    <t>10058</t>
  </si>
  <si>
    <t>10060</t>
  </si>
  <si>
    <t>10062</t>
  </si>
  <si>
    <t>10064</t>
  </si>
  <si>
    <t>350 out of 352</t>
  </si>
  <si>
    <t>Schedule POPL</t>
  </si>
  <si>
    <t>Population of Alberta - Population of Alberta</t>
  </si>
  <si>
    <t>Population</t>
  </si>
  <si>
    <t>POPL</t>
  </si>
  <si>
    <t xml:space="preserve">AIRDRIE </t>
  </si>
  <si>
    <t xml:space="preserve">BROOKS </t>
  </si>
  <si>
    <t xml:space="preserve">CALGARY </t>
  </si>
  <si>
    <t xml:space="preserve">CAMROSE </t>
  </si>
  <si>
    <t xml:space="preserve">COLD LAKE </t>
  </si>
  <si>
    <t xml:space="preserve">EDMONTON </t>
  </si>
  <si>
    <t xml:space="preserve">FORT SASKATCHEWAN </t>
  </si>
  <si>
    <t xml:space="preserve">GRANDE PRAIRIE </t>
  </si>
  <si>
    <t xml:space="preserve">LEDUC </t>
  </si>
  <si>
    <t xml:space="preserve">LETHBRIDGE </t>
  </si>
  <si>
    <t>LLOYDMINSTER *</t>
  </si>
  <si>
    <t xml:space="preserve">MEDICINE HAT </t>
  </si>
  <si>
    <t xml:space="preserve">RED DEER </t>
  </si>
  <si>
    <t xml:space="preserve">SPRUCE GROVE </t>
  </si>
  <si>
    <t xml:space="preserve">ST. ALBERT </t>
  </si>
  <si>
    <t xml:space="preserve">WETASKIWIN </t>
  </si>
  <si>
    <t xml:space="preserve">CROWSNEST PASS, MUNICIPALITY OF </t>
  </si>
  <si>
    <t xml:space="preserve">JASPER, MUNICIPALITY OF </t>
  </si>
  <si>
    <t xml:space="preserve">MACKENZIE COUNTY </t>
  </si>
  <si>
    <t xml:space="preserve">STRATHCONA COUNTY </t>
  </si>
  <si>
    <t xml:space="preserve">WOOD BUFFALO, REGIONAL MUNICIPALITY OF </t>
  </si>
  <si>
    <t xml:space="preserve">ACADIA NO. 34, M.D. OF </t>
  </si>
  <si>
    <t xml:space="preserve">ATHABASCA COUNTY </t>
  </si>
  <si>
    <t xml:space="preserve">BARRHEAD NO. 11, COUNTY OF </t>
  </si>
  <si>
    <t xml:space="preserve">BEAVER COUNTY </t>
  </si>
  <si>
    <t xml:space="preserve">BIG LAKES COUNTY </t>
  </si>
  <si>
    <t xml:space="preserve">BIGHORN NO. 8, M.D. OF </t>
  </si>
  <si>
    <t xml:space="preserve">BIRCH HILLS COUNTY </t>
  </si>
  <si>
    <t xml:space="preserve">BONNYVILLE NO. 87, M.D. OF </t>
  </si>
  <si>
    <t xml:space="preserve">BRAZEAU COUNTY </t>
  </si>
  <si>
    <t xml:space="preserve">CAMROSE COUNTY </t>
  </si>
  <si>
    <t xml:space="preserve">CARDSTON COUNTY </t>
  </si>
  <si>
    <t xml:space="preserve">CLEAR HILLS COUNTY </t>
  </si>
  <si>
    <t xml:space="preserve">CLEARWATER COUNTY </t>
  </si>
  <si>
    <t xml:space="preserve">CYPRESS COUNTY </t>
  </si>
  <si>
    <t xml:space="preserve">FAIRVIEW NO. 136, M.D. OF </t>
  </si>
  <si>
    <t xml:space="preserve">FLAGSTAFF COUNTY </t>
  </si>
  <si>
    <t xml:space="preserve">FOOTHILLS COUNTY </t>
  </si>
  <si>
    <t xml:space="preserve">FORTY MILE NO. 8, COUNTY OF </t>
  </si>
  <si>
    <t xml:space="preserve">GRANDE PRAIRIE NO. 1, COUNTY OF </t>
  </si>
  <si>
    <t xml:space="preserve">GREENVIEW NO. 16, M.D. OF </t>
  </si>
  <si>
    <t xml:space="preserve">KNEEHILL COUNTY </t>
  </si>
  <si>
    <t xml:space="preserve">LAC LA BICHE COUNTY </t>
  </si>
  <si>
    <t xml:space="preserve">LAC STE. ANNE COUNTY </t>
  </si>
  <si>
    <t xml:space="preserve">LACOMBE COUNTY </t>
  </si>
  <si>
    <t xml:space="preserve">LAMONT COUNTY </t>
  </si>
  <si>
    <t xml:space="preserve">LEDUC COUNTY </t>
  </si>
  <si>
    <t xml:space="preserve">LESSER SLAVE RIVER NO. 124, M.D. OF </t>
  </si>
  <si>
    <t xml:space="preserve">LETHBRIDGE COUNTY </t>
  </si>
  <si>
    <t xml:space="preserve">MINBURN NO. 27, COUNTY OF </t>
  </si>
  <si>
    <t xml:space="preserve">MOUNTAIN VIEW COUNTY </t>
  </si>
  <si>
    <t xml:space="preserve">NEWELL, COUNTY OF </t>
  </si>
  <si>
    <t xml:space="preserve">NORTHERN LIGHTS, COUNTY OF </t>
  </si>
  <si>
    <t xml:space="preserve">NORTHERN SUNRISE COUNTY </t>
  </si>
  <si>
    <t xml:space="preserve">OPPORTUNITY NO. 17, M.D. OF </t>
  </si>
  <si>
    <t xml:space="preserve">PAINTEARTH NO. 18, COUNTY OF </t>
  </si>
  <si>
    <t xml:space="preserve">PARKLAND COUNTY </t>
  </si>
  <si>
    <t xml:space="preserve">PEACE NO. 135, M.D. OF </t>
  </si>
  <si>
    <t xml:space="preserve">PINCHER CREEK NO. 9, M.D. OF </t>
  </si>
  <si>
    <t xml:space="preserve">PONOKA COUNTY </t>
  </si>
  <si>
    <t xml:space="preserve">PROVOST NO. 52, M.D. OF </t>
  </si>
  <si>
    <t xml:space="preserve">RANCHLAND NO. 66, M.D. OF </t>
  </si>
  <si>
    <t xml:space="preserve">RED DEER COUNTY </t>
  </si>
  <si>
    <t xml:space="preserve">ROCKY VIEW COUNTY </t>
  </si>
  <si>
    <t xml:space="preserve">SADDLE HILLS COUNTY </t>
  </si>
  <si>
    <t xml:space="preserve">SMOKY LAKE COUNTY </t>
  </si>
  <si>
    <t xml:space="preserve">SMOKY RIVER NO. 130, M.D. OF </t>
  </si>
  <si>
    <t xml:space="preserve">SPIRIT RIVER NO. 133, M.D. OF </t>
  </si>
  <si>
    <t xml:space="preserve">ST. PAUL NO. 19, COUNTY OF </t>
  </si>
  <si>
    <t xml:space="preserve">STARLAND COUNTY </t>
  </si>
  <si>
    <t xml:space="preserve">STETTLER NO. 6, COUNTY OF </t>
  </si>
  <si>
    <t xml:space="preserve">STURGEON COUNTY </t>
  </si>
  <si>
    <t xml:space="preserve">TABER, M.D. OF </t>
  </si>
  <si>
    <t xml:space="preserve">THORHILD COUNTY </t>
  </si>
  <si>
    <t xml:space="preserve">TWO HILLS NO. 21, COUNTY OF </t>
  </si>
  <si>
    <t xml:space="preserve">VERMILION RIVER, COUNTY OF </t>
  </si>
  <si>
    <t xml:space="preserve">VULCAN COUNTY </t>
  </si>
  <si>
    <t xml:space="preserve">WAINWRIGHT NO. 61, M.D. OF </t>
  </si>
  <si>
    <t xml:space="preserve">WARNER NO. 5, COUNTY OF </t>
  </si>
  <si>
    <t xml:space="preserve">WESTLOCK COUNTY </t>
  </si>
  <si>
    <t xml:space="preserve">WETASKIWIN NO. 10, COUNTY OF </t>
  </si>
  <si>
    <t xml:space="preserve">WHEATLAND COUNTY </t>
  </si>
  <si>
    <t xml:space="preserve">WILLOW CREEK NO. 26, M.D. OF </t>
  </si>
  <si>
    <t xml:space="preserve">WOODLANDS COUNTY </t>
  </si>
  <si>
    <t xml:space="preserve">YELLOWHEAD COUNTY </t>
  </si>
  <si>
    <t xml:space="preserve">ATHABASCA </t>
  </si>
  <si>
    <t xml:space="preserve">BANFF </t>
  </si>
  <si>
    <t xml:space="preserve">BARRHEAD </t>
  </si>
  <si>
    <t xml:space="preserve">BASHAW </t>
  </si>
  <si>
    <t xml:space="preserve">BASSANO </t>
  </si>
  <si>
    <t xml:space="preserve">BEAUMONT </t>
  </si>
  <si>
    <t xml:space="preserve">BEAVERLODGE </t>
  </si>
  <si>
    <t xml:space="preserve">BENTLEY </t>
  </si>
  <si>
    <t xml:space="preserve">BLACKFALDS </t>
  </si>
  <si>
    <t xml:space="preserve">BON ACCORD </t>
  </si>
  <si>
    <t xml:space="preserve">BONNYVILLE </t>
  </si>
  <si>
    <t xml:space="preserve">BOW ISLAND </t>
  </si>
  <si>
    <t xml:space="preserve">BOWDEN </t>
  </si>
  <si>
    <t xml:space="preserve">BRUDERHEIM </t>
  </si>
  <si>
    <t xml:space="preserve">Black Diamond </t>
  </si>
  <si>
    <t xml:space="preserve">CALMAR </t>
  </si>
  <si>
    <t xml:space="preserve">CANMORE </t>
  </si>
  <si>
    <t xml:space="preserve">CARDSTON </t>
  </si>
  <si>
    <t xml:space="preserve">CARSTAIRS </t>
  </si>
  <si>
    <t xml:space="preserve">CASTOR </t>
  </si>
  <si>
    <t xml:space="preserve">CHESTERMERE </t>
  </si>
  <si>
    <t xml:space="preserve">CLARESHOLM </t>
  </si>
  <si>
    <t xml:space="preserve">COALDALE </t>
  </si>
  <si>
    <t xml:space="preserve">COALHURST </t>
  </si>
  <si>
    <t xml:space="preserve">COCHRANE </t>
  </si>
  <si>
    <t xml:space="preserve">CORONATION </t>
  </si>
  <si>
    <t xml:space="preserve">CROSSFIELD </t>
  </si>
  <si>
    <t xml:space="preserve">DAYSLAND </t>
  </si>
  <si>
    <t xml:space="preserve">DEVON </t>
  </si>
  <si>
    <t xml:space="preserve">DIDSBURY </t>
  </si>
  <si>
    <t xml:space="preserve">DRAYTON VALLEY </t>
  </si>
  <si>
    <t xml:space="preserve">DRUMHELLER </t>
  </si>
  <si>
    <t xml:space="preserve">ECKVILLE </t>
  </si>
  <si>
    <t xml:space="preserve">EDSON </t>
  </si>
  <si>
    <t xml:space="preserve">ELK POINT </t>
  </si>
  <si>
    <t xml:space="preserve">FAIRVIEW </t>
  </si>
  <si>
    <t xml:space="preserve">FALHER </t>
  </si>
  <si>
    <t xml:space="preserve">FORT MACLEOD </t>
  </si>
  <si>
    <t xml:space="preserve">FOX CREEK </t>
  </si>
  <si>
    <t xml:space="preserve">GIBBONS </t>
  </si>
  <si>
    <t xml:space="preserve">GRIMSHAW </t>
  </si>
  <si>
    <t xml:space="preserve">Grande Cache </t>
  </si>
  <si>
    <t xml:space="preserve">Granum </t>
  </si>
  <si>
    <t xml:space="preserve">HANNA </t>
  </si>
  <si>
    <t xml:space="preserve">HARDISTY </t>
  </si>
  <si>
    <t xml:space="preserve">HIGH LEVEL </t>
  </si>
  <si>
    <t xml:space="preserve">HIGH PRAIRIE </t>
  </si>
  <si>
    <t xml:space="preserve">HIGH RIVER </t>
  </si>
  <si>
    <t xml:space="preserve">HINTON </t>
  </si>
  <si>
    <t xml:space="preserve">INNISFAIL </t>
  </si>
  <si>
    <t xml:space="preserve">IRRICANA </t>
  </si>
  <si>
    <t xml:space="preserve">KILLAM </t>
  </si>
  <si>
    <t xml:space="preserve">LACOMBE </t>
  </si>
  <si>
    <t xml:space="preserve">LAMONT </t>
  </si>
  <si>
    <t xml:space="preserve">LEGAL </t>
  </si>
  <si>
    <t xml:space="preserve">MAGRATH </t>
  </si>
  <si>
    <t xml:space="preserve">MANNING </t>
  </si>
  <si>
    <t xml:space="preserve">MAYERTHORPE </t>
  </si>
  <si>
    <t xml:space="preserve">MCLENNAN </t>
  </si>
  <si>
    <t xml:space="preserve">MILK RIVER </t>
  </si>
  <si>
    <t xml:space="preserve">MILLET </t>
  </si>
  <si>
    <t xml:space="preserve">MORINVILLE </t>
  </si>
  <si>
    <t xml:space="preserve">MUNDARE </t>
  </si>
  <si>
    <t xml:space="preserve">NANTON </t>
  </si>
  <si>
    <t xml:space="preserve">OKOTOKS </t>
  </si>
  <si>
    <t xml:space="preserve">OLDS </t>
  </si>
  <si>
    <t xml:space="preserve">ONOWAY </t>
  </si>
  <si>
    <t xml:space="preserve">OYEN </t>
  </si>
  <si>
    <t xml:space="preserve">PEACE RIVER </t>
  </si>
  <si>
    <t xml:space="preserve">PENHOLD </t>
  </si>
  <si>
    <t xml:space="preserve">PICTURE BUTTE </t>
  </si>
  <si>
    <t xml:space="preserve">PINCHER CREEK </t>
  </si>
  <si>
    <t xml:space="preserve">PONOKA </t>
  </si>
  <si>
    <t xml:space="preserve">PROVOST </t>
  </si>
  <si>
    <t xml:space="preserve">RAINBOW LAKE </t>
  </si>
  <si>
    <t xml:space="preserve">RAYMOND </t>
  </si>
  <si>
    <t xml:space="preserve">REDCLIFF </t>
  </si>
  <si>
    <t xml:space="preserve">REDWATER </t>
  </si>
  <si>
    <t xml:space="preserve">RIMBEY </t>
  </si>
  <si>
    <t xml:space="preserve">ROCKY MOUNTAIN HOUSE </t>
  </si>
  <si>
    <t xml:space="preserve">SEDGEWICK </t>
  </si>
  <si>
    <t xml:space="preserve">SEXSMITH </t>
  </si>
  <si>
    <t xml:space="preserve">SLAVE LAKE </t>
  </si>
  <si>
    <t xml:space="preserve">SMOKY LAKE </t>
  </si>
  <si>
    <t xml:space="preserve">SPIRIT RIVER </t>
  </si>
  <si>
    <t xml:space="preserve">ST. PAUL </t>
  </si>
  <si>
    <t xml:space="preserve">STAVELY </t>
  </si>
  <si>
    <t xml:space="preserve">STETTLER </t>
  </si>
  <si>
    <t xml:space="preserve">STONY PLAIN </t>
  </si>
  <si>
    <t xml:space="preserve">STRATHMORE </t>
  </si>
  <si>
    <t xml:space="preserve">SUNDRE </t>
  </si>
  <si>
    <t xml:space="preserve">SWAN HILLS </t>
  </si>
  <si>
    <t xml:space="preserve">SYLVAN LAKE </t>
  </si>
  <si>
    <t xml:space="preserve">TABER </t>
  </si>
  <si>
    <t xml:space="preserve">THREE HILLS </t>
  </si>
  <si>
    <t xml:space="preserve">TOFIELD </t>
  </si>
  <si>
    <t xml:space="preserve">TROCHU </t>
  </si>
  <si>
    <t xml:space="preserve">TWO HILLS </t>
  </si>
  <si>
    <t xml:space="preserve">Turner Valley </t>
  </si>
  <si>
    <t xml:space="preserve">VALLEYVIEW </t>
  </si>
  <si>
    <t xml:space="preserve">VAUXHALL </t>
  </si>
  <si>
    <t xml:space="preserve">VEGREVILLE </t>
  </si>
  <si>
    <t xml:space="preserve">VERMILION </t>
  </si>
  <si>
    <t xml:space="preserve">VIKING </t>
  </si>
  <si>
    <t xml:space="preserve">VULCAN </t>
  </si>
  <si>
    <t xml:space="preserve">WAINWRIGHT </t>
  </si>
  <si>
    <t xml:space="preserve">WEMBLEY </t>
  </si>
  <si>
    <t xml:space="preserve">WESTLOCK </t>
  </si>
  <si>
    <t xml:space="preserve">WHITECOURT </t>
  </si>
  <si>
    <t xml:space="preserve">ACME </t>
  </si>
  <si>
    <t xml:space="preserve">ALBERTA BEACH </t>
  </si>
  <si>
    <t xml:space="preserve">ALIX </t>
  </si>
  <si>
    <t xml:space="preserve">ALLIANCE </t>
  </si>
  <si>
    <t xml:space="preserve">AMISK </t>
  </si>
  <si>
    <t xml:space="preserve">ANDREW </t>
  </si>
  <si>
    <t xml:space="preserve">ARROWWOOD </t>
  </si>
  <si>
    <t xml:space="preserve">BARNWELL </t>
  </si>
  <si>
    <t xml:space="preserve">BARONS </t>
  </si>
  <si>
    <t xml:space="preserve">BAWLF </t>
  </si>
  <si>
    <t xml:space="preserve">BEISEKER </t>
  </si>
  <si>
    <t xml:space="preserve">BERWYN </t>
  </si>
  <si>
    <t xml:space="preserve">BIG VALLEY </t>
  </si>
  <si>
    <t xml:space="preserve">BITTERN LAKE </t>
  </si>
  <si>
    <t xml:space="preserve">BOYLE </t>
  </si>
  <si>
    <t xml:space="preserve">BRETON </t>
  </si>
  <si>
    <t xml:space="preserve">Botha </t>
  </si>
  <si>
    <t xml:space="preserve">CARBON </t>
  </si>
  <si>
    <t xml:space="preserve">CARMANGAY </t>
  </si>
  <si>
    <t xml:space="preserve">CAROLINE </t>
  </si>
  <si>
    <t xml:space="preserve">CHAMPION </t>
  </si>
  <si>
    <t xml:space="preserve">CHAUVIN </t>
  </si>
  <si>
    <t xml:space="preserve">CHIPMAN </t>
  </si>
  <si>
    <t xml:space="preserve">CLIVE </t>
  </si>
  <si>
    <t xml:space="preserve">CLYDE </t>
  </si>
  <si>
    <t xml:space="preserve">CONSORT </t>
  </si>
  <si>
    <t xml:space="preserve">COUTTS </t>
  </si>
  <si>
    <t xml:space="preserve">COWLEY </t>
  </si>
  <si>
    <t xml:space="preserve">CREMONA </t>
  </si>
  <si>
    <t xml:space="preserve">CZAR </t>
  </si>
  <si>
    <t xml:space="preserve">Cereal </t>
  </si>
  <si>
    <t xml:space="preserve">DELBURNE </t>
  </si>
  <si>
    <t xml:space="preserve">DELIA </t>
  </si>
  <si>
    <t xml:space="preserve">DONALDA </t>
  </si>
  <si>
    <t xml:space="preserve">DONNELLY </t>
  </si>
  <si>
    <t xml:space="preserve">DUCHESS </t>
  </si>
  <si>
    <t xml:space="preserve">Derwent </t>
  </si>
  <si>
    <t xml:space="preserve">Dewberry </t>
  </si>
  <si>
    <t xml:space="preserve">EDBERG </t>
  </si>
  <si>
    <t xml:space="preserve">EDGERTON </t>
  </si>
  <si>
    <t xml:space="preserve">ELNORA </t>
  </si>
  <si>
    <t xml:space="preserve">EMPRESS </t>
  </si>
  <si>
    <t xml:space="preserve">FOREMOST </t>
  </si>
  <si>
    <t xml:space="preserve">FORESTBURG </t>
  </si>
  <si>
    <t xml:space="preserve">Ferintosh </t>
  </si>
  <si>
    <t xml:space="preserve">GIROUXVILLE </t>
  </si>
  <si>
    <t xml:space="preserve">GLENDON </t>
  </si>
  <si>
    <t xml:space="preserve">GLENWOOD </t>
  </si>
  <si>
    <t xml:space="preserve">Gadsby </t>
  </si>
  <si>
    <t xml:space="preserve">Galahad </t>
  </si>
  <si>
    <t xml:space="preserve">HALKIRK </t>
  </si>
  <si>
    <t xml:space="preserve">HAY LAKES </t>
  </si>
  <si>
    <t xml:space="preserve">HEISLER </t>
  </si>
  <si>
    <t xml:space="preserve">HILL SPRING </t>
  </si>
  <si>
    <t xml:space="preserve">HINES CREEK </t>
  </si>
  <si>
    <t xml:space="preserve">HOLDEN </t>
  </si>
  <si>
    <t xml:space="preserve">HUGHENDEN </t>
  </si>
  <si>
    <t xml:space="preserve">HUSSAR </t>
  </si>
  <si>
    <t xml:space="preserve">Hythe </t>
  </si>
  <si>
    <t xml:space="preserve">INNISFREE </t>
  </si>
  <si>
    <t xml:space="preserve">IRMA </t>
  </si>
  <si>
    <t xml:space="preserve">KITSCOTY </t>
  </si>
  <si>
    <t xml:space="preserve">LINDEN </t>
  </si>
  <si>
    <t xml:space="preserve">LOMOND </t>
  </si>
  <si>
    <t xml:space="preserve">LONGVIEW </t>
  </si>
  <si>
    <t xml:space="preserve">LOUGHEED </t>
  </si>
  <si>
    <t xml:space="preserve">MANNVILLE </t>
  </si>
  <si>
    <t xml:space="preserve">MARWAYNE </t>
  </si>
  <si>
    <t xml:space="preserve">MILO </t>
  </si>
  <si>
    <t xml:space="preserve">MORRIN </t>
  </si>
  <si>
    <t xml:space="preserve">MUNSON </t>
  </si>
  <si>
    <t xml:space="preserve">MYRNAM </t>
  </si>
  <si>
    <t xml:space="preserve">Minburn </t>
  </si>
  <si>
    <t xml:space="preserve">NAMPA </t>
  </si>
  <si>
    <t xml:space="preserve">NOBLEFORD </t>
  </si>
  <si>
    <t xml:space="preserve">New Norway </t>
  </si>
  <si>
    <t xml:space="preserve">New Sarepta </t>
  </si>
  <si>
    <t xml:space="preserve">PARADISE VALLEY </t>
  </si>
  <si>
    <t xml:space="preserve">ROCKYFORD </t>
  </si>
  <si>
    <t xml:space="preserve">ROSALIND </t>
  </si>
  <si>
    <t xml:space="preserve">ROSEMARY </t>
  </si>
  <si>
    <t xml:space="preserve">RYCROFT </t>
  </si>
  <si>
    <t xml:space="preserve">RYLEY </t>
  </si>
  <si>
    <t xml:space="preserve">SPRING LAKE </t>
  </si>
  <si>
    <t xml:space="preserve">STANDARD </t>
  </si>
  <si>
    <t xml:space="preserve">STIRLING </t>
  </si>
  <si>
    <t xml:space="preserve">Strome </t>
  </si>
  <si>
    <t xml:space="preserve">THORSBY </t>
  </si>
  <si>
    <t xml:space="preserve">Tilley </t>
  </si>
  <si>
    <t xml:space="preserve">VETERAN </t>
  </si>
  <si>
    <t xml:space="preserve">VILNA </t>
  </si>
  <si>
    <t xml:space="preserve">WARBURG </t>
  </si>
  <si>
    <t xml:space="preserve">WARNER </t>
  </si>
  <si>
    <t xml:space="preserve">WASKATENAU </t>
  </si>
  <si>
    <t xml:space="preserve">Wabamun </t>
  </si>
  <si>
    <t xml:space="preserve">Willingdon </t>
  </si>
  <si>
    <t xml:space="preserve">YOUNGSTOWN </t>
  </si>
  <si>
    <t xml:space="preserve">ARGENTIA BEACH </t>
  </si>
  <si>
    <t xml:space="preserve">BETULA BEACH </t>
  </si>
  <si>
    <t xml:space="preserve">BIRCH COVE </t>
  </si>
  <si>
    <t xml:space="preserve">BIRCHCLIFF </t>
  </si>
  <si>
    <t xml:space="preserve">BONDISS </t>
  </si>
  <si>
    <t xml:space="preserve">BONNYVILLE BEACH </t>
  </si>
  <si>
    <t xml:space="preserve">BURNSTICK LAKE </t>
  </si>
  <si>
    <t xml:space="preserve">CASTLE ISLAND </t>
  </si>
  <si>
    <t xml:space="preserve">CRYSTAL SPRINGS </t>
  </si>
  <si>
    <t xml:space="preserve">GHOST LAKE </t>
  </si>
  <si>
    <t xml:space="preserve">GOLDEN DAYS </t>
  </si>
  <si>
    <t xml:space="preserve">GRANDVIEW </t>
  </si>
  <si>
    <t xml:space="preserve">GULL LAKE </t>
  </si>
  <si>
    <t xml:space="preserve">HALF MOON BAY </t>
  </si>
  <si>
    <t xml:space="preserve">HORSESHOE BAY </t>
  </si>
  <si>
    <t xml:space="preserve">ISLAND LAKE </t>
  </si>
  <si>
    <t xml:space="preserve">ISLAND LAKE SOUTH </t>
  </si>
  <si>
    <t xml:space="preserve">ITASKA BEACH </t>
  </si>
  <si>
    <t xml:space="preserve">JARVIS BAY </t>
  </si>
  <si>
    <t xml:space="preserve">KAPASIWIN </t>
  </si>
  <si>
    <t xml:space="preserve">LAKEVIEW </t>
  </si>
  <si>
    <t xml:space="preserve">LARKSPUR </t>
  </si>
  <si>
    <t xml:space="preserve">MA-ME-O BEACH </t>
  </si>
  <si>
    <t xml:space="preserve">MEWATHA BEACH </t>
  </si>
  <si>
    <t xml:space="preserve">NAKAMUN PARK </t>
  </si>
  <si>
    <t xml:space="preserve">NORGLENWOLD </t>
  </si>
  <si>
    <t xml:space="preserve">NORRIS BEACH </t>
  </si>
  <si>
    <t xml:space="preserve">PARKLAND BEACH </t>
  </si>
  <si>
    <t xml:space="preserve">PELICAN NARROWS </t>
  </si>
  <si>
    <t xml:space="preserve">POINT ALISON </t>
  </si>
  <si>
    <t xml:space="preserve">POPLAR BAY </t>
  </si>
  <si>
    <t xml:space="preserve">ROCHON SANDS </t>
  </si>
  <si>
    <t xml:space="preserve">ROSS HAVEN </t>
  </si>
  <si>
    <t xml:space="preserve">SANDY BEACH </t>
  </si>
  <si>
    <t xml:space="preserve">SEBA BEACH </t>
  </si>
  <si>
    <t xml:space="preserve">SILVER BEACH </t>
  </si>
  <si>
    <t xml:space="preserve">SILVER SANDS </t>
  </si>
  <si>
    <t xml:space="preserve">SOUTH BAPTISTE </t>
  </si>
  <si>
    <t xml:space="preserve">SOUTH VIEW </t>
  </si>
  <si>
    <t xml:space="preserve">SUNBREAKER COVE </t>
  </si>
  <si>
    <t xml:space="preserve">SUNDANCE BEACH </t>
  </si>
  <si>
    <t xml:space="preserve">SUNRISE BEACH </t>
  </si>
  <si>
    <t xml:space="preserve">SUNSET BEACH </t>
  </si>
  <si>
    <t xml:space="preserve">SUNSET POINT </t>
  </si>
  <si>
    <t xml:space="preserve">VAL QUENTIN </t>
  </si>
  <si>
    <t xml:space="preserve">WAIPAROUS </t>
  </si>
  <si>
    <t xml:space="preserve">WEST BAPTISTE </t>
  </si>
  <si>
    <t xml:space="preserve">WEST COVE </t>
  </si>
  <si>
    <t xml:space="preserve">WHISPERING HILLS </t>
  </si>
  <si>
    <t xml:space="preserve">WHITE SANDS </t>
  </si>
  <si>
    <t xml:space="preserve">YELLOWSTONE </t>
  </si>
  <si>
    <t xml:space="preserve">I.D. NO. 04 (WATERTON) </t>
  </si>
  <si>
    <t xml:space="preserve">I.D. NO. 09 (BANFF) </t>
  </si>
  <si>
    <t xml:space="preserve">I.D. NO. 12 (JASPER NATIONAL PARK) </t>
  </si>
  <si>
    <t xml:space="preserve">I.D. NO. 13 (ELK ISLAND) </t>
  </si>
  <si>
    <t xml:space="preserve">I.D. NO. 24 (WOOD BUFFALO) </t>
  </si>
  <si>
    <t>0479</t>
  </si>
  <si>
    <t xml:space="preserve">I.D. NO. 25 (WILLMORE WILDERNESS) </t>
  </si>
  <si>
    <t xml:space="preserve">KANANASKIS IMPROVEMENT DISTRICT </t>
  </si>
  <si>
    <t xml:space="preserve">SPECIAL AREAS BOARD </t>
  </si>
  <si>
    <t>Metis Settlement</t>
  </si>
  <si>
    <t>0406</t>
  </si>
  <si>
    <t xml:space="preserve">BUFFALO LAKE METIS SETTLEMENT </t>
  </si>
  <si>
    <t>0407</t>
  </si>
  <si>
    <t xml:space="preserve">EAST PRAIRIE METIS SETTLEMENT </t>
  </si>
  <si>
    <t>0408</t>
  </si>
  <si>
    <t xml:space="preserve">ELIZABETH METIS SETTLEMENT </t>
  </si>
  <si>
    <t>0409</t>
  </si>
  <si>
    <t xml:space="preserve">FISHING LAKE METIS SETTLEMENT </t>
  </si>
  <si>
    <t>0410</t>
  </si>
  <si>
    <t xml:space="preserve">GIFT LAKE METIS SETTLEMENT </t>
  </si>
  <si>
    <t>0411</t>
  </si>
  <si>
    <t xml:space="preserve">KIKINO METIS SETTLEMENT </t>
  </si>
  <si>
    <t>0412</t>
  </si>
  <si>
    <t xml:space="preserve">PADDLE PRAIRIE METIS SETTLEMENT </t>
  </si>
  <si>
    <t>0413</t>
  </si>
  <si>
    <t xml:space="preserve">PEAVINE METIS SETTLEMENT </t>
  </si>
  <si>
    <t>First Nation</t>
  </si>
  <si>
    <t>0466</t>
  </si>
  <si>
    <t xml:space="preserve">ALEXANDER FIRST NATION </t>
  </si>
  <si>
    <t>0467</t>
  </si>
  <si>
    <t xml:space="preserve">ALEXIS NAKOTA SIOUX NATION </t>
  </si>
  <si>
    <t>0428</t>
  </si>
  <si>
    <t xml:space="preserve">ATHABASCA CHIPEWYAN FIRST NATION </t>
  </si>
  <si>
    <t>0421</t>
  </si>
  <si>
    <t xml:space="preserve">BEAVER FIRST NATION </t>
  </si>
  <si>
    <t>0468</t>
  </si>
  <si>
    <t xml:space="preserve">BEAVER LAKE CREE  NATION </t>
  </si>
  <si>
    <t>0469</t>
  </si>
  <si>
    <t xml:space="preserve">BIGSTONE CREE NATION </t>
  </si>
  <si>
    <t>0420</t>
  </si>
  <si>
    <t xml:space="preserve">BLOOD TRIBE </t>
  </si>
  <si>
    <t>0437</t>
  </si>
  <si>
    <t xml:space="preserve">CHIPEWYAN PRAIRIE FIRST NATION </t>
  </si>
  <si>
    <t>0423</t>
  </si>
  <si>
    <t xml:space="preserve">COLD LAKE FIRST NATIONS </t>
  </si>
  <si>
    <t>0472</t>
  </si>
  <si>
    <t xml:space="preserve">DENE THA' FIRST NATION </t>
  </si>
  <si>
    <t>0424</t>
  </si>
  <si>
    <t xml:space="preserve">DRIFTPILE CREE NATION </t>
  </si>
  <si>
    <t>0425</t>
  </si>
  <si>
    <t xml:space="preserve">DUNCAN'S FIRST NATION </t>
  </si>
  <si>
    <t>0426</t>
  </si>
  <si>
    <t xml:space="preserve">ENOCH CREE NATION #440 </t>
  </si>
  <si>
    <t>0427</t>
  </si>
  <si>
    <t xml:space="preserve">ERMINESKIN TRIBE </t>
  </si>
  <si>
    <t>0429</t>
  </si>
  <si>
    <t xml:space="preserve">FORT MCKAY FIRST NATION </t>
  </si>
  <si>
    <t>0430</t>
  </si>
  <si>
    <t xml:space="preserve">FORT MCMURRAY #468 FIRST NATION </t>
  </si>
  <si>
    <t>0431</t>
  </si>
  <si>
    <t xml:space="preserve">FROG LAKE FIRST NATION </t>
  </si>
  <si>
    <t>3438</t>
  </si>
  <si>
    <t xml:space="preserve">First Nation - General list (population. </t>
  </si>
  <si>
    <t>0435</t>
  </si>
  <si>
    <t xml:space="preserve">HEART LAKE FIRST NATION </t>
  </si>
  <si>
    <t>0436</t>
  </si>
  <si>
    <t xml:space="preserve">HORSE LAKE FIRST NATION </t>
  </si>
  <si>
    <t>0433</t>
  </si>
  <si>
    <t xml:space="preserve">KAPAWE'NO FIRST NATION </t>
  </si>
  <si>
    <t>0438</t>
  </si>
  <si>
    <t xml:space="preserve">KEHEWIN CREE NATION </t>
  </si>
  <si>
    <t>0439</t>
  </si>
  <si>
    <t xml:space="preserve">LITTLE RED RIVER CREE NATION </t>
  </si>
  <si>
    <t>0473</t>
  </si>
  <si>
    <t xml:space="preserve">LOON RIVER CREE </t>
  </si>
  <si>
    <t>0440</t>
  </si>
  <si>
    <t xml:space="preserve">LOUIS BULL TRIBE </t>
  </si>
  <si>
    <t>0474</t>
  </si>
  <si>
    <t xml:space="preserve">LUBICON LAKE BAND </t>
  </si>
  <si>
    <t>0478</t>
  </si>
  <si>
    <t xml:space="preserve">MIKISEW CREE FIRST NATION </t>
  </si>
  <si>
    <t>0441</t>
  </si>
  <si>
    <t xml:space="preserve">MONTANA FIRST NATION </t>
  </si>
  <si>
    <t>0442</t>
  </si>
  <si>
    <t xml:space="preserve">O'CHIESE FIRST NATION </t>
  </si>
  <si>
    <t>0444</t>
  </si>
  <si>
    <t xml:space="preserve">PAUL FIRST NATION </t>
  </si>
  <si>
    <t>0445</t>
  </si>
  <si>
    <t xml:space="preserve">PIIKANI NATION </t>
  </si>
  <si>
    <t>0446</t>
  </si>
  <si>
    <t xml:space="preserve">SADDLE LAKE CREE NATION </t>
  </si>
  <si>
    <t>0447</t>
  </si>
  <si>
    <t xml:space="preserve">SAMSON CREE NATION </t>
  </si>
  <si>
    <t>0449</t>
  </si>
  <si>
    <t xml:space="preserve">SAWRIDGE FIRST NATION </t>
  </si>
  <si>
    <t>0419</t>
  </si>
  <si>
    <t xml:space="preserve">SIKSIKA NATION </t>
  </si>
  <si>
    <t>1070</t>
  </si>
  <si>
    <t xml:space="preserve">SMITH'S LANDING FIRST NATION </t>
  </si>
  <si>
    <t>0451</t>
  </si>
  <si>
    <t xml:space="preserve">STONEY (BEARSPAW) FIRST NATION </t>
  </si>
  <si>
    <t>0476</t>
  </si>
  <si>
    <t xml:space="preserve">STONEY (CHINIKI) FIRST NATION </t>
  </si>
  <si>
    <t>0477</t>
  </si>
  <si>
    <t xml:space="preserve">STONEY (GOODSTONEY) FIRST NATION </t>
  </si>
  <si>
    <t>0452</t>
  </si>
  <si>
    <t xml:space="preserve">STURGEON LAKE CREE NATION </t>
  </si>
  <si>
    <t>0453</t>
  </si>
  <si>
    <t xml:space="preserve">SUCKER CREEK FIRST NATION </t>
  </si>
  <si>
    <t>0454</t>
  </si>
  <si>
    <t xml:space="preserve">SUNCHILD FIRST NATION </t>
  </si>
  <si>
    <t>0455</t>
  </si>
  <si>
    <t xml:space="preserve">SWAN RIVER FIRST NATION </t>
  </si>
  <si>
    <t>0456</t>
  </si>
  <si>
    <t xml:space="preserve">TALLCREE TRIBAL GOVERNMENT </t>
  </si>
  <si>
    <t>0448</t>
  </si>
  <si>
    <t xml:space="preserve">TSUUT'INA NATION </t>
  </si>
  <si>
    <t>0457</t>
  </si>
  <si>
    <t xml:space="preserve">WHITEFISH LAKE FIRST NATION </t>
  </si>
  <si>
    <t>0475</t>
  </si>
  <si>
    <t xml:space="preserve">WOODLAND CREE FIRST NATION </t>
  </si>
  <si>
    <t>0462</t>
  </si>
  <si>
    <t xml:space="preserve">TOWNSITE OF REDWOOD MEADOWS ADMIN SOC </t>
  </si>
  <si>
    <t>Schedule ST</t>
  </si>
  <si>
    <t>General Statistics - General Statistics</t>
  </si>
  <si>
    <t>Total Full-Time Municipal Positions</t>
  </si>
  <si>
    <t>Total Area of Municipality (Hectares)</t>
  </si>
  <si>
    <t>Number of Hamlets (Specialized Municipalities and Municipal Districts Only)</t>
  </si>
  <si>
    <t>Length of all Open Roads Maintained (km)</t>
  </si>
  <si>
    <t>Municipality Owned Systems</t>
  </si>
  <si>
    <t>Service Providers</t>
  </si>
  <si>
    <t>Co-ops</t>
  </si>
  <si>
    <t>Regional Systems</t>
  </si>
  <si>
    <t>Municipality Owned System</t>
  </si>
  <si>
    <t>Length of Storm Drainage Mains (km)</t>
  </si>
  <si>
    <t>Number of Residences (Summer Villages Only)</t>
  </si>
  <si>
    <t>Number of Dwelling Units</t>
  </si>
  <si>
    <t>Total Assessment Services Cost</t>
  </si>
  <si>
    <t>Total Number of Asst. Complaints Heard by Assessment Review Boards</t>
  </si>
  <si>
    <t>Number of Residential Assessment Complaints</t>
  </si>
  <si>
    <t>Number of Farm Property Assessment Complaints</t>
  </si>
  <si>
    <t>Number of Non-residential Assessment Complaints</t>
  </si>
  <si>
    <t>Number of Machinery and Equipment Assessment Complaints</t>
  </si>
  <si>
    <t>Number of Other Assessment Complaints</t>
  </si>
  <si>
    <t>Total Number of Assessment Adjustments</t>
  </si>
  <si>
    <t>05500</t>
  </si>
  <si>
    <t>05510</t>
  </si>
  <si>
    <t>05515</t>
  </si>
  <si>
    <t>05520</t>
  </si>
  <si>
    <t>05555</t>
  </si>
  <si>
    <t>05556</t>
  </si>
  <si>
    <t>05557</t>
  </si>
  <si>
    <t>05558</t>
  </si>
  <si>
    <t>05559</t>
  </si>
  <si>
    <t>05560</t>
  </si>
  <si>
    <t>05565</t>
  </si>
  <si>
    <t>05566</t>
  </si>
  <si>
    <t>05567</t>
  </si>
  <si>
    <t>05568</t>
  </si>
  <si>
    <t>05569</t>
  </si>
  <si>
    <t>05570</t>
  </si>
  <si>
    <t>05580</t>
  </si>
  <si>
    <t>05590</t>
  </si>
  <si>
    <t>05595</t>
  </si>
  <si>
    <t>05596</t>
  </si>
  <si>
    <t>05650</t>
  </si>
  <si>
    <t>05652</t>
  </si>
  <si>
    <t>05653</t>
  </si>
  <si>
    <t>05654</t>
  </si>
  <si>
    <t>05655</t>
  </si>
  <si>
    <t>05656</t>
  </si>
  <si>
    <t>05657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</si>
</sst>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rgb="FF000000"/>
      <name val="Arial"/>
      <family val="2"/>
    </font>
    <font>
      <b/>
      <i/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13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0" applyFont="1"/>
    <xf numFmtId="0" fontId="4" fillId="0" borderId="0" xfId="2"/>
    <xf numFmtId="0" fontId="0" fillId="0" borderId="0" xfId="0" applyAlignment="1">
      <alignment horizontal="left"/>
    </xf>
    <xf numFmtId="0" fontId="0" fillId="2" borderId="2" xfId="0" applyFill="1" applyBorder="1"/>
    <xf numFmtId="0" fontId="1" fillId="2" borderId="3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5" fillId="0" borderId="0" xfId="0" applyFont="1"/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left" indent="1"/>
    </xf>
    <xf numFmtId="3" fontId="0" fillId="0" borderId="0" xfId="0" applyNumberFormat="1" applyAlignment="1">
      <alignment horizontal="right" indent="1"/>
    </xf>
    <xf numFmtId="0" fontId="0" fillId="0" borderId="7" xfId="0" applyBorder="1"/>
    <xf numFmtId="0" fontId="0" fillId="0" borderId="1" xfId="0" applyBorder="1"/>
    <xf numFmtId="0" fontId="0" fillId="0" borderId="8" xfId="0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3" borderId="9" xfId="0" applyFont="1" applyFill="1" applyBorder="1" applyAlignment="1">
      <alignment horizontal="center" vertical="center" wrapText="1"/>
    </xf>
    <xf numFmtId="3" fontId="10" fillId="0" borderId="0" xfId="0" applyNumberFormat="1" applyFont="1"/>
    <xf numFmtId="164" fontId="10" fillId="0" borderId="0" xfId="0" applyNumberFormat="1" applyFont="1"/>
    <xf numFmtId="2" fontId="10" fillId="0" borderId="0" xfId="0" applyNumberFormat="1" applyFont="1"/>
  </cellXfs>
  <cellStyles count="3">
    <cellStyle name="Hyperlink" xfId="2" builtinId="8"/>
    <cellStyle name="Normal" xfId="0" builtinId="0"/>
    <cellStyle name="Normal 2" xfId="1" xr:uid="{B14F9473-85B1-4E7E-97BC-5933A15C98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05D5B-70CE-468F-B82D-F72893CD2EB8}">
  <sheetPr codeName="Sheet1">
    <pageSetUpPr fitToPage="1"/>
  </sheetPr>
  <dimension ref="A1:H93"/>
  <sheetViews>
    <sheetView tabSelected="1" topLeftCell="A66" workbookViewId="0"/>
  </sheetViews>
  <sheetFormatPr defaultRowHeight="15" x14ac:dyDescent="0.25"/>
  <cols>
    <col min="1" max="1" width="2.85546875" customWidth="1"/>
    <col min="2" max="2" width="3" customWidth="1"/>
    <col min="3" max="3" width="33.5703125" customWidth="1"/>
    <col min="4" max="4" width="45.28515625" bestFit="1" customWidth="1"/>
    <col min="5" max="5" width="2.28515625" customWidth="1"/>
    <col min="6" max="6" width="31.42578125" customWidth="1"/>
    <col min="7" max="7" width="16.42578125" customWidth="1"/>
    <col min="8" max="8" width="2.28515625" customWidth="1"/>
  </cols>
  <sheetData>
    <row r="1" spans="1:8" ht="15.75" thickBot="1" x14ac:dyDescent="0.3">
      <c r="A1" s="1"/>
      <c r="B1" s="1"/>
      <c r="C1" s="1" t="s">
        <v>0</v>
      </c>
      <c r="D1" s="1" t="s">
        <v>1</v>
      </c>
    </row>
    <row r="2" spans="1:8" x14ac:dyDescent="0.25">
      <c r="A2" s="2"/>
      <c r="B2" s="2"/>
      <c r="C2" s="2"/>
      <c r="D2" s="2"/>
    </row>
    <row r="3" spans="1:8" x14ac:dyDescent="0.25">
      <c r="A3" s="3" t="s">
        <v>2</v>
      </c>
      <c r="B3" s="3"/>
      <c r="E3" s="4"/>
    </row>
    <row r="4" spans="1:8" ht="15.75" thickBot="1" x14ac:dyDescent="0.3">
      <c r="A4" s="5"/>
      <c r="B4" s="5"/>
      <c r="C4" s="4" t="str">
        <f>HYPERLINK("#'A(1)-Total'!A1","A(1)-Total")</f>
        <v>A(1)-Total</v>
      </c>
    </row>
    <row r="5" spans="1:8" ht="15.75" thickBot="1" x14ac:dyDescent="0.3">
      <c r="A5" s="5"/>
      <c r="B5" s="5"/>
      <c r="E5" s="6"/>
      <c r="F5" s="7" t="s">
        <v>3</v>
      </c>
      <c r="G5" s="8"/>
      <c r="H5" s="9"/>
    </row>
    <row r="6" spans="1:8" x14ac:dyDescent="0.25">
      <c r="A6" s="10" t="s">
        <v>4</v>
      </c>
      <c r="E6" s="11"/>
      <c r="H6" s="12"/>
    </row>
    <row r="7" spans="1:8" x14ac:dyDescent="0.25">
      <c r="C7" s="4" t="str">
        <f>HYPERLINK("#'AA(1)-Debt'!A1","AA(1)-Debt")</f>
        <v>AA(1)-Debt</v>
      </c>
      <c r="E7" s="11"/>
      <c r="F7" s="13" t="s">
        <v>5</v>
      </c>
      <c r="G7" s="14" t="str">
        <f>IFERROR(INDEX('A(1)-Total'!A:D,COUNTA('A(1)-Total'!D:D),4),"")</f>
        <v>348 out of 352</v>
      </c>
      <c r="H7" s="12"/>
    </row>
    <row r="8" spans="1:8" x14ac:dyDescent="0.25">
      <c r="E8" s="11"/>
      <c r="F8" s="13" t="s">
        <v>6</v>
      </c>
      <c r="G8" s="14" t="str">
        <f>IFERROR(COUNTIF('ST(1)-Stat'!E:E,"&gt;0") &amp; " out of " &amp; RIGHT(G7,3),"")</f>
        <v>348 out of 352</v>
      </c>
      <c r="H8" s="12"/>
    </row>
    <row r="9" spans="1:8" x14ac:dyDescent="0.25">
      <c r="A9" s="3" t="s">
        <v>7</v>
      </c>
      <c r="B9" s="3"/>
      <c r="E9" s="11"/>
      <c r="F9" s="13" t="s">
        <v>8</v>
      </c>
      <c r="G9" s="14" t="str">
        <f>IFERROR(INDEX('MR(3)-Mill Rate'!A:D,COUNTA('MR(3)-Mill Rate'!D:D),4),"")</f>
        <v>350 out of 352</v>
      </c>
      <c r="H9" s="12"/>
    </row>
    <row r="10" spans="1:8" ht="15.75" thickBot="1" x14ac:dyDescent="0.3">
      <c r="C10" s="4" t="str">
        <f>HYPERLINK("#'B(1)-Unrestricted'!A1","B(1)-Unrestricted")</f>
        <v>B(1)-Unrestricted</v>
      </c>
      <c r="E10" s="15"/>
      <c r="F10" s="16"/>
      <c r="G10" s="16"/>
      <c r="H10" s="17"/>
    </row>
    <row r="11" spans="1:8" x14ac:dyDescent="0.25">
      <c r="C11" s="4" t="str">
        <f>HYPERLINK("#'B(2)-Restricted'!A1","B(2)-Restricted")</f>
        <v>B(2)-Restricted</v>
      </c>
    </row>
    <row r="12" spans="1:8" x14ac:dyDescent="0.25">
      <c r="C12" s="4" t="str">
        <f>HYPERLINK("#'B(3)-Equity'!A1","B(3)-Equity")</f>
        <v>B(3)-Equity</v>
      </c>
    </row>
    <row r="13" spans="1:8" x14ac:dyDescent="0.25">
      <c r="C13" s="4" t="str">
        <f>HYPERLINK("#'B(4)-Total'!A1","B(4)-Total")</f>
        <v>B(4)-Total</v>
      </c>
    </row>
    <row r="15" spans="1:8" x14ac:dyDescent="0.25">
      <c r="A15" s="10" t="s">
        <v>9</v>
      </c>
      <c r="B15" s="10"/>
    </row>
    <row r="16" spans="1:8" x14ac:dyDescent="0.25">
      <c r="A16" s="10"/>
      <c r="B16" s="18" t="s">
        <v>10</v>
      </c>
    </row>
    <row r="17" spans="1:4" x14ac:dyDescent="0.25">
      <c r="C17" s="4" t="str">
        <f>HYPERLINK("#'C(1)-Revenue'!A1","C(1)-Revenue")</f>
        <v>C(1)-Revenue</v>
      </c>
    </row>
    <row r="19" spans="1:4" x14ac:dyDescent="0.25">
      <c r="A19" s="10" t="s">
        <v>11</v>
      </c>
      <c r="B19" s="10"/>
    </row>
    <row r="20" spans="1:4" x14ac:dyDescent="0.25">
      <c r="C20" s="4" t="str">
        <f>HYPERLINK("#'D(1)-Total'!A1","D(1)-Total")</f>
        <v>D(1)-Total</v>
      </c>
    </row>
    <row r="22" spans="1:4" x14ac:dyDescent="0.25">
      <c r="A22" s="10" t="s">
        <v>12</v>
      </c>
      <c r="B22" s="10"/>
    </row>
    <row r="23" spans="1:4" x14ac:dyDescent="0.25">
      <c r="A23" s="10"/>
      <c r="B23" s="18" t="s">
        <v>13</v>
      </c>
    </row>
    <row r="24" spans="1:4" x14ac:dyDescent="0.25">
      <c r="C24" s="4" t="str">
        <f>HYPERLINK("#'E(1)-Sales'!A1","E(1)-Sales")</f>
        <v>E(1)-Sales</v>
      </c>
      <c r="D24" t="s">
        <v>14</v>
      </c>
    </row>
    <row r="25" spans="1:4" x14ac:dyDescent="0.25">
      <c r="C25" s="4" t="str">
        <f>HYPERLINK("#'E(2)-Transfers'!A1","E(2)-Transfers")</f>
        <v>E(2)-Transfers</v>
      </c>
      <c r="D25" t="s">
        <v>15</v>
      </c>
    </row>
    <row r="26" spans="1:4" x14ac:dyDescent="0.25">
      <c r="B26" s="18" t="s">
        <v>16</v>
      </c>
    </row>
    <row r="27" spans="1:4" x14ac:dyDescent="0.25">
      <c r="C27" s="4" t="str">
        <f>HYPERLINK("#'E(3)-Amortization'!A1","E(3)-Amortization")</f>
        <v>E(3)-Amortization</v>
      </c>
      <c r="D27" t="s">
        <v>17</v>
      </c>
    </row>
    <row r="28" spans="1:4" x14ac:dyDescent="0.25">
      <c r="C28" s="4" t="str">
        <f>HYPERLINK("#'E(4)-Capital Long Term Interest'!A1","E(4)-Capital Long Term Interest")</f>
        <v>E(4)-Capital Long Term Interest</v>
      </c>
      <c r="D28" t="s">
        <v>18</v>
      </c>
    </row>
    <row r="30" spans="1:4" x14ac:dyDescent="0.25">
      <c r="A30" s="10" t="s">
        <v>19</v>
      </c>
    </row>
    <row r="31" spans="1:4" x14ac:dyDescent="0.25">
      <c r="C31" s="4" t="str">
        <f>HYPERLINK("#'EA(1)-Assessment'!A1","EA(1)-Assessment")</f>
        <v>EA(1)-Assessment</v>
      </c>
      <c r="D31" t="s">
        <v>20</v>
      </c>
    </row>
    <row r="33" spans="1:4" x14ac:dyDescent="0.25">
      <c r="A33" s="10" t="s">
        <v>21</v>
      </c>
    </row>
    <row r="34" spans="1:4" x14ac:dyDescent="0.25">
      <c r="C34" s="4" t="str">
        <f>HYPERLINK("#'F(1)-Purchased'!A1","F(1)-Purchased")</f>
        <v>F(1)-Purchased</v>
      </c>
      <c r="D34" s="19" t="s">
        <v>22</v>
      </c>
    </row>
    <row r="35" spans="1:4" x14ac:dyDescent="0.25">
      <c r="C35" s="4" t="str">
        <f>HYPERLINK("#'F(2)-Donated'!A1","F(2)-Donated")</f>
        <v>F(2)-Donated</v>
      </c>
      <c r="D35" t="s">
        <v>23</v>
      </c>
    </row>
    <row r="36" spans="1:4" x14ac:dyDescent="0.25">
      <c r="B36" s="18" t="s">
        <v>24</v>
      </c>
    </row>
    <row r="37" spans="1:4" x14ac:dyDescent="0.25">
      <c r="C37" s="4" t="str">
        <f>HYPERLINK("#'F(3)-Additions'!A1","F(3)-Additions")</f>
        <v>F(3)-Additions</v>
      </c>
      <c r="D37" t="s">
        <v>25</v>
      </c>
    </row>
    <row r="38" spans="1:4" x14ac:dyDescent="0.25">
      <c r="C38" s="4" t="str">
        <f>HYPERLINK("#'F(4)-Reductions'!A1","F(4)-Reductions")</f>
        <v>F(4)-Reductions</v>
      </c>
      <c r="D38" t="s">
        <v>26</v>
      </c>
    </row>
    <row r="40" spans="1:4" x14ac:dyDescent="0.25">
      <c r="A40" s="10" t="s">
        <v>27</v>
      </c>
    </row>
    <row r="41" spans="1:4" x14ac:dyDescent="0.25">
      <c r="C41" s="4" t="str">
        <f>HYPERLINK("#'G(1)-StartBalance'!A1","G(1)-StartBalance")</f>
        <v>G(1)-StartBalance</v>
      </c>
      <c r="D41" t="s">
        <v>28</v>
      </c>
    </row>
    <row r="42" spans="1:4" x14ac:dyDescent="0.25">
      <c r="C42" s="4" t="str">
        <f>HYPERLINK("#'G(2)-Additions'!A1","G(2)-Additions")</f>
        <v>G(2)-Additions</v>
      </c>
    </row>
    <row r="43" spans="1:4" x14ac:dyDescent="0.25">
      <c r="C43" s="4" t="str">
        <f>HYPERLINK("#'G(3)-Reductions'!A1","G(3)-Reductions")</f>
        <v>G(3)-Reductions</v>
      </c>
    </row>
    <row r="44" spans="1:4" x14ac:dyDescent="0.25">
      <c r="C44" s="4" t="str">
        <f>HYPERLINK("#'G(4)-EndBalance'!A1","G(4)-EndBalance")</f>
        <v>G(4)-EndBalance</v>
      </c>
      <c r="D44" t="s">
        <v>29</v>
      </c>
    </row>
    <row r="46" spans="1:4" x14ac:dyDescent="0.25">
      <c r="A46" s="10" t="s">
        <v>30</v>
      </c>
    </row>
    <row r="47" spans="1:4" x14ac:dyDescent="0.25">
      <c r="C47" s="4" t="str">
        <f>HYPERLINK("#'H(1)-Operating'!A1","H(1)-Operating")</f>
        <v>H(1)-Operating</v>
      </c>
    </row>
    <row r="48" spans="1:4" x14ac:dyDescent="0.25">
      <c r="C48" s="4" t="str">
        <f>HYPERLINK("#'H(2)-Capital'!A1","H(2)-Capital")</f>
        <v>H(2)-Capital</v>
      </c>
    </row>
    <row r="49" spans="1:4" x14ac:dyDescent="0.25">
      <c r="C49" s="4" t="str">
        <f>HYPERLINK("#'H(3)-Total'!A1","H(3)-Total")</f>
        <v>H(3)-Total</v>
      </c>
    </row>
    <row r="51" spans="1:4" x14ac:dyDescent="0.25">
      <c r="A51" s="10" t="s">
        <v>31</v>
      </c>
    </row>
    <row r="52" spans="1:4" x14ac:dyDescent="0.25">
      <c r="C52" s="4" t="str">
        <f>HYPERLINK("#'I(1)-Operating'!A1","I(1)-Operating")</f>
        <v>I(1)-Operating</v>
      </c>
    </row>
    <row r="53" spans="1:4" x14ac:dyDescent="0.25">
      <c r="C53" s="4" t="str">
        <f>HYPERLINK("#'I(2)-Capital'!A1","I(2)-Capital")</f>
        <v>I(2)-Capital</v>
      </c>
    </row>
    <row r="54" spans="1:4" x14ac:dyDescent="0.25">
      <c r="C54" s="4" t="str">
        <f>HYPERLINK("#'I(3)-Total'!A1","I(3)-Total")</f>
        <v>I(3)-Total</v>
      </c>
    </row>
    <row r="56" spans="1:4" x14ac:dyDescent="0.25">
      <c r="A56" s="10" t="s">
        <v>32</v>
      </c>
    </row>
    <row r="57" spans="1:4" x14ac:dyDescent="0.25">
      <c r="C57" s="4" t="str">
        <f>HYPERLINK("#'J(1)-Operating'!A1","J(1)-Operating")</f>
        <v>J(1)-Operating</v>
      </c>
    </row>
    <row r="58" spans="1:4" x14ac:dyDescent="0.25">
      <c r="C58" s="4" t="str">
        <f>HYPERLINK("#'J(2)-Capital'!A1","J(2)-Capital")</f>
        <v>J(2)-Capital</v>
      </c>
    </row>
    <row r="59" spans="1:4" x14ac:dyDescent="0.25">
      <c r="C59" s="4" t="str">
        <f>HYPERLINK("#'J(3)-Total'!A1","J(3)-Total")</f>
        <v>J(3)-Total</v>
      </c>
    </row>
    <row r="61" spans="1:4" x14ac:dyDescent="0.25">
      <c r="A61" s="10" t="s">
        <v>33</v>
      </c>
    </row>
    <row r="62" spans="1:4" x14ac:dyDescent="0.25">
      <c r="C62" s="4" t="str">
        <f>HYPERLINK("#'K(1)-Taxes'!A1","K(1)-Taxes")</f>
        <v>K(1)-Taxes</v>
      </c>
      <c r="D62" t="s">
        <v>34</v>
      </c>
    </row>
    <row r="63" spans="1:4" x14ac:dyDescent="0.25">
      <c r="C63" s="4" t="str">
        <f>HYPERLINK("#'K(2)-Grants'!A1","K(2)-Grants")</f>
        <v>K(2)-Grants</v>
      </c>
      <c r="D63" t="s">
        <v>35</v>
      </c>
    </row>
    <row r="64" spans="1:4" x14ac:dyDescent="0.25">
      <c r="C64" s="4" t="str">
        <f>HYPERLINK("#'K(3)-Total'!A1","K(3)-Total")</f>
        <v>K(3)-Total</v>
      </c>
    </row>
    <row r="66" spans="1:4" x14ac:dyDescent="0.25">
      <c r="A66" s="10" t="s">
        <v>36</v>
      </c>
    </row>
    <row r="67" spans="1:4" x14ac:dyDescent="0.25">
      <c r="C67" s="4" t="str">
        <f>HYPERLINK("#'L(1)-Property'!A1","L(1)-Property")</f>
        <v>L(1)-Property</v>
      </c>
    </row>
    <row r="68" spans="1:4" x14ac:dyDescent="0.25">
      <c r="C68" s="4" t="str">
        <f>HYPERLINK("#'L(2)-Business'!A1","L(2)-Business")</f>
        <v>L(2)-Business</v>
      </c>
    </row>
    <row r="69" spans="1:4" x14ac:dyDescent="0.25">
      <c r="C69" s="4" t="str">
        <f>HYPERLINK("#'L(3)-Other'!A1","L(3)-Other")</f>
        <v>L(3)-Other</v>
      </c>
    </row>
    <row r="70" spans="1:4" x14ac:dyDescent="0.25">
      <c r="C70" s="4" t="str">
        <f>HYPERLINK("#'L(4)-Total'!A1","L(4)-Total")</f>
        <v>L(4)-Total</v>
      </c>
    </row>
    <row r="71" spans="1:4" x14ac:dyDescent="0.25">
      <c r="C71" s="4"/>
    </row>
    <row r="72" spans="1:4" hidden="1" x14ac:dyDescent="0.25">
      <c r="A72" s="10" t="s">
        <v>37</v>
      </c>
      <c r="D72" t="s">
        <v>38</v>
      </c>
    </row>
    <row r="73" spans="1:4" hidden="1" x14ac:dyDescent="0.25">
      <c r="C73" s="4" t="str">
        <f>HYPERLINK("#'M(1)-Salaries'!A1","M(1)-Salaries")</f>
        <v>M(1)-Salaries</v>
      </c>
    </row>
    <row r="74" spans="1:4" hidden="1" x14ac:dyDescent="0.25">
      <c r="C74" s="4" t="str">
        <f>HYPERLINK("#'M(2)-Benefits and Allowances'!A1","M(2)-Benefits and Allowances")</f>
        <v>M(2)-Benefits and Allowances</v>
      </c>
    </row>
    <row r="75" spans="1:4" hidden="1" x14ac:dyDescent="0.25">
      <c r="C75" s="4" t="str">
        <f>HYPERLINK("#'M(3)-Severance'!A1","M(3)-Severance")</f>
        <v>M(3)-Severance</v>
      </c>
    </row>
    <row r="76" spans="1:4" hidden="1" x14ac:dyDescent="0.25">
      <c r="C76" s="4" t="str">
        <f>HYPERLINK("#'M(4)-Total'!A1","MR(4)-Total")</f>
        <v>MR(4)-Total</v>
      </c>
    </row>
    <row r="77" spans="1:4" hidden="1" x14ac:dyDescent="0.25">
      <c r="C77" s="4"/>
    </row>
    <row r="78" spans="1:4" x14ac:dyDescent="0.25">
      <c r="A78" s="10" t="s">
        <v>39</v>
      </c>
      <c r="D78" t="s">
        <v>40</v>
      </c>
    </row>
    <row r="79" spans="1:4" x14ac:dyDescent="0.25">
      <c r="C79" s="4" t="str">
        <f>HYPERLINK("#'MR(1)-Tax Levy'!A1","MR(1)-Tax Levy")</f>
        <v>MR(1)-Tax Levy</v>
      </c>
      <c r="D79" t="s">
        <v>41</v>
      </c>
    </row>
    <row r="80" spans="1:4" x14ac:dyDescent="0.25">
      <c r="C80" s="4" t="str">
        <f>HYPERLINK("#'MR(2)-Assessment'!A1","MR(2)-Assessment")</f>
        <v>MR(2)-Assessment</v>
      </c>
      <c r="D80" t="s">
        <v>42</v>
      </c>
    </row>
    <row r="81" spans="1:4" x14ac:dyDescent="0.25">
      <c r="C81" s="4" t="str">
        <f>HYPERLINK("#'MR(3)-Mill Rate'!A1","MR(3)-Mill Rate")</f>
        <v>MR(3)-Mill Rate</v>
      </c>
    </row>
    <row r="82" spans="1:4" x14ac:dyDescent="0.25">
      <c r="C82" s="4"/>
    </row>
    <row r="83" spans="1:4" hidden="1" x14ac:dyDescent="0.25">
      <c r="A83" s="3" t="s">
        <v>43</v>
      </c>
      <c r="D83" t="s">
        <v>44</v>
      </c>
    </row>
    <row r="84" spans="1:4" hidden="1" x14ac:dyDescent="0.25">
      <c r="C84" s="4" t="str">
        <f>HYPERLINK("#'P(1)-Total'!A1","P(1)-Total")</f>
        <v>P(1)-Total</v>
      </c>
    </row>
    <row r="85" spans="1:4" hidden="1" x14ac:dyDescent="0.25">
      <c r="C85" s="4"/>
    </row>
    <row r="86" spans="1:4" x14ac:dyDescent="0.25">
      <c r="A86" s="10" t="s">
        <v>45</v>
      </c>
    </row>
    <row r="87" spans="1:4" x14ac:dyDescent="0.25">
      <c r="C87" s="4" t="str">
        <f>HYPERLINK("#'POPL(1)-Population'!A1","POPL(1)-Population")</f>
        <v>POPL(1)-Population</v>
      </c>
    </row>
    <row r="88" spans="1:4" x14ac:dyDescent="0.25">
      <c r="C88" s="4"/>
    </row>
    <row r="89" spans="1:4" x14ac:dyDescent="0.25">
      <c r="A89" s="3" t="s">
        <v>46</v>
      </c>
      <c r="D89" t="s">
        <v>47</v>
      </c>
    </row>
    <row r="90" spans="1:4" hidden="1" x14ac:dyDescent="0.25">
      <c r="C90" s="4" t="str">
        <f>HYPERLINK("#'Q(1)-Total'!A1","Q(1)-Total")</f>
        <v>Q(1)-Total</v>
      </c>
    </row>
    <row r="91" spans="1:4" hidden="1" x14ac:dyDescent="0.25"/>
    <row r="92" spans="1:4" x14ac:dyDescent="0.25">
      <c r="A92" s="10" t="s">
        <v>48</v>
      </c>
    </row>
    <row r="93" spans="1:4" x14ac:dyDescent="0.25">
      <c r="C93" s="4" t="str">
        <f>HYPERLINK("#'ST(1)-Stat'!A1","ST(1)-Stat")</f>
        <v>ST(1)-Stat</v>
      </c>
      <c r="D93" t="s">
        <v>49</v>
      </c>
    </row>
  </sheetData>
  <dataConsolidate/>
  <pageMargins left="0.7" right="0.7" top="0.75" bottom="0.75" header="0.3" footer="0.3"/>
  <pageSetup scale="60" orientation="portrait" r:id="rId1"/>
  <headerFooter>
    <oddFooter>&amp;L_x000D_&amp;1#&amp;"Calibri"&amp;11&amp;K000000 Classification: Protected 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2D311-5ED8-48DC-9792-81F8A64D0FA9}">
  <dimension ref="A1:AJ35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6" width="15.7109375" customWidth="1"/>
  </cols>
  <sheetData>
    <row r="1" spans="1:36" ht="24" customHeight="1" x14ac:dyDescent="0.3">
      <c r="A1" s="4" t="str">
        <f>HYPERLINK("#'Index'!A1", "&lt;&lt; Index")</f>
        <v>&lt;&lt; Index</v>
      </c>
      <c r="B1" s="20" t="s">
        <v>50</v>
      </c>
      <c r="D1" s="20" t="s">
        <v>51</v>
      </c>
    </row>
    <row r="2" spans="1:36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56</v>
      </c>
      <c r="F2" s="21" t="s">
        <v>57</v>
      </c>
      <c r="G2" s="21" t="s">
        <v>58</v>
      </c>
      <c r="H2" s="21" t="s">
        <v>59</v>
      </c>
      <c r="I2" s="21" t="s">
        <v>60</v>
      </c>
      <c r="J2" s="21" t="s">
        <v>61</v>
      </c>
      <c r="K2" s="21" t="s">
        <v>62</v>
      </c>
      <c r="L2" s="21" t="s">
        <v>63</v>
      </c>
      <c r="M2" s="21" t="s">
        <v>64</v>
      </c>
      <c r="N2" s="21" t="s">
        <v>65</v>
      </c>
      <c r="O2" s="21" t="s">
        <v>66</v>
      </c>
      <c r="P2" s="21" t="s">
        <v>67</v>
      </c>
      <c r="Q2" s="21" t="s">
        <v>68</v>
      </c>
      <c r="R2" s="21" t="s">
        <v>65</v>
      </c>
      <c r="S2" s="21" t="s">
        <v>69</v>
      </c>
      <c r="T2" s="21" t="s">
        <v>70</v>
      </c>
      <c r="U2" s="21" t="s">
        <v>71</v>
      </c>
      <c r="V2" s="21" t="s">
        <v>72</v>
      </c>
      <c r="W2" s="21" t="s">
        <v>73</v>
      </c>
      <c r="X2" s="21" t="s">
        <v>74</v>
      </c>
      <c r="Y2" s="21" t="s">
        <v>75</v>
      </c>
      <c r="Z2" s="21" t="s">
        <v>76</v>
      </c>
      <c r="AA2" s="21" t="s">
        <v>77</v>
      </c>
      <c r="AB2" s="21" t="s">
        <v>78</v>
      </c>
      <c r="AC2" s="21" t="s">
        <v>79</v>
      </c>
      <c r="AD2" s="21" t="s">
        <v>80</v>
      </c>
      <c r="AE2" s="21" t="s">
        <v>81</v>
      </c>
      <c r="AF2" s="21" t="s">
        <v>82</v>
      </c>
      <c r="AG2" s="21" t="s">
        <v>83</v>
      </c>
      <c r="AH2" s="21" t="s">
        <v>84</v>
      </c>
      <c r="AI2" s="21" t="s">
        <v>85</v>
      </c>
      <c r="AJ2" s="21" t="s">
        <v>86</v>
      </c>
    </row>
    <row r="3" spans="1:36" x14ac:dyDescent="0.25">
      <c r="A3" s="21"/>
      <c r="B3" s="21"/>
      <c r="C3" s="21"/>
      <c r="D3" s="21" t="s">
        <v>87</v>
      </c>
      <c r="E3" s="21" t="s">
        <v>88</v>
      </c>
      <c r="F3" s="21" t="s">
        <v>89</v>
      </c>
      <c r="G3" s="21" t="s">
        <v>90</v>
      </c>
      <c r="H3" s="21" t="s">
        <v>91</v>
      </c>
      <c r="I3" s="21" t="s">
        <v>92</v>
      </c>
      <c r="J3" s="21" t="s">
        <v>93</v>
      </c>
      <c r="K3" s="21" t="s">
        <v>94</v>
      </c>
      <c r="L3" s="21" t="s">
        <v>95</v>
      </c>
      <c r="M3" s="21" t="s">
        <v>96</v>
      </c>
      <c r="N3" s="21" t="s">
        <v>97</v>
      </c>
      <c r="O3" s="21" t="s">
        <v>98</v>
      </c>
      <c r="P3" s="21" t="s">
        <v>99</v>
      </c>
      <c r="Q3" s="21" t="s">
        <v>100</v>
      </c>
      <c r="R3" s="21" t="s">
        <v>101</v>
      </c>
      <c r="S3" s="21" t="s">
        <v>102</v>
      </c>
      <c r="T3" s="21" t="s">
        <v>103</v>
      </c>
      <c r="U3" s="21" t="s">
        <v>104</v>
      </c>
      <c r="V3" s="21" t="s">
        <v>105</v>
      </c>
      <c r="W3" s="21" t="s">
        <v>106</v>
      </c>
      <c r="X3" s="21" t="s">
        <v>107</v>
      </c>
      <c r="Y3" s="21" t="s">
        <v>108</v>
      </c>
      <c r="Z3" s="21" t="s">
        <v>109</v>
      </c>
      <c r="AA3" s="21" t="s">
        <v>110</v>
      </c>
      <c r="AB3" s="21" t="s">
        <v>111</v>
      </c>
      <c r="AC3" s="21" t="s">
        <v>112</v>
      </c>
      <c r="AD3" s="21" t="s">
        <v>113</v>
      </c>
      <c r="AE3" s="21" t="s">
        <v>114</v>
      </c>
      <c r="AF3" s="21" t="s">
        <v>115</v>
      </c>
      <c r="AG3" s="21" t="s">
        <v>116</v>
      </c>
      <c r="AH3" s="21" t="s">
        <v>117</v>
      </c>
      <c r="AI3" s="21" t="s">
        <v>118</v>
      </c>
      <c r="AJ3" s="21" t="s">
        <v>119</v>
      </c>
    </row>
    <row r="4" spans="1:36" x14ac:dyDescent="0.25">
      <c r="A4" s="22" t="s">
        <v>120</v>
      </c>
      <c r="B4" s="22" t="s">
        <v>121</v>
      </c>
      <c r="C4" s="22" t="s">
        <v>122</v>
      </c>
      <c r="D4" s="22" t="s">
        <v>123</v>
      </c>
      <c r="E4" s="22">
        <v>10948513</v>
      </c>
      <c r="F4" s="22">
        <v>1298217</v>
      </c>
      <c r="G4" s="22">
        <v>389680</v>
      </c>
      <c r="H4" s="22">
        <v>0</v>
      </c>
      <c r="I4" s="22">
        <v>14156847</v>
      </c>
      <c r="J4" s="22">
        <v>267350</v>
      </c>
      <c r="K4" s="22">
        <v>10674228</v>
      </c>
      <c r="L4" s="22">
        <v>0</v>
      </c>
      <c r="M4" s="22">
        <v>0</v>
      </c>
      <c r="N4" s="22">
        <v>0</v>
      </c>
      <c r="O4" s="22">
        <v>3133830</v>
      </c>
      <c r="P4" s="22">
        <v>15979589</v>
      </c>
      <c r="Q4" s="22">
        <v>0</v>
      </c>
      <c r="R4" s="22">
        <v>37265855</v>
      </c>
      <c r="S4" s="22">
        <v>919160</v>
      </c>
      <c r="T4" s="22">
        <v>8370772</v>
      </c>
      <c r="U4" s="22">
        <v>103404041</v>
      </c>
      <c r="V4" s="22">
        <v>0</v>
      </c>
      <c r="W4" s="22">
        <v>571631</v>
      </c>
      <c r="X4" s="22">
        <v>11242462</v>
      </c>
      <c r="Y4" s="22">
        <v>1114105</v>
      </c>
      <c r="Z4" s="22">
        <v>17195885</v>
      </c>
      <c r="AA4" s="22">
        <v>34170853</v>
      </c>
      <c r="AB4" s="22">
        <v>0</v>
      </c>
      <c r="AC4" s="22">
        <v>12828829</v>
      </c>
      <c r="AD4" s="22">
        <v>77123765</v>
      </c>
      <c r="AE4" s="22">
        <v>26280276</v>
      </c>
      <c r="AF4" s="22">
        <v>379702376</v>
      </c>
      <c r="AG4" s="22">
        <v>0</v>
      </c>
      <c r="AH4" s="22">
        <v>1066876</v>
      </c>
      <c r="AI4" s="22">
        <v>380769252</v>
      </c>
      <c r="AJ4" s="22">
        <v>407049528</v>
      </c>
    </row>
    <row r="5" spans="1:36" x14ac:dyDescent="0.25">
      <c r="A5" s="22" t="s">
        <v>120</v>
      </c>
      <c r="B5" s="22" t="s">
        <v>121</v>
      </c>
      <c r="C5" s="22" t="s">
        <v>124</v>
      </c>
      <c r="D5" s="22" t="s">
        <v>125</v>
      </c>
      <c r="E5" s="22">
        <v>23436957</v>
      </c>
      <c r="F5" s="22">
        <v>737037</v>
      </c>
      <c r="G5" s="22">
        <v>277626</v>
      </c>
      <c r="H5" s="22">
        <v>0</v>
      </c>
      <c r="I5" s="22">
        <v>8290766</v>
      </c>
      <c r="J5" s="22">
        <v>0</v>
      </c>
      <c r="K5" s="22">
        <v>8429823</v>
      </c>
      <c r="L5" s="22">
        <v>0</v>
      </c>
      <c r="M5" s="22">
        <v>2788752</v>
      </c>
      <c r="N5" s="22">
        <v>25046</v>
      </c>
      <c r="O5" s="22">
        <v>0</v>
      </c>
      <c r="P5" s="22">
        <v>0</v>
      </c>
      <c r="Q5" s="22">
        <v>0</v>
      </c>
      <c r="R5" s="22">
        <v>28959</v>
      </c>
      <c r="S5" s="22">
        <v>0</v>
      </c>
      <c r="T5" s="22">
        <v>0</v>
      </c>
      <c r="U5" s="22">
        <v>44014966</v>
      </c>
      <c r="V5" s="22">
        <v>0</v>
      </c>
      <c r="W5" s="22">
        <v>0</v>
      </c>
      <c r="X5" s="22">
        <v>6339481</v>
      </c>
      <c r="Y5" s="22">
        <v>288450</v>
      </c>
      <c r="Z5" s="22">
        <v>11610676</v>
      </c>
      <c r="AA5" s="22">
        <v>7784273</v>
      </c>
      <c r="AB5" s="22">
        <v>0</v>
      </c>
      <c r="AC5" s="22">
        <v>0</v>
      </c>
      <c r="AD5" s="22">
        <v>26022880</v>
      </c>
      <c r="AE5" s="22">
        <v>17992086</v>
      </c>
      <c r="AF5" s="22">
        <v>108306655</v>
      </c>
      <c r="AG5" s="22">
        <v>214486</v>
      </c>
      <c r="AH5" s="22">
        <v>293864</v>
      </c>
      <c r="AI5" s="22">
        <v>108815005</v>
      </c>
      <c r="AJ5" s="22">
        <v>126807091</v>
      </c>
    </row>
    <row r="6" spans="1:36" x14ac:dyDescent="0.25">
      <c r="A6" s="22" t="s">
        <v>120</v>
      </c>
      <c r="B6" s="22" t="s">
        <v>121</v>
      </c>
      <c r="C6" s="22" t="s">
        <v>126</v>
      </c>
      <c r="D6" s="22" t="s">
        <v>127</v>
      </c>
      <c r="E6" s="22">
        <v>1662902000</v>
      </c>
      <c r="F6" s="22">
        <v>37918000</v>
      </c>
      <c r="G6" s="22">
        <v>1962000</v>
      </c>
      <c r="H6" s="22">
        <v>0</v>
      </c>
      <c r="I6" s="22">
        <v>35646000</v>
      </c>
      <c r="J6" s="22">
        <v>0</v>
      </c>
      <c r="K6" s="22">
        <v>147520000</v>
      </c>
      <c r="L6" s="22">
        <v>0</v>
      </c>
      <c r="M6" s="22">
        <v>247353000</v>
      </c>
      <c r="N6" s="22">
        <v>0</v>
      </c>
      <c r="O6" s="22">
        <v>252619000</v>
      </c>
      <c r="P6" s="22">
        <v>307931000</v>
      </c>
      <c r="Q6" s="22">
        <v>0</v>
      </c>
      <c r="R6" s="22">
        <v>1795145000</v>
      </c>
      <c r="S6" s="22">
        <v>0</v>
      </c>
      <c r="T6" s="22">
        <v>10395000</v>
      </c>
      <c r="U6" s="22">
        <v>4499391000</v>
      </c>
      <c r="V6" s="22">
        <v>56442000</v>
      </c>
      <c r="W6" s="22">
        <v>16220000</v>
      </c>
      <c r="X6" s="22">
        <v>520370000</v>
      </c>
      <c r="Y6" s="22">
        <v>30507000</v>
      </c>
      <c r="Z6" s="22">
        <v>63839000</v>
      </c>
      <c r="AA6" s="22">
        <v>2461850000</v>
      </c>
      <c r="AB6" s="22">
        <v>0</v>
      </c>
      <c r="AC6" s="22">
        <v>910884000</v>
      </c>
      <c r="AD6" s="22">
        <v>4060112000</v>
      </c>
      <c r="AE6" s="22">
        <v>439279000</v>
      </c>
      <c r="AF6" s="22">
        <v>9992208000</v>
      </c>
      <c r="AG6" s="22">
        <v>42273000</v>
      </c>
      <c r="AH6" s="22">
        <v>16874000</v>
      </c>
      <c r="AI6" s="22">
        <v>10051355000</v>
      </c>
      <c r="AJ6" s="22">
        <v>10490634000</v>
      </c>
    </row>
    <row r="7" spans="1:36" x14ac:dyDescent="0.25">
      <c r="A7" s="22" t="s">
        <v>120</v>
      </c>
      <c r="B7" s="22" t="s">
        <v>121</v>
      </c>
      <c r="C7" s="22" t="s">
        <v>128</v>
      </c>
      <c r="D7" s="22" t="s">
        <v>129</v>
      </c>
      <c r="E7" s="22">
        <v>32810383</v>
      </c>
      <c r="F7" s="22">
        <v>726579</v>
      </c>
      <c r="G7" s="22">
        <v>0</v>
      </c>
      <c r="H7" s="22">
        <v>-25424</v>
      </c>
      <c r="I7" s="22">
        <v>149295</v>
      </c>
      <c r="J7" s="22">
        <v>0</v>
      </c>
      <c r="K7" s="22">
        <v>3683883</v>
      </c>
      <c r="L7" s="22">
        <v>0</v>
      </c>
      <c r="M7" s="22">
        <v>15361572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52706288</v>
      </c>
      <c r="V7" s="22">
        <v>0</v>
      </c>
      <c r="W7" s="22">
        <v>0</v>
      </c>
      <c r="X7" s="22">
        <v>2566024</v>
      </c>
      <c r="Y7" s="22">
        <v>3261008</v>
      </c>
      <c r="Z7" s="22">
        <v>19536576</v>
      </c>
      <c r="AA7" s="22">
        <v>27250117</v>
      </c>
      <c r="AB7" s="22">
        <v>0</v>
      </c>
      <c r="AC7" s="22">
        <v>1263183</v>
      </c>
      <c r="AD7" s="22">
        <v>53876908</v>
      </c>
      <c r="AE7" s="22">
        <v>-1170620</v>
      </c>
      <c r="AF7" s="22">
        <v>183718323</v>
      </c>
      <c r="AG7" s="22">
        <v>1553122</v>
      </c>
      <c r="AH7" s="22">
        <v>105136</v>
      </c>
      <c r="AI7" s="22">
        <v>185376581</v>
      </c>
      <c r="AJ7" s="22">
        <v>184205961</v>
      </c>
    </row>
    <row r="8" spans="1:36" x14ac:dyDescent="0.25">
      <c r="A8" s="22" t="s">
        <v>120</v>
      </c>
      <c r="B8" s="22" t="s">
        <v>121</v>
      </c>
      <c r="C8" s="22" t="s">
        <v>130</v>
      </c>
      <c r="D8" s="22" t="s">
        <v>131</v>
      </c>
      <c r="E8" s="22">
        <v>21176297</v>
      </c>
      <c r="F8" s="22">
        <v>677263</v>
      </c>
      <c r="G8" s="22">
        <v>30834</v>
      </c>
      <c r="H8" s="22">
        <v>-49617</v>
      </c>
      <c r="I8" s="22">
        <v>1622783</v>
      </c>
      <c r="J8" s="22">
        <v>0</v>
      </c>
      <c r="K8" s="22">
        <v>1324898</v>
      </c>
      <c r="L8" s="22">
        <v>0</v>
      </c>
      <c r="M8" s="22">
        <v>2549000</v>
      </c>
      <c r="N8" s="22">
        <v>0</v>
      </c>
      <c r="O8" s="22">
        <v>0</v>
      </c>
      <c r="P8" s="22">
        <v>0</v>
      </c>
      <c r="Q8" s="22">
        <v>0</v>
      </c>
      <c r="R8" s="22">
        <v>4380144</v>
      </c>
      <c r="S8" s="22">
        <v>0</v>
      </c>
      <c r="T8" s="22">
        <v>0</v>
      </c>
      <c r="U8" s="22">
        <v>31711602</v>
      </c>
      <c r="V8" s="22">
        <v>0</v>
      </c>
      <c r="W8" s="22">
        <v>465791</v>
      </c>
      <c r="X8" s="22">
        <v>5643438</v>
      </c>
      <c r="Y8" s="22">
        <v>866316</v>
      </c>
      <c r="Z8" s="22">
        <v>8697508</v>
      </c>
      <c r="AA8" s="22">
        <v>18889699</v>
      </c>
      <c r="AB8" s="22">
        <v>0</v>
      </c>
      <c r="AC8" s="22">
        <v>133558</v>
      </c>
      <c r="AD8" s="22">
        <v>34696310</v>
      </c>
      <c r="AE8" s="22">
        <v>-2984708</v>
      </c>
      <c r="AF8" s="22">
        <v>146168873</v>
      </c>
      <c r="AG8" s="22">
        <v>152620</v>
      </c>
      <c r="AH8" s="22">
        <v>61643</v>
      </c>
      <c r="AI8" s="22">
        <v>146383136</v>
      </c>
      <c r="AJ8" s="22">
        <v>143398428</v>
      </c>
    </row>
    <row r="9" spans="1:36" x14ac:dyDescent="0.25">
      <c r="A9" s="22" t="s">
        <v>120</v>
      </c>
      <c r="B9" s="22" t="s">
        <v>121</v>
      </c>
      <c r="C9" s="22" t="s">
        <v>132</v>
      </c>
      <c r="D9" s="22" t="s">
        <v>133</v>
      </c>
      <c r="E9" s="22">
        <v>117030000</v>
      </c>
      <c r="F9" s="22">
        <v>13041000</v>
      </c>
      <c r="G9" s="22">
        <v>25829000</v>
      </c>
      <c r="H9" s="22">
        <v>-1389000</v>
      </c>
      <c r="I9" s="22">
        <v>86020000</v>
      </c>
      <c r="J9" s="22">
        <v>2036000</v>
      </c>
      <c r="K9" s="22">
        <v>119890000</v>
      </c>
      <c r="L9" s="22">
        <v>65139000</v>
      </c>
      <c r="M9" s="22">
        <v>74764000</v>
      </c>
      <c r="N9" s="22">
        <v>0</v>
      </c>
      <c r="O9" s="22">
        <v>424843000</v>
      </c>
      <c r="P9" s="22">
        <v>184376000</v>
      </c>
      <c r="Q9" s="22">
        <v>4289000</v>
      </c>
      <c r="R9" s="22">
        <v>3242517000</v>
      </c>
      <c r="S9" s="22">
        <v>2937000</v>
      </c>
      <c r="T9" s="22">
        <v>24675000</v>
      </c>
      <c r="U9" s="22">
        <v>4385997000</v>
      </c>
      <c r="V9" s="22">
        <v>0</v>
      </c>
      <c r="W9" s="22">
        <v>0</v>
      </c>
      <c r="X9" s="22">
        <v>453296000</v>
      </c>
      <c r="Y9" s="22">
        <v>24578000</v>
      </c>
      <c r="Z9" s="22">
        <v>255128000</v>
      </c>
      <c r="AA9" s="22">
        <v>1492566000</v>
      </c>
      <c r="AB9" s="22">
        <v>20330000</v>
      </c>
      <c r="AC9" s="22">
        <v>42477000</v>
      </c>
      <c r="AD9" s="22">
        <v>2288375000</v>
      </c>
      <c r="AE9" s="22">
        <v>2097622000</v>
      </c>
      <c r="AF9" s="22">
        <v>7739719000</v>
      </c>
      <c r="AG9" s="22">
        <v>29768000</v>
      </c>
      <c r="AH9" s="22">
        <v>18228000</v>
      </c>
      <c r="AI9" s="22">
        <v>7787715000</v>
      </c>
      <c r="AJ9" s="22">
        <v>9885337000</v>
      </c>
    </row>
    <row r="10" spans="1:36" x14ac:dyDescent="0.25">
      <c r="A10" s="22" t="s">
        <v>120</v>
      </c>
      <c r="B10" s="22" t="s">
        <v>121</v>
      </c>
      <c r="C10" s="22" t="s">
        <v>134</v>
      </c>
      <c r="D10" s="22" t="s">
        <v>135</v>
      </c>
      <c r="E10" s="22">
        <v>21150030</v>
      </c>
      <c r="F10" s="22">
        <v>377852</v>
      </c>
      <c r="G10" s="22">
        <v>111504</v>
      </c>
      <c r="H10" s="22">
        <v>0</v>
      </c>
      <c r="I10" s="22">
        <v>9226035</v>
      </c>
      <c r="J10" s="22">
        <v>0</v>
      </c>
      <c r="K10" s="22">
        <v>3207871</v>
      </c>
      <c r="L10" s="22">
        <v>0</v>
      </c>
      <c r="M10" s="22">
        <v>41973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34115265</v>
      </c>
      <c r="V10" s="22">
        <v>0</v>
      </c>
      <c r="W10" s="22">
        <v>0</v>
      </c>
      <c r="X10" s="22">
        <v>5383455</v>
      </c>
      <c r="Y10" s="22">
        <v>1188028</v>
      </c>
      <c r="Z10" s="22">
        <v>4371812</v>
      </c>
      <c r="AA10" s="22">
        <v>12906449</v>
      </c>
      <c r="AB10" s="22">
        <v>2522670</v>
      </c>
      <c r="AC10" s="22">
        <v>122183</v>
      </c>
      <c r="AD10" s="22">
        <v>26494597</v>
      </c>
      <c r="AE10" s="22">
        <v>7620668</v>
      </c>
      <c r="AF10" s="22">
        <v>231926254</v>
      </c>
      <c r="AG10" s="22">
        <v>370777</v>
      </c>
      <c r="AH10" s="22">
        <v>166322</v>
      </c>
      <c r="AI10" s="22">
        <v>232463353</v>
      </c>
      <c r="AJ10" s="22">
        <v>240084021</v>
      </c>
    </row>
    <row r="11" spans="1:36" x14ac:dyDescent="0.25">
      <c r="A11" s="22" t="s">
        <v>120</v>
      </c>
      <c r="B11" s="22" t="s">
        <v>121</v>
      </c>
      <c r="C11" s="22" t="s">
        <v>136</v>
      </c>
      <c r="D11" s="22" t="s">
        <v>137</v>
      </c>
      <c r="E11" s="22">
        <v>103025215</v>
      </c>
      <c r="F11" s="22">
        <v>3962302</v>
      </c>
      <c r="G11" s="22">
        <v>822694</v>
      </c>
      <c r="H11" s="22">
        <v>-253428</v>
      </c>
      <c r="I11" s="22">
        <v>1521857</v>
      </c>
      <c r="J11" s="22">
        <v>0</v>
      </c>
      <c r="K11" s="22">
        <v>6287128</v>
      </c>
      <c r="L11" s="22">
        <v>4455829</v>
      </c>
      <c r="M11" s="22">
        <v>768710</v>
      </c>
      <c r="N11" s="22">
        <v>0</v>
      </c>
      <c r="O11" s="22">
        <v>0</v>
      </c>
      <c r="P11" s="22">
        <v>0</v>
      </c>
      <c r="Q11" s="22">
        <v>0</v>
      </c>
      <c r="R11" s="22">
        <v>41940025</v>
      </c>
      <c r="S11" s="22">
        <v>0</v>
      </c>
      <c r="T11" s="22">
        <v>0</v>
      </c>
      <c r="U11" s="22">
        <v>162530332</v>
      </c>
      <c r="V11" s="22">
        <v>0</v>
      </c>
      <c r="W11" s="22">
        <v>0</v>
      </c>
      <c r="X11" s="22">
        <v>19953035</v>
      </c>
      <c r="Y11" s="22">
        <v>0</v>
      </c>
      <c r="Z11" s="22">
        <v>33144164</v>
      </c>
      <c r="AA11" s="22">
        <v>104535681</v>
      </c>
      <c r="AB11" s="22">
        <v>0</v>
      </c>
      <c r="AC11" s="22">
        <v>1595580</v>
      </c>
      <c r="AD11" s="22">
        <v>159228460</v>
      </c>
      <c r="AE11" s="22">
        <v>3301872</v>
      </c>
      <c r="AF11" s="22">
        <v>402135960</v>
      </c>
      <c r="AG11" s="22">
        <v>641695</v>
      </c>
      <c r="AH11" s="22">
        <v>141577</v>
      </c>
      <c r="AI11" s="22">
        <v>402919232</v>
      </c>
      <c r="AJ11" s="22">
        <v>406221104</v>
      </c>
    </row>
    <row r="12" spans="1:36" x14ac:dyDescent="0.25">
      <c r="A12" s="22" t="s">
        <v>120</v>
      </c>
      <c r="B12" s="22" t="s">
        <v>121</v>
      </c>
      <c r="C12" s="22" t="s">
        <v>138</v>
      </c>
      <c r="D12" s="22" t="s">
        <v>139</v>
      </c>
      <c r="E12" s="22">
        <v>24924694</v>
      </c>
      <c r="F12" s="22">
        <v>1142097</v>
      </c>
      <c r="G12" s="22">
        <v>351163</v>
      </c>
      <c r="H12" s="22">
        <v>0</v>
      </c>
      <c r="I12" s="22">
        <v>4787152</v>
      </c>
      <c r="J12" s="22">
        <v>0</v>
      </c>
      <c r="K12" s="22">
        <v>4742931</v>
      </c>
      <c r="L12" s="22">
        <v>0</v>
      </c>
      <c r="M12" s="22">
        <v>0</v>
      </c>
      <c r="N12" s="22">
        <v>0</v>
      </c>
      <c r="O12" s="22">
        <v>2908945</v>
      </c>
      <c r="P12" s="22">
        <v>3664383</v>
      </c>
      <c r="Q12" s="22">
        <v>0</v>
      </c>
      <c r="R12" s="22">
        <v>948679</v>
      </c>
      <c r="S12" s="22">
        <v>0</v>
      </c>
      <c r="T12" s="22">
        <v>0</v>
      </c>
      <c r="U12" s="22">
        <v>43470044</v>
      </c>
      <c r="V12" s="22">
        <v>0</v>
      </c>
      <c r="W12" s="22">
        <v>0</v>
      </c>
      <c r="X12" s="22">
        <v>5563939</v>
      </c>
      <c r="Y12" s="22">
        <v>622813</v>
      </c>
      <c r="Z12" s="22">
        <v>911956</v>
      </c>
      <c r="AA12" s="22">
        <v>43733980</v>
      </c>
      <c r="AB12" s="22">
        <v>0</v>
      </c>
      <c r="AC12" s="22">
        <v>0</v>
      </c>
      <c r="AD12" s="22">
        <v>50832688</v>
      </c>
      <c r="AE12" s="22">
        <v>-7362644</v>
      </c>
      <c r="AF12" s="22">
        <v>451240608</v>
      </c>
      <c r="AG12" s="22">
        <v>224764</v>
      </c>
      <c r="AH12" s="22">
        <v>953775</v>
      </c>
      <c r="AI12" s="22">
        <v>452419147</v>
      </c>
      <c r="AJ12" s="22">
        <v>445056503</v>
      </c>
    </row>
    <row r="13" spans="1:36" x14ac:dyDescent="0.25">
      <c r="A13" s="22" t="s">
        <v>120</v>
      </c>
      <c r="B13" s="22" t="s">
        <v>121</v>
      </c>
      <c r="C13" s="22" t="s">
        <v>140</v>
      </c>
      <c r="D13" s="22" t="s">
        <v>141</v>
      </c>
      <c r="E13" s="22">
        <v>49481000</v>
      </c>
      <c r="F13" s="22">
        <v>1382000</v>
      </c>
      <c r="G13" s="22">
        <v>906000</v>
      </c>
      <c r="H13" s="22">
        <v>-104000</v>
      </c>
      <c r="I13" s="22">
        <v>2979000</v>
      </c>
      <c r="J13" s="22">
        <v>273000</v>
      </c>
      <c r="K13" s="22">
        <v>19404000</v>
      </c>
      <c r="L13" s="22">
        <v>0</v>
      </c>
      <c r="M13" s="22">
        <v>26613000</v>
      </c>
      <c r="N13" s="22">
        <v>0</v>
      </c>
      <c r="O13" s="22">
        <v>4399000</v>
      </c>
      <c r="P13" s="22">
        <v>32208000</v>
      </c>
      <c r="Q13" s="22">
        <v>568000</v>
      </c>
      <c r="R13" s="22">
        <v>111322000</v>
      </c>
      <c r="S13" s="22">
        <v>1794000</v>
      </c>
      <c r="T13" s="22">
        <v>0</v>
      </c>
      <c r="U13" s="22">
        <v>251225000</v>
      </c>
      <c r="V13" s="22">
        <v>0</v>
      </c>
      <c r="W13" s="22">
        <v>2394000</v>
      </c>
      <c r="X13" s="22">
        <v>38761000</v>
      </c>
      <c r="Y13" s="22">
        <v>9303000</v>
      </c>
      <c r="Z13" s="22">
        <v>97580000</v>
      </c>
      <c r="AA13" s="22">
        <v>46137000</v>
      </c>
      <c r="AB13" s="22">
        <v>0</v>
      </c>
      <c r="AC13" s="22">
        <v>0</v>
      </c>
      <c r="AD13" s="22">
        <v>194175000</v>
      </c>
      <c r="AE13" s="22">
        <v>57050000</v>
      </c>
      <c r="AF13" s="22">
        <v>766312000</v>
      </c>
      <c r="AG13" s="22">
        <v>6945000</v>
      </c>
      <c r="AH13" s="22">
        <v>1066000</v>
      </c>
      <c r="AI13" s="22">
        <v>774323000</v>
      </c>
      <c r="AJ13" s="22">
        <v>831373000</v>
      </c>
    </row>
    <row r="14" spans="1:36" x14ac:dyDescent="0.25">
      <c r="A14" s="22" t="s">
        <v>120</v>
      </c>
      <c r="B14" s="22" t="s">
        <v>121</v>
      </c>
      <c r="C14" s="22" t="s">
        <v>142</v>
      </c>
      <c r="D14" s="22" t="s">
        <v>143</v>
      </c>
      <c r="E14" s="22">
        <v>381994000</v>
      </c>
      <c r="F14" s="22">
        <v>2036000</v>
      </c>
      <c r="G14" s="22">
        <v>0</v>
      </c>
      <c r="H14" s="22">
        <v>0</v>
      </c>
      <c r="I14" s="22">
        <v>0</v>
      </c>
      <c r="J14" s="22">
        <v>14911000</v>
      </c>
      <c r="K14" s="22">
        <v>43623000</v>
      </c>
      <c r="L14" s="22">
        <v>0</v>
      </c>
      <c r="M14" s="22">
        <v>13823000</v>
      </c>
      <c r="N14" s="22">
        <v>160000</v>
      </c>
      <c r="O14" s="22">
        <v>0</v>
      </c>
      <c r="P14" s="22">
        <v>0</v>
      </c>
      <c r="Q14" s="22">
        <v>0</v>
      </c>
      <c r="R14" s="22">
        <v>0</v>
      </c>
      <c r="S14" s="22">
        <v>8445000</v>
      </c>
      <c r="T14" s="22">
        <v>60085000</v>
      </c>
      <c r="U14" s="22">
        <v>525077000</v>
      </c>
      <c r="V14" s="22">
        <v>0</v>
      </c>
      <c r="W14" s="22">
        <v>0</v>
      </c>
      <c r="X14" s="22">
        <v>44386000</v>
      </c>
      <c r="Y14" s="22">
        <v>0</v>
      </c>
      <c r="Z14" s="22">
        <v>37694000</v>
      </c>
      <c r="AA14" s="22">
        <v>216189000</v>
      </c>
      <c r="AB14" s="22">
        <v>4113000</v>
      </c>
      <c r="AC14" s="22">
        <v>121617000</v>
      </c>
      <c r="AD14" s="22">
        <v>423999000</v>
      </c>
      <c r="AE14" s="22">
        <v>101078000</v>
      </c>
      <c r="AF14" s="22">
        <v>1101874000</v>
      </c>
      <c r="AG14" s="22">
        <v>24628000</v>
      </c>
      <c r="AH14" s="22">
        <v>1614000</v>
      </c>
      <c r="AI14" s="22">
        <v>1128116000</v>
      </c>
      <c r="AJ14" s="22">
        <v>1229194000</v>
      </c>
    </row>
    <row r="15" spans="1:36" x14ac:dyDescent="0.25">
      <c r="A15" s="22" t="s">
        <v>120</v>
      </c>
      <c r="B15" s="22" t="s">
        <v>121</v>
      </c>
      <c r="C15" s="22" t="s">
        <v>144</v>
      </c>
      <c r="D15" s="22" t="s">
        <v>145</v>
      </c>
      <c r="E15" s="22">
        <v>88281459</v>
      </c>
      <c r="F15" s="22">
        <v>1690362</v>
      </c>
      <c r="G15" s="22">
        <v>799296</v>
      </c>
      <c r="H15" s="22">
        <v>0</v>
      </c>
      <c r="I15" s="22">
        <v>3681400</v>
      </c>
      <c r="J15" s="22">
        <v>2409190</v>
      </c>
      <c r="K15" s="22">
        <v>20031624</v>
      </c>
      <c r="L15" s="22">
        <v>0</v>
      </c>
      <c r="M15" s="22">
        <v>22830876</v>
      </c>
      <c r="N15" s="22">
        <v>0</v>
      </c>
      <c r="O15" s="22">
        <v>7452019</v>
      </c>
      <c r="P15" s="22">
        <v>58388679</v>
      </c>
      <c r="Q15" s="22">
        <v>369000</v>
      </c>
      <c r="R15" s="22">
        <v>49308406</v>
      </c>
      <c r="S15" s="22">
        <v>0</v>
      </c>
      <c r="T15" s="22">
        <v>0</v>
      </c>
      <c r="U15" s="22">
        <v>255242311</v>
      </c>
      <c r="V15" s="22">
        <v>0</v>
      </c>
      <c r="W15" s="22">
        <v>0</v>
      </c>
      <c r="X15" s="22">
        <v>40334752</v>
      </c>
      <c r="Y15" s="22">
        <v>2601199</v>
      </c>
      <c r="Z15" s="22">
        <v>40698771</v>
      </c>
      <c r="AA15" s="22">
        <v>180535955</v>
      </c>
      <c r="AB15" s="22">
        <v>0</v>
      </c>
      <c r="AC15" s="22">
        <v>0</v>
      </c>
      <c r="AD15" s="22">
        <v>264170677</v>
      </c>
      <c r="AE15" s="22">
        <v>-8928366</v>
      </c>
      <c r="AF15" s="22">
        <v>1792378708</v>
      </c>
      <c r="AG15" s="22">
        <v>5214417</v>
      </c>
      <c r="AH15" s="22">
        <v>794068</v>
      </c>
      <c r="AI15" s="22">
        <v>1798387193</v>
      </c>
      <c r="AJ15" s="22">
        <v>1789458827</v>
      </c>
    </row>
    <row r="16" spans="1:36" x14ac:dyDescent="0.25">
      <c r="A16" s="22" t="s">
        <v>120</v>
      </c>
      <c r="B16" s="22" t="s">
        <v>121</v>
      </c>
      <c r="C16" s="22" t="s">
        <v>146</v>
      </c>
      <c r="D16" s="22" t="s">
        <v>147</v>
      </c>
      <c r="E16" s="22">
        <v>10603557</v>
      </c>
      <c r="F16" s="22">
        <v>908596</v>
      </c>
      <c r="G16" s="22">
        <v>193306</v>
      </c>
      <c r="H16" s="22">
        <v>-5682</v>
      </c>
      <c r="I16" s="22">
        <v>3213428</v>
      </c>
      <c r="J16" s="22">
        <v>0</v>
      </c>
      <c r="K16" s="22">
        <v>9658426</v>
      </c>
      <c r="L16" s="22">
        <v>0</v>
      </c>
      <c r="M16" s="22">
        <v>2740000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27311631</v>
      </c>
      <c r="V16" s="22">
        <v>0</v>
      </c>
      <c r="W16" s="22">
        <v>0</v>
      </c>
      <c r="X16" s="22">
        <v>9616346</v>
      </c>
      <c r="Y16" s="22">
        <v>141064</v>
      </c>
      <c r="Z16" s="22">
        <v>8686727</v>
      </c>
      <c r="AA16" s="22">
        <v>11240277</v>
      </c>
      <c r="AB16" s="22">
        <v>0</v>
      </c>
      <c r="AC16" s="22">
        <v>0</v>
      </c>
      <c r="AD16" s="22">
        <v>29684414</v>
      </c>
      <c r="AE16" s="22">
        <v>-2372783</v>
      </c>
      <c r="AF16" s="22">
        <v>300688832</v>
      </c>
      <c r="AG16" s="22">
        <v>461602</v>
      </c>
      <c r="AH16" s="22">
        <v>7644</v>
      </c>
      <c r="AI16" s="22">
        <v>301158078</v>
      </c>
      <c r="AJ16" s="22">
        <v>298785295</v>
      </c>
    </row>
    <row r="17" spans="1:36" x14ac:dyDescent="0.25">
      <c r="A17" s="22" t="s">
        <v>120</v>
      </c>
      <c r="B17" s="22" t="s">
        <v>121</v>
      </c>
      <c r="C17" s="22" t="s">
        <v>148</v>
      </c>
      <c r="D17" s="22" t="s">
        <v>149</v>
      </c>
      <c r="E17" s="22">
        <v>69160371</v>
      </c>
      <c r="F17" s="22">
        <v>1213490</v>
      </c>
      <c r="G17" s="22">
        <v>621919</v>
      </c>
      <c r="H17" s="22">
        <v>0</v>
      </c>
      <c r="I17" s="22">
        <v>815290</v>
      </c>
      <c r="J17" s="22">
        <v>106049</v>
      </c>
      <c r="K17" s="22">
        <v>9129511</v>
      </c>
      <c r="L17" s="22">
        <v>0</v>
      </c>
      <c r="M17" s="22">
        <v>60012</v>
      </c>
      <c r="N17" s="22">
        <v>17625</v>
      </c>
      <c r="O17" s="22">
        <v>0</v>
      </c>
      <c r="P17" s="22">
        <v>180</v>
      </c>
      <c r="Q17" s="22">
        <v>0</v>
      </c>
      <c r="R17" s="22">
        <v>173918</v>
      </c>
      <c r="S17" s="22">
        <v>0</v>
      </c>
      <c r="T17" s="22">
        <v>0</v>
      </c>
      <c r="U17" s="22">
        <v>81298365</v>
      </c>
      <c r="V17" s="22">
        <v>0</v>
      </c>
      <c r="W17" s="22">
        <v>76360</v>
      </c>
      <c r="X17" s="22">
        <v>20219528</v>
      </c>
      <c r="Y17" s="22">
        <v>1277718</v>
      </c>
      <c r="Z17" s="22">
        <v>30365550</v>
      </c>
      <c r="AA17" s="22">
        <v>70964047</v>
      </c>
      <c r="AB17" s="22">
        <v>0</v>
      </c>
      <c r="AC17" s="22">
        <v>0</v>
      </c>
      <c r="AD17" s="22">
        <v>122903203</v>
      </c>
      <c r="AE17" s="22">
        <v>-41604838</v>
      </c>
      <c r="AF17" s="22">
        <v>708900936</v>
      </c>
      <c r="AG17" s="22">
        <v>1052425</v>
      </c>
      <c r="AH17" s="22">
        <v>220509</v>
      </c>
      <c r="AI17" s="22">
        <v>710173870</v>
      </c>
      <c r="AJ17" s="22">
        <v>668569032</v>
      </c>
    </row>
    <row r="18" spans="1:36" x14ac:dyDescent="0.25">
      <c r="A18" s="22" t="s">
        <v>120</v>
      </c>
      <c r="B18" s="22" t="s">
        <v>121</v>
      </c>
      <c r="C18" s="22" t="s">
        <v>150</v>
      </c>
      <c r="D18" s="22" t="s">
        <v>151</v>
      </c>
      <c r="E18" s="22">
        <v>10157287</v>
      </c>
      <c r="F18" s="22">
        <v>713970</v>
      </c>
      <c r="G18" s="22">
        <v>0</v>
      </c>
      <c r="H18" s="22">
        <v>0</v>
      </c>
      <c r="I18" s="22">
        <v>846440</v>
      </c>
      <c r="J18" s="22">
        <v>22000</v>
      </c>
      <c r="K18" s="22">
        <v>1734664</v>
      </c>
      <c r="L18" s="22">
        <v>0</v>
      </c>
      <c r="M18" s="22">
        <v>100737</v>
      </c>
      <c r="N18" s="22">
        <v>0</v>
      </c>
      <c r="O18" s="22">
        <v>0</v>
      </c>
      <c r="P18" s="22">
        <v>0</v>
      </c>
      <c r="Q18" s="22">
        <v>0</v>
      </c>
      <c r="R18" s="22">
        <v>2473696</v>
      </c>
      <c r="S18" s="22">
        <v>0</v>
      </c>
      <c r="T18" s="22">
        <v>0</v>
      </c>
      <c r="U18" s="22">
        <v>16048794</v>
      </c>
      <c r="V18" s="22">
        <v>0</v>
      </c>
      <c r="W18" s="22">
        <v>0</v>
      </c>
      <c r="X18" s="22">
        <v>3811804</v>
      </c>
      <c r="Y18" s="22">
        <v>998417</v>
      </c>
      <c r="Z18" s="22">
        <v>5419332</v>
      </c>
      <c r="AA18" s="22">
        <v>18017448</v>
      </c>
      <c r="AB18" s="22">
        <v>0</v>
      </c>
      <c r="AC18" s="22">
        <v>0</v>
      </c>
      <c r="AD18" s="22">
        <v>28247001</v>
      </c>
      <c r="AE18" s="22">
        <v>-12198207</v>
      </c>
      <c r="AF18" s="22">
        <v>96823571</v>
      </c>
      <c r="AG18" s="22">
        <v>83699</v>
      </c>
      <c r="AH18" s="22">
        <v>157673</v>
      </c>
      <c r="AI18" s="22">
        <v>97064943</v>
      </c>
      <c r="AJ18" s="22">
        <v>84866736</v>
      </c>
    </row>
    <row r="19" spans="1:36" x14ac:dyDescent="0.25">
      <c r="A19" s="22" t="s">
        <v>120</v>
      </c>
      <c r="B19" s="22" t="s">
        <v>152</v>
      </c>
      <c r="C19" s="22" t="s">
        <v>153</v>
      </c>
      <c r="D19" s="22" t="s">
        <v>154</v>
      </c>
      <c r="E19" s="22">
        <v>3506470</v>
      </c>
      <c r="F19" s="22">
        <v>235328</v>
      </c>
      <c r="G19" s="22">
        <v>122191</v>
      </c>
      <c r="H19" s="22">
        <v>0</v>
      </c>
      <c r="I19" s="22">
        <v>854719</v>
      </c>
      <c r="J19" s="22">
        <v>0</v>
      </c>
      <c r="K19" s="22">
        <v>954513</v>
      </c>
      <c r="L19" s="22">
        <v>0</v>
      </c>
      <c r="M19" s="22">
        <v>259000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5932221</v>
      </c>
      <c r="V19" s="22">
        <v>0</v>
      </c>
      <c r="W19" s="22">
        <v>0</v>
      </c>
      <c r="X19" s="22">
        <v>3015934</v>
      </c>
      <c r="Y19" s="22">
        <v>14020</v>
      </c>
      <c r="Z19" s="22">
        <v>1156956</v>
      </c>
      <c r="AA19" s="22">
        <v>1751989</v>
      </c>
      <c r="AB19" s="22">
        <v>342193</v>
      </c>
      <c r="AC19" s="22">
        <v>0</v>
      </c>
      <c r="AD19" s="22">
        <v>6281092</v>
      </c>
      <c r="AE19" s="22">
        <v>-348871</v>
      </c>
      <c r="AF19" s="22">
        <v>95360723</v>
      </c>
      <c r="AG19" s="22">
        <v>283973</v>
      </c>
      <c r="AH19" s="22">
        <v>53051</v>
      </c>
      <c r="AI19" s="22">
        <v>95697747</v>
      </c>
      <c r="AJ19" s="22">
        <v>95348876</v>
      </c>
    </row>
    <row r="20" spans="1:36" x14ac:dyDescent="0.25">
      <c r="A20" s="22" t="s">
        <v>120</v>
      </c>
      <c r="B20" s="22" t="s">
        <v>152</v>
      </c>
      <c r="C20" s="22" t="s">
        <v>155</v>
      </c>
      <c r="D20" s="22" t="s">
        <v>156</v>
      </c>
      <c r="E20" s="22">
        <v>5177207</v>
      </c>
      <c r="F20" s="22">
        <v>37132</v>
      </c>
      <c r="G20" s="22">
        <v>10644</v>
      </c>
      <c r="H20" s="22">
        <v>0</v>
      </c>
      <c r="I20" s="22">
        <v>5807131</v>
      </c>
      <c r="J20" s="22">
        <v>0</v>
      </c>
      <c r="K20" s="22">
        <v>1168788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130441</v>
      </c>
      <c r="S20" s="22">
        <v>0</v>
      </c>
      <c r="T20" s="22">
        <v>0</v>
      </c>
      <c r="U20" s="22">
        <v>12331343</v>
      </c>
      <c r="V20" s="22">
        <v>0</v>
      </c>
      <c r="W20" s="22">
        <v>103522</v>
      </c>
      <c r="X20" s="22">
        <v>1672491</v>
      </c>
      <c r="Y20" s="22">
        <v>11998</v>
      </c>
      <c r="Z20" s="22">
        <v>354242</v>
      </c>
      <c r="AA20" s="22">
        <v>7002485</v>
      </c>
      <c r="AB20" s="22">
        <v>17495</v>
      </c>
      <c r="AC20" s="22">
        <v>0</v>
      </c>
      <c r="AD20" s="22">
        <v>9162233</v>
      </c>
      <c r="AE20" s="22">
        <v>3169110</v>
      </c>
      <c r="AF20" s="22">
        <v>44577337</v>
      </c>
      <c r="AG20" s="22">
        <v>0</v>
      </c>
      <c r="AH20" s="22">
        <v>258033</v>
      </c>
      <c r="AI20" s="22">
        <v>44835370</v>
      </c>
      <c r="AJ20" s="22">
        <v>48004480</v>
      </c>
    </row>
    <row r="21" spans="1:36" x14ac:dyDescent="0.25">
      <c r="A21" s="22" t="s">
        <v>120</v>
      </c>
      <c r="B21" s="22" t="s">
        <v>152</v>
      </c>
      <c r="C21" s="22" t="s">
        <v>157</v>
      </c>
      <c r="D21" s="22" t="s">
        <v>158</v>
      </c>
      <c r="E21" s="22">
        <v>12965157</v>
      </c>
      <c r="F21" s="22">
        <v>383801</v>
      </c>
      <c r="G21" s="22">
        <v>169387</v>
      </c>
      <c r="H21" s="22">
        <v>-59937</v>
      </c>
      <c r="I21" s="22">
        <v>1551732</v>
      </c>
      <c r="J21" s="22">
        <v>0</v>
      </c>
      <c r="K21" s="22">
        <v>533711</v>
      </c>
      <c r="L21" s="22">
        <v>0</v>
      </c>
      <c r="M21" s="22">
        <v>64631</v>
      </c>
      <c r="N21" s="22">
        <v>0</v>
      </c>
      <c r="O21" s="22">
        <v>0</v>
      </c>
      <c r="P21" s="22">
        <v>0</v>
      </c>
      <c r="Q21" s="22">
        <v>0</v>
      </c>
      <c r="R21" s="22">
        <v>5539758</v>
      </c>
      <c r="S21" s="22">
        <v>0</v>
      </c>
      <c r="T21" s="22">
        <v>0</v>
      </c>
      <c r="U21" s="22">
        <v>21148240</v>
      </c>
      <c r="V21" s="22">
        <v>0</v>
      </c>
      <c r="W21" s="22">
        <v>0</v>
      </c>
      <c r="X21" s="22">
        <v>3695682</v>
      </c>
      <c r="Y21" s="22">
        <v>64438</v>
      </c>
      <c r="Z21" s="22">
        <v>902180</v>
      </c>
      <c r="AA21" s="22">
        <v>11713171</v>
      </c>
      <c r="AB21" s="22">
        <v>0</v>
      </c>
      <c r="AC21" s="22">
        <v>0</v>
      </c>
      <c r="AD21" s="22">
        <v>16375471</v>
      </c>
      <c r="AE21" s="22">
        <v>4772769</v>
      </c>
      <c r="AF21" s="22">
        <v>146107469</v>
      </c>
      <c r="AG21" s="22">
        <v>1823042</v>
      </c>
      <c r="AH21" s="22">
        <v>259599</v>
      </c>
      <c r="AI21" s="22">
        <v>148190110</v>
      </c>
      <c r="AJ21" s="22">
        <v>152962879</v>
      </c>
    </row>
    <row r="22" spans="1:36" x14ac:dyDescent="0.25">
      <c r="A22" s="22" t="s">
        <v>120</v>
      </c>
      <c r="B22" s="22" t="s">
        <v>152</v>
      </c>
      <c r="C22" s="22" t="s">
        <v>159</v>
      </c>
      <c r="D22" s="22" t="s">
        <v>160</v>
      </c>
      <c r="E22" s="22">
        <v>165087560</v>
      </c>
      <c r="F22" s="22">
        <v>2190747</v>
      </c>
      <c r="G22" s="22">
        <v>562158</v>
      </c>
      <c r="H22" s="22">
        <v>0</v>
      </c>
      <c r="I22" s="22">
        <v>5800302</v>
      </c>
      <c r="J22" s="22">
        <v>3449281</v>
      </c>
      <c r="K22" s="22">
        <v>13381710</v>
      </c>
      <c r="L22" s="22">
        <v>0</v>
      </c>
      <c r="M22" s="22">
        <v>2687803</v>
      </c>
      <c r="N22" s="22">
        <v>0</v>
      </c>
      <c r="O22" s="22">
        <v>15227491</v>
      </c>
      <c r="P22" s="22">
        <v>49156374</v>
      </c>
      <c r="Q22" s="22">
        <v>0</v>
      </c>
      <c r="R22" s="22">
        <v>3602373</v>
      </c>
      <c r="S22" s="22">
        <v>0</v>
      </c>
      <c r="T22" s="22">
        <v>7424497</v>
      </c>
      <c r="U22" s="22">
        <v>268570296</v>
      </c>
      <c r="V22" s="22">
        <v>0</v>
      </c>
      <c r="W22" s="22">
        <v>3107248</v>
      </c>
      <c r="X22" s="22">
        <v>40079680</v>
      </c>
      <c r="Y22" s="22">
        <v>17732568</v>
      </c>
      <c r="Z22" s="22">
        <v>98478307</v>
      </c>
      <c r="AA22" s="22">
        <v>126792507</v>
      </c>
      <c r="AB22" s="22">
        <v>0</v>
      </c>
      <c r="AC22" s="22">
        <v>0</v>
      </c>
      <c r="AD22" s="22">
        <v>286190310</v>
      </c>
      <c r="AE22" s="22">
        <v>-17620014</v>
      </c>
      <c r="AF22" s="22">
        <v>1273919568</v>
      </c>
      <c r="AG22" s="22">
        <v>546643</v>
      </c>
      <c r="AH22" s="22">
        <v>1518224</v>
      </c>
      <c r="AI22" s="22">
        <v>1275984435</v>
      </c>
      <c r="AJ22" s="22">
        <v>1258364421</v>
      </c>
    </row>
    <row r="23" spans="1:36" x14ac:dyDescent="0.25">
      <c r="A23" s="22" t="s">
        <v>120</v>
      </c>
      <c r="B23" s="22" t="s">
        <v>152</v>
      </c>
      <c r="C23" s="22" t="s">
        <v>161</v>
      </c>
      <c r="D23" s="22" t="s">
        <v>162</v>
      </c>
      <c r="E23" s="22">
        <v>151146999</v>
      </c>
      <c r="F23" s="22">
        <v>2937532</v>
      </c>
      <c r="G23" s="22">
        <v>787217</v>
      </c>
      <c r="H23" s="22">
        <v>-119410</v>
      </c>
      <c r="I23" s="22">
        <v>33163929</v>
      </c>
      <c r="J23" s="22">
        <v>236555</v>
      </c>
      <c r="K23" s="22">
        <v>22951121</v>
      </c>
      <c r="L23" s="22">
        <v>0</v>
      </c>
      <c r="M23" s="22">
        <v>0</v>
      </c>
      <c r="N23" s="22">
        <v>0</v>
      </c>
      <c r="O23" s="22">
        <v>55234124</v>
      </c>
      <c r="P23" s="22">
        <v>186194337</v>
      </c>
      <c r="Q23" s="22">
        <v>0</v>
      </c>
      <c r="R23" s="22">
        <v>168754883</v>
      </c>
      <c r="S23" s="22">
        <v>377855</v>
      </c>
      <c r="T23" s="22">
        <v>87267935</v>
      </c>
      <c r="U23" s="22">
        <v>708933077</v>
      </c>
      <c r="V23" s="22">
        <v>0</v>
      </c>
      <c r="W23" s="22">
        <v>3817481</v>
      </c>
      <c r="X23" s="22">
        <v>127897388</v>
      </c>
      <c r="Y23" s="22">
        <v>8270979</v>
      </c>
      <c r="Z23" s="22">
        <v>161496479</v>
      </c>
      <c r="AA23" s="22">
        <v>237228752</v>
      </c>
      <c r="AB23" s="22">
        <v>403424</v>
      </c>
      <c r="AC23" s="22">
        <v>0</v>
      </c>
      <c r="AD23" s="22">
        <v>539114503</v>
      </c>
      <c r="AE23" s="22">
        <v>169818574</v>
      </c>
      <c r="AF23" s="22">
        <v>1647247303</v>
      </c>
      <c r="AG23" s="22">
        <v>1085459</v>
      </c>
      <c r="AH23" s="22">
        <v>518742</v>
      </c>
      <c r="AI23" s="22">
        <v>1648851504</v>
      </c>
      <c r="AJ23" s="22">
        <v>1818670078</v>
      </c>
    </row>
    <row r="24" spans="1:36" x14ac:dyDescent="0.25">
      <c r="A24" s="22" t="s">
        <v>120</v>
      </c>
      <c r="B24" s="22" t="s">
        <v>163</v>
      </c>
      <c r="C24" s="22" t="s">
        <v>164</v>
      </c>
      <c r="D24" s="22" t="s">
        <v>165</v>
      </c>
      <c r="E24" s="22">
        <v>1209928</v>
      </c>
      <c r="F24" s="22">
        <v>32212</v>
      </c>
      <c r="G24" s="22">
        <v>3068</v>
      </c>
      <c r="H24" s="22">
        <v>0</v>
      </c>
      <c r="I24" s="22">
        <v>37924</v>
      </c>
      <c r="J24" s="22">
        <v>0</v>
      </c>
      <c r="K24" s="22">
        <v>58124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932094</v>
      </c>
      <c r="S24" s="22">
        <v>0</v>
      </c>
      <c r="T24" s="22">
        <v>0</v>
      </c>
      <c r="U24" s="22">
        <v>2273350</v>
      </c>
      <c r="V24" s="22">
        <v>0</v>
      </c>
      <c r="W24" s="22">
        <v>0</v>
      </c>
      <c r="X24" s="22">
        <v>77533</v>
      </c>
      <c r="Y24" s="22">
        <v>300</v>
      </c>
      <c r="Z24" s="22">
        <v>422705</v>
      </c>
      <c r="AA24" s="22">
        <v>0</v>
      </c>
      <c r="AB24" s="22">
        <v>0</v>
      </c>
      <c r="AC24" s="22">
        <v>0</v>
      </c>
      <c r="AD24" s="22">
        <v>500538</v>
      </c>
      <c r="AE24" s="22">
        <v>1772812</v>
      </c>
      <c r="AF24" s="22">
        <v>7520456</v>
      </c>
      <c r="AG24" s="22">
        <v>125196</v>
      </c>
      <c r="AH24" s="22">
        <v>47402</v>
      </c>
      <c r="AI24" s="22">
        <v>7693054</v>
      </c>
      <c r="AJ24" s="22">
        <v>9465866</v>
      </c>
    </row>
    <row r="25" spans="1:36" x14ac:dyDescent="0.25">
      <c r="A25" s="22" t="s">
        <v>120</v>
      </c>
      <c r="B25" s="22" t="s">
        <v>163</v>
      </c>
      <c r="C25" s="22" t="s">
        <v>166</v>
      </c>
      <c r="D25" s="22" t="s">
        <v>167</v>
      </c>
      <c r="E25" s="22">
        <v>11983318</v>
      </c>
      <c r="F25" s="22">
        <v>304406</v>
      </c>
      <c r="G25" s="22">
        <v>158940</v>
      </c>
      <c r="H25" s="22">
        <v>-77900</v>
      </c>
      <c r="I25" s="22">
        <v>3305635</v>
      </c>
      <c r="J25" s="22">
        <v>0</v>
      </c>
      <c r="K25" s="22">
        <v>1189068</v>
      </c>
      <c r="L25" s="22">
        <v>0</v>
      </c>
      <c r="M25" s="22">
        <v>132890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16951</v>
      </c>
      <c r="T25" s="22">
        <v>0</v>
      </c>
      <c r="U25" s="22">
        <v>17013308</v>
      </c>
      <c r="V25" s="22">
        <v>0</v>
      </c>
      <c r="W25" s="22">
        <v>0</v>
      </c>
      <c r="X25" s="22">
        <v>3131615</v>
      </c>
      <c r="Y25" s="22">
        <v>305118</v>
      </c>
      <c r="Z25" s="22">
        <v>4195996</v>
      </c>
      <c r="AA25" s="22">
        <v>3779</v>
      </c>
      <c r="AB25" s="22">
        <v>16951</v>
      </c>
      <c r="AC25" s="22">
        <v>0</v>
      </c>
      <c r="AD25" s="22">
        <v>7653459</v>
      </c>
      <c r="AE25" s="22">
        <v>9359849</v>
      </c>
      <c r="AF25" s="22">
        <v>81515051</v>
      </c>
      <c r="AG25" s="22">
        <v>3436995</v>
      </c>
      <c r="AH25" s="22">
        <v>194331</v>
      </c>
      <c r="AI25" s="22">
        <v>85146377</v>
      </c>
      <c r="AJ25" s="22">
        <v>94506226</v>
      </c>
    </row>
    <row r="26" spans="1:36" x14ac:dyDescent="0.25">
      <c r="A26" s="22" t="s">
        <v>120</v>
      </c>
      <c r="B26" s="22" t="s">
        <v>163</v>
      </c>
      <c r="C26" s="22" t="s">
        <v>168</v>
      </c>
      <c r="D26" s="22" t="s">
        <v>169</v>
      </c>
      <c r="E26" s="22">
        <v>11440382</v>
      </c>
      <c r="F26" s="22">
        <v>290070</v>
      </c>
      <c r="G26" s="22">
        <v>207799</v>
      </c>
      <c r="H26" s="22">
        <v>-102131</v>
      </c>
      <c r="I26" s="22">
        <v>777379</v>
      </c>
      <c r="J26" s="22">
        <v>135000</v>
      </c>
      <c r="K26" s="22">
        <v>149217</v>
      </c>
      <c r="L26" s="22">
        <v>11953</v>
      </c>
      <c r="M26" s="22">
        <v>2000</v>
      </c>
      <c r="N26" s="22">
        <v>0</v>
      </c>
      <c r="O26" s="22">
        <v>0</v>
      </c>
      <c r="P26" s="22">
        <v>0</v>
      </c>
      <c r="Q26" s="22">
        <v>0</v>
      </c>
      <c r="R26" s="22">
        <v>3131</v>
      </c>
      <c r="S26" s="22">
        <v>0</v>
      </c>
      <c r="T26" s="22">
        <v>0</v>
      </c>
      <c r="U26" s="22">
        <v>12914800</v>
      </c>
      <c r="V26" s="22">
        <v>0</v>
      </c>
      <c r="W26" s="22">
        <v>361579</v>
      </c>
      <c r="X26" s="22">
        <v>613405</v>
      </c>
      <c r="Y26" s="22">
        <v>87675</v>
      </c>
      <c r="Z26" s="22">
        <v>4845569</v>
      </c>
      <c r="AA26" s="22">
        <v>181453</v>
      </c>
      <c r="AB26" s="22">
        <v>40789</v>
      </c>
      <c r="AC26" s="22">
        <v>0</v>
      </c>
      <c r="AD26" s="22">
        <v>6130470</v>
      </c>
      <c r="AE26" s="22">
        <v>6784330</v>
      </c>
      <c r="AF26" s="22">
        <v>37799630</v>
      </c>
      <c r="AG26" s="22">
        <v>1890211</v>
      </c>
      <c r="AH26" s="22">
        <v>101698</v>
      </c>
      <c r="AI26" s="22">
        <v>39791539</v>
      </c>
      <c r="AJ26" s="22">
        <v>46575869</v>
      </c>
    </row>
    <row r="27" spans="1:36" x14ac:dyDescent="0.25">
      <c r="A27" s="22" t="s">
        <v>120</v>
      </c>
      <c r="B27" s="22" t="s">
        <v>163</v>
      </c>
      <c r="C27" s="22" t="s">
        <v>170</v>
      </c>
      <c r="D27" s="22" t="s">
        <v>171</v>
      </c>
      <c r="E27" s="22">
        <v>12685715</v>
      </c>
      <c r="F27" s="22">
        <v>265584</v>
      </c>
      <c r="G27" s="22">
        <v>161278</v>
      </c>
      <c r="H27" s="22">
        <v>-120160</v>
      </c>
      <c r="I27" s="22">
        <v>1293117</v>
      </c>
      <c r="J27" s="22">
        <v>0</v>
      </c>
      <c r="K27" s="22">
        <v>115463</v>
      </c>
      <c r="L27" s="22">
        <v>0</v>
      </c>
      <c r="M27" s="22">
        <v>896545</v>
      </c>
      <c r="N27" s="22">
        <v>0</v>
      </c>
      <c r="O27" s="22">
        <v>0</v>
      </c>
      <c r="P27" s="22">
        <v>0</v>
      </c>
      <c r="Q27" s="22">
        <v>0</v>
      </c>
      <c r="R27" s="22">
        <v>28853</v>
      </c>
      <c r="S27" s="22">
        <v>330182</v>
      </c>
      <c r="T27" s="22">
        <v>0</v>
      </c>
      <c r="U27" s="22">
        <v>15656577</v>
      </c>
      <c r="V27" s="22">
        <v>0</v>
      </c>
      <c r="W27" s="22">
        <v>245848</v>
      </c>
      <c r="X27" s="22">
        <v>1125833</v>
      </c>
      <c r="Y27" s="22">
        <v>163520</v>
      </c>
      <c r="Z27" s="22">
        <v>2392661</v>
      </c>
      <c r="AA27" s="22">
        <v>0</v>
      </c>
      <c r="AB27" s="22">
        <v>330182</v>
      </c>
      <c r="AC27" s="22">
        <v>0</v>
      </c>
      <c r="AD27" s="22">
        <v>4258044</v>
      </c>
      <c r="AE27" s="22">
        <v>11398533</v>
      </c>
      <c r="AF27" s="22">
        <v>35866646</v>
      </c>
      <c r="AG27" s="22">
        <v>2490553</v>
      </c>
      <c r="AH27" s="22">
        <v>28672</v>
      </c>
      <c r="AI27" s="22">
        <v>38385871</v>
      </c>
      <c r="AJ27" s="22">
        <v>49784404</v>
      </c>
    </row>
    <row r="28" spans="1:36" x14ac:dyDescent="0.25">
      <c r="A28" s="22" t="s">
        <v>120</v>
      </c>
      <c r="B28" s="22" t="s">
        <v>163</v>
      </c>
      <c r="C28" s="22" t="s">
        <v>172</v>
      </c>
      <c r="D28" s="22" t="s">
        <v>173</v>
      </c>
      <c r="E28" s="22">
        <v>24458291</v>
      </c>
      <c r="F28" s="22">
        <v>243599</v>
      </c>
      <c r="G28" s="22">
        <v>314363</v>
      </c>
      <c r="H28" s="22">
        <v>-265005</v>
      </c>
      <c r="I28" s="22">
        <v>623872</v>
      </c>
      <c r="J28" s="22">
        <v>0</v>
      </c>
      <c r="K28" s="22">
        <v>3328271</v>
      </c>
      <c r="L28" s="22">
        <v>0</v>
      </c>
      <c r="M28" s="22">
        <v>50453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28753844</v>
      </c>
      <c r="V28" s="22">
        <v>0</v>
      </c>
      <c r="W28" s="22">
        <v>0</v>
      </c>
      <c r="X28" s="22">
        <v>1732418</v>
      </c>
      <c r="Y28" s="22">
        <v>94836</v>
      </c>
      <c r="Z28" s="22">
        <v>589227</v>
      </c>
      <c r="AA28" s="22">
        <v>14934734</v>
      </c>
      <c r="AB28" s="22">
        <v>0</v>
      </c>
      <c r="AC28" s="22">
        <v>0</v>
      </c>
      <c r="AD28" s="22">
        <v>17351215</v>
      </c>
      <c r="AE28" s="22">
        <v>11402629</v>
      </c>
      <c r="AF28" s="22">
        <v>37305427</v>
      </c>
      <c r="AG28" s="22">
        <v>1497270</v>
      </c>
      <c r="AH28" s="22">
        <v>186097</v>
      </c>
      <c r="AI28" s="22">
        <v>38988794</v>
      </c>
      <c r="AJ28" s="22">
        <v>50391423</v>
      </c>
    </row>
    <row r="29" spans="1:36" x14ac:dyDescent="0.25">
      <c r="A29" s="22" t="s">
        <v>120</v>
      </c>
      <c r="B29" s="22" t="s">
        <v>163</v>
      </c>
      <c r="C29" s="22" t="s">
        <v>174</v>
      </c>
      <c r="D29" s="22" t="s">
        <v>175</v>
      </c>
      <c r="E29" s="22">
        <v>922</v>
      </c>
      <c r="F29" s="22">
        <v>363286</v>
      </c>
      <c r="G29" s="22">
        <v>267222</v>
      </c>
      <c r="H29" s="22">
        <v>0</v>
      </c>
      <c r="I29" s="22">
        <v>0</v>
      </c>
      <c r="J29" s="22">
        <v>0</v>
      </c>
      <c r="K29" s="22">
        <v>1836501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6437028</v>
      </c>
      <c r="S29" s="22">
        <v>0</v>
      </c>
      <c r="T29" s="22">
        <v>1749988</v>
      </c>
      <c r="U29" s="22">
        <v>10654947</v>
      </c>
      <c r="V29" s="22">
        <v>150192</v>
      </c>
      <c r="W29" s="22">
        <v>0</v>
      </c>
      <c r="X29" s="22">
        <v>638854</v>
      </c>
      <c r="Y29" s="22">
        <v>0</v>
      </c>
      <c r="Z29" s="22">
        <v>2393677</v>
      </c>
      <c r="AA29" s="22">
        <v>10700</v>
      </c>
      <c r="AB29" s="22">
        <v>0</v>
      </c>
      <c r="AC29" s="22">
        <v>0</v>
      </c>
      <c r="AD29" s="22">
        <v>3193423</v>
      </c>
      <c r="AE29" s="22">
        <v>7461524</v>
      </c>
      <c r="AF29" s="22">
        <v>57774567</v>
      </c>
      <c r="AG29" s="22">
        <v>196810</v>
      </c>
      <c r="AH29" s="22">
        <v>52126</v>
      </c>
      <c r="AI29" s="22">
        <v>58023503</v>
      </c>
      <c r="AJ29" s="22">
        <v>65485027</v>
      </c>
    </row>
    <row r="30" spans="1:36" x14ac:dyDescent="0.25">
      <c r="A30" s="22" t="s">
        <v>120</v>
      </c>
      <c r="B30" s="22" t="s">
        <v>163</v>
      </c>
      <c r="C30" s="22" t="s">
        <v>176</v>
      </c>
      <c r="D30" s="22" t="s">
        <v>177</v>
      </c>
      <c r="E30" s="22">
        <v>7049747</v>
      </c>
      <c r="F30" s="22">
        <v>139124</v>
      </c>
      <c r="G30" s="22">
        <v>230656</v>
      </c>
      <c r="H30" s="22">
        <v>-62145</v>
      </c>
      <c r="I30" s="22">
        <v>305975</v>
      </c>
      <c r="J30" s="22">
        <v>0</v>
      </c>
      <c r="K30" s="22">
        <v>569855</v>
      </c>
      <c r="L30" s="22">
        <v>0</v>
      </c>
      <c r="M30" s="22">
        <v>6684</v>
      </c>
      <c r="N30" s="22">
        <v>0</v>
      </c>
      <c r="O30" s="22">
        <v>0</v>
      </c>
      <c r="P30" s="22">
        <v>0</v>
      </c>
      <c r="Q30" s="22">
        <v>0</v>
      </c>
      <c r="R30" s="22">
        <v>7749436</v>
      </c>
      <c r="S30" s="22">
        <v>0</v>
      </c>
      <c r="T30" s="22">
        <v>0</v>
      </c>
      <c r="U30" s="22">
        <v>15989332</v>
      </c>
      <c r="V30" s="22">
        <v>0</v>
      </c>
      <c r="W30" s="22">
        <v>0</v>
      </c>
      <c r="X30" s="22">
        <v>165727</v>
      </c>
      <c r="Y30" s="22">
        <v>32750</v>
      </c>
      <c r="Z30" s="22">
        <v>19817</v>
      </c>
      <c r="AA30" s="22">
        <v>0</v>
      </c>
      <c r="AB30" s="22">
        <v>57625</v>
      </c>
      <c r="AC30" s="22">
        <v>330000</v>
      </c>
      <c r="AD30" s="22">
        <v>605919</v>
      </c>
      <c r="AE30" s="22">
        <v>15383413</v>
      </c>
      <c r="AF30" s="22">
        <v>43666589</v>
      </c>
      <c r="AG30" s="22">
        <v>1428664</v>
      </c>
      <c r="AH30" s="22">
        <v>50145</v>
      </c>
      <c r="AI30" s="22">
        <v>45145398</v>
      </c>
      <c r="AJ30" s="22">
        <v>60528811</v>
      </c>
    </row>
    <row r="31" spans="1:36" x14ac:dyDescent="0.25">
      <c r="A31" s="22" t="s">
        <v>120</v>
      </c>
      <c r="B31" s="22" t="s">
        <v>163</v>
      </c>
      <c r="C31" s="22" t="s">
        <v>178</v>
      </c>
      <c r="D31" s="22" t="s">
        <v>179</v>
      </c>
      <c r="E31" s="22">
        <v>39571049</v>
      </c>
      <c r="F31" s="22">
        <v>471161</v>
      </c>
      <c r="G31" s="22">
        <v>317192</v>
      </c>
      <c r="H31" s="22">
        <v>-195017</v>
      </c>
      <c r="I31" s="22">
        <v>1955357</v>
      </c>
      <c r="J31" s="22">
        <v>0</v>
      </c>
      <c r="K31" s="22">
        <v>363342</v>
      </c>
      <c r="L31" s="22">
        <v>0</v>
      </c>
      <c r="M31" s="22">
        <v>345090</v>
      </c>
      <c r="N31" s="22">
        <v>0</v>
      </c>
      <c r="O31" s="22">
        <v>0</v>
      </c>
      <c r="P31" s="22">
        <v>0</v>
      </c>
      <c r="Q31" s="22">
        <v>0</v>
      </c>
      <c r="R31" s="22">
        <v>135</v>
      </c>
      <c r="S31" s="22">
        <v>64300</v>
      </c>
      <c r="T31" s="22">
        <v>0</v>
      </c>
      <c r="U31" s="22">
        <v>42892609</v>
      </c>
      <c r="V31" s="22">
        <v>89572</v>
      </c>
      <c r="W31" s="22">
        <v>7314</v>
      </c>
      <c r="X31" s="22">
        <v>2554764</v>
      </c>
      <c r="Y31" s="22">
        <v>651949</v>
      </c>
      <c r="Z31" s="22">
        <v>180721</v>
      </c>
      <c r="AA31" s="22">
        <v>1897987</v>
      </c>
      <c r="AB31" s="22">
        <v>256920</v>
      </c>
      <c r="AC31" s="22">
        <v>3817823</v>
      </c>
      <c r="AD31" s="22">
        <v>9457050</v>
      </c>
      <c r="AE31" s="22">
        <v>33435559</v>
      </c>
      <c r="AF31" s="22">
        <v>76631628</v>
      </c>
      <c r="AG31" s="22">
        <v>1956138</v>
      </c>
      <c r="AH31" s="22">
        <v>286137</v>
      </c>
      <c r="AI31" s="22">
        <v>78873903</v>
      </c>
      <c r="AJ31" s="22">
        <v>112309462</v>
      </c>
    </row>
    <row r="32" spans="1:36" x14ac:dyDescent="0.25">
      <c r="A32" s="22" t="s">
        <v>120</v>
      </c>
      <c r="B32" s="22" t="s">
        <v>163</v>
      </c>
      <c r="C32" s="22" t="s">
        <v>180</v>
      </c>
      <c r="D32" s="22" t="s">
        <v>181</v>
      </c>
      <c r="E32" s="22">
        <v>10544808</v>
      </c>
      <c r="F32" s="22">
        <v>344011</v>
      </c>
      <c r="G32" s="22">
        <v>144174</v>
      </c>
      <c r="H32" s="22">
        <v>0</v>
      </c>
      <c r="I32" s="22">
        <v>2241781</v>
      </c>
      <c r="J32" s="22">
        <v>0</v>
      </c>
      <c r="K32" s="22">
        <v>435142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13709916</v>
      </c>
      <c r="V32" s="22">
        <v>0</v>
      </c>
      <c r="W32" s="22">
        <v>0</v>
      </c>
      <c r="X32" s="22">
        <v>2147626</v>
      </c>
      <c r="Y32" s="22">
        <v>213847</v>
      </c>
      <c r="Z32" s="22">
        <v>1284328</v>
      </c>
      <c r="AA32" s="22">
        <v>2613666</v>
      </c>
      <c r="AB32" s="22">
        <v>0</v>
      </c>
      <c r="AC32" s="22">
        <v>0</v>
      </c>
      <c r="AD32" s="22">
        <v>6259467</v>
      </c>
      <c r="AE32" s="22">
        <v>7450449</v>
      </c>
      <c r="AF32" s="22">
        <v>96792783</v>
      </c>
      <c r="AG32" s="22">
        <v>1977017</v>
      </c>
      <c r="AH32" s="22">
        <v>105297</v>
      </c>
      <c r="AI32" s="22">
        <v>98875097</v>
      </c>
      <c r="AJ32" s="22">
        <v>106325546</v>
      </c>
    </row>
    <row r="33" spans="1:36" x14ac:dyDescent="0.25">
      <c r="A33" s="22" t="s">
        <v>120</v>
      </c>
      <c r="B33" s="22" t="s">
        <v>163</v>
      </c>
      <c r="C33" s="22" t="s">
        <v>182</v>
      </c>
      <c r="D33" s="22" t="s">
        <v>183</v>
      </c>
      <c r="E33" s="22">
        <v>13847383</v>
      </c>
      <c r="F33" s="22">
        <v>620882</v>
      </c>
      <c r="G33" s="22">
        <v>201429</v>
      </c>
      <c r="H33" s="22">
        <v>-287957</v>
      </c>
      <c r="I33" s="22">
        <v>0</v>
      </c>
      <c r="J33" s="22">
        <v>0</v>
      </c>
      <c r="K33" s="22">
        <v>1721465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16103202</v>
      </c>
      <c r="V33" s="22">
        <v>0</v>
      </c>
      <c r="W33" s="22">
        <v>0</v>
      </c>
      <c r="X33" s="22">
        <v>5688354</v>
      </c>
      <c r="Y33" s="22">
        <v>99704</v>
      </c>
      <c r="Z33" s="22">
        <v>2245207</v>
      </c>
      <c r="AA33" s="22">
        <v>2432035</v>
      </c>
      <c r="AB33" s="22">
        <v>0</v>
      </c>
      <c r="AC33" s="22">
        <v>193121</v>
      </c>
      <c r="AD33" s="22">
        <v>10658421</v>
      </c>
      <c r="AE33" s="22">
        <v>5444781</v>
      </c>
      <c r="AF33" s="22">
        <v>33998153</v>
      </c>
      <c r="AG33" s="22">
        <v>1553450</v>
      </c>
      <c r="AH33" s="22">
        <v>244081</v>
      </c>
      <c r="AI33" s="22">
        <v>35795684</v>
      </c>
      <c r="AJ33" s="22">
        <v>41240465</v>
      </c>
    </row>
    <row r="34" spans="1:36" x14ac:dyDescent="0.25">
      <c r="A34" s="22" t="s">
        <v>120</v>
      </c>
      <c r="B34" s="22" t="s">
        <v>163</v>
      </c>
      <c r="C34" s="22" t="s">
        <v>184</v>
      </c>
      <c r="D34" s="22" t="s">
        <v>185</v>
      </c>
      <c r="E34" s="22">
        <v>10262204</v>
      </c>
      <c r="F34" s="22">
        <v>165549</v>
      </c>
      <c r="G34" s="22">
        <v>68234</v>
      </c>
      <c r="H34" s="22">
        <v>0</v>
      </c>
      <c r="I34" s="22">
        <v>0</v>
      </c>
      <c r="J34" s="22">
        <v>0</v>
      </c>
      <c r="K34" s="22">
        <v>296567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4970</v>
      </c>
      <c r="S34" s="22">
        <v>0</v>
      </c>
      <c r="T34" s="22">
        <v>0</v>
      </c>
      <c r="U34" s="22">
        <v>10797524</v>
      </c>
      <c r="V34" s="22">
        <v>0</v>
      </c>
      <c r="W34" s="22">
        <v>0</v>
      </c>
      <c r="X34" s="22">
        <v>210849</v>
      </c>
      <c r="Y34" s="22">
        <v>0</v>
      </c>
      <c r="Z34" s="22">
        <v>1533386</v>
      </c>
      <c r="AA34" s="22">
        <v>0</v>
      </c>
      <c r="AB34" s="22">
        <v>0</v>
      </c>
      <c r="AC34" s="22">
        <v>0</v>
      </c>
      <c r="AD34" s="22">
        <v>1744235</v>
      </c>
      <c r="AE34" s="22">
        <v>9053289</v>
      </c>
      <c r="AF34" s="22">
        <v>37136375</v>
      </c>
      <c r="AG34" s="22">
        <v>875960</v>
      </c>
      <c r="AH34" s="22">
        <v>99527</v>
      </c>
      <c r="AI34" s="22">
        <v>38111862</v>
      </c>
      <c r="AJ34" s="22">
        <v>47165151</v>
      </c>
    </row>
    <row r="35" spans="1:36" x14ac:dyDescent="0.25">
      <c r="A35" s="22" t="s">
        <v>120</v>
      </c>
      <c r="B35" s="22" t="s">
        <v>163</v>
      </c>
      <c r="C35" s="22" t="s">
        <v>186</v>
      </c>
      <c r="D35" s="22" t="s">
        <v>187</v>
      </c>
      <c r="E35" s="22">
        <v>11965063</v>
      </c>
      <c r="F35" s="22">
        <v>248025</v>
      </c>
      <c r="G35" s="22">
        <v>100701</v>
      </c>
      <c r="H35" s="22">
        <v>-45621</v>
      </c>
      <c r="I35" s="22">
        <v>652563</v>
      </c>
      <c r="J35" s="22">
        <v>0</v>
      </c>
      <c r="K35" s="22">
        <v>301755</v>
      </c>
      <c r="L35" s="22">
        <v>0</v>
      </c>
      <c r="M35" s="22">
        <v>903259</v>
      </c>
      <c r="N35" s="22">
        <v>0</v>
      </c>
      <c r="O35" s="22">
        <v>0</v>
      </c>
      <c r="P35" s="22">
        <v>0</v>
      </c>
      <c r="Q35" s="22">
        <v>0</v>
      </c>
      <c r="R35" s="22">
        <v>12989512</v>
      </c>
      <c r="S35" s="22">
        <v>0</v>
      </c>
      <c r="T35" s="22">
        <v>0</v>
      </c>
      <c r="U35" s="22">
        <v>27115257</v>
      </c>
      <c r="V35" s="22">
        <v>0</v>
      </c>
      <c r="W35" s="22">
        <v>0</v>
      </c>
      <c r="X35" s="22">
        <v>5320861</v>
      </c>
      <c r="Y35" s="22">
        <v>0</v>
      </c>
      <c r="Z35" s="22">
        <v>0</v>
      </c>
      <c r="AA35" s="22">
        <v>0</v>
      </c>
      <c r="AB35" s="22">
        <v>150010</v>
      </c>
      <c r="AC35" s="22">
        <v>406695</v>
      </c>
      <c r="AD35" s="22">
        <v>5877566</v>
      </c>
      <c r="AE35" s="22">
        <v>21237691</v>
      </c>
      <c r="AF35" s="22">
        <v>35241682</v>
      </c>
      <c r="AG35" s="22">
        <v>1202922</v>
      </c>
      <c r="AH35" s="22">
        <v>22021</v>
      </c>
      <c r="AI35" s="22">
        <v>36466625</v>
      </c>
      <c r="AJ35" s="22">
        <v>57704316</v>
      </c>
    </row>
    <row r="36" spans="1:36" x14ac:dyDescent="0.25">
      <c r="A36" s="22" t="s">
        <v>120</v>
      </c>
      <c r="B36" s="22" t="s">
        <v>163</v>
      </c>
      <c r="C36" s="22" t="s">
        <v>188</v>
      </c>
      <c r="D36" s="22" t="s">
        <v>189</v>
      </c>
      <c r="E36" s="22">
        <v>45878606</v>
      </c>
      <c r="F36" s="22">
        <v>608097</v>
      </c>
      <c r="G36" s="22">
        <v>166770</v>
      </c>
      <c r="H36" s="22">
        <v>-12317</v>
      </c>
      <c r="I36" s="22">
        <v>0</v>
      </c>
      <c r="J36" s="22">
        <v>0</v>
      </c>
      <c r="K36" s="22">
        <v>2688750</v>
      </c>
      <c r="L36" s="22">
        <v>0</v>
      </c>
      <c r="M36" s="22">
        <v>1953401</v>
      </c>
      <c r="N36" s="22">
        <v>0</v>
      </c>
      <c r="O36" s="22">
        <v>0</v>
      </c>
      <c r="P36" s="22">
        <v>0</v>
      </c>
      <c r="Q36" s="22">
        <v>0</v>
      </c>
      <c r="R36" s="22">
        <v>78305</v>
      </c>
      <c r="S36" s="22">
        <v>0</v>
      </c>
      <c r="T36" s="22">
        <v>0</v>
      </c>
      <c r="U36" s="22">
        <v>51361612</v>
      </c>
      <c r="V36" s="22">
        <v>0</v>
      </c>
      <c r="W36" s="22">
        <v>0</v>
      </c>
      <c r="X36" s="22">
        <v>3719617</v>
      </c>
      <c r="Y36" s="22">
        <v>0</v>
      </c>
      <c r="Z36" s="22">
        <v>15632132</v>
      </c>
      <c r="AA36" s="22">
        <v>0</v>
      </c>
      <c r="AB36" s="22">
        <v>0</v>
      </c>
      <c r="AC36" s="22">
        <v>0</v>
      </c>
      <c r="AD36" s="22">
        <v>19351749</v>
      </c>
      <c r="AE36" s="22">
        <v>32009863</v>
      </c>
      <c r="AF36" s="22">
        <v>338700184</v>
      </c>
      <c r="AG36" s="22">
        <v>3705396</v>
      </c>
      <c r="AH36" s="22">
        <v>499616</v>
      </c>
      <c r="AI36" s="22">
        <v>342905196</v>
      </c>
      <c r="AJ36" s="22">
        <v>374915059</v>
      </c>
    </row>
    <row r="37" spans="1:36" x14ac:dyDescent="0.25">
      <c r="A37" s="22" t="s">
        <v>120</v>
      </c>
      <c r="B37" s="22" t="s">
        <v>163</v>
      </c>
      <c r="C37" s="22" t="s">
        <v>190</v>
      </c>
      <c r="D37" s="22" t="s">
        <v>191</v>
      </c>
      <c r="E37" s="22">
        <v>18872819</v>
      </c>
      <c r="F37" s="22">
        <v>635567</v>
      </c>
      <c r="G37" s="22">
        <v>0</v>
      </c>
      <c r="H37" s="22">
        <v>0</v>
      </c>
      <c r="I37" s="22">
        <v>0</v>
      </c>
      <c r="J37" s="22">
        <v>0</v>
      </c>
      <c r="K37" s="22">
        <v>1760916</v>
      </c>
      <c r="L37" s="22">
        <v>3141017</v>
      </c>
      <c r="M37" s="22">
        <v>0</v>
      </c>
      <c r="N37" s="22">
        <v>0</v>
      </c>
      <c r="O37" s="22">
        <v>2526821</v>
      </c>
      <c r="P37" s="22">
        <v>16659996</v>
      </c>
      <c r="Q37" s="22">
        <v>0</v>
      </c>
      <c r="R37" s="22">
        <v>15577080</v>
      </c>
      <c r="S37" s="22">
        <v>96218</v>
      </c>
      <c r="T37" s="22">
        <v>0</v>
      </c>
      <c r="U37" s="22">
        <v>59270434</v>
      </c>
      <c r="V37" s="22">
        <v>0</v>
      </c>
      <c r="W37" s="22">
        <v>0</v>
      </c>
      <c r="X37" s="22">
        <v>1632981</v>
      </c>
      <c r="Y37" s="22">
        <v>0</v>
      </c>
      <c r="Z37" s="22">
        <v>0</v>
      </c>
      <c r="AA37" s="22">
        <v>477917</v>
      </c>
      <c r="AB37" s="22">
        <v>96218</v>
      </c>
      <c r="AC37" s="22">
        <v>0</v>
      </c>
      <c r="AD37" s="22">
        <v>2207116</v>
      </c>
      <c r="AE37" s="22">
        <v>57063318</v>
      </c>
      <c r="AF37" s="22">
        <v>122081277</v>
      </c>
      <c r="AG37" s="22">
        <v>3301616</v>
      </c>
      <c r="AH37" s="22">
        <v>181438</v>
      </c>
      <c r="AI37" s="22">
        <v>125564331</v>
      </c>
      <c r="AJ37" s="22">
        <v>182627649</v>
      </c>
    </row>
    <row r="38" spans="1:36" x14ac:dyDescent="0.25">
      <c r="A38" s="22" t="s">
        <v>120</v>
      </c>
      <c r="B38" s="22" t="s">
        <v>163</v>
      </c>
      <c r="C38" s="22" t="s">
        <v>192</v>
      </c>
      <c r="D38" s="22" t="s">
        <v>193</v>
      </c>
      <c r="E38" s="22">
        <v>5721457</v>
      </c>
      <c r="F38" s="22">
        <v>533433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6101</v>
      </c>
      <c r="T38" s="22">
        <v>0</v>
      </c>
      <c r="U38" s="22">
        <v>6260991</v>
      </c>
      <c r="V38" s="22">
        <v>401314</v>
      </c>
      <c r="W38" s="22">
        <v>0</v>
      </c>
      <c r="X38" s="22">
        <v>0</v>
      </c>
      <c r="Y38" s="22">
        <v>1400</v>
      </c>
      <c r="Z38" s="22">
        <v>0</v>
      </c>
      <c r="AA38" s="22">
        <v>0</v>
      </c>
      <c r="AB38" s="22">
        <v>0</v>
      </c>
      <c r="AC38" s="22">
        <v>0</v>
      </c>
      <c r="AD38" s="22">
        <v>402714</v>
      </c>
      <c r="AE38" s="22">
        <v>5858277</v>
      </c>
      <c r="AF38" s="22">
        <v>11701860</v>
      </c>
      <c r="AG38" s="22">
        <v>455031</v>
      </c>
      <c r="AH38" s="22">
        <v>54734</v>
      </c>
      <c r="AI38" s="22">
        <v>12211625</v>
      </c>
      <c r="AJ38" s="22">
        <v>18069902</v>
      </c>
    </row>
    <row r="39" spans="1:36" x14ac:dyDescent="0.25">
      <c r="A39" s="22" t="s">
        <v>120</v>
      </c>
      <c r="B39" s="22" t="s">
        <v>163</v>
      </c>
      <c r="C39" s="22" t="s">
        <v>194</v>
      </c>
      <c r="D39" s="22" t="s">
        <v>195</v>
      </c>
      <c r="E39" s="22">
        <v>18821050</v>
      </c>
      <c r="F39" s="22">
        <v>381630</v>
      </c>
      <c r="G39" s="22">
        <v>75512</v>
      </c>
      <c r="H39" s="22">
        <v>0</v>
      </c>
      <c r="I39" s="22">
        <v>997910</v>
      </c>
      <c r="J39" s="22">
        <v>0</v>
      </c>
      <c r="K39" s="22">
        <v>467327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442478</v>
      </c>
      <c r="S39" s="22">
        <v>0</v>
      </c>
      <c r="T39" s="22">
        <v>0</v>
      </c>
      <c r="U39" s="22">
        <v>21185907</v>
      </c>
      <c r="V39" s="22">
        <v>0</v>
      </c>
      <c r="W39" s="22">
        <v>0</v>
      </c>
      <c r="X39" s="22">
        <v>532058</v>
      </c>
      <c r="Y39" s="22">
        <v>181270</v>
      </c>
      <c r="Z39" s="22">
        <v>4172232</v>
      </c>
      <c r="AA39" s="22">
        <v>61786</v>
      </c>
      <c r="AB39" s="22">
        <v>0</v>
      </c>
      <c r="AC39" s="22">
        <v>580981</v>
      </c>
      <c r="AD39" s="22">
        <v>5528327</v>
      </c>
      <c r="AE39" s="22">
        <v>15657580</v>
      </c>
      <c r="AF39" s="22">
        <v>62712370</v>
      </c>
      <c r="AG39" s="22">
        <v>3676351</v>
      </c>
      <c r="AH39" s="22">
        <v>113481</v>
      </c>
      <c r="AI39" s="22">
        <v>66502202</v>
      </c>
      <c r="AJ39" s="22">
        <v>82159782</v>
      </c>
    </row>
    <row r="40" spans="1:36" x14ac:dyDescent="0.25">
      <c r="A40" s="22" t="s">
        <v>120</v>
      </c>
      <c r="B40" s="22" t="s">
        <v>163</v>
      </c>
      <c r="C40" s="22" t="s">
        <v>196</v>
      </c>
      <c r="D40" s="22" t="s">
        <v>197</v>
      </c>
      <c r="E40" s="22">
        <v>6088504</v>
      </c>
      <c r="F40" s="22">
        <v>1321106</v>
      </c>
      <c r="G40" s="22">
        <v>478339</v>
      </c>
      <c r="H40" s="22">
        <v>0</v>
      </c>
      <c r="I40" s="22">
        <v>895425</v>
      </c>
      <c r="J40" s="22">
        <v>0</v>
      </c>
      <c r="K40" s="22">
        <v>1580762</v>
      </c>
      <c r="L40" s="22">
        <v>0</v>
      </c>
      <c r="M40" s="22">
        <v>1464881</v>
      </c>
      <c r="N40" s="22">
        <v>0</v>
      </c>
      <c r="O40" s="22">
        <v>0</v>
      </c>
      <c r="P40" s="22">
        <v>0</v>
      </c>
      <c r="Q40" s="22">
        <v>0</v>
      </c>
      <c r="R40" s="22">
        <v>19486</v>
      </c>
      <c r="S40" s="22">
        <v>0</v>
      </c>
      <c r="T40" s="22">
        <v>0</v>
      </c>
      <c r="U40" s="22">
        <v>11848503</v>
      </c>
      <c r="V40" s="22">
        <v>0</v>
      </c>
      <c r="W40" s="22">
        <v>726682</v>
      </c>
      <c r="X40" s="22">
        <v>4077015</v>
      </c>
      <c r="Y40" s="22">
        <v>1923258</v>
      </c>
      <c r="Z40" s="22">
        <v>2330051</v>
      </c>
      <c r="AA40" s="22">
        <v>4750256</v>
      </c>
      <c r="AB40" s="22">
        <v>0</v>
      </c>
      <c r="AC40" s="22">
        <v>0</v>
      </c>
      <c r="AD40" s="22">
        <v>13807262</v>
      </c>
      <c r="AE40" s="22">
        <v>-1958759</v>
      </c>
      <c r="AF40" s="22">
        <v>170204082</v>
      </c>
      <c r="AG40" s="22">
        <v>3120131</v>
      </c>
      <c r="AH40" s="22">
        <v>235209</v>
      </c>
      <c r="AI40" s="22">
        <v>173559422</v>
      </c>
      <c r="AJ40" s="22">
        <v>171600663</v>
      </c>
    </row>
    <row r="41" spans="1:36" x14ac:dyDescent="0.25">
      <c r="A41" s="22" t="s">
        <v>120</v>
      </c>
      <c r="B41" s="22" t="s">
        <v>163</v>
      </c>
      <c r="C41" s="22" t="s">
        <v>198</v>
      </c>
      <c r="D41" s="22" t="s">
        <v>199</v>
      </c>
      <c r="E41" s="22">
        <v>6550117</v>
      </c>
      <c r="F41" s="22">
        <v>92809</v>
      </c>
      <c r="G41" s="22">
        <v>259502</v>
      </c>
      <c r="H41" s="22">
        <v>-220981</v>
      </c>
      <c r="I41" s="22">
        <v>199444</v>
      </c>
      <c r="J41" s="22">
        <v>955972</v>
      </c>
      <c r="K41" s="22">
        <v>438488</v>
      </c>
      <c r="L41" s="22">
        <v>0</v>
      </c>
      <c r="M41" s="22">
        <v>1500</v>
      </c>
      <c r="N41" s="22">
        <v>0</v>
      </c>
      <c r="O41" s="22">
        <v>0</v>
      </c>
      <c r="P41" s="22">
        <v>0</v>
      </c>
      <c r="Q41" s="22">
        <v>0</v>
      </c>
      <c r="R41" s="22">
        <v>4202623</v>
      </c>
      <c r="S41" s="22">
        <v>0</v>
      </c>
      <c r="T41" s="22">
        <v>0</v>
      </c>
      <c r="U41" s="22">
        <v>12479474</v>
      </c>
      <c r="V41" s="22">
        <v>0</v>
      </c>
      <c r="W41" s="22">
        <v>0</v>
      </c>
      <c r="X41" s="22">
        <v>635535</v>
      </c>
      <c r="Y41" s="22">
        <v>835</v>
      </c>
      <c r="Z41" s="22">
        <v>1327235</v>
      </c>
      <c r="AA41" s="22">
        <v>1127707</v>
      </c>
      <c r="AB41" s="22">
        <v>0</v>
      </c>
      <c r="AC41" s="22">
        <v>0</v>
      </c>
      <c r="AD41" s="22">
        <v>3091312</v>
      </c>
      <c r="AE41" s="22">
        <v>9388162</v>
      </c>
      <c r="AF41" s="22">
        <v>68142009</v>
      </c>
      <c r="AG41" s="22">
        <v>1309412</v>
      </c>
      <c r="AH41" s="22">
        <v>132708</v>
      </c>
      <c r="AI41" s="22">
        <v>69584129</v>
      </c>
      <c r="AJ41" s="22">
        <v>78972291</v>
      </c>
    </row>
    <row r="42" spans="1:36" x14ac:dyDescent="0.25">
      <c r="A42" s="22" t="s">
        <v>120</v>
      </c>
      <c r="B42" s="22" t="s">
        <v>163</v>
      </c>
      <c r="C42" s="22" t="s">
        <v>200</v>
      </c>
      <c r="D42" s="22" t="s">
        <v>201</v>
      </c>
      <c r="E42" s="22">
        <v>69839557</v>
      </c>
      <c r="F42" s="22">
        <v>1958377</v>
      </c>
      <c r="G42" s="22">
        <v>793229</v>
      </c>
      <c r="H42" s="22">
        <v>-170960</v>
      </c>
      <c r="I42" s="22">
        <v>2776700</v>
      </c>
      <c r="J42" s="22">
        <v>2500000</v>
      </c>
      <c r="K42" s="22">
        <v>2261016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9549815</v>
      </c>
      <c r="R42" s="22">
        <v>0</v>
      </c>
      <c r="S42" s="22">
        <v>31501</v>
      </c>
      <c r="T42" s="22">
        <v>0</v>
      </c>
      <c r="U42" s="22">
        <v>89539235</v>
      </c>
      <c r="V42" s="22">
        <v>0</v>
      </c>
      <c r="W42" s="22">
        <v>516507</v>
      </c>
      <c r="X42" s="22">
        <v>6574294</v>
      </c>
      <c r="Y42" s="22">
        <v>1837582</v>
      </c>
      <c r="Z42" s="22">
        <v>6976679</v>
      </c>
      <c r="AA42" s="22">
        <v>34900403</v>
      </c>
      <c r="AB42" s="22">
        <v>0</v>
      </c>
      <c r="AC42" s="22">
        <v>131966</v>
      </c>
      <c r="AD42" s="22">
        <v>50937431</v>
      </c>
      <c r="AE42" s="22">
        <v>38601804</v>
      </c>
      <c r="AF42" s="22">
        <v>212911508</v>
      </c>
      <c r="AG42" s="22">
        <v>1113276</v>
      </c>
      <c r="AH42" s="22">
        <v>271419</v>
      </c>
      <c r="AI42" s="22">
        <v>214296203</v>
      </c>
      <c r="AJ42" s="22">
        <v>252898007</v>
      </c>
    </row>
    <row r="43" spans="1:36" x14ac:dyDescent="0.25">
      <c r="A43" s="22" t="s">
        <v>120</v>
      </c>
      <c r="B43" s="22" t="s">
        <v>163</v>
      </c>
      <c r="C43" s="22" t="s">
        <v>202</v>
      </c>
      <c r="D43" s="22" t="s">
        <v>203</v>
      </c>
      <c r="E43" s="22">
        <v>69604086</v>
      </c>
      <c r="F43" s="22">
        <v>535721</v>
      </c>
      <c r="G43" s="22">
        <v>272441</v>
      </c>
      <c r="H43" s="22">
        <v>-29009</v>
      </c>
      <c r="I43" s="22">
        <v>0</v>
      </c>
      <c r="J43" s="22">
        <v>0</v>
      </c>
      <c r="K43" s="22">
        <v>3216790</v>
      </c>
      <c r="L43" s="22">
        <v>0</v>
      </c>
      <c r="M43" s="22">
        <v>0</v>
      </c>
      <c r="N43" s="22">
        <v>0</v>
      </c>
      <c r="O43" s="22">
        <v>0</v>
      </c>
      <c r="P43" s="22">
        <v>5010</v>
      </c>
      <c r="Q43" s="22">
        <v>0</v>
      </c>
      <c r="R43" s="22">
        <v>0</v>
      </c>
      <c r="S43" s="22">
        <v>0</v>
      </c>
      <c r="T43" s="22">
        <v>0</v>
      </c>
      <c r="U43" s="22">
        <v>73605039</v>
      </c>
      <c r="V43" s="22">
        <v>0</v>
      </c>
      <c r="W43" s="22">
        <v>0</v>
      </c>
      <c r="X43" s="22">
        <v>3633760</v>
      </c>
      <c r="Y43" s="22">
        <v>0</v>
      </c>
      <c r="Z43" s="22">
        <v>142471</v>
      </c>
      <c r="AA43" s="22">
        <v>1356987</v>
      </c>
      <c r="AB43" s="22">
        <v>0</v>
      </c>
      <c r="AC43" s="22">
        <v>0</v>
      </c>
      <c r="AD43" s="22">
        <v>5133218</v>
      </c>
      <c r="AE43" s="22">
        <v>68471821</v>
      </c>
      <c r="AF43" s="22">
        <v>108831954</v>
      </c>
      <c r="AG43" s="22">
        <v>6264613</v>
      </c>
      <c r="AH43" s="22">
        <v>149245</v>
      </c>
      <c r="AI43" s="22">
        <v>115245812</v>
      </c>
      <c r="AJ43" s="22">
        <v>183717633</v>
      </c>
    </row>
    <row r="44" spans="1:36" x14ac:dyDescent="0.25">
      <c r="A44" s="22" t="s">
        <v>120</v>
      </c>
      <c r="B44" s="22" t="s">
        <v>163</v>
      </c>
      <c r="C44" s="22" t="s">
        <v>204</v>
      </c>
      <c r="D44" s="22" t="s">
        <v>205</v>
      </c>
      <c r="E44" s="22">
        <v>26467428</v>
      </c>
      <c r="F44" s="22">
        <v>275294</v>
      </c>
      <c r="G44" s="22">
        <v>116889</v>
      </c>
      <c r="H44" s="22">
        <v>-76575</v>
      </c>
      <c r="I44" s="22">
        <v>1842934</v>
      </c>
      <c r="J44" s="22">
        <v>0</v>
      </c>
      <c r="K44" s="22">
        <v>382592</v>
      </c>
      <c r="L44" s="22">
        <v>0</v>
      </c>
      <c r="M44" s="22">
        <v>75894</v>
      </c>
      <c r="N44" s="22">
        <v>0</v>
      </c>
      <c r="O44" s="22">
        <v>0</v>
      </c>
      <c r="P44" s="22">
        <v>0</v>
      </c>
      <c r="Q44" s="22">
        <v>0</v>
      </c>
      <c r="R44" s="22">
        <v>121</v>
      </c>
      <c r="S44" s="22">
        <v>9004</v>
      </c>
      <c r="T44" s="22">
        <v>0</v>
      </c>
      <c r="U44" s="22">
        <v>29093581</v>
      </c>
      <c r="V44" s="22">
        <v>0</v>
      </c>
      <c r="W44" s="22">
        <v>0</v>
      </c>
      <c r="X44" s="22">
        <v>3341139</v>
      </c>
      <c r="Y44" s="22">
        <v>185000</v>
      </c>
      <c r="Z44" s="22">
        <v>2794323</v>
      </c>
      <c r="AA44" s="22">
        <v>9638299</v>
      </c>
      <c r="AB44" s="22">
        <v>461580</v>
      </c>
      <c r="AC44" s="22">
        <v>73235</v>
      </c>
      <c r="AD44" s="22">
        <v>16493576</v>
      </c>
      <c r="AE44" s="22">
        <v>12600005</v>
      </c>
      <c r="AF44" s="22">
        <v>74843391</v>
      </c>
      <c r="AG44" s="22">
        <v>2665824</v>
      </c>
      <c r="AH44" s="22">
        <v>171387</v>
      </c>
      <c r="AI44" s="22">
        <v>77680602</v>
      </c>
      <c r="AJ44" s="22">
        <v>90280607</v>
      </c>
    </row>
    <row r="45" spans="1:36" x14ac:dyDescent="0.25">
      <c r="A45" s="22" t="s">
        <v>120</v>
      </c>
      <c r="B45" s="22" t="s">
        <v>163</v>
      </c>
      <c r="C45" s="22" t="s">
        <v>206</v>
      </c>
      <c r="D45" s="22" t="s">
        <v>207</v>
      </c>
      <c r="E45" s="22">
        <v>60046238</v>
      </c>
      <c r="F45" s="22">
        <v>688325</v>
      </c>
      <c r="G45" s="22">
        <v>614779</v>
      </c>
      <c r="H45" s="22">
        <v>-428517</v>
      </c>
      <c r="I45" s="22">
        <v>12152686</v>
      </c>
      <c r="J45" s="22">
        <v>0</v>
      </c>
      <c r="K45" s="22">
        <v>2285326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46229</v>
      </c>
      <c r="T45" s="22">
        <v>0</v>
      </c>
      <c r="U45" s="22">
        <v>75405066</v>
      </c>
      <c r="V45" s="22">
        <v>0</v>
      </c>
      <c r="W45" s="22">
        <v>0</v>
      </c>
      <c r="X45" s="22">
        <v>13180438</v>
      </c>
      <c r="Y45" s="22">
        <v>784727</v>
      </c>
      <c r="Z45" s="22">
        <v>8526094</v>
      </c>
      <c r="AA45" s="22">
        <v>41807228</v>
      </c>
      <c r="AB45" s="22">
        <v>0</v>
      </c>
      <c r="AC45" s="22">
        <v>3741759</v>
      </c>
      <c r="AD45" s="22">
        <v>68040246</v>
      </c>
      <c r="AE45" s="22">
        <v>7364820</v>
      </c>
      <c r="AF45" s="22">
        <v>243506782</v>
      </c>
      <c r="AG45" s="22">
        <v>786098</v>
      </c>
      <c r="AH45" s="22">
        <v>248593</v>
      </c>
      <c r="AI45" s="22">
        <v>244541473</v>
      </c>
      <c r="AJ45" s="22">
        <v>251906293</v>
      </c>
    </row>
    <row r="46" spans="1:36" x14ac:dyDescent="0.25">
      <c r="A46" s="22" t="s">
        <v>120</v>
      </c>
      <c r="B46" s="22" t="s">
        <v>163</v>
      </c>
      <c r="C46" s="22" t="s">
        <v>208</v>
      </c>
      <c r="D46" s="22" t="s">
        <v>209</v>
      </c>
      <c r="E46" s="22">
        <v>3559749</v>
      </c>
      <c r="F46" s="22">
        <v>593259</v>
      </c>
      <c r="G46" s="22">
        <v>272118</v>
      </c>
      <c r="H46" s="22">
        <v>-27716</v>
      </c>
      <c r="I46" s="22">
        <v>3527996</v>
      </c>
      <c r="J46" s="22">
        <v>3074318</v>
      </c>
      <c r="K46" s="22">
        <v>753890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1038191</v>
      </c>
      <c r="S46" s="22">
        <v>0</v>
      </c>
      <c r="T46" s="22">
        <v>0</v>
      </c>
      <c r="U46" s="22">
        <v>12791805</v>
      </c>
      <c r="V46" s="22">
        <v>0</v>
      </c>
      <c r="W46" s="22">
        <v>0</v>
      </c>
      <c r="X46" s="22">
        <v>1708158</v>
      </c>
      <c r="Y46" s="22">
        <v>1140797</v>
      </c>
      <c r="Z46" s="22">
        <v>1089750</v>
      </c>
      <c r="AA46" s="22">
        <v>6311095</v>
      </c>
      <c r="AB46" s="22">
        <v>0</v>
      </c>
      <c r="AC46" s="22">
        <v>0</v>
      </c>
      <c r="AD46" s="22">
        <v>10249800</v>
      </c>
      <c r="AE46" s="22">
        <v>2542005</v>
      </c>
      <c r="AF46" s="22">
        <v>42515403</v>
      </c>
      <c r="AG46" s="22">
        <v>5505296</v>
      </c>
      <c r="AH46" s="22">
        <v>168008</v>
      </c>
      <c r="AI46" s="22">
        <v>48188707</v>
      </c>
      <c r="AJ46" s="22">
        <v>50730712</v>
      </c>
    </row>
    <row r="47" spans="1:36" x14ac:dyDescent="0.25">
      <c r="A47" s="22" t="s">
        <v>120</v>
      </c>
      <c r="B47" s="22" t="s">
        <v>163</v>
      </c>
      <c r="C47" s="22" t="s">
        <v>210</v>
      </c>
      <c r="D47" s="22" t="s">
        <v>211</v>
      </c>
      <c r="E47" s="22">
        <v>38077109</v>
      </c>
      <c r="F47" s="22">
        <v>381488</v>
      </c>
      <c r="G47" s="22">
        <v>0</v>
      </c>
      <c r="H47" s="22">
        <v>0</v>
      </c>
      <c r="I47" s="22">
        <v>0</v>
      </c>
      <c r="J47" s="22">
        <v>0</v>
      </c>
      <c r="K47" s="22">
        <v>1317440</v>
      </c>
      <c r="L47" s="22">
        <v>0</v>
      </c>
      <c r="M47" s="22">
        <v>1135</v>
      </c>
      <c r="N47" s="22">
        <v>474719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40251891</v>
      </c>
      <c r="V47" s="22">
        <v>0</v>
      </c>
      <c r="W47" s="22">
        <v>0</v>
      </c>
      <c r="X47" s="22">
        <v>1369998</v>
      </c>
      <c r="Y47" s="22">
        <v>381374</v>
      </c>
      <c r="Z47" s="22">
        <v>1258410</v>
      </c>
      <c r="AA47" s="22">
        <v>0</v>
      </c>
      <c r="AB47" s="22">
        <v>473731</v>
      </c>
      <c r="AC47" s="22">
        <v>0</v>
      </c>
      <c r="AD47" s="22">
        <v>3483513</v>
      </c>
      <c r="AE47" s="22">
        <v>36768378</v>
      </c>
      <c r="AF47" s="22">
        <v>345693349</v>
      </c>
      <c r="AG47" s="22">
        <v>6173842</v>
      </c>
      <c r="AH47" s="22">
        <v>132047</v>
      </c>
      <c r="AI47" s="22">
        <v>351999238</v>
      </c>
      <c r="AJ47" s="22">
        <v>388767616</v>
      </c>
    </row>
    <row r="48" spans="1:36" x14ac:dyDescent="0.25">
      <c r="A48" s="22" t="s">
        <v>120</v>
      </c>
      <c r="B48" s="22" t="s">
        <v>163</v>
      </c>
      <c r="C48" s="22" t="s">
        <v>212</v>
      </c>
      <c r="D48" s="22" t="s">
        <v>213</v>
      </c>
      <c r="E48" s="22">
        <v>11027148</v>
      </c>
      <c r="F48" s="22">
        <v>259050</v>
      </c>
      <c r="G48" s="22">
        <v>146582</v>
      </c>
      <c r="H48" s="22">
        <v>-112930</v>
      </c>
      <c r="I48" s="22">
        <v>1429411</v>
      </c>
      <c r="J48" s="22">
        <v>0</v>
      </c>
      <c r="K48" s="22">
        <v>147384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211436</v>
      </c>
      <c r="T48" s="22">
        <v>0</v>
      </c>
      <c r="U48" s="22">
        <v>13108081</v>
      </c>
      <c r="V48" s="22">
        <v>0</v>
      </c>
      <c r="W48" s="22">
        <v>0</v>
      </c>
      <c r="X48" s="22">
        <v>1238558</v>
      </c>
      <c r="Y48" s="22">
        <v>0</v>
      </c>
      <c r="Z48" s="22">
        <v>4372698</v>
      </c>
      <c r="AA48" s="22">
        <v>0</v>
      </c>
      <c r="AB48" s="22">
        <v>128941</v>
      </c>
      <c r="AC48" s="22">
        <v>0</v>
      </c>
      <c r="AD48" s="22">
        <v>5740197</v>
      </c>
      <c r="AE48" s="22">
        <v>7367884</v>
      </c>
      <c r="AF48" s="22">
        <v>27003164</v>
      </c>
      <c r="AG48" s="22">
        <v>757759</v>
      </c>
      <c r="AH48" s="22">
        <v>119039</v>
      </c>
      <c r="AI48" s="22">
        <v>27879962</v>
      </c>
      <c r="AJ48" s="22">
        <v>35247846</v>
      </c>
    </row>
    <row r="49" spans="1:36" x14ac:dyDescent="0.25">
      <c r="A49" s="22" t="s">
        <v>120</v>
      </c>
      <c r="B49" s="22" t="s">
        <v>163</v>
      </c>
      <c r="C49" s="22" t="s">
        <v>214</v>
      </c>
      <c r="D49" s="22" t="s">
        <v>215</v>
      </c>
      <c r="E49" s="22">
        <v>21192244</v>
      </c>
      <c r="F49" s="22">
        <v>777582</v>
      </c>
      <c r="G49" s="22">
        <v>282487</v>
      </c>
      <c r="H49" s="22">
        <v>-82700</v>
      </c>
      <c r="I49" s="22">
        <v>4165695</v>
      </c>
      <c r="J49" s="22">
        <v>0</v>
      </c>
      <c r="K49" s="22">
        <v>625260</v>
      </c>
      <c r="L49" s="22">
        <v>3815857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5310</v>
      </c>
      <c r="T49" s="22">
        <v>46538</v>
      </c>
      <c r="U49" s="22">
        <v>30828273</v>
      </c>
      <c r="V49" s="22">
        <v>0</v>
      </c>
      <c r="W49" s="22">
        <v>945115</v>
      </c>
      <c r="X49" s="22">
        <v>3966941</v>
      </c>
      <c r="Y49" s="22">
        <v>1101655</v>
      </c>
      <c r="Z49" s="22">
        <v>1360529</v>
      </c>
      <c r="AA49" s="22">
        <v>21112337</v>
      </c>
      <c r="AB49" s="22">
        <v>0</v>
      </c>
      <c r="AC49" s="22">
        <v>0</v>
      </c>
      <c r="AD49" s="22">
        <v>28486577</v>
      </c>
      <c r="AE49" s="22">
        <v>2341696</v>
      </c>
      <c r="AF49" s="22">
        <v>256173172</v>
      </c>
      <c r="AG49" s="22">
        <v>228738</v>
      </c>
      <c r="AH49" s="22">
        <v>274301</v>
      </c>
      <c r="AI49" s="22">
        <v>256676211</v>
      </c>
      <c r="AJ49" s="22">
        <v>259017907</v>
      </c>
    </row>
    <row r="50" spans="1:36" x14ac:dyDescent="0.25">
      <c r="A50" s="22" t="s">
        <v>120</v>
      </c>
      <c r="B50" s="22" t="s">
        <v>163</v>
      </c>
      <c r="C50" s="22" t="s">
        <v>216</v>
      </c>
      <c r="D50" s="22" t="s">
        <v>217</v>
      </c>
      <c r="E50" s="22">
        <v>15354776</v>
      </c>
      <c r="F50" s="22">
        <v>118189</v>
      </c>
      <c r="G50" s="22">
        <v>47681</v>
      </c>
      <c r="H50" s="22">
        <v>-10698</v>
      </c>
      <c r="I50" s="22">
        <v>4887611</v>
      </c>
      <c r="J50" s="22">
        <v>0</v>
      </c>
      <c r="K50" s="22">
        <v>377413</v>
      </c>
      <c r="L50" s="22">
        <v>0</v>
      </c>
      <c r="M50" s="22">
        <v>1</v>
      </c>
      <c r="N50" s="22">
        <v>0</v>
      </c>
      <c r="O50" s="22">
        <v>0</v>
      </c>
      <c r="P50" s="22">
        <v>77941</v>
      </c>
      <c r="Q50" s="22">
        <v>0</v>
      </c>
      <c r="R50" s="22">
        <v>154</v>
      </c>
      <c r="S50" s="22">
        <v>0</v>
      </c>
      <c r="T50" s="22">
        <v>619312</v>
      </c>
      <c r="U50" s="22">
        <v>21472380</v>
      </c>
      <c r="V50" s="22">
        <v>0</v>
      </c>
      <c r="W50" s="22">
        <v>29896</v>
      </c>
      <c r="X50" s="22">
        <v>2466155</v>
      </c>
      <c r="Y50" s="22">
        <v>571702</v>
      </c>
      <c r="Z50" s="22">
        <v>1937234</v>
      </c>
      <c r="AA50" s="22">
        <v>3806704</v>
      </c>
      <c r="AB50" s="22">
        <v>106342</v>
      </c>
      <c r="AC50" s="22">
        <v>193400</v>
      </c>
      <c r="AD50" s="22">
        <v>9111433</v>
      </c>
      <c r="AE50" s="22">
        <v>12360947</v>
      </c>
      <c r="AF50" s="22">
        <v>87709487</v>
      </c>
      <c r="AG50" s="22">
        <v>1972379</v>
      </c>
      <c r="AH50" s="22">
        <v>138290</v>
      </c>
      <c r="AI50" s="22">
        <v>89820156</v>
      </c>
      <c r="AJ50" s="22">
        <v>102181103</v>
      </c>
    </row>
    <row r="51" spans="1:36" x14ac:dyDescent="0.25">
      <c r="A51" s="22" t="s">
        <v>120</v>
      </c>
      <c r="B51" s="22" t="s">
        <v>163</v>
      </c>
      <c r="C51" s="22" t="s">
        <v>218</v>
      </c>
      <c r="D51" s="22" t="s">
        <v>219</v>
      </c>
      <c r="E51" s="22">
        <v>14583738</v>
      </c>
      <c r="F51" s="22">
        <v>363469</v>
      </c>
      <c r="G51" s="22">
        <v>140569</v>
      </c>
      <c r="H51" s="22">
        <v>-12715</v>
      </c>
      <c r="I51" s="22">
        <v>944060</v>
      </c>
      <c r="J51" s="22">
        <v>0</v>
      </c>
      <c r="K51" s="22">
        <v>845006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893861</v>
      </c>
      <c r="U51" s="22">
        <v>17757988</v>
      </c>
      <c r="V51" s="22">
        <v>0</v>
      </c>
      <c r="W51" s="22">
        <v>13956</v>
      </c>
      <c r="X51" s="22">
        <v>2009997</v>
      </c>
      <c r="Y51" s="22">
        <v>149520</v>
      </c>
      <c r="Z51" s="22">
        <v>12579419</v>
      </c>
      <c r="AA51" s="22">
        <v>5610721</v>
      </c>
      <c r="AB51" s="22">
        <v>0</v>
      </c>
      <c r="AC51" s="22">
        <v>1449427</v>
      </c>
      <c r="AD51" s="22">
        <v>21813040</v>
      </c>
      <c r="AE51" s="22">
        <v>-4055052</v>
      </c>
      <c r="AF51" s="22">
        <v>133930718</v>
      </c>
      <c r="AG51" s="22">
        <v>1676429</v>
      </c>
      <c r="AH51" s="22">
        <v>195199</v>
      </c>
      <c r="AI51" s="22">
        <v>135802346</v>
      </c>
      <c r="AJ51" s="22">
        <v>131747294</v>
      </c>
    </row>
    <row r="52" spans="1:36" x14ac:dyDescent="0.25">
      <c r="A52" s="22" t="s">
        <v>120</v>
      </c>
      <c r="B52" s="22" t="s">
        <v>163</v>
      </c>
      <c r="C52" s="22" t="s">
        <v>220</v>
      </c>
      <c r="D52" s="22" t="s">
        <v>221</v>
      </c>
      <c r="E52" s="22">
        <v>10207136</v>
      </c>
      <c r="F52" s="22">
        <v>133626</v>
      </c>
      <c r="G52" s="22">
        <v>30053</v>
      </c>
      <c r="H52" s="22">
        <v>-13500</v>
      </c>
      <c r="I52" s="22">
        <v>256710</v>
      </c>
      <c r="J52" s="22">
        <v>0</v>
      </c>
      <c r="K52" s="22">
        <v>58152</v>
      </c>
      <c r="L52" s="22">
        <v>483953</v>
      </c>
      <c r="M52" s="22">
        <v>170564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11326694</v>
      </c>
      <c r="V52" s="22">
        <v>0</v>
      </c>
      <c r="W52" s="22">
        <v>0</v>
      </c>
      <c r="X52" s="22">
        <v>1007435</v>
      </c>
      <c r="Y52" s="22">
        <v>600</v>
      </c>
      <c r="Z52" s="22">
        <v>1270611</v>
      </c>
      <c r="AA52" s="22">
        <v>497950</v>
      </c>
      <c r="AB52" s="22">
        <v>0</v>
      </c>
      <c r="AC52" s="22">
        <v>0</v>
      </c>
      <c r="AD52" s="22">
        <v>2776596</v>
      </c>
      <c r="AE52" s="22">
        <v>8550098</v>
      </c>
      <c r="AF52" s="22">
        <v>12820864</v>
      </c>
      <c r="AG52" s="22">
        <v>2190606</v>
      </c>
      <c r="AH52" s="22">
        <v>126914</v>
      </c>
      <c r="AI52" s="22">
        <v>15138384</v>
      </c>
      <c r="AJ52" s="22">
        <v>23688482</v>
      </c>
    </row>
    <row r="53" spans="1:36" x14ac:dyDescent="0.25">
      <c r="A53" s="22" t="s">
        <v>120</v>
      </c>
      <c r="B53" s="22" t="s">
        <v>163</v>
      </c>
      <c r="C53" s="22" t="s">
        <v>222</v>
      </c>
      <c r="D53" s="22" t="s">
        <v>223</v>
      </c>
      <c r="E53" s="22">
        <v>13982622</v>
      </c>
      <c r="F53" s="22">
        <v>598768</v>
      </c>
      <c r="G53" s="22">
        <v>520915</v>
      </c>
      <c r="H53" s="22">
        <v>-391754</v>
      </c>
      <c r="I53" s="22">
        <v>2509538</v>
      </c>
      <c r="J53" s="22">
        <v>2795339</v>
      </c>
      <c r="K53" s="22">
        <v>826457</v>
      </c>
      <c r="L53" s="22">
        <v>0</v>
      </c>
      <c r="M53" s="22">
        <v>71082</v>
      </c>
      <c r="N53" s="22">
        <v>0</v>
      </c>
      <c r="O53" s="22">
        <v>0</v>
      </c>
      <c r="P53" s="22">
        <v>0</v>
      </c>
      <c r="Q53" s="22">
        <v>0</v>
      </c>
      <c r="R53" s="22">
        <v>1005983</v>
      </c>
      <c r="S53" s="22">
        <v>0</v>
      </c>
      <c r="T53" s="22">
        <v>0</v>
      </c>
      <c r="U53" s="22">
        <v>21918950</v>
      </c>
      <c r="V53" s="22">
        <v>0</v>
      </c>
      <c r="W53" s="22">
        <v>557357</v>
      </c>
      <c r="X53" s="22">
        <v>1831713</v>
      </c>
      <c r="Y53" s="22">
        <v>0</v>
      </c>
      <c r="Z53" s="22">
        <v>3133210</v>
      </c>
      <c r="AA53" s="22">
        <v>2700156</v>
      </c>
      <c r="AB53" s="22">
        <v>698139</v>
      </c>
      <c r="AC53" s="22">
        <v>5624671</v>
      </c>
      <c r="AD53" s="22">
        <v>14545246</v>
      </c>
      <c r="AE53" s="22">
        <v>7373704</v>
      </c>
      <c r="AF53" s="22">
        <v>137081279</v>
      </c>
      <c r="AG53" s="22">
        <v>4666941</v>
      </c>
      <c r="AH53" s="22">
        <v>649038</v>
      </c>
      <c r="AI53" s="22">
        <v>142397258</v>
      </c>
      <c r="AJ53" s="22">
        <v>149770962</v>
      </c>
    </row>
    <row r="54" spans="1:36" x14ac:dyDescent="0.25">
      <c r="A54" s="22" t="s">
        <v>120</v>
      </c>
      <c r="B54" s="22" t="s">
        <v>163</v>
      </c>
      <c r="C54" s="22" t="s">
        <v>224</v>
      </c>
      <c r="D54" s="22" t="s">
        <v>225</v>
      </c>
      <c r="E54" s="22">
        <v>48943069</v>
      </c>
      <c r="F54" s="22">
        <v>279540</v>
      </c>
      <c r="G54" s="22">
        <v>436631</v>
      </c>
      <c r="H54" s="22">
        <v>-152340</v>
      </c>
      <c r="I54" s="22">
        <v>7704626</v>
      </c>
      <c r="J54" s="22">
        <v>7025878</v>
      </c>
      <c r="K54" s="22">
        <v>1525454</v>
      </c>
      <c r="L54" s="22">
        <v>0</v>
      </c>
      <c r="M54" s="22">
        <v>31881</v>
      </c>
      <c r="N54" s="22">
        <v>0</v>
      </c>
      <c r="O54" s="22">
        <v>0</v>
      </c>
      <c r="P54" s="22">
        <v>0</v>
      </c>
      <c r="Q54" s="22">
        <v>0</v>
      </c>
      <c r="R54" s="22">
        <v>4059851</v>
      </c>
      <c r="S54" s="22">
        <v>13815</v>
      </c>
      <c r="T54" s="22">
        <v>0</v>
      </c>
      <c r="U54" s="22">
        <v>69868405</v>
      </c>
      <c r="V54" s="22">
        <v>0</v>
      </c>
      <c r="W54" s="22">
        <v>79759</v>
      </c>
      <c r="X54" s="22">
        <v>6903893</v>
      </c>
      <c r="Y54" s="22">
        <v>180246</v>
      </c>
      <c r="Z54" s="22">
        <v>49963</v>
      </c>
      <c r="AA54" s="22">
        <v>6737971</v>
      </c>
      <c r="AB54" s="22">
        <v>260097</v>
      </c>
      <c r="AC54" s="22">
        <v>633550</v>
      </c>
      <c r="AD54" s="22">
        <v>14845479</v>
      </c>
      <c r="AE54" s="22">
        <v>55022926</v>
      </c>
      <c r="AF54" s="22">
        <v>73568974</v>
      </c>
      <c r="AG54" s="22">
        <v>945222</v>
      </c>
      <c r="AH54" s="22">
        <v>150464</v>
      </c>
      <c r="AI54" s="22">
        <v>74664660</v>
      </c>
      <c r="AJ54" s="22">
        <v>129687586</v>
      </c>
    </row>
    <row r="55" spans="1:36" x14ac:dyDescent="0.25">
      <c r="A55" s="22" t="s">
        <v>120</v>
      </c>
      <c r="B55" s="22" t="s">
        <v>163</v>
      </c>
      <c r="C55" s="22" t="s">
        <v>226</v>
      </c>
      <c r="D55" s="22" t="s">
        <v>227</v>
      </c>
      <c r="E55" s="22">
        <v>31645975</v>
      </c>
      <c r="F55" s="22">
        <v>368017</v>
      </c>
      <c r="G55" s="22">
        <v>0</v>
      </c>
      <c r="H55" s="22">
        <v>0</v>
      </c>
      <c r="I55" s="22">
        <v>1241895</v>
      </c>
      <c r="J55" s="22">
        <v>0</v>
      </c>
      <c r="K55" s="22">
        <v>2116327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71</v>
      </c>
      <c r="U55" s="22">
        <v>35372285</v>
      </c>
      <c r="V55" s="22">
        <v>0</v>
      </c>
      <c r="W55" s="22">
        <v>0</v>
      </c>
      <c r="X55" s="22">
        <v>4077762</v>
      </c>
      <c r="Y55" s="22">
        <v>0</v>
      </c>
      <c r="Z55" s="22">
        <v>0</v>
      </c>
      <c r="AA55" s="22">
        <v>143540</v>
      </c>
      <c r="AB55" s="22">
        <v>0</v>
      </c>
      <c r="AC55" s="22">
        <v>577531</v>
      </c>
      <c r="AD55" s="22">
        <v>4798833</v>
      </c>
      <c r="AE55" s="22">
        <v>30573452</v>
      </c>
      <c r="AF55" s="22">
        <v>33009326</v>
      </c>
      <c r="AG55" s="22">
        <v>2143791</v>
      </c>
      <c r="AH55" s="22">
        <v>201570</v>
      </c>
      <c r="AI55" s="22">
        <v>35354687</v>
      </c>
      <c r="AJ55" s="22">
        <v>65928139</v>
      </c>
    </row>
    <row r="56" spans="1:36" x14ac:dyDescent="0.25">
      <c r="A56" s="22" t="s">
        <v>120</v>
      </c>
      <c r="B56" s="22" t="s">
        <v>163</v>
      </c>
      <c r="C56" s="22" t="s">
        <v>228</v>
      </c>
      <c r="D56" s="22" t="s">
        <v>229</v>
      </c>
      <c r="E56" s="22">
        <v>3918041</v>
      </c>
      <c r="F56" s="22">
        <v>177792</v>
      </c>
      <c r="G56" s="22">
        <v>764241</v>
      </c>
      <c r="H56" s="22">
        <v>-424989</v>
      </c>
      <c r="I56" s="22">
        <v>9116135</v>
      </c>
      <c r="J56" s="22">
        <v>0</v>
      </c>
      <c r="K56" s="22">
        <v>1140859</v>
      </c>
      <c r="L56" s="22">
        <v>0</v>
      </c>
      <c r="M56" s="22">
        <v>23550</v>
      </c>
      <c r="N56" s="22">
        <v>0</v>
      </c>
      <c r="O56" s="22">
        <v>0</v>
      </c>
      <c r="P56" s="22">
        <v>0</v>
      </c>
      <c r="Q56" s="22">
        <v>0</v>
      </c>
      <c r="R56" s="22">
        <v>14395475</v>
      </c>
      <c r="S56" s="22">
        <v>0</v>
      </c>
      <c r="T56" s="22">
        <v>0</v>
      </c>
      <c r="U56" s="22">
        <v>29111104</v>
      </c>
      <c r="V56" s="22">
        <v>0</v>
      </c>
      <c r="W56" s="22">
        <v>0</v>
      </c>
      <c r="X56" s="22">
        <v>8289152</v>
      </c>
      <c r="Y56" s="22">
        <v>17500</v>
      </c>
      <c r="Z56" s="22">
        <v>147771</v>
      </c>
      <c r="AA56" s="22">
        <v>2634106</v>
      </c>
      <c r="AB56" s="22">
        <v>0</v>
      </c>
      <c r="AC56" s="22">
        <v>0</v>
      </c>
      <c r="AD56" s="22">
        <v>11088529</v>
      </c>
      <c r="AE56" s="22">
        <v>18022575</v>
      </c>
      <c r="AF56" s="22">
        <v>79048515</v>
      </c>
      <c r="AG56" s="22">
        <v>515035</v>
      </c>
      <c r="AH56" s="22">
        <v>157266</v>
      </c>
      <c r="AI56" s="22">
        <v>79720816</v>
      </c>
      <c r="AJ56" s="22">
        <v>97743391</v>
      </c>
    </row>
    <row r="57" spans="1:36" x14ac:dyDescent="0.25">
      <c r="A57" s="22" t="s">
        <v>120</v>
      </c>
      <c r="B57" s="22" t="s">
        <v>163</v>
      </c>
      <c r="C57" s="22" t="s">
        <v>230</v>
      </c>
      <c r="D57" s="22" t="s">
        <v>231</v>
      </c>
      <c r="E57" s="22">
        <v>24221143</v>
      </c>
      <c r="F57" s="22">
        <v>1351446</v>
      </c>
      <c r="G57" s="22">
        <v>365022</v>
      </c>
      <c r="H57" s="22">
        <v>-98792</v>
      </c>
      <c r="I57" s="22">
        <v>5896006</v>
      </c>
      <c r="J57" s="22">
        <v>0</v>
      </c>
      <c r="K57" s="22">
        <v>1761498</v>
      </c>
      <c r="L57" s="22">
        <v>0</v>
      </c>
      <c r="M57" s="22">
        <v>2074355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26540</v>
      </c>
      <c r="U57" s="22">
        <v>35597218</v>
      </c>
      <c r="V57" s="22">
        <v>0</v>
      </c>
      <c r="W57" s="22">
        <v>204027</v>
      </c>
      <c r="X57" s="22">
        <v>7329960</v>
      </c>
      <c r="Y57" s="22">
        <v>119239</v>
      </c>
      <c r="Z57" s="22">
        <v>3820193</v>
      </c>
      <c r="AA57" s="22">
        <v>196488</v>
      </c>
      <c r="AB57" s="22">
        <v>0</v>
      </c>
      <c r="AC57" s="22">
        <v>26540</v>
      </c>
      <c r="AD57" s="22">
        <v>11696447</v>
      </c>
      <c r="AE57" s="22">
        <v>23900771</v>
      </c>
      <c r="AF57" s="22">
        <v>201921843</v>
      </c>
      <c r="AG57" s="22">
        <v>863759</v>
      </c>
      <c r="AH57" s="22">
        <v>720781</v>
      </c>
      <c r="AI57" s="22">
        <v>203506383</v>
      </c>
      <c r="AJ57" s="22">
        <v>227407154</v>
      </c>
    </row>
    <row r="58" spans="1:36" x14ac:dyDescent="0.25">
      <c r="A58" s="22" t="s">
        <v>120</v>
      </c>
      <c r="B58" s="22" t="s">
        <v>163</v>
      </c>
      <c r="C58" s="22" t="s">
        <v>232</v>
      </c>
      <c r="D58" s="22" t="s">
        <v>233</v>
      </c>
      <c r="E58" s="22">
        <v>12438435</v>
      </c>
      <c r="F58" s="22">
        <v>194024</v>
      </c>
      <c r="G58" s="22">
        <v>41565</v>
      </c>
      <c r="H58" s="22">
        <v>-10872</v>
      </c>
      <c r="I58" s="22">
        <v>479368</v>
      </c>
      <c r="J58" s="22">
        <v>0</v>
      </c>
      <c r="K58" s="22">
        <v>104525</v>
      </c>
      <c r="L58" s="22">
        <v>0</v>
      </c>
      <c r="M58" s="22">
        <v>299254</v>
      </c>
      <c r="N58" s="22">
        <v>0</v>
      </c>
      <c r="O58" s="22">
        <v>0</v>
      </c>
      <c r="P58" s="22">
        <v>0</v>
      </c>
      <c r="Q58" s="22">
        <v>0</v>
      </c>
      <c r="R58" s="22">
        <v>3159</v>
      </c>
      <c r="S58" s="22">
        <v>0</v>
      </c>
      <c r="T58" s="22">
        <v>0</v>
      </c>
      <c r="U58" s="22">
        <v>13549458</v>
      </c>
      <c r="V58" s="22">
        <v>0</v>
      </c>
      <c r="W58" s="22">
        <v>72231</v>
      </c>
      <c r="X58" s="22">
        <v>1221473</v>
      </c>
      <c r="Y58" s="22">
        <v>0</v>
      </c>
      <c r="Z58" s="22">
        <v>961065</v>
      </c>
      <c r="AA58" s="22">
        <v>5000000</v>
      </c>
      <c r="AB58" s="22">
        <v>0</v>
      </c>
      <c r="AC58" s="22">
        <v>0</v>
      </c>
      <c r="AD58" s="22">
        <v>7254769</v>
      </c>
      <c r="AE58" s="22">
        <v>6294689</v>
      </c>
      <c r="AF58" s="22">
        <v>29945584</v>
      </c>
      <c r="AG58" s="22">
        <v>8873719</v>
      </c>
      <c r="AH58" s="22">
        <v>90343</v>
      </c>
      <c r="AI58" s="22">
        <v>38909646</v>
      </c>
      <c r="AJ58" s="22">
        <v>45204335</v>
      </c>
    </row>
    <row r="59" spans="1:36" x14ac:dyDescent="0.25">
      <c r="A59" s="22" t="s">
        <v>120</v>
      </c>
      <c r="B59" s="22" t="s">
        <v>163</v>
      </c>
      <c r="C59" s="22" t="s">
        <v>234</v>
      </c>
      <c r="D59" s="22" t="s">
        <v>235</v>
      </c>
      <c r="E59" s="22">
        <v>48152145</v>
      </c>
      <c r="F59" s="22">
        <v>1375088</v>
      </c>
      <c r="G59" s="22">
        <v>686752</v>
      </c>
      <c r="H59" s="22">
        <v>-176923</v>
      </c>
      <c r="I59" s="22">
        <v>2295389</v>
      </c>
      <c r="J59" s="22">
        <v>0</v>
      </c>
      <c r="K59" s="22">
        <v>4372113</v>
      </c>
      <c r="L59" s="22">
        <v>0</v>
      </c>
      <c r="M59" s="22">
        <v>0</v>
      </c>
      <c r="N59" s="22">
        <v>0</v>
      </c>
      <c r="O59" s="22">
        <v>500022</v>
      </c>
      <c r="P59" s="22">
        <v>1098019</v>
      </c>
      <c r="Q59" s="22">
        <v>0</v>
      </c>
      <c r="R59" s="22">
        <v>8533826</v>
      </c>
      <c r="S59" s="22">
        <v>0</v>
      </c>
      <c r="T59" s="22">
        <v>0</v>
      </c>
      <c r="U59" s="22">
        <v>66836431</v>
      </c>
      <c r="V59" s="22">
        <v>0</v>
      </c>
      <c r="W59" s="22">
        <v>20547</v>
      </c>
      <c r="X59" s="22">
        <v>5456585</v>
      </c>
      <c r="Y59" s="22">
        <v>5017269</v>
      </c>
      <c r="Z59" s="22">
        <v>20027733</v>
      </c>
      <c r="AA59" s="22">
        <v>6238740</v>
      </c>
      <c r="AB59" s="22">
        <v>0</v>
      </c>
      <c r="AC59" s="22">
        <v>1357531</v>
      </c>
      <c r="AD59" s="22">
        <v>38118405</v>
      </c>
      <c r="AE59" s="22">
        <v>28718026</v>
      </c>
      <c r="AF59" s="22">
        <v>261557999</v>
      </c>
      <c r="AG59" s="22">
        <v>7420396</v>
      </c>
      <c r="AH59" s="22">
        <v>296340</v>
      </c>
      <c r="AI59" s="22">
        <v>269274735</v>
      </c>
      <c r="AJ59" s="22">
        <v>297992761</v>
      </c>
    </row>
    <row r="60" spans="1:36" x14ac:dyDescent="0.25">
      <c r="A60" s="22" t="s">
        <v>120</v>
      </c>
      <c r="B60" s="22" t="s">
        <v>163</v>
      </c>
      <c r="C60" s="22" t="s">
        <v>236</v>
      </c>
      <c r="D60" s="22" t="s">
        <v>237</v>
      </c>
      <c r="E60" s="22">
        <v>3397692</v>
      </c>
      <c r="F60" s="22">
        <v>83037</v>
      </c>
      <c r="G60" s="22">
        <v>27598</v>
      </c>
      <c r="H60" s="22">
        <v>-9397</v>
      </c>
      <c r="I60" s="22">
        <v>73781</v>
      </c>
      <c r="J60" s="22">
        <v>0</v>
      </c>
      <c r="K60" s="22">
        <v>151683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3133406</v>
      </c>
      <c r="S60" s="22">
        <v>0</v>
      </c>
      <c r="T60" s="22">
        <v>0</v>
      </c>
      <c r="U60" s="22">
        <v>6857800</v>
      </c>
      <c r="V60" s="22">
        <v>0</v>
      </c>
      <c r="W60" s="22">
        <v>0</v>
      </c>
      <c r="X60" s="22">
        <v>76652</v>
      </c>
      <c r="Y60" s="22">
        <v>0</v>
      </c>
      <c r="Z60" s="22">
        <v>319034</v>
      </c>
      <c r="AA60" s="22">
        <v>0</v>
      </c>
      <c r="AB60" s="22">
        <v>0</v>
      </c>
      <c r="AC60" s="22">
        <v>0</v>
      </c>
      <c r="AD60" s="22">
        <v>395686</v>
      </c>
      <c r="AE60" s="22">
        <v>6462114</v>
      </c>
      <c r="AF60" s="22">
        <v>7545962</v>
      </c>
      <c r="AG60" s="22">
        <v>594818</v>
      </c>
      <c r="AH60" s="22">
        <v>37213</v>
      </c>
      <c r="AI60" s="22">
        <v>8177993</v>
      </c>
      <c r="AJ60" s="22">
        <v>14640107</v>
      </c>
    </row>
    <row r="61" spans="1:36" x14ac:dyDescent="0.25">
      <c r="A61" s="22" t="s">
        <v>120</v>
      </c>
      <c r="B61" s="22" t="s">
        <v>163</v>
      </c>
      <c r="C61" s="22" t="s">
        <v>238</v>
      </c>
      <c r="D61" s="22" t="s">
        <v>239</v>
      </c>
      <c r="E61" s="22">
        <v>5691044</v>
      </c>
      <c r="F61" s="22">
        <v>117120</v>
      </c>
      <c r="G61" s="22">
        <v>47260</v>
      </c>
      <c r="H61" s="22">
        <v>0</v>
      </c>
      <c r="I61" s="22">
        <v>97776</v>
      </c>
      <c r="J61" s="22">
        <v>0</v>
      </c>
      <c r="K61" s="22">
        <v>700801</v>
      </c>
      <c r="L61" s="22">
        <v>0</v>
      </c>
      <c r="M61" s="22">
        <v>0</v>
      </c>
      <c r="N61" s="22">
        <v>0</v>
      </c>
      <c r="O61" s="22">
        <v>1003522</v>
      </c>
      <c r="P61" s="22">
        <v>2372843</v>
      </c>
      <c r="Q61" s="22">
        <v>0</v>
      </c>
      <c r="R61" s="22">
        <v>6321084</v>
      </c>
      <c r="S61" s="22">
        <v>185271</v>
      </c>
      <c r="T61" s="22">
        <v>0</v>
      </c>
      <c r="U61" s="22">
        <v>16536721</v>
      </c>
      <c r="V61" s="22">
        <v>0</v>
      </c>
      <c r="W61" s="22">
        <v>0</v>
      </c>
      <c r="X61" s="22">
        <v>1250708</v>
      </c>
      <c r="Y61" s="22">
        <v>185271</v>
      </c>
      <c r="Z61" s="22">
        <v>0</v>
      </c>
      <c r="AA61" s="22">
        <v>1823999</v>
      </c>
      <c r="AB61" s="22">
        <v>0</v>
      </c>
      <c r="AC61" s="22">
        <v>0</v>
      </c>
      <c r="AD61" s="22">
        <v>3259978</v>
      </c>
      <c r="AE61" s="22">
        <v>13276743</v>
      </c>
      <c r="AF61" s="22">
        <v>33614287</v>
      </c>
      <c r="AG61" s="22">
        <v>1520022</v>
      </c>
      <c r="AH61" s="22">
        <v>180234</v>
      </c>
      <c r="AI61" s="22">
        <v>35314543</v>
      </c>
      <c r="AJ61" s="22">
        <v>48591286</v>
      </c>
    </row>
    <row r="62" spans="1:36" x14ac:dyDescent="0.25">
      <c r="A62" s="22" t="s">
        <v>120</v>
      </c>
      <c r="B62" s="22" t="s">
        <v>163</v>
      </c>
      <c r="C62" s="22" t="s">
        <v>240</v>
      </c>
      <c r="D62" s="22" t="s">
        <v>241</v>
      </c>
      <c r="E62" s="22">
        <v>5658527</v>
      </c>
      <c r="F62" s="22">
        <v>192299</v>
      </c>
      <c r="G62" s="22">
        <v>52310</v>
      </c>
      <c r="H62" s="22">
        <v>-75000</v>
      </c>
      <c r="I62" s="22">
        <v>260300</v>
      </c>
      <c r="J62" s="22">
        <v>0</v>
      </c>
      <c r="K62" s="22">
        <v>123910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2774</v>
      </c>
      <c r="S62" s="22">
        <v>0</v>
      </c>
      <c r="T62" s="22">
        <v>0</v>
      </c>
      <c r="U62" s="22">
        <v>6215120</v>
      </c>
      <c r="V62" s="22">
        <v>0</v>
      </c>
      <c r="W62" s="22">
        <v>123248</v>
      </c>
      <c r="X62" s="22">
        <v>504264</v>
      </c>
      <c r="Y62" s="22">
        <v>0</v>
      </c>
      <c r="Z62" s="22">
        <v>0</v>
      </c>
      <c r="AA62" s="22">
        <v>0</v>
      </c>
      <c r="AB62" s="22">
        <v>1774</v>
      </c>
      <c r="AC62" s="22">
        <v>0</v>
      </c>
      <c r="AD62" s="22">
        <v>629286</v>
      </c>
      <c r="AE62" s="22">
        <v>5585834</v>
      </c>
      <c r="AF62" s="22">
        <v>51867172</v>
      </c>
      <c r="AG62" s="22">
        <v>1760669</v>
      </c>
      <c r="AH62" s="22">
        <v>210512</v>
      </c>
      <c r="AI62" s="22">
        <v>53838353</v>
      </c>
      <c r="AJ62" s="22">
        <v>59424187</v>
      </c>
    </row>
    <row r="63" spans="1:36" x14ac:dyDescent="0.25">
      <c r="A63" s="22" t="s">
        <v>120</v>
      </c>
      <c r="B63" s="22" t="s">
        <v>163</v>
      </c>
      <c r="C63" s="22" t="s">
        <v>242</v>
      </c>
      <c r="D63" s="22" t="s">
        <v>243</v>
      </c>
      <c r="E63" s="22">
        <v>15247815</v>
      </c>
      <c r="F63" s="22">
        <v>103022</v>
      </c>
      <c r="G63" s="22">
        <v>171634</v>
      </c>
      <c r="H63" s="22">
        <v>-150000</v>
      </c>
      <c r="I63" s="22">
        <v>3591013</v>
      </c>
      <c r="J63" s="22">
        <v>0</v>
      </c>
      <c r="K63" s="22">
        <v>206200</v>
      </c>
      <c r="L63" s="22">
        <v>0</v>
      </c>
      <c r="M63" s="22">
        <v>245427</v>
      </c>
      <c r="N63" s="22">
        <v>0</v>
      </c>
      <c r="O63" s="22">
        <v>0</v>
      </c>
      <c r="P63" s="22">
        <v>0</v>
      </c>
      <c r="Q63" s="22">
        <v>0</v>
      </c>
      <c r="R63" s="22">
        <v>5441</v>
      </c>
      <c r="S63" s="22">
        <v>0</v>
      </c>
      <c r="T63" s="22">
        <v>0</v>
      </c>
      <c r="U63" s="22">
        <v>19420552</v>
      </c>
      <c r="V63" s="22">
        <v>0</v>
      </c>
      <c r="W63" s="22">
        <v>0</v>
      </c>
      <c r="X63" s="22">
        <v>2015449</v>
      </c>
      <c r="Y63" s="22">
        <v>300</v>
      </c>
      <c r="Z63" s="22">
        <v>188798</v>
      </c>
      <c r="AA63" s="22">
        <v>0</v>
      </c>
      <c r="AB63" s="22">
        <v>11181</v>
      </c>
      <c r="AC63" s="22">
        <v>0</v>
      </c>
      <c r="AD63" s="22">
        <v>2215728</v>
      </c>
      <c r="AE63" s="22">
        <v>17204824</v>
      </c>
      <c r="AF63" s="22">
        <v>74454127</v>
      </c>
      <c r="AG63" s="22">
        <v>1799833</v>
      </c>
      <c r="AH63" s="22">
        <v>83765</v>
      </c>
      <c r="AI63" s="22">
        <v>76337725</v>
      </c>
      <c r="AJ63" s="22">
        <v>93542549</v>
      </c>
    </row>
    <row r="64" spans="1:36" x14ac:dyDescent="0.25">
      <c r="A64" s="22" t="s">
        <v>120</v>
      </c>
      <c r="B64" s="22" t="s">
        <v>163</v>
      </c>
      <c r="C64" s="22" t="s">
        <v>244</v>
      </c>
      <c r="D64" s="22" t="s">
        <v>245</v>
      </c>
      <c r="E64" s="22">
        <v>2608824</v>
      </c>
      <c r="F64" s="22">
        <v>2328</v>
      </c>
      <c r="G64" s="22">
        <v>1150</v>
      </c>
      <c r="H64" s="22">
        <v>-1150</v>
      </c>
      <c r="I64" s="22">
        <v>7313</v>
      </c>
      <c r="J64" s="22">
        <v>200000</v>
      </c>
      <c r="K64" s="22">
        <v>129756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3215159</v>
      </c>
      <c r="S64" s="22">
        <v>0</v>
      </c>
      <c r="T64" s="22">
        <v>0</v>
      </c>
      <c r="U64" s="22">
        <v>6163380</v>
      </c>
      <c r="V64" s="22">
        <v>0</v>
      </c>
      <c r="W64" s="22">
        <v>0</v>
      </c>
      <c r="X64" s="22">
        <v>67436</v>
      </c>
      <c r="Y64" s="22">
        <v>0</v>
      </c>
      <c r="Z64" s="22">
        <v>388646</v>
      </c>
      <c r="AA64" s="22">
        <v>0</v>
      </c>
      <c r="AB64" s="22">
        <v>0</v>
      </c>
      <c r="AC64" s="22">
        <v>0</v>
      </c>
      <c r="AD64" s="22">
        <v>456082</v>
      </c>
      <c r="AE64" s="22">
        <v>5707298</v>
      </c>
      <c r="AF64" s="22">
        <v>7392446</v>
      </c>
      <c r="AG64" s="22">
        <v>417420</v>
      </c>
      <c r="AH64" s="22">
        <v>18403</v>
      </c>
      <c r="AI64" s="22">
        <v>7828269</v>
      </c>
      <c r="AJ64" s="22">
        <v>13535567</v>
      </c>
    </row>
    <row r="65" spans="1:36" x14ac:dyDescent="0.25">
      <c r="A65" s="22" t="s">
        <v>120</v>
      </c>
      <c r="B65" s="22" t="s">
        <v>163</v>
      </c>
      <c r="C65" s="22" t="s">
        <v>246</v>
      </c>
      <c r="D65" s="22" t="s">
        <v>247</v>
      </c>
      <c r="E65" s="22">
        <v>6230652</v>
      </c>
      <c r="F65" s="22">
        <v>1210493</v>
      </c>
      <c r="G65" s="22">
        <v>383479</v>
      </c>
      <c r="H65" s="22">
        <v>0</v>
      </c>
      <c r="I65" s="22">
        <v>4101547</v>
      </c>
      <c r="J65" s="22">
        <v>0</v>
      </c>
      <c r="K65" s="22">
        <v>4300398</v>
      </c>
      <c r="L65" s="22">
        <v>0</v>
      </c>
      <c r="M65" s="22">
        <v>0</v>
      </c>
      <c r="N65" s="22">
        <v>0</v>
      </c>
      <c r="O65" s="22">
        <v>1250000</v>
      </c>
      <c r="P65" s="22">
        <v>1650000</v>
      </c>
      <c r="Q65" s="22">
        <v>0</v>
      </c>
      <c r="R65" s="22">
        <v>10842221</v>
      </c>
      <c r="S65" s="22">
        <v>0</v>
      </c>
      <c r="T65" s="22">
        <v>0</v>
      </c>
      <c r="U65" s="22">
        <v>29968790</v>
      </c>
      <c r="V65" s="22">
        <v>0</v>
      </c>
      <c r="W65" s="22">
        <v>0</v>
      </c>
      <c r="X65" s="22">
        <v>3292900</v>
      </c>
      <c r="Y65" s="22">
        <v>2561305</v>
      </c>
      <c r="Z65" s="22">
        <v>4882549</v>
      </c>
      <c r="AA65" s="22">
        <v>5019971</v>
      </c>
      <c r="AB65" s="22">
        <v>814260</v>
      </c>
      <c r="AC65" s="22">
        <v>0</v>
      </c>
      <c r="AD65" s="22">
        <v>16570985</v>
      </c>
      <c r="AE65" s="22">
        <v>13397805</v>
      </c>
      <c r="AF65" s="22">
        <v>644820149</v>
      </c>
      <c r="AG65" s="22">
        <v>7520535</v>
      </c>
      <c r="AH65" s="22">
        <v>1012508</v>
      </c>
      <c r="AI65" s="22">
        <v>653353192</v>
      </c>
      <c r="AJ65" s="22">
        <v>666750997</v>
      </c>
    </row>
    <row r="66" spans="1:36" x14ac:dyDescent="0.25">
      <c r="A66" s="22" t="s">
        <v>120</v>
      </c>
      <c r="B66" s="22" t="s">
        <v>163</v>
      </c>
      <c r="C66" s="22" t="s">
        <v>248</v>
      </c>
      <c r="D66" s="22" t="s">
        <v>249</v>
      </c>
      <c r="E66" s="22">
        <v>23263331</v>
      </c>
      <c r="F66" s="22">
        <v>3606050</v>
      </c>
      <c r="G66" s="22">
        <v>0</v>
      </c>
      <c r="H66" s="22">
        <v>0</v>
      </c>
      <c r="I66" s="22">
        <v>271922</v>
      </c>
      <c r="J66" s="22">
        <v>0</v>
      </c>
      <c r="K66" s="22">
        <v>8271294</v>
      </c>
      <c r="L66" s="22">
        <v>1516376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4680</v>
      </c>
      <c r="S66" s="22">
        <v>0</v>
      </c>
      <c r="T66" s="22">
        <v>0</v>
      </c>
      <c r="U66" s="22">
        <v>36933653</v>
      </c>
      <c r="V66" s="22">
        <v>0</v>
      </c>
      <c r="W66" s="22">
        <v>0</v>
      </c>
      <c r="X66" s="22">
        <v>5758682</v>
      </c>
      <c r="Y66" s="22">
        <v>3624167</v>
      </c>
      <c r="Z66" s="22">
        <v>6713366</v>
      </c>
      <c r="AA66" s="22">
        <v>60869049</v>
      </c>
      <c r="AB66" s="22">
        <v>1162860</v>
      </c>
      <c r="AC66" s="22">
        <v>10250</v>
      </c>
      <c r="AD66" s="22">
        <v>78138374</v>
      </c>
      <c r="AE66" s="22">
        <v>-41204721</v>
      </c>
      <c r="AF66" s="22">
        <v>338067728</v>
      </c>
      <c r="AG66" s="22">
        <v>2407132</v>
      </c>
      <c r="AH66" s="22">
        <v>15396466</v>
      </c>
      <c r="AI66" s="22">
        <v>355871326</v>
      </c>
      <c r="AJ66" s="22">
        <v>314666605</v>
      </c>
    </row>
    <row r="67" spans="1:36" x14ac:dyDescent="0.25">
      <c r="A67" s="22" t="s">
        <v>120</v>
      </c>
      <c r="B67" s="22" t="s">
        <v>163</v>
      </c>
      <c r="C67" s="22" t="s">
        <v>250</v>
      </c>
      <c r="D67" s="22" t="s">
        <v>251</v>
      </c>
      <c r="E67" s="22">
        <v>6620361</v>
      </c>
      <c r="F67" s="22">
        <v>213546</v>
      </c>
      <c r="G67" s="22">
        <v>49564</v>
      </c>
      <c r="H67" s="22">
        <v>-7555</v>
      </c>
      <c r="I67" s="22">
        <v>0</v>
      </c>
      <c r="J67" s="22">
        <v>0</v>
      </c>
      <c r="K67" s="22">
        <v>3690560</v>
      </c>
      <c r="L67" s="22">
        <v>0</v>
      </c>
      <c r="M67" s="22">
        <v>1</v>
      </c>
      <c r="N67" s="22">
        <v>0</v>
      </c>
      <c r="O67" s="22">
        <v>0</v>
      </c>
      <c r="P67" s="22">
        <v>0</v>
      </c>
      <c r="Q67" s="22">
        <v>0</v>
      </c>
      <c r="R67" s="22">
        <v>38108358</v>
      </c>
      <c r="S67" s="22">
        <v>0</v>
      </c>
      <c r="T67" s="22">
        <v>0</v>
      </c>
      <c r="U67" s="22">
        <v>48674835</v>
      </c>
      <c r="V67" s="22">
        <v>0</v>
      </c>
      <c r="W67" s="22">
        <v>0</v>
      </c>
      <c r="X67" s="22">
        <v>2006813</v>
      </c>
      <c r="Y67" s="22">
        <v>0</v>
      </c>
      <c r="Z67" s="22">
        <v>13481</v>
      </c>
      <c r="AA67" s="22">
        <v>0</v>
      </c>
      <c r="AB67" s="22">
        <v>0</v>
      </c>
      <c r="AC67" s="22">
        <v>472917</v>
      </c>
      <c r="AD67" s="22">
        <v>2493211</v>
      </c>
      <c r="AE67" s="22">
        <v>46181624</v>
      </c>
      <c r="AF67" s="22">
        <v>49717461</v>
      </c>
      <c r="AG67" s="22">
        <v>1092648</v>
      </c>
      <c r="AH67" s="22">
        <v>129554</v>
      </c>
      <c r="AI67" s="22">
        <v>50939663</v>
      </c>
      <c r="AJ67" s="22">
        <v>97121287</v>
      </c>
    </row>
    <row r="68" spans="1:36" x14ac:dyDescent="0.25">
      <c r="A68" s="22" t="s">
        <v>120</v>
      </c>
      <c r="B68" s="22" t="s">
        <v>163</v>
      </c>
      <c r="C68" s="22" t="s">
        <v>252</v>
      </c>
      <c r="D68" s="22" t="s">
        <v>253</v>
      </c>
      <c r="E68" s="22">
        <v>9776037</v>
      </c>
      <c r="F68" s="22">
        <v>410488</v>
      </c>
      <c r="G68" s="22">
        <v>52023</v>
      </c>
      <c r="H68" s="22">
        <v>-17955</v>
      </c>
      <c r="I68" s="22">
        <v>774825</v>
      </c>
      <c r="J68" s="22">
        <v>24000</v>
      </c>
      <c r="K68" s="22">
        <v>721903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241906</v>
      </c>
      <c r="S68" s="22">
        <v>6144</v>
      </c>
      <c r="T68" s="22">
        <v>0</v>
      </c>
      <c r="U68" s="22">
        <v>11989371</v>
      </c>
      <c r="V68" s="22">
        <v>0</v>
      </c>
      <c r="W68" s="22">
        <v>0</v>
      </c>
      <c r="X68" s="22">
        <v>1120485</v>
      </c>
      <c r="Y68" s="22">
        <v>65859</v>
      </c>
      <c r="Z68" s="22">
        <v>1110071</v>
      </c>
      <c r="AA68" s="22">
        <v>30315</v>
      </c>
      <c r="AB68" s="22">
        <v>0</v>
      </c>
      <c r="AC68" s="22">
        <v>46956</v>
      </c>
      <c r="AD68" s="22">
        <v>2373686</v>
      </c>
      <c r="AE68" s="22">
        <v>9615685</v>
      </c>
      <c r="AF68" s="22">
        <v>27153906</v>
      </c>
      <c r="AG68" s="22">
        <v>1207282</v>
      </c>
      <c r="AH68" s="22">
        <v>100933</v>
      </c>
      <c r="AI68" s="22">
        <v>28462121</v>
      </c>
      <c r="AJ68" s="22">
        <v>38077806</v>
      </c>
    </row>
    <row r="69" spans="1:36" x14ac:dyDescent="0.25">
      <c r="A69" s="22" t="s">
        <v>120</v>
      </c>
      <c r="B69" s="22" t="s">
        <v>163</v>
      </c>
      <c r="C69" s="22" t="s">
        <v>254</v>
      </c>
      <c r="D69" s="22" t="s">
        <v>255</v>
      </c>
      <c r="E69" s="22">
        <v>4853138</v>
      </c>
      <c r="F69" s="22">
        <v>67755</v>
      </c>
      <c r="G69" s="22">
        <v>51020</v>
      </c>
      <c r="H69" s="22">
        <v>-31422</v>
      </c>
      <c r="I69" s="22">
        <v>769614</v>
      </c>
      <c r="J69" s="22">
        <v>0</v>
      </c>
      <c r="K69" s="22">
        <v>111635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253955</v>
      </c>
      <c r="S69" s="22">
        <v>0</v>
      </c>
      <c r="T69" s="22">
        <v>0</v>
      </c>
      <c r="U69" s="22">
        <v>6075695</v>
      </c>
      <c r="V69" s="22">
        <v>0</v>
      </c>
      <c r="W69" s="22">
        <v>0</v>
      </c>
      <c r="X69" s="22">
        <v>507937</v>
      </c>
      <c r="Y69" s="22">
        <v>0</v>
      </c>
      <c r="Z69" s="22">
        <v>1956067</v>
      </c>
      <c r="AA69" s="22">
        <v>313633</v>
      </c>
      <c r="AB69" s="22">
        <v>0</v>
      </c>
      <c r="AC69" s="22">
        <v>0</v>
      </c>
      <c r="AD69" s="22">
        <v>2777637</v>
      </c>
      <c r="AE69" s="22">
        <v>3298058</v>
      </c>
      <c r="AF69" s="22">
        <v>67691940</v>
      </c>
      <c r="AG69" s="22">
        <v>1553970</v>
      </c>
      <c r="AH69" s="22">
        <v>67458</v>
      </c>
      <c r="AI69" s="22">
        <v>69313368</v>
      </c>
      <c r="AJ69" s="22">
        <v>72611426</v>
      </c>
    </row>
    <row r="70" spans="1:36" x14ac:dyDescent="0.25">
      <c r="A70" s="22" t="s">
        <v>120</v>
      </c>
      <c r="B70" s="22" t="s">
        <v>163</v>
      </c>
      <c r="C70" s="22" t="s">
        <v>256</v>
      </c>
      <c r="D70" s="22" t="s">
        <v>257</v>
      </c>
      <c r="E70" s="22">
        <v>1902084</v>
      </c>
      <c r="F70" s="22">
        <v>25731</v>
      </c>
      <c r="G70" s="22">
        <v>16827</v>
      </c>
      <c r="H70" s="22">
        <v>0</v>
      </c>
      <c r="I70" s="22">
        <v>1070747</v>
      </c>
      <c r="J70" s="22">
        <v>0</v>
      </c>
      <c r="K70" s="22">
        <v>207829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1673</v>
      </c>
      <c r="S70" s="22">
        <v>0</v>
      </c>
      <c r="T70" s="22">
        <v>0</v>
      </c>
      <c r="U70" s="22">
        <v>3224891</v>
      </c>
      <c r="V70" s="22">
        <v>0</v>
      </c>
      <c r="W70" s="22">
        <v>0</v>
      </c>
      <c r="X70" s="22">
        <v>291793</v>
      </c>
      <c r="Y70" s="22">
        <v>2625</v>
      </c>
      <c r="Z70" s="22">
        <v>66140</v>
      </c>
      <c r="AA70" s="22">
        <v>18408</v>
      </c>
      <c r="AB70" s="22">
        <v>0</v>
      </c>
      <c r="AC70" s="22">
        <v>0</v>
      </c>
      <c r="AD70" s="22">
        <v>378966</v>
      </c>
      <c r="AE70" s="22">
        <v>2845925</v>
      </c>
      <c r="AF70" s="22">
        <v>33331313</v>
      </c>
      <c r="AG70" s="22">
        <v>631500</v>
      </c>
      <c r="AH70" s="22">
        <v>31483</v>
      </c>
      <c r="AI70" s="22">
        <v>33994296</v>
      </c>
      <c r="AJ70" s="22">
        <v>36840221</v>
      </c>
    </row>
    <row r="71" spans="1:36" x14ac:dyDescent="0.25">
      <c r="A71" s="22" t="s">
        <v>120</v>
      </c>
      <c r="B71" s="22" t="s">
        <v>163</v>
      </c>
      <c r="C71" s="22" t="s">
        <v>258</v>
      </c>
      <c r="D71" s="22" t="s">
        <v>259</v>
      </c>
      <c r="E71" s="22">
        <v>0</v>
      </c>
      <c r="F71" s="22">
        <v>400943</v>
      </c>
      <c r="G71" s="22">
        <v>125945</v>
      </c>
      <c r="H71" s="22">
        <v>0</v>
      </c>
      <c r="I71" s="22">
        <v>895327</v>
      </c>
      <c r="J71" s="22">
        <v>2571084</v>
      </c>
      <c r="K71" s="22">
        <v>399920</v>
      </c>
      <c r="L71" s="22">
        <v>0</v>
      </c>
      <c r="M71" s="22">
        <v>70903</v>
      </c>
      <c r="N71" s="22">
        <v>0</v>
      </c>
      <c r="O71" s="22">
        <v>0</v>
      </c>
      <c r="P71" s="22">
        <v>0</v>
      </c>
      <c r="Q71" s="22">
        <v>0</v>
      </c>
      <c r="R71" s="22">
        <v>160</v>
      </c>
      <c r="S71" s="22">
        <v>223080</v>
      </c>
      <c r="T71" s="22">
        <v>0</v>
      </c>
      <c r="U71" s="22">
        <v>4687362</v>
      </c>
      <c r="V71" s="22">
        <v>625622</v>
      </c>
      <c r="W71" s="22">
        <v>53555</v>
      </c>
      <c r="X71" s="22">
        <v>478051</v>
      </c>
      <c r="Y71" s="22">
        <v>0</v>
      </c>
      <c r="Z71" s="22">
        <v>343090</v>
      </c>
      <c r="AA71" s="22">
        <v>2736794</v>
      </c>
      <c r="AB71" s="22">
        <v>57243</v>
      </c>
      <c r="AC71" s="22">
        <v>0</v>
      </c>
      <c r="AD71" s="22">
        <v>4294355</v>
      </c>
      <c r="AE71" s="22">
        <v>393007</v>
      </c>
      <c r="AF71" s="22">
        <v>62809348</v>
      </c>
      <c r="AG71" s="22">
        <v>1995708</v>
      </c>
      <c r="AH71" s="22">
        <v>178285</v>
      </c>
      <c r="AI71" s="22">
        <v>64983341</v>
      </c>
      <c r="AJ71" s="22">
        <v>65376348</v>
      </c>
    </row>
    <row r="72" spans="1:36" x14ac:dyDescent="0.25">
      <c r="A72" s="22" t="s">
        <v>120</v>
      </c>
      <c r="B72" s="22" t="s">
        <v>163</v>
      </c>
      <c r="C72" s="22" t="s">
        <v>260</v>
      </c>
      <c r="D72" s="22" t="s">
        <v>261</v>
      </c>
      <c r="E72" s="22">
        <v>539372</v>
      </c>
      <c r="F72" s="22">
        <v>335942</v>
      </c>
      <c r="G72" s="22">
        <v>25608</v>
      </c>
      <c r="H72" s="22">
        <v>0</v>
      </c>
      <c r="I72" s="22">
        <v>7792479</v>
      </c>
      <c r="J72" s="22">
        <v>18844</v>
      </c>
      <c r="K72" s="22">
        <v>253064</v>
      </c>
      <c r="L72" s="22">
        <v>0</v>
      </c>
      <c r="M72" s="22">
        <v>17170</v>
      </c>
      <c r="N72" s="22">
        <v>0</v>
      </c>
      <c r="O72" s="22">
        <v>0</v>
      </c>
      <c r="P72" s="22">
        <v>0</v>
      </c>
      <c r="Q72" s="22">
        <v>0</v>
      </c>
      <c r="R72" s="22">
        <v>11170</v>
      </c>
      <c r="S72" s="22">
        <v>0</v>
      </c>
      <c r="T72" s="22">
        <v>0</v>
      </c>
      <c r="U72" s="22">
        <v>8993649</v>
      </c>
      <c r="V72" s="22">
        <v>1350498</v>
      </c>
      <c r="W72" s="22">
        <v>543591</v>
      </c>
      <c r="X72" s="22">
        <v>2337892</v>
      </c>
      <c r="Y72" s="22">
        <v>0</v>
      </c>
      <c r="Z72" s="22">
        <v>400814</v>
      </c>
      <c r="AA72" s="22">
        <v>810607</v>
      </c>
      <c r="AB72" s="22">
        <v>300842</v>
      </c>
      <c r="AC72" s="22">
        <v>0</v>
      </c>
      <c r="AD72" s="22">
        <v>5744244</v>
      </c>
      <c r="AE72" s="22">
        <v>3249405</v>
      </c>
      <c r="AF72" s="22">
        <v>41023636</v>
      </c>
      <c r="AG72" s="22">
        <v>2145576</v>
      </c>
      <c r="AH72" s="22">
        <v>620483</v>
      </c>
      <c r="AI72" s="22">
        <v>43789695</v>
      </c>
      <c r="AJ72" s="22">
        <v>47039100</v>
      </c>
    </row>
    <row r="73" spans="1:36" x14ac:dyDescent="0.25">
      <c r="A73" s="22" t="s">
        <v>120</v>
      </c>
      <c r="B73" s="22" t="s">
        <v>163</v>
      </c>
      <c r="C73" s="22" t="s">
        <v>262</v>
      </c>
      <c r="D73" s="22" t="s">
        <v>263</v>
      </c>
      <c r="E73" s="22">
        <v>9223208</v>
      </c>
      <c r="F73" s="22">
        <v>407609</v>
      </c>
      <c r="G73" s="22">
        <v>48124</v>
      </c>
      <c r="H73" s="22">
        <v>0</v>
      </c>
      <c r="I73" s="22">
        <v>4375015</v>
      </c>
      <c r="J73" s="22">
        <v>1347054</v>
      </c>
      <c r="K73" s="22">
        <v>535182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9426</v>
      </c>
      <c r="S73" s="22">
        <v>14593</v>
      </c>
      <c r="T73" s="22">
        <v>0</v>
      </c>
      <c r="U73" s="22">
        <v>15960211</v>
      </c>
      <c r="V73" s="22">
        <v>3000000</v>
      </c>
      <c r="W73" s="22">
        <v>225126</v>
      </c>
      <c r="X73" s="22">
        <v>2220485</v>
      </c>
      <c r="Y73" s="22">
        <v>118478</v>
      </c>
      <c r="Z73" s="22">
        <v>109566</v>
      </c>
      <c r="AA73" s="22">
        <v>1373785</v>
      </c>
      <c r="AB73" s="22">
        <v>0</v>
      </c>
      <c r="AC73" s="22">
        <v>867726</v>
      </c>
      <c r="AD73" s="22">
        <v>7915166</v>
      </c>
      <c r="AE73" s="22">
        <v>8045045</v>
      </c>
      <c r="AF73" s="22">
        <v>72488033</v>
      </c>
      <c r="AG73" s="22">
        <v>4974593</v>
      </c>
      <c r="AH73" s="22">
        <v>159246</v>
      </c>
      <c r="AI73" s="22">
        <v>77621872</v>
      </c>
      <c r="AJ73" s="22">
        <v>85666917</v>
      </c>
    </row>
    <row r="74" spans="1:36" x14ac:dyDescent="0.25">
      <c r="A74" s="22" t="s">
        <v>120</v>
      </c>
      <c r="B74" s="22" t="s">
        <v>163</v>
      </c>
      <c r="C74" s="22" t="s">
        <v>264</v>
      </c>
      <c r="D74" s="22" t="s">
        <v>265</v>
      </c>
      <c r="E74" s="22">
        <v>28616501</v>
      </c>
      <c r="F74" s="22">
        <v>753704</v>
      </c>
      <c r="G74" s="22">
        <v>202383</v>
      </c>
      <c r="H74" s="22">
        <v>-42215</v>
      </c>
      <c r="I74" s="22">
        <v>732206</v>
      </c>
      <c r="J74" s="22">
        <v>0</v>
      </c>
      <c r="K74" s="22">
        <v>1037515</v>
      </c>
      <c r="L74" s="22">
        <v>0</v>
      </c>
      <c r="M74" s="22">
        <v>273536</v>
      </c>
      <c r="N74" s="22">
        <v>0</v>
      </c>
      <c r="O74" s="22">
        <v>0</v>
      </c>
      <c r="P74" s="22">
        <v>0</v>
      </c>
      <c r="Q74" s="22">
        <v>0</v>
      </c>
      <c r="R74" s="22">
        <v>159101</v>
      </c>
      <c r="S74" s="22">
        <v>0</v>
      </c>
      <c r="T74" s="22">
        <v>0</v>
      </c>
      <c r="U74" s="22">
        <v>31732731</v>
      </c>
      <c r="V74" s="22">
        <v>0</v>
      </c>
      <c r="W74" s="22">
        <v>175446</v>
      </c>
      <c r="X74" s="22">
        <v>4941611</v>
      </c>
      <c r="Y74" s="22">
        <v>795385</v>
      </c>
      <c r="Z74" s="22">
        <v>20907124</v>
      </c>
      <c r="AA74" s="22">
        <v>13576541</v>
      </c>
      <c r="AB74" s="22">
        <v>0</v>
      </c>
      <c r="AC74" s="22">
        <v>0</v>
      </c>
      <c r="AD74" s="22">
        <v>40396107</v>
      </c>
      <c r="AE74" s="22">
        <v>-8663376</v>
      </c>
      <c r="AF74" s="22">
        <v>174115599</v>
      </c>
      <c r="AG74" s="22">
        <v>900608</v>
      </c>
      <c r="AH74" s="22">
        <v>464687</v>
      </c>
      <c r="AI74" s="22">
        <v>175480894</v>
      </c>
      <c r="AJ74" s="22">
        <v>166817518</v>
      </c>
    </row>
    <row r="75" spans="1:36" x14ac:dyDescent="0.25">
      <c r="A75" s="22" t="s">
        <v>120</v>
      </c>
      <c r="B75" s="22" t="s">
        <v>163</v>
      </c>
      <c r="C75" s="22" t="s">
        <v>266</v>
      </c>
      <c r="D75" s="22" t="s">
        <v>267</v>
      </c>
      <c r="E75" s="22">
        <v>18679114</v>
      </c>
      <c r="F75" s="22">
        <v>210389</v>
      </c>
      <c r="G75" s="22">
        <v>55531</v>
      </c>
      <c r="H75" s="22">
        <v>-12066</v>
      </c>
      <c r="I75" s="22">
        <v>1473792</v>
      </c>
      <c r="J75" s="22">
        <v>404364</v>
      </c>
      <c r="K75" s="22">
        <v>332968</v>
      </c>
      <c r="L75" s="22">
        <v>0</v>
      </c>
      <c r="M75" s="22">
        <v>700730</v>
      </c>
      <c r="N75" s="22">
        <v>0</v>
      </c>
      <c r="O75" s="22">
        <v>0</v>
      </c>
      <c r="P75" s="22">
        <v>0</v>
      </c>
      <c r="Q75" s="22">
        <v>0</v>
      </c>
      <c r="R75" s="22">
        <v>11858</v>
      </c>
      <c r="S75" s="22">
        <v>0</v>
      </c>
      <c r="T75" s="22">
        <v>0</v>
      </c>
      <c r="U75" s="22">
        <v>21856680</v>
      </c>
      <c r="V75" s="22">
        <v>0</v>
      </c>
      <c r="W75" s="22">
        <v>553350</v>
      </c>
      <c r="X75" s="22">
        <v>1202420</v>
      </c>
      <c r="Y75" s="22">
        <v>0</v>
      </c>
      <c r="Z75" s="22">
        <v>2289490</v>
      </c>
      <c r="AA75" s="22">
        <v>4712027</v>
      </c>
      <c r="AB75" s="22">
        <v>1612</v>
      </c>
      <c r="AC75" s="22">
        <v>0</v>
      </c>
      <c r="AD75" s="22">
        <v>8758899</v>
      </c>
      <c r="AE75" s="22">
        <v>13097781</v>
      </c>
      <c r="AF75" s="22">
        <v>53239190</v>
      </c>
      <c r="AG75" s="22">
        <v>2718579</v>
      </c>
      <c r="AH75" s="22">
        <v>307706</v>
      </c>
      <c r="AI75" s="22">
        <v>56265475</v>
      </c>
      <c r="AJ75" s="22">
        <v>69363256</v>
      </c>
    </row>
    <row r="76" spans="1:36" x14ac:dyDescent="0.25">
      <c r="A76" s="22" t="s">
        <v>120</v>
      </c>
      <c r="B76" s="22" t="s">
        <v>163</v>
      </c>
      <c r="C76" s="22" t="s">
        <v>268</v>
      </c>
      <c r="D76" s="22" t="s">
        <v>269</v>
      </c>
      <c r="E76" s="22">
        <v>3424926</v>
      </c>
      <c r="F76" s="22">
        <v>248800</v>
      </c>
      <c r="G76" s="22">
        <v>0</v>
      </c>
      <c r="H76" s="22">
        <v>0</v>
      </c>
      <c r="I76" s="22">
        <v>2461291</v>
      </c>
      <c r="J76" s="22">
        <v>0</v>
      </c>
      <c r="K76" s="22">
        <v>1037198</v>
      </c>
      <c r="L76" s="22">
        <v>885390</v>
      </c>
      <c r="M76" s="22">
        <v>450469</v>
      </c>
      <c r="N76" s="22">
        <v>0</v>
      </c>
      <c r="O76" s="22">
        <v>0</v>
      </c>
      <c r="P76" s="22">
        <v>0</v>
      </c>
      <c r="Q76" s="22">
        <v>0</v>
      </c>
      <c r="R76" s="22">
        <v>55314</v>
      </c>
      <c r="S76" s="22">
        <v>0</v>
      </c>
      <c r="T76" s="22">
        <v>0</v>
      </c>
      <c r="U76" s="22">
        <v>8563388</v>
      </c>
      <c r="V76" s="22">
        <v>0</v>
      </c>
      <c r="W76" s="22">
        <v>0</v>
      </c>
      <c r="X76" s="22">
        <v>2926453</v>
      </c>
      <c r="Y76" s="22">
        <v>0</v>
      </c>
      <c r="Z76" s="22">
        <v>908890</v>
      </c>
      <c r="AA76" s="22">
        <v>1148680</v>
      </c>
      <c r="AB76" s="22">
        <v>0</v>
      </c>
      <c r="AC76" s="22">
        <v>0</v>
      </c>
      <c r="AD76" s="22">
        <v>4984023</v>
      </c>
      <c r="AE76" s="22">
        <v>3579365</v>
      </c>
      <c r="AF76" s="22">
        <v>36430148</v>
      </c>
      <c r="AG76" s="22">
        <v>492658</v>
      </c>
      <c r="AH76" s="22">
        <v>155773</v>
      </c>
      <c r="AI76" s="22">
        <v>37078579</v>
      </c>
      <c r="AJ76" s="22">
        <v>40657944</v>
      </c>
    </row>
    <row r="77" spans="1:36" x14ac:dyDescent="0.25">
      <c r="A77" s="22" t="s">
        <v>120</v>
      </c>
      <c r="B77" s="22" t="s">
        <v>163</v>
      </c>
      <c r="C77" s="22" t="s">
        <v>270</v>
      </c>
      <c r="D77" s="22" t="s">
        <v>271</v>
      </c>
      <c r="E77" s="22">
        <v>7651325</v>
      </c>
      <c r="F77" s="22">
        <v>97005</v>
      </c>
      <c r="G77" s="22">
        <v>63237</v>
      </c>
      <c r="H77" s="22">
        <v>-13298</v>
      </c>
      <c r="I77" s="22">
        <v>796246</v>
      </c>
      <c r="J77" s="22">
        <v>0</v>
      </c>
      <c r="K77" s="22">
        <v>1073166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42986</v>
      </c>
      <c r="S77" s="22">
        <v>0</v>
      </c>
      <c r="T77" s="22">
        <v>0</v>
      </c>
      <c r="U77" s="22">
        <v>9710667</v>
      </c>
      <c r="V77" s="22">
        <v>0</v>
      </c>
      <c r="W77" s="22">
        <v>0</v>
      </c>
      <c r="X77" s="22">
        <v>654699</v>
      </c>
      <c r="Y77" s="22">
        <v>1800</v>
      </c>
      <c r="Z77" s="22">
        <v>625120</v>
      </c>
      <c r="AA77" s="22">
        <v>0</v>
      </c>
      <c r="AB77" s="22">
        <v>154487</v>
      </c>
      <c r="AC77" s="22">
        <v>101079</v>
      </c>
      <c r="AD77" s="22">
        <v>1537185</v>
      </c>
      <c r="AE77" s="22">
        <v>8173482</v>
      </c>
      <c r="AF77" s="22">
        <v>38026097</v>
      </c>
      <c r="AG77" s="22">
        <v>601704</v>
      </c>
      <c r="AH77" s="22">
        <v>1056674</v>
      </c>
      <c r="AI77" s="22">
        <v>39684475</v>
      </c>
      <c r="AJ77" s="22">
        <v>47857957</v>
      </c>
    </row>
    <row r="78" spans="1:36" x14ac:dyDescent="0.25">
      <c r="A78" s="22" t="s">
        <v>120</v>
      </c>
      <c r="B78" s="22" t="s">
        <v>163</v>
      </c>
      <c r="C78" s="22" t="s">
        <v>272</v>
      </c>
      <c r="D78" s="22" t="s">
        <v>273</v>
      </c>
      <c r="E78" s="22">
        <v>14912087</v>
      </c>
      <c r="F78" s="22">
        <v>501765</v>
      </c>
      <c r="G78" s="22">
        <v>100400</v>
      </c>
      <c r="H78" s="22">
        <v>-49224</v>
      </c>
      <c r="I78" s="22">
        <v>3358782</v>
      </c>
      <c r="J78" s="22">
        <v>969368</v>
      </c>
      <c r="K78" s="22">
        <v>2267952</v>
      </c>
      <c r="L78" s="22">
        <v>0</v>
      </c>
      <c r="M78" s="22">
        <v>916335</v>
      </c>
      <c r="N78" s="22">
        <v>0</v>
      </c>
      <c r="O78" s="22">
        <v>0</v>
      </c>
      <c r="P78" s="22">
        <v>0</v>
      </c>
      <c r="Q78" s="22">
        <v>0</v>
      </c>
      <c r="R78" s="22">
        <v>1180273</v>
      </c>
      <c r="S78" s="22">
        <v>0</v>
      </c>
      <c r="T78" s="22">
        <v>0</v>
      </c>
      <c r="U78" s="22">
        <v>24157738</v>
      </c>
      <c r="V78" s="22">
        <v>0</v>
      </c>
      <c r="W78" s="22">
        <v>0</v>
      </c>
      <c r="X78" s="22">
        <v>5229134</v>
      </c>
      <c r="Y78" s="22">
        <v>24936</v>
      </c>
      <c r="Z78" s="22">
        <v>1518076</v>
      </c>
      <c r="AA78" s="22">
        <v>1080991</v>
      </c>
      <c r="AB78" s="22">
        <v>0</v>
      </c>
      <c r="AC78" s="22">
        <v>0</v>
      </c>
      <c r="AD78" s="22">
        <v>7853137</v>
      </c>
      <c r="AE78" s="22">
        <v>16304601</v>
      </c>
      <c r="AF78" s="22">
        <v>232798848</v>
      </c>
      <c r="AG78" s="22">
        <v>6386947</v>
      </c>
      <c r="AH78" s="22">
        <v>212386</v>
      </c>
      <c r="AI78" s="22">
        <v>239398181</v>
      </c>
      <c r="AJ78" s="22">
        <v>255702782</v>
      </c>
    </row>
    <row r="79" spans="1:36" x14ac:dyDescent="0.25">
      <c r="A79" s="22" t="s">
        <v>120</v>
      </c>
      <c r="B79" s="22" t="s">
        <v>163</v>
      </c>
      <c r="C79" s="22" t="s">
        <v>274</v>
      </c>
      <c r="D79" s="22" t="s">
        <v>275</v>
      </c>
      <c r="E79" s="22">
        <v>10745563</v>
      </c>
      <c r="F79" s="22">
        <v>297606</v>
      </c>
      <c r="G79" s="22">
        <v>80286</v>
      </c>
      <c r="H79" s="22">
        <v>0</v>
      </c>
      <c r="I79" s="22">
        <v>0</v>
      </c>
      <c r="J79" s="22">
        <v>979336</v>
      </c>
      <c r="K79" s="22">
        <v>2191611</v>
      </c>
      <c r="L79" s="22">
        <v>0</v>
      </c>
      <c r="M79" s="22">
        <v>61343</v>
      </c>
      <c r="N79" s="22">
        <v>0</v>
      </c>
      <c r="O79" s="22">
        <v>0</v>
      </c>
      <c r="P79" s="22">
        <v>0</v>
      </c>
      <c r="Q79" s="22">
        <v>0</v>
      </c>
      <c r="R79" s="22">
        <v>6558155</v>
      </c>
      <c r="S79" s="22">
        <v>265836</v>
      </c>
      <c r="T79" s="22">
        <v>0</v>
      </c>
      <c r="U79" s="22">
        <v>21179736</v>
      </c>
      <c r="V79" s="22">
        <v>0</v>
      </c>
      <c r="W79" s="22">
        <v>0</v>
      </c>
      <c r="X79" s="22">
        <v>1877657</v>
      </c>
      <c r="Y79" s="22">
        <v>0</v>
      </c>
      <c r="Z79" s="22">
        <v>1173390</v>
      </c>
      <c r="AA79" s="22">
        <v>0</v>
      </c>
      <c r="AB79" s="22">
        <v>598482</v>
      </c>
      <c r="AC79" s="22">
        <v>0</v>
      </c>
      <c r="AD79" s="22">
        <v>3649529</v>
      </c>
      <c r="AE79" s="22">
        <v>17530207</v>
      </c>
      <c r="AF79" s="22">
        <v>99128256</v>
      </c>
      <c r="AG79" s="22">
        <v>4113862</v>
      </c>
      <c r="AH79" s="22">
        <v>45742</v>
      </c>
      <c r="AI79" s="22">
        <v>103287860</v>
      </c>
      <c r="AJ79" s="22">
        <v>120818067</v>
      </c>
    </row>
    <row r="80" spans="1:36" x14ac:dyDescent="0.25">
      <c r="A80" s="22" t="s">
        <v>120</v>
      </c>
      <c r="B80" s="22" t="s">
        <v>163</v>
      </c>
      <c r="C80" s="22" t="s">
        <v>276</v>
      </c>
      <c r="D80" s="22" t="s">
        <v>277</v>
      </c>
      <c r="E80" s="22">
        <v>19991914</v>
      </c>
      <c r="F80" s="22">
        <v>184055</v>
      </c>
      <c r="G80" s="22">
        <v>73642</v>
      </c>
      <c r="H80" s="22">
        <v>0</v>
      </c>
      <c r="I80" s="22">
        <v>2669260</v>
      </c>
      <c r="J80" s="22">
        <v>0</v>
      </c>
      <c r="K80" s="22">
        <v>46588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22965459</v>
      </c>
      <c r="V80" s="22">
        <v>0</v>
      </c>
      <c r="W80" s="22">
        <v>163946</v>
      </c>
      <c r="X80" s="22">
        <v>1363195</v>
      </c>
      <c r="Y80" s="22">
        <v>92686</v>
      </c>
      <c r="Z80" s="22">
        <v>1254341</v>
      </c>
      <c r="AA80" s="22">
        <v>0</v>
      </c>
      <c r="AB80" s="22">
        <v>0</v>
      </c>
      <c r="AC80" s="22">
        <v>78746</v>
      </c>
      <c r="AD80" s="22">
        <v>2952914</v>
      </c>
      <c r="AE80" s="22">
        <v>20012545</v>
      </c>
      <c r="AF80" s="22">
        <v>232096954</v>
      </c>
      <c r="AG80" s="22">
        <v>1520312</v>
      </c>
      <c r="AH80" s="22">
        <v>36544</v>
      </c>
      <c r="AI80" s="22">
        <v>233653810</v>
      </c>
      <c r="AJ80" s="22">
        <v>253666355</v>
      </c>
    </row>
    <row r="81" spans="1:36" x14ac:dyDescent="0.25">
      <c r="A81" s="22" t="s">
        <v>120</v>
      </c>
      <c r="B81" s="22" t="s">
        <v>163</v>
      </c>
      <c r="C81" s="22" t="s">
        <v>278</v>
      </c>
      <c r="D81" s="22" t="s">
        <v>279</v>
      </c>
      <c r="E81" s="22">
        <v>10056252</v>
      </c>
      <c r="F81" s="22">
        <v>136691</v>
      </c>
      <c r="G81" s="22">
        <v>31634</v>
      </c>
      <c r="H81" s="22">
        <v>0</v>
      </c>
      <c r="I81" s="22">
        <v>842503</v>
      </c>
      <c r="J81" s="22">
        <v>0</v>
      </c>
      <c r="K81" s="22">
        <v>186972</v>
      </c>
      <c r="L81" s="22">
        <v>0</v>
      </c>
      <c r="M81" s="22">
        <v>26995</v>
      </c>
      <c r="N81" s="22">
        <v>0</v>
      </c>
      <c r="O81" s="22">
        <v>0</v>
      </c>
      <c r="P81" s="22">
        <v>0</v>
      </c>
      <c r="Q81" s="22">
        <v>0</v>
      </c>
      <c r="R81" s="22">
        <v>3254845</v>
      </c>
      <c r="S81" s="22">
        <v>0</v>
      </c>
      <c r="T81" s="22">
        <v>0</v>
      </c>
      <c r="U81" s="22">
        <v>14535892</v>
      </c>
      <c r="V81" s="22">
        <v>0</v>
      </c>
      <c r="W81" s="22">
        <v>2634</v>
      </c>
      <c r="X81" s="22">
        <v>1208971</v>
      </c>
      <c r="Y81" s="22">
        <v>2354</v>
      </c>
      <c r="Z81" s="22">
        <v>494202</v>
      </c>
      <c r="AA81" s="22">
        <v>0</v>
      </c>
      <c r="AB81" s="22">
        <v>0</v>
      </c>
      <c r="AC81" s="22">
        <v>0</v>
      </c>
      <c r="AD81" s="22">
        <v>1708161</v>
      </c>
      <c r="AE81" s="22">
        <v>12827731</v>
      </c>
      <c r="AF81" s="22">
        <v>21415923</v>
      </c>
      <c r="AG81" s="22">
        <v>2949135</v>
      </c>
      <c r="AH81" s="22">
        <v>161136</v>
      </c>
      <c r="AI81" s="22">
        <v>24526194</v>
      </c>
      <c r="AJ81" s="22">
        <v>37353925</v>
      </c>
    </row>
    <row r="82" spans="1:36" x14ac:dyDescent="0.25">
      <c r="A82" s="22" t="s">
        <v>120</v>
      </c>
      <c r="B82" s="22" t="s">
        <v>163</v>
      </c>
      <c r="C82" s="22" t="s">
        <v>280</v>
      </c>
      <c r="D82" s="22" t="s">
        <v>281</v>
      </c>
      <c r="E82" s="22">
        <v>417846</v>
      </c>
      <c r="F82" s="22">
        <v>378149</v>
      </c>
      <c r="G82" s="22">
        <v>308760</v>
      </c>
      <c r="H82" s="22">
        <v>-66985</v>
      </c>
      <c r="I82" s="22">
        <v>0</v>
      </c>
      <c r="J82" s="22">
        <v>0</v>
      </c>
      <c r="K82" s="22">
        <v>2557919</v>
      </c>
      <c r="L82" s="22">
        <v>0</v>
      </c>
      <c r="M82" s="22">
        <v>692938</v>
      </c>
      <c r="N82" s="22">
        <v>0</v>
      </c>
      <c r="O82" s="22">
        <v>0</v>
      </c>
      <c r="P82" s="22">
        <v>0</v>
      </c>
      <c r="Q82" s="22">
        <v>0</v>
      </c>
      <c r="R82" s="22">
        <v>4014795</v>
      </c>
      <c r="S82" s="22">
        <v>0</v>
      </c>
      <c r="T82" s="22">
        <v>0</v>
      </c>
      <c r="U82" s="22">
        <v>8303422</v>
      </c>
      <c r="V82" s="22">
        <v>0</v>
      </c>
      <c r="W82" s="22">
        <v>0</v>
      </c>
      <c r="X82" s="22">
        <v>887820</v>
      </c>
      <c r="Y82" s="22">
        <v>87938</v>
      </c>
      <c r="Z82" s="22">
        <v>1344343</v>
      </c>
      <c r="AA82" s="22">
        <v>986417</v>
      </c>
      <c r="AB82" s="22">
        <v>419279</v>
      </c>
      <c r="AC82" s="22">
        <v>0</v>
      </c>
      <c r="AD82" s="22">
        <v>3725797</v>
      </c>
      <c r="AE82" s="22">
        <v>4577625</v>
      </c>
      <c r="AF82" s="22">
        <v>15558898</v>
      </c>
      <c r="AG82" s="22">
        <v>1459399</v>
      </c>
      <c r="AH82" s="22">
        <v>174074</v>
      </c>
      <c r="AI82" s="22">
        <v>17192371</v>
      </c>
      <c r="AJ82" s="22">
        <v>21769996</v>
      </c>
    </row>
    <row r="83" spans="1:36" x14ac:dyDescent="0.25">
      <c r="A83" s="22" t="s">
        <v>120</v>
      </c>
      <c r="B83" s="22" t="s">
        <v>163</v>
      </c>
      <c r="C83" s="22" t="s">
        <v>282</v>
      </c>
      <c r="D83" s="22" t="s">
        <v>283</v>
      </c>
      <c r="E83" s="22">
        <v>8380211</v>
      </c>
      <c r="F83" s="22">
        <v>574463</v>
      </c>
      <c r="G83" s="22">
        <v>0</v>
      </c>
      <c r="H83" s="22">
        <v>0</v>
      </c>
      <c r="I83" s="22">
        <v>0</v>
      </c>
      <c r="J83" s="22">
        <v>0</v>
      </c>
      <c r="K83" s="22">
        <v>6177697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14528</v>
      </c>
      <c r="T83" s="22">
        <v>0</v>
      </c>
      <c r="U83" s="22">
        <v>15146899</v>
      </c>
      <c r="V83" s="22">
        <v>0</v>
      </c>
      <c r="W83" s="22">
        <v>0</v>
      </c>
      <c r="X83" s="22">
        <v>2979089</v>
      </c>
      <c r="Y83" s="22">
        <v>1429104</v>
      </c>
      <c r="Z83" s="22">
        <v>1407159</v>
      </c>
      <c r="AA83" s="22">
        <v>452842</v>
      </c>
      <c r="AB83" s="22">
        <v>197902</v>
      </c>
      <c r="AC83" s="22">
        <v>0</v>
      </c>
      <c r="AD83" s="22">
        <v>6466096</v>
      </c>
      <c r="AE83" s="22">
        <v>8680803</v>
      </c>
      <c r="AF83" s="22">
        <v>52729728</v>
      </c>
      <c r="AG83" s="22">
        <v>8427060</v>
      </c>
      <c r="AH83" s="22">
        <v>400000</v>
      </c>
      <c r="AI83" s="22">
        <v>61556788</v>
      </c>
      <c r="AJ83" s="22">
        <v>70237591</v>
      </c>
    </row>
    <row r="84" spans="1:36" x14ac:dyDescent="0.25">
      <c r="A84" s="22" t="s">
        <v>120</v>
      </c>
      <c r="B84" s="22" t="s">
        <v>163</v>
      </c>
      <c r="C84" s="22" t="s">
        <v>284</v>
      </c>
      <c r="D84" s="22" t="s">
        <v>285</v>
      </c>
      <c r="E84" s="22">
        <v>39802938</v>
      </c>
      <c r="F84" s="22">
        <v>495563</v>
      </c>
      <c r="G84" s="22">
        <v>156907</v>
      </c>
      <c r="H84" s="22">
        <v>-68332</v>
      </c>
      <c r="I84" s="22">
        <v>644447</v>
      </c>
      <c r="J84" s="22">
        <v>0</v>
      </c>
      <c r="K84" s="22">
        <v>787590</v>
      </c>
      <c r="L84" s="22">
        <v>0</v>
      </c>
      <c r="M84" s="22">
        <v>54186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41873299</v>
      </c>
      <c r="V84" s="22">
        <v>0</v>
      </c>
      <c r="W84" s="22">
        <v>2349925</v>
      </c>
      <c r="X84" s="22">
        <v>2496407</v>
      </c>
      <c r="Y84" s="22">
        <v>0</v>
      </c>
      <c r="Z84" s="22">
        <v>5847398</v>
      </c>
      <c r="AA84" s="22">
        <v>768570</v>
      </c>
      <c r="AB84" s="22">
        <v>0</v>
      </c>
      <c r="AC84" s="22">
        <v>498354</v>
      </c>
      <c r="AD84" s="22">
        <v>11960654</v>
      </c>
      <c r="AE84" s="22">
        <v>29912645</v>
      </c>
      <c r="AF84" s="22">
        <v>205953232</v>
      </c>
      <c r="AG84" s="22">
        <v>9662457</v>
      </c>
      <c r="AH84" s="22">
        <v>198933</v>
      </c>
      <c r="AI84" s="22">
        <v>215814622</v>
      </c>
      <c r="AJ84" s="22">
        <v>245727267</v>
      </c>
    </row>
    <row r="85" spans="1:36" x14ac:dyDescent="0.25">
      <c r="A85" s="22" t="s">
        <v>120</v>
      </c>
      <c r="B85" s="22" t="s">
        <v>163</v>
      </c>
      <c r="C85" s="22" t="s">
        <v>286</v>
      </c>
      <c r="D85" s="22" t="s">
        <v>287</v>
      </c>
      <c r="E85" s="22">
        <v>6205666</v>
      </c>
      <c r="F85" s="22">
        <v>190315</v>
      </c>
      <c r="G85" s="22">
        <v>58165</v>
      </c>
      <c r="H85" s="22">
        <v>-21163</v>
      </c>
      <c r="I85" s="22">
        <v>0</v>
      </c>
      <c r="J85" s="22">
        <v>0</v>
      </c>
      <c r="K85" s="22">
        <v>851006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2137</v>
      </c>
      <c r="S85" s="22">
        <v>0</v>
      </c>
      <c r="T85" s="22">
        <v>0</v>
      </c>
      <c r="U85" s="22">
        <v>7286126</v>
      </c>
      <c r="V85" s="22">
        <v>0</v>
      </c>
      <c r="W85" s="22">
        <v>0</v>
      </c>
      <c r="X85" s="22">
        <v>636749</v>
      </c>
      <c r="Y85" s="22">
        <v>0</v>
      </c>
      <c r="Z85" s="22">
        <v>0</v>
      </c>
      <c r="AA85" s="22">
        <v>2650000</v>
      </c>
      <c r="AB85" s="22">
        <v>3747</v>
      </c>
      <c r="AC85" s="22">
        <v>0</v>
      </c>
      <c r="AD85" s="22">
        <v>3290496</v>
      </c>
      <c r="AE85" s="22">
        <v>3995630</v>
      </c>
      <c r="AF85" s="22">
        <v>115662290</v>
      </c>
      <c r="AG85" s="22">
        <v>684827</v>
      </c>
      <c r="AH85" s="22">
        <v>673710</v>
      </c>
      <c r="AI85" s="22">
        <v>117020827</v>
      </c>
      <c r="AJ85" s="22">
        <v>121016457</v>
      </c>
    </row>
    <row r="86" spans="1:36" x14ac:dyDescent="0.25">
      <c r="A86" s="22" t="s">
        <v>120</v>
      </c>
      <c r="B86" s="22" t="s">
        <v>163</v>
      </c>
      <c r="C86" s="22" t="s">
        <v>288</v>
      </c>
      <c r="D86" s="22" t="s">
        <v>289</v>
      </c>
      <c r="E86" s="22">
        <v>2751595</v>
      </c>
      <c r="F86" s="22">
        <v>193020</v>
      </c>
      <c r="G86" s="22">
        <v>74659</v>
      </c>
      <c r="H86" s="22">
        <v>-9125</v>
      </c>
      <c r="I86" s="22">
        <v>3518293</v>
      </c>
      <c r="J86" s="22">
        <v>3228378</v>
      </c>
      <c r="K86" s="22">
        <v>287124</v>
      </c>
      <c r="L86" s="22">
        <v>0</v>
      </c>
      <c r="M86" s="22">
        <v>0</v>
      </c>
      <c r="N86" s="22">
        <v>0</v>
      </c>
      <c r="O86" s="22">
        <v>0</v>
      </c>
      <c r="P86" s="22">
        <v>2307186</v>
      </c>
      <c r="Q86" s="22">
        <v>0</v>
      </c>
      <c r="R86" s="22">
        <v>4460746</v>
      </c>
      <c r="S86" s="22">
        <v>0</v>
      </c>
      <c r="T86" s="22">
        <v>0</v>
      </c>
      <c r="U86" s="22">
        <v>16811876</v>
      </c>
      <c r="V86" s="22">
        <v>0</v>
      </c>
      <c r="W86" s="22">
        <v>396908</v>
      </c>
      <c r="X86" s="22">
        <v>1422424</v>
      </c>
      <c r="Y86" s="22">
        <v>125715</v>
      </c>
      <c r="Z86" s="22">
        <v>112612</v>
      </c>
      <c r="AA86" s="22">
        <v>12979566</v>
      </c>
      <c r="AB86" s="22">
        <v>86455</v>
      </c>
      <c r="AC86" s="22">
        <v>0</v>
      </c>
      <c r="AD86" s="22">
        <v>15123680</v>
      </c>
      <c r="AE86" s="22">
        <v>1688196</v>
      </c>
      <c r="AF86" s="22">
        <v>216476212</v>
      </c>
      <c r="AG86" s="22">
        <v>1569456</v>
      </c>
      <c r="AH86" s="22">
        <v>112449</v>
      </c>
      <c r="AI86" s="22">
        <v>218158117</v>
      </c>
      <c r="AJ86" s="22">
        <v>219846313</v>
      </c>
    </row>
    <row r="87" spans="1:36" x14ac:dyDescent="0.25">
      <c r="A87" s="22" t="s">
        <v>120</v>
      </c>
      <c r="B87" s="22" t="s">
        <v>163</v>
      </c>
      <c r="C87" s="22" t="s">
        <v>290</v>
      </c>
      <c r="D87" s="22" t="s">
        <v>291</v>
      </c>
      <c r="E87" s="22">
        <v>51712925</v>
      </c>
      <c r="F87" s="22">
        <v>334539</v>
      </c>
      <c r="G87" s="22">
        <v>132118</v>
      </c>
      <c r="H87" s="22">
        <v>-20898</v>
      </c>
      <c r="I87" s="22">
        <v>6390506</v>
      </c>
      <c r="J87" s="22">
        <v>0</v>
      </c>
      <c r="K87" s="22">
        <v>957815</v>
      </c>
      <c r="L87" s="22">
        <v>0</v>
      </c>
      <c r="M87" s="22">
        <v>389120</v>
      </c>
      <c r="N87" s="22">
        <v>0</v>
      </c>
      <c r="O87" s="22">
        <v>0</v>
      </c>
      <c r="P87" s="22">
        <v>0</v>
      </c>
      <c r="Q87" s="22">
        <v>0</v>
      </c>
      <c r="R87" s="22">
        <v>46858</v>
      </c>
      <c r="S87" s="22">
        <v>0</v>
      </c>
      <c r="T87" s="22">
        <v>0</v>
      </c>
      <c r="U87" s="22">
        <v>59942983</v>
      </c>
      <c r="V87" s="22">
        <v>0</v>
      </c>
      <c r="W87" s="22">
        <v>1628871</v>
      </c>
      <c r="X87" s="22">
        <v>3671756</v>
      </c>
      <c r="Y87" s="22">
        <v>331290</v>
      </c>
      <c r="Z87" s="22">
        <v>333844</v>
      </c>
      <c r="AA87" s="22">
        <v>3826652</v>
      </c>
      <c r="AB87" s="22">
        <v>331079</v>
      </c>
      <c r="AC87" s="22">
        <v>0</v>
      </c>
      <c r="AD87" s="22">
        <v>10123492</v>
      </c>
      <c r="AE87" s="22">
        <v>49819491</v>
      </c>
      <c r="AF87" s="22">
        <v>146155602</v>
      </c>
      <c r="AG87" s="22">
        <v>1948338</v>
      </c>
      <c r="AH87" s="22">
        <v>242746</v>
      </c>
      <c r="AI87" s="22">
        <v>148346686</v>
      </c>
      <c r="AJ87" s="22">
        <v>198166177</v>
      </c>
    </row>
    <row r="88" spans="1:36" x14ac:dyDescent="0.25">
      <c r="A88" s="22" t="s">
        <v>120</v>
      </c>
      <c r="B88" s="22" t="s">
        <v>292</v>
      </c>
      <c r="C88" s="22" t="s">
        <v>293</v>
      </c>
      <c r="D88" s="22" t="s">
        <v>294</v>
      </c>
      <c r="E88" s="22">
        <v>3700214</v>
      </c>
      <c r="F88" s="22">
        <v>94226</v>
      </c>
      <c r="G88" s="22">
        <v>46461</v>
      </c>
      <c r="H88" s="22">
        <v>-7174</v>
      </c>
      <c r="I88" s="22">
        <v>760414</v>
      </c>
      <c r="J88" s="22">
        <v>0</v>
      </c>
      <c r="K88" s="22">
        <v>669728</v>
      </c>
      <c r="L88" s="22">
        <v>43991</v>
      </c>
      <c r="M88" s="22">
        <v>379683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5687543</v>
      </c>
      <c r="V88" s="22">
        <v>0</v>
      </c>
      <c r="W88" s="22">
        <v>91815</v>
      </c>
      <c r="X88" s="22">
        <v>278699</v>
      </c>
      <c r="Y88" s="22">
        <v>221335</v>
      </c>
      <c r="Z88" s="22">
        <v>0</v>
      </c>
      <c r="AA88" s="22">
        <v>2183581</v>
      </c>
      <c r="AB88" s="22">
        <v>11621</v>
      </c>
      <c r="AC88" s="22">
        <v>0</v>
      </c>
      <c r="AD88" s="22">
        <v>2787051</v>
      </c>
      <c r="AE88" s="22">
        <v>2900492</v>
      </c>
      <c r="AF88" s="22">
        <v>15778574</v>
      </c>
      <c r="AG88" s="22">
        <v>108359</v>
      </c>
      <c r="AH88" s="22">
        <v>0</v>
      </c>
      <c r="AI88" s="22">
        <v>15886933</v>
      </c>
      <c r="AJ88" s="22">
        <v>18787425</v>
      </c>
    </row>
    <row r="89" spans="1:36" x14ac:dyDescent="0.25">
      <c r="A89" s="22" t="s">
        <v>120</v>
      </c>
      <c r="B89" s="22" t="s">
        <v>292</v>
      </c>
      <c r="C89" s="22" t="s">
        <v>295</v>
      </c>
      <c r="D89" s="22" t="s">
        <v>296</v>
      </c>
      <c r="E89" s="22">
        <v>14853499</v>
      </c>
      <c r="F89" s="22">
        <v>130155</v>
      </c>
      <c r="G89" s="22">
        <v>19227</v>
      </c>
      <c r="H89" s="22">
        <v>-31030</v>
      </c>
      <c r="I89" s="22">
        <v>434543</v>
      </c>
      <c r="J89" s="22">
        <v>0</v>
      </c>
      <c r="K89" s="22">
        <v>3186536</v>
      </c>
      <c r="L89" s="22">
        <v>299703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18892633</v>
      </c>
      <c r="V89" s="22">
        <v>0</v>
      </c>
      <c r="W89" s="22">
        <v>0</v>
      </c>
      <c r="X89" s="22">
        <v>4704350</v>
      </c>
      <c r="Y89" s="22">
        <v>186085</v>
      </c>
      <c r="Z89" s="22">
        <v>2044190</v>
      </c>
      <c r="AA89" s="22">
        <v>19837974</v>
      </c>
      <c r="AB89" s="22">
        <v>0</v>
      </c>
      <c r="AC89" s="22">
        <v>0</v>
      </c>
      <c r="AD89" s="22">
        <v>26772599</v>
      </c>
      <c r="AE89" s="22">
        <v>-7879966</v>
      </c>
      <c r="AF89" s="22">
        <v>167602017</v>
      </c>
      <c r="AG89" s="22">
        <v>208395</v>
      </c>
      <c r="AH89" s="22">
        <v>141350</v>
      </c>
      <c r="AI89" s="22">
        <v>167951762</v>
      </c>
      <c r="AJ89" s="22">
        <v>160071796</v>
      </c>
    </row>
    <row r="90" spans="1:36" x14ac:dyDescent="0.25">
      <c r="A90" s="22" t="s">
        <v>120</v>
      </c>
      <c r="B90" s="22" t="s">
        <v>292</v>
      </c>
      <c r="C90" s="22" t="s">
        <v>297</v>
      </c>
      <c r="D90" s="22" t="s">
        <v>298</v>
      </c>
      <c r="E90" s="22">
        <v>4021243</v>
      </c>
      <c r="F90" s="22">
        <v>161385</v>
      </c>
      <c r="G90" s="22">
        <v>19255</v>
      </c>
      <c r="H90" s="22">
        <v>-14620</v>
      </c>
      <c r="I90" s="22">
        <v>1412827</v>
      </c>
      <c r="J90" s="22">
        <v>0</v>
      </c>
      <c r="K90" s="22">
        <v>533142</v>
      </c>
      <c r="L90" s="22">
        <v>21167</v>
      </c>
      <c r="M90" s="22">
        <v>0</v>
      </c>
      <c r="N90" s="22">
        <v>0</v>
      </c>
      <c r="O90" s="22">
        <v>0</v>
      </c>
      <c r="P90" s="22">
        <v>30</v>
      </c>
      <c r="Q90" s="22">
        <v>0</v>
      </c>
      <c r="R90" s="22">
        <v>0</v>
      </c>
      <c r="S90" s="22">
        <v>16634</v>
      </c>
      <c r="T90" s="22">
        <v>116390</v>
      </c>
      <c r="U90" s="22">
        <v>6287453</v>
      </c>
      <c r="V90" s="22">
        <v>0</v>
      </c>
      <c r="W90" s="22">
        <v>35277</v>
      </c>
      <c r="X90" s="22">
        <v>538105</v>
      </c>
      <c r="Y90" s="22">
        <v>71004</v>
      </c>
      <c r="Z90" s="22">
        <v>1145402</v>
      </c>
      <c r="AA90" s="22">
        <v>3651045</v>
      </c>
      <c r="AB90" s="22">
        <v>0</v>
      </c>
      <c r="AC90" s="22">
        <v>0</v>
      </c>
      <c r="AD90" s="22">
        <v>5440833</v>
      </c>
      <c r="AE90" s="22">
        <v>846620</v>
      </c>
      <c r="AF90" s="22">
        <v>47501622</v>
      </c>
      <c r="AG90" s="22">
        <v>48395</v>
      </c>
      <c r="AH90" s="22">
        <v>72442</v>
      </c>
      <c r="AI90" s="22">
        <v>47622459</v>
      </c>
      <c r="AJ90" s="22">
        <v>48469079</v>
      </c>
    </row>
    <row r="91" spans="1:36" x14ac:dyDescent="0.25">
      <c r="A91" s="22" t="s">
        <v>120</v>
      </c>
      <c r="B91" s="22" t="s">
        <v>292</v>
      </c>
      <c r="C91" s="22" t="s">
        <v>299</v>
      </c>
      <c r="D91" s="22" t="s">
        <v>300</v>
      </c>
      <c r="E91" s="22">
        <v>1112703</v>
      </c>
      <c r="F91" s="22">
        <v>17624</v>
      </c>
      <c r="G91" s="22">
        <v>7154</v>
      </c>
      <c r="H91" s="22">
        <v>0</v>
      </c>
      <c r="I91" s="22">
        <v>661247</v>
      </c>
      <c r="J91" s="22">
        <v>0</v>
      </c>
      <c r="K91" s="22">
        <v>58742</v>
      </c>
      <c r="L91" s="22">
        <v>0</v>
      </c>
      <c r="M91" s="22">
        <v>175520</v>
      </c>
      <c r="N91" s="22">
        <v>0</v>
      </c>
      <c r="O91" s="22">
        <v>0</v>
      </c>
      <c r="P91" s="22">
        <v>0</v>
      </c>
      <c r="Q91" s="22">
        <v>0</v>
      </c>
      <c r="R91" s="22">
        <v>10</v>
      </c>
      <c r="S91" s="22">
        <v>0</v>
      </c>
      <c r="T91" s="22">
        <v>0</v>
      </c>
      <c r="U91" s="22">
        <v>2033000</v>
      </c>
      <c r="V91" s="22">
        <v>0</v>
      </c>
      <c r="W91" s="22">
        <v>8609</v>
      </c>
      <c r="X91" s="22">
        <v>114296</v>
      </c>
      <c r="Y91" s="22">
        <v>11170</v>
      </c>
      <c r="Z91" s="22">
        <v>253337</v>
      </c>
      <c r="AA91" s="22">
        <v>0</v>
      </c>
      <c r="AB91" s="22">
        <v>12212</v>
      </c>
      <c r="AC91" s="22">
        <v>0</v>
      </c>
      <c r="AD91" s="22">
        <v>399624</v>
      </c>
      <c r="AE91" s="22">
        <v>1633376</v>
      </c>
      <c r="AF91" s="22">
        <v>9254500</v>
      </c>
      <c r="AG91" s="22">
        <v>0</v>
      </c>
      <c r="AH91" s="22">
        <v>2888</v>
      </c>
      <c r="AI91" s="22">
        <v>9257388</v>
      </c>
      <c r="AJ91" s="22">
        <v>10890764</v>
      </c>
    </row>
    <row r="92" spans="1:36" x14ac:dyDescent="0.25">
      <c r="A92" s="22" t="s">
        <v>120</v>
      </c>
      <c r="B92" s="22" t="s">
        <v>292</v>
      </c>
      <c r="C92" s="22" t="s">
        <v>301</v>
      </c>
      <c r="D92" s="22" t="s">
        <v>302</v>
      </c>
      <c r="E92" s="22">
        <v>1562143</v>
      </c>
      <c r="F92" s="22">
        <v>69612</v>
      </c>
      <c r="G92" s="22">
        <v>34722</v>
      </c>
      <c r="H92" s="22">
        <v>-2312</v>
      </c>
      <c r="I92" s="22">
        <v>492546</v>
      </c>
      <c r="J92" s="22">
        <v>0</v>
      </c>
      <c r="K92" s="22">
        <v>210015</v>
      </c>
      <c r="L92" s="22">
        <v>0</v>
      </c>
      <c r="M92" s="22">
        <v>137891</v>
      </c>
      <c r="N92" s="22">
        <v>0</v>
      </c>
      <c r="O92" s="22">
        <v>0</v>
      </c>
      <c r="P92" s="22">
        <v>10</v>
      </c>
      <c r="Q92" s="22">
        <v>0</v>
      </c>
      <c r="R92" s="22">
        <v>3505</v>
      </c>
      <c r="S92" s="22">
        <v>0</v>
      </c>
      <c r="T92" s="22">
        <v>0</v>
      </c>
      <c r="U92" s="22">
        <v>2508132</v>
      </c>
      <c r="V92" s="22">
        <v>0</v>
      </c>
      <c r="W92" s="22">
        <v>0</v>
      </c>
      <c r="X92" s="22">
        <v>247735</v>
      </c>
      <c r="Y92" s="22">
        <v>125</v>
      </c>
      <c r="Z92" s="22">
        <v>577930</v>
      </c>
      <c r="AA92" s="22">
        <v>1748635</v>
      </c>
      <c r="AB92" s="22">
        <v>0</v>
      </c>
      <c r="AC92" s="22">
        <v>30703</v>
      </c>
      <c r="AD92" s="22">
        <v>2605128</v>
      </c>
      <c r="AE92" s="22">
        <v>-96996</v>
      </c>
      <c r="AF92" s="22">
        <v>10864261</v>
      </c>
      <c r="AG92" s="22">
        <v>0</v>
      </c>
      <c r="AH92" s="22">
        <v>0</v>
      </c>
      <c r="AI92" s="22">
        <v>10864261</v>
      </c>
      <c r="AJ92" s="22">
        <v>10767265</v>
      </c>
    </row>
    <row r="93" spans="1:36" x14ac:dyDescent="0.25">
      <c r="A93" s="22" t="s">
        <v>120</v>
      </c>
      <c r="B93" s="22" t="s">
        <v>292</v>
      </c>
      <c r="C93" s="22" t="s">
        <v>303</v>
      </c>
      <c r="D93" s="22" t="s">
        <v>304</v>
      </c>
      <c r="E93" s="22">
        <v>12578804</v>
      </c>
      <c r="F93" s="22">
        <v>697998</v>
      </c>
      <c r="G93" s="22">
        <v>142536</v>
      </c>
      <c r="H93" s="22">
        <v>0</v>
      </c>
      <c r="I93" s="22">
        <v>5600246</v>
      </c>
      <c r="J93" s="22">
        <v>0</v>
      </c>
      <c r="K93" s="22">
        <v>1402482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150185</v>
      </c>
      <c r="T93" s="22">
        <v>0</v>
      </c>
      <c r="U93" s="22">
        <v>20572251</v>
      </c>
      <c r="V93" s="22">
        <v>0</v>
      </c>
      <c r="W93" s="22">
        <v>586770</v>
      </c>
      <c r="X93" s="22">
        <v>2711218</v>
      </c>
      <c r="Y93" s="22">
        <v>1799102</v>
      </c>
      <c r="Z93" s="22">
        <v>4655632</v>
      </c>
      <c r="AA93" s="22">
        <v>14910095</v>
      </c>
      <c r="AB93" s="22">
        <v>0</v>
      </c>
      <c r="AC93" s="22">
        <v>0</v>
      </c>
      <c r="AD93" s="22">
        <v>24662817</v>
      </c>
      <c r="AE93" s="22">
        <v>-4090566</v>
      </c>
      <c r="AF93" s="22">
        <v>129576772</v>
      </c>
      <c r="AG93" s="22">
        <v>128500</v>
      </c>
      <c r="AH93" s="22">
        <v>0</v>
      </c>
      <c r="AI93" s="22">
        <v>129705272</v>
      </c>
      <c r="AJ93" s="22">
        <v>125614706</v>
      </c>
    </row>
    <row r="94" spans="1:36" x14ac:dyDescent="0.25">
      <c r="A94" s="22" t="s">
        <v>120</v>
      </c>
      <c r="B94" s="22" t="s">
        <v>292</v>
      </c>
      <c r="C94" s="22" t="s">
        <v>305</v>
      </c>
      <c r="D94" s="22" t="s">
        <v>306</v>
      </c>
      <c r="E94" s="22">
        <v>2183350</v>
      </c>
      <c r="F94" s="22">
        <v>77338</v>
      </c>
      <c r="G94" s="22">
        <v>30125</v>
      </c>
      <c r="H94" s="22">
        <v>0</v>
      </c>
      <c r="I94" s="22">
        <v>1241</v>
      </c>
      <c r="J94" s="22">
        <v>0</v>
      </c>
      <c r="K94" s="22">
        <v>142103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5529</v>
      </c>
      <c r="S94" s="22">
        <v>76021</v>
      </c>
      <c r="T94" s="22">
        <v>0</v>
      </c>
      <c r="U94" s="22">
        <v>2515707</v>
      </c>
      <c r="V94" s="22">
        <v>0</v>
      </c>
      <c r="W94" s="22">
        <v>0</v>
      </c>
      <c r="X94" s="22">
        <v>434869</v>
      </c>
      <c r="Y94" s="22">
        <v>7515</v>
      </c>
      <c r="Z94" s="22">
        <v>38136</v>
      </c>
      <c r="AA94" s="22">
        <v>2393995</v>
      </c>
      <c r="AB94" s="22">
        <v>76021</v>
      </c>
      <c r="AC94" s="22">
        <v>0</v>
      </c>
      <c r="AD94" s="22">
        <v>2950536</v>
      </c>
      <c r="AE94" s="22">
        <v>-434829</v>
      </c>
      <c r="AF94" s="22">
        <v>11885121</v>
      </c>
      <c r="AG94" s="22">
        <v>0</v>
      </c>
      <c r="AH94" s="22">
        <v>1575</v>
      </c>
      <c r="AI94" s="22">
        <v>11886696</v>
      </c>
      <c r="AJ94" s="22">
        <v>11451867</v>
      </c>
    </row>
    <row r="95" spans="1:36" x14ac:dyDescent="0.25">
      <c r="A95" s="22" t="s">
        <v>120</v>
      </c>
      <c r="B95" s="22" t="s">
        <v>292</v>
      </c>
      <c r="C95" s="22" t="s">
        <v>307</v>
      </c>
      <c r="D95" s="22" t="s">
        <v>308</v>
      </c>
      <c r="E95" s="22">
        <v>905364</v>
      </c>
      <c r="F95" s="22">
        <v>116824</v>
      </c>
      <c r="G95" s="22">
        <v>30426</v>
      </c>
      <c r="H95" s="22">
        <v>0</v>
      </c>
      <c r="I95" s="22">
        <v>161543</v>
      </c>
      <c r="J95" s="22">
        <v>0</v>
      </c>
      <c r="K95" s="22">
        <v>113473</v>
      </c>
      <c r="L95" s="22">
        <v>0</v>
      </c>
      <c r="M95" s="22">
        <v>70697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1398327</v>
      </c>
      <c r="V95" s="22">
        <v>0</v>
      </c>
      <c r="W95" s="22">
        <v>0</v>
      </c>
      <c r="X95" s="22">
        <v>287454</v>
      </c>
      <c r="Y95" s="22">
        <v>1957</v>
      </c>
      <c r="Z95" s="22">
        <v>456746</v>
      </c>
      <c r="AA95" s="22">
        <v>100786</v>
      </c>
      <c r="AB95" s="22">
        <v>0</v>
      </c>
      <c r="AC95" s="22">
        <v>32713</v>
      </c>
      <c r="AD95" s="22">
        <v>879656</v>
      </c>
      <c r="AE95" s="22">
        <v>518671</v>
      </c>
      <c r="AF95" s="22">
        <v>5754120</v>
      </c>
      <c r="AG95" s="22">
        <v>10000</v>
      </c>
      <c r="AH95" s="22">
        <v>36841</v>
      </c>
      <c r="AI95" s="22">
        <v>5800961</v>
      </c>
      <c r="AJ95" s="22">
        <v>6319632</v>
      </c>
    </row>
    <row r="96" spans="1:36" x14ac:dyDescent="0.25">
      <c r="A96" s="22" t="s">
        <v>120</v>
      </c>
      <c r="B96" s="22" t="s">
        <v>292</v>
      </c>
      <c r="C96" s="22" t="s">
        <v>309</v>
      </c>
      <c r="D96" s="22" t="s">
        <v>310</v>
      </c>
      <c r="E96" s="22">
        <v>13799689</v>
      </c>
      <c r="F96" s="22">
        <v>265957</v>
      </c>
      <c r="G96" s="22">
        <v>55295</v>
      </c>
      <c r="H96" s="22">
        <v>0</v>
      </c>
      <c r="I96" s="22">
        <v>1386120</v>
      </c>
      <c r="J96" s="22">
        <v>0</v>
      </c>
      <c r="K96" s="22">
        <v>731966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454437</v>
      </c>
      <c r="S96" s="22">
        <v>0</v>
      </c>
      <c r="T96" s="22">
        <v>0</v>
      </c>
      <c r="U96" s="22">
        <v>16693464</v>
      </c>
      <c r="V96" s="22">
        <v>0</v>
      </c>
      <c r="W96" s="22">
        <v>0</v>
      </c>
      <c r="X96" s="22">
        <v>603608</v>
      </c>
      <c r="Y96" s="22">
        <v>856662</v>
      </c>
      <c r="Z96" s="22">
        <v>649879</v>
      </c>
      <c r="AA96" s="22">
        <v>7241054</v>
      </c>
      <c r="AB96" s="22">
        <v>332533</v>
      </c>
      <c r="AC96" s="22">
        <v>0</v>
      </c>
      <c r="AD96" s="22">
        <v>9683736</v>
      </c>
      <c r="AE96" s="22">
        <v>7009728</v>
      </c>
      <c r="AF96" s="22">
        <v>79786925</v>
      </c>
      <c r="AG96" s="22">
        <v>108085</v>
      </c>
      <c r="AH96" s="22">
        <v>2475</v>
      </c>
      <c r="AI96" s="22">
        <v>79897485</v>
      </c>
      <c r="AJ96" s="22">
        <v>86907213</v>
      </c>
    </row>
    <row r="97" spans="1:36" x14ac:dyDescent="0.25">
      <c r="A97" s="22" t="s">
        <v>120</v>
      </c>
      <c r="B97" s="22" t="s">
        <v>292</v>
      </c>
      <c r="C97" s="22" t="s">
        <v>311</v>
      </c>
      <c r="D97" s="22" t="s">
        <v>312</v>
      </c>
      <c r="E97" s="22">
        <v>696669</v>
      </c>
      <c r="F97" s="22">
        <v>50510</v>
      </c>
      <c r="G97" s="22">
        <v>27989</v>
      </c>
      <c r="H97" s="22">
        <v>-4071</v>
      </c>
      <c r="I97" s="22">
        <v>325637</v>
      </c>
      <c r="J97" s="22">
        <v>0</v>
      </c>
      <c r="K97" s="22">
        <v>141068</v>
      </c>
      <c r="L97" s="22">
        <v>0</v>
      </c>
      <c r="M97" s="22">
        <v>0</v>
      </c>
      <c r="N97" s="22">
        <v>114498</v>
      </c>
      <c r="O97" s="22">
        <v>0</v>
      </c>
      <c r="P97" s="22">
        <v>10</v>
      </c>
      <c r="Q97" s="22">
        <v>0</v>
      </c>
      <c r="R97" s="22">
        <v>0</v>
      </c>
      <c r="S97" s="22">
        <v>0</v>
      </c>
      <c r="T97" s="22">
        <v>0</v>
      </c>
      <c r="U97" s="22">
        <v>1352310</v>
      </c>
      <c r="V97" s="22">
        <v>0</v>
      </c>
      <c r="W97" s="22">
        <v>0</v>
      </c>
      <c r="X97" s="22">
        <v>130523</v>
      </c>
      <c r="Y97" s="22">
        <v>202096</v>
      </c>
      <c r="Z97" s="22">
        <v>255090</v>
      </c>
      <c r="AA97" s="22">
        <v>1007322</v>
      </c>
      <c r="AB97" s="22">
        <v>0</v>
      </c>
      <c r="AC97" s="22">
        <v>0</v>
      </c>
      <c r="AD97" s="22">
        <v>1595031</v>
      </c>
      <c r="AE97" s="22">
        <v>-242721</v>
      </c>
      <c r="AF97" s="22">
        <v>10197421</v>
      </c>
      <c r="AG97" s="22">
        <v>0</v>
      </c>
      <c r="AH97" s="22">
        <v>738</v>
      </c>
      <c r="AI97" s="22">
        <v>10198159</v>
      </c>
      <c r="AJ97" s="22">
        <v>9955438</v>
      </c>
    </row>
    <row r="98" spans="1:36" x14ac:dyDescent="0.25">
      <c r="A98" s="22" t="s">
        <v>120</v>
      </c>
      <c r="B98" s="22" t="s">
        <v>292</v>
      </c>
      <c r="C98" s="22" t="s">
        <v>313</v>
      </c>
      <c r="D98" s="22" t="s">
        <v>314</v>
      </c>
      <c r="E98" s="22">
        <v>3110904</v>
      </c>
      <c r="F98" s="22">
        <v>247561</v>
      </c>
      <c r="G98" s="22">
        <v>32559</v>
      </c>
      <c r="H98" s="22">
        <v>-8285</v>
      </c>
      <c r="I98" s="22">
        <v>705580</v>
      </c>
      <c r="J98" s="22">
        <v>0</v>
      </c>
      <c r="K98" s="22">
        <v>2045700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355949</v>
      </c>
      <c r="S98" s="22">
        <v>0</v>
      </c>
      <c r="T98" s="22">
        <v>0</v>
      </c>
      <c r="U98" s="22">
        <v>6489968</v>
      </c>
      <c r="V98" s="22">
        <v>0</v>
      </c>
      <c r="W98" s="22">
        <v>0</v>
      </c>
      <c r="X98" s="22">
        <v>3026935</v>
      </c>
      <c r="Y98" s="22">
        <v>454308</v>
      </c>
      <c r="Z98" s="22">
        <v>1714816</v>
      </c>
      <c r="AA98" s="22">
        <v>3432772</v>
      </c>
      <c r="AB98" s="22">
        <v>0</v>
      </c>
      <c r="AC98" s="22">
        <v>0</v>
      </c>
      <c r="AD98" s="22">
        <v>8628831</v>
      </c>
      <c r="AE98" s="22">
        <v>-2138863</v>
      </c>
      <c r="AF98" s="22">
        <v>78382456</v>
      </c>
      <c r="AG98" s="22">
        <v>155520</v>
      </c>
      <c r="AH98" s="22">
        <v>6909</v>
      </c>
      <c r="AI98" s="22">
        <v>78544885</v>
      </c>
      <c r="AJ98" s="22">
        <v>76406022</v>
      </c>
    </row>
    <row r="99" spans="1:36" x14ac:dyDescent="0.25">
      <c r="A99" s="22" t="s">
        <v>120</v>
      </c>
      <c r="B99" s="22" t="s">
        <v>292</v>
      </c>
      <c r="C99" s="22" t="s">
        <v>315</v>
      </c>
      <c r="D99" s="22" t="s">
        <v>316</v>
      </c>
      <c r="E99" s="22">
        <v>2036874</v>
      </c>
      <c r="F99" s="22">
        <v>36427</v>
      </c>
      <c r="G99" s="22">
        <v>16537</v>
      </c>
      <c r="H99" s="22">
        <v>0</v>
      </c>
      <c r="I99" s="22">
        <v>0</v>
      </c>
      <c r="J99" s="22">
        <v>0</v>
      </c>
      <c r="K99" s="22">
        <v>689734</v>
      </c>
      <c r="L99" s="22">
        <v>0</v>
      </c>
      <c r="M99" s="22">
        <v>339581</v>
      </c>
      <c r="N99" s="22">
        <v>0</v>
      </c>
      <c r="O99" s="22">
        <v>0</v>
      </c>
      <c r="P99" s="22">
        <v>0</v>
      </c>
      <c r="Q99" s="22">
        <v>0</v>
      </c>
      <c r="R99" s="22">
        <v>10</v>
      </c>
      <c r="S99" s="22">
        <v>0</v>
      </c>
      <c r="T99" s="22">
        <v>0</v>
      </c>
      <c r="U99" s="22">
        <v>3119163</v>
      </c>
      <c r="V99" s="22">
        <v>0</v>
      </c>
      <c r="W99" s="22">
        <v>0</v>
      </c>
      <c r="X99" s="22">
        <v>406114</v>
      </c>
      <c r="Y99" s="22">
        <v>15378</v>
      </c>
      <c r="Z99" s="22">
        <v>468483</v>
      </c>
      <c r="AA99" s="22">
        <v>1760437</v>
      </c>
      <c r="AB99" s="22">
        <v>0</v>
      </c>
      <c r="AC99" s="22">
        <v>0</v>
      </c>
      <c r="AD99" s="22">
        <v>2650412</v>
      </c>
      <c r="AE99" s="22">
        <v>468751</v>
      </c>
      <c r="AF99" s="22">
        <v>12647942</v>
      </c>
      <c r="AG99" s="22">
        <v>57232</v>
      </c>
      <c r="AH99" s="22">
        <v>12747</v>
      </c>
      <c r="AI99" s="22">
        <v>12717921</v>
      </c>
      <c r="AJ99" s="22">
        <v>13186672</v>
      </c>
    </row>
    <row r="100" spans="1:36" x14ac:dyDescent="0.25">
      <c r="A100" s="22" t="s">
        <v>120</v>
      </c>
      <c r="B100" s="22" t="s">
        <v>292</v>
      </c>
      <c r="C100" s="22" t="s">
        <v>317</v>
      </c>
      <c r="D100" s="22" t="s">
        <v>318</v>
      </c>
      <c r="E100" s="22">
        <v>1649451</v>
      </c>
      <c r="F100" s="22">
        <v>67490</v>
      </c>
      <c r="G100" s="22">
        <v>41102</v>
      </c>
      <c r="H100" s="22">
        <v>-16575</v>
      </c>
      <c r="I100" s="22">
        <v>95046</v>
      </c>
      <c r="J100" s="22">
        <v>0</v>
      </c>
      <c r="K100" s="22">
        <v>143420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1979934</v>
      </c>
      <c r="V100" s="22">
        <v>0</v>
      </c>
      <c r="W100" s="22">
        <v>8162</v>
      </c>
      <c r="X100" s="22">
        <v>215803</v>
      </c>
      <c r="Y100" s="22">
        <v>42300</v>
      </c>
      <c r="Z100" s="22">
        <v>931993</v>
      </c>
      <c r="AA100" s="22">
        <v>982580</v>
      </c>
      <c r="AB100" s="22">
        <v>0</v>
      </c>
      <c r="AC100" s="22">
        <v>0</v>
      </c>
      <c r="AD100" s="22">
        <v>2180838</v>
      </c>
      <c r="AE100" s="22">
        <v>-200904</v>
      </c>
      <c r="AF100" s="22">
        <v>5189566</v>
      </c>
      <c r="AG100" s="22">
        <v>23521</v>
      </c>
      <c r="AH100" s="22">
        <v>4272</v>
      </c>
      <c r="AI100" s="22">
        <v>5217359</v>
      </c>
      <c r="AJ100" s="22">
        <v>5016455</v>
      </c>
    </row>
    <row r="101" spans="1:36" x14ac:dyDescent="0.25">
      <c r="A101" s="22" t="s">
        <v>120</v>
      </c>
      <c r="B101" s="22" t="s">
        <v>292</v>
      </c>
      <c r="C101" s="22" t="s">
        <v>319</v>
      </c>
      <c r="D101" s="22" t="s">
        <v>320</v>
      </c>
      <c r="E101" s="22">
        <v>1358619</v>
      </c>
      <c r="F101" s="22">
        <v>191026</v>
      </c>
      <c r="G101" s="22">
        <v>58099</v>
      </c>
      <c r="H101" s="22">
        <v>-58099</v>
      </c>
      <c r="I101" s="22">
        <v>12621</v>
      </c>
      <c r="J101" s="22">
        <v>0</v>
      </c>
      <c r="K101" s="22">
        <v>105181</v>
      </c>
      <c r="L101" s="22">
        <v>0</v>
      </c>
      <c r="M101" s="22">
        <v>6510</v>
      </c>
      <c r="N101" s="22">
        <v>0</v>
      </c>
      <c r="O101" s="22">
        <v>0</v>
      </c>
      <c r="P101" s="22">
        <v>0</v>
      </c>
      <c r="Q101" s="22">
        <v>0</v>
      </c>
      <c r="R101" s="22">
        <v>45712</v>
      </c>
      <c r="S101" s="22">
        <v>0</v>
      </c>
      <c r="T101" s="22">
        <v>0</v>
      </c>
      <c r="U101" s="22">
        <v>1719669</v>
      </c>
      <c r="V101" s="22">
        <v>0</v>
      </c>
      <c r="W101" s="22">
        <v>0</v>
      </c>
      <c r="X101" s="22">
        <v>145150</v>
      </c>
      <c r="Y101" s="22">
        <v>33864</v>
      </c>
      <c r="Z101" s="22">
        <v>712395</v>
      </c>
      <c r="AA101" s="22">
        <v>0</v>
      </c>
      <c r="AB101" s="22">
        <v>0</v>
      </c>
      <c r="AC101" s="22">
        <v>0</v>
      </c>
      <c r="AD101" s="22">
        <v>891409</v>
      </c>
      <c r="AE101" s="22">
        <v>828260</v>
      </c>
      <c r="AF101" s="22">
        <v>6398435</v>
      </c>
      <c r="AG101" s="22">
        <v>330</v>
      </c>
      <c r="AH101" s="22">
        <v>7897</v>
      </c>
      <c r="AI101" s="22">
        <v>6406662</v>
      </c>
      <c r="AJ101" s="22">
        <v>7234922</v>
      </c>
    </row>
    <row r="102" spans="1:36" x14ac:dyDescent="0.25">
      <c r="A102" s="22" t="s">
        <v>120</v>
      </c>
      <c r="B102" s="22" t="s">
        <v>292</v>
      </c>
      <c r="C102" s="22" t="s">
        <v>321</v>
      </c>
      <c r="D102" s="22" t="s">
        <v>322</v>
      </c>
      <c r="E102" s="22">
        <v>5465056</v>
      </c>
      <c r="F102" s="22">
        <v>204925</v>
      </c>
      <c r="G102" s="22">
        <v>61390</v>
      </c>
      <c r="H102" s="22">
        <v>0</v>
      </c>
      <c r="I102" s="22">
        <v>0</v>
      </c>
      <c r="J102" s="22">
        <v>0</v>
      </c>
      <c r="K102" s="22">
        <v>438730</v>
      </c>
      <c r="L102" s="22">
        <v>12311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6182412</v>
      </c>
      <c r="V102" s="22">
        <v>0</v>
      </c>
      <c r="W102" s="22">
        <v>0</v>
      </c>
      <c r="X102" s="22">
        <v>179616</v>
      </c>
      <c r="Y102" s="22">
        <v>322016</v>
      </c>
      <c r="Z102" s="22">
        <v>7398</v>
      </c>
      <c r="AA102" s="22">
        <v>1685976</v>
      </c>
      <c r="AB102" s="22">
        <v>0</v>
      </c>
      <c r="AC102" s="22">
        <v>0</v>
      </c>
      <c r="AD102" s="22">
        <v>2195006</v>
      </c>
      <c r="AE102" s="22">
        <v>3987406</v>
      </c>
      <c r="AF102" s="22">
        <v>18145661</v>
      </c>
      <c r="AG102" s="22">
        <v>77192</v>
      </c>
      <c r="AH102" s="22">
        <v>64172</v>
      </c>
      <c r="AI102" s="22">
        <v>18287025</v>
      </c>
      <c r="AJ102" s="22">
        <v>22274431</v>
      </c>
    </row>
    <row r="103" spans="1:36" x14ac:dyDescent="0.25">
      <c r="A103" s="22" t="s">
        <v>120</v>
      </c>
      <c r="B103" s="22" t="s">
        <v>292</v>
      </c>
      <c r="C103" s="22" t="s">
        <v>323</v>
      </c>
      <c r="D103" s="22" t="s">
        <v>324</v>
      </c>
      <c r="E103" s="22">
        <v>700</v>
      </c>
      <c r="F103" s="22">
        <v>217741</v>
      </c>
      <c r="G103" s="22">
        <v>203448</v>
      </c>
      <c r="H103" s="22">
        <v>-44657</v>
      </c>
      <c r="I103" s="22">
        <v>541134</v>
      </c>
      <c r="J103" s="22">
        <v>0</v>
      </c>
      <c r="K103" s="22">
        <v>395597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408398</v>
      </c>
      <c r="S103" s="22">
        <v>0</v>
      </c>
      <c r="T103" s="22">
        <v>57937</v>
      </c>
      <c r="U103" s="22">
        <v>1780298</v>
      </c>
      <c r="V103" s="22">
        <v>98554</v>
      </c>
      <c r="W103" s="22">
        <v>53615</v>
      </c>
      <c r="X103" s="22">
        <v>262676</v>
      </c>
      <c r="Y103" s="22">
        <v>58609</v>
      </c>
      <c r="Z103" s="22">
        <v>12581</v>
      </c>
      <c r="AA103" s="22">
        <v>2446852</v>
      </c>
      <c r="AB103" s="22">
        <v>0</v>
      </c>
      <c r="AC103" s="22">
        <v>57927</v>
      </c>
      <c r="AD103" s="22">
        <v>2990814</v>
      </c>
      <c r="AE103" s="22">
        <v>-1210516</v>
      </c>
      <c r="AF103" s="22">
        <v>8888124</v>
      </c>
      <c r="AG103" s="22">
        <v>0</v>
      </c>
      <c r="AH103" s="22">
        <v>40878</v>
      </c>
      <c r="AI103" s="22">
        <v>8929002</v>
      </c>
      <c r="AJ103" s="22">
        <v>7718486</v>
      </c>
    </row>
    <row r="104" spans="1:36" x14ac:dyDescent="0.25">
      <c r="A104" s="22" t="s">
        <v>120</v>
      </c>
      <c r="B104" s="22" t="s">
        <v>292</v>
      </c>
      <c r="C104" s="22" t="s">
        <v>325</v>
      </c>
      <c r="D104" s="22" t="s">
        <v>326</v>
      </c>
      <c r="E104" s="22">
        <v>27807653</v>
      </c>
      <c r="F104" s="22">
        <v>858844</v>
      </c>
      <c r="G104" s="22">
        <v>290486</v>
      </c>
      <c r="H104" s="22">
        <v>0</v>
      </c>
      <c r="I104" s="22">
        <v>0</v>
      </c>
      <c r="J104" s="22">
        <v>208395</v>
      </c>
      <c r="K104" s="22">
        <v>2701502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6857466</v>
      </c>
      <c r="S104" s="22">
        <v>120975</v>
      </c>
      <c r="T104" s="22">
        <v>0</v>
      </c>
      <c r="U104" s="22">
        <v>38845321</v>
      </c>
      <c r="V104" s="22">
        <v>0</v>
      </c>
      <c r="W104" s="22">
        <v>0</v>
      </c>
      <c r="X104" s="22">
        <v>3731148</v>
      </c>
      <c r="Y104" s="22">
        <v>2066850</v>
      </c>
      <c r="Z104" s="22">
        <v>0</v>
      </c>
      <c r="AA104" s="22">
        <v>20921940</v>
      </c>
      <c r="AB104" s="22">
        <v>0</v>
      </c>
      <c r="AC104" s="22">
        <v>0</v>
      </c>
      <c r="AD104" s="22">
        <v>26719938</v>
      </c>
      <c r="AE104" s="22">
        <v>12125383</v>
      </c>
      <c r="AF104" s="22">
        <v>213242208</v>
      </c>
      <c r="AG104" s="22">
        <v>912333</v>
      </c>
      <c r="AH104" s="22">
        <v>0</v>
      </c>
      <c r="AI104" s="22">
        <v>214154541</v>
      </c>
      <c r="AJ104" s="22">
        <v>226279924</v>
      </c>
    </row>
    <row r="105" spans="1:36" x14ac:dyDescent="0.25">
      <c r="A105" s="22" t="s">
        <v>120</v>
      </c>
      <c r="B105" s="22" t="s">
        <v>292</v>
      </c>
      <c r="C105" s="22" t="s">
        <v>327</v>
      </c>
      <c r="D105" s="22" t="s">
        <v>328</v>
      </c>
      <c r="E105" s="22">
        <v>140314</v>
      </c>
      <c r="F105" s="22">
        <v>48223</v>
      </c>
      <c r="G105" s="22">
        <v>16063</v>
      </c>
      <c r="H105" s="22">
        <v>0</v>
      </c>
      <c r="I105" s="22">
        <v>892484</v>
      </c>
      <c r="J105" s="22">
        <v>315000</v>
      </c>
      <c r="K105" s="22">
        <v>478219</v>
      </c>
      <c r="L105" s="22">
        <v>0</v>
      </c>
      <c r="M105" s="22">
        <v>232460</v>
      </c>
      <c r="N105" s="22">
        <v>0</v>
      </c>
      <c r="O105" s="22">
        <v>0</v>
      </c>
      <c r="P105" s="22">
        <v>0</v>
      </c>
      <c r="Q105" s="22">
        <v>0</v>
      </c>
      <c r="R105" s="22">
        <v>1722640</v>
      </c>
      <c r="S105" s="22">
        <v>0</v>
      </c>
      <c r="T105" s="22">
        <v>0</v>
      </c>
      <c r="U105" s="22">
        <v>3845403</v>
      </c>
      <c r="V105" s="22">
        <v>0</v>
      </c>
      <c r="W105" s="22">
        <v>0</v>
      </c>
      <c r="X105" s="22">
        <v>428779</v>
      </c>
      <c r="Y105" s="22">
        <v>0</v>
      </c>
      <c r="Z105" s="22">
        <v>1419527</v>
      </c>
      <c r="AA105" s="22">
        <v>384816</v>
      </c>
      <c r="AB105" s="22">
        <v>0</v>
      </c>
      <c r="AC105" s="22">
        <v>0</v>
      </c>
      <c r="AD105" s="22">
        <v>2233122</v>
      </c>
      <c r="AE105" s="22">
        <v>1612281</v>
      </c>
      <c r="AF105" s="22">
        <v>40723106</v>
      </c>
      <c r="AG105" s="22">
        <v>462362</v>
      </c>
      <c r="AH105" s="22">
        <v>0</v>
      </c>
      <c r="AI105" s="22">
        <v>41185468</v>
      </c>
      <c r="AJ105" s="22">
        <v>42797749</v>
      </c>
    </row>
    <row r="106" spans="1:36" x14ac:dyDescent="0.25">
      <c r="A106" s="22" t="s">
        <v>120</v>
      </c>
      <c r="B106" s="22" t="s">
        <v>292</v>
      </c>
      <c r="C106" s="22" t="s">
        <v>329</v>
      </c>
      <c r="D106" s="22" t="s">
        <v>330</v>
      </c>
      <c r="E106" s="22">
        <v>1982403</v>
      </c>
      <c r="F106" s="22">
        <v>135726</v>
      </c>
      <c r="G106" s="22">
        <v>45606</v>
      </c>
      <c r="H106" s="22">
        <v>0</v>
      </c>
      <c r="I106" s="22">
        <v>147924</v>
      </c>
      <c r="J106" s="22">
        <v>0</v>
      </c>
      <c r="K106" s="22">
        <v>231285</v>
      </c>
      <c r="L106" s="22">
        <v>0</v>
      </c>
      <c r="M106" s="22">
        <v>172862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1101</v>
      </c>
      <c r="T106" s="22">
        <v>0</v>
      </c>
      <c r="U106" s="22">
        <v>2716907</v>
      </c>
      <c r="V106" s="22">
        <v>0</v>
      </c>
      <c r="W106" s="22">
        <v>0</v>
      </c>
      <c r="X106" s="22">
        <v>509791</v>
      </c>
      <c r="Y106" s="22">
        <v>108327</v>
      </c>
      <c r="Z106" s="22">
        <v>782293</v>
      </c>
      <c r="AA106" s="22">
        <v>4423908</v>
      </c>
      <c r="AB106" s="22">
        <v>116161</v>
      </c>
      <c r="AC106" s="22">
        <v>212005</v>
      </c>
      <c r="AD106" s="22">
        <v>6152485</v>
      </c>
      <c r="AE106" s="22">
        <v>-3435578</v>
      </c>
      <c r="AF106" s="22">
        <v>37809595</v>
      </c>
      <c r="AG106" s="22">
        <v>0</v>
      </c>
      <c r="AH106" s="22">
        <v>1601</v>
      </c>
      <c r="AI106" s="22">
        <v>37811196</v>
      </c>
      <c r="AJ106" s="22">
        <v>34375618</v>
      </c>
    </row>
    <row r="107" spans="1:36" x14ac:dyDescent="0.25">
      <c r="A107" s="22" t="s">
        <v>120</v>
      </c>
      <c r="B107" s="22" t="s">
        <v>292</v>
      </c>
      <c r="C107" s="22" t="s">
        <v>331</v>
      </c>
      <c r="D107" s="22" t="s">
        <v>332</v>
      </c>
      <c r="E107" s="22">
        <v>121395</v>
      </c>
      <c r="F107" s="22">
        <v>62830</v>
      </c>
      <c r="G107" s="22">
        <v>23689</v>
      </c>
      <c r="H107" s="22">
        <v>0</v>
      </c>
      <c r="I107" s="22">
        <v>72370</v>
      </c>
      <c r="J107" s="22">
        <v>0</v>
      </c>
      <c r="K107" s="22">
        <v>513591</v>
      </c>
      <c r="L107" s="22">
        <v>0</v>
      </c>
      <c r="M107" s="22">
        <v>50272</v>
      </c>
      <c r="N107" s="22">
        <v>0</v>
      </c>
      <c r="O107" s="22">
        <v>0</v>
      </c>
      <c r="P107" s="22">
        <v>0</v>
      </c>
      <c r="Q107" s="22">
        <v>0</v>
      </c>
      <c r="R107" s="22">
        <v>3785</v>
      </c>
      <c r="S107" s="22">
        <v>0</v>
      </c>
      <c r="T107" s="22">
        <v>0</v>
      </c>
      <c r="U107" s="22">
        <v>847932</v>
      </c>
      <c r="V107" s="22">
        <v>0</v>
      </c>
      <c r="W107" s="22">
        <v>0</v>
      </c>
      <c r="X107" s="22">
        <v>426665</v>
      </c>
      <c r="Y107" s="22">
        <v>6500</v>
      </c>
      <c r="Z107" s="22">
        <v>162089</v>
      </c>
      <c r="AA107" s="22">
        <v>1884558</v>
      </c>
      <c r="AB107" s="22">
        <v>0</v>
      </c>
      <c r="AC107" s="22">
        <v>60333</v>
      </c>
      <c r="AD107" s="22">
        <v>2540145</v>
      </c>
      <c r="AE107" s="22">
        <v>-1692213</v>
      </c>
      <c r="AF107" s="22">
        <v>7650464</v>
      </c>
      <c r="AG107" s="22">
        <v>0</v>
      </c>
      <c r="AH107" s="22">
        <v>9043</v>
      </c>
      <c r="AI107" s="22">
        <v>7659507</v>
      </c>
      <c r="AJ107" s="22">
        <v>5967294</v>
      </c>
    </row>
    <row r="108" spans="1:36" x14ac:dyDescent="0.25">
      <c r="A108" s="22" t="s">
        <v>120</v>
      </c>
      <c r="B108" s="22" t="s">
        <v>292</v>
      </c>
      <c r="C108" s="22" t="s">
        <v>333</v>
      </c>
      <c r="D108" s="22" t="s">
        <v>334</v>
      </c>
      <c r="E108" s="22">
        <v>14070415</v>
      </c>
      <c r="F108" s="22">
        <v>942722</v>
      </c>
      <c r="G108" s="22">
        <v>265489</v>
      </c>
      <c r="H108" s="22">
        <v>0</v>
      </c>
      <c r="I108" s="22">
        <v>0</v>
      </c>
      <c r="J108" s="22">
        <v>365580</v>
      </c>
      <c r="K108" s="22">
        <v>2832184</v>
      </c>
      <c r="L108" s="22">
        <v>0</v>
      </c>
      <c r="M108" s="22">
        <v>494590</v>
      </c>
      <c r="N108" s="22">
        <v>0</v>
      </c>
      <c r="O108" s="22">
        <v>0</v>
      </c>
      <c r="P108" s="22">
        <v>0</v>
      </c>
      <c r="Q108" s="22">
        <v>0</v>
      </c>
      <c r="R108" s="22">
        <v>10566594</v>
      </c>
      <c r="S108" s="22">
        <v>282790</v>
      </c>
      <c r="T108" s="22">
        <v>0</v>
      </c>
      <c r="U108" s="22">
        <v>29820364</v>
      </c>
      <c r="V108" s="22">
        <v>0</v>
      </c>
      <c r="W108" s="22">
        <v>117016</v>
      </c>
      <c r="X108" s="22">
        <v>7297942</v>
      </c>
      <c r="Y108" s="22">
        <v>210194</v>
      </c>
      <c r="Z108" s="22">
        <v>10381670</v>
      </c>
      <c r="AA108" s="22">
        <v>15703209</v>
      </c>
      <c r="AB108" s="22">
        <v>0</v>
      </c>
      <c r="AC108" s="22">
        <v>0</v>
      </c>
      <c r="AD108" s="22">
        <v>33710031</v>
      </c>
      <c r="AE108" s="22">
        <v>-3889667</v>
      </c>
      <c r="AF108" s="22">
        <v>97433025</v>
      </c>
      <c r="AG108" s="22">
        <v>43968</v>
      </c>
      <c r="AH108" s="22">
        <v>26354</v>
      </c>
      <c r="AI108" s="22">
        <v>97503347</v>
      </c>
      <c r="AJ108" s="22">
        <v>93613680</v>
      </c>
    </row>
    <row r="109" spans="1:36" x14ac:dyDescent="0.25">
      <c r="A109" s="22" t="s">
        <v>120</v>
      </c>
      <c r="B109" s="22" t="s">
        <v>292</v>
      </c>
      <c r="C109" s="22" t="s">
        <v>335</v>
      </c>
      <c r="D109" s="22" t="s">
        <v>336</v>
      </c>
      <c r="E109" s="22">
        <v>7337305</v>
      </c>
      <c r="F109" s="22">
        <v>185019</v>
      </c>
      <c r="G109" s="22">
        <v>61844</v>
      </c>
      <c r="H109" s="22">
        <v>0</v>
      </c>
      <c r="I109" s="22">
        <v>18249</v>
      </c>
      <c r="J109" s="22">
        <v>0</v>
      </c>
      <c r="K109" s="22">
        <v>277911</v>
      </c>
      <c r="L109" s="22">
        <v>0</v>
      </c>
      <c r="M109" s="22">
        <v>154922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8035250</v>
      </c>
      <c r="V109" s="22">
        <v>60000</v>
      </c>
      <c r="W109" s="22">
        <v>20932</v>
      </c>
      <c r="X109" s="22">
        <v>2044900</v>
      </c>
      <c r="Y109" s="22">
        <v>93545</v>
      </c>
      <c r="Z109" s="22">
        <v>3485140</v>
      </c>
      <c r="AA109" s="22">
        <v>4819819</v>
      </c>
      <c r="AB109" s="22">
        <v>0</v>
      </c>
      <c r="AC109" s="22">
        <v>0</v>
      </c>
      <c r="AD109" s="22">
        <v>10524336</v>
      </c>
      <c r="AE109" s="22">
        <v>-2489086</v>
      </c>
      <c r="AF109" s="22">
        <v>45887932</v>
      </c>
      <c r="AG109" s="22">
        <v>223660</v>
      </c>
      <c r="AH109" s="22">
        <v>7383</v>
      </c>
      <c r="AI109" s="22">
        <v>46118975</v>
      </c>
      <c r="AJ109" s="22">
        <v>43629889</v>
      </c>
    </row>
    <row r="110" spans="1:36" x14ac:dyDescent="0.25">
      <c r="A110" s="22" t="s">
        <v>120</v>
      </c>
      <c r="B110" s="22" t="s">
        <v>292</v>
      </c>
      <c r="C110" s="22" t="s">
        <v>337</v>
      </c>
      <c r="D110" s="22" t="s">
        <v>338</v>
      </c>
      <c r="E110" s="22">
        <v>6241795</v>
      </c>
      <c r="F110" s="22">
        <v>48159</v>
      </c>
      <c r="G110" s="22">
        <v>649535</v>
      </c>
      <c r="H110" s="22">
        <v>0</v>
      </c>
      <c r="I110" s="22">
        <v>125540</v>
      </c>
      <c r="J110" s="22">
        <v>7256</v>
      </c>
      <c r="K110" s="22">
        <v>3569722</v>
      </c>
      <c r="L110" s="22">
        <v>0</v>
      </c>
      <c r="M110" s="22">
        <v>291014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10933021</v>
      </c>
      <c r="V110" s="22">
        <v>0</v>
      </c>
      <c r="W110" s="22">
        <v>151464</v>
      </c>
      <c r="X110" s="22">
        <v>697703</v>
      </c>
      <c r="Y110" s="22">
        <v>111708</v>
      </c>
      <c r="Z110" s="22">
        <v>3715619</v>
      </c>
      <c r="AA110" s="22">
        <v>5630325</v>
      </c>
      <c r="AB110" s="22">
        <v>0</v>
      </c>
      <c r="AC110" s="22">
        <v>0</v>
      </c>
      <c r="AD110" s="22">
        <v>10306819</v>
      </c>
      <c r="AE110" s="22">
        <v>626202</v>
      </c>
      <c r="AF110" s="22">
        <v>72659976</v>
      </c>
      <c r="AG110" s="22">
        <v>13333</v>
      </c>
      <c r="AH110" s="22">
        <v>145344</v>
      </c>
      <c r="AI110" s="22">
        <v>72818653</v>
      </c>
      <c r="AJ110" s="22">
        <v>73444855</v>
      </c>
    </row>
    <row r="111" spans="1:36" x14ac:dyDescent="0.25">
      <c r="A111" s="22" t="s">
        <v>120</v>
      </c>
      <c r="B111" s="22" t="s">
        <v>292</v>
      </c>
      <c r="C111" s="22" t="s">
        <v>339</v>
      </c>
      <c r="D111" s="22" t="s">
        <v>340</v>
      </c>
      <c r="E111" s="22">
        <v>5457689</v>
      </c>
      <c r="F111" s="22">
        <v>24799</v>
      </c>
      <c r="G111" s="22">
        <v>7130</v>
      </c>
      <c r="H111" s="22">
        <v>0</v>
      </c>
      <c r="I111" s="22">
        <v>0</v>
      </c>
      <c r="J111" s="22">
        <v>0</v>
      </c>
      <c r="K111" s="22">
        <v>111557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5601175</v>
      </c>
      <c r="V111" s="22">
        <v>0</v>
      </c>
      <c r="W111" s="22">
        <v>0</v>
      </c>
      <c r="X111" s="22">
        <v>92971</v>
      </c>
      <c r="Y111" s="22">
        <v>188232</v>
      </c>
      <c r="Z111" s="22">
        <v>0</v>
      </c>
      <c r="AA111" s="22">
        <v>629799</v>
      </c>
      <c r="AB111" s="22">
        <v>0</v>
      </c>
      <c r="AC111" s="22">
        <v>0</v>
      </c>
      <c r="AD111" s="22">
        <v>911002</v>
      </c>
      <c r="AE111" s="22">
        <v>4690173</v>
      </c>
      <c r="AF111" s="22">
        <v>9750242</v>
      </c>
      <c r="AG111" s="22">
        <v>0</v>
      </c>
      <c r="AH111" s="22">
        <v>0</v>
      </c>
      <c r="AI111" s="22">
        <v>9750242</v>
      </c>
      <c r="AJ111" s="22">
        <v>14440415</v>
      </c>
    </row>
    <row r="112" spans="1:36" x14ac:dyDescent="0.25">
      <c r="A112" s="22" t="s">
        <v>120</v>
      </c>
      <c r="B112" s="22" t="s">
        <v>292</v>
      </c>
      <c r="C112" s="22" t="s">
        <v>341</v>
      </c>
      <c r="D112" s="22" t="s">
        <v>342</v>
      </c>
      <c r="E112" s="22">
        <v>17028685</v>
      </c>
      <c r="F112" s="22">
        <v>483579</v>
      </c>
      <c r="G112" s="22">
        <v>26548</v>
      </c>
      <c r="H112" s="22">
        <v>-45000</v>
      </c>
      <c r="I112" s="22">
        <v>2763918</v>
      </c>
      <c r="J112" s="22">
        <v>0</v>
      </c>
      <c r="K112" s="22">
        <v>1220617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249043</v>
      </c>
      <c r="R112" s="22">
        <v>12149229</v>
      </c>
      <c r="S112" s="22">
        <v>0</v>
      </c>
      <c r="T112" s="22">
        <v>0</v>
      </c>
      <c r="U112" s="22">
        <v>33876619</v>
      </c>
      <c r="V112" s="22">
        <v>0</v>
      </c>
      <c r="W112" s="22">
        <v>0</v>
      </c>
      <c r="X112" s="22">
        <v>1924553</v>
      </c>
      <c r="Y112" s="22">
        <v>582819</v>
      </c>
      <c r="Z112" s="22">
        <v>12134693</v>
      </c>
      <c r="AA112" s="22">
        <v>17243690</v>
      </c>
      <c r="AB112" s="22">
        <v>802419</v>
      </c>
      <c r="AC112" s="22">
        <v>349389</v>
      </c>
      <c r="AD112" s="22">
        <v>33037563</v>
      </c>
      <c r="AE112" s="22">
        <v>839056</v>
      </c>
      <c r="AF112" s="22">
        <v>220683810</v>
      </c>
      <c r="AG112" s="22">
        <v>0</v>
      </c>
      <c r="AH112" s="22">
        <v>8952</v>
      </c>
      <c r="AI112" s="22">
        <v>220692762</v>
      </c>
      <c r="AJ112" s="22">
        <v>221531818</v>
      </c>
    </row>
    <row r="113" spans="1:36" x14ac:dyDescent="0.25">
      <c r="A113" s="22" t="s">
        <v>120</v>
      </c>
      <c r="B113" s="22" t="s">
        <v>292</v>
      </c>
      <c r="C113" s="22" t="s">
        <v>343</v>
      </c>
      <c r="D113" s="22" t="s">
        <v>344</v>
      </c>
      <c r="E113" s="22">
        <v>879958</v>
      </c>
      <c r="F113" s="22">
        <v>151724</v>
      </c>
      <c r="G113" s="22">
        <v>33529</v>
      </c>
      <c r="H113" s="22">
        <v>0</v>
      </c>
      <c r="I113" s="22">
        <v>0</v>
      </c>
      <c r="J113" s="22">
        <v>0</v>
      </c>
      <c r="K113" s="22">
        <v>368190</v>
      </c>
      <c r="L113" s="22">
        <v>0</v>
      </c>
      <c r="M113" s="22">
        <v>329679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1763080</v>
      </c>
      <c r="V113" s="22">
        <v>0</v>
      </c>
      <c r="W113" s="22">
        <v>0</v>
      </c>
      <c r="X113" s="22">
        <v>126090</v>
      </c>
      <c r="Y113" s="22">
        <v>0</v>
      </c>
      <c r="Z113" s="22">
        <v>509076</v>
      </c>
      <c r="AA113" s="22">
        <v>0</v>
      </c>
      <c r="AB113" s="22">
        <v>9238</v>
      </c>
      <c r="AC113" s="22">
        <v>0</v>
      </c>
      <c r="AD113" s="22">
        <v>644404</v>
      </c>
      <c r="AE113" s="22">
        <v>1118676</v>
      </c>
      <c r="AF113" s="22">
        <v>5247622</v>
      </c>
      <c r="AG113" s="22">
        <v>0</v>
      </c>
      <c r="AH113" s="22">
        <v>4188</v>
      </c>
      <c r="AI113" s="22">
        <v>5251810</v>
      </c>
      <c r="AJ113" s="22">
        <v>6370486</v>
      </c>
    </row>
    <row r="114" spans="1:36" x14ac:dyDescent="0.25">
      <c r="A114" s="22" t="s">
        <v>120</v>
      </c>
      <c r="B114" s="22" t="s">
        <v>292</v>
      </c>
      <c r="C114" s="22" t="s">
        <v>345</v>
      </c>
      <c r="D114" s="22" t="s">
        <v>346</v>
      </c>
      <c r="E114" s="22">
        <v>2808663</v>
      </c>
      <c r="F114" s="22">
        <v>43340</v>
      </c>
      <c r="G114" s="22">
        <v>97933</v>
      </c>
      <c r="H114" s="22">
        <v>-22893</v>
      </c>
      <c r="I114" s="22">
        <v>758122</v>
      </c>
      <c r="J114" s="22">
        <v>0</v>
      </c>
      <c r="K114" s="22">
        <v>350820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632</v>
      </c>
      <c r="S114" s="22">
        <v>0</v>
      </c>
      <c r="T114" s="22">
        <v>0</v>
      </c>
      <c r="U114" s="22">
        <v>4036617</v>
      </c>
      <c r="V114" s="22">
        <v>0</v>
      </c>
      <c r="W114" s="22">
        <v>0</v>
      </c>
      <c r="X114" s="22">
        <v>1088019</v>
      </c>
      <c r="Y114" s="22">
        <v>134994</v>
      </c>
      <c r="Z114" s="22">
        <v>842855</v>
      </c>
      <c r="AA114" s="22">
        <v>259047</v>
      </c>
      <c r="AB114" s="22">
        <v>0</v>
      </c>
      <c r="AC114" s="22">
        <v>0</v>
      </c>
      <c r="AD114" s="22">
        <v>2324915</v>
      </c>
      <c r="AE114" s="22">
        <v>1711702</v>
      </c>
      <c r="AF114" s="22">
        <v>21193426</v>
      </c>
      <c r="AG114" s="22">
        <v>0</v>
      </c>
      <c r="AH114" s="22">
        <v>16592</v>
      </c>
      <c r="AI114" s="22">
        <v>21210018</v>
      </c>
      <c r="AJ114" s="22">
        <v>22921720</v>
      </c>
    </row>
    <row r="115" spans="1:36" x14ac:dyDescent="0.25">
      <c r="A115" s="22" t="s">
        <v>120</v>
      </c>
      <c r="B115" s="22" t="s">
        <v>292</v>
      </c>
      <c r="C115" s="22" t="s">
        <v>347</v>
      </c>
      <c r="D115" s="22" t="s">
        <v>348</v>
      </c>
      <c r="E115" s="22">
        <v>1057343</v>
      </c>
      <c r="F115" s="22">
        <v>31997</v>
      </c>
      <c r="G115" s="22">
        <v>10607</v>
      </c>
      <c r="H115" s="22">
        <v>0</v>
      </c>
      <c r="I115" s="22">
        <v>244873</v>
      </c>
      <c r="J115" s="22">
        <v>0</v>
      </c>
      <c r="K115" s="22">
        <v>179063</v>
      </c>
      <c r="L115" s="22">
        <v>0</v>
      </c>
      <c r="M115" s="22">
        <v>156255</v>
      </c>
      <c r="N115" s="22">
        <v>0</v>
      </c>
      <c r="O115" s="22">
        <v>0</v>
      </c>
      <c r="P115" s="22">
        <v>0</v>
      </c>
      <c r="Q115" s="22">
        <v>0</v>
      </c>
      <c r="R115" s="22">
        <v>25357</v>
      </c>
      <c r="S115" s="22">
        <v>0</v>
      </c>
      <c r="T115" s="22">
        <v>0</v>
      </c>
      <c r="U115" s="22">
        <v>1705495</v>
      </c>
      <c r="V115" s="22">
        <v>0</v>
      </c>
      <c r="W115" s="22">
        <v>0</v>
      </c>
      <c r="X115" s="22">
        <v>229023</v>
      </c>
      <c r="Y115" s="22">
        <v>2035</v>
      </c>
      <c r="Z115" s="22">
        <v>262635</v>
      </c>
      <c r="AA115" s="22">
        <v>743660</v>
      </c>
      <c r="AB115" s="22">
        <v>0</v>
      </c>
      <c r="AC115" s="22">
        <v>5541</v>
      </c>
      <c r="AD115" s="22">
        <v>1242894</v>
      </c>
      <c r="AE115" s="22">
        <v>462601</v>
      </c>
      <c r="AF115" s="22">
        <v>11517445</v>
      </c>
      <c r="AG115" s="22">
        <v>0</v>
      </c>
      <c r="AH115" s="22">
        <v>486</v>
      </c>
      <c r="AI115" s="22">
        <v>11517931</v>
      </c>
      <c r="AJ115" s="22">
        <v>11980532</v>
      </c>
    </row>
    <row r="116" spans="1:36" x14ac:dyDescent="0.25">
      <c r="A116" s="22" t="s">
        <v>120</v>
      </c>
      <c r="B116" s="22" t="s">
        <v>292</v>
      </c>
      <c r="C116" s="22" t="s">
        <v>349</v>
      </c>
      <c r="D116" s="22" t="s">
        <v>350</v>
      </c>
      <c r="E116" s="22">
        <v>5971547</v>
      </c>
      <c r="F116" s="22">
        <v>229765</v>
      </c>
      <c r="G116" s="22">
        <v>60784</v>
      </c>
      <c r="H116" s="22">
        <v>-21762</v>
      </c>
      <c r="I116" s="22">
        <v>444363</v>
      </c>
      <c r="J116" s="22">
        <v>0</v>
      </c>
      <c r="K116" s="22">
        <v>1048798</v>
      </c>
      <c r="L116" s="22">
        <v>0</v>
      </c>
      <c r="M116" s="22">
        <v>105690</v>
      </c>
      <c r="N116" s="22">
        <v>0</v>
      </c>
      <c r="O116" s="22">
        <v>0</v>
      </c>
      <c r="P116" s="22">
        <v>0</v>
      </c>
      <c r="Q116" s="22">
        <v>0</v>
      </c>
      <c r="R116" s="22">
        <v>4197916</v>
      </c>
      <c r="S116" s="22">
        <v>0</v>
      </c>
      <c r="T116" s="22">
        <v>0</v>
      </c>
      <c r="U116" s="22">
        <v>12037101</v>
      </c>
      <c r="V116" s="22">
        <v>0</v>
      </c>
      <c r="W116" s="22">
        <v>131519</v>
      </c>
      <c r="X116" s="22">
        <v>995665</v>
      </c>
      <c r="Y116" s="22">
        <v>140859</v>
      </c>
      <c r="Z116" s="22">
        <v>2878773</v>
      </c>
      <c r="AA116" s="22">
        <v>777298</v>
      </c>
      <c r="AB116" s="22">
        <v>0</v>
      </c>
      <c r="AC116" s="22">
        <v>0</v>
      </c>
      <c r="AD116" s="22">
        <v>4924114</v>
      </c>
      <c r="AE116" s="22">
        <v>7112987</v>
      </c>
      <c r="AF116" s="22">
        <v>49908595</v>
      </c>
      <c r="AG116" s="22">
        <v>0</v>
      </c>
      <c r="AH116" s="22">
        <v>2860</v>
      </c>
      <c r="AI116" s="22">
        <v>49911455</v>
      </c>
      <c r="AJ116" s="22">
        <v>57024442</v>
      </c>
    </row>
    <row r="117" spans="1:36" x14ac:dyDescent="0.25">
      <c r="A117" s="22" t="s">
        <v>120</v>
      </c>
      <c r="B117" s="22" t="s">
        <v>292</v>
      </c>
      <c r="C117" s="22" t="s">
        <v>351</v>
      </c>
      <c r="D117" s="22" t="s">
        <v>352</v>
      </c>
      <c r="E117" s="22">
        <v>3395560</v>
      </c>
      <c r="F117" s="22">
        <v>115202</v>
      </c>
      <c r="G117" s="22">
        <v>34962</v>
      </c>
      <c r="H117" s="22">
        <v>-6826</v>
      </c>
      <c r="I117" s="22">
        <v>270294</v>
      </c>
      <c r="J117" s="22">
        <v>0</v>
      </c>
      <c r="K117" s="22">
        <v>741596</v>
      </c>
      <c r="L117" s="22">
        <v>0</v>
      </c>
      <c r="M117" s="22">
        <v>897263</v>
      </c>
      <c r="N117" s="22">
        <v>15467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5463518</v>
      </c>
      <c r="V117" s="22">
        <v>0</v>
      </c>
      <c r="W117" s="22">
        <v>516594</v>
      </c>
      <c r="X117" s="22">
        <v>510418</v>
      </c>
      <c r="Y117" s="22">
        <v>117732</v>
      </c>
      <c r="Z117" s="22">
        <v>3477233</v>
      </c>
      <c r="AA117" s="22">
        <v>5897317</v>
      </c>
      <c r="AB117" s="22">
        <v>5064</v>
      </c>
      <c r="AC117" s="22">
        <v>0</v>
      </c>
      <c r="AD117" s="22">
        <v>10524358</v>
      </c>
      <c r="AE117" s="22">
        <v>-5060840</v>
      </c>
      <c r="AF117" s="22">
        <v>31221475</v>
      </c>
      <c r="AG117" s="22">
        <v>143958</v>
      </c>
      <c r="AH117" s="22">
        <v>11777</v>
      </c>
      <c r="AI117" s="22">
        <v>31377210</v>
      </c>
      <c r="AJ117" s="22">
        <v>26316370</v>
      </c>
    </row>
    <row r="118" spans="1:36" x14ac:dyDescent="0.25">
      <c r="A118" s="22" t="s">
        <v>120</v>
      </c>
      <c r="B118" s="22" t="s">
        <v>292</v>
      </c>
      <c r="C118" s="22" t="s">
        <v>353</v>
      </c>
      <c r="D118" s="22" t="s">
        <v>354</v>
      </c>
      <c r="E118" s="22">
        <v>9665174</v>
      </c>
      <c r="F118" s="22">
        <v>386371</v>
      </c>
      <c r="G118" s="22">
        <v>40524</v>
      </c>
      <c r="H118" s="22">
        <v>-122403</v>
      </c>
      <c r="I118" s="22">
        <v>572864</v>
      </c>
      <c r="J118" s="22">
        <v>0</v>
      </c>
      <c r="K118" s="22">
        <v>3099599</v>
      </c>
      <c r="L118" s="22">
        <v>0</v>
      </c>
      <c r="M118" s="22">
        <v>286274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13928403</v>
      </c>
      <c r="V118" s="22">
        <v>0</v>
      </c>
      <c r="W118" s="22">
        <v>0</v>
      </c>
      <c r="X118" s="22">
        <v>2925537</v>
      </c>
      <c r="Y118" s="22">
        <v>211844</v>
      </c>
      <c r="Z118" s="22">
        <v>3458593</v>
      </c>
      <c r="AA118" s="22">
        <v>8142282</v>
      </c>
      <c r="AB118" s="22">
        <v>0</v>
      </c>
      <c r="AC118" s="22">
        <v>2555914</v>
      </c>
      <c r="AD118" s="22">
        <v>17294170</v>
      </c>
      <c r="AE118" s="22">
        <v>-3365767</v>
      </c>
      <c r="AF118" s="22">
        <v>68941927</v>
      </c>
      <c r="AG118" s="22">
        <v>60261</v>
      </c>
      <c r="AH118" s="22">
        <v>0</v>
      </c>
      <c r="AI118" s="22">
        <v>69002188</v>
      </c>
      <c r="AJ118" s="22">
        <v>65636421</v>
      </c>
    </row>
    <row r="119" spans="1:36" x14ac:dyDescent="0.25">
      <c r="A119" s="22" t="s">
        <v>120</v>
      </c>
      <c r="B119" s="22" t="s">
        <v>292</v>
      </c>
      <c r="C119" s="22" t="s">
        <v>355</v>
      </c>
      <c r="D119" s="22" t="s">
        <v>356</v>
      </c>
      <c r="E119" s="22">
        <v>6543174</v>
      </c>
      <c r="F119" s="22">
        <v>522677</v>
      </c>
      <c r="G119" s="22">
        <v>356639</v>
      </c>
      <c r="H119" s="22">
        <v>-172000</v>
      </c>
      <c r="I119" s="22">
        <v>8101559</v>
      </c>
      <c r="J119" s="22"/>
      <c r="K119" s="22">
        <v>778845</v>
      </c>
      <c r="L119" s="22"/>
      <c r="M119" s="22">
        <v>1023022</v>
      </c>
      <c r="N119" s="22"/>
      <c r="O119" s="22"/>
      <c r="P119" s="22">
        <v>70</v>
      </c>
      <c r="Q119" s="22"/>
      <c r="R119" s="22">
        <v>2516222</v>
      </c>
      <c r="S119" s="22"/>
      <c r="T119" s="22"/>
      <c r="U119" s="22">
        <v>19670208</v>
      </c>
      <c r="V119" s="22"/>
      <c r="W119" s="22">
        <v>44270</v>
      </c>
      <c r="X119" s="22">
        <v>3838145</v>
      </c>
      <c r="Y119" s="22">
        <v>184958</v>
      </c>
      <c r="Z119" s="22">
        <v>8475669</v>
      </c>
      <c r="AA119" s="22">
        <v>3775336</v>
      </c>
      <c r="AB119" s="22">
        <v>27532</v>
      </c>
      <c r="AC119" s="22">
        <v>0</v>
      </c>
      <c r="AD119" s="22">
        <v>16345910</v>
      </c>
      <c r="AE119" s="22">
        <v>3324298</v>
      </c>
      <c r="AF119" s="22">
        <v>110938226</v>
      </c>
      <c r="AG119" s="22">
        <v>336924</v>
      </c>
      <c r="AH119" s="22">
        <v>102891</v>
      </c>
      <c r="AI119" s="22">
        <v>111378041</v>
      </c>
      <c r="AJ119" s="22">
        <v>114702339</v>
      </c>
    </row>
    <row r="120" spans="1:36" x14ac:dyDescent="0.25">
      <c r="A120" s="22" t="s">
        <v>120</v>
      </c>
      <c r="B120" s="22" t="s">
        <v>292</v>
      </c>
      <c r="C120" s="22" t="s">
        <v>357</v>
      </c>
      <c r="D120" s="22" t="s">
        <v>358</v>
      </c>
      <c r="E120" s="22">
        <v>1889142</v>
      </c>
      <c r="F120" s="22">
        <v>68954</v>
      </c>
      <c r="G120" s="22">
        <v>12774</v>
      </c>
      <c r="H120" s="22">
        <v>0</v>
      </c>
      <c r="I120" s="22">
        <v>0</v>
      </c>
      <c r="J120" s="22">
        <v>0</v>
      </c>
      <c r="K120" s="22">
        <v>226490</v>
      </c>
      <c r="L120" s="22">
        <v>0</v>
      </c>
      <c r="M120" s="22">
        <v>278951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2476311</v>
      </c>
      <c r="V120" s="22">
        <v>212932</v>
      </c>
      <c r="W120" s="22">
        <v>0</v>
      </c>
      <c r="X120" s="22">
        <v>101120</v>
      </c>
      <c r="Y120" s="22">
        <v>0</v>
      </c>
      <c r="Z120" s="22">
        <v>1521981</v>
      </c>
      <c r="AA120" s="22">
        <v>0</v>
      </c>
      <c r="AB120" s="22">
        <v>0</v>
      </c>
      <c r="AC120" s="22">
        <v>0</v>
      </c>
      <c r="AD120" s="22">
        <v>1836033</v>
      </c>
      <c r="AE120" s="22">
        <v>640278</v>
      </c>
      <c r="AF120" s="22">
        <v>5372308</v>
      </c>
      <c r="AG120" s="22">
        <v>0</v>
      </c>
      <c r="AH120" s="22">
        <v>14842</v>
      </c>
      <c r="AI120" s="22">
        <v>5387150</v>
      </c>
      <c r="AJ120" s="22">
        <v>6027428</v>
      </c>
    </row>
    <row r="121" spans="1:36" x14ac:dyDescent="0.25">
      <c r="A121" s="22" t="s">
        <v>120</v>
      </c>
      <c r="B121" s="22" t="s">
        <v>292</v>
      </c>
      <c r="C121" s="22" t="s">
        <v>359</v>
      </c>
      <c r="D121" s="22" t="s">
        <v>360</v>
      </c>
      <c r="E121" s="22">
        <v>6319762</v>
      </c>
      <c r="F121" s="22">
        <v>262479</v>
      </c>
      <c r="G121" s="22">
        <v>433210</v>
      </c>
      <c r="H121" s="22">
        <v>-66242</v>
      </c>
      <c r="I121" s="22">
        <v>0</v>
      </c>
      <c r="J121" s="22">
        <v>0</v>
      </c>
      <c r="K121" s="22">
        <v>4953835</v>
      </c>
      <c r="L121" s="22">
        <v>0</v>
      </c>
      <c r="M121" s="22">
        <v>1436268</v>
      </c>
      <c r="N121" s="22">
        <v>10502</v>
      </c>
      <c r="O121" s="22">
        <v>0</v>
      </c>
      <c r="P121" s="22">
        <v>0</v>
      </c>
      <c r="Q121" s="22">
        <v>0</v>
      </c>
      <c r="R121" s="22">
        <v>30</v>
      </c>
      <c r="S121" s="22">
        <v>7524</v>
      </c>
      <c r="T121" s="22">
        <v>31537</v>
      </c>
      <c r="U121" s="22">
        <v>13388905</v>
      </c>
      <c r="V121" s="22">
        <v>0</v>
      </c>
      <c r="W121" s="22">
        <v>0</v>
      </c>
      <c r="X121" s="22">
        <v>2177802</v>
      </c>
      <c r="Y121" s="22">
        <v>992826</v>
      </c>
      <c r="Z121" s="22">
        <v>2558834</v>
      </c>
      <c r="AA121" s="22">
        <v>7236073</v>
      </c>
      <c r="AB121" s="22">
        <v>0</v>
      </c>
      <c r="AC121" s="22">
        <v>739515</v>
      </c>
      <c r="AD121" s="22">
        <v>13705050</v>
      </c>
      <c r="AE121" s="22">
        <v>-316145</v>
      </c>
      <c r="AF121" s="22">
        <v>57988778</v>
      </c>
      <c r="AG121" s="22">
        <v>368308</v>
      </c>
      <c r="AH121" s="22">
        <v>151044</v>
      </c>
      <c r="AI121" s="22">
        <v>58508130</v>
      </c>
      <c r="AJ121" s="22">
        <v>58191985</v>
      </c>
    </row>
    <row r="122" spans="1:36" x14ac:dyDescent="0.25">
      <c r="A122" s="22" t="s">
        <v>120</v>
      </c>
      <c r="B122" s="22" t="s">
        <v>292</v>
      </c>
      <c r="C122" s="22" t="s">
        <v>361</v>
      </c>
      <c r="D122" s="22" t="s">
        <v>362</v>
      </c>
      <c r="E122" s="22">
        <v>1227462</v>
      </c>
      <c r="F122" s="22">
        <v>121635</v>
      </c>
      <c r="G122" s="22">
        <v>104538</v>
      </c>
      <c r="H122" s="22">
        <v>-16514</v>
      </c>
      <c r="I122" s="22">
        <v>555629</v>
      </c>
      <c r="J122" s="22">
        <v>218544</v>
      </c>
      <c r="K122" s="22">
        <v>136492</v>
      </c>
      <c r="L122" s="22">
        <v>0</v>
      </c>
      <c r="M122" s="22">
        <v>286356</v>
      </c>
      <c r="N122" s="22">
        <v>0</v>
      </c>
      <c r="O122" s="22">
        <v>0</v>
      </c>
      <c r="P122" s="22">
        <v>0</v>
      </c>
      <c r="Q122" s="22">
        <v>0</v>
      </c>
      <c r="R122" s="22">
        <v>7117</v>
      </c>
      <c r="S122" s="22">
        <v>348</v>
      </c>
      <c r="T122" s="22">
        <v>0</v>
      </c>
      <c r="U122" s="22">
        <v>2641607</v>
      </c>
      <c r="V122" s="22">
        <v>0</v>
      </c>
      <c r="W122" s="22">
        <v>11773</v>
      </c>
      <c r="X122" s="22">
        <v>524918</v>
      </c>
      <c r="Y122" s="22">
        <v>39511</v>
      </c>
      <c r="Z122" s="22">
        <v>1260315</v>
      </c>
      <c r="AA122" s="22">
        <v>167187</v>
      </c>
      <c r="AB122" s="22">
        <v>0</v>
      </c>
      <c r="AC122" s="22">
        <v>0</v>
      </c>
      <c r="AD122" s="22">
        <v>2003704</v>
      </c>
      <c r="AE122" s="22">
        <v>637903</v>
      </c>
      <c r="AF122" s="22">
        <v>12546495</v>
      </c>
      <c r="AG122" s="22">
        <v>0</v>
      </c>
      <c r="AH122" s="22">
        <v>2896</v>
      </c>
      <c r="AI122" s="22">
        <v>12549391</v>
      </c>
      <c r="AJ122" s="22">
        <v>13187294</v>
      </c>
    </row>
    <row r="123" spans="1:36" x14ac:dyDescent="0.25">
      <c r="A123" s="22" t="s">
        <v>120</v>
      </c>
      <c r="B123" s="22" t="s">
        <v>292</v>
      </c>
      <c r="C123" s="22" t="s">
        <v>363</v>
      </c>
      <c r="D123" s="22" t="s">
        <v>364</v>
      </c>
      <c r="E123" s="22">
        <v>3259226</v>
      </c>
      <c r="F123" s="22">
        <v>78346</v>
      </c>
      <c r="G123" s="22">
        <v>88323</v>
      </c>
      <c r="H123" s="22">
        <v>0</v>
      </c>
      <c r="I123" s="22">
        <v>161315</v>
      </c>
      <c r="J123" s="22">
        <v>0</v>
      </c>
      <c r="K123" s="22">
        <v>642699</v>
      </c>
      <c r="L123" s="22">
        <v>234157</v>
      </c>
      <c r="M123" s="22">
        <v>301515</v>
      </c>
      <c r="N123" s="22">
        <v>0</v>
      </c>
      <c r="O123" s="22">
        <v>0</v>
      </c>
      <c r="P123" s="22">
        <v>0</v>
      </c>
      <c r="Q123" s="22">
        <v>0</v>
      </c>
      <c r="R123" s="22">
        <v>20</v>
      </c>
      <c r="S123" s="22">
        <v>0</v>
      </c>
      <c r="T123" s="22">
        <v>0</v>
      </c>
      <c r="U123" s="22">
        <v>4765601</v>
      </c>
      <c r="V123" s="22">
        <v>0</v>
      </c>
      <c r="W123" s="22">
        <v>1002</v>
      </c>
      <c r="X123" s="22">
        <v>667362</v>
      </c>
      <c r="Y123" s="22">
        <v>26287</v>
      </c>
      <c r="Z123" s="22">
        <v>1076780</v>
      </c>
      <c r="AA123" s="22">
        <v>3750399</v>
      </c>
      <c r="AB123" s="22">
        <v>0</v>
      </c>
      <c r="AC123" s="22">
        <v>0</v>
      </c>
      <c r="AD123" s="22">
        <v>5521830</v>
      </c>
      <c r="AE123" s="22">
        <v>-756229</v>
      </c>
      <c r="AF123" s="22">
        <v>27827391</v>
      </c>
      <c r="AG123" s="22">
        <v>68210</v>
      </c>
      <c r="AH123" s="22">
        <v>6640</v>
      </c>
      <c r="AI123" s="22">
        <v>27902241</v>
      </c>
      <c r="AJ123" s="22">
        <v>27146012</v>
      </c>
    </row>
    <row r="124" spans="1:36" x14ac:dyDescent="0.25">
      <c r="A124" s="22" t="s">
        <v>120</v>
      </c>
      <c r="B124" s="22" t="s">
        <v>292</v>
      </c>
      <c r="C124" s="22" t="s">
        <v>365</v>
      </c>
      <c r="D124" s="22" t="s">
        <v>366</v>
      </c>
      <c r="E124" s="22">
        <v>2217689</v>
      </c>
      <c r="F124" s="22">
        <v>29947</v>
      </c>
      <c r="G124" s="22">
        <v>152071</v>
      </c>
      <c r="H124" s="22">
        <v>-38899</v>
      </c>
      <c r="I124" s="22">
        <v>22568</v>
      </c>
      <c r="J124" s="22">
        <v>83072</v>
      </c>
      <c r="K124" s="22">
        <v>187720</v>
      </c>
      <c r="L124" s="22">
        <v>154156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509695</v>
      </c>
      <c r="S124" s="22">
        <v>0</v>
      </c>
      <c r="T124" s="22">
        <v>0</v>
      </c>
      <c r="U124" s="22">
        <v>3318019</v>
      </c>
      <c r="V124" s="22">
        <v>0</v>
      </c>
      <c r="W124" s="22">
        <v>0</v>
      </c>
      <c r="X124" s="22">
        <v>100829</v>
      </c>
      <c r="Y124" s="22">
        <v>44469</v>
      </c>
      <c r="Z124" s="22">
        <v>808761</v>
      </c>
      <c r="AA124" s="22">
        <v>677034</v>
      </c>
      <c r="AB124" s="22">
        <v>0</v>
      </c>
      <c r="AC124" s="22">
        <v>0</v>
      </c>
      <c r="AD124" s="22">
        <v>1631093</v>
      </c>
      <c r="AE124" s="22">
        <v>1686926</v>
      </c>
      <c r="AF124" s="22">
        <v>9803719</v>
      </c>
      <c r="AG124" s="22">
        <v>2944</v>
      </c>
      <c r="AH124" s="22">
        <v>535</v>
      </c>
      <c r="AI124" s="22">
        <v>9807198</v>
      </c>
      <c r="AJ124" s="22">
        <v>11494124</v>
      </c>
    </row>
    <row r="125" spans="1:36" x14ac:dyDescent="0.25">
      <c r="A125" s="22" t="s">
        <v>120</v>
      </c>
      <c r="B125" s="22" t="s">
        <v>292</v>
      </c>
      <c r="C125" s="22" t="s">
        <v>367</v>
      </c>
      <c r="D125" s="22" t="s">
        <v>368</v>
      </c>
      <c r="E125" s="22">
        <v>3084114</v>
      </c>
      <c r="F125" s="22">
        <v>136349</v>
      </c>
      <c r="G125" s="22">
        <v>43657</v>
      </c>
      <c r="H125" s="22">
        <v>0</v>
      </c>
      <c r="I125" s="22">
        <v>35590</v>
      </c>
      <c r="J125" s="22">
        <v>0</v>
      </c>
      <c r="K125" s="22">
        <v>662830</v>
      </c>
      <c r="L125" s="22">
        <v>0</v>
      </c>
      <c r="M125" s="22">
        <v>110377</v>
      </c>
      <c r="N125" s="22">
        <v>0</v>
      </c>
      <c r="O125" s="22">
        <v>0</v>
      </c>
      <c r="P125" s="22">
        <v>0</v>
      </c>
      <c r="Q125" s="22">
        <v>0</v>
      </c>
      <c r="R125" s="22">
        <v>1511843</v>
      </c>
      <c r="S125" s="22">
        <v>0</v>
      </c>
      <c r="T125" s="22">
        <v>0</v>
      </c>
      <c r="U125" s="22">
        <v>5584760</v>
      </c>
      <c r="V125" s="22">
        <v>0</v>
      </c>
      <c r="W125" s="22">
        <v>10459</v>
      </c>
      <c r="X125" s="22">
        <v>1616618</v>
      </c>
      <c r="Y125" s="22">
        <v>164438</v>
      </c>
      <c r="Z125" s="22">
        <v>1274491</v>
      </c>
      <c r="AA125" s="22">
        <v>2042884</v>
      </c>
      <c r="AB125" s="22">
        <v>0</v>
      </c>
      <c r="AC125" s="22">
        <v>0</v>
      </c>
      <c r="AD125" s="22">
        <v>5108890</v>
      </c>
      <c r="AE125" s="22">
        <v>475870</v>
      </c>
      <c r="AF125" s="22">
        <v>18897566</v>
      </c>
      <c r="AG125" s="22">
        <v>573698</v>
      </c>
      <c r="AH125" s="22">
        <v>4703</v>
      </c>
      <c r="AI125" s="22">
        <v>19475967</v>
      </c>
      <c r="AJ125" s="22">
        <v>19951837</v>
      </c>
    </row>
    <row r="126" spans="1:36" x14ac:dyDescent="0.25">
      <c r="A126" s="22" t="s">
        <v>120</v>
      </c>
      <c r="B126" s="22" t="s">
        <v>292</v>
      </c>
      <c r="C126" s="22" t="s">
        <v>369</v>
      </c>
      <c r="D126" s="22" t="s">
        <v>370</v>
      </c>
      <c r="E126" s="22">
        <v>7316215</v>
      </c>
      <c r="F126" s="22">
        <v>289035</v>
      </c>
      <c r="G126" s="22">
        <v>98052</v>
      </c>
      <c r="H126" s="22">
        <v>0</v>
      </c>
      <c r="I126" s="22">
        <v>0</v>
      </c>
      <c r="J126" s="22">
        <v>0</v>
      </c>
      <c r="K126" s="22">
        <v>330491</v>
      </c>
      <c r="L126" s="22">
        <v>0</v>
      </c>
      <c r="M126" s="22">
        <v>481350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8515143</v>
      </c>
      <c r="V126" s="22">
        <v>0</v>
      </c>
      <c r="W126" s="22">
        <v>0</v>
      </c>
      <c r="X126" s="22">
        <v>507578</v>
      </c>
      <c r="Y126" s="22">
        <v>38519</v>
      </c>
      <c r="Z126" s="22">
        <v>102203</v>
      </c>
      <c r="AA126" s="22">
        <v>2194115</v>
      </c>
      <c r="AB126" s="22">
        <v>34728</v>
      </c>
      <c r="AC126" s="22">
        <v>0</v>
      </c>
      <c r="AD126" s="22">
        <v>2877143</v>
      </c>
      <c r="AE126" s="22">
        <v>5638000</v>
      </c>
      <c r="AF126" s="22">
        <v>20610447</v>
      </c>
      <c r="AG126" s="22">
        <v>0</v>
      </c>
      <c r="AH126" s="22">
        <v>0</v>
      </c>
      <c r="AI126" s="22">
        <v>20610447</v>
      </c>
      <c r="AJ126" s="22">
        <v>26248447</v>
      </c>
    </row>
    <row r="127" spans="1:36" x14ac:dyDescent="0.25">
      <c r="A127" s="22" t="s">
        <v>120</v>
      </c>
      <c r="B127" s="22" t="s">
        <v>292</v>
      </c>
      <c r="C127" s="22" t="s">
        <v>371</v>
      </c>
      <c r="D127" s="22" t="s">
        <v>372</v>
      </c>
      <c r="E127" s="22">
        <v>5862401</v>
      </c>
      <c r="F127" s="22">
        <v>90211</v>
      </c>
      <c r="G127" s="22">
        <v>28619</v>
      </c>
      <c r="H127" s="22">
        <v>-17795</v>
      </c>
      <c r="I127" s="22">
        <v>24714</v>
      </c>
      <c r="J127" s="22">
        <v>0</v>
      </c>
      <c r="K127" s="22">
        <v>164529</v>
      </c>
      <c r="L127" s="22">
        <v>0</v>
      </c>
      <c r="M127" s="22">
        <v>19934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6172613</v>
      </c>
      <c r="V127" s="22">
        <v>0</v>
      </c>
      <c r="W127" s="22">
        <v>0</v>
      </c>
      <c r="X127" s="22">
        <v>86062</v>
      </c>
      <c r="Y127" s="22">
        <v>62203</v>
      </c>
      <c r="Z127" s="22">
        <v>2122450</v>
      </c>
      <c r="AA127" s="22">
        <v>2704630</v>
      </c>
      <c r="AB127" s="22">
        <v>0</v>
      </c>
      <c r="AC127" s="22">
        <v>0</v>
      </c>
      <c r="AD127" s="22">
        <v>4975345</v>
      </c>
      <c r="AE127" s="22">
        <v>1197268</v>
      </c>
      <c r="AF127" s="22">
        <v>15981399</v>
      </c>
      <c r="AG127" s="22">
        <v>0</v>
      </c>
      <c r="AH127" s="22">
        <v>23725</v>
      </c>
      <c r="AI127" s="22">
        <v>16005124</v>
      </c>
      <c r="AJ127" s="22">
        <v>17202392</v>
      </c>
    </row>
    <row r="128" spans="1:36" x14ac:dyDescent="0.25">
      <c r="A128" s="22" t="s">
        <v>120</v>
      </c>
      <c r="B128" s="22" t="s">
        <v>292</v>
      </c>
      <c r="C128" s="22" t="s">
        <v>373</v>
      </c>
      <c r="D128" s="22" t="s">
        <v>374</v>
      </c>
      <c r="E128" s="22">
        <v>11633349</v>
      </c>
      <c r="F128" s="22">
        <v>103229</v>
      </c>
      <c r="G128" s="22">
        <v>32504</v>
      </c>
      <c r="H128" s="22">
        <v>0</v>
      </c>
      <c r="I128" s="22">
        <v>0</v>
      </c>
      <c r="J128" s="22">
        <v>0</v>
      </c>
      <c r="K128" s="22">
        <v>196900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1009015</v>
      </c>
      <c r="S128" s="22">
        <v>6428</v>
      </c>
      <c r="T128" s="22">
        <v>0</v>
      </c>
      <c r="U128" s="22">
        <v>12981425</v>
      </c>
      <c r="V128" s="22">
        <v>0</v>
      </c>
      <c r="W128" s="22">
        <v>0</v>
      </c>
      <c r="X128" s="22">
        <v>125107</v>
      </c>
      <c r="Y128" s="22">
        <v>1962</v>
      </c>
      <c r="Z128" s="22">
        <v>3762101</v>
      </c>
      <c r="AA128" s="22">
        <v>26549</v>
      </c>
      <c r="AB128" s="22">
        <v>0</v>
      </c>
      <c r="AC128" s="22">
        <v>0</v>
      </c>
      <c r="AD128" s="22">
        <v>3915719</v>
      </c>
      <c r="AE128" s="22">
        <v>9065706</v>
      </c>
      <c r="AF128" s="22">
        <v>6822216</v>
      </c>
      <c r="AG128" s="22">
        <v>0</v>
      </c>
      <c r="AH128" s="22">
        <v>84155</v>
      </c>
      <c r="AI128" s="22">
        <v>6906371</v>
      </c>
      <c r="AJ128" s="22">
        <v>15972077</v>
      </c>
    </row>
    <row r="129" spans="1:36" x14ac:dyDescent="0.25">
      <c r="A129" s="22" t="s">
        <v>120</v>
      </c>
      <c r="B129" s="22" t="s">
        <v>292</v>
      </c>
      <c r="C129" s="22" t="s">
        <v>375</v>
      </c>
      <c r="D129" s="22" t="s">
        <v>376</v>
      </c>
      <c r="E129" s="22">
        <v>2228097</v>
      </c>
      <c r="F129" s="22">
        <v>368920</v>
      </c>
      <c r="G129" s="22">
        <v>50813</v>
      </c>
      <c r="H129" s="22">
        <v>0</v>
      </c>
      <c r="I129" s="22">
        <v>1522862</v>
      </c>
      <c r="J129" s="22">
        <v>0</v>
      </c>
      <c r="K129" s="22">
        <v>679397</v>
      </c>
      <c r="L129" s="22">
        <v>0</v>
      </c>
      <c r="M129" s="22">
        <v>1816540</v>
      </c>
      <c r="N129" s="22">
        <v>0</v>
      </c>
      <c r="O129" s="22">
        <v>0</v>
      </c>
      <c r="P129" s="22">
        <v>0</v>
      </c>
      <c r="Q129" s="22">
        <v>0</v>
      </c>
      <c r="R129" s="22">
        <v>63</v>
      </c>
      <c r="S129" s="22">
        <v>0</v>
      </c>
      <c r="T129" s="22">
        <v>0</v>
      </c>
      <c r="U129" s="22">
        <v>6666692</v>
      </c>
      <c r="V129" s="22">
        <v>0</v>
      </c>
      <c r="W129" s="22">
        <v>0</v>
      </c>
      <c r="X129" s="22">
        <v>1110654</v>
      </c>
      <c r="Y129" s="22">
        <v>255885</v>
      </c>
      <c r="Z129" s="22">
        <v>1186927</v>
      </c>
      <c r="AA129" s="22">
        <v>5112849</v>
      </c>
      <c r="AB129" s="22">
        <v>0</v>
      </c>
      <c r="AC129" s="22">
        <v>0</v>
      </c>
      <c r="AD129" s="22">
        <v>7666315</v>
      </c>
      <c r="AE129" s="22">
        <v>-999623</v>
      </c>
      <c r="AF129" s="22">
        <v>27701796</v>
      </c>
      <c r="AG129" s="22">
        <v>38988</v>
      </c>
      <c r="AH129" s="22">
        <v>3543</v>
      </c>
      <c r="AI129" s="22">
        <v>27744327</v>
      </c>
      <c r="AJ129" s="22">
        <v>26744704</v>
      </c>
    </row>
    <row r="130" spans="1:36" x14ac:dyDescent="0.25">
      <c r="A130" s="22" t="s">
        <v>120</v>
      </c>
      <c r="B130" s="22" t="s">
        <v>292</v>
      </c>
      <c r="C130" s="22" t="s">
        <v>377</v>
      </c>
      <c r="D130" s="22" t="s">
        <v>378</v>
      </c>
      <c r="E130" s="22">
        <v>281479</v>
      </c>
      <c r="F130" s="22">
        <v>39270</v>
      </c>
      <c r="G130" s="22">
        <v>20073</v>
      </c>
      <c r="H130" s="22">
        <v>0</v>
      </c>
      <c r="I130" s="22">
        <v>85964</v>
      </c>
      <c r="J130" s="22">
        <v>0</v>
      </c>
      <c r="K130" s="22">
        <v>22096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448882</v>
      </c>
      <c r="V130" s="22">
        <v>0</v>
      </c>
      <c r="W130" s="22">
        <v>23415</v>
      </c>
      <c r="X130" s="22">
        <v>25465</v>
      </c>
      <c r="Y130" s="22">
        <v>0</v>
      </c>
      <c r="Z130" s="22">
        <v>171338</v>
      </c>
      <c r="AA130" s="22">
        <v>16633</v>
      </c>
      <c r="AB130" s="22">
        <v>0</v>
      </c>
      <c r="AC130" s="22">
        <v>0</v>
      </c>
      <c r="AD130" s="22">
        <v>236851</v>
      </c>
      <c r="AE130" s="22">
        <v>212031</v>
      </c>
      <c r="AF130" s="22">
        <v>6153633</v>
      </c>
      <c r="AG130" s="22">
        <v>18713</v>
      </c>
      <c r="AH130" s="22">
        <v>0</v>
      </c>
      <c r="AI130" s="22">
        <v>6172346</v>
      </c>
      <c r="AJ130" s="22">
        <v>6384377</v>
      </c>
    </row>
    <row r="131" spans="1:36" x14ac:dyDescent="0.25">
      <c r="A131" s="22" t="s">
        <v>120</v>
      </c>
      <c r="B131" s="22" t="s">
        <v>292</v>
      </c>
      <c r="C131" s="22" t="s">
        <v>379</v>
      </c>
      <c r="D131" s="22" t="s">
        <v>380</v>
      </c>
      <c r="E131" s="22">
        <v>3374555</v>
      </c>
      <c r="F131" s="22">
        <v>73252</v>
      </c>
      <c r="G131" s="22">
        <v>38002</v>
      </c>
      <c r="H131" s="22">
        <v>0</v>
      </c>
      <c r="I131" s="22">
        <v>40696</v>
      </c>
      <c r="J131" s="22">
        <v>0</v>
      </c>
      <c r="K131" s="22">
        <v>402178</v>
      </c>
      <c r="L131" s="22">
        <v>0</v>
      </c>
      <c r="M131" s="22">
        <v>949107</v>
      </c>
      <c r="N131" s="22">
        <v>0</v>
      </c>
      <c r="O131" s="22">
        <v>0</v>
      </c>
      <c r="P131" s="22">
        <v>0</v>
      </c>
      <c r="Q131" s="22">
        <v>0</v>
      </c>
      <c r="R131" s="22">
        <v>2721669</v>
      </c>
      <c r="S131" s="22">
        <v>396270</v>
      </c>
      <c r="T131" s="22">
        <v>0</v>
      </c>
      <c r="U131" s="22">
        <v>7995729</v>
      </c>
      <c r="V131" s="22">
        <v>0</v>
      </c>
      <c r="W131" s="22">
        <v>0</v>
      </c>
      <c r="X131" s="22">
        <v>640287</v>
      </c>
      <c r="Y131" s="22">
        <v>9774</v>
      </c>
      <c r="Z131" s="22">
        <v>2114492</v>
      </c>
      <c r="AA131" s="22">
        <v>305592</v>
      </c>
      <c r="AB131" s="22">
        <v>172556</v>
      </c>
      <c r="AC131" s="22">
        <v>0</v>
      </c>
      <c r="AD131" s="22">
        <v>3242701</v>
      </c>
      <c r="AE131" s="22">
        <v>4753028</v>
      </c>
      <c r="AF131" s="22">
        <v>13955145</v>
      </c>
      <c r="AG131" s="22">
        <v>0</v>
      </c>
      <c r="AH131" s="22">
        <v>765</v>
      </c>
      <c r="AI131" s="22">
        <v>13955910</v>
      </c>
      <c r="AJ131" s="22">
        <v>18708938</v>
      </c>
    </row>
    <row r="132" spans="1:36" x14ac:dyDescent="0.25">
      <c r="A132" s="22" t="s">
        <v>120</v>
      </c>
      <c r="B132" s="22" t="s">
        <v>292</v>
      </c>
      <c r="C132" s="22" t="s">
        <v>381</v>
      </c>
      <c r="D132" s="22" t="s">
        <v>382</v>
      </c>
      <c r="E132" s="22">
        <v>470872</v>
      </c>
      <c r="F132" s="22">
        <v>27412</v>
      </c>
      <c r="G132" s="22">
        <v>10893</v>
      </c>
      <c r="H132" s="22">
        <v>0</v>
      </c>
      <c r="I132" s="22">
        <v>103783</v>
      </c>
      <c r="J132" s="22">
        <v>0</v>
      </c>
      <c r="K132" s="22">
        <v>54743</v>
      </c>
      <c r="L132" s="22">
        <v>0</v>
      </c>
      <c r="M132" s="22">
        <v>218354</v>
      </c>
      <c r="N132" s="22">
        <v>16700</v>
      </c>
      <c r="O132" s="22">
        <v>0</v>
      </c>
      <c r="P132" s="22">
        <v>0</v>
      </c>
      <c r="Q132" s="22">
        <v>0</v>
      </c>
      <c r="R132" s="22">
        <v>0</v>
      </c>
      <c r="S132" s="22">
        <v>57269</v>
      </c>
      <c r="T132" s="22">
        <v>0</v>
      </c>
      <c r="U132" s="22">
        <v>960026</v>
      </c>
      <c r="V132" s="22">
        <v>79602</v>
      </c>
      <c r="W132" s="22">
        <v>12387</v>
      </c>
      <c r="X132" s="22">
        <v>169422</v>
      </c>
      <c r="Y132" s="22">
        <v>6978</v>
      </c>
      <c r="Z132" s="22">
        <v>368368</v>
      </c>
      <c r="AA132" s="22">
        <v>771277</v>
      </c>
      <c r="AB132" s="22">
        <v>0</v>
      </c>
      <c r="AC132" s="22">
        <v>0</v>
      </c>
      <c r="AD132" s="22">
        <v>1408034</v>
      </c>
      <c r="AE132" s="22">
        <v>-448008</v>
      </c>
      <c r="AF132" s="22">
        <v>5559032</v>
      </c>
      <c r="AG132" s="22">
        <v>0</v>
      </c>
      <c r="AH132" s="22">
        <v>0</v>
      </c>
      <c r="AI132" s="22">
        <v>5559032</v>
      </c>
      <c r="AJ132" s="22">
        <v>5111024</v>
      </c>
    </row>
    <row r="133" spans="1:36" x14ac:dyDescent="0.25">
      <c r="A133" s="22" t="s">
        <v>120</v>
      </c>
      <c r="B133" s="22" t="s">
        <v>292</v>
      </c>
      <c r="C133" s="22" t="s">
        <v>383</v>
      </c>
      <c r="D133" s="22" t="s">
        <v>384</v>
      </c>
      <c r="E133" s="22">
        <v>1851780</v>
      </c>
      <c r="F133" s="22">
        <v>491411</v>
      </c>
      <c r="G133" s="22">
        <v>0</v>
      </c>
      <c r="H133" s="22">
        <v>0</v>
      </c>
      <c r="I133" s="22">
        <v>1560858</v>
      </c>
      <c r="J133" s="22">
        <v>0</v>
      </c>
      <c r="K133" s="22">
        <v>665559</v>
      </c>
      <c r="L133" s="22">
        <v>0</v>
      </c>
      <c r="M133" s="22">
        <v>879657</v>
      </c>
      <c r="N133" s="22">
        <v>0</v>
      </c>
      <c r="O133" s="22">
        <v>0</v>
      </c>
      <c r="P133" s="22">
        <v>0</v>
      </c>
      <c r="Q133" s="22">
        <v>0</v>
      </c>
      <c r="R133" s="22">
        <v>8649056</v>
      </c>
      <c r="S133" s="22">
        <v>0</v>
      </c>
      <c r="T133" s="22">
        <v>0</v>
      </c>
      <c r="U133" s="22">
        <v>14098321</v>
      </c>
      <c r="V133" s="22">
        <v>0</v>
      </c>
      <c r="W133" s="22">
        <v>133455</v>
      </c>
      <c r="X133" s="22">
        <v>1198464</v>
      </c>
      <c r="Y133" s="22">
        <v>237632</v>
      </c>
      <c r="Z133" s="22">
        <v>2983875</v>
      </c>
      <c r="AA133" s="22">
        <v>7143416</v>
      </c>
      <c r="AB133" s="22">
        <v>0</v>
      </c>
      <c r="AC133" s="22">
        <v>0</v>
      </c>
      <c r="AD133" s="22">
        <v>11696842</v>
      </c>
      <c r="AE133" s="22">
        <v>2401479</v>
      </c>
      <c r="AF133" s="22">
        <v>114108997</v>
      </c>
      <c r="AG133" s="22">
        <v>119923</v>
      </c>
      <c r="AH133" s="22">
        <v>192435</v>
      </c>
      <c r="AI133" s="22">
        <v>114421355</v>
      </c>
      <c r="AJ133" s="22">
        <v>116822834</v>
      </c>
    </row>
    <row r="134" spans="1:36" x14ac:dyDescent="0.25">
      <c r="A134" s="22" t="s">
        <v>120</v>
      </c>
      <c r="B134" s="22" t="s">
        <v>292</v>
      </c>
      <c r="C134" s="22" t="s">
        <v>385</v>
      </c>
      <c r="D134" s="22" t="s">
        <v>386</v>
      </c>
      <c r="E134" s="22">
        <v>1747975</v>
      </c>
      <c r="F134" s="22">
        <v>95092</v>
      </c>
      <c r="G134" s="22">
        <v>74603</v>
      </c>
      <c r="H134" s="22">
        <v>0</v>
      </c>
      <c r="I134" s="22">
        <v>0</v>
      </c>
      <c r="J134" s="22">
        <v>92847</v>
      </c>
      <c r="K134" s="22">
        <v>2646659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52847</v>
      </c>
      <c r="S134" s="22">
        <v>0</v>
      </c>
      <c r="T134" s="22">
        <v>0</v>
      </c>
      <c r="U134" s="22">
        <v>4710023</v>
      </c>
      <c r="V134" s="22">
        <v>0</v>
      </c>
      <c r="W134" s="22">
        <v>0</v>
      </c>
      <c r="X134" s="22">
        <v>949148</v>
      </c>
      <c r="Y134" s="22">
        <v>71734</v>
      </c>
      <c r="Z134" s="22">
        <v>1333101</v>
      </c>
      <c r="AA134" s="22">
        <v>5798251</v>
      </c>
      <c r="AB134" s="22">
        <v>0</v>
      </c>
      <c r="AC134" s="22">
        <v>166933</v>
      </c>
      <c r="AD134" s="22">
        <v>8319167</v>
      </c>
      <c r="AE134" s="22">
        <v>-3609144</v>
      </c>
      <c r="AF134" s="22">
        <v>39264675</v>
      </c>
      <c r="AG134" s="22">
        <v>177930</v>
      </c>
      <c r="AH134" s="22">
        <v>49850</v>
      </c>
      <c r="AI134" s="22">
        <v>39492455</v>
      </c>
      <c r="AJ134" s="22">
        <v>35883311</v>
      </c>
    </row>
    <row r="135" spans="1:36" x14ac:dyDescent="0.25">
      <c r="A135" s="22" t="s">
        <v>120</v>
      </c>
      <c r="B135" s="22" t="s">
        <v>292</v>
      </c>
      <c r="C135" s="22" t="s">
        <v>387</v>
      </c>
      <c r="D135" s="22" t="s">
        <v>388</v>
      </c>
      <c r="E135" s="22">
        <v>18468581</v>
      </c>
      <c r="F135" s="22">
        <v>458598</v>
      </c>
      <c r="G135" s="22">
        <v>143649</v>
      </c>
      <c r="H135" s="22">
        <v>0</v>
      </c>
      <c r="I135" s="22">
        <v>4932455</v>
      </c>
      <c r="J135" s="22">
        <v>64500</v>
      </c>
      <c r="K135" s="22">
        <v>2296440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1729</v>
      </c>
      <c r="S135" s="22">
        <v>0</v>
      </c>
      <c r="T135" s="22">
        <v>0</v>
      </c>
      <c r="U135" s="22">
        <v>26365952</v>
      </c>
      <c r="V135" s="22">
        <v>0</v>
      </c>
      <c r="W135" s="22">
        <v>0</v>
      </c>
      <c r="X135" s="22">
        <v>4352837</v>
      </c>
      <c r="Y135" s="22">
        <v>190403</v>
      </c>
      <c r="Z135" s="22">
        <v>6524491</v>
      </c>
      <c r="AA135" s="22">
        <v>571881</v>
      </c>
      <c r="AB135" s="22">
        <v>0</v>
      </c>
      <c r="AC135" s="22">
        <v>0</v>
      </c>
      <c r="AD135" s="22">
        <v>11639612</v>
      </c>
      <c r="AE135" s="22">
        <v>14726340</v>
      </c>
      <c r="AF135" s="22">
        <v>106588720</v>
      </c>
      <c r="AG135" s="22">
        <v>381333</v>
      </c>
      <c r="AH135" s="22">
        <v>23554</v>
      </c>
      <c r="AI135" s="22">
        <v>106993607</v>
      </c>
      <c r="AJ135" s="22">
        <v>121719947</v>
      </c>
    </row>
    <row r="136" spans="1:36" x14ac:dyDescent="0.25">
      <c r="A136" s="22" t="s">
        <v>120</v>
      </c>
      <c r="B136" s="22" t="s">
        <v>292</v>
      </c>
      <c r="C136" s="22" t="s">
        <v>389</v>
      </c>
      <c r="D136" s="22" t="s">
        <v>390</v>
      </c>
      <c r="E136" s="22">
        <v>17446401</v>
      </c>
      <c r="F136" s="22">
        <v>311376</v>
      </c>
      <c r="G136" s="22">
        <v>110658</v>
      </c>
      <c r="H136" s="22">
        <v>0</v>
      </c>
      <c r="I136" s="22">
        <v>0</v>
      </c>
      <c r="J136" s="22">
        <v>0</v>
      </c>
      <c r="K136" s="22">
        <v>2508137</v>
      </c>
      <c r="L136" s="22">
        <v>0</v>
      </c>
      <c r="M136" s="22">
        <v>1677862</v>
      </c>
      <c r="N136" s="22">
        <v>0</v>
      </c>
      <c r="O136" s="22">
        <v>0</v>
      </c>
      <c r="P136" s="22">
        <v>0</v>
      </c>
      <c r="Q136" s="22">
        <v>0</v>
      </c>
      <c r="R136" s="22">
        <v>1784111</v>
      </c>
      <c r="S136" s="22">
        <v>0</v>
      </c>
      <c r="T136" s="22">
        <v>0</v>
      </c>
      <c r="U136" s="22">
        <v>23838545</v>
      </c>
      <c r="V136" s="22">
        <v>108281</v>
      </c>
      <c r="W136" s="22">
        <v>0</v>
      </c>
      <c r="X136" s="22">
        <v>3372737</v>
      </c>
      <c r="Y136" s="22">
        <v>999627</v>
      </c>
      <c r="Z136" s="22">
        <v>5847503</v>
      </c>
      <c r="AA136" s="22">
        <v>18254096</v>
      </c>
      <c r="AB136" s="22">
        <v>872976</v>
      </c>
      <c r="AC136" s="22">
        <v>400051</v>
      </c>
      <c r="AD136" s="22">
        <v>29855271</v>
      </c>
      <c r="AE136" s="22">
        <v>-6016726</v>
      </c>
      <c r="AF136" s="22">
        <v>123580312</v>
      </c>
      <c r="AG136" s="22">
        <v>397802</v>
      </c>
      <c r="AH136" s="22">
        <v>2314</v>
      </c>
      <c r="AI136" s="22">
        <v>123980428</v>
      </c>
      <c r="AJ136" s="22">
        <v>117963702</v>
      </c>
    </row>
    <row r="137" spans="1:36" x14ac:dyDescent="0.25">
      <c r="A137" s="22" t="s">
        <v>120</v>
      </c>
      <c r="B137" s="22" t="s">
        <v>292</v>
      </c>
      <c r="C137" s="22" t="s">
        <v>391</v>
      </c>
      <c r="D137" s="22" t="s">
        <v>392</v>
      </c>
      <c r="E137" s="22">
        <v>14087726</v>
      </c>
      <c r="F137" s="22">
        <v>345397</v>
      </c>
      <c r="G137" s="22">
        <v>95486</v>
      </c>
      <c r="H137" s="22">
        <v>0</v>
      </c>
      <c r="I137" s="22">
        <v>731727</v>
      </c>
      <c r="J137" s="22">
        <v>0</v>
      </c>
      <c r="K137" s="22">
        <v>584001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3430841</v>
      </c>
      <c r="S137" s="22">
        <v>0</v>
      </c>
      <c r="T137" s="22">
        <v>0</v>
      </c>
      <c r="U137" s="22">
        <v>19275178</v>
      </c>
      <c r="V137" s="22">
        <v>0</v>
      </c>
      <c r="W137" s="22">
        <v>0</v>
      </c>
      <c r="X137" s="22">
        <v>1129080</v>
      </c>
      <c r="Y137" s="22">
        <v>98895</v>
      </c>
      <c r="Z137" s="22">
        <v>922</v>
      </c>
      <c r="AA137" s="22">
        <v>400000</v>
      </c>
      <c r="AB137" s="22">
        <v>0</v>
      </c>
      <c r="AC137" s="22">
        <v>0</v>
      </c>
      <c r="AD137" s="22">
        <v>1628897</v>
      </c>
      <c r="AE137" s="22">
        <v>17646281</v>
      </c>
      <c r="AF137" s="22">
        <v>69672224</v>
      </c>
      <c r="AG137" s="22">
        <v>3139108</v>
      </c>
      <c r="AH137" s="22">
        <v>0</v>
      </c>
      <c r="AI137" s="22">
        <v>72811332</v>
      </c>
      <c r="AJ137" s="22">
        <v>90457613</v>
      </c>
    </row>
    <row r="138" spans="1:36" x14ac:dyDescent="0.25">
      <c r="A138" s="22" t="s">
        <v>120</v>
      </c>
      <c r="B138" s="22" t="s">
        <v>292</v>
      </c>
      <c r="C138" s="22" t="s">
        <v>393</v>
      </c>
      <c r="D138" s="22" t="s">
        <v>394</v>
      </c>
      <c r="E138" s="22">
        <v>1654787</v>
      </c>
      <c r="F138" s="22">
        <v>141631</v>
      </c>
      <c r="G138" s="22">
        <v>54238</v>
      </c>
      <c r="H138" s="22">
        <v>0</v>
      </c>
      <c r="I138" s="22">
        <v>0</v>
      </c>
      <c r="J138" s="22">
        <v>0</v>
      </c>
      <c r="K138" s="22">
        <v>191910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793</v>
      </c>
      <c r="U138" s="22">
        <v>2043359</v>
      </c>
      <c r="V138" s="22">
        <v>0</v>
      </c>
      <c r="W138" s="22">
        <v>0</v>
      </c>
      <c r="X138" s="22">
        <v>129040</v>
      </c>
      <c r="Y138" s="22">
        <v>12824</v>
      </c>
      <c r="Z138" s="22">
        <v>1377386</v>
      </c>
      <c r="AA138" s="22">
        <v>519983</v>
      </c>
      <c r="AB138" s="22">
        <v>171803</v>
      </c>
      <c r="AC138" s="22">
        <v>793</v>
      </c>
      <c r="AD138" s="22">
        <v>2211829</v>
      </c>
      <c r="AE138" s="22">
        <v>-168470</v>
      </c>
      <c r="AF138" s="22">
        <v>9039626</v>
      </c>
      <c r="AG138" s="22">
        <v>13589</v>
      </c>
      <c r="AH138" s="22">
        <v>17447</v>
      </c>
      <c r="AI138" s="22">
        <v>9070662</v>
      </c>
      <c r="AJ138" s="22">
        <v>8902192</v>
      </c>
    </row>
    <row r="139" spans="1:36" x14ac:dyDescent="0.25">
      <c r="A139" s="22" t="s">
        <v>120</v>
      </c>
      <c r="B139" s="22" t="s">
        <v>292</v>
      </c>
      <c r="C139" s="22" t="s">
        <v>395</v>
      </c>
      <c r="D139" s="22" t="s">
        <v>396</v>
      </c>
      <c r="E139" s="22">
        <v>135571</v>
      </c>
      <c r="F139" s="22">
        <v>22184</v>
      </c>
      <c r="G139" s="22">
        <v>23444</v>
      </c>
      <c r="H139" s="22">
        <v>-3610</v>
      </c>
      <c r="I139" s="22">
        <v>200526</v>
      </c>
      <c r="J139" s="22">
        <v>0</v>
      </c>
      <c r="K139" s="22">
        <v>229356</v>
      </c>
      <c r="L139" s="22">
        <v>0</v>
      </c>
      <c r="M139" s="22">
        <v>290334</v>
      </c>
      <c r="N139" s="22">
        <v>0</v>
      </c>
      <c r="O139" s="22">
        <v>0</v>
      </c>
      <c r="P139" s="22">
        <v>0</v>
      </c>
      <c r="Q139" s="22">
        <v>253286</v>
      </c>
      <c r="R139" s="22">
        <v>0</v>
      </c>
      <c r="S139" s="22">
        <v>0</v>
      </c>
      <c r="T139" s="22">
        <v>0</v>
      </c>
      <c r="U139" s="22">
        <v>1151091</v>
      </c>
      <c r="V139" s="22">
        <v>0</v>
      </c>
      <c r="W139" s="22">
        <v>0</v>
      </c>
      <c r="X139" s="22">
        <v>160516</v>
      </c>
      <c r="Y139" s="22">
        <v>25877</v>
      </c>
      <c r="Z139" s="22">
        <v>173926</v>
      </c>
      <c r="AA139" s="22">
        <v>377655</v>
      </c>
      <c r="AB139" s="22">
        <v>0</v>
      </c>
      <c r="AC139" s="22">
        <v>0</v>
      </c>
      <c r="AD139" s="22">
        <v>737974</v>
      </c>
      <c r="AE139" s="22">
        <v>413117</v>
      </c>
      <c r="AF139" s="22">
        <v>6494403</v>
      </c>
      <c r="AG139" s="22">
        <v>0</v>
      </c>
      <c r="AH139" s="22">
        <v>0</v>
      </c>
      <c r="AI139" s="22">
        <v>6494403</v>
      </c>
      <c r="AJ139" s="22">
        <v>6907520</v>
      </c>
    </row>
    <row r="140" spans="1:36" x14ac:dyDescent="0.25">
      <c r="A140" s="22" t="s">
        <v>120</v>
      </c>
      <c r="B140" s="22" t="s">
        <v>292</v>
      </c>
      <c r="C140" s="22" t="s">
        <v>397</v>
      </c>
      <c r="D140" s="22" t="s">
        <v>398</v>
      </c>
      <c r="E140" s="22">
        <v>9532394</v>
      </c>
      <c r="F140" s="22">
        <v>371956</v>
      </c>
      <c r="G140" s="22">
        <v>118308</v>
      </c>
      <c r="H140" s="22">
        <v>0</v>
      </c>
      <c r="I140" s="22">
        <v>3249986</v>
      </c>
      <c r="J140" s="22">
        <v>53538</v>
      </c>
      <c r="K140" s="22">
        <v>6459456</v>
      </c>
      <c r="L140" s="22">
        <v>0</v>
      </c>
      <c r="M140" s="22">
        <v>848400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20634038</v>
      </c>
      <c r="V140" s="22">
        <v>0</v>
      </c>
      <c r="W140" s="22">
        <v>1477</v>
      </c>
      <c r="X140" s="22">
        <v>2124050</v>
      </c>
      <c r="Y140" s="22">
        <v>411740</v>
      </c>
      <c r="Z140" s="22">
        <v>8382703</v>
      </c>
      <c r="AA140" s="22">
        <v>12410063</v>
      </c>
      <c r="AB140" s="22">
        <v>0</v>
      </c>
      <c r="AC140" s="22">
        <v>0</v>
      </c>
      <c r="AD140" s="22">
        <v>23330033</v>
      </c>
      <c r="AE140" s="22">
        <v>-2695995</v>
      </c>
      <c r="AF140" s="22">
        <v>93727654</v>
      </c>
      <c r="AG140" s="22">
        <v>241926</v>
      </c>
      <c r="AH140" s="22">
        <v>7869</v>
      </c>
      <c r="AI140" s="22">
        <v>93977449</v>
      </c>
      <c r="AJ140" s="22">
        <v>91281454</v>
      </c>
    </row>
    <row r="141" spans="1:36" x14ac:dyDescent="0.25">
      <c r="A141" s="22" t="s">
        <v>120</v>
      </c>
      <c r="B141" s="22" t="s">
        <v>292</v>
      </c>
      <c r="C141" s="22" t="s">
        <v>399</v>
      </c>
      <c r="D141" s="22" t="s">
        <v>400</v>
      </c>
      <c r="E141" s="22">
        <v>5544193</v>
      </c>
      <c r="F141" s="22">
        <v>80277</v>
      </c>
      <c r="G141" s="22">
        <v>73291</v>
      </c>
      <c r="H141" s="22">
        <v>-91593</v>
      </c>
      <c r="I141" s="22">
        <v>106438</v>
      </c>
      <c r="J141" s="22">
        <v>0</v>
      </c>
      <c r="K141" s="22">
        <v>220246</v>
      </c>
      <c r="L141" s="22">
        <v>0</v>
      </c>
      <c r="M141" s="22">
        <v>127000</v>
      </c>
      <c r="N141" s="22">
        <v>0</v>
      </c>
      <c r="O141" s="22">
        <v>0</v>
      </c>
      <c r="P141" s="22">
        <v>0</v>
      </c>
      <c r="Q141" s="22">
        <v>0</v>
      </c>
      <c r="R141" s="22">
        <v>10</v>
      </c>
      <c r="S141" s="22">
        <v>0</v>
      </c>
      <c r="T141" s="22">
        <v>0</v>
      </c>
      <c r="U141" s="22">
        <v>6059862</v>
      </c>
      <c r="V141" s="22">
        <v>0</v>
      </c>
      <c r="W141" s="22">
        <v>0</v>
      </c>
      <c r="X141" s="22">
        <v>404515</v>
      </c>
      <c r="Y141" s="22">
        <v>19150</v>
      </c>
      <c r="Z141" s="22">
        <v>446219</v>
      </c>
      <c r="AA141" s="22">
        <v>3168141</v>
      </c>
      <c r="AB141" s="22">
        <v>0</v>
      </c>
      <c r="AC141" s="22">
        <v>0</v>
      </c>
      <c r="AD141" s="22">
        <v>4038025</v>
      </c>
      <c r="AE141" s="22">
        <v>2021837</v>
      </c>
      <c r="AF141" s="22">
        <v>13354185</v>
      </c>
      <c r="AG141" s="22">
        <v>500</v>
      </c>
      <c r="AH141" s="22">
        <v>0</v>
      </c>
      <c r="AI141" s="22">
        <v>13354685</v>
      </c>
      <c r="AJ141" s="22">
        <v>15376522</v>
      </c>
    </row>
    <row r="142" spans="1:36" x14ac:dyDescent="0.25">
      <c r="A142" s="22" t="s">
        <v>120</v>
      </c>
      <c r="B142" s="22" t="s">
        <v>292</v>
      </c>
      <c r="C142" s="22" t="s">
        <v>401</v>
      </c>
      <c r="D142" s="22" t="s">
        <v>402</v>
      </c>
      <c r="E142" s="22">
        <v>2586035</v>
      </c>
      <c r="F142" s="22">
        <v>46195</v>
      </c>
      <c r="G142" s="22">
        <v>11016</v>
      </c>
      <c r="H142" s="22">
        <v>0</v>
      </c>
      <c r="I142" s="22">
        <v>0</v>
      </c>
      <c r="J142" s="22">
        <v>0</v>
      </c>
      <c r="K142" s="22">
        <v>96617</v>
      </c>
      <c r="L142" s="22">
        <v>0</v>
      </c>
      <c r="M142" s="22">
        <v>1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2739864</v>
      </c>
      <c r="V142" s="22">
        <v>0</v>
      </c>
      <c r="W142" s="22">
        <v>0</v>
      </c>
      <c r="X142" s="22">
        <v>265296</v>
      </c>
      <c r="Y142" s="22">
        <v>17800</v>
      </c>
      <c r="Z142" s="22">
        <v>435472</v>
      </c>
      <c r="AA142" s="22">
        <v>131781</v>
      </c>
      <c r="AB142" s="22">
        <v>0</v>
      </c>
      <c r="AC142" s="22">
        <v>0</v>
      </c>
      <c r="AD142" s="22">
        <v>850349</v>
      </c>
      <c r="AE142" s="22">
        <v>1889515</v>
      </c>
      <c r="AF142" s="22">
        <v>6650679</v>
      </c>
      <c r="AG142" s="22">
        <v>0</v>
      </c>
      <c r="AH142" s="22">
        <v>5978</v>
      </c>
      <c r="AI142" s="22">
        <v>6656657</v>
      </c>
      <c r="AJ142" s="22">
        <v>8546172</v>
      </c>
    </row>
    <row r="143" spans="1:36" x14ac:dyDescent="0.25">
      <c r="A143" s="22" t="s">
        <v>120</v>
      </c>
      <c r="B143" s="22" t="s">
        <v>292</v>
      </c>
      <c r="C143" s="22" t="s">
        <v>403</v>
      </c>
      <c r="D143" s="22" t="s">
        <v>404</v>
      </c>
      <c r="E143" s="22">
        <v>1015784</v>
      </c>
      <c r="F143" s="22">
        <v>88536</v>
      </c>
      <c r="G143" s="22">
        <v>9947</v>
      </c>
      <c r="H143" s="22">
        <v>0</v>
      </c>
      <c r="I143" s="22">
        <v>75042</v>
      </c>
      <c r="J143" s="22">
        <v>0</v>
      </c>
      <c r="K143" s="22">
        <v>154132</v>
      </c>
      <c r="L143" s="22">
        <v>0</v>
      </c>
      <c r="M143" s="22">
        <v>92193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1435634</v>
      </c>
      <c r="V143" s="22">
        <v>0</v>
      </c>
      <c r="W143" s="22">
        <v>0</v>
      </c>
      <c r="X143" s="22">
        <v>245151</v>
      </c>
      <c r="Y143" s="22">
        <v>0</v>
      </c>
      <c r="Z143" s="22">
        <v>362028</v>
      </c>
      <c r="AA143" s="22">
        <v>1845454</v>
      </c>
      <c r="AB143" s="22">
        <v>0</v>
      </c>
      <c r="AC143" s="22">
        <v>0</v>
      </c>
      <c r="AD143" s="22">
        <v>2452633</v>
      </c>
      <c r="AE143" s="22">
        <v>-1016999</v>
      </c>
      <c r="AF143" s="22">
        <v>16926627</v>
      </c>
      <c r="AG143" s="22">
        <v>18161</v>
      </c>
      <c r="AH143" s="22">
        <v>65695</v>
      </c>
      <c r="AI143" s="22">
        <v>17010483</v>
      </c>
      <c r="AJ143" s="22">
        <v>15993484</v>
      </c>
    </row>
    <row r="144" spans="1:36" x14ac:dyDescent="0.25">
      <c r="A144" s="22" t="s">
        <v>120</v>
      </c>
      <c r="B144" s="22" t="s">
        <v>292</v>
      </c>
      <c r="C144" s="22" t="s">
        <v>405</v>
      </c>
      <c r="D144" s="22" t="s">
        <v>406</v>
      </c>
      <c r="E144" s="22">
        <v>3574260</v>
      </c>
      <c r="F144" s="22">
        <v>50558</v>
      </c>
      <c r="G144" s="22">
        <v>8585</v>
      </c>
      <c r="H144" s="22">
        <v>0</v>
      </c>
      <c r="I144" s="22">
        <v>1674513</v>
      </c>
      <c r="J144" s="22">
        <v>0</v>
      </c>
      <c r="K144" s="22">
        <v>330818</v>
      </c>
      <c r="L144" s="22">
        <v>440000</v>
      </c>
      <c r="M144" s="22">
        <v>49483</v>
      </c>
      <c r="N144" s="22">
        <v>0</v>
      </c>
      <c r="O144" s="22">
        <v>0</v>
      </c>
      <c r="P144" s="22">
        <v>0</v>
      </c>
      <c r="Q144" s="22">
        <v>0</v>
      </c>
      <c r="R144" s="22">
        <v>536</v>
      </c>
      <c r="S144" s="22">
        <v>169</v>
      </c>
      <c r="T144" s="22">
        <v>0</v>
      </c>
      <c r="U144" s="22">
        <v>6128922</v>
      </c>
      <c r="V144" s="22">
        <v>0</v>
      </c>
      <c r="W144" s="22">
        <v>1603714</v>
      </c>
      <c r="X144" s="22">
        <v>1078868</v>
      </c>
      <c r="Y144" s="22">
        <v>20210</v>
      </c>
      <c r="Z144" s="22">
        <v>261718</v>
      </c>
      <c r="AA144" s="22">
        <v>2748775</v>
      </c>
      <c r="AB144" s="22">
        <v>554</v>
      </c>
      <c r="AC144" s="22">
        <v>0</v>
      </c>
      <c r="AD144" s="22">
        <v>5713839</v>
      </c>
      <c r="AE144" s="22">
        <v>415083</v>
      </c>
      <c r="AF144" s="22">
        <v>23375253</v>
      </c>
      <c r="AG144" s="22">
        <v>118855</v>
      </c>
      <c r="AH144" s="22">
        <v>80020</v>
      </c>
      <c r="AI144" s="22">
        <v>23574128</v>
      </c>
      <c r="AJ144" s="22">
        <v>23989211</v>
      </c>
    </row>
    <row r="145" spans="1:36" x14ac:dyDescent="0.25">
      <c r="A145" s="22" t="s">
        <v>120</v>
      </c>
      <c r="B145" s="22" t="s">
        <v>292</v>
      </c>
      <c r="C145" s="22" t="s">
        <v>407</v>
      </c>
      <c r="D145" s="22" t="s">
        <v>408</v>
      </c>
      <c r="E145" s="22">
        <v>4884099</v>
      </c>
      <c r="F145" s="22">
        <v>34799</v>
      </c>
      <c r="G145" s="22">
        <v>63963</v>
      </c>
      <c r="H145" s="22">
        <v>0</v>
      </c>
      <c r="I145" s="22">
        <v>113833</v>
      </c>
      <c r="J145" s="22">
        <v>0</v>
      </c>
      <c r="K145" s="22">
        <v>195838</v>
      </c>
      <c r="L145" s="22">
        <v>0</v>
      </c>
      <c r="M145" s="22">
        <v>35000</v>
      </c>
      <c r="N145" s="22">
        <v>0</v>
      </c>
      <c r="O145" s="22">
        <v>0</v>
      </c>
      <c r="P145" s="22">
        <v>0</v>
      </c>
      <c r="Q145" s="22">
        <v>0</v>
      </c>
      <c r="R145" s="22">
        <v>617875</v>
      </c>
      <c r="S145" s="22">
        <v>0</v>
      </c>
      <c r="T145" s="22">
        <v>0</v>
      </c>
      <c r="U145" s="22">
        <v>5945407</v>
      </c>
      <c r="V145" s="22">
        <v>0</v>
      </c>
      <c r="W145" s="22">
        <v>0</v>
      </c>
      <c r="X145" s="22">
        <v>527382</v>
      </c>
      <c r="Y145" s="22">
        <v>80</v>
      </c>
      <c r="Z145" s="22">
        <v>2039002</v>
      </c>
      <c r="AA145" s="22">
        <v>1503723</v>
      </c>
      <c r="AB145" s="22">
        <v>19074</v>
      </c>
      <c r="AC145" s="22">
        <v>0</v>
      </c>
      <c r="AD145" s="22">
        <v>4089261</v>
      </c>
      <c r="AE145" s="22">
        <v>1856146</v>
      </c>
      <c r="AF145" s="22">
        <v>7561183</v>
      </c>
      <c r="AG145" s="22">
        <v>86997</v>
      </c>
      <c r="AH145" s="22">
        <v>2097</v>
      </c>
      <c r="AI145" s="22">
        <v>7650277</v>
      </c>
      <c r="AJ145" s="22">
        <v>9506423</v>
      </c>
    </row>
    <row r="146" spans="1:36" x14ac:dyDescent="0.25">
      <c r="A146" s="22" t="s">
        <v>120</v>
      </c>
      <c r="B146" s="22" t="s">
        <v>292</v>
      </c>
      <c r="C146" s="22" t="s">
        <v>409</v>
      </c>
      <c r="D146" s="22" t="s">
        <v>410</v>
      </c>
      <c r="E146" s="22">
        <v>369653</v>
      </c>
      <c r="F146" s="22">
        <v>131069</v>
      </c>
      <c r="G146" s="22">
        <v>49503</v>
      </c>
      <c r="H146" s="22">
        <v>-11548</v>
      </c>
      <c r="I146" s="22">
        <v>57860</v>
      </c>
      <c r="J146" s="22">
        <v>0</v>
      </c>
      <c r="K146" s="22">
        <v>138436</v>
      </c>
      <c r="L146" s="22">
        <v>0</v>
      </c>
      <c r="M146" s="22">
        <v>331002</v>
      </c>
      <c r="N146" s="22">
        <v>0</v>
      </c>
      <c r="O146" s="22">
        <v>0</v>
      </c>
      <c r="P146" s="22">
        <v>0</v>
      </c>
      <c r="Q146" s="22">
        <v>0</v>
      </c>
      <c r="R146" s="22">
        <v>24074</v>
      </c>
      <c r="S146" s="22">
        <v>0</v>
      </c>
      <c r="T146" s="22">
        <v>0</v>
      </c>
      <c r="U146" s="22">
        <v>1090049</v>
      </c>
      <c r="V146" s="22">
        <v>0</v>
      </c>
      <c r="W146" s="22">
        <v>0</v>
      </c>
      <c r="X146" s="22">
        <v>50806</v>
      </c>
      <c r="Y146" s="22">
        <v>17637</v>
      </c>
      <c r="Z146" s="22">
        <v>503004</v>
      </c>
      <c r="AA146" s="22">
        <v>722634</v>
      </c>
      <c r="AB146" s="22">
        <v>10000</v>
      </c>
      <c r="AC146" s="22">
        <v>0</v>
      </c>
      <c r="AD146" s="22">
        <v>1304081</v>
      </c>
      <c r="AE146" s="22">
        <v>-214032</v>
      </c>
      <c r="AF146" s="22">
        <v>4406244</v>
      </c>
      <c r="AG146" s="22">
        <v>0</v>
      </c>
      <c r="AH146" s="22">
        <v>47901</v>
      </c>
      <c r="AI146" s="22">
        <v>4454145</v>
      </c>
      <c r="AJ146" s="22">
        <v>4240113</v>
      </c>
    </row>
    <row r="147" spans="1:36" x14ac:dyDescent="0.25">
      <c r="A147" s="22" t="s">
        <v>120</v>
      </c>
      <c r="B147" s="22" t="s">
        <v>292</v>
      </c>
      <c r="C147" s="22" t="s">
        <v>411</v>
      </c>
      <c r="D147" s="22" t="s">
        <v>412</v>
      </c>
      <c r="E147" s="22">
        <v>1156327</v>
      </c>
      <c r="F147" s="22">
        <v>48083</v>
      </c>
      <c r="G147" s="22">
        <v>19257</v>
      </c>
      <c r="H147" s="22">
        <v>0</v>
      </c>
      <c r="I147" s="22">
        <v>52147</v>
      </c>
      <c r="J147" s="22">
        <v>0</v>
      </c>
      <c r="K147" s="22">
        <v>46528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110070</v>
      </c>
      <c r="S147" s="22">
        <v>0</v>
      </c>
      <c r="T147" s="22">
        <v>0</v>
      </c>
      <c r="U147" s="22">
        <v>1432412</v>
      </c>
      <c r="V147" s="22">
        <v>0</v>
      </c>
      <c r="W147" s="22">
        <v>0</v>
      </c>
      <c r="X147" s="22">
        <v>121510</v>
      </c>
      <c r="Y147" s="22">
        <v>0</v>
      </c>
      <c r="Z147" s="22">
        <v>0</v>
      </c>
      <c r="AA147" s="22">
        <v>379761</v>
      </c>
      <c r="AB147" s="22">
        <v>0</v>
      </c>
      <c r="AC147" s="22">
        <v>0</v>
      </c>
      <c r="AD147" s="22">
        <v>501271</v>
      </c>
      <c r="AE147" s="22">
        <v>931141</v>
      </c>
      <c r="AF147" s="22">
        <v>5480167</v>
      </c>
      <c r="AG147" s="22">
        <v>79266</v>
      </c>
      <c r="AH147" s="22">
        <v>53480</v>
      </c>
      <c r="AI147" s="22">
        <v>5612913</v>
      </c>
      <c r="AJ147" s="22">
        <v>6544054</v>
      </c>
    </row>
    <row r="148" spans="1:36" x14ac:dyDescent="0.25">
      <c r="A148" s="22" t="s">
        <v>120</v>
      </c>
      <c r="B148" s="22" t="s">
        <v>292</v>
      </c>
      <c r="C148" s="22" t="s">
        <v>413</v>
      </c>
      <c r="D148" s="22" t="s">
        <v>414</v>
      </c>
      <c r="E148" s="22">
        <v>2081208</v>
      </c>
      <c r="F148" s="22">
        <v>104929</v>
      </c>
      <c r="G148" s="22">
        <v>39132</v>
      </c>
      <c r="H148" s="22">
        <v>0</v>
      </c>
      <c r="I148" s="22">
        <v>630341</v>
      </c>
      <c r="J148" s="22">
        <v>0</v>
      </c>
      <c r="K148" s="22">
        <v>1144967</v>
      </c>
      <c r="L148" s="22">
        <v>0</v>
      </c>
      <c r="M148" s="22">
        <v>42529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4043106</v>
      </c>
      <c r="V148" s="22">
        <v>0</v>
      </c>
      <c r="W148" s="22">
        <v>0</v>
      </c>
      <c r="X148" s="22">
        <v>167689</v>
      </c>
      <c r="Y148" s="22">
        <v>58980</v>
      </c>
      <c r="Z148" s="22">
        <v>2501429</v>
      </c>
      <c r="AA148" s="22">
        <v>440000</v>
      </c>
      <c r="AB148" s="22">
        <v>0</v>
      </c>
      <c r="AC148" s="22">
        <v>0</v>
      </c>
      <c r="AD148" s="22">
        <v>3168098</v>
      </c>
      <c r="AE148" s="22">
        <v>875008</v>
      </c>
      <c r="AF148" s="22">
        <v>12137120</v>
      </c>
      <c r="AG148" s="22">
        <v>32028</v>
      </c>
      <c r="AH148" s="22">
        <v>46778</v>
      </c>
      <c r="AI148" s="22">
        <v>12215926</v>
      </c>
      <c r="AJ148" s="22">
        <v>13090934</v>
      </c>
    </row>
    <row r="149" spans="1:36" x14ac:dyDescent="0.25">
      <c r="A149" s="22" t="s">
        <v>120</v>
      </c>
      <c r="B149" s="22" t="s">
        <v>292</v>
      </c>
      <c r="C149" s="22" t="s">
        <v>415</v>
      </c>
      <c r="D149" s="22" t="s">
        <v>416</v>
      </c>
      <c r="E149" s="22">
        <v>10507751</v>
      </c>
      <c r="F149" s="22">
        <v>304437</v>
      </c>
      <c r="G149" s="22">
        <v>57282</v>
      </c>
      <c r="H149" s="22">
        <v>-14462</v>
      </c>
      <c r="I149" s="22">
        <v>215956</v>
      </c>
      <c r="J149" s="22">
        <v>0</v>
      </c>
      <c r="K149" s="22">
        <v>766644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11837608</v>
      </c>
      <c r="V149" s="22">
        <v>0</v>
      </c>
      <c r="W149" s="22">
        <v>0</v>
      </c>
      <c r="X149" s="22">
        <v>2839281</v>
      </c>
      <c r="Y149" s="22">
        <v>425045</v>
      </c>
      <c r="Z149" s="22">
        <v>6242241</v>
      </c>
      <c r="AA149" s="22">
        <v>996671</v>
      </c>
      <c r="AB149" s="22">
        <v>0</v>
      </c>
      <c r="AC149" s="22">
        <v>0</v>
      </c>
      <c r="AD149" s="22">
        <v>10503238</v>
      </c>
      <c r="AE149" s="22">
        <v>1334370</v>
      </c>
      <c r="AF149" s="22">
        <v>102460714</v>
      </c>
      <c r="AG149" s="22">
        <v>0</v>
      </c>
      <c r="AH149" s="22">
        <v>1117326</v>
      </c>
      <c r="AI149" s="22">
        <v>103578040</v>
      </c>
      <c r="AJ149" s="22">
        <v>104912410</v>
      </c>
    </row>
    <row r="150" spans="1:36" x14ac:dyDescent="0.25">
      <c r="A150" s="22" t="s">
        <v>120</v>
      </c>
      <c r="B150" s="22" t="s">
        <v>292</v>
      </c>
      <c r="C150" s="22" t="s">
        <v>417</v>
      </c>
      <c r="D150" s="22" t="s">
        <v>418</v>
      </c>
      <c r="E150" s="22">
        <v>51592</v>
      </c>
      <c r="F150" s="22">
        <v>98020</v>
      </c>
      <c r="G150" s="22">
        <v>40518</v>
      </c>
      <c r="H150" s="22">
        <v>-18530</v>
      </c>
      <c r="I150" s="22">
        <v>3456549</v>
      </c>
      <c r="J150" s="22">
        <v>0</v>
      </c>
      <c r="K150" s="22">
        <v>287398</v>
      </c>
      <c r="L150" s="22">
        <v>0</v>
      </c>
      <c r="M150" s="22">
        <v>13203</v>
      </c>
      <c r="N150" s="22">
        <v>0</v>
      </c>
      <c r="O150" s="22">
        <v>0</v>
      </c>
      <c r="P150" s="22">
        <v>10</v>
      </c>
      <c r="Q150" s="22">
        <v>10</v>
      </c>
      <c r="R150" s="22">
        <v>0</v>
      </c>
      <c r="S150" s="22">
        <v>0</v>
      </c>
      <c r="T150" s="22">
        <v>0</v>
      </c>
      <c r="U150" s="22">
        <v>3928770</v>
      </c>
      <c r="V150" s="22">
        <v>1748237</v>
      </c>
      <c r="W150" s="22">
        <v>0</v>
      </c>
      <c r="X150" s="22">
        <v>1122966</v>
      </c>
      <c r="Y150" s="22">
        <v>1406</v>
      </c>
      <c r="Z150" s="22">
        <v>462856</v>
      </c>
      <c r="AA150" s="22">
        <v>1626355</v>
      </c>
      <c r="AB150" s="22">
        <v>0</v>
      </c>
      <c r="AC150" s="22">
        <v>0</v>
      </c>
      <c r="AD150" s="22">
        <v>4961820</v>
      </c>
      <c r="AE150" s="22">
        <v>-1033050</v>
      </c>
      <c r="AF150" s="22">
        <v>12226994</v>
      </c>
      <c r="AG150" s="22">
        <v>0</v>
      </c>
      <c r="AH150" s="22">
        <v>12143</v>
      </c>
      <c r="AI150" s="22">
        <v>12239137</v>
      </c>
      <c r="AJ150" s="22">
        <v>11206087</v>
      </c>
    </row>
    <row r="151" spans="1:36" x14ac:dyDescent="0.25">
      <c r="A151" s="22" t="s">
        <v>120</v>
      </c>
      <c r="B151" s="22" t="s">
        <v>292</v>
      </c>
      <c r="C151" s="22" t="s">
        <v>419</v>
      </c>
      <c r="D151" s="22" t="s">
        <v>420</v>
      </c>
      <c r="E151" s="22">
        <v>5346730</v>
      </c>
      <c r="F151" s="22">
        <v>109125</v>
      </c>
      <c r="G151" s="22">
        <v>37690</v>
      </c>
      <c r="H151" s="22">
        <v>0</v>
      </c>
      <c r="I151" s="22">
        <v>1087603</v>
      </c>
      <c r="J151" s="22">
        <v>0</v>
      </c>
      <c r="K151" s="22">
        <v>221469</v>
      </c>
      <c r="L151" s="22">
        <v>0</v>
      </c>
      <c r="M151" s="22">
        <v>297468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7100085</v>
      </c>
      <c r="V151" s="22">
        <v>0</v>
      </c>
      <c r="W151" s="22">
        <v>0</v>
      </c>
      <c r="X151" s="22">
        <v>160805</v>
      </c>
      <c r="Y151" s="22">
        <v>61399</v>
      </c>
      <c r="Z151" s="22">
        <v>1658566</v>
      </c>
      <c r="AA151" s="22">
        <v>3252854</v>
      </c>
      <c r="AB151" s="22">
        <v>0</v>
      </c>
      <c r="AC151" s="22">
        <v>0</v>
      </c>
      <c r="AD151" s="22">
        <v>5133624</v>
      </c>
      <c r="AE151" s="22">
        <v>1966461</v>
      </c>
      <c r="AF151" s="22">
        <v>19845223</v>
      </c>
      <c r="AG151" s="22">
        <v>0</v>
      </c>
      <c r="AH151" s="22">
        <v>5206</v>
      </c>
      <c r="AI151" s="22">
        <v>19850429</v>
      </c>
      <c r="AJ151" s="22">
        <v>21816890</v>
      </c>
    </row>
    <row r="152" spans="1:36" x14ac:dyDescent="0.25">
      <c r="A152" s="22" t="s">
        <v>120</v>
      </c>
      <c r="B152" s="22" t="s">
        <v>292</v>
      </c>
      <c r="C152" s="22" t="s">
        <v>421</v>
      </c>
      <c r="D152" s="22" t="s">
        <v>422</v>
      </c>
      <c r="E152" s="22">
        <v>28486955</v>
      </c>
      <c r="F152" s="22">
        <v>984839</v>
      </c>
      <c r="G152" s="22">
        <v>204781</v>
      </c>
      <c r="H152" s="22">
        <v>0</v>
      </c>
      <c r="I152" s="22">
        <v>5463604</v>
      </c>
      <c r="J152" s="22">
        <v>0</v>
      </c>
      <c r="K152" s="22">
        <v>4740846</v>
      </c>
      <c r="L152" s="22">
        <v>520000</v>
      </c>
      <c r="M152" s="22">
        <v>1511056</v>
      </c>
      <c r="N152" s="22">
        <v>0</v>
      </c>
      <c r="O152" s="22">
        <v>0</v>
      </c>
      <c r="P152" s="22">
        <v>0</v>
      </c>
      <c r="Q152" s="22">
        <v>0</v>
      </c>
      <c r="R152" s="22">
        <v>5881751</v>
      </c>
      <c r="S152" s="22">
        <v>0</v>
      </c>
      <c r="T152" s="22">
        <v>0</v>
      </c>
      <c r="U152" s="22">
        <v>47793832</v>
      </c>
      <c r="V152" s="22">
        <v>0</v>
      </c>
      <c r="W152" s="22">
        <v>0</v>
      </c>
      <c r="X152" s="22">
        <v>9384155</v>
      </c>
      <c r="Y152" s="22">
        <v>639618</v>
      </c>
      <c r="Z152" s="22">
        <v>8796901</v>
      </c>
      <c r="AA152" s="22">
        <v>27776853</v>
      </c>
      <c r="AB152" s="22">
        <v>556766</v>
      </c>
      <c r="AC152" s="22">
        <v>0</v>
      </c>
      <c r="AD152" s="22">
        <v>47154293</v>
      </c>
      <c r="AE152" s="22">
        <v>639539</v>
      </c>
      <c r="AF152" s="22">
        <v>242980825</v>
      </c>
      <c r="AG152" s="22">
        <v>77086</v>
      </c>
      <c r="AH152" s="22">
        <v>280740</v>
      </c>
      <c r="AI152" s="22">
        <v>243338651</v>
      </c>
      <c r="AJ152" s="22">
        <v>243978190</v>
      </c>
    </row>
    <row r="153" spans="1:36" x14ac:dyDescent="0.25">
      <c r="A153" s="22" t="s">
        <v>120</v>
      </c>
      <c r="B153" s="22" t="s">
        <v>292</v>
      </c>
      <c r="C153" s="22" t="s">
        <v>423</v>
      </c>
      <c r="D153" s="22" t="s">
        <v>424</v>
      </c>
      <c r="E153" s="22">
        <v>7628368</v>
      </c>
      <c r="F153" s="22">
        <v>181900</v>
      </c>
      <c r="G153" s="22">
        <v>68524</v>
      </c>
      <c r="H153" s="22">
        <v>0</v>
      </c>
      <c r="I153" s="22">
        <v>166120</v>
      </c>
      <c r="J153" s="22">
        <v>0</v>
      </c>
      <c r="K153" s="22">
        <v>1490400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40864</v>
      </c>
      <c r="T153" s="22">
        <v>0</v>
      </c>
      <c r="U153" s="22">
        <v>9576176</v>
      </c>
      <c r="V153" s="22">
        <v>0</v>
      </c>
      <c r="W153" s="22">
        <v>0</v>
      </c>
      <c r="X153" s="22">
        <v>2079959</v>
      </c>
      <c r="Y153" s="22">
        <v>565173</v>
      </c>
      <c r="Z153" s="22">
        <v>1239656</v>
      </c>
      <c r="AA153" s="22">
        <v>5240675</v>
      </c>
      <c r="AB153" s="22">
        <v>0</v>
      </c>
      <c r="AC153" s="22">
        <v>0</v>
      </c>
      <c r="AD153" s="22">
        <v>9125463</v>
      </c>
      <c r="AE153" s="22">
        <v>450713</v>
      </c>
      <c r="AF153" s="22">
        <v>49398754</v>
      </c>
      <c r="AG153" s="22">
        <v>0</v>
      </c>
      <c r="AH153" s="22">
        <v>47994</v>
      </c>
      <c r="AI153" s="22">
        <v>49446748</v>
      </c>
      <c r="AJ153" s="22">
        <v>49897461</v>
      </c>
    </row>
    <row r="154" spans="1:36" x14ac:dyDescent="0.25">
      <c r="A154" s="22" t="s">
        <v>120</v>
      </c>
      <c r="B154" s="22" t="s">
        <v>292</v>
      </c>
      <c r="C154" s="22" t="s">
        <v>425</v>
      </c>
      <c r="D154" s="22" t="s">
        <v>426</v>
      </c>
      <c r="E154" s="22">
        <v>0</v>
      </c>
      <c r="F154" s="22">
        <v>262147</v>
      </c>
      <c r="G154" s="22">
        <v>9431</v>
      </c>
      <c r="H154" s="22">
        <v>-14305</v>
      </c>
      <c r="I154" s="22">
        <v>1509594</v>
      </c>
      <c r="J154" s="22">
        <v>0</v>
      </c>
      <c r="K154" s="22">
        <v>88919</v>
      </c>
      <c r="L154" s="22">
        <v>0</v>
      </c>
      <c r="M154" s="22">
        <v>19926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1875712</v>
      </c>
      <c r="V154" s="22">
        <v>205428</v>
      </c>
      <c r="W154" s="22">
        <v>0</v>
      </c>
      <c r="X154" s="22">
        <v>177829</v>
      </c>
      <c r="Y154" s="22">
        <v>0</v>
      </c>
      <c r="Z154" s="22">
        <v>242348</v>
      </c>
      <c r="AA154" s="22">
        <v>2206912</v>
      </c>
      <c r="AB154" s="22">
        <v>0</v>
      </c>
      <c r="AC154" s="22">
        <v>0</v>
      </c>
      <c r="AD154" s="22">
        <v>2832517</v>
      </c>
      <c r="AE154" s="22">
        <v>-956805</v>
      </c>
      <c r="AF154" s="22">
        <v>7259530</v>
      </c>
      <c r="AG154" s="22">
        <v>0</v>
      </c>
      <c r="AH154" s="22">
        <v>14372</v>
      </c>
      <c r="AI154" s="22">
        <v>7273902</v>
      </c>
      <c r="AJ154" s="22">
        <v>6317097</v>
      </c>
    </row>
    <row r="155" spans="1:36" x14ac:dyDescent="0.25">
      <c r="A155" s="22" t="s">
        <v>120</v>
      </c>
      <c r="B155" s="22" t="s">
        <v>292</v>
      </c>
      <c r="C155" s="22" t="s">
        <v>427</v>
      </c>
      <c r="D155" s="22" t="s">
        <v>428</v>
      </c>
      <c r="E155" s="22">
        <v>591847</v>
      </c>
      <c r="F155" s="22">
        <v>22668</v>
      </c>
      <c r="G155" s="22">
        <v>30605</v>
      </c>
      <c r="H155" s="22">
        <v>0</v>
      </c>
      <c r="I155" s="22">
        <v>76337</v>
      </c>
      <c r="J155" s="22">
        <v>0</v>
      </c>
      <c r="K155" s="22">
        <v>314051</v>
      </c>
      <c r="L155" s="22">
        <v>0</v>
      </c>
      <c r="M155" s="22">
        <v>13557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30000</v>
      </c>
      <c r="U155" s="22">
        <v>1079065</v>
      </c>
      <c r="V155" s="22">
        <v>0</v>
      </c>
      <c r="W155" s="22">
        <v>0</v>
      </c>
      <c r="X155" s="22">
        <v>101988</v>
      </c>
      <c r="Y155" s="22">
        <v>8252</v>
      </c>
      <c r="Z155" s="22">
        <v>588542</v>
      </c>
      <c r="AA155" s="22">
        <v>418171</v>
      </c>
      <c r="AB155" s="22">
        <v>0</v>
      </c>
      <c r="AC155" s="22">
        <v>0</v>
      </c>
      <c r="AD155" s="22">
        <v>1116953</v>
      </c>
      <c r="AE155" s="22">
        <v>-37888</v>
      </c>
      <c r="AF155" s="22">
        <v>20557773</v>
      </c>
      <c r="AG155" s="22">
        <v>0</v>
      </c>
      <c r="AH155" s="22">
        <v>4845</v>
      </c>
      <c r="AI155" s="22">
        <v>20562618</v>
      </c>
      <c r="AJ155" s="22">
        <v>20524730</v>
      </c>
    </row>
    <row r="156" spans="1:36" x14ac:dyDescent="0.25">
      <c r="A156" s="22" t="s">
        <v>120</v>
      </c>
      <c r="B156" s="22" t="s">
        <v>292</v>
      </c>
      <c r="C156" s="22" t="s">
        <v>429</v>
      </c>
      <c r="D156" s="22" t="s">
        <v>430</v>
      </c>
      <c r="E156" s="22">
        <v>13659133</v>
      </c>
      <c r="F156" s="22">
        <v>253775</v>
      </c>
      <c r="G156" s="22">
        <v>203798</v>
      </c>
      <c r="H156" s="22">
        <v>-72460</v>
      </c>
      <c r="I156" s="22">
        <v>151470</v>
      </c>
      <c r="J156" s="22">
        <v>40500</v>
      </c>
      <c r="K156" s="22">
        <v>880356</v>
      </c>
      <c r="L156" s="22">
        <v>0</v>
      </c>
      <c r="M156" s="22">
        <v>28881</v>
      </c>
      <c r="N156" s="22">
        <v>0</v>
      </c>
      <c r="O156" s="22">
        <v>0</v>
      </c>
      <c r="P156" s="22">
        <v>0</v>
      </c>
      <c r="Q156" s="22">
        <v>0</v>
      </c>
      <c r="R156" s="22">
        <v>30</v>
      </c>
      <c r="S156" s="22">
        <v>0</v>
      </c>
      <c r="T156" s="22">
        <v>0</v>
      </c>
      <c r="U156" s="22">
        <v>15145483</v>
      </c>
      <c r="V156" s="22">
        <v>0</v>
      </c>
      <c r="W156" s="22">
        <v>135194</v>
      </c>
      <c r="X156" s="22">
        <v>1269213</v>
      </c>
      <c r="Y156" s="22">
        <v>85406</v>
      </c>
      <c r="Z156" s="22">
        <v>5701489</v>
      </c>
      <c r="AA156" s="22">
        <v>2554019</v>
      </c>
      <c r="AB156" s="22">
        <v>161864</v>
      </c>
      <c r="AC156" s="22">
        <v>13574</v>
      </c>
      <c r="AD156" s="22">
        <v>9920759</v>
      </c>
      <c r="AE156" s="22">
        <v>5224724</v>
      </c>
      <c r="AF156" s="22">
        <v>51172486</v>
      </c>
      <c r="AG156" s="22">
        <v>0</v>
      </c>
      <c r="AH156" s="22">
        <v>70200</v>
      </c>
      <c r="AI156" s="22">
        <v>51242686</v>
      </c>
      <c r="AJ156" s="22">
        <v>56467410</v>
      </c>
    </row>
    <row r="157" spans="1:36" x14ac:dyDescent="0.25">
      <c r="A157" s="22" t="s">
        <v>120</v>
      </c>
      <c r="B157" s="22" t="s">
        <v>292</v>
      </c>
      <c r="C157" s="22" t="s">
        <v>431</v>
      </c>
      <c r="D157" s="22" t="s">
        <v>432</v>
      </c>
      <c r="E157" s="22">
        <v>1905164</v>
      </c>
      <c r="F157" s="22">
        <v>130571</v>
      </c>
      <c r="G157" s="22">
        <v>41386</v>
      </c>
      <c r="H157" s="22">
        <v>0</v>
      </c>
      <c r="I157" s="22">
        <v>3592189</v>
      </c>
      <c r="J157" s="22">
        <v>0</v>
      </c>
      <c r="K157" s="22">
        <v>680513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6349823</v>
      </c>
      <c r="V157" s="22">
        <v>0</v>
      </c>
      <c r="W157" s="22">
        <v>0</v>
      </c>
      <c r="X157" s="22">
        <v>1768515</v>
      </c>
      <c r="Y157" s="22">
        <v>0</v>
      </c>
      <c r="Z157" s="22">
        <v>2984382</v>
      </c>
      <c r="AA157" s="22">
        <v>0</v>
      </c>
      <c r="AB157" s="22">
        <v>0</v>
      </c>
      <c r="AC157" s="22">
        <v>0</v>
      </c>
      <c r="AD157" s="22">
        <v>4752897</v>
      </c>
      <c r="AE157" s="22">
        <v>1596926</v>
      </c>
      <c r="AF157" s="22">
        <v>20531239</v>
      </c>
      <c r="AG157" s="22">
        <v>0</v>
      </c>
      <c r="AH157" s="22">
        <v>0</v>
      </c>
      <c r="AI157" s="22">
        <v>20531239</v>
      </c>
      <c r="AJ157" s="22">
        <v>22128165</v>
      </c>
    </row>
    <row r="158" spans="1:36" x14ac:dyDescent="0.25">
      <c r="A158" s="22" t="s">
        <v>120</v>
      </c>
      <c r="B158" s="22" t="s">
        <v>292</v>
      </c>
      <c r="C158" s="22" t="s">
        <v>433</v>
      </c>
      <c r="D158" s="22" t="s">
        <v>434</v>
      </c>
      <c r="E158" s="22">
        <v>2032894</v>
      </c>
      <c r="F158" s="22">
        <v>33435</v>
      </c>
      <c r="G158" s="22">
        <v>4203</v>
      </c>
      <c r="H158" s="22">
        <v>0</v>
      </c>
      <c r="I158" s="22">
        <v>0</v>
      </c>
      <c r="J158" s="22">
        <v>0</v>
      </c>
      <c r="K158" s="22">
        <v>899270</v>
      </c>
      <c r="L158" s="22">
        <v>0</v>
      </c>
      <c r="M158" s="22">
        <v>33700</v>
      </c>
      <c r="N158" s="22">
        <v>0</v>
      </c>
      <c r="O158" s="22">
        <v>318961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3322463</v>
      </c>
      <c r="V158" s="22">
        <v>0</v>
      </c>
      <c r="W158" s="22">
        <v>2850</v>
      </c>
      <c r="X158" s="22">
        <v>110871</v>
      </c>
      <c r="Y158" s="22">
        <v>0</v>
      </c>
      <c r="Z158" s="22">
        <v>366177</v>
      </c>
      <c r="AA158" s="22">
        <v>1967938</v>
      </c>
      <c r="AB158" s="22">
        <v>0</v>
      </c>
      <c r="AC158" s="22">
        <v>0</v>
      </c>
      <c r="AD158" s="22">
        <v>2447836</v>
      </c>
      <c r="AE158" s="22">
        <v>874627</v>
      </c>
      <c r="AF158" s="22">
        <v>15479404</v>
      </c>
      <c r="AG158" s="22">
        <v>18560</v>
      </c>
      <c r="AH158" s="22">
        <v>13038</v>
      </c>
      <c r="AI158" s="22">
        <v>15511002</v>
      </c>
      <c r="AJ158" s="22">
        <v>16385629</v>
      </c>
    </row>
    <row r="159" spans="1:36" x14ac:dyDescent="0.25">
      <c r="A159" s="22" t="s">
        <v>120</v>
      </c>
      <c r="B159" s="22" t="s">
        <v>292</v>
      </c>
      <c r="C159" s="22" t="s">
        <v>435</v>
      </c>
      <c r="D159" s="22" t="s">
        <v>436</v>
      </c>
      <c r="E159" s="22">
        <v>4740108</v>
      </c>
      <c r="F159" s="22">
        <v>96462</v>
      </c>
      <c r="G159" s="22">
        <v>64139</v>
      </c>
      <c r="H159" s="22">
        <v>0</v>
      </c>
      <c r="I159" s="22">
        <v>67710</v>
      </c>
      <c r="J159" s="22">
        <v>0</v>
      </c>
      <c r="K159" s="22">
        <v>752491</v>
      </c>
      <c r="L159" s="22">
        <v>0</v>
      </c>
      <c r="M159" s="22">
        <v>216705</v>
      </c>
      <c r="N159" s="22">
        <v>0</v>
      </c>
      <c r="O159" s="22">
        <v>0</v>
      </c>
      <c r="P159" s="22">
        <v>389414</v>
      </c>
      <c r="Q159" s="22">
        <v>0</v>
      </c>
      <c r="R159" s="22">
        <v>3684623</v>
      </c>
      <c r="S159" s="22">
        <v>0</v>
      </c>
      <c r="T159" s="22">
        <v>0</v>
      </c>
      <c r="U159" s="22">
        <v>10011652</v>
      </c>
      <c r="V159" s="22">
        <v>0</v>
      </c>
      <c r="W159" s="22">
        <v>885</v>
      </c>
      <c r="X159" s="22">
        <v>678743</v>
      </c>
      <c r="Y159" s="22">
        <v>24733</v>
      </c>
      <c r="Z159" s="22">
        <v>1134461</v>
      </c>
      <c r="AA159" s="22">
        <v>4103060</v>
      </c>
      <c r="AB159" s="22">
        <v>0</v>
      </c>
      <c r="AC159" s="22">
        <v>0</v>
      </c>
      <c r="AD159" s="22">
        <v>5941882</v>
      </c>
      <c r="AE159" s="22">
        <v>4069770</v>
      </c>
      <c r="AF159" s="22">
        <v>27608507</v>
      </c>
      <c r="AG159" s="22">
        <v>47842</v>
      </c>
      <c r="AH159" s="22">
        <v>119531</v>
      </c>
      <c r="AI159" s="22">
        <v>27775880</v>
      </c>
      <c r="AJ159" s="22">
        <v>31845650</v>
      </c>
    </row>
    <row r="160" spans="1:36" x14ac:dyDescent="0.25">
      <c r="A160" s="22" t="s">
        <v>120</v>
      </c>
      <c r="B160" s="22" t="s">
        <v>292</v>
      </c>
      <c r="C160" s="22" t="s">
        <v>437</v>
      </c>
      <c r="D160" s="22" t="s">
        <v>438</v>
      </c>
      <c r="E160" s="22">
        <v>5469845</v>
      </c>
      <c r="F160" s="22">
        <v>165379</v>
      </c>
      <c r="G160" s="22">
        <v>139608</v>
      </c>
      <c r="H160" s="22">
        <v>-19729</v>
      </c>
      <c r="I160" s="22">
        <v>1436223</v>
      </c>
      <c r="J160" s="22">
        <v>0</v>
      </c>
      <c r="K160" s="22">
        <v>1023062</v>
      </c>
      <c r="L160" s="22">
        <v>0</v>
      </c>
      <c r="M160" s="22">
        <v>2928795</v>
      </c>
      <c r="N160" s="22">
        <v>0</v>
      </c>
      <c r="O160" s="22">
        <v>0</v>
      </c>
      <c r="P160" s="22">
        <v>0</v>
      </c>
      <c r="Q160" s="22">
        <v>0</v>
      </c>
      <c r="R160" s="22">
        <v>40</v>
      </c>
      <c r="S160" s="22">
        <v>0</v>
      </c>
      <c r="T160" s="22">
        <v>0</v>
      </c>
      <c r="U160" s="22">
        <v>11143223</v>
      </c>
      <c r="V160" s="22">
        <v>0</v>
      </c>
      <c r="W160" s="22">
        <v>298423</v>
      </c>
      <c r="X160" s="22">
        <v>2049335</v>
      </c>
      <c r="Y160" s="22">
        <v>185577</v>
      </c>
      <c r="Z160" s="22">
        <v>1432130</v>
      </c>
      <c r="AA160" s="22">
        <v>4858952</v>
      </c>
      <c r="AB160" s="22">
        <v>0</v>
      </c>
      <c r="AC160" s="22">
        <v>0</v>
      </c>
      <c r="AD160" s="22">
        <v>8824417</v>
      </c>
      <c r="AE160" s="22">
        <v>2318806</v>
      </c>
      <c r="AF160" s="22">
        <v>38194633</v>
      </c>
      <c r="AG160" s="22">
        <v>512368</v>
      </c>
      <c r="AH160" s="22">
        <v>247821</v>
      </c>
      <c r="AI160" s="22">
        <v>38954822</v>
      </c>
      <c r="AJ160" s="22">
        <v>41273628</v>
      </c>
    </row>
    <row r="161" spans="1:36" x14ac:dyDescent="0.25">
      <c r="A161" s="22" t="s">
        <v>120</v>
      </c>
      <c r="B161" s="22" t="s">
        <v>292</v>
      </c>
      <c r="C161" s="22" t="s">
        <v>439</v>
      </c>
      <c r="D161" s="22" t="s">
        <v>440</v>
      </c>
      <c r="E161" s="22">
        <v>3169890</v>
      </c>
      <c r="F161" s="22">
        <v>60893</v>
      </c>
      <c r="G161" s="22">
        <v>53247</v>
      </c>
      <c r="H161" s="22">
        <v>-23429</v>
      </c>
      <c r="I161" s="22">
        <v>457387</v>
      </c>
      <c r="J161" s="22">
        <v>0</v>
      </c>
      <c r="K161" s="22">
        <v>390425</v>
      </c>
      <c r="L161" s="22">
        <v>0</v>
      </c>
      <c r="M161" s="22">
        <v>2804895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130314</v>
      </c>
      <c r="U161" s="22">
        <v>7043622</v>
      </c>
      <c r="V161" s="22">
        <v>0</v>
      </c>
      <c r="W161" s="22">
        <v>37018</v>
      </c>
      <c r="X161" s="22">
        <v>1169699</v>
      </c>
      <c r="Y161" s="22">
        <v>109149</v>
      </c>
      <c r="Z161" s="22">
        <v>1156698</v>
      </c>
      <c r="AA161" s="22">
        <v>2936609</v>
      </c>
      <c r="AB161" s="22">
        <v>0</v>
      </c>
      <c r="AC161" s="22">
        <v>186316</v>
      </c>
      <c r="AD161" s="22">
        <v>5595489</v>
      </c>
      <c r="AE161" s="22">
        <v>1448133</v>
      </c>
      <c r="AF161" s="22">
        <v>29673105</v>
      </c>
      <c r="AG161" s="22">
        <v>18860</v>
      </c>
      <c r="AH161" s="22">
        <v>14034</v>
      </c>
      <c r="AI161" s="22">
        <v>29705999</v>
      </c>
      <c r="AJ161" s="22">
        <v>31154132</v>
      </c>
    </row>
    <row r="162" spans="1:36" x14ac:dyDescent="0.25">
      <c r="A162" s="22" t="s">
        <v>120</v>
      </c>
      <c r="B162" s="22" t="s">
        <v>292</v>
      </c>
      <c r="C162" s="22" t="s">
        <v>441</v>
      </c>
      <c r="D162" s="22" t="s">
        <v>442</v>
      </c>
      <c r="E162" s="22">
        <v>3714656</v>
      </c>
      <c r="F162" s="22">
        <v>97927</v>
      </c>
      <c r="G162" s="22">
        <v>33841</v>
      </c>
      <c r="H162" s="22">
        <v>0</v>
      </c>
      <c r="I162" s="22">
        <v>0</v>
      </c>
      <c r="J162" s="22">
        <v>0</v>
      </c>
      <c r="K162" s="22">
        <v>498342</v>
      </c>
      <c r="L162" s="22">
        <v>0</v>
      </c>
      <c r="M162" s="22">
        <v>200485</v>
      </c>
      <c r="N162" s="22">
        <v>0</v>
      </c>
      <c r="O162" s="22">
        <v>0</v>
      </c>
      <c r="P162" s="22">
        <v>0</v>
      </c>
      <c r="Q162" s="22">
        <v>0</v>
      </c>
      <c r="R162" s="22">
        <v>22611</v>
      </c>
      <c r="S162" s="22">
        <v>0</v>
      </c>
      <c r="T162" s="22">
        <v>0</v>
      </c>
      <c r="U162" s="22">
        <v>4567862</v>
      </c>
      <c r="V162" s="22">
        <v>0</v>
      </c>
      <c r="W162" s="22">
        <v>0</v>
      </c>
      <c r="X162" s="22">
        <v>456472</v>
      </c>
      <c r="Y162" s="22">
        <v>107100</v>
      </c>
      <c r="Z162" s="22">
        <v>454772</v>
      </c>
      <c r="AA162" s="22">
        <v>3277820</v>
      </c>
      <c r="AB162" s="22">
        <v>0</v>
      </c>
      <c r="AC162" s="22">
        <v>0</v>
      </c>
      <c r="AD162" s="22">
        <v>4296164</v>
      </c>
      <c r="AE162" s="22">
        <v>271698</v>
      </c>
      <c r="AF162" s="22">
        <v>27029486</v>
      </c>
      <c r="AG162" s="22">
        <v>17824</v>
      </c>
      <c r="AH162" s="22">
        <v>84211</v>
      </c>
      <c r="AI162" s="22">
        <v>27131521</v>
      </c>
      <c r="AJ162" s="22">
        <v>27403219</v>
      </c>
    </row>
    <row r="163" spans="1:36" x14ac:dyDescent="0.25">
      <c r="A163" s="22" t="s">
        <v>120</v>
      </c>
      <c r="B163" s="22" t="s">
        <v>292</v>
      </c>
      <c r="C163" s="22" t="s">
        <v>443</v>
      </c>
      <c r="D163" s="22" t="s">
        <v>444</v>
      </c>
      <c r="E163" s="22">
        <v>1269114</v>
      </c>
      <c r="F163" s="22">
        <v>229593</v>
      </c>
      <c r="G163" s="22">
        <v>98643</v>
      </c>
      <c r="H163" s="22">
        <v>0</v>
      </c>
      <c r="I163" s="22">
        <v>400855</v>
      </c>
      <c r="J163" s="22">
        <v>0</v>
      </c>
      <c r="K163" s="22">
        <v>502030</v>
      </c>
      <c r="L163" s="22">
        <v>0</v>
      </c>
      <c r="M163" s="22">
        <v>76717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2576952</v>
      </c>
      <c r="V163" s="22">
        <v>1508116</v>
      </c>
      <c r="W163" s="22">
        <v>0</v>
      </c>
      <c r="X163" s="22">
        <v>218639</v>
      </c>
      <c r="Y163" s="22">
        <v>14800</v>
      </c>
      <c r="Z163" s="22">
        <v>0</v>
      </c>
      <c r="AA163" s="22">
        <v>2017839</v>
      </c>
      <c r="AB163" s="22">
        <v>0</v>
      </c>
      <c r="AC163" s="22">
        <v>0</v>
      </c>
      <c r="AD163" s="22">
        <v>3759394</v>
      </c>
      <c r="AE163" s="22">
        <v>-1182442</v>
      </c>
      <c r="AF163" s="22">
        <v>26733910</v>
      </c>
      <c r="AG163" s="22">
        <v>56367</v>
      </c>
      <c r="AH163" s="22">
        <v>1933</v>
      </c>
      <c r="AI163" s="22">
        <v>26792210</v>
      </c>
      <c r="AJ163" s="22">
        <v>25609768</v>
      </c>
    </row>
    <row r="164" spans="1:36" x14ac:dyDescent="0.25">
      <c r="A164" s="22" t="s">
        <v>120</v>
      </c>
      <c r="B164" s="22" t="s">
        <v>292</v>
      </c>
      <c r="C164" s="22" t="s">
        <v>445</v>
      </c>
      <c r="D164" s="22" t="s">
        <v>446</v>
      </c>
      <c r="E164" s="22">
        <v>6268525</v>
      </c>
      <c r="F164" s="22">
        <v>213509</v>
      </c>
      <c r="G164" s="22">
        <v>63605</v>
      </c>
      <c r="H164" s="22">
        <v>0</v>
      </c>
      <c r="I164" s="22">
        <v>831654</v>
      </c>
      <c r="J164" s="22">
        <v>490587</v>
      </c>
      <c r="K164" s="22">
        <v>744061</v>
      </c>
      <c r="L164" s="22">
        <v>102199</v>
      </c>
      <c r="M164" s="22">
        <v>2624267</v>
      </c>
      <c r="N164" s="22">
        <v>7000</v>
      </c>
      <c r="O164" s="22">
        <v>0</v>
      </c>
      <c r="P164" s="22">
        <v>0</v>
      </c>
      <c r="Q164" s="22">
        <v>0</v>
      </c>
      <c r="R164" s="22">
        <v>0</v>
      </c>
      <c r="S164" s="22">
        <v>448350</v>
      </c>
      <c r="T164" s="22">
        <v>0</v>
      </c>
      <c r="U164" s="22">
        <v>11793757</v>
      </c>
      <c r="V164" s="22">
        <v>0</v>
      </c>
      <c r="W164" s="22">
        <v>412942</v>
      </c>
      <c r="X164" s="22">
        <v>911017</v>
      </c>
      <c r="Y164" s="22">
        <v>287923</v>
      </c>
      <c r="Z164" s="22">
        <v>164349</v>
      </c>
      <c r="AA164" s="22">
        <v>5900378</v>
      </c>
      <c r="AB164" s="22">
        <v>0</v>
      </c>
      <c r="AC164" s="22">
        <v>0</v>
      </c>
      <c r="AD164" s="22">
        <v>7676609</v>
      </c>
      <c r="AE164" s="22">
        <v>4117148</v>
      </c>
      <c r="AF164" s="22">
        <v>71924910</v>
      </c>
      <c r="AG164" s="22">
        <v>130762</v>
      </c>
      <c r="AH164" s="22">
        <v>47687</v>
      </c>
      <c r="AI164" s="22">
        <v>72103359</v>
      </c>
      <c r="AJ164" s="22">
        <v>76220507</v>
      </c>
    </row>
    <row r="165" spans="1:36" x14ac:dyDescent="0.25">
      <c r="A165" s="22" t="s">
        <v>120</v>
      </c>
      <c r="B165" s="22" t="s">
        <v>292</v>
      </c>
      <c r="C165" s="22" t="s">
        <v>447</v>
      </c>
      <c r="D165" s="22" t="s">
        <v>448</v>
      </c>
      <c r="E165" s="22">
        <v>4236435</v>
      </c>
      <c r="F165" s="22">
        <v>199622</v>
      </c>
      <c r="G165" s="22">
        <v>52351</v>
      </c>
      <c r="H165" s="22">
        <v>0</v>
      </c>
      <c r="I165" s="22">
        <v>70951</v>
      </c>
      <c r="J165" s="22">
        <v>0</v>
      </c>
      <c r="K165" s="22">
        <v>477834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39622</v>
      </c>
      <c r="U165" s="22">
        <v>5076815</v>
      </c>
      <c r="V165" s="22">
        <v>0</v>
      </c>
      <c r="W165" s="22">
        <v>0</v>
      </c>
      <c r="X165" s="22">
        <v>484335</v>
      </c>
      <c r="Y165" s="22">
        <v>1119961</v>
      </c>
      <c r="Z165" s="22">
        <v>1449470</v>
      </c>
      <c r="AA165" s="22">
        <v>4309741</v>
      </c>
      <c r="AB165" s="22">
        <v>0</v>
      </c>
      <c r="AC165" s="22">
        <v>142455</v>
      </c>
      <c r="AD165" s="22">
        <v>7505962</v>
      </c>
      <c r="AE165" s="22">
        <v>-2429147</v>
      </c>
      <c r="AF165" s="22">
        <v>13453788</v>
      </c>
      <c r="AG165" s="22">
        <v>70000</v>
      </c>
      <c r="AH165" s="22">
        <v>40035</v>
      </c>
      <c r="AI165" s="22">
        <v>13563823</v>
      </c>
      <c r="AJ165" s="22">
        <v>11134676</v>
      </c>
    </row>
    <row r="166" spans="1:36" x14ac:dyDescent="0.25">
      <c r="A166" s="22" t="s">
        <v>120</v>
      </c>
      <c r="B166" s="22" t="s">
        <v>292</v>
      </c>
      <c r="C166" s="22" t="s">
        <v>449</v>
      </c>
      <c r="D166" s="22" t="s">
        <v>450</v>
      </c>
      <c r="E166" s="22">
        <v>667509</v>
      </c>
      <c r="F166" s="22">
        <v>81759</v>
      </c>
      <c r="G166" s="22">
        <v>24003</v>
      </c>
      <c r="H166" s="22">
        <v>0</v>
      </c>
      <c r="I166" s="22">
        <v>1111896</v>
      </c>
      <c r="J166" s="22">
        <v>0</v>
      </c>
      <c r="K166" s="22">
        <v>201967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2087134</v>
      </c>
      <c r="V166" s="22">
        <v>0</v>
      </c>
      <c r="W166" s="22">
        <v>0</v>
      </c>
      <c r="X166" s="22">
        <v>319786</v>
      </c>
      <c r="Y166" s="22">
        <v>77270</v>
      </c>
      <c r="Z166" s="22">
        <v>647167</v>
      </c>
      <c r="AA166" s="22">
        <v>2627367</v>
      </c>
      <c r="AB166" s="22">
        <v>0</v>
      </c>
      <c r="AC166" s="22">
        <v>0</v>
      </c>
      <c r="AD166" s="22">
        <v>3671590</v>
      </c>
      <c r="AE166" s="22">
        <v>-1584456</v>
      </c>
      <c r="AF166" s="22">
        <v>24168998</v>
      </c>
      <c r="AG166" s="22">
        <v>0</v>
      </c>
      <c r="AH166" s="22">
        <v>54626</v>
      </c>
      <c r="AI166" s="22">
        <v>24223624</v>
      </c>
      <c r="AJ166" s="22">
        <v>22639168</v>
      </c>
    </row>
    <row r="167" spans="1:36" x14ac:dyDescent="0.25">
      <c r="A167" s="22" t="s">
        <v>120</v>
      </c>
      <c r="B167" s="22" t="s">
        <v>292</v>
      </c>
      <c r="C167" s="22" t="s">
        <v>451</v>
      </c>
      <c r="D167" s="22" t="s">
        <v>452</v>
      </c>
      <c r="E167" s="22">
        <v>10932892</v>
      </c>
      <c r="F167" s="22">
        <v>220920</v>
      </c>
      <c r="G167" s="22">
        <v>87768</v>
      </c>
      <c r="H167" s="22">
        <v>0</v>
      </c>
      <c r="I167" s="22">
        <v>1100837</v>
      </c>
      <c r="J167" s="22">
        <v>0</v>
      </c>
      <c r="K167" s="22">
        <v>470274</v>
      </c>
      <c r="L167" s="22">
        <v>0</v>
      </c>
      <c r="M167" s="22">
        <v>837720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13650411</v>
      </c>
      <c r="V167" s="22">
        <v>0</v>
      </c>
      <c r="W167" s="22">
        <v>664356</v>
      </c>
      <c r="X167" s="22">
        <v>1858039</v>
      </c>
      <c r="Y167" s="22">
        <v>0</v>
      </c>
      <c r="Z167" s="22">
        <v>2319782</v>
      </c>
      <c r="AA167" s="22">
        <v>6436965</v>
      </c>
      <c r="AB167" s="22">
        <v>0</v>
      </c>
      <c r="AC167" s="22">
        <v>0</v>
      </c>
      <c r="AD167" s="22">
        <v>11279142</v>
      </c>
      <c r="AE167" s="22">
        <v>2371269</v>
      </c>
      <c r="AF167" s="22">
        <v>57767669</v>
      </c>
      <c r="AG167" s="22">
        <v>147867</v>
      </c>
      <c r="AH167" s="22">
        <v>0</v>
      </c>
      <c r="AI167" s="22">
        <v>57915536</v>
      </c>
      <c r="AJ167" s="22">
        <v>60286805</v>
      </c>
    </row>
    <row r="168" spans="1:36" x14ac:dyDescent="0.25">
      <c r="A168" s="22" t="s">
        <v>120</v>
      </c>
      <c r="B168" s="22" t="s">
        <v>292</v>
      </c>
      <c r="C168" s="22" t="s">
        <v>453</v>
      </c>
      <c r="D168" s="22" t="s">
        <v>454</v>
      </c>
      <c r="E168" s="22">
        <v>1337384</v>
      </c>
      <c r="F168" s="22">
        <v>22181</v>
      </c>
      <c r="G168" s="22">
        <v>10001</v>
      </c>
      <c r="H168" s="22">
        <v>0</v>
      </c>
      <c r="I168" s="22">
        <v>423380</v>
      </c>
      <c r="J168" s="22">
        <v>0</v>
      </c>
      <c r="K168" s="22">
        <v>140688</v>
      </c>
      <c r="L168" s="22">
        <v>0</v>
      </c>
      <c r="M168" s="22">
        <v>119716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47713</v>
      </c>
      <c r="U168" s="22">
        <v>2101063</v>
      </c>
      <c r="V168" s="22">
        <v>0</v>
      </c>
      <c r="W168" s="22">
        <v>0</v>
      </c>
      <c r="X168" s="22">
        <v>239953</v>
      </c>
      <c r="Y168" s="22">
        <v>10560</v>
      </c>
      <c r="Z168" s="22">
        <v>471541</v>
      </c>
      <c r="AA168" s="22">
        <v>90334</v>
      </c>
      <c r="AB168" s="22">
        <v>0</v>
      </c>
      <c r="AC168" s="22">
        <v>0</v>
      </c>
      <c r="AD168" s="22">
        <v>812388</v>
      </c>
      <c r="AE168" s="22">
        <v>1288675</v>
      </c>
      <c r="AF168" s="22">
        <v>5273243</v>
      </c>
      <c r="AG168" s="22">
        <v>0</v>
      </c>
      <c r="AH168" s="22">
        <v>35633</v>
      </c>
      <c r="AI168" s="22">
        <v>5308876</v>
      </c>
      <c r="AJ168" s="22">
        <v>6597551</v>
      </c>
    </row>
    <row r="169" spans="1:36" x14ac:dyDescent="0.25">
      <c r="A169" s="22" t="s">
        <v>120</v>
      </c>
      <c r="B169" s="22" t="s">
        <v>292</v>
      </c>
      <c r="C169" s="22" t="s">
        <v>455</v>
      </c>
      <c r="D169" s="22" t="s">
        <v>456</v>
      </c>
      <c r="E169" s="22">
        <v>2023536</v>
      </c>
      <c r="F169" s="22">
        <v>167594</v>
      </c>
      <c r="G169" s="22">
        <v>80268</v>
      </c>
      <c r="H169" s="22">
        <v>0</v>
      </c>
      <c r="I169" s="22">
        <v>1600000</v>
      </c>
      <c r="J169" s="22">
        <v>0</v>
      </c>
      <c r="K169" s="22">
        <v>174191</v>
      </c>
      <c r="L169" s="22">
        <v>364877</v>
      </c>
      <c r="M169" s="22">
        <v>23723</v>
      </c>
      <c r="N169" s="22">
        <v>0</v>
      </c>
      <c r="O169" s="22">
        <v>0</v>
      </c>
      <c r="P169" s="22">
        <v>0</v>
      </c>
      <c r="Q169" s="22">
        <v>4554210</v>
      </c>
      <c r="R169" s="22">
        <v>10776</v>
      </c>
      <c r="S169" s="22">
        <v>0</v>
      </c>
      <c r="T169" s="22">
        <v>0</v>
      </c>
      <c r="U169" s="22">
        <v>8999175</v>
      </c>
      <c r="V169" s="22">
        <v>0</v>
      </c>
      <c r="W169" s="22">
        <v>0</v>
      </c>
      <c r="X169" s="22">
        <v>226020</v>
      </c>
      <c r="Y169" s="22">
        <v>98510</v>
      </c>
      <c r="Z169" s="22">
        <v>2035613</v>
      </c>
      <c r="AA169" s="22">
        <v>2322416</v>
      </c>
      <c r="AB169" s="22">
        <v>414065</v>
      </c>
      <c r="AC169" s="22">
        <v>0</v>
      </c>
      <c r="AD169" s="22">
        <v>5096624</v>
      </c>
      <c r="AE169" s="22">
        <v>3902551</v>
      </c>
      <c r="AF169" s="22">
        <v>21210867</v>
      </c>
      <c r="AG169" s="22">
        <v>0</v>
      </c>
      <c r="AH169" s="22">
        <v>8724</v>
      </c>
      <c r="AI169" s="22">
        <v>21219591</v>
      </c>
      <c r="AJ169" s="22">
        <v>25122142</v>
      </c>
    </row>
    <row r="170" spans="1:36" x14ac:dyDescent="0.25">
      <c r="A170" s="22" t="s">
        <v>120</v>
      </c>
      <c r="B170" s="22" t="s">
        <v>292</v>
      </c>
      <c r="C170" s="22" t="s">
        <v>457</v>
      </c>
      <c r="D170" s="22" t="s">
        <v>458</v>
      </c>
      <c r="E170" s="22">
        <v>4081571</v>
      </c>
      <c r="F170" s="22">
        <v>318835</v>
      </c>
      <c r="G170" s="22">
        <v>85786</v>
      </c>
      <c r="H170" s="22">
        <v>0</v>
      </c>
      <c r="I170" s="22">
        <v>2409151</v>
      </c>
      <c r="J170" s="22">
        <v>0</v>
      </c>
      <c r="K170" s="22">
        <v>2882828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14561029</v>
      </c>
      <c r="S170" s="22">
        <v>88382</v>
      </c>
      <c r="T170" s="22">
        <v>0</v>
      </c>
      <c r="U170" s="22">
        <v>24427582</v>
      </c>
      <c r="V170" s="22">
        <v>0</v>
      </c>
      <c r="W170" s="22">
        <v>0</v>
      </c>
      <c r="X170" s="22">
        <v>6705636</v>
      </c>
      <c r="Y170" s="22">
        <v>444385</v>
      </c>
      <c r="Z170" s="22">
        <v>5159057</v>
      </c>
      <c r="AA170" s="22">
        <v>29651274</v>
      </c>
      <c r="AB170" s="22">
        <v>0</v>
      </c>
      <c r="AC170" s="22">
        <v>148406</v>
      </c>
      <c r="AD170" s="22">
        <v>42108758</v>
      </c>
      <c r="AE170" s="22">
        <v>-17681176</v>
      </c>
      <c r="AF170" s="22">
        <v>88085969</v>
      </c>
      <c r="AG170" s="22">
        <v>212102</v>
      </c>
      <c r="AH170" s="22">
        <v>31368</v>
      </c>
      <c r="AI170" s="22">
        <v>88329439</v>
      </c>
      <c r="AJ170" s="22">
        <v>70648263</v>
      </c>
    </row>
    <row r="171" spans="1:36" x14ac:dyDescent="0.25">
      <c r="A171" s="22" t="s">
        <v>120</v>
      </c>
      <c r="B171" s="22" t="s">
        <v>292</v>
      </c>
      <c r="C171" s="22" t="s">
        <v>459</v>
      </c>
      <c r="D171" s="22" t="s">
        <v>460</v>
      </c>
      <c r="E171" s="22">
        <v>887504</v>
      </c>
      <c r="F171" s="22">
        <v>95991</v>
      </c>
      <c r="G171" s="22">
        <v>116599</v>
      </c>
      <c r="H171" s="22">
        <v>-28861</v>
      </c>
      <c r="I171" s="22">
        <v>178009</v>
      </c>
      <c r="J171" s="22">
        <v>0</v>
      </c>
      <c r="K171" s="22">
        <v>243382</v>
      </c>
      <c r="L171" s="22">
        <v>0</v>
      </c>
      <c r="M171" s="22">
        <v>161814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1654438</v>
      </c>
      <c r="V171" s="22">
        <v>0</v>
      </c>
      <c r="W171" s="22">
        <v>54794</v>
      </c>
      <c r="X171" s="22">
        <v>239191</v>
      </c>
      <c r="Y171" s="22">
        <v>8650</v>
      </c>
      <c r="Z171" s="22">
        <v>499846</v>
      </c>
      <c r="AA171" s="22">
        <v>836636</v>
      </c>
      <c r="AB171" s="22">
        <v>0</v>
      </c>
      <c r="AC171" s="22">
        <v>30747</v>
      </c>
      <c r="AD171" s="22">
        <v>1669864</v>
      </c>
      <c r="AE171" s="22">
        <v>-15426</v>
      </c>
      <c r="AF171" s="22">
        <v>7207233</v>
      </c>
      <c r="AG171" s="22">
        <v>46368</v>
      </c>
      <c r="AH171" s="22">
        <v>4575</v>
      </c>
      <c r="AI171" s="22">
        <v>7258176</v>
      </c>
      <c r="AJ171" s="22">
        <v>7242750</v>
      </c>
    </row>
    <row r="172" spans="1:36" x14ac:dyDescent="0.25">
      <c r="A172" s="22" t="s">
        <v>120</v>
      </c>
      <c r="B172" s="22" t="s">
        <v>292</v>
      </c>
      <c r="C172" s="22" t="s">
        <v>461</v>
      </c>
      <c r="D172" s="22" t="s">
        <v>462</v>
      </c>
      <c r="E172" s="22">
        <v>3037660</v>
      </c>
      <c r="F172" s="22">
        <v>43596</v>
      </c>
      <c r="G172" s="22">
        <v>17222</v>
      </c>
      <c r="H172" s="22">
        <v>-5716</v>
      </c>
      <c r="I172" s="22">
        <v>195946</v>
      </c>
      <c r="J172" s="22">
        <v>0</v>
      </c>
      <c r="K172" s="22">
        <v>416548</v>
      </c>
      <c r="L172" s="22">
        <v>0</v>
      </c>
      <c r="M172" s="22">
        <v>502068</v>
      </c>
      <c r="N172" s="22">
        <v>0</v>
      </c>
      <c r="O172" s="22">
        <v>476212</v>
      </c>
      <c r="P172" s="22">
        <v>403806</v>
      </c>
      <c r="Q172" s="22">
        <v>0</v>
      </c>
      <c r="R172" s="22">
        <v>107996</v>
      </c>
      <c r="S172" s="22">
        <v>0</v>
      </c>
      <c r="T172" s="22">
        <v>0</v>
      </c>
      <c r="U172" s="22">
        <v>5195338</v>
      </c>
      <c r="V172" s="22">
        <v>0</v>
      </c>
      <c r="W172" s="22">
        <v>0</v>
      </c>
      <c r="X172" s="22">
        <v>314295</v>
      </c>
      <c r="Y172" s="22">
        <v>45377</v>
      </c>
      <c r="Z172" s="22">
        <v>993221</v>
      </c>
      <c r="AA172" s="22">
        <v>1244832</v>
      </c>
      <c r="AB172" s="22">
        <v>5816</v>
      </c>
      <c r="AC172" s="22">
        <v>3575</v>
      </c>
      <c r="AD172" s="22">
        <v>2607116</v>
      </c>
      <c r="AE172" s="22">
        <v>2588222</v>
      </c>
      <c r="AF172" s="22">
        <v>6169165</v>
      </c>
      <c r="AG172" s="22">
        <v>0</v>
      </c>
      <c r="AH172" s="22">
        <v>57325</v>
      </c>
      <c r="AI172" s="22">
        <v>6226490</v>
      </c>
      <c r="AJ172" s="22">
        <v>8814712</v>
      </c>
    </row>
    <row r="173" spans="1:36" x14ac:dyDescent="0.25">
      <c r="A173" s="22" t="s">
        <v>120</v>
      </c>
      <c r="B173" s="22" t="s">
        <v>292</v>
      </c>
      <c r="C173" s="22" t="s">
        <v>463</v>
      </c>
      <c r="D173" s="22" t="s">
        <v>464</v>
      </c>
      <c r="E173" s="22">
        <v>5695451</v>
      </c>
      <c r="F173" s="22">
        <v>211318</v>
      </c>
      <c r="G173" s="22">
        <v>181483</v>
      </c>
      <c r="H173" s="22">
        <v>-113000</v>
      </c>
      <c r="I173" s="22">
        <v>687890</v>
      </c>
      <c r="J173" s="22">
        <v>959601</v>
      </c>
      <c r="K173" s="22">
        <v>804742</v>
      </c>
      <c r="L173" s="22">
        <v>0</v>
      </c>
      <c r="M173" s="22">
        <v>373873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8801358</v>
      </c>
      <c r="V173" s="22">
        <v>0</v>
      </c>
      <c r="W173" s="22">
        <v>0</v>
      </c>
      <c r="X173" s="22">
        <v>1116787</v>
      </c>
      <c r="Y173" s="22">
        <v>8050</v>
      </c>
      <c r="Z173" s="22">
        <v>1558283</v>
      </c>
      <c r="AA173" s="22">
        <v>3966337</v>
      </c>
      <c r="AB173" s="22">
        <v>12626</v>
      </c>
      <c r="AC173" s="22">
        <v>0</v>
      </c>
      <c r="AD173" s="22">
        <v>6662083</v>
      </c>
      <c r="AE173" s="22">
        <v>2139275</v>
      </c>
      <c r="AF173" s="22">
        <v>42057788</v>
      </c>
      <c r="AG173" s="22">
        <v>182295</v>
      </c>
      <c r="AH173" s="22">
        <v>6259</v>
      </c>
      <c r="AI173" s="22">
        <v>42246342</v>
      </c>
      <c r="AJ173" s="22">
        <v>44385617</v>
      </c>
    </row>
    <row r="174" spans="1:36" x14ac:dyDescent="0.25">
      <c r="A174" s="22" t="s">
        <v>120</v>
      </c>
      <c r="B174" s="22" t="s">
        <v>292</v>
      </c>
      <c r="C174" s="22" t="s">
        <v>465</v>
      </c>
      <c r="D174" s="22" t="s">
        <v>466</v>
      </c>
      <c r="E174" s="22">
        <v>1113828</v>
      </c>
      <c r="F174" s="22">
        <v>24953</v>
      </c>
      <c r="G174" s="22">
        <v>3534</v>
      </c>
      <c r="H174" s="22">
        <v>0</v>
      </c>
      <c r="I174" s="22">
        <v>0</v>
      </c>
      <c r="J174" s="22">
        <v>0</v>
      </c>
      <c r="K174" s="22">
        <v>83904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1226219</v>
      </c>
      <c r="V174" s="22">
        <v>0</v>
      </c>
      <c r="W174" s="22">
        <v>25</v>
      </c>
      <c r="X174" s="22">
        <v>257372</v>
      </c>
      <c r="Y174" s="22">
        <v>0</v>
      </c>
      <c r="Z174" s="22">
        <v>94885</v>
      </c>
      <c r="AA174" s="22">
        <v>1341125</v>
      </c>
      <c r="AB174" s="22">
        <v>0</v>
      </c>
      <c r="AC174" s="22">
        <v>0</v>
      </c>
      <c r="AD174" s="22">
        <v>1693407</v>
      </c>
      <c r="AE174" s="22">
        <v>-467188</v>
      </c>
      <c r="AF174" s="22">
        <v>6820080</v>
      </c>
      <c r="AG174" s="22">
        <v>0</v>
      </c>
      <c r="AH174" s="22">
        <v>3893</v>
      </c>
      <c r="AI174" s="22">
        <v>6823973</v>
      </c>
      <c r="AJ174" s="22">
        <v>6356785</v>
      </c>
    </row>
    <row r="175" spans="1:36" x14ac:dyDescent="0.25">
      <c r="A175" s="22" t="s">
        <v>120</v>
      </c>
      <c r="B175" s="22" t="s">
        <v>292</v>
      </c>
      <c r="C175" s="22" t="s">
        <v>467</v>
      </c>
      <c r="D175" s="22" t="s">
        <v>468</v>
      </c>
      <c r="E175" s="22">
        <v>5369411</v>
      </c>
      <c r="F175" s="22">
        <v>104380</v>
      </c>
      <c r="G175" s="22">
        <v>30005</v>
      </c>
      <c r="H175" s="22">
        <v>-12511</v>
      </c>
      <c r="I175" s="22">
        <v>1831049</v>
      </c>
      <c r="J175" s="22">
        <v>0</v>
      </c>
      <c r="K175" s="22">
        <v>3634085</v>
      </c>
      <c r="L175" s="22">
        <v>0</v>
      </c>
      <c r="M175" s="22">
        <v>801510</v>
      </c>
      <c r="N175" s="22">
        <v>0</v>
      </c>
      <c r="O175" s="22">
        <v>0</v>
      </c>
      <c r="P175" s="22">
        <v>0</v>
      </c>
      <c r="Q175" s="22">
        <v>0</v>
      </c>
      <c r="R175" s="22">
        <v>40</v>
      </c>
      <c r="S175" s="22">
        <v>594</v>
      </c>
      <c r="T175" s="22">
        <v>0</v>
      </c>
      <c r="U175" s="22">
        <v>11758563</v>
      </c>
      <c r="V175" s="22">
        <v>0</v>
      </c>
      <c r="W175" s="22">
        <v>130315</v>
      </c>
      <c r="X175" s="22">
        <v>2925741</v>
      </c>
      <c r="Y175" s="22">
        <v>23350</v>
      </c>
      <c r="Z175" s="22">
        <v>3603618</v>
      </c>
      <c r="AA175" s="22">
        <v>3134931</v>
      </c>
      <c r="AB175" s="22">
        <v>2818</v>
      </c>
      <c r="AC175" s="22">
        <v>2368894</v>
      </c>
      <c r="AD175" s="22">
        <v>12189667</v>
      </c>
      <c r="AE175" s="22">
        <v>-431104</v>
      </c>
      <c r="AF175" s="22">
        <v>109992697</v>
      </c>
      <c r="AG175" s="22">
        <v>0</v>
      </c>
      <c r="AH175" s="22">
        <v>10139</v>
      </c>
      <c r="AI175" s="22">
        <v>110002836</v>
      </c>
      <c r="AJ175" s="22">
        <v>109571732</v>
      </c>
    </row>
    <row r="176" spans="1:36" x14ac:dyDescent="0.25">
      <c r="A176" s="22" t="s">
        <v>120</v>
      </c>
      <c r="B176" s="22" t="s">
        <v>292</v>
      </c>
      <c r="C176" s="22" t="s">
        <v>469</v>
      </c>
      <c r="D176" s="22" t="s">
        <v>470</v>
      </c>
      <c r="E176" s="22">
        <v>18116150</v>
      </c>
      <c r="F176" s="22">
        <v>174922</v>
      </c>
      <c r="G176" s="22">
        <v>361888</v>
      </c>
      <c r="H176" s="22">
        <v>0</v>
      </c>
      <c r="I176" s="22">
        <v>827916</v>
      </c>
      <c r="J176" s="22">
        <v>0</v>
      </c>
      <c r="K176" s="22">
        <v>2326921</v>
      </c>
      <c r="L176" s="22">
        <v>0</v>
      </c>
      <c r="M176" s="22">
        <v>117990</v>
      </c>
      <c r="N176" s="22">
        <v>0</v>
      </c>
      <c r="O176" s="22">
        <v>0</v>
      </c>
      <c r="P176" s="22">
        <v>0</v>
      </c>
      <c r="Q176" s="22">
        <v>0</v>
      </c>
      <c r="R176" s="22">
        <v>38781</v>
      </c>
      <c r="S176" s="22">
        <v>0</v>
      </c>
      <c r="T176" s="22">
        <v>0</v>
      </c>
      <c r="U176" s="22">
        <v>21964568</v>
      </c>
      <c r="V176" s="22">
        <v>0</v>
      </c>
      <c r="W176" s="22">
        <v>58715</v>
      </c>
      <c r="X176" s="22">
        <v>3863552</v>
      </c>
      <c r="Y176" s="22">
        <v>491238</v>
      </c>
      <c r="Z176" s="22">
        <v>3452963</v>
      </c>
      <c r="AA176" s="22">
        <v>6322981</v>
      </c>
      <c r="AB176" s="22">
        <v>0</v>
      </c>
      <c r="AC176" s="22">
        <v>0</v>
      </c>
      <c r="AD176" s="22">
        <v>14189449</v>
      </c>
      <c r="AE176" s="22">
        <v>7775119</v>
      </c>
      <c r="AF176" s="22">
        <v>110311345</v>
      </c>
      <c r="AG176" s="22">
        <v>91346</v>
      </c>
      <c r="AH176" s="22">
        <v>154699</v>
      </c>
      <c r="AI176" s="22">
        <v>110557390</v>
      </c>
      <c r="AJ176" s="22">
        <v>118332509</v>
      </c>
    </row>
    <row r="177" spans="1:36" x14ac:dyDescent="0.25">
      <c r="A177" s="22" t="s">
        <v>120</v>
      </c>
      <c r="B177" s="22" t="s">
        <v>292</v>
      </c>
      <c r="C177" s="22" t="s">
        <v>471</v>
      </c>
      <c r="D177" s="22" t="s">
        <v>472</v>
      </c>
      <c r="E177" s="22">
        <v>2346464</v>
      </c>
      <c r="F177" s="22">
        <v>538176</v>
      </c>
      <c r="G177" s="22">
        <v>223325</v>
      </c>
      <c r="H177" s="22">
        <v>0</v>
      </c>
      <c r="I177" s="22">
        <v>0</v>
      </c>
      <c r="J177" s="22">
        <v>0</v>
      </c>
      <c r="K177" s="22">
        <v>9819367</v>
      </c>
      <c r="L177" s="22">
        <v>0</v>
      </c>
      <c r="M177" s="22">
        <v>4730</v>
      </c>
      <c r="N177" s="22">
        <v>0</v>
      </c>
      <c r="O177" s="22">
        <v>3118908</v>
      </c>
      <c r="P177" s="22">
        <v>0</v>
      </c>
      <c r="Q177" s="22">
        <v>0</v>
      </c>
      <c r="R177" s="22">
        <v>6001831</v>
      </c>
      <c r="S177" s="22">
        <v>24805</v>
      </c>
      <c r="T177" s="22">
        <v>0</v>
      </c>
      <c r="U177" s="22">
        <v>22077606</v>
      </c>
      <c r="V177" s="22">
        <v>0</v>
      </c>
      <c r="W177" s="22">
        <v>0</v>
      </c>
      <c r="X177" s="22">
        <v>6873820</v>
      </c>
      <c r="Y177" s="22">
        <v>1164446</v>
      </c>
      <c r="Z177" s="22">
        <v>1506954</v>
      </c>
      <c r="AA177" s="22">
        <v>9346323</v>
      </c>
      <c r="AB177" s="22">
        <v>325944</v>
      </c>
      <c r="AC177" s="22">
        <v>0</v>
      </c>
      <c r="AD177" s="22">
        <v>19217487</v>
      </c>
      <c r="AE177" s="22">
        <v>2860119</v>
      </c>
      <c r="AF177" s="22">
        <v>147156682</v>
      </c>
      <c r="AG177" s="22">
        <v>85186</v>
      </c>
      <c r="AH177" s="22">
        <v>51451</v>
      </c>
      <c r="AI177" s="22">
        <v>147293319</v>
      </c>
      <c r="AJ177" s="22">
        <v>150153438</v>
      </c>
    </row>
    <row r="178" spans="1:36" x14ac:dyDescent="0.25">
      <c r="A178" s="22" t="s">
        <v>120</v>
      </c>
      <c r="B178" s="22" t="s">
        <v>292</v>
      </c>
      <c r="C178" s="22" t="s">
        <v>473</v>
      </c>
      <c r="D178" s="22" t="s">
        <v>474</v>
      </c>
      <c r="E178" s="22">
        <v>6753497</v>
      </c>
      <c r="F178" s="22">
        <v>0</v>
      </c>
      <c r="G178" s="22">
        <v>174582</v>
      </c>
      <c r="H178" s="22">
        <v>0</v>
      </c>
      <c r="I178" s="22">
        <v>96464</v>
      </c>
      <c r="J178" s="22">
        <v>0</v>
      </c>
      <c r="K178" s="22">
        <v>885645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1006987</v>
      </c>
      <c r="S178" s="22">
        <v>0</v>
      </c>
      <c r="T178" s="22">
        <v>0</v>
      </c>
      <c r="U178" s="22">
        <v>8917175</v>
      </c>
      <c r="V178" s="22">
        <v>0</v>
      </c>
      <c r="W178" s="22">
        <v>0</v>
      </c>
      <c r="X178" s="22">
        <v>2120091</v>
      </c>
      <c r="Y178" s="22">
        <v>21762</v>
      </c>
      <c r="Z178" s="22">
        <v>3375699</v>
      </c>
      <c r="AA178" s="22">
        <v>3279517</v>
      </c>
      <c r="AB178" s="22">
        <v>26421</v>
      </c>
      <c r="AC178" s="22">
        <v>0</v>
      </c>
      <c r="AD178" s="22">
        <v>8823490</v>
      </c>
      <c r="AE178" s="22">
        <v>93685</v>
      </c>
      <c r="AF178" s="22">
        <v>25549918</v>
      </c>
      <c r="AG178" s="22">
        <v>50954</v>
      </c>
      <c r="AH178" s="22">
        <v>32610</v>
      </c>
      <c r="AI178" s="22">
        <v>25633482</v>
      </c>
      <c r="AJ178" s="22">
        <v>25727167</v>
      </c>
    </row>
    <row r="179" spans="1:36" x14ac:dyDescent="0.25">
      <c r="A179" s="22" t="s">
        <v>120</v>
      </c>
      <c r="B179" s="22" t="s">
        <v>292</v>
      </c>
      <c r="C179" s="22" t="s">
        <v>475</v>
      </c>
      <c r="D179" s="22" t="s">
        <v>476</v>
      </c>
      <c r="E179" s="22">
        <v>635324</v>
      </c>
      <c r="F179" s="22">
        <v>137009</v>
      </c>
      <c r="G179" s="22">
        <v>192440</v>
      </c>
      <c r="H179" s="22">
        <v>-97961</v>
      </c>
      <c r="I179" s="22">
        <v>0</v>
      </c>
      <c r="J179" s="22">
        <v>0</v>
      </c>
      <c r="K179" s="22">
        <v>878145</v>
      </c>
      <c r="L179" s="22">
        <v>0</v>
      </c>
      <c r="M179" s="22">
        <v>115550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1860507</v>
      </c>
      <c r="V179" s="22">
        <v>0</v>
      </c>
      <c r="W179" s="22">
        <v>0</v>
      </c>
      <c r="X179" s="22">
        <v>191507</v>
      </c>
      <c r="Y179" s="22">
        <v>45473</v>
      </c>
      <c r="Z179" s="22">
        <v>1067466</v>
      </c>
      <c r="AA179" s="22">
        <v>737081</v>
      </c>
      <c r="AB179" s="22">
        <v>43819</v>
      </c>
      <c r="AC179" s="22">
        <v>201024</v>
      </c>
      <c r="AD179" s="22">
        <v>2286370</v>
      </c>
      <c r="AE179" s="22">
        <v>-425863</v>
      </c>
      <c r="AF179" s="22">
        <v>17120507</v>
      </c>
      <c r="AG179" s="22">
        <v>111746</v>
      </c>
      <c r="AH179" s="22">
        <v>83312</v>
      </c>
      <c r="AI179" s="22">
        <v>17315565</v>
      </c>
      <c r="AJ179" s="22">
        <v>16889702</v>
      </c>
    </row>
    <row r="180" spans="1:36" x14ac:dyDescent="0.25">
      <c r="A180" s="22" t="s">
        <v>120</v>
      </c>
      <c r="B180" s="22" t="s">
        <v>292</v>
      </c>
      <c r="C180" s="22" t="s">
        <v>477</v>
      </c>
      <c r="D180" s="22" t="s">
        <v>478</v>
      </c>
      <c r="E180" s="22">
        <v>21686666</v>
      </c>
      <c r="F180" s="22">
        <v>565617</v>
      </c>
      <c r="G180" s="22">
        <v>165658</v>
      </c>
      <c r="H180" s="22">
        <v>0</v>
      </c>
      <c r="I180" s="22">
        <v>6269095</v>
      </c>
      <c r="J180" s="22">
        <v>0</v>
      </c>
      <c r="K180" s="22">
        <v>1012771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29699807</v>
      </c>
      <c r="V180" s="22">
        <v>0</v>
      </c>
      <c r="W180" s="22">
        <v>0</v>
      </c>
      <c r="X180" s="22">
        <v>3803622</v>
      </c>
      <c r="Y180" s="22">
        <v>335950</v>
      </c>
      <c r="Z180" s="22">
        <v>3858889</v>
      </c>
      <c r="AA180" s="22">
        <v>9456090</v>
      </c>
      <c r="AB180" s="22">
        <v>0</v>
      </c>
      <c r="AC180" s="22">
        <v>0</v>
      </c>
      <c r="AD180" s="22">
        <v>17454551</v>
      </c>
      <c r="AE180" s="22">
        <v>12245256</v>
      </c>
      <c r="AF180" s="22">
        <v>91771853</v>
      </c>
      <c r="AG180" s="22">
        <v>149331</v>
      </c>
      <c r="AH180" s="22">
        <v>205498</v>
      </c>
      <c r="AI180" s="22">
        <v>92126682</v>
      </c>
      <c r="AJ180" s="22">
        <v>104371938</v>
      </c>
    </row>
    <row r="181" spans="1:36" x14ac:dyDescent="0.25">
      <c r="A181" s="22" t="s">
        <v>120</v>
      </c>
      <c r="B181" s="22" t="s">
        <v>292</v>
      </c>
      <c r="C181" s="22" t="s">
        <v>479</v>
      </c>
      <c r="D181" s="22" t="s">
        <v>480</v>
      </c>
      <c r="E181" s="22">
        <v>6410300</v>
      </c>
      <c r="F181" s="22">
        <v>241390</v>
      </c>
      <c r="G181" s="22">
        <v>68687</v>
      </c>
      <c r="H181" s="22">
        <v>0</v>
      </c>
      <c r="I181" s="22">
        <v>257695</v>
      </c>
      <c r="J181" s="22">
        <v>1355</v>
      </c>
      <c r="K181" s="22">
        <v>1172472</v>
      </c>
      <c r="L181" s="22">
        <v>398629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1439686</v>
      </c>
      <c r="S181" s="22">
        <v>5293</v>
      </c>
      <c r="T181" s="22">
        <v>0</v>
      </c>
      <c r="U181" s="22">
        <v>9995507</v>
      </c>
      <c r="V181" s="22">
        <v>0</v>
      </c>
      <c r="W181" s="22">
        <v>7003</v>
      </c>
      <c r="X181" s="22">
        <v>1010388</v>
      </c>
      <c r="Y181" s="22">
        <v>466073</v>
      </c>
      <c r="Z181" s="22">
        <v>1126198</v>
      </c>
      <c r="AA181" s="22">
        <v>10600615</v>
      </c>
      <c r="AB181" s="22">
        <v>0</v>
      </c>
      <c r="AC181" s="22">
        <v>310570</v>
      </c>
      <c r="AD181" s="22">
        <v>13520847</v>
      </c>
      <c r="AE181" s="22">
        <v>-3525340</v>
      </c>
      <c r="AF181" s="22">
        <v>113689499</v>
      </c>
      <c r="AG181" s="22">
        <v>1125478</v>
      </c>
      <c r="AH181" s="22">
        <v>407261</v>
      </c>
      <c r="AI181" s="22">
        <v>115222238</v>
      </c>
      <c r="AJ181" s="22">
        <v>111696898</v>
      </c>
    </row>
    <row r="182" spans="1:36" x14ac:dyDescent="0.25">
      <c r="A182" s="22" t="s">
        <v>120</v>
      </c>
      <c r="B182" s="22" t="s">
        <v>292</v>
      </c>
      <c r="C182" s="22" t="s">
        <v>481</v>
      </c>
      <c r="D182" s="22" t="s">
        <v>482</v>
      </c>
      <c r="E182" s="22">
        <v>782081</v>
      </c>
      <c r="F182" s="22">
        <v>167875</v>
      </c>
      <c r="G182" s="22">
        <v>35770</v>
      </c>
      <c r="H182" s="22">
        <v>0</v>
      </c>
      <c r="I182" s="22">
        <v>3018057</v>
      </c>
      <c r="J182" s="22">
        <v>2066</v>
      </c>
      <c r="K182" s="22">
        <v>315087</v>
      </c>
      <c r="L182" s="22">
        <v>0</v>
      </c>
      <c r="M182" s="22">
        <v>880104</v>
      </c>
      <c r="N182" s="22">
        <v>0</v>
      </c>
      <c r="O182" s="22">
        <v>0</v>
      </c>
      <c r="P182" s="22">
        <v>0</v>
      </c>
      <c r="Q182" s="22">
        <v>0</v>
      </c>
      <c r="R182" s="22">
        <v>659</v>
      </c>
      <c r="S182" s="22">
        <v>0</v>
      </c>
      <c r="T182" s="22">
        <v>0</v>
      </c>
      <c r="U182" s="22">
        <v>5201699</v>
      </c>
      <c r="V182" s="22">
        <v>53871</v>
      </c>
      <c r="W182" s="22">
        <v>1351</v>
      </c>
      <c r="X182" s="22">
        <v>858496</v>
      </c>
      <c r="Y182" s="22">
        <v>843880</v>
      </c>
      <c r="Z182" s="22">
        <v>1593529</v>
      </c>
      <c r="AA182" s="22">
        <v>5002300</v>
      </c>
      <c r="AB182" s="22">
        <v>101974</v>
      </c>
      <c r="AC182" s="22">
        <v>315493</v>
      </c>
      <c r="AD182" s="22">
        <v>8770894</v>
      </c>
      <c r="AE182" s="22">
        <v>-3569195</v>
      </c>
      <c r="AF182" s="22">
        <v>45145853</v>
      </c>
      <c r="AG182" s="22">
        <v>188485</v>
      </c>
      <c r="AH182" s="22">
        <v>5539</v>
      </c>
      <c r="AI182" s="22">
        <v>45339877</v>
      </c>
      <c r="AJ182" s="22">
        <v>41770682</v>
      </c>
    </row>
    <row r="183" spans="1:36" x14ac:dyDescent="0.25">
      <c r="A183" s="22" t="s">
        <v>120</v>
      </c>
      <c r="B183" s="22" t="s">
        <v>292</v>
      </c>
      <c r="C183" s="22" t="s">
        <v>483</v>
      </c>
      <c r="D183" s="22" t="s">
        <v>484</v>
      </c>
      <c r="E183" s="22">
        <v>2233646</v>
      </c>
      <c r="F183" s="22">
        <v>125824</v>
      </c>
      <c r="G183" s="22">
        <v>30281</v>
      </c>
      <c r="H183" s="22">
        <v>0</v>
      </c>
      <c r="I183" s="22">
        <v>17304</v>
      </c>
      <c r="J183" s="22">
        <v>0</v>
      </c>
      <c r="K183" s="22">
        <v>758381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3165436</v>
      </c>
      <c r="V183" s="22">
        <v>0</v>
      </c>
      <c r="W183" s="22">
        <v>0</v>
      </c>
      <c r="X183" s="22">
        <v>355316</v>
      </c>
      <c r="Y183" s="22">
        <v>9200</v>
      </c>
      <c r="Z183" s="22">
        <v>17538</v>
      </c>
      <c r="AA183" s="22">
        <v>1165508</v>
      </c>
      <c r="AB183" s="22">
        <v>0</v>
      </c>
      <c r="AC183" s="22">
        <v>0</v>
      </c>
      <c r="AD183" s="22">
        <v>1547562</v>
      </c>
      <c r="AE183" s="22">
        <v>1617874</v>
      </c>
      <c r="AF183" s="22">
        <v>13027659</v>
      </c>
      <c r="AG183" s="22">
        <v>10530</v>
      </c>
      <c r="AH183" s="22">
        <v>0</v>
      </c>
      <c r="AI183" s="22">
        <v>13038189</v>
      </c>
      <c r="AJ183" s="22">
        <v>14656063</v>
      </c>
    </row>
    <row r="184" spans="1:36" x14ac:dyDescent="0.25">
      <c r="A184" s="22" t="s">
        <v>120</v>
      </c>
      <c r="B184" s="22" t="s">
        <v>292</v>
      </c>
      <c r="C184" s="22" t="s">
        <v>485</v>
      </c>
      <c r="D184" s="22" t="s">
        <v>486</v>
      </c>
      <c r="E184" s="22">
        <v>840907</v>
      </c>
      <c r="F184" s="22">
        <v>117228</v>
      </c>
      <c r="G184" s="22">
        <v>87463</v>
      </c>
      <c r="H184" s="22">
        <v>-16809</v>
      </c>
      <c r="I184" s="22">
        <v>1303804</v>
      </c>
      <c r="J184" s="22">
        <v>2393</v>
      </c>
      <c r="K184" s="22">
        <v>162600</v>
      </c>
      <c r="L184" s="22">
        <v>0</v>
      </c>
      <c r="M184" s="22">
        <v>721119</v>
      </c>
      <c r="N184" s="22">
        <v>0</v>
      </c>
      <c r="O184" s="22">
        <v>0</v>
      </c>
      <c r="P184" s="22">
        <v>10</v>
      </c>
      <c r="Q184" s="22">
        <v>0</v>
      </c>
      <c r="R184" s="22">
        <v>0</v>
      </c>
      <c r="S184" s="22">
        <v>41087</v>
      </c>
      <c r="T184" s="22">
        <v>0</v>
      </c>
      <c r="U184" s="22">
        <v>3259802</v>
      </c>
      <c r="V184" s="22">
        <v>0</v>
      </c>
      <c r="W184" s="22">
        <v>0</v>
      </c>
      <c r="X184" s="22">
        <v>304908</v>
      </c>
      <c r="Y184" s="22">
        <v>7024</v>
      </c>
      <c r="Z184" s="22">
        <v>248165</v>
      </c>
      <c r="AA184" s="22">
        <v>1385217</v>
      </c>
      <c r="AB184" s="22">
        <v>27408</v>
      </c>
      <c r="AC184" s="22">
        <v>0</v>
      </c>
      <c r="AD184" s="22">
        <v>1972722</v>
      </c>
      <c r="AE184" s="22">
        <v>1287080</v>
      </c>
      <c r="AF184" s="22">
        <v>6377892</v>
      </c>
      <c r="AG184" s="22">
        <v>0</v>
      </c>
      <c r="AH184" s="22">
        <v>0</v>
      </c>
      <c r="AI184" s="22">
        <v>6377892</v>
      </c>
      <c r="AJ184" s="22">
        <v>7664972</v>
      </c>
    </row>
    <row r="185" spans="1:36" x14ac:dyDescent="0.25">
      <c r="A185" s="22" t="s">
        <v>120</v>
      </c>
      <c r="B185" s="22" t="s">
        <v>292</v>
      </c>
      <c r="C185" s="22" t="s">
        <v>487</v>
      </c>
      <c r="D185" s="22" t="s">
        <v>488</v>
      </c>
      <c r="E185" s="22">
        <v>367940</v>
      </c>
      <c r="F185" s="22">
        <v>83948</v>
      </c>
      <c r="G185" s="22">
        <v>45386</v>
      </c>
      <c r="H185" s="22">
        <v>-8771</v>
      </c>
      <c r="I185" s="22">
        <v>123696</v>
      </c>
      <c r="J185" s="22">
        <v>0</v>
      </c>
      <c r="K185" s="22">
        <v>106675</v>
      </c>
      <c r="L185" s="22">
        <v>0</v>
      </c>
      <c r="M185" s="22">
        <v>89721</v>
      </c>
      <c r="N185" s="22">
        <v>0</v>
      </c>
      <c r="O185" s="22">
        <v>0</v>
      </c>
      <c r="P185" s="22">
        <v>20</v>
      </c>
      <c r="Q185" s="22">
        <v>0</v>
      </c>
      <c r="R185" s="22">
        <v>6600</v>
      </c>
      <c r="S185" s="22">
        <v>0</v>
      </c>
      <c r="T185" s="22">
        <v>0</v>
      </c>
      <c r="U185" s="22">
        <v>815215</v>
      </c>
      <c r="V185" s="22">
        <v>290964</v>
      </c>
      <c r="W185" s="22">
        <v>0</v>
      </c>
      <c r="X185" s="22">
        <v>258810</v>
      </c>
      <c r="Y185" s="22">
        <v>39270</v>
      </c>
      <c r="Z185" s="22">
        <v>453976</v>
      </c>
      <c r="AA185" s="22">
        <v>471684</v>
      </c>
      <c r="AB185" s="22">
        <v>0</v>
      </c>
      <c r="AC185" s="22">
        <v>0</v>
      </c>
      <c r="AD185" s="22">
        <v>1514704</v>
      </c>
      <c r="AE185" s="22">
        <v>-699489</v>
      </c>
      <c r="AF185" s="22">
        <v>4717690</v>
      </c>
      <c r="AG185" s="22">
        <v>15647</v>
      </c>
      <c r="AH185" s="22">
        <v>6557</v>
      </c>
      <c r="AI185" s="22">
        <v>4739894</v>
      </c>
      <c r="AJ185" s="22">
        <v>4040405</v>
      </c>
    </row>
    <row r="186" spans="1:36" x14ac:dyDescent="0.25">
      <c r="A186" s="22" t="s">
        <v>120</v>
      </c>
      <c r="B186" s="22" t="s">
        <v>292</v>
      </c>
      <c r="C186" s="22" t="s">
        <v>489</v>
      </c>
      <c r="D186" s="22" t="s">
        <v>490</v>
      </c>
      <c r="E186" s="22">
        <v>5194788</v>
      </c>
      <c r="F186" s="22">
        <v>580254</v>
      </c>
      <c r="G186" s="22">
        <v>211395</v>
      </c>
      <c r="H186" s="22">
        <v>0</v>
      </c>
      <c r="I186" s="22">
        <v>113366</v>
      </c>
      <c r="J186" s="22">
        <v>0</v>
      </c>
      <c r="K186" s="22">
        <v>354948</v>
      </c>
      <c r="L186" s="22">
        <v>0</v>
      </c>
      <c r="M186" s="22">
        <v>48414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6503165</v>
      </c>
      <c r="V186" s="22">
        <v>0</v>
      </c>
      <c r="W186" s="22">
        <v>0</v>
      </c>
      <c r="X186" s="22">
        <v>392703</v>
      </c>
      <c r="Y186" s="22">
        <v>488138</v>
      </c>
      <c r="Z186" s="22">
        <v>389385</v>
      </c>
      <c r="AA186" s="22">
        <v>793041</v>
      </c>
      <c r="AB186" s="22">
        <v>6393</v>
      </c>
      <c r="AC186" s="22">
        <v>0</v>
      </c>
      <c r="AD186" s="22">
        <v>2069660</v>
      </c>
      <c r="AE186" s="22">
        <v>4433505</v>
      </c>
      <c r="AF186" s="22">
        <v>24590037</v>
      </c>
      <c r="AG186" s="22">
        <v>17855</v>
      </c>
      <c r="AH186" s="22">
        <v>11477</v>
      </c>
      <c r="AI186" s="22">
        <v>24619369</v>
      </c>
      <c r="AJ186" s="22">
        <v>29052874</v>
      </c>
    </row>
    <row r="187" spans="1:36" x14ac:dyDescent="0.25">
      <c r="A187" s="22" t="s">
        <v>120</v>
      </c>
      <c r="B187" s="22" t="s">
        <v>292</v>
      </c>
      <c r="C187" s="22" t="s">
        <v>491</v>
      </c>
      <c r="D187" s="22" t="s">
        <v>492</v>
      </c>
      <c r="E187" s="22">
        <v>41078</v>
      </c>
      <c r="F187" s="22">
        <v>196547</v>
      </c>
      <c r="G187" s="22">
        <v>26454</v>
      </c>
      <c r="H187" s="22">
        <v>-415</v>
      </c>
      <c r="I187" s="22">
        <v>228866</v>
      </c>
      <c r="J187" s="22">
        <v>0</v>
      </c>
      <c r="K187" s="22">
        <v>504727</v>
      </c>
      <c r="L187" s="22">
        <v>0</v>
      </c>
      <c r="M187" s="22">
        <v>642252</v>
      </c>
      <c r="N187" s="22">
        <v>0</v>
      </c>
      <c r="O187" s="22">
        <v>0</v>
      </c>
      <c r="P187" s="22">
        <v>0</v>
      </c>
      <c r="Q187" s="22">
        <v>0</v>
      </c>
      <c r="R187" s="22">
        <v>1342</v>
      </c>
      <c r="S187" s="22">
        <v>0</v>
      </c>
      <c r="T187" s="22">
        <v>118507</v>
      </c>
      <c r="U187" s="22">
        <v>1759358</v>
      </c>
      <c r="V187" s="22">
        <v>324704</v>
      </c>
      <c r="W187" s="22">
        <v>0</v>
      </c>
      <c r="X187" s="22">
        <v>748677</v>
      </c>
      <c r="Y187" s="22">
        <v>20865</v>
      </c>
      <c r="Z187" s="22">
        <v>232287</v>
      </c>
      <c r="AA187" s="22">
        <v>5999919</v>
      </c>
      <c r="AB187" s="22">
        <v>0</v>
      </c>
      <c r="AC187" s="22">
        <v>0</v>
      </c>
      <c r="AD187" s="22">
        <v>7326452</v>
      </c>
      <c r="AE187" s="22">
        <v>-5567094</v>
      </c>
      <c r="AF187" s="22">
        <v>37841914</v>
      </c>
      <c r="AG187" s="22">
        <v>140436</v>
      </c>
      <c r="AH187" s="22">
        <v>26607</v>
      </c>
      <c r="AI187" s="22">
        <v>38008957</v>
      </c>
      <c r="AJ187" s="22">
        <v>32441863</v>
      </c>
    </row>
    <row r="188" spans="1:36" x14ac:dyDescent="0.25">
      <c r="A188" s="22" t="s">
        <v>120</v>
      </c>
      <c r="B188" s="22" t="s">
        <v>292</v>
      </c>
      <c r="C188" s="22" t="s">
        <v>493</v>
      </c>
      <c r="D188" s="22" t="s">
        <v>494</v>
      </c>
      <c r="E188" s="22">
        <v>1764144</v>
      </c>
      <c r="F188" s="22">
        <v>35654</v>
      </c>
      <c r="G188" s="22">
        <v>116275</v>
      </c>
      <c r="H188" s="22">
        <v>-47921</v>
      </c>
      <c r="I188" s="22">
        <v>758697</v>
      </c>
      <c r="J188" s="22">
        <v>0</v>
      </c>
      <c r="K188" s="22">
        <v>83920</v>
      </c>
      <c r="L188" s="22">
        <v>0</v>
      </c>
      <c r="M188" s="22">
        <v>118142</v>
      </c>
      <c r="N188" s="22">
        <v>0</v>
      </c>
      <c r="O188" s="22">
        <v>0</v>
      </c>
      <c r="P188" s="22">
        <v>0</v>
      </c>
      <c r="Q188" s="22">
        <v>0</v>
      </c>
      <c r="R188" s="22">
        <v>12884</v>
      </c>
      <c r="S188" s="22">
        <v>7497</v>
      </c>
      <c r="T188" s="22">
        <v>0</v>
      </c>
      <c r="U188" s="22">
        <v>2849292</v>
      </c>
      <c r="V188" s="22">
        <v>0</v>
      </c>
      <c r="W188" s="22">
        <v>0</v>
      </c>
      <c r="X188" s="22">
        <v>124723</v>
      </c>
      <c r="Y188" s="22">
        <v>4494</v>
      </c>
      <c r="Z188" s="22">
        <v>1470</v>
      </c>
      <c r="AA188" s="22">
        <v>22610</v>
      </c>
      <c r="AB188" s="22">
        <v>3710</v>
      </c>
      <c r="AC188" s="22">
        <v>7498</v>
      </c>
      <c r="AD188" s="22">
        <v>164505</v>
      </c>
      <c r="AE188" s="22">
        <v>2684787</v>
      </c>
      <c r="AF188" s="22">
        <v>5309140</v>
      </c>
      <c r="AG188" s="22">
        <v>43284</v>
      </c>
      <c r="AH188" s="22">
        <v>12194</v>
      </c>
      <c r="AI188" s="22">
        <v>5364618</v>
      </c>
      <c r="AJ188" s="22">
        <v>8049405</v>
      </c>
    </row>
    <row r="189" spans="1:36" x14ac:dyDescent="0.25">
      <c r="A189" s="22" t="s">
        <v>120</v>
      </c>
      <c r="B189" s="22" t="s">
        <v>292</v>
      </c>
      <c r="C189" s="22" t="s">
        <v>495</v>
      </c>
      <c r="D189" s="22" t="s">
        <v>496</v>
      </c>
      <c r="E189" s="22">
        <v>9932700</v>
      </c>
      <c r="F189" s="22">
        <v>285601</v>
      </c>
      <c r="G189" s="22">
        <v>194300</v>
      </c>
      <c r="H189" s="22">
        <v>-121673</v>
      </c>
      <c r="I189" s="22">
        <v>633376</v>
      </c>
      <c r="J189" s="22">
        <v>0</v>
      </c>
      <c r="K189" s="22">
        <v>1223625</v>
      </c>
      <c r="L189" s="22">
        <v>476510</v>
      </c>
      <c r="M189" s="22">
        <v>1029539</v>
      </c>
      <c r="N189" s="22">
        <v>0</v>
      </c>
      <c r="O189" s="22">
        <v>0</v>
      </c>
      <c r="P189" s="22">
        <v>0</v>
      </c>
      <c r="Q189" s="22">
        <v>0</v>
      </c>
      <c r="R189" s="22">
        <v>1000000</v>
      </c>
      <c r="S189" s="22">
        <v>0</v>
      </c>
      <c r="T189" s="22">
        <v>0</v>
      </c>
      <c r="U189" s="22">
        <v>14653978</v>
      </c>
      <c r="V189" s="22">
        <v>0</v>
      </c>
      <c r="W189" s="22">
        <v>0</v>
      </c>
      <c r="X189" s="22">
        <v>1877956</v>
      </c>
      <c r="Y189" s="22">
        <v>37724</v>
      </c>
      <c r="Z189" s="22">
        <v>5938496</v>
      </c>
      <c r="AA189" s="22">
        <v>3912307</v>
      </c>
      <c r="AB189" s="22">
        <v>0</v>
      </c>
      <c r="AC189" s="22">
        <v>0</v>
      </c>
      <c r="AD189" s="22">
        <v>11766483</v>
      </c>
      <c r="AE189" s="22">
        <v>2887495</v>
      </c>
      <c r="AF189" s="22">
        <v>57064535</v>
      </c>
      <c r="AG189" s="22">
        <v>59825</v>
      </c>
      <c r="AH189" s="22">
        <v>32165</v>
      </c>
      <c r="AI189" s="22">
        <v>57156525</v>
      </c>
      <c r="AJ189" s="22">
        <v>60044020</v>
      </c>
    </row>
    <row r="190" spans="1:36" x14ac:dyDescent="0.25">
      <c r="A190" s="22" t="s">
        <v>120</v>
      </c>
      <c r="B190" s="22" t="s">
        <v>292</v>
      </c>
      <c r="C190" s="22" t="s">
        <v>497</v>
      </c>
      <c r="D190" s="22" t="s">
        <v>498</v>
      </c>
      <c r="E190" s="22">
        <v>2254964</v>
      </c>
      <c r="F190" s="22">
        <v>49818</v>
      </c>
      <c r="G190" s="22">
        <v>14417</v>
      </c>
      <c r="H190" s="22">
        <v>-5000</v>
      </c>
      <c r="I190" s="22">
        <v>1405723</v>
      </c>
      <c r="J190" s="22">
        <v>997098</v>
      </c>
      <c r="K190" s="22">
        <v>3937957</v>
      </c>
      <c r="L190" s="22">
        <v>0</v>
      </c>
      <c r="M190" s="22">
        <v>1397426</v>
      </c>
      <c r="N190" s="22">
        <v>0</v>
      </c>
      <c r="O190" s="22">
        <v>0</v>
      </c>
      <c r="P190" s="22">
        <v>0</v>
      </c>
      <c r="Q190" s="22">
        <v>0</v>
      </c>
      <c r="R190" s="22">
        <v>1205877</v>
      </c>
      <c r="S190" s="22">
        <v>0</v>
      </c>
      <c r="T190" s="22">
        <v>7490</v>
      </c>
      <c r="U190" s="22">
        <v>11265770</v>
      </c>
      <c r="V190" s="22">
        <v>0</v>
      </c>
      <c r="W190" s="22">
        <v>0</v>
      </c>
      <c r="X190" s="22">
        <v>1566227</v>
      </c>
      <c r="Y190" s="22">
        <v>8535</v>
      </c>
      <c r="Z190" s="22">
        <v>535793</v>
      </c>
      <c r="AA190" s="22">
        <v>3398066</v>
      </c>
      <c r="AB190" s="22">
        <v>0</v>
      </c>
      <c r="AC190" s="22">
        <v>0</v>
      </c>
      <c r="AD190" s="22">
        <v>5508621</v>
      </c>
      <c r="AE190" s="22">
        <v>5757149</v>
      </c>
      <c r="AF190" s="22">
        <v>40866651</v>
      </c>
      <c r="AG190" s="22">
        <v>189424</v>
      </c>
      <c r="AH190" s="22">
        <v>37951</v>
      </c>
      <c r="AI190" s="22">
        <v>41094026</v>
      </c>
      <c r="AJ190" s="22">
        <v>46851175</v>
      </c>
    </row>
    <row r="191" spans="1:36" x14ac:dyDescent="0.25">
      <c r="A191" s="22" t="s">
        <v>120</v>
      </c>
      <c r="B191" s="22" t="s">
        <v>292</v>
      </c>
      <c r="C191" s="22" t="s">
        <v>499</v>
      </c>
      <c r="D191" s="22" t="s">
        <v>500</v>
      </c>
      <c r="E191" s="22">
        <v>741824</v>
      </c>
      <c r="F191" s="22">
        <v>31101</v>
      </c>
      <c r="G191" s="22">
        <v>25119</v>
      </c>
      <c r="H191" s="22">
        <v>-9687</v>
      </c>
      <c r="I191" s="22">
        <v>32837</v>
      </c>
      <c r="J191" s="22">
        <v>0</v>
      </c>
      <c r="K191" s="22">
        <v>185375</v>
      </c>
      <c r="L191" s="22">
        <v>0</v>
      </c>
      <c r="M191" s="22">
        <v>255070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1261639</v>
      </c>
      <c r="V191" s="22">
        <v>118504</v>
      </c>
      <c r="W191" s="22">
        <v>0</v>
      </c>
      <c r="X191" s="22">
        <v>334085</v>
      </c>
      <c r="Y191" s="22">
        <v>5285</v>
      </c>
      <c r="Z191" s="22">
        <v>145069</v>
      </c>
      <c r="AA191" s="22">
        <v>1552826</v>
      </c>
      <c r="AB191" s="22">
        <v>0</v>
      </c>
      <c r="AC191" s="22">
        <v>4776</v>
      </c>
      <c r="AD191" s="22">
        <v>2160545</v>
      </c>
      <c r="AE191" s="22">
        <v>-898906</v>
      </c>
      <c r="AF191" s="22">
        <v>20354223</v>
      </c>
      <c r="AG191" s="22">
        <v>0</v>
      </c>
      <c r="AH191" s="22">
        <v>2000</v>
      </c>
      <c r="AI191" s="22">
        <v>20356223</v>
      </c>
      <c r="AJ191" s="22">
        <v>19457317</v>
      </c>
    </row>
    <row r="192" spans="1:36" x14ac:dyDescent="0.25">
      <c r="A192" s="22" t="s">
        <v>120</v>
      </c>
      <c r="B192" s="22" t="s">
        <v>292</v>
      </c>
      <c r="C192" s="22" t="s">
        <v>501</v>
      </c>
      <c r="D192" s="22" t="s">
        <v>502</v>
      </c>
      <c r="E192" s="22">
        <v>3962506</v>
      </c>
      <c r="F192" s="22">
        <v>133159</v>
      </c>
      <c r="G192" s="22">
        <v>34910</v>
      </c>
      <c r="H192" s="22">
        <v>0</v>
      </c>
      <c r="I192" s="22">
        <v>80297</v>
      </c>
      <c r="J192" s="22">
        <v>0</v>
      </c>
      <c r="K192" s="22">
        <v>466547</v>
      </c>
      <c r="L192" s="22">
        <v>0</v>
      </c>
      <c r="M192" s="22">
        <v>1068785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5746204</v>
      </c>
      <c r="V192" s="22">
        <v>0</v>
      </c>
      <c r="W192" s="22">
        <v>0</v>
      </c>
      <c r="X192" s="22">
        <v>148582</v>
      </c>
      <c r="Y192" s="22">
        <v>8500</v>
      </c>
      <c r="Z192" s="22">
        <v>1646756</v>
      </c>
      <c r="AA192" s="22">
        <v>3970367</v>
      </c>
      <c r="AB192" s="22">
        <v>0</v>
      </c>
      <c r="AC192" s="22">
        <v>0</v>
      </c>
      <c r="AD192" s="22">
        <v>5774205</v>
      </c>
      <c r="AE192" s="22">
        <v>-28001</v>
      </c>
      <c r="AF192" s="22">
        <v>16310998</v>
      </c>
      <c r="AG192" s="22">
        <v>39083</v>
      </c>
      <c r="AH192" s="22">
        <v>58177</v>
      </c>
      <c r="AI192" s="22">
        <v>16408258</v>
      </c>
      <c r="AJ192" s="22">
        <v>16380257</v>
      </c>
    </row>
    <row r="193" spans="1:36" x14ac:dyDescent="0.25">
      <c r="A193" s="22" t="s">
        <v>120</v>
      </c>
      <c r="B193" s="22" t="s">
        <v>292</v>
      </c>
      <c r="C193" s="22" t="s">
        <v>503</v>
      </c>
      <c r="D193" s="22" t="s">
        <v>504</v>
      </c>
      <c r="E193" s="22">
        <v>10425374</v>
      </c>
      <c r="F193" s="22">
        <v>102862</v>
      </c>
      <c r="G193" s="22">
        <v>68560</v>
      </c>
      <c r="H193" s="22">
        <v>0</v>
      </c>
      <c r="I193" s="22">
        <v>238225</v>
      </c>
      <c r="J193" s="22">
        <v>109530</v>
      </c>
      <c r="K193" s="22">
        <v>851641</v>
      </c>
      <c r="L193" s="22">
        <v>0</v>
      </c>
      <c r="M193" s="22">
        <v>1809130</v>
      </c>
      <c r="N193" s="22">
        <v>0</v>
      </c>
      <c r="O193" s="22">
        <v>0</v>
      </c>
      <c r="P193" s="22">
        <v>0</v>
      </c>
      <c r="Q193" s="22">
        <v>0</v>
      </c>
      <c r="R193" s="22">
        <v>654</v>
      </c>
      <c r="S193" s="22">
        <v>0</v>
      </c>
      <c r="T193" s="22">
        <v>0</v>
      </c>
      <c r="U193" s="22">
        <v>13605976</v>
      </c>
      <c r="V193" s="22">
        <v>0</v>
      </c>
      <c r="W193" s="22">
        <v>169840</v>
      </c>
      <c r="X193" s="22">
        <v>857409</v>
      </c>
      <c r="Y193" s="22">
        <v>85848</v>
      </c>
      <c r="Z193" s="22">
        <v>0</v>
      </c>
      <c r="AA193" s="22">
        <v>888721</v>
      </c>
      <c r="AB193" s="22">
        <v>248647</v>
      </c>
      <c r="AC193" s="22">
        <v>0</v>
      </c>
      <c r="AD193" s="22">
        <v>2250465</v>
      </c>
      <c r="AE193" s="22">
        <v>11355511</v>
      </c>
      <c r="AF193" s="22">
        <v>46048851</v>
      </c>
      <c r="AG193" s="22">
        <v>0</v>
      </c>
      <c r="AH193" s="22">
        <v>272603</v>
      </c>
      <c r="AI193" s="22">
        <v>46321454</v>
      </c>
      <c r="AJ193" s="22">
        <v>57676965</v>
      </c>
    </row>
    <row r="194" spans="1:36" x14ac:dyDescent="0.25">
      <c r="A194" s="22" t="s">
        <v>120</v>
      </c>
      <c r="B194" s="22" t="s">
        <v>292</v>
      </c>
      <c r="C194" s="22" t="s">
        <v>505</v>
      </c>
      <c r="D194" s="22" t="s">
        <v>506</v>
      </c>
      <c r="E194" s="22">
        <v>1613915</v>
      </c>
      <c r="F194" s="22">
        <v>96749</v>
      </c>
      <c r="G194" s="22">
        <v>25823</v>
      </c>
      <c r="H194" s="22">
        <v>0</v>
      </c>
      <c r="I194" s="22">
        <v>165994</v>
      </c>
      <c r="J194" s="22">
        <v>0</v>
      </c>
      <c r="K194" s="22">
        <v>51191</v>
      </c>
      <c r="L194" s="22">
        <v>0</v>
      </c>
      <c r="M194" s="22">
        <v>17504</v>
      </c>
      <c r="N194" s="22">
        <v>0</v>
      </c>
      <c r="O194" s="22">
        <v>0</v>
      </c>
      <c r="P194" s="22">
        <v>0</v>
      </c>
      <c r="Q194" s="22">
        <v>0</v>
      </c>
      <c r="R194" s="22">
        <v>1064</v>
      </c>
      <c r="S194" s="22">
        <v>0</v>
      </c>
      <c r="T194" s="22">
        <v>0</v>
      </c>
      <c r="U194" s="22">
        <v>1972240</v>
      </c>
      <c r="V194" s="22">
        <v>0</v>
      </c>
      <c r="W194" s="22">
        <v>0</v>
      </c>
      <c r="X194" s="22">
        <v>102896</v>
      </c>
      <c r="Y194" s="22">
        <v>16943</v>
      </c>
      <c r="Z194" s="22">
        <v>628286</v>
      </c>
      <c r="AA194" s="22">
        <v>132734</v>
      </c>
      <c r="AB194" s="22">
        <v>0</v>
      </c>
      <c r="AC194" s="22">
        <v>8051</v>
      </c>
      <c r="AD194" s="22">
        <v>888910</v>
      </c>
      <c r="AE194" s="22">
        <v>1083330</v>
      </c>
      <c r="AF194" s="22">
        <v>9712159</v>
      </c>
      <c r="AG194" s="22">
        <v>0</v>
      </c>
      <c r="AH194" s="22">
        <v>23617</v>
      </c>
      <c r="AI194" s="22">
        <v>9735776</v>
      </c>
      <c r="AJ194" s="22">
        <v>10819106</v>
      </c>
    </row>
    <row r="195" spans="1:36" x14ac:dyDescent="0.25">
      <c r="A195" s="22" t="s">
        <v>120</v>
      </c>
      <c r="B195" s="22" t="s">
        <v>292</v>
      </c>
      <c r="C195" s="22" t="s">
        <v>507</v>
      </c>
      <c r="D195" s="22" t="s">
        <v>508</v>
      </c>
      <c r="E195" s="22">
        <v>2150657</v>
      </c>
      <c r="F195" s="22">
        <v>224673</v>
      </c>
      <c r="G195" s="22">
        <v>70240</v>
      </c>
      <c r="H195" s="22">
        <v>-25183</v>
      </c>
      <c r="I195" s="22">
        <v>3304734</v>
      </c>
      <c r="J195" s="22">
        <v>1395587</v>
      </c>
      <c r="K195" s="22">
        <v>722057</v>
      </c>
      <c r="L195" s="22">
        <v>0</v>
      </c>
      <c r="M195" s="22">
        <v>584121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8426886</v>
      </c>
      <c r="V195" s="22">
        <v>0</v>
      </c>
      <c r="W195" s="22">
        <v>0</v>
      </c>
      <c r="X195" s="22">
        <v>1840783</v>
      </c>
      <c r="Y195" s="22">
        <v>27949</v>
      </c>
      <c r="Z195" s="22">
        <v>1427570</v>
      </c>
      <c r="AA195" s="22">
        <v>2818939</v>
      </c>
      <c r="AB195" s="22">
        <v>85528</v>
      </c>
      <c r="AC195" s="22">
        <v>0</v>
      </c>
      <c r="AD195" s="22">
        <v>6200769</v>
      </c>
      <c r="AE195" s="22">
        <v>2226117</v>
      </c>
      <c r="AF195" s="22">
        <v>26744778</v>
      </c>
      <c r="AG195" s="22">
        <v>51759</v>
      </c>
      <c r="AH195" s="22">
        <v>19048</v>
      </c>
      <c r="AI195" s="22">
        <v>26815585</v>
      </c>
      <c r="AJ195" s="22">
        <v>29041702</v>
      </c>
    </row>
    <row r="196" spans="1:36" x14ac:dyDescent="0.25">
      <c r="A196" s="22" t="s">
        <v>120</v>
      </c>
      <c r="B196" s="22" t="s">
        <v>292</v>
      </c>
      <c r="C196" s="22" t="s">
        <v>509</v>
      </c>
      <c r="D196" s="22" t="s">
        <v>510</v>
      </c>
      <c r="E196" s="22">
        <v>8290974</v>
      </c>
      <c r="F196" s="22">
        <v>513734</v>
      </c>
      <c r="G196" s="22">
        <v>75916</v>
      </c>
      <c r="H196" s="22">
        <v>0</v>
      </c>
      <c r="I196" s="22">
        <v>3539616</v>
      </c>
      <c r="J196" s="22">
        <v>121599</v>
      </c>
      <c r="K196" s="22">
        <v>2839527</v>
      </c>
      <c r="L196" s="22">
        <v>0</v>
      </c>
      <c r="M196" s="22">
        <v>118533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15499899</v>
      </c>
      <c r="V196" s="22">
        <v>0</v>
      </c>
      <c r="W196" s="22">
        <v>39625</v>
      </c>
      <c r="X196" s="22">
        <v>4701637</v>
      </c>
      <c r="Y196" s="22">
        <v>932086</v>
      </c>
      <c r="Z196" s="22">
        <v>1452894</v>
      </c>
      <c r="AA196" s="22">
        <v>10159719</v>
      </c>
      <c r="AB196" s="22">
        <v>805</v>
      </c>
      <c r="AC196" s="22">
        <v>0</v>
      </c>
      <c r="AD196" s="22">
        <v>17286766</v>
      </c>
      <c r="AE196" s="22">
        <v>-1786867</v>
      </c>
      <c r="AF196" s="22">
        <v>131408861</v>
      </c>
      <c r="AG196" s="22">
        <v>368237</v>
      </c>
      <c r="AH196" s="22">
        <v>291248</v>
      </c>
      <c r="AI196" s="22">
        <v>132068346</v>
      </c>
      <c r="AJ196" s="22">
        <v>130281479</v>
      </c>
    </row>
    <row r="197" spans="1:36" x14ac:dyDescent="0.25">
      <c r="A197" s="22" t="s">
        <v>120</v>
      </c>
      <c r="B197" s="22" t="s">
        <v>511</v>
      </c>
      <c r="C197" s="22" t="s">
        <v>512</v>
      </c>
      <c r="D197" s="22" t="s">
        <v>513</v>
      </c>
      <c r="E197" s="22">
        <v>799870</v>
      </c>
      <c r="F197" s="22">
        <v>45701</v>
      </c>
      <c r="G197" s="22">
        <v>17153</v>
      </c>
      <c r="H197" s="22">
        <v>0</v>
      </c>
      <c r="I197" s="22">
        <v>0</v>
      </c>
      <c r="J197" s="22">
        <v>0</v>
      </c>
      <c r="K197" s="22">
        <v>131361</v>
      </c>
      <c r="L197" s="22">
        <v>0</v>
      </c>
      <c r="M197" s="22">
        <v>156784</v>
      </c>
      <c r="N197" s="22">
        <v>0</v>
      </c>
      <c r="O197" s="22">
        <v>0</v>
      </c>
      <c r="P197" s="22">
        <v>0</v>
      </c>
      <c r="Q197" s="22">
        <v>0</v>
      </c>
      <c r="R197" s="22">
        <v>20554</v>
      </c>
      <c r="S197" s="22">
        <v>0</v>
      </c>
      <c r="T197" s="22">
        <v>0</v>
      </c>
      <c r="U197" s="22">
        <v>1171423</v>
      </c>
      <c r="V197" s="22">
        <v>0</v>
      </c>
      <c r="W197" s="22">
        <v>0</v>
      </c>
      <c r="X197" s="22">
        <v>71399</v>
      </c>
      <c r="Y197" s="22">
        <v>0</v>
      </c>
      <c r="Z197" s="22">
        <v>642903</v>
      </c>
      <c r="AA197" s="22">
        <v>467073</v>
      </c>
      <c r="AB197" s="22">
        <v>53021</v>
      </c>
      <c r="AC197" s="22">
        <v>20554</v>
      </c>
      <c r="AD197" s="22">
        <v>1254950</v>
      </c>
      <c r="AE197" s="22">
        <v>-83527</v>
      </c>
      <c r="AF197" s="22">
        <v>4875833</v>
      </c>
      <c r="AG197" s="22">
        <v>0</v>
      </c>
      <c r="AH197" s="22">
        <v>0</v>
      </c>
      <c r="AI197" s="22">
        <v>4875833</v>
      </c>
      <c r="AJ197" s="22">
        <v>4792306</v>
      </c>
    </row>
    <row r="198" spans="1:36" x14ac:dyDescent="0.25">
      <c r="A198" s="22" t="s">
        <v>120</v>
      </c>
      <c r="B198" s="22" t="s">
        <v>511</v>
      </c>
      <c r="C198" s="22" t="s">
        <v>514</v>
      </c>
      <c r="D198" s="22" t="s">
        <v>515</v>
      </c>
      <c r="E198" s="22">
        <v>1888864</v>
      </c>
      <c r="F198" s="22">
        <v>66388</v>
      </c>
      <c r="G198" s="22">
        <v>50619</v>
      </c>
      <c r="H198" s="22">
        <v>0</v>
      </c>
      <c r="I198" s="22">
        <v>177564</v>
      </c>
      <c r="J198" s="22">
        <v>0</v>
      </c>
      <c r="K198" s="22">
        <v>39006</v>
      </c>
      <c r="L198" s="22">
        <v>0</v>
      </c>
      <c r="M198" s="22">
        <v>0</v>
      </c>
      <c r="N198" s="22">
        <v>3155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2225596</v>
      </c>
      <c r="V198" s="22">
        <v>0</v>
      </c>
      <c r="W198" s="22">
        <v>0</v>
      </c>
      <c r="X198" s="22">
        <v>65181</v>
      </c>
      <c r="Y198" s="22">
        <v>0</v>
      </c>
      <c r="Z198" s="22">
        <v>1356160</v>
      </c>
      <c r="AA198" s="22">
        <v>0</v>
      </c>
      <c r="AB198" s="22">
        <v>0</v>
      </c>
      <c r="AC198" s="22">
        <v>0</v>
      </c>
      <c r="AD198" s="22">
        <v>1421341</v>
      </c>
      <c r="AE198" s="22">
        <v>804255</v>
      </c>
      <c r="AF198" s="22">
        <v>3558195</v>
      </c>
      <c r="AG198" s="22">
        <v>0</v>
      </c>
      <c r="AH198" s="22">
        <v>29686</v>
      </c>
      <c r="AI198" s="22">
        <v>3587881</v>
      </c>
      <c r="AJ198" s="22">
        <v>4392136</v>
      </c>
    </row>
    <row r="199" spans="1:36" x14ac:dyDescent="0.25">
      <c r="A199" s="22" t="s">
        <v>120</v>
      </c>
      <c r="B199" s="22" t="s">
        <v>511</v>
      </c>
      <c r="C199" s="22" t="s">
        <v>516</v>
      </c>
      <c r="D199" s="22" t="s">
        <v>517</v>
      </c>
      <c r="E199" s="22">
        <v>2692424</v>
      </c>
      <c r="F199" s="22">
        <v>65097</v>
      </c>
      <c r="G199" s="22">
        <v>41598</v>
      </c>
      <c r="H199" s="22">
        <v>0</v>
      </c>
      <c r="I199" s="22">
        <v>24506</v>
      </c>
      <c r="J199" s="22">
        <v>0</v>
      </c>
      <c r="K199" s="22">
        <v>78921</v>
      </c>
      <c r="L199" s="22">
        <v>0</v>
      </c>
      <c r="M199" s="22">
        <v>8546</v>
      </c>
      <c r="N199" s="22">
        <v>0</v>
      </c>
      <c r="O199" s="22">
        <v>0</v>
      </c>
      <c r="P199" s="22">
        <v>0</v>
      </c>
      <c r="Q199" s="22">
        <v>0</v>
      </c>
      <c r="R199" s="22">
        <v>93851</v>
      </c>
      <c r="S199" s="22">
        <v>0</v>
      </c>
      <c r="T199" s="22">
        <v>0</v>
      </c>
      <c r="U199" s="22">
        <v>3004943</v>
      </c>
      <c r="V199" s="22">
        <v>0</v>
      </c>
      <c r="W199" s="22">
        <v>0</v>
      </c>
      <c r="X199" s="22">
        <v>189627</v>
      </c>
      <c r="Y199" s="22">
        <v>9832</v>
      </c>
      <c r="Z199" s="22">
        <v>727091</v>
      </c>
      <c r="AA199" s="22">
        <v>289257</v>
      </c>
      <c r="AB199" s="22">
        <v>0</v>
      </c>
      <c r="AC199" s="22">
        <v>0</v>
      </c>
      <c r="AD199" s="22">
        <v>1215807</v>
      </c>
      <c r="AE199" s="22">
        <v>1789136</v>
      </c>
      <c r="AF199" s="22">
        <v>4139311</v>
      </c>
      <c r="AG199" s="22">
        <v>53106</v>
      </c>
      <c r="AH199" s="22">
        <v>7585</v>
      </c>
      <c r="AI199" s="22">
        <v>4200002</v>
      </c>
      <c r="AJ199" s="22">
        <v>5989138</v>
      </c>
    </row>
    <row r="200" spans="1:36" x14ac:dyDescent="0.25">
      <c r="A200" s="22" t="s">
        <v>120</v>
      </c>
      <c r="B200" s="22" t="s">
        <v>511</v>
      </c>
      <c r="C200" s="22" t="s">
        <v>518</v>
      </c>
      <c r="D200" s="22" t="s">
        <v>519</v>
      </c>
      <c r="E200" s="22">
        <v>119903</v>
      </c>
      <c r="F200" s="22">
        <v>14228</v>
      </c>
      <c r="G200" s="22">
        <v>4199</v>
      </c>
      <c r="H200" s="22">
        <v>-5230</v>
      </c>
      <c r="I200" s="22">
        <v>263702</v>
      </c>
      <c r="J200" s="22">
        <v>0</v>
      </c>
      <c r="K200" s="22">
        <v>5932</v>
      </c>
      <c r="L200" s="22">
        <v>0</v>
      </c>
      <c r="M200" s="22">
        <v>14460</v>
      </c>
      <c r="N200" s="22">
        <v>0</v>
      </c>
      <c r="O200" s="22">
        <v>0</v>
      </c>
      <c r="P200" s="22">
        <v>0</v>
      </c>
      <c r="Q200" s="22">
        <v>0</v>
      </c>
      <c r="R200" s="22">
        <v>30265</v>
      </c>
      <c r="S200" s="22">
        <v>4394</v>
      </c>
      <c r="T200" s="22">
        <v>0</v>
      </c>
      <c r="U200" s="22">
        <v>451853</v>
      </c>
      <c r="V200" s="22">
        <v>0</v>
      </c>
      <c r="W200" s="22">
        <v>0</v>
      </c>
      <c r="X200" s="22">
        <v>41410</v>
      </c>
      <c r="Y200" s="22">
        <v>0</v>
      </c>
      <c r="Z200" s="22">
        <v>37878</v>
      </c>
      <c r="AA200" s="22">
        <v>73573</v>
      </c>
      <c r="AB200" s="22">
        <v>4394</v>
      </c>
      <c r="AC200" s="22">
        <v>0</v>
      </c>
      <c r="AD200" s="22">
        <v>157255</v>
      </c>
      <c r="AE200" s="22">
        <v>294598</v>
      </c>
      <c r="AF200" s="22">
        <v>2591665</v>
      </c>
      <c r="AG200" s="22">
        <v>0</v>
      </c>
      <c r="AH200" s="22">
        <v>0</v>
      </c>
      <c r="AI200" s="22">
        <v>2591665</v>
      </c>
      <c r="AJ200" s="22">
        <v>2886263</v>
      </c>
    </row>
    <row r="201" spans="1:36" x14ac:dyDescent="0.25">
      <c r="A201" s="22" t="s">
        <v>120</v>
      </c>
      <c r="B201" s="22" t="s">
        <v>511</v>
      </c>
      <c r="C201" s="22" t="s">
        <v>520</v>
      </c>
      <c r="D201" s="22" t="s">
        <v>521</v>
      </c>
      <c r="E201" s="22">
        <v>553399</v>
      </c>
      <c r="F201" s="22">
        <v>6414</v>
      </c>
      <c r="G201" s="22">
        <v>557</v>
      </c>
      <c r="H201" s="22">
        <v>0</v>
      </c>
      <c r="I201" s="22">
        <v>52329</v>
      </c>
      <c r="J201" s="22">
        <v>0</v>
      </c>
      <c r="K201" s="22">
        <v>26754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10</v>
      </c>
      <c r="U201" s="22">
        <v>639463</v>
      </c>
      <c r="V201" s="22">
        <v>0</v>
      </c>
      <c r="W201" s="22">
        <v>0</v>
      </c>
      <c r="X201" s="22">
        <v>16382</v>
      </c>
      <c r="Y201" s="22">
        <v>280</v>
      </c>
      <c r="Z201" s="22">
        <v>361671</v>
      </c>
      <c r="AA201" s="22">
        <v>0</v>
      </c>
      <c r="AB201" s="22">
        <v>0</v>
      </c>
      <c r="AC201" s="22">
        <v>0</v>
      </c>
      <c r="AD201" s="22">
        <v>378333</v>
      </c>
      <c r="AE201" s="22">
        <v>261130</v>
      </c>
      <c r="AF201" s="22">
        <v>1134075</v>
      </c>
      <c r="AG201" s="22">
        <v>0</v>
      </c>
      <c r="AH201" s="22">
        <v>0</v>
      </c>
      <c r="AI201" s="22">
        <v>1134075</v>
      </c>
      <c r="AJ201" s="22">
        <v>1395205</v>
      </c>
    </row>
    <row r="202" spans="1:36" x14ac:dyDescent="0.25">
      <c r="A202" s="22" t="s">
        <v>120</v>
      </c>
      <c r="B202" s="22" t="s">
        <v>511</v>
      </c>
      <c r="C202" s="22" t="s">
        <v>522</v>
      </c>
      <c r="D202" s="22" t="s">
        <v>523</v>
      </c>
      <c r="E202" s="22">
        <v>478371</v>
      </c>
      <c r="F202" s="22">
        <v>39061</v>
      </c>
      <c r="G202" s="22">
        <v>36442</v>
      </c>
      <c r="H202" s="22">
        <v>-13313</v>
      </c>
      <c r="I202" s="22">
        <v>44434</v>
      </c>
      <c r="J202" s="22">
        <v>0</v>
      </c>
      <c r="K202" s="22">
        <v>66175</v>
      </c>
      <c r="L202" s="22">
        <v>0</v>
      </c>
      <c r="M202" s="22">
        <v>9870</v>
      </c>
      <c r="N202" s="22">
        <v>0</v>
      </c>
      <c r="O202" s="22">
        <v>0</v>
      </c>
      <c r="P202" s="22">
        <v>10</v>
      </c>
      <c r="Q202" s="22">
        <v>0</v>
      </c>
      <c r="R202" s="22">
        <v>541848</v>
      </c>
      <c r="S202" s="22">
        <v>0</v>
      </c>
      <c r="T202" s="22">
        <v>0</v>
      </c>
      <c r="U202" s="22">
        <v>1202898</v>
      </c>
      <c r="V202" s="22">
        <v>0</v>
      </c>
      <c r="W202" s="22">
        <v>3520</v>
      </c>
      <c r="X202" s="22">
        <v>46447</v>
      </c>
      <c r="Y202" s="22">
        <v>650</v>
      </c>
      <c r="Z202" s="22">
        <v>134132</v>
      </c>
      <c r="AA202" s="22">
        <v>177151</v>
      </c>
      <c r="AB202" s="22">
        <v>0</v>
      </c>
      <c r="AC202" s="22">
        <v>0</v>
      </c>
      <c r="AD202" s="22">
        <v>361900</v>
      </c>
      <c r="AE202" s="22">
        <v>840998</v>
      </c>
      <c r="AF202" s="22">
        <v>3826186</v>
      </c>
      <c r="AG202" s="22">
        <v>2910</v>
      </c>
      <c r="AH202" s="22">
        <v>0</v>
      </c>
      <c r="AI202" s="22">
        <v>3829096</v>
      </c>
      <c r="AJ202" s="22">
        <v>4670094</v>
      </c>
    </row>
    <row r="203" spans="1:36" x14ac:dyDescent="0.25">
      <c r="A203" s="22" t="s">
        <v>120</v>
      </c>
      <c r="B203" s="22" t="s">
        <v>511</v>
      </c>
      <c r="C203" s="22" t="s">
        <v>524</v>
      </c>
      <c r="D203" s="22" t="s">
        <v>525</v>
      </c>
      <c r="E203" s="22">
        <v>788368</v>
      </c>
      <c r="F203" s="22">
        <v>3101</v>
      </c>
      <c r="G203" s="22">
        <v>567</v>
      </c>
      <c r="H203" s="22">
        <v>0</v>
      </c>
      <c r="I203" s="22">
        <v>7297</v>
      </c>
      <c r="J203" s="22">
        <v>0</v>
      </c>
      <c r="K203" s="22">
        <v>377</v>
      </c>
      <c r="L203" s="22">
        <v>0</v>
      </c>
      <c r="M203" s="22">
        <v>101248</v>
      </c>
      <c r="N203" s="22">
        <v>0</v>
      </c>
      <c r="O203" s="22">
        <v>0</v>
      </c>
      <c r="P203" s="22">
        <v>10</v>
      </c>
      <c r="Q203" s="22">
        <v>0</v>
      </c>
      <c r="R203" s="22">
        <v>0</v>
      </c>
      <c r="S203" s="22">
        <v>0</v>
      </c>
      <c r="T203" s="22">
        <v>0</v>
      </c>
      <c r="U203" s="22">
        <v>900968</v>
      </c>
      <c r="V203" s="22">
        <v>0</v>
      </c>
      <c r="W203" s="22">
        <v>0</v>
      </c>
      <c r="X203" s="22">
        <v>17818</v>
      </c>
      <c r="Y203" s="22">
        <v>0</v>
      </c>
      <c r="Z203" s="22">
        <v>313442</v>
      </c>
      <c r="AA203" s="22">
        <v>0</v>
      </c>
      <c r="AB203" s="22">
        <v>0</v>
      </c>
      <c r="AC203" s="22">
        <v>0</v>
      </c>
      <c r="AD203" s="22">
        <v>331260</v>
      </c>
      <c r="AE203" s="22">
        <v>569708</v>
      </c>
      <c r="AF203" s="22">
        <v>1502180</v>
      </c>
      <c r="AG203" s="22">
        <v>0</v>
      </c>
      <c r="AH203" s="22">
        <v>0</v>
      </c>
      <c r="AI203" s="22">
        <v>1502180</v>
      </c>
      <c r="AJ203" s="22">
        <v>2071888</v>
      </c>
    </row>
    <row r="204" spans="1:36" x14ac:dyDescent="0.25">
      <c r="A204" s="22" t="s">
        <v>120</v>
      </c>
      <c r="B204" s="22" t="s">
        <v>511</v>
      </c>
      <c r="C204" s="22" t="s">
        <v>526</v>
      </c>
      <c r="D204" s="22" t="s">
        <v>527</v>
      </c>
      <c r="E204" s="22">
        <v>778775</v>
      </c>
      <c r="F204" s="22">
        <v>17409</v>
      </c>
      <c r="G204" s="22">
        <v>3237</v>
      </c>
      <c r="H204" s="22">
        <v>0</v>
      </c>
      <c r="I204" s="22">
        <v>105586</v>
      </c>
      <c r="J204" s="22">
        <v>0</v>
      </c>
      <c r="K204" s="22">
        <v>26688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931695</v>
      </c>
      <c r="V204" s="22">
        <v>0</v>
      </c>
      <c r="W204" s="22">
        <v>0</v>
      </c>
      <c r="X204" s="22">
        <v>18250</v>
      </c>
      <c r="Y204" s="22">
        <v>3674</v>
      </c>
      <c r="Z204" s="22">
        <v>249954</v>
      </c>
      <c r="AA204" s="22">
        <v>543669</v>
      </c>
      <c r="AB204" s="22">
        <v>0</v>
      </c>
      <c r="AC204" s="22">
        <v>0</v>
      </c>
      <c r="AD204" s="22">
        <v>815547</v>
      </c>
      <c r="AE204" s="22">
        <v>116148</v>
      </c>
      <c r="AF204" s="22">
        <v>5834197</v>
      </c>
      <c r="AG204" s="22">
        <v>13439</v>
      </c>
      <c r="AH204" s="22">
        <v>4554</v>
      </c>
      <c r="AI204" s="22">
        <v>5852190</v>
      </c>
      <c r="AJ204" s="22">
        <v>5968338</v>
      </c>
    </row>
    <row r="205" spans="1:36" x14ac:dyDescent="0.25">
      <c r="A205" s="22" t="s">
        <v>120</v>
      </c>
      <c r="B205" s="22" t="s">
        <v>511</v>
      </c>
      <c r="C205" s="22" t="s">
        <v>528</v>
      </c>
      <c r="D205" s="22" t="s">
        <v>529</v>
      </c>
      <c r="E205" s="22">
        <v>451154</v>
      </c>
      <c r="F205" s="22">
        <v>41140</v>
      </c>
      <c r="G205" s="22">
        <v>12341</v>
      </c>
      <c r="H205" s="22">
        <v>0</v>
      </c>
      <c r="I205" s="22">
        <v>19076</v>
      </c>
      <c r="J205" s="22">
        <v>0</v>
      </c>
      <c r="K205" s="22">
        <v>51058</v>
      </c>
      <c r="L205" s="22">
        <v>0</v>
      </c>
      <c r="M205" s="22">
        <v>16345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591114</v>
      </c>
      <c r="V205" s="22">
        <v>0</v>
      </c>
      <c r="W205" s="22">
        <v>0</v>
      </c>
      <c r="X205" s="22">
        <v>2270</v>
      </c>
      <c r="Y205" s="22">
        <v>16373</v>
      </c>
      <c r="Z205" s="22">
        <v>14593</v>
      </c>
      <c r="AA205" s="22">
        <v>187326</v>
      </c>
      <c r="AB205" s="22">
        <v>0</v>
      </c>
      <c r="AC205" s="22">
        <v>0</v>
      </c>
      <c r="AD205" s="22">
        <v>220562</v>
      </c>
      <c r="AE205" s="22">
        <v>370552</v>
      </c>
      <c r="AF205" s="22">
        <v>6428713</v>
      </c>
      <c r="AG205" s="22">
        <v>0</v>
      </c>
      <c r="AH205" s="22">
        <v>15886</v>
      </c>
      <c r="AI205" s="22">
        <v>6444599</v>
      </c>
      <c r="AJ205" s="22">
        <v>6815151</v>
      </c>
    </row>
    <row r="206" spans="1:36" x14ac:dyDescent="0.25">
      <c r="A206" s="22" t="s">
        <v>120</v>
      </c>
      <c r="B206" s="22" t="s">
        <v>511</v>
      </c>
      <c r="C206" s="22" t="s">
        <v>530</v>
      </c>
      <c r="D206" s="22" t="s">
        <v>531</v>
      </c>
      <c r="E206" s="22">
        <v>299749</v>
      </c>
      <c r="F206" s="22">
        <v>2154</v>
      </c>
      <c r="G206" s="22">
        <v>539</v>
      </c>
      <c r="H206" s="22">
        <v>0</v>
      </c>
      <c r="I206" s="22">
        <v>5513</v>
      </c>
      <c r="J206" s="22">
        <v>12500</v>
      </c>
      <c r="K206" s="22">
        <v>85465</v>
      </c>
      <c r="L206" s="22">
        <v>0</v>
      </c>
      <c r="M206" s="22">
        <v>69878</v>
      </c>
      <c r="N206" s="22">
        <v>0</v>
      </c>
      <c r="O206" s="22">
        <v>0</v>
      </c>
      <c r="P206" s="22">
        <v>0</v>
      </c>
      <c r="Q206" s="22">
        <v>0</v>
      </c>
      <c r="R206" s="22">
        <v>168178</v>
      </c>
      <c r="S206" s="22">
        <v>0</v>
      </c>
      <c r="T206" s="22">
        <v>0</v>
      </c>
      <c r="U206" s="22">
        <v>643976</v>
      </c>
      <c r="V206" s="22">
        <v>0</v>
      </c>
      <c r="W206" s="22">
        <v>0</v>
      </c>
      <c r="X206" s="22">
        <v>0</v>
      </c>
      <c r="Y206" s="22">
        <v>894</v>
      </c>
      <c r="Z206" s="22">
        <v>278143</v>
      </c>
      <c r="AA206" s="22">
        <v>57783</v>
      </c>
      <c r="AB206" s="22">
        <v>70713</v>
      </c>
      <c r="AC206" s="22">
        <v>0</v>
      </c>
      <c r="AD206" s="22">
        <v>407533</v>
      </c>
      <c r="AE206" s="22">
        <v>236443</v>
      </c>
      <c r="AF206" s="22">
        <v>3972852</v>
      </c>
      <c r="AG206" s="22">
        <v>0</v>
      </c>
      <c r="AH206" s="22">
        <v>0</v>
      </c>
      <c r="AI206" s="22">
        <v>3972852</v>
      </c>
      <c r="AJ206" s="22">
        <v>4209295</v>
      </c>
    </row>
    <row r="207" spans="1:36" x14ac:dyDescent="0.25">
      <c r="A207" s="22" t="s">
        <v>120</v>
      </c>
      <c r="B207" s="22" t="s">
        <v>511</v>
      </c>
      <c r="C207" s="22" t="s">
        <v>532</v>
      </c>
      <c r="D207" s="22" t="s">
        <v>533</v>
      </c>
      <c r="E207" s="22">
        <v>452411</v>
      </c>
      <c r="F207" s="22">
        <v>143476</v>
      </c>
      <c r="G207" s="22">
        <v>56933</v>
      </c>
      <c r="H207" s="22">
        <v>0</v>
      </c>
      <c r="I207" s="22">
        <v>0</v>
      </c>
      <c r="J207" s="22">
        <v>0</v>
      </c>
      <c r="K207" s="22">
        <v>105475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7835</v>
      </c>
      <c r="T207" s="22">
        <v>0</v>
      </c>
      <c r="U207" s="22">
        <v>766130</v>
      </c>
      <c r="V207" s="22">
        <v>0</v>
      </c>
      <c r="W207" s="22">
        <v>0</v>
      </c>
      <c r="X207" s="22">
        <v>139416</v>
      </c>
      <c r="Y207" s="22">
        <v>149839</v>
      </c>
      <c r="Z207" s="22">
        <v>155507</v>
      </c>
      <c r="AA207" s="22">
        <v>307915</v>
      </c>
      <c r="AB207" s="22">
        <v>1517</v>
      </c>
      <c r="AC207" s="22">
        <v>70414</v>
      </c>
      <c r="AD207" s="22">
        <v>824608</v>
      </c>
      <c r="AE207" s="22">
        <v>-58478</v>
      </c>
      <c r="AF207" s="22">
        <v>7273032</v>
      </c>
      <c r="AG207" s="22">
        <v>0</v>
      </c>
      <c r="AH207" s="22">
        <v>2245</v>
      </c>
      <c r="AI207" s="22">
        <v>7275277</v>
      </c>
      <c r="AJ207" s="22">
        <v>7216799</v>
      </c>
    </row>
    <row r="208" spans="1:36" x14ac:dyDescent="0.25">
      <c r="A208" s="22" t="s">
        <v>120</v>
      </c>
      <c r="B208" s="22" t="s">
        <v>511</v>
      </c>
      <c r="C208" s="22" t="s">
        <v>534</v>
      </c>
      <c r="D208" s="22" t="s">
        <v>535</v>
      </c>
      <c r="E208" s="22">
        <v>279454</v>
      </c>
      <c r="F208" s="22">
        <v>86255</v>
      </c>
      <c r="G208" s="22">
        <v>0</v>
      </c>
      <c r="H208" s="22">
        <v>-9334</v>
      </c>
      <c r="I208" s="22">
        <v>45842</v>
      </c>
      <c r="J208" s="22">
        <v>0</v>
      </c>
      <c r="K208" s="22">
        <v>24682</v>
      </c>
      <c r="L208" s="22">
        <v>0</v>
      </c>
      <c r="M208" s="22">
        <v>28070</v>
      </c>
      <c r="N208" s="22">
        <v>0</v>
      </c>
      <c r="O208" s="22">
        <v>0</v>
      </c>
      <c r="P208" s="22">
        <v>0</v>
      </c>
      <c r="Q208" s="22">
        <v>0</v>
      </c>
      <c r="R208" s="22">
        <v>191</v>
      </c>
      <c r="S208" s="22">
        <v>0</v>
      </c>
      <c r="T208" s="22">
        <v>0</v>
      </c>
      <c r="U208" s="22">
        <v>455160</v>
      </c>
      <c r="V208" s="22">
        <v>0</v>
      </c>
      <c r="W208" s="22">
        <v>0</v>
      </c>
      <c r="X208" s="22">
        <v>46214</v>
      </c>
      <c r="Y208" s="22">
        <v>4458</v>
      </c>
      <c r="Z208" s="22">
        <v>57585</v>
      </c>
      <c r="AA208" s="22">
        <v>11661</v>
      </c>
      <c r="AB208" s="22">
        <v>0</v>
      </c>
      <c r="AC208" s="22">
        <v>0</v>
      </c>
      <c r="AD208" s="22">
        <v>119918</v>
      </c>
      <c r="AE208" s="22">
        <v>335242</v>
      </c>
      <c r="AF208" s="22">
        <v>3044180</v>
      </c>
      <c r="AG208" s="22">
        <v>0</v>
      </c>
      <c r="AH208" s="22">
        <v>6251</v>
      </c>
      <c r="AI208" s="22">
        <v>3050431</v>
      </c>
      <c r="AJ208" s="22">
        <v>3385673</v>
      </c>
    </row>
    <row r="209" spans="1:36" x14ac:dyDescent="0.25">
      <c r="A209" s="22" t="s">
        <v>120</v>
      </c>
      <c r="B209" s="22" t="s">
        <v>511</v>
      </c>
      <c r="C209" s="22" t="s">
        <v>536</v>
      </c>
      <c r="D209" s="22" t="s">
        <v>537</v>
      </c>
      <c r="E209" s="22">
        <v>220384</v>
      </c>
      <c r="F209" s="22">
        <v>26503</v>
      </c>
      <c r="G209" s="22">
        <v>8418</v>
      </c>
      <c r="H209" s="22">
        <v>0</v>
      </c>
      <c r="I209" s="22">
        <v>32539</v>
      </c>
      <c r="J209" s="22">
        <v>0</v>
      </c>
      <c r="K209" s="22">
        <v>19138</v>
      </c>
      <c r="L209" s="22">
        <v>0</v>
      </c>
      <c r="M209" s="22">
        <v>34283</v>
      </c>
      <c r="N209" s="22">
        <v>0</v>
      </c>
      <c r="O209" s="22">
        <v>0</v>
      </c>
      <c r="P209" s="22">
        <v>0</v>
      </c>
      <c r="Q209" s="22">
        <v>0</v>
      </c>
      <c r="R209" s="22">
        <v>10</v>
      </c>
      <c r="S209" s="22">
        <v>0</v>
      </c>
      <c r="T209" s="22">
        <v>0</v>
      </c>
      <c r="U209" s="22">
        <v>341275</v>
      </c>
      <c r="V209" s="22">
        <v>0</v>
      </c>
      <c r="W209" s="22">
        <v>6540</v>
      </c>
      <c r="X209" s="22">
        <v>43770</v>
      </c>
      <c r="Y209" s="22">
        <v>555</v>
      </c>
      <c r="Z209" s="22">
        <v>19385</v>
      </c>
      <c r="AA209" s="22">
        <v>5939</v>
      </c>
      <c r="AB209" s="22">
        <v>0</v>
      </c>
      <c r="AC209" s="22">
        <v>0</v>
      </c>
      <c r="AD209" s="22">
        <v>76189</v>
      </c>
      <c r="AE209" s="22">
        <v>265086</v>
      </c>
      <c r="AF209" s="22">
        <v>1791536</v>
      </c>
      <c r="AG209" s="22">
        <v>0</v>
      </c>
      <c r="AH209" s="22">
        <v>42376</v>
      </c>
      <c r="AI209" s="22">
        <v>1833912</v>
      </c>
      <c r="AJ209" s="22">
        <v>2098998</v>
      </c>
    </row>
    <row r="210" spans="1:36" x14ac:dyDescent="0.25">
      <c r="A210" s="22" t="s">
        <v>120</v>
      </c>
      <c r="B210" s="22" t="s">
        <v>511</v>
      </c>
      <c r="C210" s="22" t="s">
        <v>538</v>
      </c>
      <c r="D210" s="22" t="s">
        <v>539</v>
      </c>
      <c r="E210" s="22">
        <v>451883</v>
      </c>
      <c r="F210" s="22">
        <v>8079</v>
      </c>
      <c r="G210" s="22">
        <v>3065</v>
      </c>
      <c r="H210" s="22">
        <v>-1148</v>
      </c>
      <c r="I210" s="22">
        <v>163741</v>
      </c>
      <c r="J210" s="22">
        <v>0</v>
      </c>
      <c r="K210" s="22">
        <v>23525</v>
      </c>
      <c r="L210" s="22">
        <v>0</v>
      </c>
      <c r="M210" s="22">
        <v>3839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652984</v>
      </c>
      <c r="V210" s="22">
        <v>0</v>
      </c>
      <c r="W210" s="22">
        <v>0</v>
      </c>
      <c r="X210" s="22">
        <v>19069</v>
      </c>
      <c r="Y210" s="22">
        <v>20930</v>
      </c>
      <c r="Z210" s="22">
        <v>250627</v>
      </c>
      <c r="AA210" s="22">
        <v>50846</v>
      </c>
      <c r="AB210" s="22">
        <v>0</v>
      </c>
      <c r="AC210" s="22">
        <v>0</v>
      </c>
      <c r="AD210" s="22">
        <v>341472</v>
      </c>
      <c r="AE210" s="22">
        <v>311512</v>
      </c>
      <c r="AF210" s="22">
        <v>5277180</v>
      </c>
      <c r="AG210" s="22">
        <v>0</v>
      </c>
      <c r="AH210" s="22">
        <v>0</v>
      </c>
      <c r="AI210" s="22">
        <v>5277180</v>
      </c>
      <c r="AJ210" s="22">
        <v>5588692</v>
      </c>
    </row>
    <row r="211" spans="1:36" x14ac:dyDescent="0.25">
      <c r="A211" s="22" t="s">
        <v>120</v>
      </c>
      <c r="B211" s="22" t="s">
        <v>511</v>
      </c>
      <c r="C211" s="22" t="s">
        <v>540</v>
      </c>
      <c r="D211" s="22" t="s">
        <v>541</v>
      </c>
      <c r="E211" s="22">
        <v>1627155</v>
      </c>
      <c r="F211" s="22">
        <v>61220</v>
      </c>
      <c r="G211" s="22">
        <v>24505</v>
      </c>
      <c r="H211" s="22">
        <v>-24505</v>
      </c>
      <c r="I211" s="22">
        <v>315347</v>
      </c>
      <c r="J211" s="22">
        <v>1900500</v>
      </c>
      <c r="K211" s="22">
        <v>225261</v>
      </c>
      <c r="L211" s="22">
        <v>0</v>
      </c>
      <c r="M211" s="22">
        <v>12720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33042</v>
      </c>
      <c r="U211" s="22">
        <v>4175245</v>
      </c>
      <c r="V211" s="22">
        <v>0</v>
      </c>
      <c r="W211" s="22">
        <v>0</v>
      </c>
      <c r="X211" s="22">
        <v>397443</v>
      </c>
      <c r="Y211" s="22">
        <v>2500</v>
      </c>
      <c r="Z211" s="22">
        <v>274194</v>
      </c>
      <c r="AA211" s="22">
        <v>30708</v>
      </c>
      <c r="AB211" s="22">
        <v>3806</v>
      </c>
      <c r="AC211" s="22">
        <v>0</v>
      </c>
      <c r="AD211" s="22">
        <v>708651</v>
      </c>
      <c r="AE211" s="22">
        <v>3466594</v>
      </c>
      <c r="AF211" s="22">
        <v>7309453</v>
      </c>
      <c r="AG211" s="22">
        <v>54238</v>
      </c>
      <c r="AH211" s="22">
        <v>7660</v>
      </c>
      <c r="AI211" s="22">
        <v>7371351</v>
      </c>
      <c r="AJ211" s="22">
        <v>10837945</v>
      </c>
    </row>
    <row r="212" spans="1:36" x14ac:dyDescent="0.25">
      <c r="A212" s="22" t="s">
        <v>120</v>
      </c>
      <c r="B212" s="22" t="s">
        <v>511</v>
      </c>
      <c r="C212" s="22" t="s">
        <v>542</v>
      </c>
      <c r="D212" s="22" t="s">
        <v>543</v>
      </c>
      <c r="E212" s="22">
        <v>696986</v>
      </c>
      <c r="F212" s="22">
        <v>40521</v>
      </c>
      <c r="G212" s="22">
        <v>16708</v>
      </c>
      <c r="H212" s="22">
        <v>-6000</v>
      </c>
      <c r="I212" s="22">
        <v>8036</v>
      </c>
      <c r="J212" s="22">
        <v>0</v>
      </c>
      <c r="K212" s="22">
        <v>76147</v>
      </c>
      <c r="L212" s="22">
        <v>0</v>
      </c>
      <c r="M212" s="22">
        <v>10000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842398</v>
      </c>
      <c r="V212" s="22">
        <v>0</v>
      </c>
      <c r="W212" s="22">
        <v>0</v>
      </c>
      <c r="X212" s="22">
        <v>57071</v>
      </c>
      <c r="Y212" s="22">
        <v>4326</v>
      </c>
      <c r="Z212" s="22">
        <v>159430</v>
      </c>
      <c r="AA212" s="22">
        <v>48158</v>
      </c>
      <c r="AB212" s="22">
        <v>0</v>
      </c>
      <c r="AC212" s="22">
        <v>0</v>
      </c>
      <c r="AD212" s="22">
        <v>268985</v>
      </c>
      <c r="AE212" s="22">
        <v>573413</v>
      </c>
      <c r="AF212" s="22">
        <v>4250552</v>
      </c>
      <c r="AG212" s="22">
        <v>0</v>
      </c>
      <c r="AH212" s="22">
        <v>2804</v>
      </c>
      <c r="AI212" s="22">
        <v>4253356</v>
      </c>
      <c r="AJ212" s="22">
        <v>4826769</v>
      </c>
    </row>
    <row r="213" spans="1:36" x14ac:dyDescent="0.25">
      <c r="A213" s="22" t="s">
        <v>120</v>
      </c>
      <c r="B213" s="22" t="s">
        <v>511</v>
      </c>
      <c r="C213" s="22" t="s">
        <v>544</v>
      </c>
      <c r="D213" s="22" t="s">
        <v>545</v>
      </c>
      <c r="E213" s="22">
        <v>343387</v>
      </c>
      <c r="F213" s="22">
        <v>12081</v>
      </c>
      <c r="G213" s="22">
        <v>3491</v>
      </c>
      <c r="H213" s="22">
        <v>0</v>
      </c>
      <c r="I213" s="22">
        <v>8813</v>
      </c>
      <c r="J213" s="22">
        <v>0</v>
      </c>
      <c r="K213" s="22">
        <v>12420</v>
      </c>
      <c r="L213" s="22">
        <v>0</v>
      </c>
      <c r="M213" s="22">
        <v>360833</v>
      </c>
      <c r="N213" s="22">
        <v>0</v>
      </c>
      <c r="O213" s="22">
        <v>0</v>
      </c>
      <c r="P213" s="22">
        <v>0</v>
      </c>
      <c r="Q213" s="22">
        <v>0</v>
      </c>
      <c r="R213" s="22">
        <v>10</v>
      </c>
      <c r="S213" s="22">
        <v>0</v>
      </c>
      <c r="T213" s="22">
        <v>0</v>
      </c>
      <c r="U213" s="22">
        <v>741035</v>
      </c>
      <c r="V213" s="22">
        <v>0</v>
      </c>
      <c r="W213" s="22">
        <v>0</v>
      </c>
      <c r="X213" s="22">
        <v>41105</v>
      </c>
      <c r="Y213" s="22">
        <v>0</v>
      </c>
      <c r="Z213" s="22">
        <v>301913</v>
      </c>
      <c r="AA213" s="22">
        <v>0</v>
      </c>
      <c r="AB213" s="22">
        <v>226862</v>
      </c>
      <c r="AC213" s="22">
        <v>0</v>
      </c>
      <c r="AD213" s="22">
        <v>569880</v>
      </c>
      <c r="AE213" s="22">
        <v>171155</v>
      </c>
      <c r="AF213" s="22">
        <v>1902261</v>
      </c>
      <c r="AG213" s="22">
        <v>0</v>
      </c>
      <c r="AH213" s="22">
        <v>9836</v>
      </c>
      <c r="AI213" s="22">
        <v>1912097</v>
      </c>
      <c r="AJ213" s="22">
        <v>2083252</v>
      </c>
    </row>
    <row r="214" spans="1:36" x14ac:dyDescent="0.25">
      <c r="A214" s="22" t="s">
        <v>120</v>
      </c>
      <c r="B214" s="22" t="s">
        <v>511</v>
      </c>
      <c r="C214" s="22" t="s">
        <v>546</v>
      </c>
      <c r="D214" s="22" t="s">
        <v>547</v>
      </c>
      <c r="E214" s="22">
        <v>891634</v>
      </c>
      <c r="F214" s="22">
        <v>39267</v>
      </c>
      <c r="G214" s="22">
        <v>17298</v>
      </c>
      <c r="H214" s="22">
        <v>0</v>
      </c>
      <c r="I214" s="22">
        <v>33356</v>
      </c>
      <c r="J214" s="22">
        <v>0</v>
      </c>
      <c r="K214" s="22">
        <v>36113</v>
      </c>
      <c r="L214" s="22">
        <v>0</v>
      </c>
      <c r="M214" s="22">
        <v>203493</v>
      </c>
      <c r="N214" s="22">
        <v>0</v>
      </c>
      <c r="O214" s="22">
        <v>0</v>
      </c>
      <c r="P214" s="22">
        <v>0</v>
      </c>
      <c r="Q214" s="22">
        <v>0</v>
      </c>
      <c r="R214" s="22">
        <v>3733</v>
      </c>
      <c r="S214" s="22">
        <v>0</v>
      </c>
      <c r="T214" s="22">
        <v>0</v>
      </c>
      <c r="U214" s="22">
        <v>1224894</v>
      </c>
      <c r="V214" s="22">
        <v>0</v>
      </c>
      <c r="W214" s="22">
        <v>0</v>
      </c>
      <c r="X214" s="22">
        <v>143887</v>
      </c>
      <c r="Y214" s="22">
        <v>0</v>
      </c>
      <c r="Z214" s="22">
        <v>370846</v>
      </c>
      <c r="AA214" s="22">
        <v>779680</v>
      </c>
      <c r="AB214" s="22">
        <v>0</v>
      </c>
      <c r="AC214" s="22">
        <v>0</v>
      </c>
      <c r="AD214" s="22">
        <v>1294413</v>
      </c>
      <c r="AE214" s="22">
        <v>-69519</v>
      </c>
      <c r="AF214" s="22">
        <v>3661517</v>
      </c>
      <c r="AG214" s="22">
        <v>0</v>
      </c>
      <c r="AH214" s="22">
        <v>0</v>
      </c>
      <c r="AI214" s="22">
        <v>3661517</v>
      </c>
      <c r="AJ214" s="22">
        <v>3591998</v>
      </c>
    </row>
    <row r="215" spans="1:36" x14ac:dyDescent="0.25">
      <c r="A215" s="22" t="s">
        <v>120</v>
      </c>
      <c r="B215" s="22" t="s">
        <v>511</v>
      </c>
      <c r="C215" s="22" t="s">
        <v>548</v>
      </c>
      <c r="D215" s="22" t="s">
        <v>549</v>
      </c>
      <c r="E215" s="22">
        <v>988229</v>
      </c>
      <c r="F215" s="22">
        <v>36866</v>
      </c>
      <c r="G215" s="22">
        <v>13269</v>
      </c>
      <c r="H215" s="22">
        <v>0</v>
      </c>
      <c r="I215" s="22">
        <v>12898</v>
      </c>
      <c r="J215" s="22">
        <v>0</v>
      </c>
      <c r="K215" s="22">
        <v>19433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1070695</v>
      </c>
      <c r="V215" s="22">
        <v>0</v>
      </c>
      <c r="W215" s="22">
        <v>0</v>
      </c>
      <c r="X215" s="22">
        <v>45021</v>
      </c>
      <c r="Y215" s="22">
        <v>3814</v>
      </c>
      <c r="Z215" s="22">
        <v>908724</v>
      </c>
      <c r="AA215" s="22">
        <v>31600</v>
      </c>
      <c r="AB215" s="22">
        <v>0</v>
      </c>
      <c r="AC215" s="22">
        <v>0</v>
      </c>
      <c r="AD215" s="22">
        <v>989159</v>
      </c>
      <c r="AE215" s="22">
        <v>81536</v>
      </c>
      <c r="AF215" s="22">
        <v>1714695</v>
      </c>
      <c r="AG215" s="22">
        <v>0</v>
      </c>
      <c r="AH215" s="22">
        <v>7002</v>
      </c>
      <c r="AI215" s="22">
        <v>1721697</v>
      </c>
      <c r="AJ215" s="22">
        <v>1803233</v>
      </c>
    </row>
    <row r="216" spans="1:36" x14ac:dyDescent="0.25">
      <c r="A216" s="22" t="s">
        <v>120</v>
      </c>
      <c r="B216" s="22" t="s">
        <v>511</v>
      </c>
      <c r="C216" s="22" t="s">
        <v>550</v>
      </c>
      <c r="D216" s="22" t="s">
        <v>551</v>
      </c>
      <c r="E216" s="22">
        <v>1260809</v>
      </c>
      <c r="F216" s="22">
        <v>95878</v>
      </c>
      <c r="G216" s="22">
        <v>0</v>
      </c>
      <c r="H216" s="22">
        <v>0</v>
      </c>
      <c r="I216" s="22">
        <v>183586</v>
      </c>
      <c r="J216" s="22">
        <v>0</v>
      </c>
      <c r="K216" s="22">
        <v>22599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1562872</v>
      </c>
      <c r="V216" s="22">
        <v>0</v>
      </c>
      <c r="W216" s="22">
        <v>51491</v>
      </c>
      <c r="X216" s="22">
        <v>120216</v>
      </c>
      <c r="Y216" s="22">
        <v>0</v>
      </c>
      <c r="Z216" s="22">
        <v>991185</v>
      </c>
      <c r="AA216" s="22">
        <v>0</v>
      </c>
      <c r="AB216" s="22">
        <v>0</v>
      </c>
      <c r="AC216" s="22">
        <v>0</v>
      </c>
      <c r="AD216" s="22">
        <v>1162892</v>
      </c>
      <c r="AE216" s="22">
        <v>399980</v>
      </c>
      <c r="AF216" s="22">
        <v>8110455</v>
      </c>
      <c r="AG216" s="22">
        <v>0</v>
      </c>
      <c r="AH216" s="22">
        <v>52789</v>
      </c>
      <c r="AI216" s="22">
        <v>8163244</v>
      </c>
      <c r="AJ216" s="22">
        <v>8563224</v>
      </c>
    </row>
    <row r="217" spans="1:36" x14ac:dyDescent="0.25">
      <c r="A217" s="22" t="s">
        <v>120</v>
      </c>
      <c r="B217" s="22" t="s">
        <v>511</v>
      </c>
      <c r="C217" s="22" t="s">
        <v>552</v>
      </c>
      <c r="D217" s="22" t="s">
        <v>553</v>
      </c>
      <c r="E217" s="22">
        <v>177705</v>
      </c>
      <c r="F217" s="22">
        <v>16738</v>
      </c>
      <c r="G217" s="22">
        <v>13234</v>
      </c>
      <c r="H217" s="22">
        <v>0</v>
      </c>
      <c r="I217" s="22">
        <v>0</v>
      </c>
      <c r="J217" s="22">
        <v>0</v>
      </c>
      <c r="K217" s="22">
        <v>37385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245062</v>
      </c>
      <c r="V217" s="22">
        <v>0</v>
      </c>
      <c r="W217" s="22">
        <v>0</v>
      </c>
      <c r="X217" s="22">
        <v>52803</v>
      </c>
      <c r="Y217" s="22">
        <v>0</v>
      </c>
      <c r="Z217" s="22">
        <v>557343</v>
      </c>
      <c r="AA217" s="22">
        <v>50337</v>
      </c>
      <c r="AB217" s="22">
        <v>0</v>
      </c>
      <c r="AC217" s="22">
        <v>0</v>
      </c>
      <c r="AD217" s="22">
        <v>660483</v>
      </c>
      <c r="AE217" s="22">
        <v>-415421</v>
      </c>
      <c r="AF217" s="22">
        <v>5069122</v>
      </c>
      <c r="AG217" s="22">
        <v>0</v>
      </c>
      <c r="AH217" s="22">
        <v>3494</v>
      </c>
      <c r="AI217" s="22">
        <v>5072616</v>
      </c>
      <c r="AJ217" s="22">
        <v>4657195</v>
      </c>
    </row>
    <row r="218" spans="1:36" x14ac:dyDescent="0.25">
      <c r="A218" s="22" t="s">
        <v>120</v>
      </c>
      <c r="B218" s="22" t="s">
        <v>511</v>
      </c>
      <c r="C218" s="22" t="s">
        <v>554</v>
      </c>
      <c r="D218" s="22" t="s">
        <v>555</v>
      </c>
      <c r="E218" s="22">
        <v>1206502</v>
      </c>
      <c r="F218" s="22">
        <v>18762</v>
      </c>
      <c r="G218" s="22">
        <v>45598</v>
      </c>
      <c r="H218" s="22">
        <v>-18511</v>
      </c>
      <c r="I218" s="22">
        <v>12235</v>
      </c>
      <c r="J218" s="22">
        <v>0</v>
      </c>
      <c r="K218" s="22">
        <v>74242</v>
      </c>
      <c r="L218" s="22">
        <v>0</v>
      </c>
      <c r="M218" s="22">
        <v>28935</v>
      </c>
      <c r="N218" s="22">
        <v>12055</v>
      </c>
      <c r="O218" s="22">
        <v>0</v>
      </c>
      <c r="P218" s="22">
        <v>0</v>
      </c>
      <c r="Q218" s="22">
        <v>0</v>
      </c>
      <c r="R218" s="22">
        <v>100000</v>
      </c>
      <c r="S218" s="22">
        <v>0</v>
      </c>
      <c r="T218" s="22">
        <v>4133</v>
      </c>
      <c r="U218" s="22">
        <v>1483951</v>
      </c>
      <c r="V218" s="22">
        <v>0</v>
      </c>
      <c r="W218" s="22">
        <v>0</v>
      </c>
      <c r="X218" s="22">
        <v>64205</v>
      </c>
      <c r="Y218" s="22">
        <v>1382</v>
      </c>
      <c r="Z218" s="22">
        <v>716284</v>
      </c>
      <c r="AA218" s="22">
        <v>47062</v>
      </c>
      <c r="AB218" s="22">
        <v>0</v>
      </c>
      <c r="AC218" s="22">
        <v>0</v>
      </c>
      <c r="AD218" s="22">
        <v>828933</v>
      </c>
      <c r="AE218" s="22">
        <v>655018</v>
      </c>
      <c r="AF218" s="22">
        <v>1689333</v>
      </c>
      <c r="AG218" s="22">
        <v>0</v>
      </c>
      <c r="AH218" s="22">
        <v>0</v>
      </c>
      <c r="AI218" s="22">
        <v>1689333</v>
      </c>
      <c r="AJ218" s="22">
        <v>2344351</v>
      </c>
    </row>
    <row r="219" spans="1:36" x14ac:dyDescent="0.25">
      <c r="A219" s="22" t="s">
        <v>120</v>
      </c>
      <c r="B219" s="22" t="s">
        <v>511</v>
      </c>
      <c r="C219" s="22" t="s">
        <v>556</v>
      </c>
      <c r="D219" s="22" t="s">
        <v>557</v>
      </c>
      <c r="E219" s="22">
        <v>649637</v>
      </c>
      <c r="F219" s="22">
        <v>29632</v>
      </c>
      <c r="G219" s="22">
        <v>15020</v>
      </c>
      <c r="H219" s="22">
        <v>0</v>
      </c>
      <c r="I219" s="22">
        <v>416494</v>
      </c>
      <c r="J219" s="22">
        <v>0</v>
      </c>
      <c r="K219" s="22">
        <v>130140</v>
      </c>
      <c r="L219" s="22">
        <v>0</v>
      </c>
      <c r="M219" s="22">
        <v>57640</v>
      </c>
      <c r="N219" s="22">
        <v>0</v>
      </c>
      <c r="O219" s="22">
        <v>0</v>
      </c>
      <c r="P219" s="22">
        <v>10</v>
      </c>
      <c r="Q219" s="22">
        <v>0</v>
      </c>
      <c r="R219" s="22">
        <v>0</v>
      </c>
      <c r="S219" s="22">
        <v>0</v>
      </c>
      <c r="T219" s="22">
        <v>0</v>
      </c>
      <c r="U219" s="22">
        <v>1298573</v>
      </c>
      <c r="V219" s="22">
        <v>0</v>
      </c>
      <c r="W219" s="22">
        <v>0</v>
      </c>
      <c r="X219" s="22">
        <v>199668</v>
      </c>
      <c r="Y219" s="22">
        <v>39059</v>
      </c>
      <c r="Z219" s="22">
        <v>0</v>
      </c>
      <c r="AA219" s="22">
        <v>1294148</v>
      </c>
      <c r="AB219" s="22">
        <v>0</v>
      </c>
      <c r="AC219" s="22">
        <v>0</v>
      </c>
      <c r="AD219" s="22">
        <v>1532875</v>
      </c>
      <c r="AE219" s="22">
        <v>-234302</v>
      </c>
      <c r="AF219" s="22">
        <v>3498408</v>
      </c>
      <c r="AG219" s="22">
        <v>0</v>
      </c>
      <c r="AH219" s="22">
        <v>15501</v>
      </c>
      <c r="AI219" s="22">
        <v>3513909</v>
      </c>
      <c r="AJ219" s="22">
        <v>3279607</v>
      </c>
    </row>
    <row r="220" spans="1:36" x14ac:dyDescent="0.25">
      <c r="A220" s="22" t="s">
        <v>120</v>
      </c>
      <c r="B220" s="22" t="s">
        <v>511</v>
      </c>
      <c r="C220" s="22" t="s">
        <v>558</v>
      </c>
      <c r="D220" s="22" t="s">
        <v>559</v>
      </c>
      <c r="E220" s="22">
        <v>894422</v>
      </c>
      <c r="F220" s="22">
        <v>50251</v>
      </c>
      <c r="G220" s="22">
        <v>20093</v>
      </c>
      <c r="H220" s="22">
        <v>0</v>
      </c>
      <c r="I220" s="22">
        <v>33052</v>
      </c>
      <c r="J220" s="22">
        <v>0</v>
      </c>
      <c r="K220" s="22">
        <v>46004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831</v>
      </c>
      <c r="S220" s="22">
        <v>0</v>
      </c>
      <c r="T220" s="22">
        <v>0</v>
      </c>
      <c r="U220" s="22">
        <v>1044653</v>
      </c>
      <c r="V220" s="22">
        <v>0</v>
      </c>
      <c r="W220" s="22">
        <v>42764</v>
      </c>
      <c r="X220" s="22">
        <v>63673</v>
      </c>
      <c r="Y220" s="22">
        <v>0</v>
      </c>
      <c r="Z220" s="22">
        <v>353954</v>
      </c>
      <c r="AA220" s="22">
        <v>94349</v>
      </c>
      <c r="AB220" s="22">
        <v>0</v>
      </c>
      <c r="AC220" s="22">
        <v>0</v>
      </c>
      <c r="AD220" s="22">
        <v>554740</v>
      </c>
      <c r="AE220" s="22">
        <v>489913</v>
      </c>
      <c r="AF220" s="22">
        <v>3782368</v>
      </c>
      <c r="AG220" s="22">
        <v>0</v>
      </c>
      <c r="AH220" s="22">
        <v>5723</v>
      </c>
      <c r="AI220" s="22">
        <v>3788091</v>
      </c>
      <c r="AJ220" s="22">
        <v>4278004</v>
      </c>
    </row>
    <row r="221" spans="1:36" x14ac:dyDescent="0.25">
      <c r="A221" s="22" t="s">
        <v>120</v>
      </c>
      <c r="B221" s="22" t="s">
        <v>511</v>
      </c>
      <c r="C221" s="22" t="s">
        <v>560</v>
      </c>
      <c r="D221" s="22" t="s">
        <v>561</v>
      </c>
      <c r="E221" s="22">
        <v>343807</v>
      </c>
      <c r="F221" s="22">
        <v>30305</v>
      </c>
      <c r="G221" s="22">
        <v>5793</v>
      </c>
      <c r="H221" s="22">
        <v>0</v>
      </c>
      <c r="I221" s="22">
        <v>45548</v>
      </c>
      <c r="J221" s="22">
        <v>0</v>
      </c>
      <c r="K221" s="22">
        <v>83260</v>
      </c>
      <c r="L221" s="22">
        <v>0</v>
      </c>
      <c r="M221" s="22">
        <v>14041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522754</v>
      </c>
      <c r="V221" s="22">
        <v>0</v>
      </c>
      <c r="W221" s="22">
        <v>0</v>
      </c>
      <c r="X221" s="22">
        <v>177873</v>
      </c>
      <c r="Y221" s="22">
        <v>7148</v>
      </c>
      <c r="Z221" s="22">
        <v>81416</v>
      </c>
      <c r="AA221" s="22">
        <v>80376</v>
      </c>
      <c r="AB221" s="22">
        <v>1736</v>
      </c>
      <c r="AC221" s="22">
        <v>0</v>
      </c>
      <c r="AD221" s="22">
        <v>348549</v>
      </c>
      <c r="AE221" s="22">
        <v>174205</v>
      </c>
      <c r="AF221" s="22">
        <v>1989592</v>
      </c>
      <c r="AG221" s="22">
        <v>1498</v>
      </c>
      <c r="AH221" s="22">
        <v>3899</v>
      </c>
      <c r="AI221" s="22">
        <v>1994989</v>
      </c>
      <c r="AJ221" s="22">
        <v>2169194</v>
      </c>
    </row>
    <row r="222" spans="1:36" x14ac:dyDescent="0.25">
      <c r="A222" s="22" t="s">
        <v>120</v>
      </c>
      <c r="B222" s="22" t="s">
        <v>511</v>
      </c>
      <c r="C222" s="22" t="s">
        <v>562</v>
      </c>
      <c r="D222" s="22" t="s">
        <v>563</v>
      </c>
      <c r="E222" s="22">
        <v>804522</v>
      </c>
      <c r="F222" s="22">
        <v>17385</v>
      </c>
      <c r="G222" s="22">
        <v>12434</v>
      </c>
      <c r="H222" s="22">
        <v>0</v>
      </c>
      <c r="I222" s="22">
        <v>88854</v>
      </c>
      <c r="J222" s="22">
        <v>0</v>
      </c>
      <c r="K222" s="22">
        <v>29025</v>
      </c>
      <c r="L222" s="22">
        <v>0</v>
      </c>
      <c r="M222" s="22">
        <v>661287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1613507</v>
      </c>
      <c r="V222" s="22">
        <v>0</v>
      </c>
      <c r="W222" s="22">
        <v>0</v>
      </c>
      <c r="X222" s="22">
        <v>306625</v>
      </c>
      <c r="Y222" s="22">
        <v>2727</v>
      </c>
      <c r="Z222" s="22">
        <v>85110</v>
      </c>
      <c r="AA222" s="22">
        <v>2447312</v>
      </c>
      <c r="AB222" s="22">
        <v>0</v>
      </c>
      <c r="AC222" s="22">
        <v>0</v>
      </c>
      <c r="AD222" s="22">
        <v>2841774</v>
      </c>
      <c r="AE222" s="22">
        <v>-1228267</v>
      </c>
      <c r="AF222" s="22">
        <v>8199254</v>
      </c>
      <c r="AG222" s="22">
        <v>0</v>
      </c>
      <c r="AH222" s="22">
        <v>13585</v>
      </c>
      <c r="AI222" s="22">
        <v>8212839</v>
      </c>
      <c r="AJ222" s="22">
        <v>6984572</v>
      </c>
    </row>
    <row r="223" spans="1:36" x14ac:dyDescent="0.25">
      <c r="A223" s="22" t="s">
        <v>120</v>
      </c>
      <c r="B223" s="22" t="s">
        <v>511</v>
      </c>
      <c r="C223" s="22" t="s">
        <v>564</v>
      </c>
      <c r="D223" s="22" t="s">
        <v>565</v>
      </c>
      <c r="E223" s="22">
        <v>615133</v>
      </c>
      <c r="F223" s="22">
        <v>28020</v>
      </c>
      <c r="G223" s="22">
        <v>35749</v>
      </c>
      <c r="H223" s="22">
        <v>0</v>
      </c>
      <c r="I223" s="22">
        <v>19167</v>
      </c>
      <c r="J223" s="22">
        <v>0</v>
      </c>
      <c r="K223" s="22">
        <v>6727</v>
      </c>
      <c r="L223" s="22">
        <v>0</v>
      </c>
      <c r="M223" s="22">
        <v>32872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737668</v>
      </c>
      <c r="V223" s="22">
        <v>0</v>
      </c>
      <c r="W223" s="22">
        <v>0</v>
      </c>
      <c r="X223" s="22">
        <v>24122</v>
      </c>
      <c r="Y223" s="22">
        <v>0</v>
      </c>
      <c r="Z223" s="22">
        <v>112984</v>
      </c>
      <c r="AA223" s="22">
        <v>38438</v>
      </c>
      <c r="AB223" s="22">
        <v>0</v>
      </c>
      <c r="AC223" s="22">
        <v>0</v>
      </c>
      <c r="AD223" s="22">
        <v>175544</v>
      </c>
      <c r="AE223" s="22">
        <v>562124</v>
      </c>
      <c r="AF223" s="22">
        <v>1986198</v>
      </c>
      <c r="AG223" s="22">
        <v>7667</v>
      </c>
      <c r="AH223" s="22">
        <v>1783</v>
      </c>
      <c r="AI223" s="22">
        <v>1995648</v>
      </c>
      <c r="AJ223" s="22">
        <v>2557772</v>
      </c>
    </row>
    <row r="224" spans="1:36" x14ac:dyDescent="0.25">
      <c r="A224" s="22" t="s">
        <v>120</v>
      </c>
      <c r="B224" s="22" t="s">
        <v>511</v>
      </c>
      <c r="C224" s="22" t="s">
        <v>566</v>
      </c>
      <c r="D224" s="22" t="s">
        <v>567</v>
      </c>
      <c r="E224" s="22">
        <v>733815</v>
      </c>
      <c r="F224" s="22">
        <v>14624</v>
      </c>
      <c r="G224" s="22">
        <v>7430</v>
      </c>
      <c r="H224" s="22">
        <v>0</v>
      </c>
      <c r="I224" s="22">
        <v>26466</v>
      </c>
      <c r="J224" s="22">
        <v>0</v>
      </c>
      <c r="K224" s="22">
        <v>20014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10</v>
      </c>
      <c r="S224" s="22">
        <v>0</v>
      </c>
      <c r="T224" s="22">
        <v>0</v>
      </c>
      <c r="U224" s="22">
        <v>802359</v>
      </c>
      <c r="V224" s="22">
        <v>0</v>
      </c>
      <c r="W224" s="22">
        <v>0</v>
      </c>
      <c r="X224" s="22">
        <v>14023</v>
      </c>
      <c r="Y224" s="22">
        <v>0</v>
      </c>
      <c r="Z224" s="22">
        <v>177217</v>
      </c>
      <c r="AA224" s="22">
        <v>0</v>
      </c>
      <c r="AB224" s="22">
        <v>0</v>
      </c>
      <c r="AC224" s="22">
        <v>0</v>
      </c>
      <c r="AD224" s="22">
        <v>191240</v>
      </c>
      <c r="AE224" s="22">
        <v>611119</v>
      </c>
      <c r="AF224" s="22">
        <v>2187262</v>
      </c>
      <c r="AG224" s="22">
        <v>0</v>
      </c>
      <c r="AH224" s="22">
        <v>51877</v>
      </c>
      <c r="AI224" s="22">
        <v>2239139</v>
      </c>
      <c r="AJ224" s="22">
        <v>2850258</v>
      </c>
    </row>
    <row r="225" spans="1:36" x14ac:dyDescent="0.25">
      <c r="A225" s="22" t="s">
        <v>120</v>
      </c>
      <c r="B225" s="22" t="s">
        <v>511</v>
      </c>
      <c r="C225" s="22" t="s">
        <v>568</v>
      </c>
      <c r="D225" s="22" t="s">
        <v>569</v>
      </c>
      <c r="E225" s="22">
        <v>800610</v>
      </c>
      <c r="F225" s="22">
        <v>62466</v>
      </c>
      <c r="G225" s="22">
        <v>35514</v>
      </c>
      <c r="H225" s="22">
        <v>0</v>
      </c>
      <c r="I225" s="22">
        <v>437474</v>
      </c>
      <c r="J225" s="22">
        <v>0</v>
      </c>
      <c r="K225" s="22">
        <v>32564</v>
      </c>
      <c r="L225" s="22">
        <v>0</v>
      </c>
      <c r="M225" s="22">
        <v>22398</v>
      </c>
      <c r="N225" s="22">
        <v>0</v>
      </c>
      <c r="O225" s="22">
        <v>0</v>
      </c>
      <c r="P225" s="22">
        <v>0</v>
      </c>
      <c r="Q225" s="22">
        <v>0</v>
      </c>
      <c r="R225" s="22">
        <v>9981</v>
      </c>
      <c r="S225" s="22">
        <v>0</v>
      </c>
      <c r="T225" s="22">
        <v>0</v>
      </c>
      <c r="U225" s="22">
        <v>1401007</v>
      </c>
      <c r="V225" s="22">
        <v>500000</v>
      </c>
      <c r="W225" s="22">
        <v>0</v>
      </c>
      <c r="X225" s="22">
        <v>28536</v>
      </c>
      <c r="Y225" s="22">
        <v>26490</v>
      </c>
      <c r="Z225" s="22">
        <v>473308</v>
      </c>
      <c r="AA225" s="22">
        <v>0</v>
      </c>
      <c r="AB225" s="22">
        <v>0</v>
      </c>
      <c r="AC225" s="22">
        <v>0</v>
      </c>
      <c r="AD225" s="22">
        <v>1028334</v>
      </c>
      <c r="AE225" s="22">
        <v>372673</v>
      </c>
      <c r="AF225" s="22">
        <v>2124898</v>
      </c>
      <c r="AG225" s="22">
        <v>0</v>
      </c>
      <c r="AH225" s="22">
        <v>3040</v>
      </c>
      <c r="AI225" s="22">
        <v>2127938</v>
      </c>
      <c r="AJ225" s="22">
        <v>2500611</v>
      </c>
    </row>
    <row r="226" spans="1:36" x14ac:dyDescent="0.25">
      <c r="A226" s="22" t="s">
        <v>120</v>
      </c>
      <c r="B226" s="22" t="s">
        <v>511</v>
      </c>
      <c r="C226" s="22" t="s">
        <v>570</v>
      </c>
      <c r="D226" s="22" t="s">
        <v>571</v>
      </c>
      <c r="E226" s="22">
        <v>1011972</v>
      </c>
      <c r="F226" s="22">
        <v>12143</v>
      </c>
      <c r="G226" s="22">
        <v>5558</v>
      </c>
      <c r="H226" s="22">
        <v>0</v>
      </c>
      <c r="I226" s="22">
        <v>12015</v>
      </c>
      <c r="J226" s="22">
        <v>0</v>
      </c>
      <c r="K226" s="22">
        <v>6573</v>
      </c>
      <c r="L226" s="22">
        <v>0</v>
      </c>
      <c r="M226" s="22">
        <v>1895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994</v>
      </c>
      <c r="U226" s="22">
        <v>1051150</v>
      </c>
      <c r="V226" s="22">
        <v>0</v>
      </c>
      <c r="W226" s="22">
        <v>0</v>
      </c>
      <c r="X226" s="22">
        <v>40468</v>
      </c>
      <c r="Y226" s="22">
        <v>7062</v>
      </c>
      <c r="Z226" s="22">
        <v>718587</v>
      </c>
      <c r="AA226" s="22">
        <v>0</v>
      </c>
      <c r="AB226" s="22">
        <v>0</v>
      </c>
      <c r="AC226" s="22">
        <v>0</v>
      </c>
      <c r="AD226" s="22">
        <v>766117</v>
      </c>
      <c r="AE226" s="22">
        <v>285033</v>
      </c>
      <c r="AF226" s="22">
        <v>808872</v>
      </c>
      <c r="AG226" s="22">
        <v>0</v>
      </c>
      <c r="AH226" s="22">
        <v>0</v>
      </c>
      <c r="AI226" s="22">
        <v>808872</v>
      </c>
      <c r="AJ226" s="22">
        <v>1093905</v>
      </c>
    </row>
    <row r="227" spans="1:36" x14ac:dyDescent="0.25">
      <c r="A227" s="22" t="s">
        <v>120</v>
      </c>
      <c r="B227" s="22" t="s">
        <v>511</v>
      </c>
      <c r="C227" s="22" t="s">
        <v>572</v>
      </c>
      <c r="D227" s="22" t="s">
        <v>573</v>
      </c>
      <c r="E227" s="22">
        <v>130311</v>
      </c>
      <c r="F227" s="22">
        <v>7638</v>
      </c>
      <c r="G227" s="22">
        <v>63450</v>
      </c>
      <c r="H227" s="22">
        <v>-61054</v>
      </c>
      <c r="I227" s="22">
        <v>536151</v>
      </c>
      <c r="J227" s="22">
        <v>0</v>
      </c>
      <c r="K227" s="22">
        <v>14893</v>
      </c>
      <c r="L227" s="22">
        <v>0</v>
      </c>
      <c r="M227" s="22">
        <v>3631</v>
      </c>
      <c r="N227" s="22">
        <v>0</v>
      </c>
      <c r="O227" s="22">
        <v>0</v>
      </c>
      <c r="P227" s="22">
        <v>0</v>
      </c>
      <c r="Q227" s="22">
        <v>0</v>
      </c>
      <c r="R227" s="22">
        <v>10</v>
      </c>
      <c r="S227" s="22">
        <v>0</v>
      </c>
      <c r="T227" s="22">
        <v>1216</v>
      </c>
      <c r="U227" s="22">
        <v>696246</v>
      </c>
      <c r="V227" s="22">
        <v>0</v>
      </c>
      <c r="W227" s="22">
        <v>0</v>
      </c>
      <c r="X227" s="22">
        <v>29987</v>
      </c>
      <c r="Y227" s="22">
        <v>1000</v>
      </c>
      <c r="Z227" s="22">
        <v>0</v>
      </c>
      <c r="AA227" s="22">
        <v>0</v>
      </c>
      <c r="AB227" s="22">
        <v>0</v>
      </c>
      <c r="AC227" s="22">
        <v>0</v>
      </c>
      <c r="AD227" s="22">
        <v>30987</v>
      </c>
      <c r="AE227" s="22">
        <v>665259</v>
      </c>
      <c r="AF227" s="22">
        <v>3788086</v>
      </c>
      <c r="AG227" s="22">
        <v>0</v>
      </c>
      <c r="AH227" s="22">
        <v>19526</v>
      </c>
      <c r="AI227" s="22">
        <v>3807612</v>
      </c>
      <c r="AJ227" s="22">
        <v>4472871</v>
      </c>
    </row>
    <row r="228" spans="1:36" x14ac:dyDescent="0.25">
      <c r="A228" s="22" t="s">
        <v>120</v>
      </c>
      <c r="B228" s="22" t="s">
        <v>511</v>
      </c>
      <c r="C228" s="22" t="s">
        <v>574</v>
      </c>
      <c r="D228" s="22" t="s">
        <v>575</v>
      </c>
      <c r="E228" s="22">
        <v>581145</v>
      </c>
      <c r="F228" s="22">
        <v>58439</v>
      </c>
      <c r="G228" s="22">
        <v>33096</v>
      </c>
      <c r="H228" s="22">
        <v>0</v>
      </c>
      <c r="I228" s="22">
        <v>332124</v>
      </c>
      <c r="J228" s="22">
        <v>0</v>
      </c>
      <c r="K228" s="22">
        <v>94656</v>
      </c>
      <c r="L228" s="22">
        <v>0</v>
      </c>
      <c r="M228" s="22">
        <v>146666</v>
      </c>
      <c r="N228" s="22">
        <v>0</v>
      </c>
      <c r="O228" s="22">
        <v>0</v>
      </c>
      <c r="P228" s="22">
        <v>10</v>
      </c>
      <c r="Q228" s="22">
        <v>0</v>
      </c>
      <c r="R228" s="22">
        <v>0</v>
      </c>
      <c r="S228" s="22">
        <v>1014</v>
      </c>
      <c r="T228" s="22">
        <v>0</v>
      </c>
      <c r="U228" s="22">
        <v>1247150</v>
      </c>
      <c r="V228" s="22">
        <v>0</v>
      </c>
      <c r="W228" s="22">
        <v>0</v>
      </c>
      <c r="X228" s="22">
        <v>130100</v>
      </c>
      <c r="Y228" s="22">
        <v>0</v>
      </c>
      <c r="Z228" s="22">
        <v>279006</v>
      </c>
      <c r="AA228" s="22">
        <v>387336</v>
      </c>
      <c r="AB228" s="22">
        <v>69</v>
      </c>
      <c r="AC228" s="22">
        <v>0</v>
      </c>
      <c r="AD228" s="22">
        <v>796511</v>
      </c>
      <c r="AE228" s="22">
        <v>450639</v>
      </c>
      <c r="AF228" s="22">
        <v>5765118</v>
      </c>
      <c r="AG228" s="22">
        <v>4626</v>
      </c>
      <c r="AH228" s="22">
        <v>44808</v>
      </c>
      <c r="AI228" s="22">
        <v>5814552</v>
      </c>
      <c r="AJ228" s="22">
        <v>6265191</v>
      </c>
    </row>
    <row r="229" spans="1:36" x14ac:dyDescent="0.25">
      <c r="A229" s="22" t="s">
        <v>120</v>
      </c>
      <c r="B229" s="22" t="s">
        <v>511</v>
      </c>
      <c r="C229" s="22" t="s">
        <v>576</v>
      </c>
      <c r="D229" s="22" t="s">
        <v>577</v>
      </c>
      <c r="E229" s="22">
        <v>618977</v>
      </c>
      <c r="F229" s="22">
        <v>20451</v>
      </c>
      <c r="G229" s="22">
        <v>10425</v>
      </c>
      <c r="H229" s="22">
        <v>0</v>
      </c>
      <c r="I229" s="22">
        <v>475758</v>
      </c>
      <c r="J229" s="22">
        <v>0</v>
      </c>
      <c r="K229" s="22">
        <v>13647</v>
      </c>
      <c r="L229" s="22">
        <v>0</v>
      </c>
      <c r="M229" s="22">
        <v>59880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1559</v>
      </c>
      <c r="T229" s="22">
        <v>0</v>
      </c>
      <c r="U229" s="22">
        <v>1200697</v>
      </c>
      <c r="V229" s="22">
        <v>0</v>
      </c>
      <c r="W229" s="22">
        <v>434580</v>
      </c>
      <c r="X229" s="22">
        <v>29844</v>
      </c>
      <c r="Y229" s="22">
        <v>1215</v>
      </c>
      <c r="Z229" s="22">
        <v>578892</v>
      </c>
      <c r="AA229" s="22">
        <v>18844</v>
      </c>
      <c r="AB229" s="22">
        <v>0</v>
      </c>
      <c r="AC229" s="22">
        <v>0</v>
      </c>
      <c r="AD229" s="22">
        <v>1063375</v>
      </c>
      <c r="AE229" s="22">
        <v>137322</v>
      </c>
      <c r="AF229" s="22">
        <v>3121618</v>
      </c>
      <c r="AG229" s="22">
        <v>0</v>
      </c>
      <c r="AH229" s="22">
        <v>9028</v>
      </c>
      <c r="AI229" s="22">
        <v>3130646</v>
      </c>
      <c r="AJ229" s="22">
        <v>3267968</v>
      </c>
    </row>
    <row r="230" spans="1:36" x14ac:dyDescent="0.25">
      <c r="A230" s="22" t="s">
        <v>120</v>
      </c>
      <c r="B230" s="22" t="s">
        <v>511</v>
      </c>
      <c r="C230" s="22" t="s">
        <v>578</v>
      </c>
      <c r="D230" s="22" t="s">
        <v>579</v>
      </c>
      <c r="E230" s="22">
        <v>11434</v>
      </c>
      <c r="F230" s="22">
        <v>20177</v>
      </c>
      <c r="G230" s="22">
        <v>16270</v>
      </c>
      <c r="H230" s="22">
        <v>0</v>
      </c>
      <c r="I230" s="22">
        <v>555850</v>
      </c>
      <c r="J230" s="22">
        <v>0</v>
      </c>
      <c r="K230" s="22">
        <v>45337</v>
      </c>
      <c r="L230" s="22">
        <v>0</v>
      </c>
      <c r="M230" s="22">
        <v>12365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661433</v>
      </c>
      <c r="V230" s="22">
        <v>0</v>
      </c>
      <c r="W230" s="22">
        <v>3471</v>
      </c>
      <c r="X230" s="22">
        <v>404451</v>
      </c>
      <c r="Y230" s="22">
        <v>12220</v>
      </c>
      <c r="Z230" s="22">
        <v>140003</v>
      </c>
      <c r="AA230" s="22">
        <v>0</v>
      </c>
      <c r="AB230" s="22">
        <v>0</v>
      </c>
      <c r="AC230" s="22">
        <v>0</v>
      </c>
      <c r="AD230" s="22">
        <v>560145</v>
      </c>
      <c r="AE230" s="22">
        <v>101288</v>
      </c>
      <c r="AF230" s="22">
        <v>1656306</v>
      </c>
      <c r="AG230" s="22">
        <v>0</v>
      </c>
      <c r="AH230" s="22">
        <v>748</v>
      </c>
      <c r="AI230" s="22">
        <v>1657054</v>
      </c>
      <c r="AJ230" s="22">
        <v>1758342</v>
      </c>
    </row>
    <row r="231" spans="1:36" x14ac:dyDescent="0.25">
      <c r="A231" s="22" t="s">
        <v>120</v>
      </c>
      <c r="B231" s="22" t="s">
        <v>511</v>
      </c>
      <c r="C231" s="22" t="s">
        <v>580</v>
      </c>
      <c r="D231" s="22" t="s">
        <v>581</v>
      </c>
      <c r="E231" s="22">
        <v>445653</v>
      </c>
      <c r="F231" s="22">
        <v>14319</v>
      </c>
      <c r="G231" s="22">
        <v>33449</v>
      </c>
      <c r="H231" s="22">
        <v>-1531</v>
      </c>
      <c r="I231" s="22">
        <v>423235</v>
      </c>
      <c r="J231" s="22">
        <v>0</v>
      </c>
      <c r="K231" s="22">
        <v>33222</v>
      </c>
      <c r="L231" s="22">
        <v>0</v>
      </c>
      <c r="M231" s="22">
        <v>11030</v>
      </c>
      <c r="N231" s="22">
        <v>0</v>
      </c>
      <c r="O231" s="22">
        <v>0</v>
      </c>
      <c r="P231" s="22">
        <v>0</v>
      </c>
      <c r="Q231" s="22">
        <v>0</v>
      </c>
      <c r="R231" s="22">
        <v>83</v>
      </c>
      <c r="S231" s="22">
        <v>0</v>
      </c>
      <c r="T231" s="22">
        <v>0</v>
      </c>
      <c r="U231" s="22">
        <v>959460</v>
      </c>
      <c r="V231" s="22">
        <v>138297</v>
      </c>
      <c r="W231" s="22">
        <v>0</v>
      </c>
      <c r="X231" s="22">
        <v>57985</v>
      </c>
      <c r="Y231" s="22">
        <v>2597</v>
      </c>
      <c r="Z231" s="22">
        <v>541430</v>
      </c>
      <c r="AA231" s="22">
        <v>572448</v>
      </c>
      <c r="AB231" s="22">
        <v>0</v>
      </c>
      <c r="AC231" s="22">
        <v>7360</v>
      </c>
      <c r="AD231" s="22">
        <v>1320117</v>
      </c>
      <c r="AE231" s="22">
        <v>-360657</v>
      </c>
      <c r="AF231" s="22">
        <v>3327212</v>
      </c>
      <c r="AG231" s="22">
        <v>0</v>
      </c>
      <c r="AH231" s="22">
        <v>0</v>
      </c>
      <c r="AI231" s="22">
        <v>3327212</v>
      </c>
      <c r="AJ231" s="22">
        <v>2966555</v>
      </c>
    </row>
    <row r="232" spans="1:36" x14ac:dyDescent="0.25">
      <c r="A232" s="22" t="s">
        <v>120</v>
      </c>
      <c r="B232" s="22" t="s">
        <v>511</v>
      </c>
      <c r="C232" s="22" t="s">
        <v>582</v>
      </c>
      <c r="D232" s="22" t="s">
        <v>583</v>
      </c>
      <c r="E232" s="22">
        <v>1863686</v>
      </c>
      <c r="F232" s="22">
        <v>72109</v>
      </c>
      <c r="G232" s="22">
        <v>12722</v>
      </c>
      <c r="H232" s="22">
        <v>0</v>
      </c>
      <c r="I232" s="22">
        <v>143573</v>
      </c>
      <c r="J232" s="22">
        <v>0</v>
      </c>
      <c r="K232" s="22">
        <v>110437</v>
      </c>
      <c r="L232" s="22">
        <v>0</v>
      </c>
      <c r="M232" s="22">
        <v>578982</v>
      </c>
      <c r="N232" s="22">
        <v>0</v>
      </c>
      <c r="O232" s="22">
        <v>0</v>
      </c>
      <c r="P232" s="22">
        <v>10</v>
      </c>
      <c r="Q232" s="22">
        <v>0</v>
      </c>
      <c r="R232" s="22">
        <v>0</v>
      </c>
      <c r="S232" s="22">
        <v>0</v>
      </c>
      <c r="T232" s="22">
        <v>0</v>
      </c>
      <c r="U232" s="22">
        <v>2781519</v>
      </c>
      <c r="V232" s="22">
        <v>0</v>
      </c>
      <c r="W232" s="22">
        <v>0</v>
      </c>
      <c r="X232" s="22">
        <v>219018</v>
      </c>
      <c r="Y232" s="22">
        <v>125</v>
      </c>
      <c r="Z232" s="22">
        <v>814858</v>
      </c>
      <c r="AA232" s="22">
        <v>703425</v>
      </c>
      <c r="AB232" s="22">
        <v>0</v>
      </c>
      <c r="AC232" s="22">
        <v>0</v>
      </c>
      <c r="AD232" s="22">
        <v>1737426</v>
      </c>
      <c r="AE232" s="22">
        <v>1044093</v>
      </c>
      <c r="AF232" s="22">
        <v>10683342</v>
      </c>
      <c r="AG232" s="22">
        <v>0</v>
      </c>
      <c r="AH232" s="22">
        <v>26604</v>
      </c>
      <c r="AI232" s="22">
        <v>10709946</v>
      </c>
      <c r="AJ232" s="22">
        <v>11754039</v>
      </c>
    </row>
    <row r="233" spans="1:36" x14ac:dyDescent="0.25">
      <c r="A233" s="22" t="s">
        <v>120</v>
      </c>
      <c r="B233" s="22" t="s">
        <v>511</v>
      </c>
      <c r="C233" s="22" t="s">
        <v>584</v>
      </c>
      <c r="D233" s="22" t="s">
        <v>585</v>
      </c>
      <c r="E233" s="22">
        <v>459767</v>
      </c>
      <c r="F233" s="22">
        <v>27791</v>
      </c>
      <c r="G233" s="22">
        <v>3121</v>
      </c>
      <c r="H233" s="22">
        <v>0</v>
      </c>
      <c r="I233" s="22">
        <v>66318</v>
      </c>
      <c r="J233" s="22">
        <v>0</v>
      </c>
      <c r="K233" s="22">
        <v>15781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572778</v>
      </c>
      <c r="V233" s="22">
        <v>0</v>
      </c>
      <c r="W233" s="22">
        <v>0</v>
      </c>
      <c r="X233" s="22">
        <v>53246</v>
      </c>
      <c r="Y233" s="22">
        <v>0</v>
      </c>
      <c r="Z233" s="22">
        <v>413411</v>
      </c>
      <c r="AA233" s="22">
        <v>0</v>
      </c>
      <c r="AB233" s="22">
        <v>0</v>
      </c>
      <c r="AC233" s="22">
        <v>0</v>
      </c>
      <c r="AD233" s="22">
        <v>466657</v>
      </c>
      <c r="AE233" s="22">
        <v>106121</v>
      </c>
      <c r="AF233" s="22">
        <v>966137</v>
      </c>
      <c r="AG233" s="22">
        <v>0</v>
      </c>
      <c r="AH233" s="22">
        <v>8050</v>
      </c>
      <c r="AI233" s="22">
        <v>974187</v>
      </c>
      <c r="AJ233" s="22">
        <v>1080308</v>
      </c>
    </row>
    <row r="234" spans="1:36" x14ac:dyDescent="0.25">
      <c r="A234" s="22" t="s">
        <v>120</v>
      </c>
      <c r="B234" s="22" t="s">
        <v>511</v>
      </c>
      <c r="C234" s="22" t="s">
        <v>586</v>
      </c>
      <c r="D234" s="22" t="s">
        <v>587</v>
      </c>
      <c r="E234" s="22">
        <v>238970</v>
      </c>
      <c r="F234" s="22">
        <v>16125</v>
      </c>
      <c r="G234" s="22">
        <v>2695</v>
      </c>
      <c r="H234" s="22">
        <v>0</v>
      </c>
      <c r="I234" s="22">
        <v>21781</v>
      </c>
      <c r="J234" s="22">
        <v>0</v>
      </c>
      <c r="K234" s="22">
        <v>38600</v>
      </c>
      <c r="L234" s="22">
        <v>0</v>
      </c>
      <c r="M234" s="22">
        <v>24868</v>
      </c>
      <c r="N234" s="22">
        <v>0</v>
      </c>
      <c r="O234" s="22">
        <v>0</v>
      </c>
      <c r="P234" s="22">
        <v>0</v>
      </c>
      <c r="Q234" s="22">
        <v>0</v>
      </c>
      <c r="R234" s="22">
        <v>9645</v>
      </c>
      <c r="S234" s="22">
        <v>0</v>
      </c>
      <c r="T234" s="22">
        <v>0</v>
      </c>
      <c r="U234" s="22">
        <v>352684</v>
      </c>
      <c r="V234" s="22">
        <v>0</v>
      </c>
      <c r="W234" s="22">
        <v>0</v>
      </c>
      <c r="X234" s="22">
        <v>92334</v>
      </c>
      <c r="Y234" s="22">
        <v>0</v>
      </c>
      <c r="Z234" s="22">
        <v>141218</v>
      </c>
      <c r="AA234" s="22">
        <v>0</v>
      </c>
      <c r="AB234" s="22">
        <v>0</v>
      </c>
      <c r="AC234" s="22">
        <v>0</v>
      </c>
      <c r="AD234" s="22">
        <v>233552</v>
      </c>
      <c r="AE234" s="22">
        <v>119132</v>
      </c>
      <c r="AF234" s="22">
        <v>2303592</v>
      </c>
      <c r="AG234" s="22">
        <v>0</v>
      </c>
      <c r="AH234" s="22">
        <v>12285</v>
      </c>
      <c r="AI234" s="22">
        <v>2315877</v>
      </c>
      <c r="AJ234" s="22">
        <v>2435009</v>
      </c>
    </row>
    <row r="235" spans="1:36" x14ac:dyDescent="0.25">
      <c r="A235" s="22" t="s">
        <v>120</v>
      </c>
      <c r="B235" s="22" t="s">
        <v>511</v>
      </c>
      <c r="C235" s="22" t="s">
        <v>588</v>
      </c>
      <c r="D235" s="22" t="s">
        <v>589</v>
      </c>
      <c r="E235" s="22">
        <v>731912</v>
      </c>
      <c r="F235" s="22">
        <v>8263</v>
      </c>
      <c r="G235" s="22">
        <v>337</v>
      </c>
      <c r="H235" s="22">
        <v>0</v>
      </c>
      <c r="I235" s="22">
        <v>0</v>
      </c>
      <c r="J235" s="22">
        <v>0</v>
      </c>
      <c r="K235" s="22">
        <v>29857</v>
      </c>
      <c r="L235" s="22">
        <v>0</v>
      </c>
      <c r="M235" s="22">
        <v>16022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786391</v>
      </c>
      <c r="V235" s="22">
        <v>0</v>
      </c>
      <c r="W235" s="22">
        <v>0</v>
      </c>
      <c r="X235" s="22">
        <v>22415</v>
      </c>
      <c r="Y235" s="22">
        <v>0</v>
      </c>
      <c r="Z235" s="22">
        <v>542450</v>
      </c>
      <c r="AA235" s="22">
        <v>0</v>
      </c>
      <c r="AB235" s="22">
        <v>0</v>
      </c>
      <c r="AC235" s="22">
        <v>0</v>
      </c>
      <c r="AD235" s="22">
        <v>564865</v>
      </c>
      <c r="AE235" s="22">
        <v>221526</v>
      </c>
      <c r="AF235" s="22">
        <v>781720</v>
      </c>
      <c r="AG235" s="22">
        <v>0</v>
      </c>
      <c r="AH235" s="22">
        <v>0</v>
      </c>
      <c r="AI235" s="22">
        <v>781720</v>
      </c>
      <c r="AJ235" s="22">
        <v>1003246</v>
      </c>
    </row>
    <row r="236" spans="1:36" x14ac:dyDescent="0.25">
      <c r="A236" s="22" t="s">
        <v>120</v>
      </c>
      <c r="B236" s="22" t="s">
        <v>511</v>
      </c>
      <c r="C236" s="22" t="s">
        <v>590</v>
      </c>
      <c r="D236" s="22" t="s">
        <v>591</v>
      </c>
      <c r="E236" s="22">
        <v>570049</v>
      </c>
      <c r="F236" s="22">
        <v>17539</v>
      </c>
      <c r="G236" s="22">
        <v>28479</v>
      </c>
      <c r="H236" s="22">
        <v>-712</v>
      </c>
      <c r="I236" s="22">
        <v>163760</v>
      </c>
      <c r="J236" s="22">
        <v>0</v>
      </c>
      <c r="K236" s="22">
        <v>16444</v>
      </c>
      <c r="L236" s="22">
        <v>0</v>
      </c>
      <c r="M236" s="22">
        <v>200199</v>
      </c>
      <c r="N236" s="22">
        <v>45938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1197</v>
      </c>
      <c r="U236" s="22">
        <v>1042893</v>
      </c>
      <c r="V236" s="22">
        <v>207339</v>
      </c>
      <c r="W236" s="22">
        <v>0</v>
      </c>
      <c r="X236" s="22">
        <v>78769</v>
      </c>
      <c r="Y236" s="22">
        <v>22615</v>
      </c>
      <c r="Z236" s="22">
        <v>80704</v>
      </c>
      <c r="AA236" s="22">
        <v>189230</v>
      </c>
      <c r="AB236" s="22">
        <v>0</v>
      </c>
      <c r="AC236" s="22">
        <v>0</v>
      </c>
      <c r="AD236" s="22">
        <v>578657</v>
      </c>
      <c r="AE236" s="22">
        <v>464236</v>
      </c>
      <c r="AF236" s="22">
        <v>2976403</v>
      </c>
      <c r="AG236" s="22">
        <v>0</v>
      </c>
      <c r="AH236" s="22">
        <v>30542</v>
      </c>
      <c r="AI236" s="22">
        <v>3006945</v>
      </c>
      <c r="AJ236" s="22">
        <v>3471181</v>
      </c>
    </row>
    <row r="237" spans="1:36" x14ac:dyDescent="0.25">
      <c r="A237" s="22" t="s">
        <v>120</v>
      </c>
      <c r="B237" s="22" t="s">
        <v>511</v>
      </c>
      <c r="C237" s="22" t="s">
        <v>592</v>
      </c>
      <c r="D237" s="22" t="s">
        <v>593</v>
      </c>
      <c r="E237" s="22">
        <v>269171</v>
      </c>
      <c r="F237" s="22">
        <v>22512</v>
      </c>
      <c r="G237" s="22">
        <v>14051</v>
      </c>
      <c r="H237" s="22">
        <v>0</v>
      </c>
      <c r="I237" s="22">
        <v>28656</v>
      </c>
      <c r="J237" s="22">
        <v>0</v>
      </c>
      <c r="K237" s="22">
        <v>25670</v>
      </c>
      <c r="L237" s="22">
        <v>0</v>
      </c>
      <c r="M237" s="22">
        <v>140774</v>
      </c>
      <c r="N237" s="22">
        <v>0</v>
      </c>
      <c r="O237" s="22">
        <v>0</v>
      </c>
      <c r="P237" s="22">
        <v>0</v>
      </c>
      <c r="Q237" s="22">
        <v>0</v>
      </c>
      <c r="R237" s="22">
        <v>10</v>
      </c>
      <c r="S237" s="22">
        <v>0</v>
      </c>
      <c r="T237" s="22">
        <v>371</v>
      </c>
      <c r="U237" s="22">
        <v>501215</v>
      </c>
      <c r="V237" s="22">
        <v>0</v>
      </c>
      <c r="W237" s="22">
        <v>0</v>
      </c>
      <c r="X237" s="22">
        <v>17467</v>
      </c>
      <c r="Y237" s="22">
        <v>13235</v>
      </c>
      <c r="Z237" s="22">
        <v>243333</v>
      </c>
      <c r="AA237" s="22">
        <v>0</v>
      </c>
      <c r="AB237" s="22">
        <v>0</v>
      </c>
      <c r="AC237" s="22">
        <v>0</v>
      </c>
      <c r="AD237" s="22">
        <v>274035</v>
      </c>
      <c r="AE237" s="22">
        <v>227180</v>
      </c>
      <c r="AF237" s="22">
        <v>1693776</v>
      </c>
      <c r="AG237" s="22">
        <v>0</v>
      </c>
      <c r="AH237" s="22">
        <v>560</v>
      </c>
      <c r="AI237" s="22">
        <v>1694336</v>
      </c>
      <c r="AJ237" s="22">
        <v>1921516</v>
      </c>
    </row>
    <row r="238" spans="1:36" x14ac:dyDescent="0.25">
      <c r="A238" s="22" t="s">
        <v>120</v>
      </c>
      <c r="B238" s="22" t="s">
        <v>511</v>
      </c>
      <c r="C238" s="22" t="s">
        <v>594</v>
      </c>
      <c r="D238" s="22" t="s">
        <v>595</v>
      </c>
      <c r="E238" s="22">
        <v>260822</v>
      </c>
      <c r="F238" s="22">
        <v>32188</v>
      </c>
      <c r="G238" s="22">
        <v>5784</v>
      </c>
      <c r="H238" s="22">
        <v>-7351</v>
      </c>
      <c r="I238" s="22">
        <v>156594</v>
      </c>
      <c r="J238" s="22"/>
      <c r="K238" s="22">
        <v>17094</v>
      </c>
      <c r="L238" s="22"/>
      <c r="M238" s="22">
        <v>3514</v>
      </c>
      <c r="N238" s="22"/>
      <c r="O238" s="22"/>
      <c r="P238" s="22"/>
      <c r="Q238" s="22"/>
      <c r="R238" s="22">
        <v>1865</v>
      </c>
      <c r="S238" s="22"/>
      <c r="T238" s="22"/>
      <c r="U238" s="22">
        <v>470510</v>
      </c>
      <c r="V238" s="22"/>
      <c r="W238" s="22"/>
      <c r="X238" s="22">
        <v>95677</v>
      </c>
      <c r="Y238" s="22">
        <v>1640</v>
      </c>
      <c r="Z238" s="22">
        <v>104396</v>
      </c>
      <c r="AA238" s="22">
        <v>0</v>
      </c>
      <c r="AB238" s="22"/>
      <c r="AC238" s="22">
        <v>49380</v>
      </c>
      <c r="AD238" s="22">
        <v>251093</v>
      </c>
      <c r="AE238" s="22">
        <v>219417</v>
      </c>
      <c r="AF238" s="22">
        <v>907967</v>
      </c>
      <c r="AG238" s="22"/>
      <c r="AH238" s="22">
        <v>1543</v>
      </c>
      <c r="AI238" s="22">
        <v>909510</v>
      </c>
      <c r="AJ238" s="22">
        <v>1128927</v>
      </c>
    </row>
    <row r="239" spans="1:36" x14ac:dyDescent="0.25">
      <c r="A239" s="22" t="s">
        <v>120</v>
      </c>
      <c r="B239" s="22" t="s">
        <v>511</v>
      </c>
      <c r="C239" s="22" t="s">
        <v>596</v>
      </c>
      <c r="D239" s="22" t="s">
        <v>597</v>
      </c>
      <c r="E239" s="22">
        <v>1070351</v>
      </c>
      <c r="F239" s="22">
        <v>8882</v>
      </c>
      <c r="G239" s="22">
        <v>6154</v>
      </c>
      <c r="H239" s="22">
        <v>0</v>
      </c>
      <c r="I239" s="22">
        <v>5428</v>
      </c>
      <c r="J239" s="22">
        <v>0</v>
      </c>
      <c r="K239" s="22">
        <v>49776</v>
      </c>
      <c r="L239" s="22">
        <v>0</v>
      </c>
      <c r="M239" s="22">
        <v>291143</v>
      </c>
      <c r="N239" s="22">
        <v>4105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5</v>
      </c>
      <c r="U239" s="22">
        <v>1435844</v>
      </c>
      <c r="V239" s="22">
        <v>0</v>
      </c>
      <c r="W239" s="22">
        <v>0</v>
      </c>
      <c r="X239" s="22">
        <v>354620</v>
      </c>
      <c r="Y239" s="22">
        <v>2815</v>
      </c>
      <c r="Z239" s="22">
        <v>44054</v>
      </c>
      <c r="AA239" s="22">
        <v>266291</v>
      </c>
      <c r="AB239" s="22">
        <v>0</v>
      </c>
      <c r="AC239" s="22">
        <v>0</v>
      </c>
      <c r="AD239" s="22">
        <v>667780</v>
      </c>
      <c r="AE239" s="22">
        <v>768064</v>
      </c>
      <c r="AF239" s="22">
        <v>7536503</v>
      </c>
      <c r="AG239" s="22">
        <v>0</v>
      </c>
      <c r="AH239" s="22">
        <v>13010</v>
      </c>
      <c r="AI239" s="22">
        <v>7549513</v>
      </c>
      <c r="AJ239" s="22">
        <v>8317577</v>
      </c>
    </row>
    <row r="240" spans="1:36" x14ac:dyDescent="0.25">
      <c r="A240" s="22" t="s">
        <v>120</v>
      </c>
      <c r="B240" s="22" t="s">
        <v>511</v>
      </c>
      <c r="C240" s="22" t="s">
        <v>598</v>
      </c>
      <c r="D240" s="22" t="s">
        <v>599</v>
      </c>
      <c r="E240" s="22">
        <v>1121203</v>
      </c>
      <c r="F240" s="22">
        <v>37022</v>
      </c>
      <c r="G240" s="22">
        <v>2928</v>
      </c>
      <c r="H240" s="22">
        <v>0</v>
      </c>
      <c r="I240" s="22">
        <v>20596</v>
      </c>
      <c r="J240" s="22">
        <v>0</v>
      </c>
      <c r="K240" s="22">
        <v>143982</v>
      </c>
      <c r="L240" s="22">
        <v>0</v>
      </c>
      <c r="M240" s="22">
        <v>152475</v>
      </c>
      <c r="N240" s="22">
        <v>0</v>
      </c>
      <c r="O240" s="22">
        <v>0</v>
      </c>
      <c r="P240" s="22">
        <v>0</v>
      </c>
      <c r="Q240" s="22">
        <v>0</v>
      </c>
      <c r="R240" s="22">
        <v>18610</v>
      </c>
      <c r="S240" s="22">
        <v>0</v>
      </c>
      <c r="T240" s="22">
        <v>0</v>
      </c>
      <c r="U240" s="22">
        <v>1496816</v>
      </c>
      <c r="V240" s="22">
        <v>0</v>
      </c>
      <c r="W240" s="22">
        <v>0</v>
      </c>
      <c r="X240" s="22">
        <v>168560</v>
      </c>
      <c r="Y240" s="22">
        <v>0</v>
      </c>
      <c r="Z240" s="22">
        <v>5231</v>
      </c>
      <c r="AA240" s="22">
        <v>0</v>
      </c>
      <c r="AB240" s="22">
        <v>0</v>
      </c>
      <c r="AC240" s="22">
        <v>0</v>
      </c>
      <c r="AD240" s="22">
        <v>173791</v>
      </c>
      <c r="AE240" s="22">
        <v>1323025</v>
      </c>
      <c r="AF240" s="22">
        <v>7334800</v>
      </c>
      <c r="AG240" s="22">
        <v>0</v>
      </c>
      <c r="AH240" s="22">
        <v>43327</v>
      </c>
      <c r="AI240" s="22">
        <v>7378127</v>
      </c>
      <c r="AJ240" s="22">
        <v>8701152</v>
      </c>
    </row>
    <row r="241" spans="1:36" x14ac:dyDescent="0.25">
      <c r="A241" s="22" t="s">
        <v>120</v>
      </c>
      <c r="B241" s="22" t="s">
        <v>511</v>
      </c>
      <c r="C241" s="22" t="s">
        <v>600</v>
      </c>
      <c r="D241" s="22" t="s">
        <v>601</v>
      </c>
      <c r="E241" s="22">
        <v>474228</v>
      </c>
      <c r="F241" s="22">
        <v>23406</v>
      </c>
      <c r="G241" s="22">
        <v>24936</v>
      </c>
      <c r="H241" s="22">
        <v>-15189</v>
      </c>
      <c r="I241" s="22">
        <v>0</v>
      </c>
      <c r="J241" s="22">
        <v>0</v>
      </c>
      <c r="K241" s="22">
        <v>37962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545343</v>
      </c>
      <c r="V241" s="22">
        <v>0</v>
      </c>
      <c r="W241" s="22">
        <v>0</v>
      </c>
      <c r="X241" s="22">
        <v>93987</v>
      </c>
      <c r="Y241" s="22">
        <v>880</v>
      </c>
      <c r="Z241" s="22">
        <v>323446</v>
      </c>
      <c r="AA241" s="22">
        <v>0</v>
      </c>
      <c r="AB241" s="22">
        <v>0</v>
      </c>
      <c r="AC241" s="22">
        <v>0</v>
      </c>
      <c r="AD241" s="22">
        <v>418313</v>
      </c>
      <c r="AE241" s="22">
        <v>127030</v>
      </c>
      <c r="AF241" s="22">
        <v>1801199</v>
      </c>
      <c r="AG241" s="22">
        <v>0</v>
      </c>
      <c r="AH241" s="22">
        <v>0</v>
      </c>
      <c r="AI241" s="22">
        <v>1801199</v>
      </c>
      <c r="AJ241" s="22">
        <v>1928229</v>
      </c>
    </row>
    <row r="242" spans="1:36" x14ac:dyDescent="0.25">
      <c r="A242" s="22" t="s">
        <v>120</v>
      </c>
      <c r="B242" s="22" t="s">
        <v>511</v>
      </c>
      <c r="C242" s="22" t="s">
        <v>602</v>
      </c>
      <c r="D242" s="22" t="s">
        <v>603</v>
      </c>
      <c r="E242" s="22">
        <v>894211</v>
      </c>
      <c r="F242" s="22">
        <v>23030</v>
      </c>
      <c r="G242" s="22">
        <v>16625</v>
      </c>
      <c r="H242" s="22">
        <v>0</v>
      </c>
      <c r="I242" s="22">
        <v>177076</v>
      </c>
      <c r="J242" s="22">
        <v>0</v>
      </c>
      <c r="K242" s="22">
        <v>42704</v>
      </c>
      <c r="L242" s="22">
        <v>46975</v>
      </c>
      <c r="M242" s="22">
        <v>7332</v>
      </c>
      <c r="N242" s="22">
        <v>0</v>
      </c>
      <c r="O242" s="22">
        <v>0</v>
      </c>
      <c r="P242" s="22">
        <v>0</v>
      </c>
      <c r="Q242" s="22">
        <v>0</v>
      </c>
      <c r="R242" s="22">
        <v>12199</v>
      </c>
      <c r="S242" s="22">
        <v>0</v>
      </c>
      <c r="T242" s="22">
        <v>0</v>
      </c>
      <c r="U242" s="22">
        <v>1220152</v>
      </c>
      <c r="V242" s="22">
        <v>0</v>
      </c>
      <c r="W242" s="22">
        <v>0</v>
      </c>
      <c r="X242" s="22">
        <v>60523</v>
      </c>
      <c r="Y242" s="22">
        <v>1797</v>
      </c>
      <c r="Z242" s="22">
        <v>678072</v>
      </c>
      <c r="AA242" s="22">
        <v>339414</v>
      </c>
      <c r="AB242" s="22">
        <v>0</v>
      </c>
      <c r="AC242" s="22">
        <v>0</v>
      </c>
      <c r="AD242" s="22">
        <v>1079806</v>
      </c>
      <c r="AE242" s="22">
        <v>140346</v>
      </c>
      <c r="AF242" s="22">
        <v>2966512</v>
      </c>
      <c r="AG242" s="22">
        <v>0</v>
      </c>
      <c r="AH242" s="22">
        <v>0</v>
      </c>
      <c r="AI242" s="22">
        <v>2966512</v>
      </c>
      <c r="AJ242" s="22">
        <v>3106858</v>
      </c>
    </row>
    <row r="243" spans="1:36" x14ac:dyDescent="0.25">
      <c r="A243" s="22" t="s">
        <v>120</v>
      </c>
      <c r="B243" s="22" t="s">
        <v>511</v>
      </c>
      <c r="C243" s="22" t="s">
        <v>604</v>
      </c>
      <c r="D243" s="22" t="s">
        <v>605</v>
      </c>
      <c r="E243" s="22">
        <v>125671</v>
      </c>
      <c r="F243" s="22">
        <v>24450</v>
      </c>
      <c r="G243" s="22">
        <v>32059</v>
      </c>
      <c r="H243" s="22">
        <v>-5200</v>
      </c>
      <c r="I243" s="22">
        <v>13059</v>
      </c>
      <c r="J243" s="22">
        <v>0</v>
      </c>
      <c r="K243" s="22">
        <v>24956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321906</v>
      </c>
      <c r="S243" s="22">
        <v>0</v>
      </c>
      <c r="T243" s="22">
        <v>0</v>
      </c>
      <c r="U243" s="22">
        <v>536901</v>
      </c>
      <c r="V243" s="22">
        <v>0</v>
      </c>
      <c r="W243" s="22">
        <v>0</v>
      </c>
      <c r="X243" s="22">
        <v>22410</v>
      </c>
      <c r="Y243" s="22">
        <v>0</v>
      </c>
      <c r="Z243" s="22">
        <v>97452</v>
      </c>
      <c r="AA243" s="22">
        <v>200000</v>
      </c>
      <c r="AB243" s="22">
        <v>0</v>
      </c>
      <c r="AC243" s="22">
        <v>10299</v>
      </c>
      <c r="AD243" s="22">
        <v>330161</v>
      </c>
      <c r="AE243" s="22">
        <v>206740</v>
      </c>
      <c r="AF243" s="22">
        <v>4694724</v>
      </c>
      <c r="AG243" s="22">
        <v>0</v>
      </c>
      <c r="AH243" s="22">
        <v>26440</v>
      </c>
      <c r="AI243" s="22">
        <v>4721164</v>
      </c>
      <c r="AJ243" s="22">
        <v>4927904</v>
      </c>
    </row>
    <row r="244" spans="1:36" x14ac:dyDescent="0.25">
      <c r="A244" s="22" t="s">
        <v>120</v>
      </c>
      <c r="B244" s="22" t="s">
        <v>511</v>
      </c>
      <c r="C244" s="22" t="s">
        <v>606</v>
      </c>
      <c r="D244" s="22" t="s">
        <v>607</v>
      </c>
      <c r="E244" s="22">
        <v>64254</v>
      </c>
      <c r="F244" s="22">
        <v>25057</v>
      </c>
      <c r="G244" s="22">
        <v>8292</v>
      </c>
      <c r="H244" s="22">
        <v>0</v>
      </c>
      <c r="I244" s="22">
        <v>115346</v>
      </c>
      <c r="J244" s="22">
        <v>0</v>
      </c>
      <c r="K244" s="22">
        <v>61364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274313</v>
      </c>
      <c r="V244" s="22">
        <v>0</v>
      </c>
      <c r="W244" s="22">
        <v>2150</v>
      </c>
      <c r="X244" s="22">
        <v>28106</v>
      </c>
      <c r="Y244" s="22">
        <v>0</v>
      </c>
      <c r="Z244" s="22">
        <v>0</v>
      </c>
      <c r="AA244" s="22">
        <v>177807</v>
      </c>
      <c r="AB244" s="22">
        <v>0</v>
      </c>
      <c r="AC244" s="22">
        <v>0</v>
      </c>
      <c r="AD244" s="22">
        <v>208063</v>
      </c>
      <c r="AE244" s="22">
        <v>66250</v>
      </c>
      <c r="AF244" s="22">
        <v>2224654</v>
      </c>
      <c r="AG244" s="22">
        <v>6839</v>
      </c>
      <c r="AH244" s="22">
        <v>0</v>
      </c>
      <c r="AI244" s="22">
        <v>2231493</v>
      </c>
      <c r="AJ244" s="22">
        <v>2297743</v>
      </c>
    </row>
    <row r="245" spans="1:36" x14ac:dyDescent="0.25">
      <c r="A245" s="22" t="s">
        <v>120</v>
      </c>
      <c r="B245" s="22" t="s">
        <v>511</v>
      </c>
      <c r="C245" s="22" t="s">
        <v>608</v>
      </c>
      <c r="D245" s="22" t="s">
        <v>609</v>
      </c>
      <c r="E245" s="22">
        <v>630847</v>
      </c>
      <c r="F245" s="22">
        <v>6888</v>
      </c>
      <c r="G245" s="22">
        <v>2461</v>
      </c>
      <c r="H245" s="22">
        <v>0</v>
      </c>
      <c r="I245" s="22">
        <v>5151</v>
      </c>
      <c r="J245" s="22">
        <v>0</v>
      </c>
      <c r="K245" s="22">
        <v>4234</v>
      </c>
      <c r="L245" s="22">
        <v>0</v>
      </c>
      <c r="M245" s="22">
        <v>12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649593</v>
      </c>
      <c r="V245" s="22">
        <v>0</v>
      </c>
      <c r="W245" s="22">
        <v>0</v>
      </c>
      <c r="X245" s="22">
        <v>9915</v>
      </c>
      <c r="Y245" s="22">
        <v>0</v>
      </c>
      <c r="Z245" s="22">
        <v>552194</v>
      </c>
      <c r="AA245" s="22">
        <v>0</v>
      </c>
      <c r="AB245" s="22">
        <v>0</v>
      </c>
      <c r="AC245" s="22">
        <v>0</v>
      </c>
      <c r="AD245" s="22">
        <v>562109</v>
      </c>
      <c r="AE245" s="22">
        <v>87484</v>
      </c>
      <c r="AF245" s="22">
        <v>624609</v>
      </c>
      <c r="AG245" s="22">
        <v>0</v>
      </c>
      <c r="AH245" s="22">
        <v>2508</v>
      </c>
      <c r="AI245" s="22">
        <v>627117</v>
      </c>
      <c r="AJ245" s="22">
        <v>714601</v>
      </c>
    </row>
    <row r="246" spans="1:36" x14ac:dyDescent="0.25">
      <c r="A246" s="22" t="s">
        <v>120</v>
      </c>
      <c r="B246" s="22" t="s">
        <v>511</v>
      </c>
      <c r="C246" s="22" t="s">
        <v>610</v>
      </c>
      <c r="D246" s="22" t="s">
        <v>611</v>
      </c>
      <c r="E246" s="22">
        <v>471523</v>
      </c>
      <c r="F246" s="22">
        <v>9520</v>
      </c>
      <c r="G246" s="22">
        <v>5890</v>
      </c>
      <c r="H246" s="22">
        <v>-5106</v>
      </c>
      <c r="I246" s="22">
        <v>57071</v>
      </c>
      <c r="J246" s="22">
        <v>4528</v>
      </c>
      <c r="K246" s="22">
        <v>31400</v>
      </c>
      <c r="L246" s="22">
        <v>0</v>
      </c>
      <c r="M246" s="22">
        <v>2781</v>
      </c>
      <c r="N246" s="22">
        <v>0</v>
      </c>
      <c r="O246" s="22">
        <v>0</v>
      </c>
      <c r="P246" s="22">
        <v>0</v>
      </c>
      <c r="Q246" s="22">
        <v>0</v>
      </c>
      <c r="R246" s="22">
        <v>430010</v>
      </c>
      <c r="S246" s="22">
        <v>0</v>
      </c>
      <c r="T246" s="22">
        <v>0</v>
      </c>
      <c r="U246" s="22">
        <v>1007617</v>
      </c>
      <c r="V246" s="22">
        <v>0</v>
      </c>
      <c r="W246" s="22">
        <v>32893</v>
      </c>
      <c r="X246" s="22">
        <v>70881</v>
      </c>
      <c r="Y246" s="22">
        <v>0</v>
      </c>
      <c r="Z246" s="22">
        <v>549733</v>
      </c>
      <c r="AA246" s="22">
        <v>0</v>
      </c>
      <c r="AB246" s="22">
        <v>3575</v>
      </c>
      <c r="AC246" s="22">
        <v>0</v>
      </c>
      <c r="AD246" s="22">
        <v>657082</v>
      </c>
      <c r="AE246" s="22">
        <v>350535</v>
      </c>
      <c r="AF246" s="22">
        <v>1619776</v>
      </c>
      <c r="AG246" s="22">
        <v>0</v>
      </c>
      <c r="AH246" s="22">
        <v>0</v>
      </c>
      <c r="AI246" s="22">
        <v>1619776</v>
      </c>
      <c r="AJ246" s="22">
        <v>1970311</v>
      </c>
    </row>
    <row r="247" spans="1:36" x14ac:dyDescent="0.25">
      <c r="A247" s="22" t="s">
        <v>120</v>
      </c>
      <c r="B247" s="22" t="s">
        <v>511</v>
      </c>
      <c r="C247" s="22" t="s">
        <v>612</v>
      </c>
      <c r="D247" s="22" t="s">
        <v>613</v>
      </c>
      <c r="E247" s="22">
        <v>405845</v>
      </c>
      <c r="F247" s="22">
        <v>7380</v>
      </c>
      <c r="G247" s="22">
        <v>3987</v>
      </c>
      <c r="H247" s="22">
        <v>0</v>
      </c>
      <c r="I247" s="22">
        <v>260698</v>
      </c>
      <c r="J247" s="22">
        <v>0</v>
      </c>
      <c r="K247" s="22">
        <v>31340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10</v>
      </c>
      <c r="U247" s="22">
        <v>709260</v>
      </c>
      <c r="V247" s="22">
        <v>0</v>
      </c>
      <c r="W247" s="22">
        <v>0</v>
      </c>
      <c r="X247" s="22">
        <v>56436</v>
      </c>
      <c r="Y247" s="22">
        <v>1650</v>
      </c>
      <c r="Z247" s="22">
        <v>421049</v>
      </c>
      <c r="AA247" s="22">
        <v>10211</v>
      </c>
      <c r="AB247" s="22">
        <v>0</v>
      </c>
      <c r="AC247" s="22">
        <v>0</v>
      </c>
      <c r="AD247" s="22">
        <v>489346</v>
      </c>
      <c r="AE247" s="22">
        <v>219914</v>
      </c>
      <c r="AF247" s="22">
        <v>1474277</v>
      </c>
      <c r="AG247" s="22">
        <v>0</v>
      </c>
      <c r="AH247" s="22">
        <v>0</v>
      </c>
      <c r="AI247" s="22">
        <v>1474277</v>
      </c>
      <c r="AJ247" s="22">
        <v>1694191</v>
      </c>
    </row>
    <row r="248" spans="1:36" x14ac:dyDescent="0.25">
      <c r="A248" s="22" t="s">
        <v>120</v>
      </c>
      <c r="B248" s="22" t="s">
        <v>511</v>
      </c>
      <c r="C248" s="22" t="s">
        <v>614</v>
      </c>
      <c r="D248" s="22" t="s">
        <v>615</v>
      </c>
      <c r="E248" s="22">
        <v>107941</v>
      </c>
      <c r="F248" s="22">
        <v>12735</v>
      </c>
      <c r="G248" s="22">
        <v>16950</v>
      </c>
      <c r="H248" s="22">
        <v>0</v>
      </c>
      <c r="I248" s="22">
        <v>549075</v>
      </c>
      <c r="J248" s="22">
        <v>0</v>
      </c>
      <c r="K248" s="22">
        <v>30700</v>
      </c>
      <c r="L248" s="22">
        <v>0</v>
      </c>
      <c r="M248" s="22">
        <v>320279</v>
      </c>
      <c r="N248" s="22">
        <v>0</v>
      </c>
      <c r="O248" s="22">
        <v>0</v>
      </c>
      <c r="P248" s="22">
        <v>10</v>
      </c>
      <c r="Q248" s="22">
        <v>0</v>
      </c>
      <c r="R248" s="22">
        <v>0</v>
      </c>
      <c r="S248" s="22">
        <v>0</v>
      </c>
      <c r="T248" s="22">
        <v>0</v>
      </c>
      <c r="U248" s="22">
        <v>1037690</v>
      </c>
      <c r="V248" s="22">
        <v>0</v>
      </c>
      <c r="W248" s="22">
        <v>0</v>
      </c>
      <c r="X248" s="22">
        <v>52479</v>
      </c>
      <c r="Y248" s="22">
        <v>0</v>
      </c>
      <c r="Z248" s="22">
        <v>251190</v>
      </c>
      <c r="AA248" s="22">
        <v>420000</v>
      </c>
      <c r="AB248" s="22">
        <v>0</v>
      </c>
      <c r="AC248" s="22">
        <v>0</v>
      </c>
      <c r="AD248" s="22">
        <v>723669</v>
      </c>
      <c r="AE248" s="22">
        <v>314021</v>
      </c>
      <c r="AF248" s="22">
        <v>2549806</v>
      </c>
      <c r="AG248" s="22">
        <v>0</v>
      </c>
      <c r="AH248" s="22">
        <v>0</v>
      </c>
      <c r="AI248" s="22">
        <v>2549806</v>
      </c>
      <c r="AJ248" s="22">
        <v>2863827</v>
      </c>
    </row>
    <row r="249" spans="1:36" x14ac:dyDescent="0.25">
      <c r="A249" s="22" t="s">
        <v>120</v>
      </c>
      <c r="B249" s="22" t="s">
        <v>511</v>
      </c>
      <c r="C249" s="22" t="s">
        <v>616</v>
      </c>
      <c r="D249" s="22" t="s">
        <v>617</v>
      </c>
      <c r="E249" s="22">
        <v>585630</v>
      </c>
      <c r="F249" s="22">
        <v>10342</v>
      </c>
      <c r="G249" s="22">
        <v>4187</v>
      </c>
      <c r="H249" s="22">
        <v>0</v>
      </c>
      <c r="I249" s="22">
        <v>20486</v>
      </c>
      <c r="J249" s="22">
        <v>0</v>
      </c>
      <c r="K249" s="22">
        <v>1092</v>
      </c>
      <c r="L249" s="22">
        <v>0</v>
      </c>
      <c r="M249" s="22">
        <v>34311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656048</v>
      </c>
      <c r="V249" s="22">
        <v>0</v>
      </c>
      <c r="W249" s="22">
        <v>0</v>
      </c>
      <c r="X249" s="22">
        <v>36625</v>
      </c>
      <c r="Y249" s="22">
        <v>0</v>
      </c>
      <c r="Z249" s="22">
        <v>377293</v>
      </c>
      <c r="AA249" s="22">
        <v>20210</v>
      </c>
      <c r="AB249" s="22">
        <v>0</v>
      </c>
      <c r="AC249" s="22">
        <v>0</v>
      </c>
      <c r="AD249" s="22">
        <v>434128</v>
      </c>
      <c r="AE249" s="22">
        <v>221920</v>
      </c>
      <c r="AF249" s="22">
        <v>1201382</v>
      </c>
      <c r="AG249" s="22">
        <v>0</v>
      </c>
      <c r="AH249" s="22">
        <v>0</v>
      </c>
      <c r="AI249" s="22">
        <v>1201382</v>
      </c>
      <c r="AJ249" s="22">
        <v>1423302</v>
      </c>
    </row>
    <row r="250" spans="1:36" x14ac:dyDescent="0.25">
      <c r="A250" s="22" t="s">
        <v>120</v>
      </c>
      <c r="B250" s="22" t="s">
        <v>511</v>
      </c>
      <c r="C250" s="22" t="s">
        <v>618</v>
      </c>
      <c r="D250" s="22" t="s">
        <v>619</v>
      </c>
      <c r="E250" s="22">
        <v>572269</v>
      </c>
      <c r="F250" s="22">
        <v>15492</v>
      </c>
      <c r="G250" s="22">
        <v>6123</v>
      </c>
      <c r="H250" s="22">
        <v>0</v>
      </c>
      <c r="I250" s="22">
        <v>0</v>
      </c>
      <c r="J250" s="22">
        <v>0</v>
      </c>
      <c r="K250" s="22">
        <v>48104</v>
      </c>
      <c r="L250" s="22">
        <v>0</v>
      </c>
      <c r="M250" s="22">
        <v>29160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10</v>
      </c>
      <c r="T250" s="22">
        <v>0</v>
      </c>
      <c r="U250" s="22">
        <v>671158</v>
      </c>
      <c r="V250" s="22">
        <v>0</v>
      </c>
      <c r="W250" s="22">
        <v>0</v>
      </c>
      <c r="X250" s="22">
        <v>82969</v>
      </c>
      <c r="Y250" s="22">
        <v>5855</v>
      </c>
      <c r="Z250" s="22">
        <v>589497</v>
      </c>
      <c r="AA250" s="22">
        <v>0</v>
      </c>
      <c r="AB250" s="22">
        <v>0</v>
      </c>
      <c r="AC250" s="22">
        <v>0</v>
      </c>
      <c r="AD250" s="22">
        <v>678321</v>
      </c>
      <c r="AE250" s="22">
        <v>-7163</v>
      </c>
      <c r="AF250" s="22">
        <v>880382</v>
      </c>
      <c r="AG250" s="22">
        <v>6030</v>
      </c>
      <c r="AH250" s="22">
        <v>0</v>
      </c>
      <c r="AI250" s="22">
        <v>886412</v>
      </c>
      <c r="AJ250" s="22">
        <v>879249</v>
      </c>
    </row>
    <row r="251" spans="1:36" x14ac:dyDescent="0.25">
      <c r="A251" s="22" t="s">
        <v>120</v>
      </c>
      <c r="B251" s="22" t="s">
        <v>511</v>
      </c>
      <c r="C251" s="22" t="s">
        <v>620</v>
      </c>
      <c r="D251" s="22" t="s">
        <v>621</v>
      </c>
      <c r="E251" s="22">
        <v>776587</v>
      </c>
      <c r="F251" s="22">
        <v>78970</v>
      </c>
      <c r="G251" s="22">
        <v>0</v>
      </c>
      <c r="H251" s="22">
        <v>-16040</v>
      </c>
      <c r="I251" s="22">
        <v>26259</v>
      </c>
      <c r="J251" s="22">
        <v>0</v>
      </c>
      <c r="K251" s="22">
        <v>44865</v>
      </c>
      <c r="L251" s="22">
        <v>0</v>
      </c>
      <c r="M251" s="22">
        <v>15320</v>
      </c>
      <c r="N251" s="22">
        <v>0</v>
      </c>
      <c r="O251" s="22">
        <v>0</v>
      </c>
      <c r="P251" s="22">
        <v>10</v>
      </c>
      <c r="Q251" s="22">
        <v>0</v>
      </c>
      <c r="R251" s="22">
        <v>3736</v>
      </c>
      <c r="S251" s="22">
        <v>0</v>
      </c>
      <c r="T251" s="22">
        <v>0</v>
      </c>
      <c r="U251" s="22">
        <v>929707</v>
      </c>
      <c r="V251" s="22">
        <v>0</v>
      </c>
      <c r="W251" s="22">
        <v>0</v>
      </c>
      <c r="X251" s="22">
        <v>22941</v>
      </c>
      <c r="Y251" s="22">
        <v>33591</v>
      </c>
      <c r="Z251" s="22">
        <v>0</v>
      </c>
      <c r="AA251" s="22">
        <v>3791</v>
      </c>
      <c r="AB251" s="22">
        <v>0</v>
      </c>
      <c r="AC251" s="22">
        <v>0</v>
      </c>
      <c r="AD251" s="22">
        <v>60323</v>
      </c>
      <c r="AE251" s="22">
        <v>869384</v>
      </c>
      <c r="AF251" s="22">
        <v>3265914</v>
      </c>
      <c r="AG251" s="22">
        <v>0</v>
      </c>
      <c r="AH251" s="22">
        <v>0</v>
      </c>
      <c r="AI251" s="22">
        <v>3265914</v>
      </c>
      <c r="AJ251" s="22">
        <v>4135298</v>
      </c>
    </row>
    <row r="252" spans="1:36" x14ac:dyDescent="0.25">
      <c r="A252" s="22" t="s">
        <v>120</v>
      </c>
      <c r="B252" s="22" t="s">
        <v>511</v>
      </c>
      <c r="C252" s="22" t="s">
        <v>622</v>
      </c>
      <c r="D252" s="22" t="s">
        <v>623</v>
      </c>
      <c r="E252" s="22">
        <v>482577</v>
      </c>
      <c r="F252" s="22">
        <v>15741</v>
      </c>
      <c r="G252" s="22">
        <v>0</v>
      </c>
      <c r="H252" s="22">
        <v>0</v>
      </c>
      <c r="I252" s="22">
        <v>56669</v>
      </c>
      <c r="J252" s="22">
        <v>0</v>
      </c>
      <c r="K252" s="22">
        <v>38905</v>
      </c>
      <c r="L252" s="22">
        <v>0</v>
      </c>
      <c r="M252" s="22">
        <v>36652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100186</v>
      </c>
      <c r="U252" s="22">
        <v>730730</v>
      </c>
      <c r="V252" s="22">
        <v>0</v>
      </c>
      <c r="W252" s="22">
        <v>0</v>
      </c>
      <c r="X252" s="22">
        <v>45525</v>
      </c>
      <c r="Y252" s="22">
        <v>700</v>
      </c>
      <c r="Z252" s="22">
        <v>327661</v>
      </c>
      <c r="AA252" s="22">
        <v>0</v>
      </c>
      <c r="AB252" s="22">
        <v>0</v>
      </c>
      <c r="AC252" s="22">
        <v>0</v>
      </c>
      <c r="AD252" s="22">
        <v>373886</v>
      </c>
      <c r="AE252" s="22">
        <v>356844</v>
      </c>
      <c r="AF252" s="22">
        <v>2464847</v>
      </c>
      <c r="AG252" s="22">
        <v>0</v>
      </c>
      <c r="AH252" s="22">
        <v>0</v>
      </c>
      <c r="AI252" s="22">
        <v>2464847</v>
      </c>
      <c r="AJ252" s="22">
        <v>2821691</v>
      </c>
    </row>
    <row r="253" spans="1:36" x14ac:dyDescent="0.25">
      <c r="A253" s="22" t="s">
        <v>120</v>
      </c>
      <c r="B253" s="22" t="s">
        <v>511</v>
      </c>
      <c r="C253" s="22" t="s">
        <v>624</v>
      </c>
      <c r="D253" s="22" t="s">
        <v>625</v>
      </c>
      <c r="E253" s="22">
        <v>197790</v>
      </c>
      <c r="F253" s="22">
        <v>13071</v>
      </c>
      <c r="G253" s="22">
        <v>15281</v>
      </c>
      <c r="H253" s="22">
        <v>-6245</v>
      </c>
      <c r="I253" s="22">
        <v>50596</v>
      </c>
      <c r="J253" s="22">
        <v>0</v>
      </c>
      <c r="K253" s="22">
        <v>20061</v>
      </c>
      <c r="L253" s="22">
        <v>0</v>
      </c>
      <c r="M253" s="22">
        <v>6072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10</v>
      </c>
      <c r="U253" s="22">
        <v>296636</v>
      </c>
      <c r="V253" s="22">
        <v>0</v>
      </c>
      <c r="W253" s="22">
        <v>0</v>
      </c>
      <c r="X253" s="22">
        <v>53901</v>
      </c>
      <c r="Y253" s="22">
        <v>6558</v>
      </c>
      <c r="Z253" s="22">
        <v>76174</v>
      </c>
      <c r="AA253" s="22">
        <v>174558</v>
      </c>
      <c r="AB253" s="22">
        <v>0</v>
      </c>
      <c r="AC253" s="22">
        <v>0</v>
      </c>
      <c r="AD253" s="22">
        <v>311191</v>
      </c>
      <c r="AE253" s="22">
        <v>-14555</v>
      </c>
      <c r="AF253" s="22">
        <v>3004635</v>
      </c>
      <c r="AG253" s="22">
        <v>0</v>
      </c>
      <c r="AH253" s="22">
        <v>0</v>
      </c>
      <c r="AI253" s="22">
        <v>3004635</v>
      </c>
      <c r="AJ253" s="22">
        <v>2990080</v>
      </c>
    </row>
    <row r="254" spans="1:36" x14ac:dyDescent="0.25">
      <c r="A254" s="22" t="s">
        <v>120</v>
      </c>
      <c r="B254" s="22" t="s">
        <v>511</v>
      </c>
      <c r="C254" s="22" t="s">
        <v>626</v>
      </c>
      <c r="D254" s="22" t="s">
        <v>627</v>
      </c>
      <c r="E254" s="22">
        <v>252881</v>
      </c>
      <c r="F254" s="22">
        <v>8797</v>
      </c>
      <c r="G254" s="22">
        <v>2992</v>
      </c>
      <c r="H254" s="22">
        <v>0</v>
      </c>
      <c r="I254" s="22">
        <v>101340</v>
      </c>
      <c r="J254" s="22">
        <v>0</v>
      </c>
      <c r="K254" s="22">
        <v>4235</v>
      </c>
      <c r="L254" s="22">
        <v>0</v>
      </c>
      <c r="M254" s="22">
        <v>10033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380278</v>
      </c>
      <c r="V254" s="22">
        <v>0</v>
      </c>
      <c r="W254" s="22">
        <v>0</v>
      </c>
      <c r="X254" s="22">
        <v>41078</v>
      </c>
      <c r="Y254" s="22">
        <v>0</v>
      </c>
      <c r="Z254" s="22">
        <v>218164</v>
      </c>
      <c r="AA254" s="22">
        <v>163490</v>
      </c>
      <c r="AB254" s="22">
        <v>0</v>
      </c>
      <c r="AC254" s="22">
        <v>0</v>
      </c>
      <c r="AD254" s="22">
        <v>422732</v>
      </c>
      <c r="AE254" s="22">
        <v>-42454</v>
      </c>
      <c r="AF254" s="22">
        <v>2498380</v>
      </c>
      <c r="AG254" s="22">
        <v>0</v>
      </c>
      <c r="AH254" s="22">
        <v>0</v>
      </c>
      <c r="AI254" s="22">
        <v>2498380</v>
      </c>
      <c r="AJ254" s="22">
        <v>2455926</v>
      </c>
    </row>
    <row r="255" spans="1:36" x14ac:dyDescent="0.25">
      <c r="A255" s="22" t="s">
        <v>120</v>
      </c>
      <c r="B255" s="22" t="s">
        <v>511</v>
      </c>
      <c r="C255" s="22" t="s">
        <v>628</v>
      </c>
      <c r="D255" s="22" t="s">
        <v>629</v>
      </c>
      <c r="E255" s="22">
        <v>1183362</v>
      </c>
      <c r="F255" s="22">
        <v>18968</v>
      </c>
      <c r="G255" s="22">
        <v>158301</v>
      </c>
      <c r="H255" s="22">
        <v>-130126</v>
      </c>
      <c r="I255" s="22">
        <v>0</v>
      </c>
      <c r="J255" s="22">
        <v>0</v>
      </c>
      <c r="K255" s="22">
        <v>143189</v>
      </c>
      <c r="L255" s="22">
        <v>0</v>
      </c>
      <c r="M255" s="22">
        <v>30553</v>
      </c>
      <c r="N255" s="22">
        <v>0</v>
      </c>
      <c r="O255" s="22">
        <v>0</v>
      </c>
      <c r="P255" s="22">
        <v>10</v>
      </c>
      <c r="Q255" s="22">
        <v>0</v>
      </c>
      <c r="R255" s="22">
        <v>168307</v>
      </c>
      <c r="S255" s="22">
        <v>0</v>
      </c>
      <c r="T255" s="22">
        <v>0</v>
      </c>
      <c r="U255" s="22">
        <v>1572564</v>
      </c>
      <c r="V255" s="22">
        <v>0</v>
      </c>
      <c r="W255" s="22">
        <v>0</v>
      </c>
      <c r="X255" s="22">
        <v>64488</v>
      </c>
      <c r="Y255" s="22">
        <v>0</v>
      </c>
      <c r="Z255" s="22">
        <v>458572</v>
      </c>
      <c r="AA255" s="22">
        <v>503422</v>
      </c>
      <c r="AB255" s="22">
        <v>0</v>
      </c>
      <c r="AC255" s="22">
        <v>168307</v>
      </c>
      <c r="AD255" s="22">
        <v>1194789</v>
      </c>
      <c r="AE255" s="22">
        <v>377775</v>
      </c>
      <c r="AF255" s="22">
        <v>3244188</v>
      </c>
      <c r="AG255" s="22">
        <v>0</v>
      </c>
      <c r="AH255" s="22">
        <v>0</v>
      </c>
      <c r="AI255" s="22">
        <v>3244188</v>
      </c>
      <c r="AJ255" s="22">
        <v>3621963</v>
      </c>
    </row>
    <row r="256" spans="1:36" x14ac:dyDescent="0.25">
      <c r="A256" s="22" t="s">
        <v>120</v>
      </c>
      <c r="B256" s="22" t="s">
        <v>511</v>
      </c>
      <c r="C256" s="22" t="s">
        <v>630</v>
      </c>
      <c r="D256" s="22" t="s">
        <v>631</v>
      </c>
      <c r="E256" s="22">
        <v>341330</v>
      </c>
      <c r="F256" s="22">
        <v>23551</v>
      </c>
      <c r="G256" s="22">
        <v>14895</v>
      </c>
      <c r="H256" s="22">
        <v>-9290</v>
      </c>
      <c r="I256" s="22">
        <v>8554</v>
      </c>
      <c r="J256" s="22">
        <v>0</v>
      </c>
      <c r="K256" s="22">
        <v>28828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407868</v>
      </c>
      <c r="V256" s="22">
        <v>0</v>
      </c>
      <c r="W256" s="22">
        <v>0</v>
      </c>
      <c r="X256" s="22">
        <v>61795</v>
      </c>
      <c r="Y256" s="22">
        <v>229</v>
      </c>
      <c r="Z256" s="22">
        <v>191881</v>
      </c>
      <c r="AA256" s="22">
        <v>101190</v>
      </c>
      <c r="AB256" s="22">
        <v>0</v>
      </c>
      <c r="AC256" s="22">
        <v>0</v>
      </c>
      <c r="AD256" s="22">
        <v>355095</v>
      </c>
      <c r="AE256" s="22">
        <v>52773</v>
      </c>
      <c r="AF256" s="22">
        <v>3729371</v>
      </c>
      <c r="AG256" s="22">
        <v>0</v>
      </c>
      <c r="AH256" s="22">
        <v>1618</v>
      </c>
      <c r="AI256" s="22">
        <v>3730989</v>
      </c>
      <c r="AJ256" s="22">
        <v>3783762</v>
      </c>
    </row>
    <row r="257" spans="1:36" x14ac:dyDescent="0.25">
      <c r="A257" s="22" t="s">
        <v>120</v>
      </c>
      <c r="B257" s="22" t="s">
        <v>511</v>
      </c>
      <c r="C257" s="22" t="s">
        <v>632</v>
      </c>
      <c r="D257" s="22" t="s">
        <v>633</v>
      </c>
      <c r="E257" s="22">
        <v>249634</v>
      </c>
      <c r="F257" s="22">
        <v>18388</v>
      </c>
      <c r="G257" s="22">
        <v>7645</v>
      </c>
      <c r="H257" s="22">
        <v>0</v>
      </c>
      <c r="I257" s="22">
        <v>81107</v>
      </c>
      <c r="J257" s="22">
        <v>0</v>
      </c>
      <c r="K257" s="22">
        <v>38527</v>
      </c>
      <c r="L257" s="22">
        <v>0</v>
      </c>
      <c r="M257" s="22">
        <v>66393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8325</v>
      </c>
      <c r="U257" s="22">
        <v>470019</v>
      </c>
      <c r="V257" s="22">
        <v>0</v>
      </c>
      <c r="W257" s="22">
        <v>0</v>
      </c>
      <c r="X257" s="22">
        <v>77438</v>
      </c>
      <c r="Y257" s="22">
        <v>6272</v>
      </c>
      <c r="Z257" s="22">
        <v>16681</v>
      </c>
      <c r="AA257" s="22">
        <v>486807</v>
      </c>
      <c r="AB257" s="22">
        <v>0</v>
      </c>
      <c r="AC257" s="22">
        <v>0</v>
      </c>
      <c r="AD257" s="22">
        <v>587198</v>
      </c>
      <c r="AE257" s="22">
        <v>-117179</v>
      </c>
      <c r="AF257" s="22">
        <v>3985579</v>
      </c>
      <c r="AG257" s="22">
        <v>0</v>
      </c>
      <c r="AH257" s="22">
        <v>0</v>
      </c>
      <c r="AI257" s="22">
        <v>3985579</v>
      </c>
      <c r="AJ257" s="22">
        <v>3868400</v>
      </c>
    </row>
    <row r="258" spans="1:36" x14ac:dyDescent="0.25">
      <c r="A258" s="22" t="s">
        <v>120</v>
      </c>
      <c r="B258" s="22" t="s">
        <v>511</v>
      </c>
      <c r="C258" s="22" t="s">
        <v>634</v>
      </c>
      <c r="D258" s="22" t="s">
        <v>635</v>
      </c>
      <c r="E258" s="22">
        <v>98980</v>
      </c>
      <c r="F258" s="22">
        <v>72779</v>
      </c>
      <c r="G258" s="22">
        <v>12707</v>
      </c>
      <c r="H258" s="22">
        <v>0</v>
      </c>
      <c r="I258" s="22">
        <v>109621</v>
      </c>
      <c r="J258" s="22">
        <v>0</v>
      </c>
      <c r="K258" s="22">
        <v>59514</v>
      </c>
      <c r="L258" s="22">
        <v>0</v>
      </c>
      <c r="M258" s="22">
        <v>742643</v>
      </c>
      <c r="N258" s="22">
        <v>0</v>
      </c>
      <c r="O258" s="22">
        <v>0</v>
      </c>
      <c r="P258" s="22">
        <v>0</v>
      </c>
      <c r="Q258" s="22">
        <v>0</v>
      </c>
      <c r="R258" s="22">
        <v>155</v>
      </c>
      <c r="S258" s="22">
        <v>0</v>
      </c>
      <c r="T258" s="22">
        <v>0</v>
      </c>
      <c r="U258" s="22">
        <v>1096399</v>
      </c>
      <c r="V258" s="22">
        <v>17628</v>
      </c>
      <c r="W258" s="22">
        <v>0</v>
      </c>
      <c r="X258" s="22">
        <v>148409</v>
      </c>
      <c r="Y258" s="22">
        <v>33218</v>
      </c>
      <c r="Z258" s="22">
        <v>239777</v>
      </c>
      <c r="AA258" s="22">
        <v>673874</v>
      </c>
      <c r="AB258" s="22">
        <v>0</v>
      </c>
      <c r="AC258" s="22">
        <v>0</v>
      </c>
      <c r="AD258" s="22">
        <v>1112906</v>
      </c>
      <c r="AE258" s="22">
        <v>-16507</v>
      </c>
      <c r="AF258" s="22">
        <v>3296363</v>
      </c>
      <c r="AG258" s="22">
        <v>46142</v>
      </c>
      <c r="AH258" s="22">
        <v>0</v>
      </c>
      <c r="AI258" s="22">
        <v>3342505</v>
      </c>
      <c r="AJ258" s="22">
        <v>3325998</v>
      </c>
    </row>
    <row r="259" spans="1:36" x14ac:dyDescent="0.25">
      <c r="A259" s="22" t="s">
        <v>120</v>
      </c>
      <c r="B259" s="22" t="s">
        <v>511</v>
      </c>
      <c r="C259" s="22" t="s">
        <v>636</v>
      </c>
      <c r="D259" s="22" t="s">
        <v>637</v>
      </c>
      <c r="E259" s="22">
        <v>465443</v>
      </c>
      <c r="F259" s="22">
        <v>49636</v>
      </c>
      <c r="G259" s="22">
        <v>7983</v>
      </c>
      <c r="H259" s="22">
        <v>0</v>
      </c>
      <c r="I259" s="22">
        <v>0</v>
      </c>
      <c r="J259" s="22">
        <v>0</v>
      </c>
      <c r="K259" s="22">
        <v>191396</v>
      </c>
      <c r="L259" s="22">
        <v>0</v>
      </c>
      <c r="M259" s="22">
        <v>33860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4664</v>
      </c>
      <c r="U259" s="22">
        <v>752982</v>
      </c>
      <c r="V259" s="22">
        <v>0</v>
      </c>
      <c r="W259" s="22">
        <v>0</v>
      </c>
      <c r="X259" s="22">
        <v>89584</v>
      </c>
      <c r="Y259" s="22">
        <v>2800</v>
      </c>
      <c r="Z259" s="22">
        <v>70256</v>
      </c>
      <c r="AA259" s="22">
        <v>534309</v>
      </c>
      <c r="AB259" s="22">
        <v>0</v>
      </c>
      <c r="AC259" s="22">
        <v>0</v>
      </c>
      <c r="AD259" s="22">
        <v>696949</v>
      </c>
      <c r="AE259" s="22">
        <v>56033</v>
      </c>
      <c r="AF259" s="22">
        <v>3938573</v>
      </c>
      <c r="AG259" s="22">
        <v>28500</v>
      </c>
      <c r="AH259" s="22">
        <v>0</v>
      </c>
      <c r="AI259" s="22">
        <v>3967073</v>
      </c>
      <c r="AJ259" s="22">
        <v>4023106</v>
      </c>
    </row>
    <row r="260" spans="1:36" x14ac:dyDescent="0.25">
      <c r="A260" s="22" t="s">
        <v>120</v>
      </c>
      <c r="B260" s="22" t="s">
        <v>511</v>
      </c>
      <c r="C260" s="22" t="s">
        <v>638</v>
      </c>
      <c r="D260" s="22" t="s">
        <v>639</v>
      </c>
      <c r="E260" s="22">
        <v>28481</v>
      </c>
      <c r="F260" s="22">
        <v>12257</v>
      </c>
      <c r="G260" s="22">
        <v>10064</v>
      </c>
      <c r="H260" s="22">
        <v>0</v>
      </c>
      <c r="I260" s="22">
        <v>0</v>
      </c>
      <c r="J260" s="22">
        <v>0</v>
      </c>
      <c r="K260" s="22">
        <v>208053</v>
      </c>
      <c r="L260" s="22">
        <v>0</v>
      </c>
      <c r="M260" s="22">
        <v>13254</v>
      </c>
      <c r="N260" s="22">
        <v>0</v>
      </c>
      <c r="O260" s="22">
        <v>0</v>
      </c>
      <c r="P260" s="22">
        <v>10</v>
      </c>
      <c r="Q260" s="22">
        <v>0</v>
      </c>
      <c r="R260" s="22">
        <v>0</v>
      </c>
      <c r="S260" s="22">
        <v>0</v>
      </c>
      <c r="T260" s="22">
        <v>0</v>
      </c>
      <c r="U260" s="22">
        <v>272119</v>
      </c>
      <c r="V260" s="22">
        <v>0</v>
      </c>
      <c r="W260" s="22">
        <v>0</v>
      </c>
      <c r="X260" s="22">
        <v>25845</v>
      </c>
      <c r="Y260" s="22">
        <v>660</v>
      </c>
      <c r="Z260" s="22">
        <v>87410</v>
      </c>
      <c r="AA260" s="22">
        <v>39690</v>
      </c>
      <c r="AB260" s="22">
        <v>0</v>
      </c>
      <c r="AC260" s="22">
        <v>4875</v>
      </c>
      <c r="AD260" s="22">
        <v>158480</v>
      </c>
      <c r="AE260" s="22">
        <v>113639</v>
      </c>
      <c r="AF260" s="22">
        <v>1235416</v>
      </c>
      <c r="AG260" s="22">
        <v>0</v>
      </c>
      <c r="AH260" s="22">
        <v>0</v>
      </c>
      <c r="AI260" s="22">
        <v>1235416</v>
      </c>
      <c r="AJ260" s="22">
        <v>1349055</v>
      </c>
    </row>
    <row r="261" spans="1:36" x14ac:dyDescent="0.25">
      <c r="A261" s="22" t="s">
        <v>120</v>
      </c>
      <c r="B261" s="22" t="s">
        <v>511</v>
      </c>
      <c r="C261" s="22" t="s">
        <v>640</v>
      </c>
      <c r="D261" s="22" t="s">
        <v>641</v>
      </c>
      <c r="E261" s="22">
        <v>395607</v>
      </c>
      <c r="F261" s="22">
        <v>16368</v>
      </c>
      <c r="G261" s="22">
        <v>823</v>
      </c>
      <c r="H261" s="22">
        <v>0</v>
      </c>
      <c r="I261" s="22">
        <v>228416</v>
      </c>
      <c r="J261" s="22">
        <v>0</v>
      </c>
      <c r="K261" s="22">
        <v>70261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711475</v>
      </c>
      <c r="V261" s="22">
        <v>0</v>
      </c>
      <c r="W261" s="22">
        <v>29841</v>
      </c>
      <c r="X261" s="22">
        <v>52484</v>
      </c>
      <c r="Y261" s="22">
        <v>150297</v>
      </c>
      <c r="Z261" s="22">
        <v>130750</v>
      </c>
      <c r="AA261" s="22">
        <v>0</v>
      </c>
      <c r="AB261" s="22">
        <v>0</v>
      </c>
      <c r="AC261" s="22">
        <v>0</v>
      </c>
      <c r="AD261" s="22">
        <v>363372</v>
      </c>
      <c r="AE261" s="22">
        <v>348103</v>
      </c>
      <c r="AF261" s="22">
        <v>2231190</v>
      </c>
      <c r="AG261" s="22">
        <v>0</v>
      </c>
      <c r="AH261" s="22">
        <v>3225</v>
      </c>
      <c r="AI261" s="22">
        <v>2234415</v>
      </c>
      <c r="AJ261" s="22">
        <v>2582518</v>
      </c>
    </row>
    <row r="262" spans="1:36" x14ac:dyDescent="0.25">
      <c r="A262" s="22" t="s">
        <v>120</v>
      </c>
      <c r="B262" s="22" t="s">
        <v>511</v>
      </c>
      <c r="C262" s="22" t="s">
        <v>642</v>
      </c>
      <c r="D262" s="22" t="s">
        <v>643</v>
      </c>
      <c r="E262" s="22">
        <v>97508</v>
      </c>
      <c r="F262" s="22">
        <v>8338</v>
      </c>
      <c r="G262" s="22">
        <v>6781</v>
      </c>
      <c r="H262" s="22">
        <v>0</v>
      </c>
      <c r="I262" s="22">
        <v>20944</v>
      </c>
      <c r="J262" s="22">
        <v>0</v>
      </c>
      <c r="K262" s="22">
        <v>44143</v>
      </c>
      <c r="L262" s="22">
        <v>0</v>
      </c>
      <c r="M262" s="22">
        <v>71972</v>
      </c>
      <c r="N262" s="22">
        <v>465647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715333</v>
      </c>
      <c r="V262" s="22">
        <v>29123</v>
      </c>
      <c r="W262" s="22">
        <v>0</v>
      </c>
      <c r="X262" s="22">
        <v>46734</v>
      </c>
      <c r="Y262" s="22">
        <v>0</v>
      </c>
      <c r="Z262" s="22">
        <v>124179</v>
      </c>
      <c r="AA262" s="22">
        <v>628580</v>
      </c>
      <c r="AB262" s="22">
        <v>0</v>
      </c>
      <c r="AC262" s="22">
        <v>0</v>
      </c>
      <c r="AD262" s="22">
        <v>828616</v>
      </c>
      <c r="AE262" s="22">
        <v>-113283</v>
      </c>
      <c r="AF262" s="22">
        <v>2427160</v>
      </c>
      <c r="AG262" s="22">
        <v>0</v>
      </c>
      <c r="AH262" s="22">
        <v>0</v>
      </c>
      <c r="AI262" s="22">
        <v>2427160</v>
      </c>
      <c r="AJ262" s="22">
        <v>2313877</v>
      </c>
    </row>
    <row r="263" spans="1:36" x14ac:dyDescent="0.25">
      <c r="A263" s="22" t="s">
        <v>120</v>
      </c>
      <c r="B263" s="22" t="s">
        <v>511</v>
      </c>
      <c r="C263" s="22" t="s">
        <v>644</v>
      </c>
      <c r="D263" s="22" t="s">
        <v>645</v>
      </c>
      <c r="E263" s="22">
        <v>372599</v>
      </c>
      <c r="F263" s="22">
        <v>75086</v>
      </c>
      <c r="G263" s="22">
        <v>3410</v>
      </c>
      <c r="H263" s="22">
        <v>-21596</v>
      </c>
      <c r="I263" s="22">
        <v>72808</v>
      </c>
      <c r="J263" s="22">
        <v>0</v>
      </c>
      <c r="K263" s="22">
        <v>144945</v>
      </c>
      <c r="L263" s="22">
        <v>0</v>
      </c>
      <c r="M263" s="22">
        <v>28128</v>
      </c>
      <c r="N263" s="22">
        <v>20634</v>
      </c>
      <c r="O263" s="22">
        <v>0</v>
      </c>
      <c r="P263" s="22">
        <v>0</v>
      </c>
      <c r="Q263" s="22">
        <v>0</v>
      </c>
      <c r="R263" s="22">
        <v>15573</v>
      </c>
      <c r="S263" s="22">
        <v>0</v>
      </c>
      <c r="T263" s="22">
        <v>0</v>
      </c>
      <c r="U263" s="22">
        <v>711587</v>
      </c>
      <c r="V263" s="22">
        <v>0</v>
      </c>
      <c r="W263" s="22">
        <v>0</v>
      </c>
      <c r="X263" s="22">
        <v>181755</v>
      </c>
      <c r="Y263" s="22">
        <v>0</v>
      </c>
      <c r="Z263" s="22">
        <v>48918</v>
      </c>
      <c r="AA263" s="22">
        <v>24436</v>
      </c>
      <c r="AB263" s="22">
        <v>0</v>
      </c>
      <c r="AC263" s="22">
        <v>0</v>
      </c>
      <c r="AD263" s="22">
        <v>255109</v>
      </c>
      <c r="AE263" s="22">
        <v>456478</v>
      </c>
      <c r="AF263" s="22">
        <v>9021100</v>
      </c>
      <c r="AG263" s="22">
        <v>36350</v>
      </c>
      <c r="AH263" s="22">
        <v>10534</v>
      </c>
      <c r="AI263" s="22">
        <v>9067984</v>
      </c>
      <c r="AJ263" s="22">
        <v>9524462</v>
      </c>
    </row>
    <row r="264" spans="1:36" x14ac:dyDescent="0.25">
      <c r="A264" s="22" t="s">
        <v>120</v>
      </c>
      <c r="B264" s="22" t="s">
        <v>511</v>
      </c>
      <c r="C264" s="22" t="s">
        <v>646</v>
      </c>
      <c r="D264" s="22" t="s">
        <v>647</v>
      </c>
      <c r="E264" s="22">
        <v>1154304</v>
      </c>
      <c r="F264" s="22">
        <v>51838</v>
      </c>
      <c r="G264" s="22">
        <v>0</v>
      </c>
      <c r="H264" s="22">
        <v>0</v>
      </c>
      <c r="I264" s="22">
        <v>0</v>
      </c>
      <c r="J264" s="22">
        <v>0</v>
      </c>
      <c r="K264" s="22">
        <v>205655</v>
      </c>
      <c r="L264" s="22">
        <v>0</v>
      </c>
      <c r="M264" s="22">
        <v>77819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1489616</v>
      </c>
      <c r="V264" s="22">
        <v>0</v>
      </c>
      <c r="W264" s="22">
        <v>0</v>
      </c>
      <c r="X264" s="22">
        <v>16718</v>
      </c>
      <c r="Y264" s="22">
        <v>0</v>
      </c>
      <c r="Z264" s="22">
        <v>370800</v>
      </c>
      <c r="AA264" s="22">
        <v>155236</v>
      </c>
      <c r="AB264" s="22">
        <v>0</v>
      </c>
      <c r="AC264" s="22">
        <v>0</v>
      </c>
      <c r="AD264" s="22">
        <v>542754</v>
      </c>
      <c r="AE264" s="22">
        <v>946862</v>
      </c>
      <c r="AF264" s="22">
        <v>3830711</v>
      </c>
      <c r="AG264" s="22">
        <v>0</v>
      </c>
      <c r="AH264" s="22">
        <v>40840</v>
      </c>
      <c r="AI264" s="22">
        <v>3871551</v>
      </c>
      <c r="AJ264" s="22">
        <v>4818413</v>
      </c>
    </row>
    <row r="265" spans="1:36" x14ac:dyDescent="0.25">
      <c r="A265" s="22" t="s">
        <v>120</v>
      </c>
      <c r="B265" s="22" t="s">
        <v>511</v>
      </c>
      <c r="C265" s="22" t="s">
        <v>648</v>
      </c>
      <c r="D265" s="22" t="s">
        <v>649</v>
      </c>
      <c r="E265" s="22">
        <v>305237</v>
      </c>
      <c r="F265" s="22">
        <v>4108</v>
      </c>
      <c r="G265" s="22">
        <v>5271</v>
      </c>
      <c r="H265" s="22">
        <v>0</v>
      </c>
      <c r="I265" s="22">
        <v>13278</v>
      </c>
      <c r="J265" s="22">
        <v>0</v>
      </c>
      <c r="K265" s="22">
        <v>8390</v>
      </c>
      <c r="L265" s="22">
        <v>0</v>
      </c>
      <c r="M265" s="22">
        <v>440638</v>
      </c>
      <c r="N265" s="22">
        <v>0</v>
      </c>
      <c r="O265" s="22">
        <v>0</v>
      </c>
      <c r="P265" s="22">
        <v>10</v>
      </c>
      <c r="Q265" s="22">
        <v>0</v>
      </c>
      <c r="R265" s="22">
        <v>0</v>
      </c>
      <c r="S265" s="22">
        <v>0</v>
      </c>
      <c r="T265" s="22">
        <v>0</v>
      </c>
      <c r="U265" s="22">
        <v>776932</v>
      </c>
      <c r="V265" s="22">
        <v>0</v>
      </c>
      <c r="W265" s="22">
        <v>0</v>
      </c>
      <c r="X265" s="22">
        <v>5001</v>
      </c>
      <c r="Y265" s="22">
        <v>18192</v>
      </c>
      <c r="Z265" s="22">
        <v>3135</v>
      </c>
      <c r="AA265" s="22">
        <v>184652</v>
      </c>
      <c r="AB265" s="22">
        <v>0</v>
      </c>
      <c r="AC265" s="22">
        <v>0</v>
      </c>
      <c r="AD265" s="22">
        <v>210980</v>
      </c>
      <c r="AE265" s="22">
        <v>565952</v>
      </c>
      <c r="AF265" s="22">
        <v>1149480</v>
      </c>
      <c r="AG265" s="22">
        <v>0</v>
      </c>
      <c r="AH265" s="22">
        <v>3439</v>
      </c>
      <c r="AI265" s="22">
        <v>1152919</v>
      </c>
      <c r="AJ265" s="22">
        <v>1718871</v>
      </c>
    </row>
    <row r="266" spans="1:36" x14ac:dyDescent="0.25">
      <c r="A266" s="22" t="s">
        <v>120</v>
      </c>
      <c r="B266" s="22" t="s">
        <v>511</v>
      </c>
      <c r="C266" s="22" t="s">
        <v>650</v>
      </c>
      <c r="D266" s="22" t="s">
        <v>651</v>
      </c>
      <c r="E266" s="22">
        <v>1032554</v>
      </c>
      <c r="F266" s="22">
        <v>15114</v>
      </c>
      <c r="G266" s="22">
        <v>42137</v>
      </c>
      <c r="H266" s="22">
        <v>-17719</v>
      </c>
      <c r="I266" s="22">
        <v>14108</v>
      </c>
      <c r="J266" s="22">
        <v>0</v>
      </c>
      <c r="K266" s="22">
        <v>1126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1087320</v>
      </c>
      <c r="V266" s="22">
        <v>22563</v>
      </c>
      <c r="W266" s="22">
        <v>18588</v>
      </c>
      <c r="X266" s="22">
        <v>0</v>
      </c>
      <c r="Y266" s="22">
        <v>11400</v>
      </c>
      <c r="Z266" s="22">
        <v>100000</v>
      </c>
      <c r="AA266" s="22">
        <v>0</v>
      </c>
      <c r="AB266" s="22">
        <v>0</v>
      </c>
      <c r="AC266" s="22">
        <v>0</v>
      </c>
      <c r="AD266" s="22">
        <v>152551</v>
      </c>
      <c r="AE266" s="22">
        <v>934769</v>
      </c>
      <c r="AF266" s="22">
        <v>2848398</v>
      </c>
      <c r="AG266" s="22">
        <v>0</v>
      </c>
      <c r="AH266" s="22">
        <v>564</v>
      </c>
      <c r="AI266" s="22">
        <v>2848962</v>
      </c>
      <c r="AJ266" s="22">
        <v>3783731</v>
      </c>
    </row>
    <row r="267" spans="1:36" x14ac:dyDescent="0.25">
      <c r="A267" s="22" t="s">
        <v>120</v>
      </c>
      <c r="B267" s="22" t="s">
        <v>511</v>
      </c>
      <c r="C267" s="22" t="s">
        <v>652</v>
      </c>
      <c r="D267" s="22" t="s">
        <v>653</v>
      </c>
      <c r="E267" s="22">
        <v>859784</v>
      </c>
      <c r="F267" s="22">
        <v>18808</v>
      </c>
      <c r="G267" s="22">
        <v>7312</v>
      </c>
      <c r="H267" s="22">
        <v>0</v>
      </c>
      <c r="I267" s="22">
        <v>8226</v>
      </c>
      <c r="J267" s="22">
        <v>0</v>
      </c>
      <c r="K267" s="22">
        <v>9365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207</v>
      </c>
      <c r="S267" s="22">
        <v>0</v>
      </c>
      <c r="T267" s="22">
        <v>0</v>
      </c>
      <c r="U267" s="22">
        <v>903702</v>
      </c>
      <c r="V267" s="22">
        <v>0</v>
      </c>
      <c r="W267" s="22">
        <v>0</v>
      </c>
      <c r="X267" s="22">
        <v>54344</v>
      </c>
      <c r="Y267" s="22">
        <v>2685</v>
      </c>
      <c r="Z267" s="22">
        <v>356831</v>
      </c>
      <c r="AA267" s="22">
        <v>238651</v>
      </c>
      <c r="AB267" s="22">
        <v>0</v>
      </c>
      <c r="AC267" s="22">
        <v>0</v>
      </c>
      <c r="AD267" s="22">
        <v>652511</v>
      </c>
      <c r="AE267" s="22">
        <v>251191</v>
      </c>
      <c r="AF267" s="22">
        <v>3905181</v>
      </c>
      <c r="AG267" s="22">
        <v>0</v>
      </c>
      <c r="AH267" s="22">
        <v>727</v>
      </c>
      <c r="AI267" s="22">
        <v>3905908</v>
      </c>
      <c r="AJ267" s="22">
        <v>4157099</v>
      </c>
    </row>
    <row r="268" spans="1:36" x14ac:dyDescent="0.25">
      <c r="A268" s="22" t="s">
        <v>120</v>
      </c>
      <c r="B268" s="22" t="s">
        <v>511</v>
      </c>
      <c r="C268" s="22" t="s">
        <v>654</v>
      </c>
      <c r="D268" s="22" t="s">
        <v>655</v>
      </c>
      <c r="E268" s="22">
        <v>114891</v>
      </c>
      <c r="F268" s="22">
        <v>13005</v>
      </c>
      <c r="G268" s="22">
        <v>28662</v>
      </c>
      <c r="H268" s="22">
        <v>-24802</v>
      </c>
      <c r="I268" s="22">
        <v>33476</v>
      </c>
      <c r="J268" s="22">
        <v>0</v>
      </c>
      <c r="K268" s="22">
        <v>34447</v>
      </c>
      <c r="L268" s="22">
        <v>0</v>
      </c>
      <c r="M268" s="22">
        <v>23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199702</v>
      </c>
      <c r="V268" s="22">
        <v>0</v>
      </c>
      <c r="W268" s="22">
        <v>0</v>
      </c>
      <c r="X268" s="22">
        <v>33423</v>
      </c>
      <c r="Y268" s="22">
        <v>7978</v>
      </c>
      <c r="Z268" s="22">
        <v>207188</v>
      </c>
      <c r="AA268" s="22">
        <v>70282</v>
      </c>
      <c r="AB268" s="22">
        <v>0</v>
      </c>
      <c r="AC268" s="22">
        <v>0</v>
      </c>
      <c r="AD268" s="22">
        <v>318871</v>
      </c>
      <c r="AE268" s="22">
        <v>-119169</v>
      </c>
      <c r="AF268" s="22">
        <v>1293888</v>
      </c>
      <c r="AG268" s="22">
        <v>0</v>
      </c>
      <c r="AH268" s="22">
        <v>0</v>
      </c>
      <c r="AI268" s="22">
        <v>1293888</v>
      </c>
      <c r="AJ268" s="22">
        <v>1174719</v>
      </c>
    </row>
    <row r="269" spans="1:36" x14ac:dyDescent="0.25">
      <c r="A269" s="22" t="s">
        <v>120</v>
      </c>
      <c r="B269" s="22" t="s">
        <v>511</v>
      </c>
      <c r="C269" s="22" t="s">
        <v>656</v>
      </c>
      <c r="D269" s="22" t="s">
        <v>657</v>
      </c>
      <c r="E269" s="22">
        <v>37551</v>
      </c>
      <c r="F269" s="22">
        <v>9692</v>
      </c>
      <c r="G269" s="22">
        <v>6570</v>
      </c>
      <c r="H269" s="22">
        <v>-1830</v>
      </c>
      <c r="I269" s="22">
        <v>13002</v>
      </c>
      <c r="J269" s="22">
        <v>0</v>
      </c>
      <c r="K269" s="22">
        <v>16693</v>
      </c>
      <c r="L269" s="22">
        <v>0</v>
      </c>
      <c r="M269" s="22">
        <v>2156</v>
      </c>
      <c r="N269" s="22">
        <v>0</v>
      </c>
      <c r="O269" s="22">
        <v>151094</v>
      </c>
      <c r="P269" s="22">
        <v>0</v>
      </c>
      <c r="Q269" s="22">
        <v>0</v>
      </c>
      <c r="R269" s="22">
        <v>256844</v>
      </c>
      <c r="S269" s="22">
        <v>0</v>
      </c>
      <c r="T269" s="22">
        <v>0</v>
      </c>
      <c r="U269" s="22">
        <v>491772</v>
      </c>
      <c r="V269" s="22">
        <v>0</v>
      </c>
      <c r="W269" s="22">
        <v>0</v>
      </c>
      <c r="X269" s="22">
        <v>26901</v>
      </c>
      <c r="Y269" s="22">
        <v>0</v>
      </c>
      <c r="Z269" s="22">
        <v>255810</v>
      </c>
      <c r="AA269" s="22">
        <v>0</v>
      </c>
      <c r="AB269" s="22">
        <v>0</v>
      </c>
      <c r="AC269" s="22">
        <v>0</v>
      </c>
      <c r="AD269" s="22">
        <v>282711</v>
      </c>
      <c r="AE269" s="22">
        <v>209061</v>
      </c>
      <c r="AF269" s="22">
        <v>656399</v>
      </c>
      <c r="AG269" s="22">
        <v>0</v>
      </c>
      <c r="AH269" s="22">
        <v>14204</v>
      </c>
      <c r="AI269" s="22">
        <v>670603</v>
      </c>
      <c r="AJ269" s="22">
        <v>879664</v>
      </c>
    </row>
    <row r="270" spans="1:36" x14ac:dyDescent="0.25">
      <c r="A270" s="22" t="s">
        <v>120</v>
      </c>
      <c r="B270" s="22" t="s">
        <v>511</v>
      </c>
      <c r="C270" s="22" t="s">
        <v>658</v>
      </c>
      <c r="D270" s="22" t="s">
        <v>659</v>
      </c>
      <c r="E270" s="22">
        <v>1085598</v>
      </c>
      <c r="F270" s="22">
        <v>107765</v>
      </c>
      <c r="G270" s="22">
        <v>13872</v>
      </c>
      <c r="H270" s="22">
        <v>-36422</v>
      </c>
      <c r="I270" s="22">
        <v>51577</v>
      </c>
      <c r="J270" s="22">
        <v>0</v>
      </c>
      <c r="K270" s="22">
        <v>63626</v>
      </c>
      <c r="L270" s="22">
        <v>0</v>
      </c>
      <c r="M270" s="22">
        <v>32523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1318539</v>
      </c>
      <c r="V270" s="22">
        <v>0</v>
      </c>
      <c r="W270" s="22">
        <v>0</v>
      </c>
      <c r="X270" s="22">
        <v>90116</v>
      </c>
      <c r="Y270" s="22">
        <v>6135</v>
      </c>
      <c r="Z270" s="22">
        <v>328702</v>
      </c>
      <c r="AA270" s="22">
        <v>231572</v>
      </c>
      <c r="AB270" s="22">
        <v>0</v>
      </c>
      <c r="AC270" s="22">
        <v>0</v>
      </c>
      <c r="AD270" s="22">
        <v>656525</v>
      </c>
      <c r="AE270" s="22">
        <v>662014</v>
      </c>
      <c r="AF270" s="22">
        <v>3443778</v>
      </c>
      <c r="AG270" s="22">
        <v>25122</v>
      </c>
      <c r="AH270" s="22">
        <v>19940</v>
      </c>
      <c r="AI270" s="22">
        <v>3488840</v>
      </c>
      <c r="AJ270" s="22">
        <v>4150854</v>
      </c>
    </row>
    <row r="271" spans="1:36" x14ac:dyDescent="0.25">
      <c r="A271" s="22" t="s">
        <v>120</v>
      </c>
      <c r="B271" s="22" t="s">
        <v>511</v>
      </c>
      <c r="C271" s="22" t="s">
        <v>660</v>
      </c>
      <c r="D271" s="22" t="s">
        <v>661</v>
      </c>
      <c r="E271" s="22">
        <v>1481338</v>
      </c>
      <c r="F271" s="22">
        <v>16402</v>
      </c>
      <c r="G271" s="22">
        <v>14708</v>
      </c>
      <c r="H271" s="22">
        <v>0</v>
      </c>
      <c r="I271" s="22">
        <v>0</v>
      </c>
      <c r="J271" s="22">
        <v>17200</v>
      </c>
      <c r="K271" s="22">
        <v>211831</v>
      </c>
      <c r="L271" s="22">
        <v>0</v>
      </c>
      <c r="M271" s="22">
        <v>188682</v>
      </c>
      <c r="N271" s="22">
        <v>0</v>
      </c>
      <c r="O271" s="22">
        <v>0</v>
      </c>
      <c r="P271" s="22">
        <v>0</v>
      </c>
      <c r="Q271" s="22">
        <v>0</v>
      </c>
      <c r="R271" s="22">
        <v>489793</v>
      </c>
      <c r="S271" s="22">
        <v>0</v>
      </c>
      <c r="T271" s="22">
        <v>0</v>
      </c>
      <c r="U271" s="22">
        <v>2419954</v>
      </c>
      <c r="V271" s="22">
        <v>0</v>
      </c>
      <c r="W271" s="22">
        <v>27315</v>
      </c>
      <c r="X271" s="22">
        <v>52110</v>
      </c>
      <c r="Y271" s="22">
        <v>0</v>
      </c>
      <c r="Z271" s="22">
        <v>22144</v>
      </c>
      <c r="AA271" s="22">
        <v>513681</v>
      </c>
      <c r="AB271" s="22">
        <v>0</v>
      </c>
      <c r="AC271" s="22">
        <v>0</v>
      </c>
      <c r="AD271" s="22">
        <v>615250</v>
      </c>
      <c r="AE271" s="22">
        <v>1804704</v>
      </c>
      <c r="AF271" s="22">
        <v>9938701</v>
      </c>
      <c r="AG271" s="22">
        <v>0</v>
      </c>
      <c r="AH271" s="22">
        <v>24438</v>
      </c>
      <c r="AI271" s="22">
        <v>9963139</v>
      </c>
      <c r="AJ271" s="22">
        <v>11767843</v>
      </c>
    </row>
    <row r="272" spans="1:36" x14ac:dyDescent="0.25">
      <c r="A272" s="22" t="s">
        <v>120</v>
      </c>
      <c r="B272" s="22" t="s">
        <v>511</v>
      </c>
      <c r="C272" s="22" t="s">
        <v>662</v>
      </c>
      <c r="D272" s="22" t="s">
        <v>663</v>
      </c>
      <c r="E272" s="22">
        <v>399469</v>
      </c>
      <c r="F272" s="22">
        <v>23825</v>
      </c>
      <c r="G272" s="22">
        <v>7748</v>
      </c>
      <c r="H272" s="22">
        <v>-9300</v>
      </c>
      <c r="I272" s="22">
        <v>19320</v>
      </c>
      <c r="J272" s="22">
        <v>0</v>
      </c>
      <c r="K272" s="22">
        <v>18054</v>
      </c>
      <c r="L272" s="22">
        <v>0</v>
      </c>
      <c r="M272" s="22">
        <v>0</v>
      </c>
      <c r="N272" s="22">
        <v>0</v>
      </c>
      <c r="O272" s="22">
        <v>0</v>
      </c>
      <c r="P272" s="22">
        <v>10</v>
      </c>
      <c r="Q272" s="22">
        <v>0</v>
      </c>
      <c r="R272" s="22">
        <v>0</v>
      </c>
      <c r="S272" s="22">
        <v>0</v>
      </c>
      <c r="T272" s="22">
        <v>0</v>
      </c>
      <c r="U272" s="22">
        <v>459126</v>
      </c>
      <c r="V272" s="22">
        <v>0</v>
      </c>
      <c r="W272" s="22">
        <v>1567</v>
      </c>
      <c r="X272" s="22">
        <v>85488</v>
      </c>
      <c r="Y272" s="22">
        <v>591</v>
      </c>
      <c r="Z272" s="22">
        <v>246796</v>
      </c>
      <c r="AA272" s="22">
        <v>0</v>
      </c>
      <c r="AB272" s="22">
        <v>0</v>
      </c>
      <c r="AC272" s="22">
        <v>0</v>
      </c>
      <c r="AD272" s="22">
        <v>334442</v>
      </c>
      <c r="AE272" s="22">
        <v>124684</v>
      </c>
      <c r="AF272" s="22">
        <v>2662154</v>
      </c>
      <c r="AG272" s="22">
        <v>0</v>
      </c>
      <c r="AH272" s="22">
        <v>0</v>
      </c>
      <c r="AI272" s="22">
        <v>2662154</v>
      </c>
      <c r="AJ272" s="22">
        <v>2786838</v>
      </c>
    </row>
    <row r="273" spans="1:36" x14ac:dyDescent="0.25">
      <c r="A273" s="22" t="s">
        <v>120</v>
      </c>
      <c r="B273" s="22" t="s">
        <v>511</v>
      </c>
      <c r="C273" s="22" t="s">
        <v>664</v>
      </c>
      <c r="D273" s="22" t="s">
        <v>665</v>
      </c>
      <c r="E273" s="22">
        <v>198113</v>
      </c>
      <c r="F273" s="22">
        <v>59838</v>
      </c>
      <c r="G273" s="22">
        <v>15040</v>
      </c>
      <c r="H273" s="22">
        <v>0</v>
      </c>
      <c r="I273" s="22">
        <v>115835</v>
      </c>
      <c r="J273" s="22">
        <v>0</v>
      </c>
      <c r="K273" s="22">
        <v>40038</v>
      </c>
      <c r="L273" s="22">
        <v>0</v>
      </c>
      <c r="M273" s="22">
        <v>19500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448364</v>
      </c>
      <c r="V273" s="22">
        <v>0</v>
      </c>
      <c r="W273" s="22">
        <v>0</v>
      </c>
      <c r="X273" s="22">
        <v>26958</v>
      </c>
      <c r="Y273" s="22">
        <v>17915</v>
      </c>
      <c r="Z273" s="22">
        <v>104789</v>
      </c>
      <c r="AA273" s="22">
        <v>0</v>
      </c>
      <c r="AB273" s="22">
        <v>0</v>
      </c>
      <c r="AC273" s="22">
        <v>0</v>
      </c>
      <c r="AD273" s="22">
        <v>149662</v>
      </c>
      <c r="AE273" s="22">
        <v>298702</v>
      </c>
      <c r="AF273" s="22">
        <v>3847992</v>
      </c>
      <c r="AG273" s="22">
        <v>0</v>
      </c>
      <c r="AH273" s="22">
        <v>0</v>
      </c>
      <c r="AI273" s="22">
        <v>3847992</v>
      </c>
      <c r="AJ273" s="22">
        <v>4146694</v>
      </c>
    </row>
    <row r="274" spans="1:36" x14ac:dyDescent="0.25">
      <c r="A274" s="22" t="s">
        <v>120</v>
      </c>
      <c r="B274" s="22" t="s">
        <v>511</v>
      </c>
      <c r="C274" s="22" t="s">
        <v>666</v>
      </c>
      <c r="D274" s="22" t="s">
        <v>667</v>
      </c>
      <c r="E274" s="22">
        <v>164381</v>
      </c>
      <c r="F274" s="22">
        <v>8384</v>
      </c>
      <c r="G274" s="22">
        <v>4958</v>
      </c>
      <c r="H274" s="22">
        <v>0</v>
      </c>
      <c r="I274" s="22">
        <v>18352</v>
      </c>
      <c r="J274" s="22">
        <v>0</v>
      </c>
      <c r="K274" s="22">
        <v>71501</v>
      </c>
      <c r="L274" s="22">
        <v>0</v>
      </c>
      <c r="M274" s="22">
        <v>0</v>
      </c>
      <c r="N274" s="22">
        <v>0</v>
      </c>
      <c r="O274" s="22">
        <v>0</v>
      </c>
      <c r="P274" s="22">
        <v>70</v>
      </c>
      <c r="Q274" s="22">
        <v>0</v>
      </c>
      <c r="R274" s="22">
        <v>0</v>
      </c>
      <c r="S274" s="22">
        <v>0</v>
      </c>
      <c r="T274" s="22">
        <v>0</v>
      </c>
      <c r="U274" s="22">
        <v>267646</v>
      </c>
      <c r="V274" s="22">
        <v>0</v>
      </c>
      <c r="W274" s="22">
        <v>2266</v>
      </c>
      <c r="X274" s="22">
        <v>50290</v>
      </c>
      <c r="Y274" s="22">
        <v>3863</v>
      </c>
      <c r="Z274" s="22">
        <v>32270</v>
      </c>
      <c r="AA274" s="22">
        <v>0</v>
      </c>
      <c r="AB274" s="22">
        <v>0</v>
      </c>
      <c r="AC274" s="22">
        <v>1881</v>
      </c>
      <c r="AD274" s="22">
        <v>90570</v>
      </c>
      <c r="AE274" s="22">
        <v>177076</v>
      </c>
      <c r="AF274" s="22">
        <v>1876090</v>
      </c>
      <c r="AG274" s="22">
        <v>0</v>
      </c>
      <c r="AH274" s="22">
        <v>1368</v>
      </c>
      <c r="AI274" s="22">
        <v>1877458</v>
      </c>
      <c r="AJ274" s="22">
        <v>2054534</v>
      </c>
    </row>
    <row r="275" spans="1:36" x14ac:dyDescent="0.25">
      <c r="A275" s="22" t="s">
        <v>120</v>
      </c>
      <c r="B275" s="22" t="s">
        <v>511</v>
      </c>
      <c r="C275" s="22" t="s">
        <v>668</v>
      </c>
      <c r="D275" s="22" t="s">
        <v>669</v>
      </c>
      <c r="E275" s="22">
        <v>208227</v>
      </c>
      <c r="F275" s="22">
        <v>25317</v>
      </c>
      <c r="G275" s="22">
        <v>12391</v>
      </c>
      <c r="H275" s="22">
        <v>0</v>
      </c>
      <c r="I275" s="22">
        <v>200322</v>
      </c>
      <c r="J275" s="22">
        <v>99909</v>
      </c>
      <c r="K275" s="22">
        <v>0</v>
      </c>
      <c r="L275" s="22">
        <v>0</v>
      </c>
      <c r="M275" s="22">
        <v>62075</v>
      </c>
      <c r="N275" s="22">
        <v>0</v>
      </c>
      <c r="O275" s="22">
        <v>0</v>
      </c>
      <c r="P275" s="22">
        <v>0</v>
      </c>
      <c r="Q275" s="22">
        <v>0</v>
      </c>
      <c r="R275" s="22">
        <v>1651</v>
      </c>
      <c r="S275" s="22">
        <v>0</v>
      </c>
      <c r="T275" s="22">
        <v>0</v>
      </c>
      <c r="U275" s="22">
        <v>609892</v>
      </c>
      <c r="V275" s="22">
        <v>0</v>
      </c>
      <c r="W275" s="22">
        <v>16235</v>
      </c>
      <c r="X275" s="22">
        <v>40211</v>
      </c>
      <c r="Y275" s="22">
        <v>150</v>
      </c>
      <c r="Z275" s="22">
        <v>76002</v>
      </c>
      <c r="AA275" s="22">
        <v>490182</v>
      </c>
      <c r="AB275" s="22">
        <v>0</v>
      </c>
      <c r="AC275" s="22">
        <v>0</v>
      </c>
      <c r="AD275" s="22">
        <v>622780</v>
      </c>
      <c r="AE275" s="22">
        <v>-12888</v>
      </c>
      <c r="AF275" s="22">
        <v>2563156</v>
      </c>
      <c r="AG275" s="22">
        <v>0</v>
      </c>
      <c r="AH275" s="22">
        <v>5952</v>
      </c>
      <c r="AI275" s="22">
        <v>2569108</v>
      </c>
      <c r="AJ275" s="22">
        <v>2556220</v>
      </c>
    </row>
    <row r="276" spans="1:36" x14ac:dyDescent="0.25">
      <c r="A276" s="22" t="s">
        <v>120</v>
      </c>
      <c r="B276" s="22" t="s">
        <v>511</v>
      </c>
      <c r="C276" s="22" t="s">
        <v>670</v>
      </c>
      <c r="D276" s="22" t="s">
        <v>671</v>
      </c>
      <c r="E276" s="22">
        <v>552696</v>
      </c>
      <c r="F276" s="22">
        <v>2093</v>
      </c>
      <c r="G276" s="22">
        <v>0</v>
      </c>
      <c r="H276" s="22">
        <v>-904</v>
      </c>
      <c r="I276" s="22">
        <v>0</v>
      </c>
      <c r="J276" s="22">
        <v>0</v>
      </c>
      <c r="K276" s="22">
        <v>134973</v>
      </c>
      <c r="L276" s="22">
        <v>0</v>
      </c>
      <c r="M276" s="22">
        <v>46340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735198</v>
      </c>
      <c r="V276" s="22">
        <v>0</v>
      </c>
      <c r="W276" s="22">
        <v>0</v>
      </c>
      <c r="X276" s="22">
        <v>36574</v>
      </c>
      <c r="Y276" s="22">
        <v>13024</v>
      </c>
      <c r="Z276" s="22">
        <v>347641</v>
      </c>
      <c r="AA276" s="22">
        <v>0</v>
      </c>
      <c r="AB276" s="22">
        <v>0</v>
      </c>
      <c r="AC276" s="22">
        <v>0</v>
      </c>
      <c r="AD276" s="22">
        <v>397239</v>
      </c>
      <c r="AE276" s="22">
        <v>337959</v>
      </c>
      <c r="AF276" s="22">
        <v>2400846</v>
      </c>
      <c r="AG276" s="22">
        <v>0</v>
      </c>
      <c r="AH276" s="22">
        <v>0</v>
      </c>
      <c r="AI276" s="22">
        <v>2400846</v>
      </c>
      <c r="AJ276" s="22">
        <v>2738805</v>
      </c>
    </row>
    <row r="277" spans="1:36" x14ac:dyDescent="0.25">
      <c r="A277" s="22" t="s">
        <v>120</v>
      </c>
      <c r="B277" s="22" t="s">
        <v>511</v>
      </c>
      <c r="C277" s="22" t="s">
        <v>672</v>
      </c>
      <c r="D277" s="22" t="s">
        <v>673</v>
      </c>
      <c r="E277" s="22">
        <v>120859</v>
      </c>
      <c r="F277" s="22">
        <v>935</v>
      </c>
      <c r="G277" s="22">
        <v>1588</v>
      </c>
      <c r="H277" s="22">
        <v>0</v>
      </c>
      <c r="I277" s="22">
        <v>39754</v>
      </c>
      <c r="J277" s="22">
        <v>0</v>
      </c>
      <c r="K277" s="22">
        <v>14091</v>
      </c>
      <c r="L277" s="22">
        <v>0</v>
      </c>
      <c r="M277" s="22">
        <v>122084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18530</v>
      </c>
      <c r="T277" s="22">
        <v>0</v>
      </c>
      <c r="U277" s="22">
        <v>317841</v>
      </c>
      <c r="V277" s="22">
        <v>0</v>
      </c>
      <c r="W277" s="22">
        <v>0</v>
      </c>
      <c r="X277" s="22">
        <v>22979</v>
      </c>
      <c r="Y277" s="22">
        <v>0</v>
      </c>
      <c r="Z277" s="22">
        <v>121126</v>
      </c>
      <c r="AA277" s="22">
        <v>128820</v>
      </c>
      <c r="AB277" s="22">
        <v>0</v>
      </c>
      <c r="AC277" s="22">
        <v>0</v>
      </c>
      <c r="AD277" s="22">
        <v>272925</v>
      </c>
      <c r="AE277" s="22">
        <v>44916</v>
      </c>
      <c r="AF277" s="22">
        <v>3250894</v>
      </c>
      <c r="AG277" s="22">
        <v>0</v>
      </c>
      <c r="AH277" s="22">
        <v>8111</v>
      </c>
      <c r="AI277" s="22">
        <v>3259005</v>
      </c>
      <c r="AJ277" s="22">
        <v>3303921</v>
      </c>
    </row>
    <row r="278" spans="1:36" x14ac:dyDescent="0.25">
      <c r="A278" s="22" t="s">
        <v>120</v>
      </c>
      <c r="B278" s="22" t="s">
        <v>511</v>
      </c>
      <c r="C278" s="22" t="s">
        <v>674</v>
      </c>
      <c r="D278" s="22" t="s">
        <v>675</v>
      </c>
      <c r="E278" s="22">
        <v>1281090</v>
      </c>
      <c r="F278" s="22">
        <v>148382</v>
      </c>
      <c r="G278" s="22">
        <v>37347</v>
      </c>
      <c r="H278" s="22">
        <v>0</v>
      </c>
      <c r="I278" s="22">
        <v>79073</v>
      </c>
      <c r="J278" s="22">
        <v>0</v>
      </c>
      <c r="K278" s="22">
        <v>12471</v>
      </c>
      <c r="L278" s="22">
        <v>0</v>
      </c>
      <c r="M278" s="22">
        <v>0</v>
      </c>
      <c r="N278" s="22">
        <v>0</v>
      </c>
      <c r="O278" s="22">
        <v>0</v>
      </c>
      <c r="P278" s="22">
        <v>10</v>
      </c>
      <c r="Q278" s="22">
        <v>0</v>
      </c>
      <c r="R278" s="22">
        <v>11509</v>
      </c>
      <c r="S278" s="22">
        <v>0</v>
      </c>
      <c r="T278" s="22">
        <v>0</v>
      </c>
      <c r="U278" s="22">
        <v>1569882</v>
      </c>
      <c r="V278" s="22">
        <v>0</v>
      </c>
      <c r="W278" s="22">
        <v>0</v>
      </c>
      <c r="X278" s="22">
        <v>12778</v>
      </c>
      <c r="Y278" s="22">
        <v>46700</v>
      </c>
      <c r="Z278" s="22">
        <v>0</v>
      </c>
      <c r="AA278" s="22">
        <v>0</v>
      </c>
      <c r="AB278" s="22">
        <v>0</v>
      </c>
      <c r="AC278" s="22">
        <v>0</v>
      </c>
      <c r="AD278" s="22">
        <v>59478</v>
      </c>
      <c r="AE278" s="22">
        <v>1510404</v>
      </c>
      <c r="AF278" s="22">
        <v>7412583</v>
      </c>
      <c r="AG278" s="22">
        <v>0</v>
      </c>
      <c r="AH278" s="22">
        <v>0</v>
      </c>
      <c r="AI278" s="22">
        <v>7412583</v>
      </c>
      <c r="AJ278" s="22">
        <v>8922987</v>
      </c>
    </row>
    <row r="279" spans="1:36" x14ac:dyDescent="0.25">
      <c r="A279" s="22" t="s">
        <v>120</v>
      </c>
      <c r="B279" s="22" t="s">
        <v>511</v>
      </c>
      <c r="C279" s="22" t="s">
        <v>676</v>
      </c>
      <c r="D279" s="22" t="s">
        <v>677</v>
      </c>
      <c r="E279" s="22">
        <v>876660</v>
      </c>
      <c r="F279" s="22">
        <v>27513</v>
      </c>
      <c r="G279" s="22">
        <v>20803</v>
      </c>
      <c r="H279" s="22">
        <v>-14682</v>
      </c>
      <c r="I279" s="22">
        <v>33522</v>
      </c>
      <c r="J279" s="22">
        <v>0</v>
      </c>
      <c r="K279" s="22">
        <v>93864</v>
      </c>
      <c r="L279" s="22">
        <v>0</v>
      </c>
      <c r="M279" s="22">
        <v>23176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1060856</v>
      </c>
      <c r="V279" s="22">
        <v>0</v>
      </c>
      <c r="W279" s="22">
        <v>0</v>
      </c>
      <c r="X279" s="22">
        <v>19682</v>
      </c>
      <c r="Y279" s="22">
        <v>0</v>
      </c>
      <c r="Z279" s="22">
        <v>99471</v>
      </c>
      <c r="AA279" s="22">
        <v>413034</v>
      </c>
      <c r="AB279" s="22">
        <v>0</v>
      </c>
      <c r="AC279" s="22">
        <v>0</v>
      </c>
      <c r="AD279" s="22">
        <v>532187</v>
      </c>
      <c r="AE279" s="22">
        <v>528669</v>
      </c>
      <c r="AF279" s="22">
        <v>2453909</v>
      </c>
      <c r="AG279" s="22">
        <v>0</v>
      </c>
      <c r="AH279" s="22">
        <v>0</v>
      </c>
      <c r="AI279" s="22">
        <v>2453909</v>
      </c>
      <c r="AJ279" s="22">
        <v>2982578</v>
      </c>
    </row>
    <row r="280" spans="1:36" x14ac:dyDescent="0.25">
      <c r="A280" s="22" t="s">
        <v>120</v>
      </c>
      <c r="B280" s="22" t="s">
        <v>511</v>
      </c>
      <c r="C280" s="22" t="s">
        <v>678</v>
      </c>
      <c r="D280" s="22" t="s">
        <v>679</v>
      </c>
      <c r="E280" s="22">
        <v>727365</v>
      </c>
      <c r="F280" s="22">
        <v>11665</v>
      </c>
      <c r="G280" s="22">
        <v>16154</v>
      </c>
      <c r="H280" s="22">
        <v>0</v>
      </c>
      <c r="I280" s="22">
        <v>0</v>
      </c>
      <c r="J280" s="22">
        <v>0</v>
      </c>
      <c r="K280" s="22">
        <v>11921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767105</v>
      </c>
      <c r="V280" s="22">
        <v>0</v>
      </c>
      <c r="W280" s="22">
        <v>0</v>
      </c>
      <c r="X280" s="22">
        <v>24567</v>
      </c>
      <c r="Y280" s="22">
        <v>0</v>
      </c>
      <c r="Z280" s="22">
        <v>387245</v>
      </c>
      <c r="AA280" s="22">
        <v>25787</v>
      </c>
      <c r="AB280" s="22">
        <v>0</v>
      </c>
      <c r="AC280" s="22">
        <v>0</v>
      </c>
      <c r="AD280" s="22">
        <v>437599</v>
      </c>
      <c r="AE280" s="22">
        <v>329506</v>
      </c>
      <c r="AF280" s="22">
        <v>1677948</v>
      </c>
      <c r="AG280" s="22">
        <v>0</v>
      </c>
      <c r="AH280" s="22">
        <v>7715</v>
      </c>
      <c r="AI280" s="22">
        <v>1685663</v>
      </c>
      <c r="AJ280" s="22">
        <v>2015169</v>
      </c>
    </row>
    <row r="281" spans="1:36" x14ac:dyDescent="0.25">
      <c r="A281" s="22" t="s">
        <v>120</v>
      </c>
      <c r="B281" s="22" t="s">
        <v>511</v>
      </c>
      <c r="C281" s="22" t="s">
        <v>680</v>
      </c>
      <c r="D281" s="22" t="s">
        <v>681</v>
      </c>
      <c r="E281" s="22">
        <v>116733</v>
      </c>
      <c r="F281" s="22">
        <v>42294</v>
      </c>
      <c r="G281" s="22">
        <v>37778</v>
      </c>
      <c r="H281" s="22">
        <v>0</v>
      </c>
      <c r="I281" s="22">
        <v>0</v>
      </c>
      <c r="J281" s="22">
        <v>0</v>
      </c>
      <c r="K281" s="22">
        <v>75500</v>
      </c>
      <c r="L281" s="22">
        <v>0</v>
      </c>
      <c r="M281" s="22">
        <v>532331</v>
      </c>
      <c r="N281" s="22">
        <v>0</v>
      </c>
      <c r="O281" s="22">
        <v>0</v>
      </c>
      <c r="P281" s="22">
        <v>0</v>
      </c>
      <c r="Q281" s="22">
        <v>0</v>
      </c>
      <c r="R281" s="22">
        <v>3159</v>
      </c>
      <c r="S281" s="22">
        <v>0</v>
      </c>
      <c r="T281" s="22">
        <v>0</v>
      </c>
      <c r="U281" s="22">
        <v>807795</v>
      </c>
      <c r="V281" s="22">
        <v>0</v>
      </c>
      <c r="W281" s="22">
        <v>0</v>
      </c>
      <c r="X281" s="22">
        <v>90681</v>
      </c>
      <c r="Y281" s="22">
        <v>0</v>
      </c>
      <c r="Z281" s="22">
        <v>29383</v>
      </c>
      <c r="AA281" s="22">
        <v>1097679</v>
      </c>
      <c r="AB281" s="22">
        <v>4100</v>
      </c>
      <c r="AC281" s="22">
        <v>0</v>
      </c>
      <c r="AD281" s="22">
        <v>1221843</v>
      </c>
      <c r="AE281" s="22">
        <v>-414048</v>
      </c>
      <c r="AF281" s="22">
        <v>6407961</v>
      </c>
      <c r="AG281" s="22">
        <v>0</v>
      </c>
      <c r="AH281" s="22">
        <v>0</v>
      </c>
      <c r="AI281" s="22">
        <v>6407961</v>
      </c>
      <c r="AJ281" s="22">
        <v>5993913</v>
      </c>
    </row>
    <row r="282" spans="1:36" x14ac:dyDescent="0.25">
      <c r="A282" s="22" t="s">
        <v>120</v>
      </c>
      <c r="B282" s="22" t="s">
        <v>511</v>
      </c>
      <c r="C282" s="22" t="s">
        <v>682</v>
      </c>
      <c r="D282" s="22" t="s">
        <v>683</v>
      </c>
      <c r="E282" s="22">
        <v>215184</v>
      </c>
      <c r="F282" s="22">
        <v>99048</v>
      </c>
      <c r="G282" s="22">
        <v>42066</v>
      </c>
      <c r="H282" s="22">
        <v>0</v>
      </c>
      <c r="I282" s="22">
        <v>41541</v>
      </c>
      <c r="J282" s="22">
        <v>0</v>
      </c>
      <c r="K282" s="22">
        <v>206455</v>
      </c>
      <c r="L282" s="22">
        <v>0</v>
      </c>
      <c r="M282" s="22">
        <v>8000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612294</v>
      </c>
      <c r="V282" s="22">
        <v>0</v>
      </c>
      <c r="W282" s="22">
        <v>0</v>
      </c>
      <c r="X282" s="22">
        <v>449669</v>
      </c>
      <c r="Y282" s="22">
        <v>0</v>
      </c>
      <c r="Z282" s="22">
        <v>0</v>
      </c>
      <c r="AA282" s="22">
        <v>544904</v>
      </c>
      <c r="AB282" s="22">
        <v>0</v>
      </c>
      <c r="AC282" s="22">
        <v>0</v>
      </c>
      <c r="AD282" s="22">
        <v>994573</v>
      </c>
      <c r="AE282" s="22">
        <v>-382279</v>
      </c>
      <c r="AF282" s="22">
        <v>10104220</v>
      </c>
      <c r="AG282" s="22">
        <v>28173</v>
      </c>
      <c r="AH282" s="22">
        <v>6369</v>
      </c>
      <c r="AI282" s="22">
        <v>10138762</v>
      </c>
      <c r="AJ282" s="22">
        <v>9756483</v>
      </c>
    </row>
    <row r="283" spans="1:36" x14ac:dyDescent="0.25">
      <c r="A283" s="22" t="s">
        <v>120</v>
      </c>
      <c r="B283" s="22" t="s">
        <v>511</v>
      </c>
      <c r="C283" s="22" t="s">
        <v>684</v>
      </c>
      <c r="D283" s="22" t="s">
        <v>685</v>
      </c>
      <c r="E283" s="22">
        <v>530598</v>
      </c>
      <c r="F283" s="22">
        <v>39648</v>
      </c>
      <c r="G283" s="22">
        <v>17512</v>
      </c>
      <c r="H283" s="22">
        <v>0</v>
      </c>
      <c r="I283" s="22">
        <v>147201</v>
      </c>
      <c r="J283" s="22">
        <v>0</v>
      </c>
      <c r="K283" s="22">
        <v>16352</v>
      </c>
      <c r="L283" s="22">
        <v>0</v>
      </c>
      <c r="M283" s="22">
        <v>24060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10</v>
      </c>
      <c r="U283" s="22">
        <v>775381</v>
      </c>
      <c r="V283" s="22">
        <v>0</v>
      </c>
      <c r="W283" s="22">
        <v>0</v>
      </c>
      <c r="X283" s="22">
        <v>147832</v>
      </c>
      <c r="Y283" s="22">
        <v>750</v>
      </c>
      <c r="Z283" s="22">
        <v>380060</v>
      </c>
      <c r="AA283" s="22">
        <v>10791</v>
      </c>
      <c r="AB283" s="22">
        <v>0</v>
      </c>
      <c r="AC283" s="22">
        <v>0</v>
      </c>
      <c r="AD283" s="22">
        <v>539433</v>
      </c>
      <c r="AE283" s="22">
        <v>235948</v>
      </c>
      <c r="AF283" s="22">
        <v>1579613</v>
      </c>
      <c r="AG283" s="22">
        <v>0</v>
      </c>
      <c r="AH283" s="22">
        <v>0</v>
      </c>
      <c r="AI283" s="22">
        <v>1579613</v>
      </c>
      <c r="AJ283" s="22">
        <v>1815561</v>
      </c>
    </row>
    <row r="284" spans="1:36" x14ac:dyDescent="0.25">
      <c r="A284" s="22" t="s">
        <v>120</v>
      </c>
      <c r="B284" s="22" t="s">
        <v>511</v>
      </c>
      <c r="C284" s="22" t="s">
        <v>686</v>
      </c>
      <c r="D284" s="22" t="s">
        <v>687</v>
      </c>
      <c r="E284" s="22">
        <v>601868</v>
      </c>
      <c r="F284" s="22">
        <v>49827</v>
      </c>
      <c r="G284" s="22">
        <v>43079</v>
      </c>
      <c r="H284" s="22">
        <v>0</v>
      </c>
      <c r="I284" s="22">
        <v>648735</v>
      </c>
      <c r="J284" s="22">
        <v>0</v>
      </c>
      <c r="K284" s="22">
        <v>126640</v>
      </c>
      <c r="L284" s="22">
        <v>0</v>
      </c>
      <c r="M284" s="22">
        <v>0</v>
      </c>
      <c r="N284" s="22">
        <v>0</v>
      </c>
      <c r="O284" s="22">
        <v>0</v>
      </c>
      <c r="P284" s="22">
        <v>10</v>
      </c>
      <c r="Q284" s="22">
        <v>0</v>
      </c>
      <c r="R284" s="22">
        <v>0</v>
      </c>
      <c r="S284" s="22">
        <v>0</v>
      </c>
      <c r="T284" s="22">
        <v>0</v>
      </c>
      <c r="U284" s="22">
        <v>1470159</v>
      </c>
      <c r="V284" s="22">
        <v>0</v>
      </c>
      <c r="W284" s="22">
        <v>0</v>
      </c>
      <c r="X284" s="22">
        <v>560771</v>
      </c>
      <c r="Y284" s="22">
        <v>4171</v>
      </c>
      <c r="Z284" s="22">
        <v>554277</v>
      </c>
      <c r="AA284" s="22">
        <v>249338</v>
      </c>
      <c r="AB284" s="22">
        <v>0</v>
      </c>
      <c r="AC284" s="22">
        <v>0</v>
      </c>
      <c r="AD284" s="22">
        <v>1368557</v>
      </c>
      <c r="AE284" s="22">
        <v>101602</v>
      </c>
      <c r="AF284" s="22">
        <v>8072365</v>
      </c>
      <c r="AG284" s="22">
        <v>8818</v>
      </c>
      <c r="AH284" s="22">
        <v>19777</v>
      </c>
      <c r="AI284" s="22">
        <v>8100960</v>
      </c>
      <c r="AJ284" s="22">
        <v>8202562</v>
      </c>
    </row>
    <row r="285" spans="1:36" x14ac:dyDescent="0.25">
      <c r="A285" s="22" t="s">
        <v>120</v>
      </c>
      <c r="B285" s="22" t="s">
        <v>511</v>
      </c>
      <c r="C285" s="22" t="s">
        <v>688</v>
      </c>
      <c r="D285" s="22" t="s">
        <v>689</v>
      </c>
      <c r="E285" s="22">
        <v>235698</v>
      </c>
      <c r="F285" s="22">
        <v>33814</v>
      </c>
      <c r="G285" s="22">
        <v>31828</v>
      </c>
      <c r="H285" s="22">
        <v>0</v>
      </c>
      <c r="I285" s="22">
        <v>0</v>
      </c>
      <c r="J285" s="22">
        <v>0</v>
      </c>
      <c r="K285" s="22">
        <v>133805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435145</v>
      </c>
      <c r="V285" s="22">
        <v>0</v>
      </c>
      <c r="W285" s="22">
        <v>0</v>
      </c>
      <c r="X285" s="22">
        <v>18972</v>
      </c>
      <c r="Y285" s="22">
        <v>0</v>
      </c>
      <c r="Z285" s="22">
        <v>115732</v>
      </c>
      <c r="AA285" s="22">
        <v>55689</v>
      </c>
      <c r="AB285" s="22">
        <v>0</v>
      </c>
      <c r="AC285" s="22">
        <v>0</v>
      </c>
      <c r="AD285" s="22">
        <v>190393</v>
      </c>
      <c r="AE285" s="22">
        <v>244752</v>
      </c>
      <c r="AF285" s="22">
        <v>2149601</v>
      </c>
      <c r="AG285" s="22">
        <v>3729</v>
      </c>
      <c r="AH285" s="22">
        <v>2860</v>
      </c>
      <c r="AI285" s="22">
        <v>2156190</v>
      </c>
      <c r="AJ285" s="22">
        <v>2400942</v>
      </c>
    </row>
    <row r="286" spans="1:36" x14ac:dyDescent="0.25">
      <c r="A286" s="22" t="s">
        <v>120</v>
      </c>
      <c r="B286" s="22" t="s">
        <v>511</v>
      </c>
      <c r="C286" s="22" t="s">
        <v>690</v>
      </c>
      <c r="D286" s="22" t="s">
        <v>691</v>
      </c>
      <c r="E286" s="22">
        <v>646644</v>
      </c>
      <c r="F286" s="22">
        <v>11020</v>
      </c>
      <c r="G286" s="22">
        <v>5092</v>
      </c>
      <c r="H286" s="22">
        <v>0</v>
      </c>
      <c r="I286" s="22">
        <v>32137</v>
      </c>
      <c r="J286" s="22">
        <v>0</v>
      </c>
      <c r="K286" s="22">
        <v>24171</v>
      </c>
      <c r="L286" s="22">
        <v>0</v>
      </c>
      <c r="M286" s="22">
        <v>27000</v>
      </c>
      <c r="N286" s="22">
        <v>0</v>
      </c>
      <c r="O286" s="22">
        <v>0</v>
      </c>
      <c r="P286" s="22">
        <v>0</v>
      </c>
      <c r="Q286" s="22">
        <v>0</v>
      </c>
      <c r="R286" s="22">
        <v>10</v>
      </c>
      <c r="S286" s="22">
        <v>0</v>
      </c>
      <c r="T286" s="22">
        <v>0</v>
      </c>
      <c r="U286" s="22">
        <v>746074</v>
      </c>
      <c r="V286" s="22">
        <v>0</v>
      </c>
      <c r="W286" s="22">
        <v>0</v>
      </c>
      <c r="X286" s="22">
        <v>28461</v>
      </c>
      <c r="Y286" s="22">
        <v>0</v>
      </c>
      <c r="Z286" s="22">
        <v>87847</v>
      </c>
      <c r="AA286" s="22">
        <v>20350</v>
      </c>
      <c r="AB286" s="22">
        <v>0</v>
      </c>
      <c r="AC286" s="22">
        <v>0</v>
      </c>
      <c r="AD286" s="22">
        <v>136658</v>
      </c>
      <c r="AE286" s="22">
        <v>609416</v>
      </c>
      <c r="AF286" s="22">
        <v>1355914</v>
      </c>
      <c r="AG286" s="22">
        <v>0</v>
      </c>
      <c r="AH286" s="22">
        <v>0</v>
      </c>
      <c r="AI286" s="22">
        <v>1355914</v>
      </c>
      <c r="AJ286" s="22">
        <v>1965330</v>
      </c>
    </row>
    <row r="287" spans="1:36" x14ac:dyDescent="0.25">
      <c r="A287" s="22" t="s">
        <v>120</v>
      </c>
      <c r="B287" s="22" t="s">
        <v>511</v>
      </c>
      <c r="C287" s="22" t="s">
        <v>692</v>
      </c>
      <c r="D287" s="22" t="s">
        <v>693</v>
      </c>
      <c r="E287" s="22">
        <v>6578</v>
      </c>
      <c r="F287" s="22">
        <v>50958</v>
      </c>
      <c r="G287" s="22">
        <v>49402</v>
      </c>
      <c r="H287" s="22">
        <v>-3729</v>
      </c>
      <c r="I287" s="22">
        <v>63509</v>
      </c>
      <c r="J287" s="22">
        <v>0</v>
      </c>
      <c r="K287" s="22">
        <v>34329</v>
      </c>
      <c r="L287" s="22">
        <v>0</v>
      </c>
      <c r="M287" s="22">
        <v>12000</v>
      </c>
      <c r="N287" s="22">
        <v>0</v>
      </c>
      <c r="O287" s="22">
        <v>0</v>
      </c>
      <c r="P287" s="22">
        <v>30</v>
      </c>
      <c r="Q287" s="22">
        <v>0</v>
      </c>
      <c r="R287" s="22">
        <v>0</v>
      </c>
      <c r="S287" s="22">
        <v>0</v>
      </c>
      <c r="T287" s="22">
        <v>0</v>
      </c>
      <c r="U287" s="22">
        <v>213077</v>
      </c>
      <c r="V287" s="22">
        <v>45000</v>
      </c>
      <c r="W287" s="22">
        <v>24798</v>
      </c>
      <c r="X287" s="22">
        <v>57072</v>
      </c>
      <c r="Y287" s="22">
        <v>2060</v>
      </c>
      <c r="Z287" s="22">
        <v>104830</v>
      </c>
      <c r="AA287" s="22">
        <v>666854</v>
      </c>
      <c r="AB287" s="22">
        <v>974</v>
      </c>
      <c r="AC287" s="22">
        <v>14788</v>
      </c>
      <c r="AD287" s="22">
        <v>916376</v>
      </c>
      <c r="AE287" s="22">
        <v>-703299</v>
      </c>
      <c r="AF287" s="22">
        <v>2809451</v>
      </c>
      <c r="AG287" s="22">
        <v>0</v>
      </c>
      <c r="AH287" s="22">
        <v>2160</v>
      </c>
      <c r="AI287" s="22">
        <v>2811611</v>
      </c>
      <c r="AJ287" s="22">
        <v>2108312</v>
      </c>
    </row>
    <row r="288" spans="1:36" x14ac:dyDescent="0.25">
      <c r="A288" s="22" t="s">
        <v>120</v>
      </c>
      <c r="B288" s="22" t="s">
        <v>511</v>
      </c>
      <c r="C288" s="22" t="s">
        <v>694</v>
      </c>
      <c r="D288" s="22" t="s">
        <v>695</v>
      </c>
      <c r="E288" s="22">
        <v>1266780</v>
      </c>
      <c r="F288" s="22">
        <v>142703</v>
      </c>
      <c r="G288" s="22">
        <v>133786</v>
      </c>
      <c r="H288" s="22">
        <v>-95200</v>
      </c>
      <c r="I288" s="22">
        <v>74918</v>
      </c>
      <c r="J288" s="22">
        <v>0</v>
      </c>
      <c r="K288" s="22">
        <v>52211</v>
      </c>
      <c r="L288" s="22">
        <v>0</v>
      </c>
      <c r="M288" s="22">
        <v>18500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1593698</v>
      </c>
      <c r="V288" s="22">
        <v>0</v>
      </c>
      <c r="W288" s="22">
        <v>0</v>
      </c>
      <c r="X288" s="22">
        <v>82263</v>
      </c>
      <c r="Y288" s="22">
        <v>700</v>
      </c>
      <c r="Z288" s="22">
        <v>814</v>
      </c>
      <c r="AA288" s="22">
        <v>220271</v>
      </c>
      <c r="AB288" s="22">
        <v>0</v>
      </c>
      <c r="AC288" s="22">
        <v>0</v>
      </c>
      <c r="AD288" s="22">
        <v>304048</v>
      </c>
      <c r="AE288" s="22">
        <v>1289650</v>
      </c>
      <c r="AF288" s="22">
        <v>3595825</v>
      </c>
      <c r="AG288" s="22">
        <v>0</v>
      </c>
      <c r="AH288" s="22">
        <v>7259</v>
      </c>
      <c r="AI288" s="22">
        <v>3603084</v>
      </c>
      <c r="AJ288" s="22">
        <v>4892734</v>
      </c>
    </row>
    <row r="289" spans="1:36" x14ac:dyDescent="0.25">
      <c r="A289" s="22" t="s">
        <v>120</v>
      </c>
      <c r="B289" s="22" t="s">
        <v>511</v>
      </c>
      <c r="C289" s="22" t="s">
        <v>696</v>
      </c>
      <c r="D289" s="22" t="s">
        <v>697</v>
      </c>
      <c r="E289" s="22">
        <v>456703</v>
      </c>
      <c r="F289" s="22">
        <v>51327</v>
      </c>
      <c r="G289" s="22">
        <v>87759</v>
      </c>
      <c r="H289" s="22">
        <v>0</v>
      </c>
      <c r="I289" s="22">
        <v>194640</v>
      </c>
      <c r="J289" s="22">
        <v>0</v>
      </c>
      <c r="K289" s="22">
        <v>26434</v>
      </c>
      <c r="L289" s="22">
        <v>0</v>
      </c>
      <c r="M289" s="22">
        <v>15652</v>
      </c>
      <c r="N289" s="22">
        <v>0</v>
      </c>
      <c r="O289" s="22">
        <v>0</v>
      </c>
      <c r="P289" s="22">
        <v>0</v>
      </c>
      <c r="Q289" s="22">
        <v>0</v>
      </c>
      <c r="R289" s="22">
        <v>114129</v>
      </c>
      <c r="S289" s="22">
        <v>0</v>
      </c>
      <c r="T289" s="22">
        <v>0</v>
      </c>
      <c r="U289" s="22">
        <v>946644</v>
      </c>
      <c r="V289" s="22">
        <v>0</v>
      </c>
      <c r="W289" s="22">
        <v>3470</v>
      </c>
      <c r="X289" s="22">
        <v>89081</v>
      </c>
      <c r="Y289" s="22">
        <v>6770</v>
      </c>
      <c r="Z289" s="22">
        <v>369609</v>
      </c>
      <c r="AA289" s="22">
        <v>93998</v>
      </c>
      <c r="AB289" s="22">
        <v>0</v>
      </c>
      <c r="AC289" s="22">
        <v>0</v>
      </c>
      <c r="AD289" s="22">
        <v>562928</v>
      </c>
      <c r="AE289" s="22">
        <v>383716</v>
      </c>
      <c r="AF289" s="22">
        <v>4100484</v>
      </c>
      <c r="AG289" s="22">
        <v>36970</v>
      </c>
      <c r="AH289" s="22">
        <v>9810</v>
      </c>
      <c r="AI289" s="22">
        <v>4147264</v>
      </c>
      <c r="AJ289" s="22">
        <v>4530980</v>
      </c>
    </row>
    <row r="290" spans="1:36" x14ac:dyDescent="0.25">
      <c r="A290" s="22" t="s">
        <v>120</v>
      </c>
      <c r="B290" s="22" t="s">
        <v>511</v>
      </c>
      <c r="C290" s="22" t="s">
        <v>698</v>
      </c>
      <c r="D290" s="22" t="s">
        <v>699</v>
      </c>
      <c r="E290" s="22">
        <v>790736</v>
      </c>
      <c r="F290" s="22">
        <v>36997</v>
      </c>
      <c r="G290" s="22">
        <v>13160</v>
      </c>
      <c r="H290" s="22">
        <v>-5577</v>
      </c>
      <c r="I290" s="22">
        <v>7817</v>
      </c>
      <c r="J290" s="22">
        <v>0</v>
      </c>
      <c r="K290" s="22">
        <v>21564</v>
      </c>
      <c r="L290" s="22">
        <v>0</v>
      </c>
      <c r="M290" s="22">
        <v>2001</v>
      </c>
      <c r="N290" s="22">
        <v>0</v>
      </c>
      <c r="O290" s="22">
        <v>0</v>
      </c>
      <c r="P290" s="22">
        <v>10</v>
      </c>
      <c r="Q290" s="22">
        <v>0</v>
      </c>
      <c r="R290" s="22">
        <v>0</v>
      </c>
      <c r="S290" s="22">
        <v>0</v>
      </c>
      <c r="T290" s="22">
        <v>0</v>
      </c>
      <c r="U290" s="22">
        <v>866708</v>
      </c>
      <c r="V290" s="22">
        <v>0</v>
      </c>
      <c r="W290" s="22">
        <v>0</v>
      </c>
      <c r="X290" s="22">
        <v>64553</v>
      </c>
      <c r="Y290" s="22">
        <v>250</v>
      </c>
      <c r="Z290" s="22">
        <v>609660</v>
      </c>
      <c r="AA290" s="22">
        <v>0</v>
      </c>
      <c r="AB290" s="22">
        <v>0</v>
      </c>
      <c r="AC290" s="22">
        <v>5200</v>
      </c>
      <c r="AD290" s="22">
        <v>679663</v>
      </c>
      <c r="AE290" s="22">
        <v>187045</v>
      </c>
      <c r="AF290" s="22">
        <v>798348</v>
      </c>
      <c r="AG290" s="22">
        <v>0</v>
      </c>
      <c r="AH290" s="22">
        <v>7220</v>
      </c>
      <c r="AI290" s="22">
        <v>805568</v>
      </c>
      <c r="AJ290" s="22">
        <v>992613</v>
      </c>
    </row>
    <row r="291" spans="1:36" x14ac:dyDescent="0.25">
      <c r="A291" s="22" t="s">
        <v>120</v>
      </c>
      <c r="B291" s="22" t="s">
        <v>511</v>
      </c>
      <c r="C291" s="22" t="s">
        <v>700</v>
      </c>
      <c r="D291" s="22" t="s">
        <v>701</v>
      </c>
      <c r="E291" s="22">
        <v>3653665</v>
      </c>
      <c r="F291" s="22">
        <v>18204</v>
      </c>
      <c r="G291" s="22">
        <v>0</v>
      </c>
      <c r="H291" s="22">
        <v>0</v>
      </c>
      <c r="I291" s="22">
        <v>177250</v>
      </c>
      <c r="J291" s="22">
        <v>0</v>
      </c>
      <c r="K291" s="22">
        <v>365884</v>
      </c>
      <c r="L291" s="22">
        <v>0</v>
      </c>
      <c r="M291" s="22">
        <v>75061</v>
      </c>
      <c r="N291" s="22">
        <v>0</v>
      </c>
      <c r="O291" s="22">
        <v>0</v>
      </c>
      <c r="P291" s="22">
        <v>0</v>
      </c>
      <c r="Q291" s="22">
        <v>0</v>
      </c>
      <c r="R291" s="22">
        <v>5934452</v>
      </c>
      <c r="S291" s="22">
        <v>0</v>
      </c>
      <c r="T291" s="22">
        <v>0</v>
      </c>
      <c r="U291" s="22">
        <v>10224516</v>
      </c>
      <c r="V291" s="22">
        <v>0</v>
      </c>
      <c r="W291" s="22">
        <v>0</v>
      </c>
      <c r="X291" s="22">
        <v>19121</v>
      </c>
      <c r="Y291" s="22">
        <v>88871</v>
      </c>
      <c r="Z291" s="22">
        <v>11556</v>
      </c>
      <c r="AA291" s="22">
        <v>0</v>
      </c>
      <c r="AB291" s="22">
        <v>0</v>
      </c>
      <c r="AC291" s="22">
        <v>0</v>
      </c>
      <c r="AD291" s="22">
        <v>119548</v>
      </c>
      <c r="AE291" s="22">
        <v>10104968</v>
      </c>
      <c r="AF291" s="22">
        <v>11868170</v>
      </c>
      <c r="AG291" s="22">
        <v>0</v>
      </c>
      <c r="AH291" s="22">
        <v>3875</v>
      </c>
      <c r="AI291" s="22">
        <v>11872045</v>
      </c>
      <c r="AJ291" s="22">
        <v>21977013</v>
      </c>
    </row>
    <row r="292" spans="1:36" x14ac:dyDescent="0.25">
      <c r="A292" s="22" t="s">
        <v>120</v>
      </c>
      <c r="B292" s="22" t="s">
        <v>511</v>
      </c>
      <c r="C292" s="22" t="s">
        <v>702</v>
      </c>
      <c r="D292" s="22" t="s">
        <v>703</v>
      </c>
      <c r="E292" s="22">
        <v>230224</v>
      </c>
      <c r="F292" s="22">
        <v>36678</v>
      </c>
      <c r="G292" s="22">
        <v>14012</v>
      </c>
      <c r="H292" s="22">
        <v>-7758</v>
      </c>
      <c r="I292" s="22">
        <v>55625</v>
      </c>
      <c r="J292" s="22">
        <v>0</v>
      </c>
      <c r="K292" s="22">
        <v>11825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125010</v>
      </c>
      <c r="U292" s="22">
        <v>465616</v>
      </c>
      <c r="V292" s="22">
        <v>0</v>
      </c>
      <c r="W292" s="22">
        <v>0</v>
      </c>
      <c r="X292" s="22">
        <v>9569</v>
      </c>
      <c r="Y292" s="22">
        <v>0</v>
      </c>
      <c r="Z292" s="22">
        <v>129629</v>
      </c>
      <c r="AA292" s="22">
        <v>0</v>
      </c>
      <c r="AB292" s="22">
        <v>0</v>
      </c>
      <c r="AC292" s="22">
        <v>0</v>
      </c>
      <c r="AD292" s="22">
        <v>139198</v>
      </c>
      <c r="AE292" s="22">
        <v>326418</v>
      </c>
      <c r="AF292" s="22">
        <v>2561661</v>
      </c>
      <c r="AG292" s="22">
        <v>0</v>
      </c>
      <c r="AH292" s="22">
        <v>0</v>
      </c>
      <c r="AI292" s="22">
        <v>2561661</v>
      </c>
      <c r="AJ292" s="22">
        <v>2888079</v>
      </c>
    </row>
    <row r="293" spans="1:36" x14ac:dyDescent="0.25">
      <c r="A293" s="22" t="s">
        <v>120</v>
      </c>
      <c r="B293" s="22" t="s">
        <v>511</v>
      </c>
      <c r="C293" s="22" t="s">
        <v>704</v>
      </c>
      <c r="D293" s="22" t="s">
        <v>705</v>
      </c>
      <c r="E293" s="22">
        <v>650862</v>
      </c>
      <c r="F293" s="22">
        <v>20693</v>
      </c>
      <c r="G293" s="22">
        <v>18032</v>
      </c>
      <c r="H293" s="22">
        <v>-9780</v>
      </c>
      <c r="I293" s="22">
        <v>6674</v>
      </c>
      <c r="J293" s="22">
        <v>0</v>
      </c>
      <c r="K293" s="22">
        <v>12284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698765</v>
      </c>
      <c r="V293" s="22">
        <v>0</v>
      </c>
      <c r="W293" s="22">
        <v>0</v>
      </c>
      <c r="X293" s="22">
        <v>23218</v>
      </c>
      <c r="Y293" s="22">
        <v>1740</v>
      </c>
      <c r="Z293" s="22">
        <v>0</v>
      </c>
      <c r="AA293" s="22">
        <v>24188</v>
      </c>
      <c r="AB293" s="22">
        <v>0</v>
      </c>
      <c r="AC293" s="22">
        <v>0</v>
      </c>
      <c r="AD293" s="22">
        <v>49146</v>
      </c>
      <c r="AE293" s="22">
        <v>649619</v>
      </c>
      <c r="AF293" s="22">
        <v>2329949</v>
      </c>
      <c r="AG293" s="22">
        <v>0</v>
      </c>
      <c r="AH293" s="22">
        <v>5997</v>
      </c>
      <c r="AI293" s="22">
        <v>2335946</v>
      </c>
      <c r="AJ293" s="22">
        <v>2985565</v>
      </c>
    </row>
    <row r="294" spans="1:36" x14ac:dyDescent="0.25">
      <c r="A294" s="22" t="s">
        <v>120</v>
      </c>
      <c r="B294" s="22" t="s">
        <v>706</v>
      </c>
      <c r="C294" s="22" t="s">
        <v>707</v>
      </c>
      <c r="D294" s="22" t="s">
        <v>708</v>
      </c>
      <c r="E294" s="22">
        <v>585774</v>
      </c>
      <c r="F294" s="22">
        <v>5147</v>
      </c>
      <c r="G294" s="22">
        <v>0</v>
      </c>
      <c r="H294" s="22">
        <v>0</v>
      </c>
      <c r="I294" s="22">
        <v>0</v>
      </c>
      <c r="J294" s="22">
        <v>0</v>
      </c>
      <c r="K294" s="22">
        <v>5870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596791</v>
      </c>
      <c r="V294" s="22">
        <v>0</v>
      </c>
      <c r="W294" s="22">
        <v>0</v>
      </c>
      <c r="X294" s="22">
        <v>25906</v>
      </c>
      <c r="Y294" s="22">
        <v>30000</v>
      </c>
      <c r="Z294" s="22">
        <v>208916</v>
      </c>
      <c r="AA294" s="22">
        <v>20227</v>
      </c>
      <c r="AB294" s="22">
        <v>0</v>
      </c>
      <c r="AC294" s="22">
        <v>0</v>
      </c>
      <c r="AD294" s="22">
        <v>285049</v>
      </c>
      <c r="AE294" s="22">
        <v>311742</v>
      </c>
      <c r="AF294" s="22">
        <v>1755010</v>
      </c>
      <c r="AG294" s="22">
        <v>0</v>
      </c>
      <c r="AH294" s="22">
        <v>400</v>
      </c>
      <c r="AI294" s="22">
        <v>1755410</v>
      </c>
      <c r="AJ294" s="22">
        <v>2067152</v>
      </c>
    </row>
    <row r="295" spans="1:36" x14ac:dyDescent="0.25">
      <c r="A295" s="22" t="s">
        <v>120</v>
      </c>
      <c r="B295" s="22" t="s">
        <v>706</v>
      </c>
      <c r="C295" s="22" t="s">
        <v>709</v>
      </c>
      <c r="D295" s="22" t="s">
        <v>710</v>
      </c>
      <c r="E295" s="22">
        <v>77941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1365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79306</v>
      </c>
      <c r="V295" s="22">
        <v>0</v>
      </c>
      <c r="W295" s="22">
        <v>0</v>
      </c>
      <c r="X295" s="22">
        <v>5657</v>
      </c>
      <c r="Y295" s="22">
        <v>0</v>
      </c>
      <c r="Z295" s="22">
        <v>24025</v>
      </c>
      <c r="AA295" s="22">
        <v>0</v>
      </c>
      <c r="AB295" s="22">
        <v>0</v>
      </c>
      <c r="AC295" s="22">
        <v>0</v>
      </c>
      <c r="AD295" s="22">
        <v>29682</v>
      </c>
      <c r="AE295" s="22">
        <v>49624</v>
      </c>
      <c r="AF295" s="22">
        <v>262389</v>
      </c>
      <c r="AG295" s="22">
        <v>0</v>
      </c>
      <c r="AH295" s="22">
        <v>0</v>
      </c>
      <c r="AI295" s="22">
        <v>262389</v>
      </c>
      <c r="AJ295" s="22">
        <v>312013</v>
      </c>
    </row>
    <row r="296" spans="1:36" x14ac:dyDescent="0.25">
      <c r="A296" s="22" t="s">
        <v>120</v>
      </c>
      <c r="B296" s="22" t="s">
        <v>706</v>
      </c>
      <c r="C296" s="22" t="s">
        <v>711</v>
      </c>
      <c r="D296" s="22" t="s">
        <v>712</v>
      </c>
      <c r="E296" s="22">
        <v>300951</v>
      </c>
      <c r="F296" s="22">
        <v>6478</v>
      </c>
      <c r="G296" s="22">
        <v>4548</v>
      </c>
      <c r="H296" s="22">
        <v>0</v>
      </c>
      <c r="I296" s="22">
        <v>12217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324194</v>
      </c>
      <c r="V296" s="22">
        <v>0</v>
      </c>
      <c r="W296" s="22">
        <v>0</v>
      </c>
      <c r="X296" s="22">
        <v>3804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3804</v>
      </c>
      <c r="AE296" s="22">
        <v>320390</v>
      </c>
      <c r="AF296" s="22">
        <v>509788</v>
      </c>
      <c r="AG296" s="22">
        <v>0</v>
      </c>
      <c r="AH296" s="22">
        <v>0</v>
      </c>
      <c r="AI296" s="22">
        <v>509788</v>
      </c>
      <c r="AJ296" s="22">
        <v>830178</v>
      </c>
    </row>
    <row r="297" spans="1:36" x14ac:dyDescent="0.25">
      <c r="A297" s="22" t="s">
        <v>120</v>
      </c>
      <c r="B297" s="22" t="s">
        <v>706</v>
      </c>
      <c r="C297" s="22" t="s">
        <v>713</v>
      </c>
      <c r="D297" s="22" t="s">
        <v>714</v>
      </c>
      <c r="E297" s="22">
        <v>1158051</v>
      </c>
      <c r="F297" s="22">
        <v>10481</v>
      </c>
      <c r="G297" s="22">
        <v>0</v>
      </c>
      <c r="H297" s="22">
        <v>0</v>
      </c>
      <c r="I297" s="22">
        <v>18089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450</v>
      </c>
      <c r="T297" s="22">
        <v>0</v>
      </c>
      <c r="U297" s="22">
        <v>1187071</v>
      </c>
      <c r="V297" s="22">
        <v>0</v>
      </c>
      <c r="W297" s="22">
        <v>3272</v>
      </c>
      <c r="X297" s="22">
        <v>11029</v>
      </c>
      <c r="Y297" s="22">
        <v>6200</v>
      </c>
      <c r="Z297" s="22">
        <v>151466</v>
      </c>
      <c r="AA297" s="22">
        <v>0</v>
      </c>
      <c r="AB297" s="22">
        <v>0</v>
      </c>
      <c r="AC297" s="22">
        <v>0</v>
      </c>
      <c r="AD297" s="22">
        <v>171967</v>
      </c>
      <c r="AE297" s="22">
        <v>1015104</v>
      </c>
      <c r="AF297" s="22">
        <v>181175</v>
      </c>
      <c r="AG297" s="22">
        <v>0</v>
      </c>
      <c r="AH297" s="22">
        <v>0</v>
      </c>
      <c r="AI297" s="22">
        <v>181175</v>
      </c>
      <c r="AJ297" s="22">
        <v>1196279</v>
      </c>
    </row>
    <row r="298" spans="1:36" x14ac:dyDescent="0.25">
      <c r="A298" s="22" t="s">
        <v>120</v>
      </c>
      <c r="B298" s="22" t="s">
        <v>706</v>
      </c>
      <c r="C298" s="22" t="s">
        <v>715</v>
      </c>
      <c r="D298" s="22" t="s">
        <v>716</v>
      </c>
      <c r="E298" s="22">
        <v>164872</v>
      </c>
      <c r="F298" s="22">
        <v>12956</v>
      </c>
      <c r="G298" s="22">
        <v>0</v>
      </c>
      <c r="H298" s="22">
        <v>0</v>
      </c>
      <c r="I298" s="22">
        <v>14716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192544</v>
      </c>
      <c r="V298" s="22">
        <v>0</v>
      </c>
      <c r="W298" s="22">
        <v>0</v>
      </c>
      <c r="X298" s="22">
        <v>1500</v>
      </c>
      <c r="Y298" s="22">
        <v>3000</v>
      </c>
      <c r="Z298" s="22">
        <v>0</v>
      </c>
      <c r="AA298" s="22">
        <v>0</v>
      </c>
      <c r="AB298" s="22">
        <v>0</v>
      </c>
      <c r="AC298" s="22">
        <v>0</v>
      </c>
      <c r="AD298" s="22">
        <v>4500</v>
      </c>
      <c r="AE298" s="22">
        <v>188044</v>
      </c>
      <c r="AF298" s="22">
        <v>54408</v>
      </c>
      <c r="AG298" s="22">
        <v>0</v>
      </c>
      <c r="AH298" s="22">
        <v>0</v>
      </c>
      <c r="AI298" s="22">
        <v>54408</v>
      </c>
      <c r="AJ298" s="22">
        <v>242452</v>
      </c>
    </row>
    <row r="299" spans="1:36" x14ac:dyDescent="0.25">
      <c r="A299" s="22" t="s">
        <v>120</v>
      </c>
      <c r="B299" s="22" t="s">
        <v>706</v>
      </c>
      <c r="C299" s="22" t="s">
        <v>717</v>
      </c>
      <c r="D299" s="22" t="s">
        <v>718</v>
      </c>
      <c r="E299" s="22">
        <v>243306</v>
      </c>
      <c r="F299" s="22">
        <v>0</v>
      </c>
      <c r="G299" s="22">
        <v>0</v>
      </c>
      <c r="H299" s="22">
        <v>0</v>
      </c>
      <c r="I299" s="22">
        <v>3664</v>
      </c>
      <c r="J299" s="22">
        <v>0</v>
      </c>
      <c r="K299" s="22">
        <v>1055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248025</v>
      </c>
      <c r="V299" s="22">
        <v>0</v>
      </c>
      <c r="W299" s="22">
        <v>0</v>
      </c>
      <c r="X299" s="22">
        <v>6195</v>
      </c>
      <c r="Y299" s="22">
        <v>0</v>
      </c>
      <c r="Z299" s="22">
        <v>86300</v>
      </c>
      <c r="AA299" s="22">
        <v>0</v>
      </c>
      <c r="AB299" s="22">
        <v>0</v>
      </c>
      <c r="AC299" s="22">
        <v>0</v>
      </c>
      <c r="AD299" s="22">
        <v>92495</v>
      </c>
      <c r="AE299" s="22">
        <v>155530</v>
      </c>
      <c r="AF299" s="22">
        <v>104723</v>
      </c>
      <c r="AG299" s="22">
        <v>0</v>
      </c>
      <c r="AH299" s="22">
        <v>0</v>
      </c>
      <c r="AI299" s="22">
        <v>104723</v>
      </c>
      <c r="AJ299" s="22">
        <v>260253</v>
      </c>
    </row>
    <row r="300" spans="1:36" x14ac:dyDescent="0.25">
      <c r="A300" s="22" t="s">
        <v>120</v>
      </c>
      <c r="B300" s="22" t="s">
        <v>706</v>
      </c>
      <c r="C300" s="22" t="s">
        <v>719</v>
      </c>
      <c r="D300" s="22" t="s">
        <v>720</v>
      </c>
      <c r="E300" s="22">
        <v>116765</v>
      </c>
      <c r="F300" s="22">
        <v>0</v>
      </c>
      <c r="G300" s="22">
        <v>0</v>
      </c>
      <c r="H300" s="22">
        <v>0</v>
      </c>
      <c r="I300" s="22">
        <v>2980</v>
      </c>
      <c r="J300" s="22">
        <v>0</v>
      </c>
      <c r="K300" s="22">
        <v>25676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145421</v>
      </c>
      <c r="V300" s="22">
        <v>0</v>
      </c>
      <c r="W300" s="22">
        <v>0</v>
      </c>
      <c r="X300" s="22">
        <v>12152</v>
      </c>
      <c r="Y300" s="22">
        <v>2906</v>
      </c>
      <c r="Z300" s="22">
        <v>73277</v>
      </c>
      <c r="AA300" s="22">
        <v>0</v>
      </c>
      <c r="AB300" s="22">
        <v>0</v>
      </c>
      <c r="AC300" s="22">
        <v>0</v>
      </c>
      <c r="AD300" s="22">
        <v>88335</v>
      </c>
      <c r="AE300" s="22">
        <v>57086</v>
      </c>
      <c r="AF300" s="22">
        <v>134628</v>
      </c>
      <c r="AG300" s="22">
        <v>0</v>
      </c>
      <c r="AH300" s="22">
        <v>3263</v>
      </c>
      <c r="AI300" s="22">
        <v>137891</v>
      </c>
      <c r="AJ300" s="22">
        <v>194977</v>
      </c>
    </row>
    <row r="301" spans="1:36" x14ac:dyDescent="0.25">
      <c r="A301" s="22" t="s">
        <v>120</v>
      </c>
      <c r="B301" s="22" t="s">
        <v>706</v>
      </c>
      <c r="C301" s="22" t="s">
        <v>721</v>
      </c>
      <c r="D301" s="22" t="s">
        <v>722</v>
      </c>
      <c r="E301" s="22">
        <v>54599</v>
      </c>
      <c r="F301" s="22">
        <v>0</v>
      </c>
      <c r="G301" s="22">
        <v>0</v>
      </c>
      <c r="H301" s="22">
        <v>0</v>
      </c>
      <c r="I301" s="22">
        <v>64020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118619</v>
      </c>
      <c r="V301" s="22">
        <v>0</v>
      </c>
      <c r="W301" s="22">
        <v>0</v>
      </c>
      <c r="X301" s="22">
        <v>5656</v>
      </c>
      <c r="Y301" s="22">
        <v>100</v>
      </c>
      <c r="Z301" s="22">
        <v>87250</v>
      </c>
      <c r="AA301" s="22">
        <v>0</v>
      </c>
      <c r="AB301" s="22">
        <v>0</v>
      </c>
      <c r="AC301" s="22">
        <v>0</v>
      </c>
      <c r="AD301" s="22">
        <v>93006</v>
      </c>
      <c r="AE301" s="22">
        <v>25613</v>
      </c>
      <c r="AF301" s="22">
        <v>123365</v>
      </c>
      <c r="AG301" s="22">
        <v>0</v>
      </c>
      <c r="AH301" s="22">
        <v>0</v>
      </c>
      <c r="AI301" s="22">
        <v>123365</v>
      </c>
      <c r="AJ301" s="22">
        <v>148978</v>
      </c>
    </row>
    <row r="302" spans="1:36" x14ac:dyDescent="0.25">
      <c r="A302" s="22" t="s">
        <v>120</v>
      </c>
      <c r="B302" s="22" t="s">
        <v>706</v>
      </c>
      <c r="C302" s="22" t="s">
        <v>723</v>
      </c>
      <c r="D302" s="22" t="s">
        <v>724</v>
      </c>
      <c r="E302" s="22">
        <v>545013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8918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553931</v>
      </c>
      <c r="V302" s="22">
        <v>0</v>
      </c>
      <c r="W302" s="22">
        <v>0</v>
      </c>
      <c r="X302" s="22">
        <v>30547</v>
      </c>
      <c r="Y302" s="22">
        <v>1000</v>
      </c>
      <c r="Z302" s="22">
        <v>230617</v>
      </c>
      <c r="AA302" s="22">
        <v>0</v>
      </c>
      <c r="AB302" s="22">
        <v>0</v>
      </c>
      <c r="AC302" s="22">
        <v>0</v>
      </c>
      <c r="AD302" s="22">
        <v>262164</v>
      </c>
      <c r="AE302" s="22">
        <v>291767</v>
      </c>
      <c r="AF302" s="22">
        <v>3922198</v>
      </c>
      <c r="AG302" s="22">
        <v>0</v>
      </c>
      <c r="AH302" s="22">
        <v>7937</v>
      </c>
      <c r="AI302" s="22">
        <v>3930135</v>
      </c>
      <c r="AJ302" s="22">
        <v>4221902</v>
      </c>
    </row>
    <row r="303" spans="1:36" x14ac:dyDescent="0.25">
      <c r="A303" s="22" t="s">
        <v>120</v>
      </c>
      <c r="B303" s="22" t="s">
        <v>706</v>
      </c>
      <c r="C303" s="22" t="s">
        <v>725</v>
      </c>
      <c r="D303" s="22" t="s">
        <v>726</v>
      </c>
      <c r="E303" s="22">
        <v>415386</v>
      </c>
      <c r="F303" s="22">
        <v>136</v>
      </c>
      <c r="G303" s="22">
        <v>0</v>
      </c>
      <c r="H303" s="22">
        <v>0</v>
      </c>
      <c r="I303" s="22">
        <v>3658</v>
      </c>
      <c r="J303" s="22">
        <v>0</v>
      </c>
      <c r="K303" s="22">
        <v>1718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63</v>
      </c>
      <c r="T303" s="22">
        <v>0</v>
      </c>
      <c r="U303" s="22">
        <v>420961</v>
      </c>
      <c r="V303" s="22">
        <v>0</v>
      </c>
      <c r="W303" s="22">
        <v>3507</v>
      </c>
      <c r="X303" s="22">
        <v>13213</v>
      </c>
      <c r="Y303" s="22">
        <v>0</v>
      </c>
      <c r="Z303" s="22">
        <v>231239</v>
      </c>
      <c r="AA303" s="22">
        <v>0</v>
      </c>
      <c r="AB303" s="22">
        <v>198</v>
      </c>
      <c r="AC303" s="22">
        <v>0</v>
      </c>
      <c r="AD303" s="22">
        <v>248157</v>
      </c>
      <c r="AE303" s="22">
        <v>172804</v>
      </c>
      <c r="AF303" s="22">
        <v>154289</v>
      </c>
      <c r="AG303" s="22">
        <v>0</v>
      </c>
      <c r="AH303" s="22">
        <v>740</v>
      </c>
      <c r="AI303" s="22">
        <v>155029</v>
      </c>
      <c r="AJ303" s="22">
        <v>327833</v>
      </c>
    </row>
    <row r="304" spans="1:36" x14ac:dyDescent="0.25">
      <c r="A304" s="22" t="s">
        <v>120</v>
      </c>
      <c r="B304" s="22" t="s">
        <v>706</v>
      </c>
      <c r="C304" s="22" t="s">
        <v>727</v>
      </c>
      <c r="D304" s="22" t="s">
        <v>728</v>
      </c>
      <c r="E304" s="22">
        <v>384941</v>
      </c>
      <c r="F304" s="22">
        <v>3562</v>
      </c>
      <c r="G304" s="22">
        <v>0</v>
      </c>
      <c r="H304" s="22">
        <v>0</v>
      </c>
      <c r="I304" s="22">
        <v>5890</v>
      </c>
      <c r="J304" s="22">
        <v>0</v>
      </c>
      <c r="K304" s="22">
        <v>39517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433910</v>
      </c>
      <c r="V304" s="22">
        <v>0</v>
      </c>
      <c r="W304" s="22">
        <v>0</v>
      </c>
      <c r="X304" s="22">
        <v>34233</v>
      </c>
      <c r="Y304" s="22">
        <v>0</v>
      </c>
      <c r="Z304" s="22">
        <v>44501</v>
      </c>
      <c r="AA304" s="22">
        <v>0</v>
      </c>
      <c r="AB304" s="22">
        <v>0</v>
      </c>
      <c r="AC304" s="22">
        <v>0</v>
      </c>
      <c r="AD304" s="22">
        <v>78734</v>
      </c>
      <c r="AE304" s="22">
        <v>355176</v>
      </c>
      <c r="AF304" s="22">
        <v>4604035</v>
      </c>
      <c r="AG304" s="22">
        <v>0</v>
      </c>
      <c r="AH304" s="22">
        <v>0</v>
      </c>
      <c r="AI304" s="22">
        <v>4604035</v>
      </c>
      <c r="AJ304" s="22">
        <v>4959211</v>
      </c>
    </row>
    <row r="305" spans="1:36" x14ac:dyDescent="0.25">
      <c r="A305" s="22" t="s">
        <v>120</v>
      </c>
      <c r="B305" s="22" t="s">
        <v>706</v>
      </c>
      <c r="C305" s="22" t="s">
        <v>729</v>
      </c>
      <c r="D305" s="22" t="s">
        <v>730</v>
      </c>
      <c r="E305" s="22">
        <v>827917</v>
      </c>
      <c r="F305" s="22">
        <v>1090</v>
      </c>
      <c r="G305" s="22">
        <v>0</v>
      </c>
      <c r="H305" s="22">
        <v>0</v>
      </c>
      <c r="I305" s="22">
        <v>4981</v>
      </c>
      <c r="J305" s="22">
        <v>0</v>
      </c>
      <c r="K305" s="22">
        <v>23333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857321</v>
      </c>
      <c r="V305" s="22">
        <v>0</v>
      </c>
      <c r="W305" s="22">
        <v>0</v>
      </c>
      <c r="X305" s="22">
        <v>39384</v>
      </c>
      <c r="Y305" s="22">
        <v>13129</v>
      </c>
      <c r="Z305" s="22">
        <v>374566</v>
      </c>
      <c r="AA305" s="22">
        <v>0</v>
      </c>
      <c r="AB305" s="22">
        <v>0</v>
      </c>
      <c r="AC305" s="22">
        <v>0</v>
      </c>
      <c r="AD305" s="22">
        <v>427079</v>
      </c>
      <c r="AE305" s="22">
        <v>430242</v>
      </c>
      <c r="AF305" s="22">
        <v>3719450</v>
      </c>
      <c r="AG305" s="22">
        <v>0</v>
      </c>
      <c r="AH305" s="22">
        <v>5969</v>
      </c>
      <c r="AI305" s="22">
        <v>3725419</v>
      </c>
      <c r="AJ305" s="22">
        <v>4155661</v>
      </c>
    </row>
    <row r="306" spans="1:36" x14ac:dyDescent="0.25">
      <c r="A306" s="22" t="s">
        <v>120</v>
      </c>
      <c r="B306" s="22" t="s">
        <v>706</v>
      </c>
      <c r="C306" s="22" t="s">
        <v>731</v>
      </c>
      <c r="D306" s="22" t="s">
        <v>732</v>
      </c>
      <c r="E306" s="22">
        <v>476683</v>
      </c>
      <c r="F306" s="22">
        <v>13630</v>
      </c>
      <c r="G306" s="22">
        <v>5021</v>
      </c>
      <c r="H306" s="22">
        <v>0</v>
      </c>
      <c r="I306" s="22">
        <v>0</v>
      </c>
      <c r="J306" s="22">
        <v>0</v>
      </c>
      <c r="K306" s="22">
        <v>43105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538439</v>
      </c>
      <c r="V306" s="22">
        <v>0</v>
      </c>
      <c r="W306" s="22">
        <v>0</v>
      </c>
      <c r="X306" s="22">
        <v>125653</v>
      </c>
      <c r="Y306" s="22">
        <v>0</v>
      </c>
      <c r="Z306" s="22">
        <v>298472</v>
      </c>
      <c r="AA306" s="22">
        <v>0</v>
      </c>
      <c r="AB306" s="22">
        <v>0</v>
      </c>
      <c r="AC306" s="22">
        <v>0</v>
      </c>
      <c r="AD306" s="22">
        <v>424125</v>
      </c>
      <c r="AE306" s="22">
        <v>114314</v>
      </c>
      <c r="AF306" s="22">
        <v>634283</v>
      </c>
      <c r="AG306" s="22">
        <v>0</v>
      </c>
      <c r="AH306" s="22">
        <v>5270</v>
      </c>
      <c r="AI306" s="22">
        <v>639553</v>
      </c>
      <c r="AJ306" s="22">
        <v>753867</v>
      </c>
    </row>
    <row r="307" spans="1:36" x14ac:dyDescent="0.25">
      <c r="A307" s="22" t="s">
        <v>120</v>
      </c>
      <c r="B307" s="22" t="s">
        <v>706</v>
      </c>
      <c r="C307" s="22" t="s">
        <v>733</v>
      </c>
      <c r="D307" s="22" t="s">
        <v>734</v>
      </c>
      <c r="E307" s="22">
        <v>541403</v>
      </c>
      <c r="F307" s="22">
        <v>0</v>
      </c>
      <c r="G307" s="22">
        <v>0</v>
      </c>
      <c r="H307" s="22">
        <v>0</v>
      </c>
      <c r="I307" s="22">
        <v>10256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551659</v>
      </c>
      <c r="V307" s="22">
        <v>0</v>
      </c>
      <c r="W307" s="22">
        <v>2204</v>
      </c>
      <c r="X307" s="22">
        <v>6003</v>
      </c>
      <c r="Y307" s="22">
        <v>0</v>
      </c>
      <c r="Z307" s="22">
        <v>123962</v>
      </c>
      <c r="AA307" s="22">
        <v>0</v>
      </c>
      <c r="AB307" s="22">
        <v>0</v>
      </c>
      <c r="AC307" s="22">
        <v>0</v>
      </c>
      <c r="AD307" s="22">
        <v>132169</v>
      </c>
      <c r="AE307" s="22">
        <v>419490</v>
      </c>
      <c r="AF307" s="22">
        <v>84663</v>
      </c>
      <c r="AG307" s="22">
        <v>0</v>
      </c>
      <c r="AH307" s="22">
        <v>0</v>
      </c>
      <c r="AI307" s="22">
        <v>84663</v>
      </c>
      <c r="AJ307" s="22">
        <v>504153</v>
      </c>
    </row>
    <row r="308" spans="1:36" x14ac:dyDescent="0.25">
      <c r="A308" s="22" t="s">
        <v>120</v>
      </c>
      <c r="B308" s="22" t="s">
        <v>706</v>
      </c>
      <c r="C308" s="22" t="s">
        <v>735</v>
      </c>
      <c r="D308" s="22" t="s">
        <v>736</v>
      </c>
      <c r="E308" s="22">
        <v>311852</v>
      </c>
      <c r="F308" s="22">
        <v>1265</v>
      </c>
      <c r="G308" s="22">
        <v>0</v>
      </c>
      <c r="H308" s="22">
        <v>0</v>
      </c>
      <c r="I308" s="22">
        <v>7133</v>
      </c>
      <c r="J308" s="22">
        <v>0</v>
      </c>
      <c r="K308" s="22">
        <v>1560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646</v>
      </c>
      <c r="S308" s="22">
        <v>0</v>
      </c>
      <c r="T308" s="22">
        <v>0</v>
      </c>
      <c r="U308" s="22">
        <v>322456</v>
      </c>
      <c r="V308" s="22">
        <v>0</v>
      </c>
      <c r="W308" s="22">
        <v>0</v>
      </c>
      <c r="X308" s="22">
        <v>3165</v>
      </c>
      <c r="Y308" s="22">
        <v>13</v>
      </c>
      <c r="Z308" s="22">
        <v>184419</v>
      </c>
      <c r="AA308" s="22">
        <v>0</v>
      </c>
      <c r="AB308" s="22">
        <v>0</v>
      </c>
      <c r="AC308" s="22">
        <v>0</v>
      </c>
      <c r="AD308" s="22">
        <v>187597</v>
      </c>
      <c r="AE308" s="22">
        <v>134859</v>
      </c>
      <c r="AF308" s="22">
        <v>493185</v>
      </c>
      <c r="AG308" s="22">
        <v>0</v>
      </c>
      <c r="AH308" s="22">
        <v>0</v>
      </c>
      <c r="AI308" s="22">
        <v>493185</v>
      </c>
      <c r="AJ308" s="22">
        <v>628044</v>
      </c>
    </row>
    <row r="309" spans="1:36" x14ac:dyDescent="0.25">
      <c r="A309" s="22" t="s">
        <v>120</v>
      </c>
      <c r="B309" s="22" t="s">
        <v>706</v>
      </c>
      <c r="C309" s="22" t="s">
        <v>737</v>
      </c>
      <c r="D309" s="22" t="s">
        <v>738</v>
      </c>
      <c r="E309" s="22">
        <v>559918</v>
      </c>
      <c r="F309" s="22">
        <v>13899</v>
      </c>
      <c r="G309" s="22">
        <v>3518</v>
      </c>
      <c r="H309" s="22">
        <v>0</v>
      </c>
      <c r="I309" s="22">
        <v>0</v>
      </c>
      <c r="J309" s="22">
        <v>0</v>
      </c>
      <c r="K309" s="22">
        <v>150411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727746</v>
      </c>
      <c r="V309" s="22">
        <v>0</v>
      </c>
      <c r="W309" s="22">
        <v>0</v>
      </c>
      <c r="X309" s="22">
        <v>28103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28103</v>
      </c>
      <c r="AE309" s="22">
        <v>699643</v>
      </c>
      <c r="AF309" s="22">
        <v>49516</v>
      </c>
      <c r="AG309" s="22">
        <v>0</v>
      </c>
      <c r="AH309" s="22">
        <v>0</v>
      </c>
      <c r="AI309" s="22">
        <v>49516</v>
      </c>
      <c r="AJ309" s="22">
        <v>749159</v>
      </c>
    </row>
    <row r="310" spans="1:36" x14ac:dyDescent="0.25">
      <c r="A310" s="22" t="s">
        <v>120</v>
      </c>
      <c r="B310" s="22" t="s">
        <v>706</v>
      </c>
      <c r="C310" s="22" t="s">
        <v>739</v>
      </c>
      <c r="D310" s="22" t="s">
        <v>740</v>
      </c>
      <c r="E310" s="22">
        <v>406551</v>
      </c>
      <c r="F310" s="22">
        <v>6457</v>
      </c>
      <c r="G310" s="22">
        <v>1660</v>
      </c>
      <c r="H310" s="22">
        <v>0</v>
      </c>
      <c r="I310" s="22">
        <v>7001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421669</v>
      </c>
      <c r="V310" s="22">
        <v>0</v>
      </c>
      <c r="W310" s="22">
        <v>0</v>
      </c>
      <c r="X310" s="22">
        <v>3200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3200</v>
      </c>
      <c r="AE310" s="22">
        <v>418469</v>
      </c>
      <c r="AF310" s="22">
        <v>217245</v>
      </c>
      <c r="AG310" s="22">
        <v>0</v>
      </c>
      <c r="AH310" s="22">
        <v>1111</v>
      </c>
      <c r="AI310" s="22">
        <v>218356</v>
      </c>
      <c r="AJ310" s="22">
        <v>636825</v>
      </c>
    </row>
    <row r="311" spans="1:36" x14ac:dyDescent="0.25">
      <c r="A311" s="22" t="s">
        <v>120</v>
      </c>
      <c r="B311" s="22" t="s">
        <v>706</v>
      </c>
      <c r="C311" s="22" t="s">
        <v>741</v>
      </c>
      <c r="D311" s="22" t="s">
        <v>742</v>
      </c>
      <c r="E311" s="22">
        <v>187262</v>
      </c>
      <c r="F311" s="22">
        <v>0</v>
      </c>
      <c r="G311" s="22">
        <v>0</v>
      </c>
      <c r="H311" s="22">
        <v>0</v>
      </c>
      <c r="I311" s="22">
        <v>11243</v>
      </c>
      <c r="J311" s="22">
        <v>0</v>
      </c>
      <c r="K311" s="22">
        <v>7397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205902</v>
      </c>
      <c r="V311" s="22">
        <v>0</v>
      </c>
      <c r="W311" s="22">
        <v>0</v>
      </c>
      <c r="X311" s="22">
        <v>9161</v>
      </c>
      <c r="Y311" s="22">
        <v>5000</v>
      </c>
      <c r="Z311" s="22">
        <v>45495</v>
      </c>
      <c r="AA311" s="22">
        <v>0</v>
      </c>
      <c r="AB311" s="22">
        <v>0</v>
      </c>
      <c r="AC311" s="22">
        <v>0</v>
      </c>
      <c r="AD311" s="22">
        <v>59656</v>
      </c>
      <c r="AE311" s="22">
        <v>146246</v>
      </c>
      <c r="AF311" s="22">
        <v>1250972</v>
      </c>
      <c r="AG311" s="22">
        <v>0</v>
      </c>
      <c r="AH311" s="22">
        <v>2576</v>
      </c>
      <c r="AI311" s="22">
        <v>1253548</v>
      </c>
      <c r="AJ311" s="22">
        <v>1399794</v>
      </c>
    </row>
    <row r="312" spans="1:36" x14ac:dyDescent="0.25">
      <c r="A312" s="22" t="s">
        <v>120</v>
      </c>
      <c r="B312" s="22" t="s">
        <v>706</v>
      </c>
      <c r="C312" s="22" t="s">
        <v>743</v>
      </c>
      <c r="D312" s="22" t="s">
        <v>744</v>
      </c>
      <c r="E312" s="22">
        <v>1245921</v>
      </c>
      <c r="F312" s="22">
        <v>1330</v>
      </c>
      <c r="G312" s="22">
        <v>0</v>
      </c>
      <c r="H312" s="22">
        <v>0</v>
      </c>
      <c r="I312" s="22">
        <v>18728</v>
      </c>
      <c r="J312" s="22">
        <v>0</v>
      </c>
      <c r="K312" s="22">
        <v>16661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1282640</v>
      </c>
      <c r="V312" s="22">
        <v>0</v>
      </c>
      <c r="W312" s="22">
        <v>7389</v>
      </c>
      <c r="X312" s="22">
        <v>24164</v>
      </c>
      <c r="Y312" s="22">
        <v>0</v>
      </c>
      <c r="Z312" s="22">
        <v>290250</v>
      </c>
      <c r="AA312" s="22">
        <v>0</v>
      </c>
      <c r="AB312" s="22">
        <v>0</v>
      </c>
      <c r="AC312" s="22">
        <v>0</v>
      </c>
      <c r="AD312" s="22">
        <v>321803</v>
      </c>
      <c r="AE312" s="22">
        <v>960837</v>
      </c>
      <c r="AF312" s="22">
        <v>480409</v>
      </c>
      <c r="AG312" s="22">
        <v>0</v>
      </c>
      <c r="AH312" s="22">
        <v>0</v>
      </c>
      <c r="AI312" s="22">
        <v>480409</v>
      </c>
      <c r="AJ312" s="22">
        <v>1441246</v>
      </c>
    </row>
    <row r="313" spans="1:36" x14ac:dyDescent="0.25">
      <c r="A313" s="22" t="s">
        <v>120</v>
      </c>
      <c r="B313" s="22" t="s">
        <v>706</v>
      </c>
      <c r="C313" s="22" t="s">
        <v>745</v>
      </c>
      <c r="D313" s="22" t="s">
        <v>746</v>
      </c>
      <c r="E313" s="22">
        <v>95345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848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96193</v>
      </c>
      <c r="V313" s="22">
        <v>0</v>
      </c>
      <c r="W313" s="22">
        <v>0</v>
      </c>
      <c r="X313" s="22">
        <v>6404</v>
      </c>
      <c r="Y313" s="22">
        <v>0</v>
      </c>
      <c r="Z313" s="22">
        <v>32575</v>
      </c>
      <c r="AA313" s="22">
        <v>0</v>
      </c>
      <c r="AB313" s="22">
        <v>0</v>
      </c>
      <c r="AC313" s="22">
        <v>0</v>
      </c>
      <c r="AD313" s="22">
        <v>38979</v>
      </c>
      <c r="AE313" s="22">
        <v>57214</v>
      </c>
      <c r="AF313" s="22">
        <v>475888</v>
      </c>
      <c r="AG313" s="22">
        <v>0</v>
      </c>
      <c r="AH313" s="22">
        <v>412</v>
      </c>
      <c r="AI313" s="22">
        <v>476300</v>
      </c>
      <c r="AJ313" s="22">
        <v>533514</v>
      </c>
    </row>
    <row r="314" spans="1:36" x14ac:dyDescent="0.25">
      <c r="A314" s="22" t="s">
        <v>120</v>
      </c>
      <c r="B314" s="22" t="s">
        <v>706</v>
      </c>
      <c r="C314" s="22" t="s">
        <v>747</v>
      </c>
      <c r="D314" s="22" t="s">
        <v>748</v>
      </c>
      <c r="E314" s="22">
        <v>370359</v>
      </c>
      <c r="F314" s="22">
        <v>0</v>
      </c>
      <c r="G314" s="22">
        <v>0</v>
      </c>
      <c r="H314" s="22">
        <v>0</v>
      </c>
      <c r="I314" s="22">
        <v>60200</v>
      </c>
      <c r="J314" s="22">
        <v>0</v>
      </c>
      <c r="K314" s="22">
        <v>11883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442442</v>
      </c>
      <c r="V314" s="22">
        <v>0</v>
      </c>
      <c r="W314" s="22">
        <v>0</v>
      </c>
      <c r="X314" s="22">
        <v>21431</v>
      </c>
      <c r="Y314" s="22">
        <v>0</v>
      </c>
      <c r="Z314" s="22">
        <v>10474</v>
      </c>
      <c r="AA314" s="22">
        <v>0</v>
      </c>
      <c r="AB314" s="22">
        <v>0</v>
      </c>
      <c r="AC314" s="22">
        <v>0</v>
      </c>
      <c r="AD314" s="22">
        <v>31905</v>
      </c>
      <c r="AE314" s="22">
        <v>410537</v>
      </c>
      <c r="AF314" s="22">
        <v>481308</v>
      </c>
      <c r="AG314" s="22">
        <v>0</v>
      </c>
      <c r="AH314" s="22">
        <v>0</v>
      </c>
      <c r="AI314" s="22">
        <v>481308</v>
      </c>
      <c r="AJ314" s="22">
        <v>891845</v>
      </c>
    </row>
    <row r="315" spans="1:36" x14ac:dyDescent="0.25">
      <c r="A315" s="22" t="s">
        <v>120</v>
      </c>
      <c r="B315" s="22" t="s">
        <v>706</v>
      </c>
      <c r="C315" s="22" t="s">
        <v>749</v>
      </c>
      <c r="D315" s="22" t="s">
        <v>750</v>
      </c>
      <c r="E315" s="22">
        <v>291577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1896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293473</v>
      </c>
      <c r="V315" s="22">
        <v>0</v>
      </c>
      <c r="W315" s="22">
        <v>0</v>
      </c>
      <c r="X315" s="22">
        <v>3616</v>
      </c>
      <c r="Y315" s="22">
        <v>1000</v>
      </c>
      <c r="Z315" s="22">
        <v>58744</v>
      </c>
      <c r="AA315" s="22">
        <v>0</v>
      </c>
      <c r="AB315" s="22">
        <v>0</v>
      </c>
      <c r="AC315" s="22">
        <v>0</v>
      </c>
      <c r="AD315" s="22">
        <v>63360</v>
      </c>
      <c r="AE315" s="22">
        <v>230113</v>
      </c>
      <c r="AF315" s="22">
        <v>297191</v>
      </c>
      <c r="AG315" s="22">
        <v>0</v>
      </c>
      <c r="AH315" s="22">
        <v>0</v>
      </c>
      <c r="AI315" s="22">
        <v>297191</v>
      </c>
      <c r="AJ315" s="22">
        <v>527304</v>
      </c>
    </row>
    <row r="316" spans="1:36" x14ac:dyDescent="0.25">
      <c r="A316" s="22" t="s">
        <v>120</v>
      </c>
      <c r="B316" s="22" t="s">
        <v>706</v>
      </c>
      <c r="C316" s="22" t="s">
        <v>751</v>
      </c>
      <c r="D316" s="22" t="s">
        <v>752</v>
      </c>
      <c r="E316" s="22">
        <v>595551</v>
      </c>
      <c r="F316" s="22">
        <v>3286</v>
      </c>
      <c r="G316" s="22">
        <v>0</v>
      </c>
      <c r="H316" s="22">
        <v>0</v>
      </c>
      <c r="I316" s="22">
        <v>34508</v>
      </c>
      <c r="J316" s="22">
        <v>0</v>
      </c>
      <c r="K316" s="22">
        <v>21867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655212</v>
      </c>
      <c r="V316" s="22">
        <v>0</v>
      </c>
      <c r="W316" s="22">
        <v>0</v>
      </c>
      <c r="X316" s="22">
        <v>41202</v>
      </c>
      <c r="Y316" s="22">
        <v>0</v>
      </c>
      <c r="Z316" s="22">
        <v>235868</v>
      </c>
      <c r="AA316" s="22">
        <v>0</v>
      </c>
      <c r="AB316" s="22">
        <v>0</v>
      </c>
      <c r="AC316" s="22">
        <v>0</v>
      </c>
      <c r="AD316" s="22">
        <v>277070</v>
      </c>
      <c r="AE316" s="22">
        <v>378142</v>
      </c>
      <c r="AF316" s="22">
        <v>3530164</v>
      </c>
      <c r="AG316" s="22">
        <v>0</v>
      </c>
      <c r="AH316" s="22">
        <v>5952</v>
      </c>
      <c r="AI316" s="22">
        <v>3536116</v>
      </c>
      <c r="AJ316" s="22">
        <v>3914258</v>
      </c>
    </row>
    <row r="317" spans="1:36" x14ac:dyDescent="0.25">
      <c r="A317" s="22" t="s">
        <v>120</v>
      </c>
      <c r="B317" s="22" t="s">
        <v>706</v>
      </c>
      <c r="C317" s="22" t="s">
        <v>753</v>
      </c>
      <c r="D317" s="22" t="s">
        <v>754</v>
      </c>
      <c r="E317" s="22">
        <v>510536</v>
      </c>
      <c r="F317" s="22">
        <v>4157</v>
      </c>
      <c r="G317" s="22">
        <v>994</v>
      </c>
      <c r="H317" s="22">
        <v>0</v>
      </c>
      <c r="I317" s="22">
        <v>2726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188</v>
      </c>
      <c r="T317" s="22">
        <v>0</v>
      </c>
      <c r="U317" s="22">
        <v>518601</v>
      </c>
      <c r="V317" s="22">
        <v>0</v>
      </c>
      <c r="W317" s="22">
        <v>0</v>
      </c>
      <c r="X317" s="22">
        <v>210</v>
      </c>
      <c r="Y317" s="22">
        <v>0</v>
      </c>
      <c r="Z317" s="22">
        <v>0</v>
      </c>
      <c r="AA317" s="22">
        <v>10265</v>
      </c>
      <c r="AB317" s="22">
        <v>0</v>
      </c>
      <c r="AC317" s="22">
        <v>0</v>
      </c>
      <c r="AD317" s="22">
        <v>10475</v>
      </c>
      <c r="AE317" s="22">
        <v>508126</v>
      </c>
      <c r="AF317" s="22">
        <v>1144307</v>
      </c>
      <c r="AG317" s="22">
        <v>0</v>
      </c>
      <c r="AH317" s="22">
        <v>1040</v>
      </c>
      <c r="AI317" s="22">
        <v>1145347</v>
      </c>
      <c r="AJ317" s="22">
        <v>1653473</v>
      </c>
    </row>
    <row r="318" spans="1:36" x14ac:dyDescent="0.25">
      <c r="A318" s="22" t="s">
        <v>120</v>
      </c>
      <c r="B318" s="22" t="s">
        <v>706</v>
      </c>
      <c r="C318" s="22" t="s">
        <v>755</v>
      </c>
      <c r="D318" s="22" t="s">
        <v>756</v>
      </c>
      <c r="E318" s="22">
        <v>241457</v>
      </c>
      <c r="F318" s="22">
        <v>3321</v>
      </c>
      <c r="G318" s="22">
        <v>1728</v>
      </c>
      <c r="H318" s="22">
        <v>0</v>
      </c>
      <c r="I318" s="22">
        <v>3608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250114</v>
      </c>
      <c r="V318" s="22">
        <v>0</v>
      </c>
      <c r="W318" s="22">
        <v>0</v>
      </c>
      <c r="X318" s="22">
        <v>2169</v>
      </c>
      <c r="Y318" s="22">
        <v>0</v>
      </c>
      <c r="Z318" s="22">
        <v>26736</v>
      </c>
      <c r="AA318" s="22">
        <v>0</v>
      </c>
      <c r="AB318" s="22">
        <v>0</v>
      </c>
      <c r="AC318" s="22">
        <v>0</v>
      </c>
      <c r="AD318" s="22">
        <v>28905</v>
      </c>
      <c r="AE318" s="22">
        <v>221209</v>
      </c>
      <c r="AF318" s="22">
        <v>272500</v>
      </c>
      <c r="AG318" s="22">
        <v>0</v>
      </c>
      <c r="AH318" s="22">
        <v>0</v>
      </c>
      <c r="AI318" s="22">
        <v>272500</v>
      </c>
      <c r="AJ318" s="22">
        <v>493709</v>
      </c>
    </row>
    <row r="319" spans="1:36" x14ac:dyDescent="0.25">
      <c r="A319" s="22" t="s">
        <v>120</v>
      </c>
      <c r="B319" s="22" t="s">
        <v>706</v>
      </c>
      <c r="C319" s="22" t="s">
        <v>757</v>
      </c>
      <c r="D319" s="22" t="s">
        <v>758</v>
      </c>
      <c r="E319" s="22">
        <v>548904</v>
      </c>
      <c r="F319" s="22">
        <v>32783</v>
      </c>
      <c r="G319" s="22">
        <v>2220</v>
      </c>
      <c r="H319" s="22">
        <v>0</v>
      </c>
      <c r="I319" s="22">
        <v>1244737</v>
      </c>
      <c r="J319" s="22">
        <v>76737</v>
      </c>
      <c r="K319" s="22">
        <v>450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1905831</v>
      </c>
      <c r="V319" s="22">
        <v>0</v>
      </c>
      <c r="W319" s="22">
        <v>4469</v>
      </c>
      <c r="X319" s="22">
        <v>34834</v>
      </c>
      <c r="Y319" s="22">
        <v>3000</v>
      </c>
      <c r="Z319" s="22">
        <v>172598</v>
      </c>
      <c r="AA319" s="22">
        <v>0</v>
      </c>
      <c r="AB319" s="22">
        <v>0</v>
      </c>
      <c r="AC319" s="22">
        <v>0</v>
      </c>
      <c r="AD319" s="22">
        <v>214901</v>
      </c>
      <c r="AE319" s="22">
        <v>1690930</v>
      </c>
      <c r="AF319" s="22">
        <v>2990040</v>
      </c>
      <c r="AG319" s="22">
        <v>0</v>
      </c>
      <c r="AH319" s="22">
        <v>0</v>
      </c>
      <c r="AI319" s="22">
        <v>2990040</v>
      </c>
      <c r="AJ319" s="22">
        <v>4680970</v>
      </c>
    </row>
    <row r="320" spans="1:36" x14ac:dyDescent="0.25">
      <c r="A320" s="22" t="s">
        <v>120</v>
      </c>
      <c r="B320" s="22" t="s">
        <v>706</v>
      </c>
      <c r="C320" s="22" t="s">
        <v>759</v>
      </c>
      <c r="D320" s="22" t="s">
        <v>760</v>
      </c>
      <c r="E320" s="22">
        <v>150835</v>
      </c>
      <c r="F320" s="22">
        <v>5484</v>
      </c>
      <c r="G320" s="22">
        <v>0</v>
      </c>
      <c r="H320" s="22">
        <v>0</v>
      </c>
      <c r="I320" s="22">
        <v>0</v>
      </c>
      <c r="J320" s="22">
        <v>0</v>
      </c>
      <c r="K320" s="22">
        <v>13042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169361</v>
      </c>
      <c r="V320" s="22">
        <v>0</v>
      </c>
      <c r="W320" s="22">
        <v>0</v>
      </c>
      <c r="X320" s="22">
        <v>31364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31364</v>
      </c>
      <c r="AE320" s="22">
        <v>137997</v>
      </c>
      <c r="AF320" s="22">
        <v>2208561</v>
      </c>
      <c r="AG320" s="22">
        <v>0</v>
      </c>
      <c r="AH320" s="22">
        <v>0</v>
      </c>
      <c r="AI320" s="22">
        <v>2208561</v>
      </c>
      <c r="AJ320" s="22">
        <v>2346558</v>
      </c>
    </row>
    <row r="321" spans="1:36" x14ac:dyDescent="0.25">
      <c r="A321" s="22" t="s">
        <v>120</v>
      </c>
      <c r="B321" s="22" t="s">
        <v>706</v>
      </c>
      <c r="C321" s="22" t="s">
        <v>761</v>
      </c>
      <c r="D321" s="22" t="s">
        <v>762</v>
      </c>
      <c r="E321" s="22">
        <v>260221</v>
      </c>
      <c r="F321" s="22">
        <v>1404</v>
      </c>
      <c r="G321" s="22">
        <v>0</v>
      </c>
      <c r="H321" s="22">
        <v>0</v>
      </c>
      <c r="I321" s="22">
        <v>8215</v>
      </c>
      <c r="J321" s="22">
        <v>0</v>
      </c>
      <c r="K321" s="22">
        <v>10088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187</v>
      </c>
      <c r="U321" s="22">
        <v>280115</v>
      </c>
      <c r="V321" s="22">
        <v>0</v>
      </c>
      <c r="W321" s="22">
        <v>0</v>
      </c>
      <c r="X321" s="22">
        <v>10607</v>
      </c>
      <c r="Y321" s="22">
        <v>72500</v>
      </c>
      <c r="Z321" s="22">
        <v>60740</v>
      </c>
      <c r="AA321" s="22">
        <v>0</v>
      </c>
      <c r="AB321" s="22">
        <v>0</v>
      </c>
      <c r="AC321" s="22">
        <v>0</v>
      </c>
      <c r="AD321" s="22">
        <v>143847</v>
      </c>
      <c r="AE321" s="22">
        <v>136268</v>
      </c>
      <c r="AF321" s="22">
        <v>1441112</v>
      </c>
      <c r="AG321" s="22">
        <v>0</v>
      </c>
      <c r="AH321" s="22">
        <v>11968</v>
      </c>
      <c r="AI321" s="22">
        <v>1453080</v>
      </c>
      <c r="AJ321" s="22">
        <v>1589348</v>
      </c>
    </row>
    <row r="322" spans="1:36" x14ac:dyDescent="0.25">
      <c r="A322" s="22" t="s">
        <v>120</v>
      </c>
      <c r="B322" s="22" t="s">
        <v>706</v>
      </c>
      <c r="C322" s="22" t="s">
        <v>763</v>
      </c>
      <c r="D322" s="22" t="s">
        <v>764</v>
      </c>
      <c r="E322" s="22">
        <v>302085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12374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314459</v>
      </c>
      <c r="V322" s="22">
        <v>0</v>
      </c>
      <c r="W322" s="22">
        <v>0</v>
      </c>
      <c r="X322" s="22">
        <v>8652</v>
      </c>
      <c r="Y322" s="22">
        <v>0</v>
      </c>
      <c r="Z322" s="22">
        <v>24706</v>
      </c>
      <c r="AA322" s="22">
        <v>0</v>
      </c>
      <c r="AB322" s="22">
        <v>0</v>
      </c>
      <c r="AC322" s="22">
        <v>0</v>
      </c>
      <c r="AD322" s="22">
        <v>33358</v>
      </c>
      <c r="AE322" s="22">
        <v>281101</v>
      </c>
      <c r="AF322" s="22">
        <v>365540</v>
      </c>
      <c r="AG322" s="22">
        <v>0</v>
      </c>
      <c r="AH322" s="22">
        <v>1840</v>
      </c>
      <c r="AI322" s="22">
        <v>367380</v>
      </c>
      <c r="AJ322" s="22">
        <v>648481</v>
      </c>
    </row>
    <row r="323" spans="1:36" x14ac:dyDescent="0.25">
      <c r="A323" s="22" t="s">
        <v>120</v>
      </c>
      <c r="B323" s="22" t="s">
        <v>706</v>
      </c>
      <c r="C323" s="22" t="s">
        <v>765</v>
      </c>
      <c r="D323" s="22" t="s">
        <v>766</v>
      </c>
      <c r="E323" s="22">
        <v>196280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2626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198906</v>
      </c>
      <c r="V323" s="22">
        <v>0</v>
      </c>
      <c r="W323" s="22">
        <v>0</v>
      </c>
      <c r="X323" s="22">
        <v>2800</v>
      </c>
      <c r="Y323" s="22">
        <v>0</v>
      </c>
      <c r="Z323" s="22">
        <v>29591</v>
      </c>
      <c r="AA323" s="22">
        <v>0</v>
      </c>
      <c r="AB323" s="22">
        <v>0</v>
      </c>
      <c r="AC323" s="22">
        <v>0</v>
      </c>
      <c r="AD323" s="22">
        <v>32391</v>
      </c>
      <c r="AE323" s="22">
        <v>166515</v>
      </c>
      <c r="AF323" s="22">
        <v>46983</v>
      </c>
      <c r="AG323" s="22">
        <v>0</v>
      </c>
      <c r="AH323" s="22">
        <v>0</v>
      </c>
      <c r="AI323" s="22">
        <v>46983</v>
      </c>
      <c r="AJ323" s="22">
        <v>213498</v>
      </c>
    </row>
    <row r="324" spans="1:36" x14ac:dyDescent="0.25">
      <c r="A324" s="22" t="s">
        <v>120</v>
      </c>
      <c r="B324" s="22" t="s">
        <v>706</v>
      </c>
      <c r="C324" s="22" t="s">
        <v>767</v>
      </c>
      <c r="D324" s="22" t="s">
        <v>768</v>
      </c>
      <c r="E324" s="22">
        <v>550444</v>
      </c>
      <c r="F324" s="22">
        <v>2985</v>
      </c>
      <c r="G324" s="22">
        <v>0</v>
      </c>
      <c r="H324" s="22">
        <v>0</v>
      </c>
      <c r="I324" s="22">
        <v>0</v>
      </c>
      <c r="J324" s="22">
        <v>0</v>
      </c>
      <c r="K324" s="22">
        <v>9610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563039</v>
      </c>
      <c r="V324" s="22">
        <v>0</v>
      </c>
      <c r="W324" s="22">
        <v>0</v>
      </c>
      <c r="X324" s="22">
        <v>47734</v>
      </c>
      <c r="Y324" s="22">
        <v>0</v>
      </c>
      <c r="Z324" s="22">
        <v>35824</v>
      </c>
      <c r="AA324" s="22">
        <v>0</v>
      </c>
      <c r="AB324" s="22">
        <v>0</v>
      </c>
      <c r="AC324" s="22">
        <v>0</v>
      </c>
      <c r="AD324" s="22">
        <v>83558</v>
      </c>
      <c r="AE324" s="22">
        <v>479481</v>
      </c>
      <c r="AF324" s="22">
        <v>7096518</v>
      </c>
      <c r="AG324" s="22">
        <v>0</v>
      </c>
      <c r="AH324" s="22">
        <v>2025</v>
      </c>
      <c r="AI324" s="22">
        <v>7098543</v>
      </c>
      <c r="AJ324" s="22">
        <v>7578024</v>
      </c>
    </row>
    <row r="325" spans="1:36" x14ac:dyDescent="0.25">
      <c r="A325" s="22" t="s">
        <v>120</v>
      </c>
      <c r="B325" s="22" t="s">
        <v>706</v>
      </c>
      <c r="C325" s="22" t="s">
        <v>769</v>
      </c>
      <c r="D325" s="22" t="s">
        <v>770</v>
      </c>
      <c r="E325" s="22">
        <v>117226</v>
      </c>
      <c r="F325" s="22">
        <v>7718</v>
      </c>
      <c r="G325" s="22">
        <v>0</v>
      </c>
      <c r="H325" s="22">
        <v>0</v>
      </c>
      <c r="I325" s="22">
        <v>39690</v>
      </c>
      <c r="J325" s="22">
        <v>0</v>
      </c>
      <c r="K325" s="22">
        <v>2102</v>
      </c>
      <c r="L325" s="22">
        <v>0</v>
      </c>
      <c r="M325" s="22">
        <v>0</v>
      </c>
      <c r="N325" s="22">
        <v>0</v>
      </c>
      <c r="O325" s="22">
        <v>0</v>
      </c>
      <c r="P325" s="22">
        <v>10</v>
      </c>
      <c r="Q325" s="22">
        <v>0</v>
      </c>
      <c r="R325" s="22">
        <v>0</v>
      </c>
      <c r="S325" s="22">
        <v>0</v>
      </c>
      <c r="T325" s="22">
        <v>0</v>
      </c>
      <c r="U325" s="22">
        <v>166746</v>
      </c>
      <c r="V325" s="22">
        <v>0</v>
      </c>
      <c r="W325" s="22">
        <v>0</v>
      </c>
      <c r="X325" s="22">
        <v>6545</v>
      </c>
      <c r="Y325" s="22">
        <v>0</v>
      </c>
      <c r="Z325" s="22">
        <v>19472</v>
      </c>
      <c r="AA325" s="22">
        <v>0</v>
      </c>
      <c r="AB325" s="22">
        <v>0</v>
      </c>
      <c r="AC325" s="22">
        <v>0</v>
      </c>
      <c r="AD325" s="22">
        <v>26017</v>
      </c>
      <c r="AE325" s="22">
        <v>140729</v>
      </c>
      <c r="AF325" s="22">
        <v>521067</v>
      </c>
      <c r="AG325" s="22">
        <v>0</v>
      </c>
      <c r="AH325" s="22">
        <v>9051</v>
      </c>
      <c r="AI325" s="22">
        <v>530118</v>
      </c>
      <c r="AJ325" s="22">
        <v>670847</v>
      </c>
    </row>
    <row r="326" spans="1:36" x14ac:dyDescent="0.25">
      <c r="A326" s="22" t="s">
        <v>120</v>
      </c>
      <c r="B326" s="22" t="s">
        <v>706</v>
      </c>
      <c r="C326" s="22" t="s">
        <v>771</v>
      </c>
      <c r="D326" s="22" t="s">
        <v>772</v>
      </c>
      <c r="E326" s="22">
        <v>455409</v>
      </c>
      <c r="F326" s="22">
        <v>11588</v>
      </c>
      <c r="G326" s="22">
        <v>1731</v>
      </c>
      <c r="H326" s="22">
        <v>0</v>
      </c>
      <c r="I326" s="22">
        <v>32008</v>
      </c>
      <c r="J326" s="22">
        <v>0</v>
      </c>
      <c r="K326" s="22">
        <v>12233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512969</v>
      </c>
      <c r="V326" s="22">
        <v>0</v>
      </c>
      <c r="W326" s="22">
        <v>0</v>
      </c>
      <c r="X326" s="22">
        <v>39506</v>
      </c>
      <c r="Y326" s="22">
        <v>0</v>
      </c>
      <c r="Z326" s="22">
        <v>0</v>
      </c>
      <c r="AA326" s="22">
        <v>64566</v>
      </c>
      <c r="AB326" s="22">
        <v>0</v>
      </c>
      <c r="AC326" s="22">
        <v>0</v>
      </c>
      <c r="AD326" s="22">
        <v>104072</v>
      </c>
      <c r="AE326" s="22">
        <v>408897</v>
      </c>
      <c r="AF326" s="22">
        <v>2468754</v>
      </c>
      <c r="AG326" s="22">
        <v>0</v>
      </c>
      <c r="AH326" s="22">
        <v>0</v>
      </c>
      <c r="AI326" s="22">
        <v>2468754</v>
      </c>
      <c r="AJ326" s="22">
        <v>2877651</v>
      </c>
    </row>
    <row r="327" spans="1:36" x14ac:dyDescent="0.25">
      <c r="A327" s="22" t="s">
        <v>120</v>
      </c>
      <c r="B327" s="22" t="s">
        <v>706</v>
      </c>
      <c r="C327" s="22" t="s">
        <v>773</v>
      </c>
      <c r="D327" s="22" t="s">
        <v>774</v>
      </c>
      <c r="E327" s="22">
        <v>620100</v>
      </c>
      <c r="F327" s="22">
        <v>17648</v>
      </c>
      <c r="G327" s="22">
        <v>10</v>
      </c>
      <c r="H327" s="22">
        <v>0</v>
      </c>
      <c r="I327" s="22">
        <v>0</v>
      </c>
      <c r="J327" s="22">
        <v>0</v>
      </c>
      <c r="K327" s="22">
        <v>2288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640046</v>
      </c>
      <c r="V327" s="22">
        <v>0</v>
      </c>
      <c r="W327" s="22">
        <v>0</v>
      </c>
      <c r="X327" s="22">
        <v>20911</v>
      </c>
      <c r="Y327" s="22">
        <v>0</v>
      </c>
      <c r="Z327" s="22">
        <v>66065</v>
      </c>
      <c r="AA327" s="22">
        <v>0</v>
      </c>
      <c r="AB327" s="22">
        <v>0</v>
      </c>
      <c r="AC327" s="22">
        <v>0</v>
      </c>
      <c r="AD327" s="22">
        <v>86976</v>
      </c>
      <c r="AE327" s="22">
        <v>553070</v>
      </c>
      <c r="AF327" s="22">
        <v>1611931</v>
      </c>
      <c r="AG327" s="22">
        <v>0</v>
      </c>
      <c r="AH327" s="22">
        <v>12000</v>
      </c>
      <c r="AI327" s="22">
        <v>1623931</v>
      </c>
      <c r="AJ327" s="22">
        <v>2177001</v>
      </c>
    </row>
    <row r="328" spans="1:36" x14ac:dyDescent="0.25">
      <c r="A328" s="22" t="s">
        <v>120</v>
      </c>
      <c r="B328" s="22" t="s">
        <v>706</v>
      </c>
      <c r="C328" s="22" t="s">
        <v>775</v>
      </c>
      <c r="D328" s="22" t="s">
        <v>776</v>
      </c>
      <c r="E328" s="22">
        <v>411096</v>
      </c>
      <c r="F328" s="22">
        <v>6022</v>
      </c>
      <c r="G328" s="22">
        <v>0</v>
      </c>
      <c r="H328" s="22">
        <v>0</v>
      </c>
      <c r="I328" s="22">
        <v>46666</v>
      </c>
      <c r="J328" s="22">
        <v>0</v>
      </c>
      <c r="K328" s="22">
        <v>67355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531139</v>
      </c>
      <c r="V328" s="22">
        <v>0</v>
      </c>
      <c r="W328" s="22">
        <v>0</v>
      </c>
      <c r="X328" s="22">
        <v>73472</v>
      </c>
      <c r="Y328" s="22">
        <v>0</v>
      </c>
      <c r="Z328" s="22">
        <v>199746</v>
      </c>
      <c r="AA328" s="22">
        <v>0</v>
      </c>
      <c r="AB328" s="22">
        <v>0</v>
      </c>
      <c r="AC328" s="22">
        <v>0</v>
      </c>
      <c r="AD328" s="22">
        <v>273218</v>
      </c>
      <c r="AE328" s="22">
        <v>257921</v>
      </c>
      <c r="AF328" s="22">
        <v>1227341</v>
      </c>
      <c r="AG328" s="22">
        <v>0</v>
      </c>
      <c r="AH328" s="22">
        <v>0</v>
      </c>
      <c r="AI328" s="22">
        <v>1227341</v>
      </c>
      <c r="AJ328" s="22">
        <v>1485262</v>
      </c>
    </row>
    <row r="329" spans="1:36" x14ac:dyDescent="0.25">
      <c r="A329" s="22" t="s">
        <v>120</v>
      </c>
      <c r="B329" s="22" t="s">
        <v>706</v>
      </c>
      <c r="C329" s="22" t="s">
        <v>777</v>
      </c>
      <c r="D329" s="22" t="s">
        <v>778</v>
      </c>
      <c r="E329" s="22">
        <v>351415</v>
      </c>
      <c r="F329" s="22">
        <v>4368</v>
      </c>
      <c r="G329" s="22">
        <v>13928</v>
      </c>
      <c r="H329" s="22">
        <v>0</v>
      </c>
      <c r="I329" s="22">
        <v>0</v>
      </c>
      <c r="J329" s="22">
        <v>0</v>
      </c>
      <c r="K329" s="22">
        <v>41412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5000</v>
      </c>
      <c r="T329" s="22">
        <v>0</v>
      </c>
      <c r="U329" s="22">
        <v>416123</v>
      </c>
      <c r="V329" s="22">
        <v>0</v>
      </c>
      <c r="W329" s="22">
        <v>0</v>
      </c>
      <c r="X329" s="22">
        <v>10064</v>
      </c>
      <c r="Y329" s="22">
        <v>0</v>
      </c>
      <c r="Z329" s="22">
        <v>78581</v>
      </c>
      <c r="AA329" s="22">
        <v>0</v>
      </c>
      <c r="AB329" s="22">
        <v>5000</v>
      </c>
      <c r="AC329" s="22">
        <v>0</v>
      </c>
      <c r="AD329" s="22">
        <v>93645</v>
      </c>
      <c r="AE329" s="22">
        <v>322478</v>
      </c>
      <c r="AF329" s="22">
        <v>1192368</v>
      </c>
      <c r="AG329" s="22">
        <v>0</v>
      </c>
      <c r="AH329" s="22">
        <v>880</v>
      </c>
      <c r="AI329" s="22">
        <v>1193248</v>
      </c>
      <c r="AJ329" s="22">
        <v>1515726</v>
      </c>
    </row>
    <row r="330" spans="1:36" x14ac:dyDescent="0.25">
      <c r="A330" s="22" t="s">
        <v>120</v>
      </c>
      <c r="B330" s="22" t="s">
        <v>706</v>
      </c>
      <c r="C330" s="22" t="s">
        <v>779</v>
      </c>
      <c r="D330" s="22" t="s">
        <v>780</v>
      </c>
      <c r="E330" s="22">
        <v>312450</v>
      </c>
      <c r="F330" s="22">
        <v>30723</v>
      </c>
      <c r="G330" s="22">
        <v>13969</v>
      </c>
      <c r="H330" s="22">
        <v>0</v>
      </c>
      <c r="I330" s="22">
        <v>0</v>
      </c>
      <c r="J330" s="22">
        <v>0</v>
      </c>
      <c r="K330" s="22">
        <v>12137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369279</v>
      </c>
      <c r="V330" s="22">
        <v>0</v>
      </c>
      <c r="W330" s="22">
        <v>0</v>
      </c>
      <c r="X330" s="22">
        <v>53235</v>
      </c>
      <c r="Y330" s="22">
        <v>0</v>
      </c>
      <c r="Z330" s="22">
        <v>64750</v>
      </c>
      <c r="AA330" s="22">
        <v>136142</v>
      </c>
      <c r="AB330" s="22">
        <v>0</v>
      </c>
      <c r="AC330" s="22">
        <v>0</v>
      </c>
      <c r="AD330" s="22">
        <v>254127</v>
      </c>
      <c r="AE330" s="22">
        <v>115152</v>
      </c>
      <c r="AF330" s="22">
        <v>1174491</v>
      </c>
      <c r="AG330" s="22">
        <v>0</v>
      </c>
      <c r="AH330" s="22">
        <v>0</v>
      </c>
      <c r="AI330" s="22">
        <v>1174491</v>
      </c>
      <c r="AJ330" s="22">
        <v>1289643</v>
      </c>
    </row>
    <row r="331" spans="1:36" x14ac:dyDescent="0.25">
      <c r="A331" s="22" t="s">
        <v>120</v>
      </c>
      <c r="B331" s="22" t="s">
        <v>706</v>
      </c>
      <c r="C331" s="22" t="s">
        <v>781</v>
      </c>
      <c r="D331" s="22" t="s">
        <v>782</v>
      </c>
      <c r="E331" s="22">
        <v>202045</v>
      </c>
      <c r="F331" s="22">
        <v>397</v>
      </c>
      <c r="G331" s="22">
        <v>0</v>
      </c>
      <c r="H331" s="22">
        <v>0</v>
      </c>
      <c r="I331" s="22">
        <v>6105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208547</v>
      </c>
      <c r="V331" s="22">
        <v>0</v>
      </c>
      <c r="W331" s="22">
        <v>0</v>
      </c>
      <c r="X331" s="22">
        <v>2452</v>
      </c>
      <c r="Y331" s="22">
        <v>0</v>
      </c>
      <c r="Z331" s="22">
        <v>0</v>
      </c>
      <c r="AA331" s="22">
        <v>0</v>
      </c>
      <c r="AB331" s="22">
        <v>900</v>
      </c>
      <c r="AC331" s="22">
        <v>0</v>
      </c>
      <c r="AD331" s="22">
        <v>3352</v>
      </c>
      <c r="AE331" s="22">
        <v>205195</v>
      </c>
      <c r="AF331" s="22">
        <v>861810</v>
      </c>
      <c r="AG331" s="22">
        <v>0</v>
      </c>
      <c r="AH331" s="22">
        <v>0</v>
      </c>
      <c r="AI331" s="22">
        <v>861810</v>
      </c>
      <c r="AJ331" s="22">
        <v>1067005</v>
      </c>
    </row>
    <row r="332" spans="1:36" x14ac:dyDescent="0.25">
      <c r="A332" s="22" t="s">
        <v>120</v>
      </c>
      <c r="B332" s="22" t="s">
        <v>706</v>
      </c>
      <c r="C332" s="22" t="s">
        <v>783</v>
      </c>
      <c r="D332" s="22" t="s">
        <v>784</v>
      </c>
      <c r="E332" s="22">
        <v>129852</v>
      </c>
      <c r="F332" s="22">
        <v>8445</v>
      </c>
      <c r="G332" s="22">
        <v>0</v>
      </c>
      <c r="H332" s="22">
        <v>0</v>
      </c>
      <c r="I332" s="22">
        <v>24169</v>
      </c>
      <c r="J332" s="22">
        <v>0</v>
      </c>
      <c r="K332" s="22">
        <v>10080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172546</v>
      </c>
      <c r="V332" s="22">
        <v>0</v>
      </c>
      <c r="W332" s="22">
        <v>0</v>
      </c>
      <c r="X332" s="22">
        <v>14417</v>
      </c>
      <c r="Y332" s="22">
        <v>0</v>
      </c>
      <c r="Z332" s="22">
        <v>23493</v>
      </c>
      <c r="AA332" s="22">
        <v>0</v>
      </c>
      <c r="AB332" s="22">
        <v>0</v>
      </c>
      <c r="AC332" s="22">
        <v>0</v>
      </c>
      <c r="AD332" s="22">
        <v>37910</v>
      </c>
      <c r="AE332" s="22">
        <v>134636</v>
      </c>
      <c r="AF332" s="22">
        <v>492892</v>
      </c>
      <c r="AG332" s="22">
        <v>0</v>
      </c>
      <c r="AH332" s="22">
        <v>0</v>
      </c>
      <c r="AI332" s="22">
        <v>492892</v>
      </c>
      <c r="AJ332" s="22">
        <v>627528</v>
      </c>
    </row>
    <row r="333" spans="1:36" x14ac:dyDescent="0.25">
      <c r="A333" s="22" t="s">
        <v>120</v>
      </c>
      <c r="B333" s="22" t="s">
        <v>706</v>
      </c>
      <c r="C333" s="22" t="s">
        <v>785</v>
      </c>
      <c r="D333" s="22" t="s">
        <v>786</v>
      </c>
      <c r="E333" s="22">
        <v>1018669</v>
      </c>
      <c r="F333" s="22">
        <v>13938</v>
      </c>
      <c r="G333" s="22">
        <v>0</v>
      </c>
      <c r="H333" s="22">
        <v>0</v>
      </c>
      <c r="I333" s="22">
        <v>20491</v>
      </c>
      <c r="J333" s="22">
        <v>0</v>
      </c>
      <c r="K333" s="22">
        <v>4833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1057931</v>
      </c>
      <c r="V333" s="22">
        <v>0</v>
      </c>
      <c r="W333" s="22">
        <v>9130</v>
      </c>
      <c r="X333" s="22">
        <v>16278</v>
      </c>
      <c r="Y333" s="22">
        <v>5200</v>
      </c>
      <c r="Z333" s="22">
        <v>111236</v>
      </c>
      <c r="AA333" s="22">
        <v>0</v>
      </c>
      <c r="AB333" s="22">
        <v>0</v>
      </c>
      <c r="AC333" s="22">
        <v>0</v>
      </c>
      <c r="AD333" s="22">
        <v>141844</v>
      </c>
      <c r="AE333" s="22">
        <v>916087</v>
      </c>
      <c r="AF333" s="22">
        <v>517066</v>
      </c>
      <c r="AG333" s="22">
        <v>0</v>
      </c>
      <c r="AH333" s="22">
        <v>0</v>
      </c>
      <c r="AI333" s="22">
        <v>517066</v>
      </c>
      <c r="AJ333" s="22">
        <v>1433153</v>
      </c>
    </row>
    <row r="334" spans="1:36" x14ac:dyDescent="0.25">
      <c r="A334" s="22" t="s">
        <v>120</v>
      </c>
      <c r="B334" s="22" t="s">
        <v>706</v>
      </c>
      <c r="C334" s="22" t="s">
        <v>787</v>
      </c>
      <c r="D334" s="22" t="s">
        <v>788</v>
      </c>
      <c r="E334" s="22">
        <v>480775</v>
      </c>
      <c r="F334" s="22">
        <v>2826</v>
      </c>
      <c r="G334" s="22">
        <v>0</v>
      </c>
      <c r="H334" s="22">
        <v>0</v>
      </c>
      <c r="I334" s="22">
        <v>9331</v>
      </c>
      <c r="J334" s="22">
        <v>0</v>
      </c>
      <c r="K334" s="22">
        <v>200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493132</v>
      </c>
      <c r="V334" s="22">
        <v>0</v>
      </c>
      <c r="W334" s="22">
        <v>0</v>
      </c>
      <c r="X334" s="22">
        <v>24569</v>
      </c>
      <c r="Y334" s="22">
        <v>500</v>
      </c>
      <c r="Z334" s="22">
        <v>196799</v>
      </c>
      <c r="AA334" s="22">
        <v>0</v>
      </c>
      <c r="AB334" s="22">
        <v>0</v>
      </c>
      <c r="AC334" s="22">
        <v>0</v>
      </c>
      <c r="AD334" s="22">
        <v>221868</v>
      </c>
      <c r="AE334" s="22">
        <v>271264</v>
      </c>
      <c r="AF334" s="22">
        <v>1070023</v>
      </c>
      <c r="AG334" s="22">
        <v>0</v>
      </c>
      <c r="AH334" s="22">
        <v>0</v>
      </c>
      <c r="AI334" s="22">
        <v>1070023</v>
      </c>
      <c r="AJ334" s="22">
        <v>1341287</v>
      </c>
    </row>
    <row r="335" spans="1:36" x14ac:dyDescent="0.25">
      <c r="A335" s="22" t="s">
        <v>120</v>
      </c>
      <c r="B335" s="22" t="s">
        <v>706</v>
      </c>
      <c r="C335" s="22" t="s">
        <v>789</v>
      </c>
      <c r="D335" s="22" t="s">
        <v>790</v>
      </c>
      <c r="E335" s="22">
        <v>236897</v>
      </c>
      <c r="F335" s="22">
        <v>21057</v>
      </c>
      <c r="G335" s="22">
        <v>3758</v>
      </c>
      <c r="H335" s="22">
        <v>0</v>
      </c>
      <c r="I335" s="22">
        <v>13600</v>
      </c>
      <c r="J335" s="22">
        <v>0</v>
      </c>
      <c r="K335" s="22">
        <v>2050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277362</v>
      </c>
      <c r="V335" s="22">
        <v>0</v>
      </c>
      <c r="W335" s="22">
        <v>0</v>
      </c>
      <c r="X335" s="22">
        <v>19114</v>
      </c>
      <c r="Y335" s="22">
        <v>0</v>
      </c>
      <c r="Z335" s="22">
        <v>61645</v>
      </c>
      <c r="AA335" s="22">
        <v>0</v>
      </c>
      <c r="AB335" s="22">
        <v>0</v>
      </c>
      <c r="AC335" s="22">
        <v>0</v>
      </c>
      <c r="AD335" s="22">
        <v>80759</v>
      </c>
      <c r="AE335" s="22">
        <v>196603</v>
      </c>
      <c r="AF335" s="22">
        <v>562738</v>
      </c>
      <c r="AG335" s="22">
        <v>0</v>
      </c>
      <c r="AH335" s="22">
        <v>0</v>
      </c>
      <c r="AI335" s="22">
        <v>562738</v>
      </c>
      <c r="AJ335" s="22">
        <v>759341</v>
      </c>
    </row>
    <row r="336" spans="1:36" x14ac:dyDescent="0.25">
      <c r="A336" s="22" t="s">
        <v>120</v>
      </c>
      <c r="B336" s="22" t="s">
        <v>706</v>
      </c>
      <c r="C336" s="22" t="s">
        <v>791</v>
      </c>
      <c r="D336" s="22" t="s">
        <v>792</v>
      </c>
      <c r="E336" s="22">
        <v>186302</v>
      </c>
      <c r="F336" s="22">
        <v>0</v>
      </c>
      <c r="G336" s="22">
        <v>0</v>
      </c>
      <c r="H336" s="22">
        <v>0</v>
      </c>
      <c r="I336" s="22">
        <v>27660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75885</v>
      </c>
      <c r="S336" s="22">
        <v>1071</v>
      </c>
      <c r="T336" s="22">
        <v>0</v>
      </c>
      <c r="U336" s="22">
        <v>290918</v>
      </c>
      <c r="V336" s="22">
        <v>0</v>
      </c>
      <c r="W336" s="22">
        <v>0</v>
      </c>
      <c r="X336" s="22">
        <v>9355</v>
      </c>
      <c r="Y336" s="22">
        <v>0</v>
      </c>
      <c r="Z336" s="22">
        <v>61492</v>
      </c>
      <c r="AA336" s="22">
        <v>0</v>
      </c>
      <c r="AB336" s="22">
        <v>98</v>
      </c>
      <c r="AC336" s="22">
        <v>0</v>
      </c>
      <c r="AD336" s="22">
        <v>70945</v>
      </c>
      <c r="AE336" s="22">
        <v>219973</v>
      </c>
      <c r="AF336" s="22">
        <v>666287</v>
      </c>
      <c r="AG336" s="22">
        <v>0</v>
      </c>
      <c r="AH336" s="22">
        <v>0</v>
      </c>
      <c r="AI336" s="22">
        <v>666287</v>
      </c>
      <c r="AJ336" s="22">
        <v>886260</v>
      </c>
    </row>
    <row r="337" spans="1:36" x14ac:dyDescent="0.25">
      <c r="A337" s="22" t="s">
        <v>120</v>
      </c>
      <c r="B337" s="22" t="s">
        <v>706</v>
      </c>
      <c r="C337" s="22" t="s">
        <v>793</v>
      </c>
      <c r="D337" s="22" t="s">
        <v>794</v>
      </c>
      <c r="E337" s="22">
        <v>402570</v>
      </c>
      <c r="F337" s="22">
        <v>19559</v>
      </c>
      <c r="G337" s="22">
        <v>4761</v>
      </c>
      <c r="H337" s="22">
        <v>0</v>
      </c>
      <c r="I337" s="22">
        <v>16090</v>
      </c>
      <c r="J337" s="22">
        <v>0</v>
      </c>
      <c r="K337" s="22">
        <v>1800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444780</v>
      </c>
      <c r="V337" s="22">
        <v>0</v>
      </c>
      <c r="W337" s="22">
        <v>0</v>
      </c>
      <c r="X337" s="22">
        <v>11353</v>
      </c>
      <c r="Y337" s="22">
        <v>0</v>
      </c>
      <c r="Z337" s="22">
        <v>32132</v>
      </c>
      <c r="AA337" s="22">
        <v>43429</v>
      </c>
      <c r="AB337" s="22">
        <v>0</v>
      </c>
      <c r="AC337" s="22">
        <v>0</v>
      </c>
      <c r="AD337" s="22">
        <v>86914</v>
      </c>
      <c r="AE337" s="22">
        <v>357866</v>
      </c>
      <c r="AF337" s="22">
        <v>692659</v>
      </c>
      <c r="AG337" s="22">
        <v>0</v>
      </c>
      <c r="AH337" s="22">
        <v>0</v>
      </c>
      <c r="AI337" s="22">
        <v>692659</v>
      </c>
      <c r="AJ337" s="22">
        <v>1050525</v>
      </c>
    </row>
    <row r="338" spans="1:36" x14ac:dyDescent="0.25">
      <c r="A338" s="22" t="s">
        <v>120</v>
      </c>
      <c r="B338" s="22" t="s">
        <v>706</v>
      </c>
      <c r="C338" s="22" t="s">
        <v>795</v>
      </c>
      <c r="D338" s="22" t="s">
        <v>796</v>
      </c>
      <c r="E338" s="22">
        <v>686216</v>
      </c>
      <c r="F338" s="22">
        <v>14849</v>
      </c>
      <c r="G338" s="22">
        <v>8120</v>
      </c>
      <c r="H338" s="22">
        <v>0</v>
      </c>
      <c r="I338" s="22">
        <v>14033</v>
      </c>
      <c r="J338" s="22">
        <v>0</v>
      </c>
      <c r="K338" s="22">
        <v>6082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729300</v>
      </c>
      <c r="V338" s="22">
        <v>0</v>
      </c>
      <c r="W338" s="22">
        <v>0</v>
      </c>
      <c r="X338" s="22">
        <v>4058</v>
      </c>
      <c r="Y338" s="22">
        <v>0</v>
      </c>
      <c r="Z338" s="22">
        <v>412871</v>
      </c>
      <c r="AA338" s="22">
        <v>0</v>
      </c>
      <c r="AB338" s="22">
        <v>0</v>
      </c>
      <c r="AC338" s="22">
        <v>0</v>
      </c>
      <c r="AD338" s="22">
        <v>416929</v>
      </c>
      <c r="AE338" s="22">
        <v>312371</v>
      </c>
      <c r="AF338" s="22">
        <v>645298</v>
      </c>
      <c r="AG338" s="22">
        <v>0</v>
      </c>
      <c r="AH338" s="22">
        <v>292</v>
      </c>
      <c r="AI338" s="22">
        <v>645590</v>
      </c>
      <c r="AJ338" s="22">
        <v>957961</v>
      </c>
    </row>
    <row r="339" spans="1:36" x14ac:dyDescent="0.25">
      <c r="A339" s="22" t="s">
        <v>120</v>
      </c>
      <c r="B339" s="22" t="s">
        <v>706</v>
      </c>
      <c r="C339" s="22" t="s">
        <v>797</v>
      </c>
      <c r="D339" s="22" t="s">
        <v>798</v>
      </c>
      <c r="E339" s="22">
        <v>406584</v>
      </c>
      <c r="F339" s="22">
        <v>1</v>
      </c>
      <c r="G339" s="22">
        <v>0</v>
      </c>
      <c r="H339" s="22">
        <v>0</v>
      </c>
      <c r="I339" s="22">
        <v>1808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408393</v>
      </c>
      <c r="V339" s="22">
        <v>0</v>
      </c>
      <c r="W339" s="22">
        <v>0</v>
      </c>
      <c r="X339" s="22">
        <v>13113</v>
      </c>
      <c r="Y339" s="22">
        <v>2000</v>
      </c>
      <c r="Z339" s="22">
        <v>209050</v>
      </c>
      <c r="AA339" s="22">
        <v>0</v>
      </c>
      <c r="AB339" s="22">
        <v>105</v>
      </c>
      <c r="AC339" s="22">
        <v>0</v>
      </c>
      <c r="AD339" s="22">
        <v>224268</v>
      </c>
      <c r="AE339" s="22">
        <v>184125</v>
      </c>
      <c r="AF339" s="22">
        <v>218908</v>
      </c>
      <c r="AG339" s="22">
        <v>0</v>
      </c>
      <c r="AH339" s="22">
        <v>6258</v>
      </c>
      <c r="AI339" s="22">
        <v>225166</v>
      </c>
      <c r="AJ339" s="22">
        <v>409291</v>
      </c>
    </row>
    <row r="340" spans="1:36" x14ac:dyDescent="0.25">
      <c r="A340" s="22" t="s">
        <v>120</v>
      </c>
      <c r="B340" s="22" t="s">
        <v>706</v>
      </c>
      <c r="C340" s="22" t="s">
        <v>799</v>
      </c>
      <c r="D340" s="22" t="s">
        <v>800</v>
      </c>
      <c r="E340" s="22">
        <v>289719</v>
      </c>
      <c r="F340" s="22">
        <v>51</v>
      </c>
      <c r="G340" s="22"/>
      <c r="H340" s="22"/>
      <c r="I340" s="22">
        <v>2987</v>
      </c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>
        <v>292757</v>
      </c>
      <c r="V340" s="22"/>
      <c r="W340" s="22"/>
      <c r="X340" s="22">
        <v>3300</v>
      </c>
      <c r="Y340" s="22"/>
      <c r="Z340" s="22">
        <v>53239</v>
      </c>
      <c r="AA340" s="22">
        <v>0</v>
      </c>
      <c r="AB340" s="22"/>
      <c r="AC340" s="22"/>
      <c r="AD340" s="22">
        <v>56539</v>
      </c>
      <c r="AE340" s="22">
        <v>236218</v>
      </c>
      <c r="AF340" s="22">
        <v>43295</v>
      </c>
      <c r="AG340" s="22"/>
      <c r="AH340" s="22"/>
      <c r="AI340" s="22">
        <v>43295</v>
      </c>
      <c r="AJ340" s="22">
        <v>279513</v>
      </c>
    </row>
    <row r="341" spans="1:36" x14ac:dyDescent="0.25">
      <c r="A341" s="22" t="s">
        <v>120</v>
      </c>
      <c r="B341" s="22" t="s">
        <v>706</v>
      </c>
      <c r="C341" s="22" t="s">
        <v>801</v>
      </c>
      <c r="D341" s="22" t="s">
        <v>802</v>
      </c>
      <c r="E341" s="22">
        <v>295114</v>
      </c>
      <c r="F341" s="22">
        <v>8562</v>
      </c>
      <c r="G341" s="22">
        <v>5025</v>
      </c>
      <c r="H341" s="22">
        <v>0</v>
      </c>
      <c r="I341" s="22">
        <v>170202</v>
      </c>
      <c r="J341" s="22">
        <v>0</v>
      </c>
      <c r="K341" s="22">
        <v>23071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501974</v>
      </c>
      <c r="V341" s="22">
        <v>0</v>
      </c>
      <c r="W341" s="22">
        <v>0</v>
      </c>
      <c r="X341" s="22">
        <v>19375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19375</v>
      </c>
      <c r="AE341" s="22">
        <v>482599</v>
      </c>
      <c r="AF341" s="22">
        <v>1647162</v>
      </c>
      <c r="AG341" s="22">
        <v>0</v>
      </c>
      <c r="AH341" s="22">
        <v>0</v>
      </c>
      <c r="AI341" s="22">
        <v>1647162</v>
      </c>
      <c r="AJ341" s="22">
        <v>2129761</v>
      </c>
    </row>
    <row r="342" spans="1:36" x14ac:dyDescent="0.25">
      <c r="A342" s="22" t="s">
        <v>120</v>
      </c>
      <c r="B342" s="22" t="s">
        <v>706</v>
      </c>
      <c r="C342" s="22" t="s">
        <v>803</v>
      </c>
      <c r="D342" s="22" t="s">
        <v>804</v>
      </c>
      <c r="E342" s="22">
        <v>201187</v>
      </c>
      <c r="F342" s="22">
        <v>6775</v>
      </c>
      <c r="G342" s="22">
        <v>3587</v>
      </c>
      <c r="H342" s="22">
        <v>0</v>
      </c>
      <c r="I342" s="22">
        <v>6015</v>
      </c>
      <c r="J342" s="22">
        <v>0</v>
      </c>
      <c r="K342" s="22">
        <v>9541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227105</v>
      </c>
      <c r="V342" s="22">
        <v>0</v>
      </c>
      <c r="W342" s="22">
        <v>0</v>
      </c>
      <c r="X342" s="22">
        <v>11533</v>
      </c>
      <c r="Y342" s="22">
        <v>0</v>
      </c>
      <c r="Z342" s="22">
        <v>0</v>
      </c>
      <c r="AA342" s="22">
        <v>71860</v>
      </c>
      <c r="AB342" s="22">
        <v>0</v>
      </c>
      <c r="AC342" s="22">
        <v>4853</v>
      </c>
      <c r="AD342" s="22">
        <v>88246</v>
      </c>
      <c r="AE342" s="22">
        <v>138859</v>
      </c>
      <c r="AF342" s="22">
        <v>658855</v>
      </c>
      <c r="AG342" s="22">
        <v>0</v>
      </c>
      <c r="AH342" s="22">
        <v>21891</v>
      </c>
      <c r="AI342" s="22">
        <v>680746</v>
      </c>
      <c r="AJ342" s="22">
        <v>819605</v>
      </c>
    </row>
    <row r="343" spans="1:36" x14ac:dyDescent="0.25">
      <c r="A343" s="22" t="s">
        <v>120</v>
      </c>
      <c r="B343" s="22" t="s">
        <v>706</v>
      </c>
      <c r="C343" s="22" t="s">
        <v>805</v>
      </c>
      <c r="D343" s="22" t="s">
        <v>806</v>
      </c>
      <c r="E343" s="22">
        <v>534056</v>
      </c>
      <c r="F343" s="22">
        <v>8475</v>
      </c>
      <c r="G343" s="22">
        <v>45</v>
      </c>
      <c r="H343" s="22">
        <v>0</v>
      </c>
      <c r="I343" s="22">
        <v>15691</v>
      </c>
      <c r="J343" s="22">
        <v>0</v>
      </c>
      <c r="K343" s="22">
        <v>3265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86</v>
      </c>
      <c r="T343" s="22">
        <v>0</v>
      </c>
      <c r="U343" s="22">
        <v>561618</v>
      </c>
      <c r="V343" s="22">
        <v>0</v>
      </c>
      <c r="W343" s="22">
        <v>11754</v>
      </c>
      <c r="X343" s="22">
        <v>7635</v>
      </c>
      <c r="Y343" s="22">
        <v>0</v>
      </c>
      <c r="Z343" s="22">
        <v>181366</v>
      </c>
      <c r="AA343" s="22">
        <v>0</v>
      </c>
      <c r="AB343" s="22">
        <v>0</v>
      </c>
      <c r="AC343" s="22">
        <v>40000</v>
      </c>
      <c r="AD343" s="22">
        <v>240755</v>
      </c>
      <c r="AE343" s="22">
        <v>320863</v>
      </c>
      <c r="AF343" s="22">
        <v>321248</v>
      </c>
      <c r="AG343" s="22">
        <v>0</v>
      </c>
      <c r="AH343" s="22">
        <v>10255</v>
      </c>
      <c r="AI343" s="22">
        <v>331503</v>
      </c>
      <c r="AJ343" s="22">
        <v>652366</v>
      </c>
    </row>
    <row r="344" spans="1:36" x14ac:dyDescent="0.25">
      <c r="A344" s="22" t="s">
        <v>120</v>
      </c>
      <c r="B344" s="22" t="s">
        <v>706</v>
      </c>
      <c r="C344" s="22" t="s">
        <v>807</v>
      </c>
      <c r="D344" s="22" t="s">
        <v>808</v>
      </c>
      <c r="E344" s="22">
        <v>524935</v>
      </c>
      <c r="F344" s="22">
        <v>14240</v>
      </c>
      <c r="G344" s="22">
        <v>8138</v>
      </c>
      <c r="H344" s="22">
        <v>0</v>
      </c>
      <c r="I344" s="22">
        <v>0</v>
      </c>
      <c r="J344" s="22">
        <v>0</v>
      </c>
      <c r="K344" s="22">
        <v>5422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552735</v>
      </c>
      <c r="V344" s="22">
        <v>0</v>
      </c>
      <c r="W344" s="22">
        <v>0</v>
      </c>
      <c r="X344" s="22">
        <v>31076</v>
      </c>
      <c r="Y344" s="22">
        <v>22164</v>
      </c>
      <c r="Z344" s="22">
        <v>185817</v>
      </c>
      <c r="AA344" s="22">
        <v>0</v>
      </c>
      <c r="AB344" s="22">
        <v>0</v>
      </c>
      <c r="AC344" s="22">
        <v>0</v>
      </c>
      <c r="AD344" s="22">
        <v>239057</v>
      </c>
      <c r="AE344" s="22">
        <v>313678</v>
      </c>
      <c r="AF344" s="22">
        <v>590044</v>
      </c>
      <c r="AG344" s="22">
        <v>0</v>
      </c>
      <c r="AH344" s="22">
        <v>0</v>
      </c>
      <c r="AI344" s="22">
        <v>590044</v>
      </c>
      <c r="AJ344" s="22">
        <v>903722</v>
      </c>
    </row>
    <row r="345" spans="1:36" x14ac:dyDescent="0.25">
      <c r="A345" s="22" t="s">
        <v>120</v>
      </c>
      <c r="B345" s="22" t="s">
        <v>809</v>
      </c>
      <c r="C345" s="22" t="s">
        <v>810</v>
      </c>
      <c r="D345" s="22" t="s">
        <v>811</v>
      </c>
      <c r="E345" s="22">
        <v>217205</v>
      </c>
      <c r="F345" s="22">
        <v>19106</v>
      </c>
      <c r="G345" s="22">
        <v>10870</v>
      </c>
      <c r="H345" s="22">
        <v>-22074</v>
      </c>
      <c r="I345" s="22">
        <v>71091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10</v>
      </c>
      <c r="Q345" s="22">
        <v>0</v>
      </c>
      <c r="R345" s="22">
        <v>0</v>
      </c>
      <c r="S345" s="22">
        <v>0</v>
      </c>
      <c r="T345" s="22">
        <v>0</v>
      </c>
      <c r="U345" s="22">
        <v>296208</v>
      </c>
      <c r="V345" s="22">
        <v>0</v>
      </c>
      <c r="W345" s="22">
        <v>0</v>
      </c>
      <c r="X345" s="22">
        <v>80756</v>
      </c>
      <c r="Y345" s="22">
        <v>0</v>
      </c>
      <c r="Z345" s="22">
        <v>164000</v>
      </c>
      <c r="AA345" s="22">
        <v>0</v>
      </c>
      <c r="AB345" s="22">
        <v>0</v>
      </c>
      <c r="AC345" s="22">
        <v>0</v>
      </c>
      <c r="AD345" s="22">
        <v>244756</v>
      </c>
      <c r="AE345" s="22">
        <v>51452</v>
      </c>
      <c r="AF345" s="22">
        <v>563490</v>
      </c>
      <c r="AG345" s="22">
        <v>0</v>
      </c>
      <c r="AH345" s="22">
        <v>47683</v>
      </c>
      <c r="AI345" s="22">
        <v>611173</v>
      </c>
      <c r="AJ345" s="22">
        <v>662625</v>
      </c>
    </row>
    <row r="346" spans="1:36" x14ac:dyDescent="0.25">
      <c r="A346" s="22" t="s">
        <v>120</v>
      </c>
      <c r="B346" s="22" t="s">
        <v>809</v>
      </c>
      <c r="C346" s="22" t="s">
        <v>812</v>
      </c>
      <c r="D346" s="22" t="s">
        <v>813</v>
      </c>
      <c r="E346" s="22">
        <v>3784053</v>
      </c>
      <c r="F346" s="22">
        <v>60770</v>
      </c>
      <c r="G346" s="22">
        <v>0</v>
      </c>
      <c r="H346" s="22">
        <v>-2621</v>
      </c>
      <c r="I346" s="22">
        <v>455991</v>
      </c>
      <c r="J346" s="22">
        <v>0</v>
      </c>
      <c r="K346" s="22">
        <v>11100</v>
      </c>
      <c r="L346" s="22">
        <v>0</v>
      </c>
      <c r="M346" s="22">
        <v>0</v>
      </c>
      <c r="N346" s="22">
        <v>0</v>
      </c>
      <c r="O346" s="22">
        <v>0</v>
      </c>
      <c r="P346" s="22">
        <v>10</v>
      </c>
      <c r="Q346" s="22">
        <v>0</v>
      </c>
      <c r="R346" s="22">
        <v>0</v>
      </c>
      <c r="S346" s="22">
        <v>0</v>
      </c>
      <c r="T346" s="22">
        <v>0</v>
      </c>
      <c r="U346" s="22">
        <v>4309303</v>
      </c>
      <c r="V346" s="22">
        <v>0</v>
      </c>
      <c r="W346" s="22">
        <v>0</v>
      </c>
      <c r="X346" s="22">
        <v>112419</v>
      </c>
      <c r="Y346" s="22">
        <v>0</v>
      </c>
      <c r="Z346" s="22">
        <v>1464931</v>
      </c>
      <c r="AA346" s="22">
        <v>0</v>
      </c>
      <c r="AB346" s="22">
        <v>0</v>
      </c>
      <c r="AC346" s="22">
        <v>0</v>
      </c>
      <c r="AD346" s="22">
        <v>1577350</v>
      </c>
      <c r="AE346" s="22">
        <v>2731953</v>
      </c>
      <c r="AF346" s="22">
        <v>1317583</v>
      </c>
      <c r="AG346" s="22">
        <v>0</v>
      </c>
      <c r="AH346" s="22">
        <v>6369</v>
      </c>
      <c r="AI346" s="22">
        <v>1323952</v>
      </c>
      <c r="AJ346" s="22">
        <v>4055905</v>
      </c>
    </row>
    <row r="347" spans="1:36" x14ac:dyDescent="0.25">
      <c r="A347" s="22" t="s">
        <v>120</v>
      </c>
      <c r="B347" s="22" t="s">
        <v>809</v>
      </c>
      <c r="C347" s="22" t="s">
        <v>814</v>
      </c>
      <c r="D347" s="22" t="s">
        <v>815</v>
      </c>
      <c r="E347" s="22">
        <v>486219</v>
      </c>
      <c r="F347" s="22">
        <v>691</v>
      </c>
      <c r="G347" s="22">
        <v>0</v>
      </c>
      <c r="H347" s="22">
        <v>-683</v>
      </c>
      <c r="I347" s="22">
        <v>6207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10</v>
      </c>
      <c r="Q347" s="22">
        <v>0</v>
      </c>
      <c r="R347" s="22">
        <v>0</v>
      </c>
      <c r="S347" s="22">
        <v>0</v>
      </c>
      <c r="T347" s="22">
        <v>0</v>
      </c>
      <c r="U347" s="22">
        <v>492444</v>
      </c>
      <c r="V347" s="22">
        <v>0</v>
      </c>
      <c r="W347" s="22">
        <v>0</v>
      </c>
      <c r="X347" s="22">
        <v>20438</v>
      </c>
      <c r="Y347" s="22">
        <v>0</v>
      </c>
      <c r="Z347" s="22">
        <v>168525</v>
      </c>
      <c r="AA347" s="22">
        <v>0</v>
      </c>
      <c r="AB347" s="22">
        <v>0</v>
      </c>
      <c r="AC347" s="22">
        <v>0</v>
      </c>
      <c r="AD347" s="22">
        <v>188963</v>
      </c>
      <c r="AE347" s="22">
        <v>303481</v>
      </c>
      <c r="AF347" s="22">
        <v>0</v>
      </c>
      <c r="AG347" s="22">
        <v>0</v>
      </c>
      <c r="AH347" s="22">
        <v>0</v>
      </c>
      <c r="AI347" s="22">
        <v>0</v>
      </c>
      <c r="AJ347" s="22">
        <v>303481</v>
      </c>
    </row>
    <row r="348" spans="1:36" x14ac:dyDescent="0.25">
      <c r="A348" s="22" t="s">
        <v>120</v>
      </c>
      <c r="B348" s="22" t="s">
        <v>809</v>
      </c>
      <c r="C348" s="22" t="s">
        <v>816</v>
      </c>
      <c r="D348" s="22" t="s">
        <v>817</v>
      </c>
      <c r="E348" s="22">
        <v>126347</v>
      </c>
      <c r="F348" s="22">
        <v>2545</v>
      </c>
      <c r="G348" s="22">
        <v>0</v>
      </c>
      <c r="H348" s="22">
        <v>-2003</v>
      </c>
      <c r="I348" s="22">
        <v>103846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10</v>
      </c>
      <c r="Q348" s="22">
        <v>0</v>
      </c>
      <c r="R348" s="22">
        <v>0</v>
      </c>
      <c r="S348" s="22">
        <v>0</v>
      </c>
      <c r="T348" s="22">
        <v>0</v>
      </c>
      <c r="U348" s="22">
        <v>230745</v>
      </c>
      <c r="V348" s="22">
        <v>0</v>
      </c>
      <c r="W348" s="22">
        <v>0</v>
      </c>
      <c r="X348" s="22">
        <v>30</v>
      </c>
      <c r="Y348" s="22">
        <v>0</v>
      </c>
      <c r="Z348" s="22">
        <v>77232</v>
      </c>
      <c r="AA348" s="22">
        <v>0</v>
      </c>
      <c r="AB348" s="22">
        <v>0</v>
      </c>
      <c r="AC348" s="22">
        <v>0</v>
      </c>
      <c r="AD348" s="22">
        <v>77262</v>
      </c>
      <c r="AE348" s="22">
        <v>153483</v>
      </c>
      <c r="AF348" s="22">
        <v>0</v>
      </c>
      <c r="AG348" s="22">
        <v>0</v>
      </c>
      <c r="AH348" s="22">
        <v>0</v>
      </c>
      <c r="AI348" s="22">
        <v>0</v>
      </c>
      <c r="AJ348" s="22">
        <v>153483</v>
      </c>
    </row>
    <row r="349" spans="1:36" x14ac:dyDescent="0.25">
      <c r="A349" s="22" t="s">
        <v>120</v>
      </c>
      <c r="B349" s="22" t="s">
        <v>809</v>
      </c>
      <c r="C349" s="22" t="s">
        <v>818</v>
      </c>
      <c r="D349" s="22" t="s">
        <v>819</v>
      </c>
      <c r="E349" s="22">
        <v>201874</v>
      </c>
      <c r="F349" s="22">
        <v>12816</v>
      </c>
      <c r="G349" s="22">
        <v>44283</v>
      </c>
      <c r="H349" s="22">
        <v>-57078</v>
      </c>
      <c r="I349" s="22">
        <v>19355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10</v>
      </c>
      <c r="Q349" s="22">
        <v>0</v>
      </c>
      <c r="R349" s="22">
        <v>0</v>
      </c>
      <c r="S349" s="22">
        <v>0</v>
      </c>
      <c r="T349" s="22">
        <v>0</v>
      </c>
      <c r="U349" s="22">
        <v>221260</v>
      </c>
      <c r="V349" s="22">
        <v>0</v>
      </c>
      <c r="W349" s="22">
        <v>0</v>
      </c>
      <c r="X349" s="22">
        <v>23</v>
      </c>
      <c r="Y349" s="22">
        <v>0</v>
      </c>
      <c r="Z349" s="22">
        <v>209705</v>
      </c>
      <c r="AA349" s="22">
        <v>0</v>
      </c>
      <c r="AB349" s="22">
        <v>0</v>
      </c>
      <c r="AC349" s="22">
        <v>0</v>
      </c>
      <c r="AD349" s="22">
        <v>209728</v>
      </c>
      <c r="AE349" s="22">
        <v>11532</v>
      </c>
      <c r="AF349" s="22">
        <v>0</v>
      </c>
      <c r="AG349" s="22">
        <v>0</v>
      </c>
      <c r="AH349" s="22">
        <v>0</v>
      </c>
      <c r="AI349" s="22">
        <v>0</v>
      </c>
      <c r="AJ349" s="22">
        <v>11532</v>
      </c>
    </row>
    <row r="350" spans="1:36" x14ac:dyDescent="0.25">
      <c r="A350" s="22" t="s">
        <v>120</v>
      </c>
      <c r="B350" s="22" t="s">
        <v>809</v>
      </c>
      <c r="C350" s="22" t="s">
        <v>820</v>
      </c>
      <c r="D350" s="22" t="s">
        <v>821</v>
      </c>
      <c r="E350" s="22">
        <v>1785533</v>
      </c>
      <c r="F350" s="22">
        <v>16335</v>
      </c>
      <c r="G350" s="22">
        <v>0</v>
      </c>
      <c r="H350" s="22">
        <v>0</v>
      </c>
      <c r="I350" s="22">
        <v>0</v>
      </c>
      <c r="J350" s="22">
        <v>0</v>
      </c>
      <c r="K350" s="22">
        <v>177761</v>
      </c>
      <c r="L350" s="22">
        <v>0</v>
      </c>
      <c r="M350" s="22">
        <v>0</v>
      </c>
      <c r="N350" s="22">
        <v>0</v>
      </c>
      <c r="O350" s="22">
        <v>0</v>
      </c>
      <c r="P350" s="22">
        <v>0</v>
      </c>
      <c r="Q350" s="22">
        <v>0</v>
      </c>
      <c r="R350" s="22">
        <v>11</v>
      </c>
      <c r="S350" s="22">
        <v>1</v>
      </c>
      <c r="T350" s="22">
        <v>0</v>
      </c>
      <c r="U350" s="22">
        <v>1979641</v>
      </c>
      <c r="V350" s="22">
        <v>0</v>
      </c>
      <c r="W350" s="22">
        <v>0</v>
      </c>
      <c r="X350" s="22">
        <v>223851</v>
      </c>
      <c r="Y350" s="22">
        <v>0</v>
      </c>
      <c r="Z350" s="22">
        <v>468502</v>
      </c>
      <c r="AA350" s="22">
        <v>234662</v>
      </c>
      <c r="AB350" s="22">
        <v>0</v>
      </c>
      <c r="AC350" s="22">
        <v>664120</v>
      </c>
      <c r="AD350" s="22">
        <v>1591135</v>
      </c>
      <c r="AE350" s="22">
        <v>388506</v>
      </c>
      <c r="AF350" s="22">
        <v>1161576</v>
      </c>
      <c r="AG350" s="22">
        <v>0</v>
      </c>
      <c r="AH350" s="22">
        <v>0</v>
      </c>
      <c r="AI350" s="22">
        <v>1161576</v>
      </c>
      <c r="AJ350" s="22">
        <v>1550082</v>
      </c>
    </row>
    <row r="351" spans="1:36" x14ac:dyDescent="0.25">
      <c r="A351" s="22" t="s">
        <v>120</v>
      </c>
      <c r="B351" s="22" t="s">
        <v>822</v>
      </c>
      <c r="C351" s="22" t="s">
        <v>823</v>
      </c>
      <c r="D351" s="22" t="s">
        <v>824</v>
      </c>
      <c r="E351" s="22">
        <v>29019032</v>
      </c>
      <c r="F351" s="22">
        <v>533862</v>
      </c>
      <c r="G351" s="22">
        <v>101620</v>
      </c>
      <c r="H351" s="22">
        <v>-66002</v>
      </c>
      <c r="I351" s="22">
        <v>1054464</v>
      </c>
      <c r="J351" s="22">
        <v>14273605</v>
      </c>
      <c r="K351" s="22">
        <v>2376517</v>
      </c>
      <c r="L351" s="22">
        <v>0</v>
      </c>
      <c r="M351" s="22">
        <v>0</v>
      </c>
      <c r="N351" s="22">
        <v>0</v>
      </c>
      <c r="O351" s="22">
        <v>5992911</v>
      </c>
      <c r="P351" s="22">
        <v>4321574</v>
      </c>
      <c r="Q351" s="22">
        <v>0</v>
      </c>
      <c r="R351" s="22">
        <v>16312918</v>
      </c>
      <c r="S351" s="22">
        <v>522670</v>
      </c>
      <c r="T351" s="22">
        <v>3000936</v>
      </c>
      <c r="U351" s="22">
        <v>77444107</v>
      </c>
      <c r="V351" s="22">
        <v>0</v>
      </c>
      <c r="W351" s="22">
        <v>845641</v>
      </c>
      <c r="X351" s="22">
        <v>2270097</v>
      </c>
      <c r="Y351" s="22">
        <v>0</v>
      </c>
      <c r="Z351" s="22">
        <v>1991122</v>
      </c>
      <c r="AA351" s="22">
        <v>17125795</v>
      </c>
      <c r="AB351" s="22">
        <v>0</v>
      </c>
      <c r="AC351" s="22">
        <v>1740000</v>
      </c>
      <c r="AD351" s="22">
        <v>23972655</v>
      </c>
      <c r="AE351" s="22">
        <v>53471452</v>
      </c>
      <c r="AF351" s="22">
        <v>148423833</v>
      </c>
      <c r="AG351" s="22">
        <v>5155042</v>
      </c>
      <c r="AH351" s="22">
        <v>71922</v>
      </c>
      <c r="AI351" s="22">
        <v>153650797</v>
      </c>
      <c r="AJ351" s="22">
        <v>207122249</v>
      </c>
    </row>
    <row r="352" spans="1:36" x14ac:dyDescent="0.25">
      <c r="A352" s="22"/>
      <c r="B352" s="22"/>
      <c r="C352" s="22"/>
      <c r="D352" s="22" t="s">
        <v>825</v>
      </c>
      <c r="E352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F9B11-4FCB-4586-B87A-D4DEB9FF45C1}">
  <dimension ref="A1:H35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" width="15.7109375" customWidth="1"/>
  </cols>
  <sheetData>
    <row r="1" spans="1:8" ht="24" customHeight="1" x14ac:dyDescent="0.3">
      <c r="A1" s="4" t="str">
        <f>HYPERLINK("#'Index'!A1", "&lt;&lt; Index")</f>
        <v>&lt;&lt; Index</v>
      </c>
      <c r="B1" s="20" t="s">
        <v>826</v>
      </c>
      <c r="D1" s="20" t="s">
        <v>827</v>
      </c>
    </row>
    <row r="2" spans="1: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828</v>
      </c>
      <c r="F2" s="21" t="s">
        <v>829</v>
      </c>
      <c r="G2" s="21" t="s">
        <v>830</v>
      </c>
      <c r="H2" s="21" t="s">
        <v>831</v>
      </c>
    </row>
    <row r="3" spans="1:8" x14ac:dyDescent="0.25">
      <c r="A3" s="21"/>
      <c r="B3" s="21"/>
      <c r="C3" s="21"/>
      <c r="D3" s="21" t="s">
        <v>87</v>
      </c>
      <c r="E3" s="21" t="s">
        <v>832</v>
      </c>
      <c r="F3" s="21" t="s">
        <v>833</v>
      </c>
      <c r="G3" s="21" t="s">
        <v>834</v>
      </c>
      <c r="H3" s="21" t="s">
        <v>835</v>
      </c>
    </row>
    <row r="4" spans="1:8" x14ac:dyDescent="0.25">
      <c r="A4" s="22" t="s">
        <v>120</v>
      </c>
      <c r="B4" s="22" t="s">
        <v>121</v>
      </c>
      <c r="C4" s="22" t="s">
        <v>122</v>
      </c>
      <c r="D4" s="22" t="s">
        <v>123</v>
      </c>
      <c r="E4" s="22">
        <v>146600942</v>
      </c>
      <c r="F4" s="22">
        <v>34170853</v>
      </c>
      <c r="G4" s="22">
        <v>24433490</v>
      </c>
      <c r="H4" s="22">
        <v>4382987</v>
      </c>
    </row>
    <row r="5" spans="1:8" x14ac:dyDescent="0.25">
      <c r="A5" s="22" t="s">
        <v>120</v>
      </c>
      <c r="B5" s="22" t="s">
        <v>121</v>
      </c>
      <c r="C5" s="22" t="s">
        <v>124</v>
      </c>
      <c r="D5" s="22" t="s">
        <v>125</v>
      </c>
      <c r="E5" s="22">
        <v>32465001</v>
      </c>
      <c r="F5" s="22">
        <v>7784273</v>
      </c>
      <c r="G5" s="22">
        <v>5410834</v>
      </c>
      <c r="H5" s="22">
        <v>862637</v>
      </c>
    </row>
    <row r="6" spans="1:8" x14ac:dyDescent="0.25">
      <c r="A6" s="22" t="s">
        <v>120</v>
      </c>
      <c r="B6" s="22" t="s">
        <v>121</v>
      </c>
      <c r="C6" s="22" t="s">
        <v>126</v>
      </c>
      <c r="D6" s="22" t="s">
        <v>127</v>
      </c>
      <c r="E6" s="22">
        <v>5210616000</v>
      </c>
      <c r="F6" s="22">
        <v>2537026000</v>
      </c>
      <c r="G6" s="22">
        <v>911858000</v>
      </c>
      <c r="H6" s="22">
        <v>348084000</v>
      </c>
    </row>
    <row r="7" spans="1:8" x14ac:dyDescent="0.25">
      <c r="A7" s="22" t="s">
        <v>120</v>
      </c>
      <c r="B7" s="22" t="s">
        <v>121</v>
      </c>
      <c r="C7" s="22" t="s">
        <v>128</v>
      </c>
      <c r="D7" s="22" t="s">
        <v>129</v>
      </c>
      <c r="E7" s="22">
        <v>64513385</v>
      </c>
      <c r="F7" s="22">
        <v>27250117</v>
      </c>
      <c r="G7" s="22">
        <v>10752231</v>
      </c>
      <c r="H7" s="22">
        <v>3259655</v>
      </c>
    </row>
    <row r="8" spans="1:8" x14ac:dyDescent="0.25">
      <c r="A8" s="22" t="s">
        <v>120</v>
      </c>
      <c r="B8" s="22" t="s">
        <v>121</v>
      </c>
      <c r="C8" s="22" t="s">
        <v>130</v>
      </c>
      <c r="D8" s="22" t="s">
        <v>131</v>
      </c>
      <c r="E8" s="22">
        <v>39610554</v>
      </c>
      <c r="F8" s="22">
        <v>18889699</v>
      </c>
      <c r="G8" s="22">
        <v>6601759</v>
      </c>
      <c r="H8" s="22">
        <v>1903620</v>
      </c>
    </row>
    <row r="9" spans="1:8" x14ac:dyDescent="0.25">
      <c r="A9" s="22" t="s">
        <v>120</v>
      </c>
      <c r="B9" s="22" t="s">
        <v>121</v>
      </c>
      <c r="C9" s="22" t="s">
        <v>132</v>
      </c>
      <c r="D9" s="22" t="s">
        <v>133</v>
      </c>
      <c r="E9" s="22">
        <v>3233906000</v>
      </c>
      <c r="F9" s="22">
        <v>1492566000</v>
      </c>
      <c r="G9" s="22">
        <v>565934000</v>
      </c>
      <c r="H9" s="22">
        <v>134473000</v>
      </c>
    </row>
    <row r="10" spans="1:8" x14ac:dyDescent="0.25">
      <c r="A10" s="22" t="s">
        <v>120</v>
      </c>
      <c r="B10" s="22" t="s">
        <v>121</v>
      </c>
      <c r="C10" s="22" t="s">
        <v>134</v>
      </c>
      <c r="D10" s="22" t="s">
        <v>135</v>
      </c>
      <c r="E10" s="22">
        <v>61238280</v>
      </c>
      <c r="F10" s="22">
        <v>12906449</v>
      </c>
      <c r="G10" s="22">
        <v>10206380</v>
      </c>
      <c r="H10" s="22">
        <v>1435913</v>
      </c>
    </row>
    <row r="11" spans="1:8" x14ac:dyDescent="0.25">
      <c r="A11" s="22" t="s">
        <v>120</v>
      </c>
      <c r="B11" s="22" t="s">
        <v>121</v>
      </c>
      <c r="C11" s="22" t="s">
        <v>136</v>
      </c>
      <c r="D11" s="22" t="s">
        <v>137</v>
      </c>
      <c r="E11" s="22">
        <v>184395525</v>
      </c>
      <c r="F11" s="22">
        <v>104535681</v>
      </c>
      <c r="G11" s="22">
        <v>30388100</v>
      </c>
      <c r="H11" s="22">
        <v>10237462</v>
      </c>
    </row>
    <row r="12" spans="1:8" x14ac:dyDescent="0.25">
      <c r="A12" s="22" t="s">
        <v>120</v>
      </c>
      <c r="B12" s="22" t="s">
        <v>121</v>
      </c>
      <c r="C12" s="22" t="s">
        <v>138</v>
      </c>
      <c r="D12" s="22" t="s">
        <v>139</v>
      </c>
      <c r="E12" s="22">
        <v>83806743</v>
      </c>
      <c r="F12" s="22">
        <v>43733981</v>
      </c>
      <c r="G12" s="22">
        <v>13967790</v>
      </c>
      <c r="H12" s="22">
        <v>3968179</v>
      </c>
    </row>
    <row r="13" spans="1:8" x14ac:dyDescent="0.25">
      <c r="A13" s="22" t="s">
        <v>120</v>
      </c>
      <c r="B13" s="22" t="s">
        <v>121</v>
      </c>
      <c r="C13" s="22" t="s">
        <v>140</v>
      </c>
      <c r="D13" s="22" t="s">
        <v>141</v>
      </c>
      <c r="E13" s="22">
        <v>367488000</v>
      </c>
      <c r="F13" s="22">
        <v>46137000</v>
      </c>
      <c r="G13" s="22">
        <v>61248000</v>
      </c>
      <c r="H13" s="22">
        <v>8971000</v>
      </c>
    </row>
    <row r="14" spans="1:8" x14ac:dyDescent="0.25">
      <c r="A14" s="22" t="s">
        <v>120</v>
      </c>
      <c r="B14" s="22" t="s">
        <v>121</v>
      </c>
      <c r="C14" s="22" t="s">
        <v>142</v>
      </c>
      <c r="D14" s="22" t="s">
        <v>143</v>
      </c>
      <c r="E14" s="22">
        <v>582031000</v>
      </c>
      <c r="F14" s="22">
        <v>218539000</v>
      </c>
      <c r="G14" s="22">
        <v>101855000</v>
      </c>
      <c r="H14" s="22">
        <v>27997000</v>
      </c>
    </row>
    <row r="15" spans="1:8" x14ac:dyDescent="0.25">
      <c r="A15" s="22" t="s">
        <v>120</v>
      </c>
      <c r="B15" s="22" t="s">
        <v>121</v>
      </c>
      <c r="C15" s="22" t="s">
        <v>144</v>
      </c>
      <c r="D15" s="22" t="s">
        <v>145</v>
      </c>
      <c r="E15" s="22">
        <v>358810152</v>
      </c>
      <c r="F15" s="22">
        <v>180535955</v>
      </c>
      <c r="G15" s="22">
        <v>59801692</v>
      </c>
      <c r="H15" s="22">
        <v>18230870</v>
      </c>
    </row>
    <row r="16" spans="1:8" x14ac:dyDescent="0.25">
      <c r="A16" s="22" t="s">
        <v>120</v>
      </c>
      <c r="B16" s="22" t="s">
        <v>121</v>
      </c>
      <c r="C16" s="22" t="s">
        <v>146</v>
      </c>
      <c r="D16" s="22" t="s">
        <v>147</v>
      </c>
      <c r="E16" s="22">
        <v>65269076</v>
      </c>
      <c r="F16" s="22">
        <v>11240277</v>
      </c>
      <c r="G16" s="22">
        <v>10878179</v>
      </c>
      <c r="H16" s="22">
        <v>1652079</v>
      </c>
    </row>
    <row r="17" spans="1:8" x14ac:dyDescent="0.25">
      <c r="A17" s="22" t="s">
        <v>120</v>
      </c>
      <c r="B17" s="22" t="s">
        <v>121</v>
      </c>
      <c r="C17" s="22" t="s">
        <v>148</v>
      </c>
      <c r="D17" s="22" t="s">
        <v>149</v>
      </c>
      <c r="E17" s="22">
        <v>188200775</v>
      </c>
      <c r="F17" s="22">
        <v>70964047</v>
      </c>
      <c r="G17" s="22">
        <v>31366796</v>
      </c>
      <c r="H17" s="22">
        <v>8142709</v>
      </c>
    </row>
    <row r="18" spans="1:8" x14ac:dyDescent="0.25">
      <c r="A18" s="22" t="s">
        <v>120</v>
      </c>
      <c r="B18" s="22" t="s">
        <v>121</v>
      </c>
      <c r="C18" s="22" t="s">
        <v>150</v>
      </c>
      <c r="D18" s="22" t="s">
        <v>151</v>
      </c>
      <c r="E18" s="22">
        <v>31566179</v>
      </c>
      <c r="F18" s="22">
        <v>18017448</v>
      </c>
      <c r="G18" s="22">
        <v>5261030</v>
      </c>
      <c r="H18" s="22">
        <v>2303534</v>
      </c>
    </row>
    <row r="19" spans="1:8" x14ac:dyDescent="0.25">
      <c r="A19" s="22" t="s">
        <v>120</v>
      </c>
      <c r="B19" s="22" t="s">
        <v>152</v>
      </c>
      <c r="C19" s="22" t="s">
        <v>153</v>
      </c>
      <c r="D19" s="22" t="s">
        <v>154</v>
      </c>
      <c r="E19" s="22">
        <v>18710717</v>
      </c>
      <c r="F19" s="22">
        <v>1751989</v>
      </c>
      <c r="G19" s="22">
        <v>3118453</v>
      </c>
      <c r="H19" s="22">
        <v>339624</v>
      </c>
    </row>
    <row r="20" spans="1:8" x14ac:dyDescent="0.25">
      <c r="A20" s="22" t="s">
        <v>120</v>
      </c>
      <c r="B20" s="22" t="s">
        <v>152</v>
      </c>
      <c r="C20" s="22" t="s">
        <v>155</v>
      </c>
      <c r="D20" s="22" t="s">
        <v>156</v>
      </c>
      <c r="E20" s="22">
        <v>20034329</v>
      </c>
      <c r="F20" s="22">
        <v>7002485</v>
      </c>
      <c r="G20" s="22">
        <v>3339055</v>
      </c>
      <c r="H20" s="22">
        <v>808460</v>
      </c>
    </row>
    <row r="21" spans="1:8" x14ac:dyDescent="0.25">
      <c r="A21" s="22" t="s">
        <v>120</v>
      </c>
      <c r="B21" s="22" t="s">
        <v>152</v>
      </c>
      <c r="C21" s="22" t="s">
        <v>157</v>
      </c>
      <c r="D21" s="22" t="s">
        <v>158</v>
      </c>
      <c r="E21" s="22">
        <v>44232579</v>
      </c>
      <c r="F21" s="22">
        <v>11713171</v>
      </c>
      <c r="G21" s="22">
        <v>7372097</v>
      </c>
      <c r="H21" s="22">
        <v>2166669</v>
      </c>
    </row>
    <row r="22" spans="1:8" x14ac:dyDescent="0.25">
      <c r="A22" s="22" t="s">
        <v>120</v>
      </c>
      <c r="B22" s="22" t="s">
        <v>152</v>
      </c>
      <c r="C22" s="22" t="s">
        <v>159</v>
      </c>
      <c r="D22" s="22" t="s">
        <v>160</v>
      </c>
      <c r="E22" s="22">
        <v>372503097</v>
      </c>
      <c r="F22" s="22">
        <v>126792507</v>
      </c>
      <c r="G22" s="22">
        <v>62083850</v>
      </c>
      <c r="H22" s="22">
        <v>16571993</v>
      </c>
    </row>
    <row r="23" spans="1:8" x14ac:dyDescent="0.25">
      <c r="A23" s="22" t="s">
        <v>120</v>
      </c>
      <c r="B23" s="22" t="s">
        <v>152</v>
      </c>
      <c r="C23" s="22" t="s">
        <v>161</v>
      </c>
      <c r="D23" s="22" t="s">
        <v>162</v>
      </c>
      <c r="E23" s="22">
        <v>938688022</v>
      </c>
      <c r="F23" s="22">
        <v>237228752</v>
      </c>
      <c r="G23" s="22">
        <v>164270404</v>
      </c>
      <c r="H23" s="22">
        <v>20529368</v>
      </c>
    </row>
    <row r="24" spans="1:8" x14ac:dyDescent="0.25">
      <c r="A24" s="22" t="s">
        <v>120</v>
      </c>
      <c r="B24" s="22" t="s">
        <v>163</v>
      </c>
      <c r="C24" s="22" t="s">
        <v>164</v>
      </c>
      <c r="D24" s="22" t="s">
        <v>165</v>
      </c>
      <c r="E24" s="22">
        <v>3027967</v>
      </c>
      <c r="F24" s="22">
        <v>0</v>
      </c>
      <c r="G24" s="22">
        <v>504661</v>
      </c>
      <c r="H24" s="22">
        <v>0</v>
      </c>
    </row>
    <row r="25" spans="1:8" x14ac:dyDescent="0.25">
      <c r="A25" s="22" t="s">
        <v>120</v>
      </c>
      <c r="B25" s="22" t="s">
        <v>163</v>
      </c>
      <c r="C25" s="22" t="s">
        <v>166</v>
      </c>
      <c r="D25" s="22" t="s">
        <v>167</v>
      </c>
      <c r="E25" s="22">
        <v>29928261</v>
      </c>
      <c r="F25" s="22">
        <v>3779</v>
      </c>
      <c r="G25" s="22">
        <v>4988044</v>
      </c>
      <c r="H25" s="22">
        <v>4233</v>
      </c>
    </row>
    <row r="26" spans="1:8" x14ac:dyDescent="0.25">
      <c r="A26" s="22" t="s">
        <v>120</v>
      </c>
      <c r="B26" s="22" t="s">
        <v>163</v>
      </c>
      <c r="C26" s="22" t="s">
        <v>168</v>
      </c>
      <c r="D26" s="22" t="s">
        <v>169</v>
      </c>
      <c r="E26" s="22">
        <v>14981505</v>
      </c>
      <c r="F26" s="22">
        <v>181453</v>
      </c>
      <c r="G26" s="22">
        <v>2496918</v>
      </c>
      <c r="H26" s="22">
        <v>94285</v>
      </c>
    </row>
    <row r="27" spans="1:8" x14ac:dyDescent="0.25">
      <c r="A27" s="22" t="s">
        <v>120</v>
      </c>
      <c r="B27" s="22" t="s">
        <v>163</v>
      </c>
      <c r="C27" s="22" t="s">
        <v>170</v>
      </c>
      <c r="D27" s="22" t="s">
        <v>171</v>
      </c>
      <c r="E27" s="22">
        <v>19437497</v>
      </c>
      <c r="F27" s="22">
        <v>0</v>
      </c>
      <c r="G27" s="22">
        <v>3239583</v>
      </c>
      <c r="H27" s="22">
        <v>0</v>
      </c>
    </row>
    <row r="28" spans="1:8" x14ac:dyDescent="0.25">
      <c r="A28" s="22" t="s">
        <v>120</v>
      </c>
      <c r="B28" s="22" t="s">
        <v>163</v>
      </c>
      <c r="C28" s="22" t="s">
        <v>172</v>
      </c>
      <c r="D28" s="22" t="s">
        <v>173</v>
      </c>
      <c r="E28" s="22">
        <v>38985418</v>
      </c>
      <c r="F28" s="22">
        <v>14934734</v>
      </c>
      <c r="G28" s="22">
        <v>6497568</v>
      </c>
      <c r="H28" s="22">
        <v>2401988</v>
      </c>
    </row>
    <row r="29" spans="1:8" x14ac:dyDescent="0.25">
      <c r="A29" s="22" t="s">
        <v>120</v>
      </c>
      <c r="B29" s="22" t="s">
        <v>163</v>
      </c>
      <c r="C29" s="22" t="s">
        <v>174</v>
      </c>
      <c r="D29" s="22" t="s">
        <v>175</v>
      </c>
      <c r="E29" s="22">
        <v>7719278</v>
      </c>
      <c r="F29" s="22">
        <v>10700</v>
      </c>
      <c r="G29" s="22">
        <v>1286546</v>
      </c>
      <c r="H29" s="22">
        <v>11071</v>
      </c>
    </row>
    <row r="30" spans="1:8" x14ac:dyDescent="0.25">
      <c r="A30" s="22" t="s">
        <v>120</v>
      </c>
      <c r="B30" s="22" t="s">
        <v>163</v>
      </c>
      <c r="C30" s="22" t="s">
        <v>176</v>
      </c>
      <c r="D30" s="22" t="s">
        <v>177</v>
      </c>
      <c r="E30" s="22">
        <v>11523125</v>
      </c>
      <c r="F30" s="22">
        <v>0</v>
      </c>
      <c r="G30" s="22">
        <v>1920521</v>
      </c>
      <c r="H30" s="22">
        <v>0</v>
      </c>
    </row>
    <row r="31" spans="1:8" x14ac:dyDescent="0.25">
      <c r="A31" s="22" t="s">
        <v>120</v>
      </c>
      <c r="B31" s="22" t="s">
        <v>163</v>
      </c>
      <c r="C31" s="22" t="s">
        <v>178</v>
      </c>
      <c r="D31" s="22" t="s">
        <v>179</v>
      </c>
      <c r="E31" s="22">
        <v>59564330</v>
      </c>
      <c r="F31" s="22">
        <v>3170967</v>
      </c>
      <c r="G31" s="22">
        <v>9927388</v>
      </c>
      <c r="H31" s="22">
        <v>1140823</v>
      </c>
    </row>
    <row r="32" spans="1:8" x14ac:dyDescent="0.25">
      <c r="A32" s="22" t="s">
        <v>120</v>
      </c>
      <c r="B32" s="22" t="s">
        <v>163</v>
      </c>
      <c r="C32" s="22" t="s">
        <v>180</v>
      </c>
      <c r="D32" s="22" t="s">
        <v>181</v>
      </c>
      <c r="E32" s="22">
        <v>38062478</v>
      </c>
      <c r="F32" s="22">
        <v>2613666</v>
      </c>
      <c r="G32" s="22">
        <v>6343746</v>
      </c>
      <c r="H32" s="22">
        <v>779785</v>
      </c>
    </row>
    <row r="33" spans="1:8" x14ac:dyDescent="0.25">
      <c r="A33" s="22" t="s">
        <v>120</v>
      </c>
      <c r="B33" s="22" t="s">
        <v>163</v>
      </c>
      <c r="C33" s="22" t="s">
        <v>182</v>
      </c>
      <c r="D33" s="22" t="s">
        <v>183</v>
      </c>
      <c r="E33" s="22">
        <v>24345408</v>
      </c>
      <c r="F33" s="22">
        <v>2432035</v>
      </c>
      <c r="G33" s="22">
        <v>4057568</v>
      </c>
      <c r="H33" s="22">
        <v>868256</v>
      </c>
    </row>
    <row r="34" spans="1:8" x14ac:dyDescent="0.25">
      <c r="A34" s="22" t="s">
        <v>120</v>
      </c>
      <c r="B34" s="22" t="s">
        <v>163</v>
      </c>
      <c r="C34" s="22" t="s">
        <v>184</v>
      </c>
      <c r="D34" s="22" t="s">
        <v>185</v>
      </c>
      <c r="E34" s="22">
        <v>10022165</v>
      </c>
      <c r="F34" s="22">
        <v>0</v>
      </c>
      <c r="G34" s="22">
        <v>1670361</v>
      </c>
      <c r="H34" s="22">
        <v>0</v>
      </c>
    </row>
    <row r="35" spans="1:8" x14ac:dyDescent="0.25">
      <c r="A35" s="22" t="s">
        <v>120</v>
      </c>
      <c r="B35" s="22" t="s">
        <v>163</v>
      </c>
      <c r="C35" s="22" t="s">
        <v>186</v>
      </c>
      <c r="D35" s="22" t="s">
        <v>187</v>
      </c>
      <c r="E35" s="22">
        <v>26872706</v>
      </c>
      <c r="F35" s="22">
        <v>0</v>
      </c>
      <c r="G35" s="22">
        <v>4478784</v>
      </c>
      <c r="H35" s="22">
        <v>0</v>
      </c>
    </row>
    <row r="36" spans="1:8" x14ac:dyDescent="0.25">
      <c r="A36" s="22" t="s">
        <v>120</v>
      </c>
      <c r="B36" s="22" t="s">
        <v>163</v>
      </c>
      <c r="C36" s="22" t="s">
        <v>188</v>
      </c>
      <c r="D36" s="22" t="s">
        <v>189</v>
      </c>
      <c r="E36" s="22">
        <v>53447319</v>
      </c>
      <c r="F36" s="22">
        <v>0</v>
      </c>
      <c r="G36" s="22">
        <v>8907886</v>
      </c>
      <c r="H36" s="22">
        <v>0</v>
      </c>
    </row>
    <row r="37" spans="1:8" x14ac:dyDescent="0.25">
      <c r="A37" s="22" t="s">
        <v>120</v>
      </c>
      <c r="B37" s="22" t="s">
        <v>163</v>
      </c>
      <c r="C37" s="22" t="s">
        <v>190</v>
      </c>
      <c r="D37" s="22" t="s">
        <v>191</v>
      </c>
      <c r="E37" s="22">
        <v>30381425</v>
      </c>
      <c r="F37" s="22">
        <v>602917</v>
      </c>
      <c r="G37" s="22">
        <v>5063571</v>
      </c>
      <c r="H37" s="22">
        <v>113447</v>
      </c>
    </row>
    <row r="38" spans="1:8" x14ac:dyDescent="0.25">
      <c r="A38" s="22" t="s">
        <v>120</v>
      </c>
      <c r="B38" s="22" t="s">
        <v>163</v>
      </c>
      <c r="C38" s="22" t="s">
        <v>192</v>
      </c>
      <c r="D38" s="22" t="s">
        <v>193</v>
      </c>
      <c r="E38" s="22">
        <v>9428220</v>
      </c>
      <c r="F38" s="22">
        <v>0</v>
      </c>
      <c r="G38" s="22">
        <v>1571370</v>
      </c>
      <c r="H38" s="22">
        <v>0</v>
      </c>
    </row>
    <row r="39" spans="1:8" x14ac:dyDescent="0.25">
      <c r="A39" s="22" t="s">
        <v>120</v>
      </c>
      <c r="B39" s="22" t="s">
        <v>163</v>
      </c>
      <c r="C39" s="22" t="s">
        <v>194</v>
      </c>
      <c r="D39" s="22" t="s">
        <v>195</v>
      </c>
      <c r="E39" s="22">
        <v>26413164</v>
      </c>
      <c r="F39" s="22">
        <v>61786</v>
      </c>
      <c r="G39" s="22">
        <v>4402194</v>
      </c>
      <c r="H39" s="22">
        <v>27965</v>
      </c>
    </row>
    <row r="40" spans="1:8" x14ac:dyDescent="0.25">
      <c r="A40" s="22" t="s">
        <v>120</v>
      </c>
      <c r="B40" s="22" t="s">
        <v>163</v>
      </c>
      <c r="C40" s="22" t="s">
        <v>196</v>
      </c>
      <c r="D40" s="22" t="s">
        <v>197</v>
      </c>
      <c r="E40" s="22">
        <v>43863077</v>
      </c>
      <c r="F40" s="22">
        <v>4750256</v>
      </c>
      <c r="G40" s="22">
        <v>7310513</v>
      </c>
      <c r="H40" s="22">
        <v>874027</v>
      </c>
    </row>
    <row r="41" spans="1:8" x14ac:dyDescent="0.25">
      <c r="A41" s="22" t="s">
        <v>120</v>
      </c>
      <c r="B41" s="22" t="s">
        <v>163</v>
      </c>
      <c r="C41" s="22" t="s">
        <v>198</v>
      </c>
      <c r="D41" s="22" t="s">
        <v>199</v>
      </c>
      <c r="E41" s="22">
        <v>14049414</v>
      </c>
      <c r="F41" s="22">
        <v>1127707</v>
      </c>
      <c r="G41" s="22">
        <v>2341569</v>
      </c>
      <c r="H41" s="22">
        <v>172603</v>
      </c>
    </row>
    <row r="42" spans="1:8" x14ac:dyDescent="0.25">
      <c r="A42" s="22" t="s">
        <v>120</v>
      </c>
      <c r="B42" s="22" t="s">
        <v>163</v>
      </c>
      <c r="C42" s="22" t="s">
        <v>200</v>
      </c>
      <c r="D42" s="22" t="s">
        <v>201</v>
      </c>
      <c r="E42" s="22">
        <v>99443100</v>
      </c>
      <c r="F42" s="22">
        <v>34900403</v>
      </c>
      <c r="G42" s="22">
        <v>16573850</v>
      </c>
      <c r="H42" s="22">
        <v>4369638</v>
      </c>
    </row>
    <row r="43" spans="1:8" x14ac:dyDescent="0.25">
      <c r="A43" s="22" t="s">
        <v>120</v>
      </c>
      <c r="B43" s="22" t="s">
        <v>163</v>
      </c>
      <c r="C43" s="22" t="s">
        <v>202</v>
      </c>
      <c r="D43" s="22" t="s">
        <v>203</v>
      </c>
      <c r="E43" s="22">
        <v>80573654</v>
      </c>
      <c r="F43" s="22">
        <v>1356987</v>
      </c>
      <c r="G43" s="22">
        <v>13428942</v>
      </c>
      <c r="H43" s="22">
        <v>90218</v>
      </c>
    </row>
    <row r="44" spans="1:8" x14ac:dyDescent="0.25">
      <c r="A44" s="22" t="s">
        <v>120</v>
      </c>
      <c r="B44" s="22" t="s">
        <v>163</v>
      </c>
      <c r="C44" s="22" t="s">
        <v>204</v>
      </c>
      <c r="D44" s="22" t="s">
        <v>205</v>
      </c>
      <c r="E44" s="22">
        <v>33009284</v>
      </c>
      <c r="F44" s="22">
        <v>9638299</v>
      </c>
      <c r="G44" s="22">
        <v>5501547</v>
      </c>
      <c r="H44" s="22">
        <v>1370630</v>
      </c>
    </row>
    <row r="45" spans="1:8" x14ac:dyDescent="0.25">
      <c r="A45" s="22" t="s">
        <v>120</v>
      </c>
      <c r="B45" s="22" t="s">
        <v>163</v>
      </c>
      <c r="C45" s="22" t="s">
        <v>206</v>
      </c>
      <c r="D45" s="22" t="s">
        <v>207</v>
      </c>
      <c r="E45" s="22">
        <v>56090699</v>
      </c>
      <c r="F45" s="22">
        <v>41807228</v>
      </c>
      <c r="G45" s="22">
        <v>9348450</v>
      </c>
      <c r="H45" s="22">
        <v>5289271</v>
      </c>
    </row>
    <row r="46" spans="1:8" x14ac:dyDescent="0.25">
      <c r="A46" s="22" t="s">
        <v>120</v>
      </c>
      <c r="B46" s="22" t="s">
        <v>163</v>
      </c>
      <c r="C46" s="22" t="s">
        <v>208</v>
      </c>
      <c r="D46" s="22" t="s">
        <v>209</v>
      </c>
      <c r="E46" s="22">
        <v>33085478</v>
      </c>
      <c r="F46" s="22">
        <v>6311095</v>
      </c>
      <c r="G46" s="22">
        <v>5514246</v>
      </c>
      <c r="H46" s="22">
        <v>896244</v>
      </c>
    </row>
    <row r="47" spans="1:8" x14ac:dyDescent="0.25">
      <c r="A47" s="22" t="s">
        <v>120</v>
      </c>
      <c r="B47" s="22" t="s">
        <v>163</v>
      </c>
      <c r="C47" s="22" t="s">
        <v>210</v>
      </c>
      <c r="D47" s="22" t="s">
        <v>211</v>
      </c>
      <c r="E47" s="22">
        <v>44755505</v>
      </c>
      <c r="F47" s="22">
        <v>0</v>
      </c>
      <c r="G47" s="22">
        <v>7459251</v>
      </c>
      <c r="H47" s="22">
        <v>0</v>
      </c>
    </row>
    <row r="48" spans="1:8" x14ac:dyDescent="0.25">
      <c r="A48" s="22" t="s">
        <v>120</v>
      </c>
      <c r="B48" s="22" t="s">
        <v>163</v>
      </c>
      <c r="C48" s="22" t="s">
        <v>212</v>
      </c>
      <c r="D48" s="22" t="s">
        <v>213</v>
      </c>
      <c r="E48" s="22">
        <v>21487223</v>
      </c>
      <c r="F48" s="22">
        <v>0</v>
      </c>
      <c r="G48" s="22">
        <v>3581204</v>
      </c>
      <c r="H48" s="22">
        <v>0</v>
      </c>
    </row>
    <row r="49" spans="1:8" x14ac:dyDescent="0.25">
      <c r="A49" s="22" t="s">
        <v>120</v>
      </c>
      <c r="B49" s="22" t="s">
        <v>163</v>
      </c>
      <c r="C49" s="22" t="s">
        <v>214</v>
      </c>
      <c r="D49" s="22" t="s">
        <v>215</v>
      </c>
      <c r="E49" s="22">
        <v>63768969</v>
      </c>
      <c r="F49" s="22">
        <v>21112337</v>
      </c>
      <c r="G49" s="22">
        <v>10628162</v>
      </c>
      <c r="H49" s="22">
        <v>2110083</v>
      </c>
    </row>
    <row r="50" spans="1:8" x14ac:dyDescent="0.25">
      <c r="A50" s="22" t="s">
        <v>120</v>
      </c>
      <c r="B50" s="22" t="s">
        <v>163</v>
      </c>
      <c r="C50" s="22" t="s">
        <v>216</v>
      </c>
      <c r="D50" s="22" t="s">
        <v>217</v>
      </c>
      <c r="E50" s="22">
        <v>20483460</v>
      </c>
      <c r="F50" s="22">
        <v>3806704</v>
      </c>
      <c r="G50" s="22">
        <v>3413910</v>
      </c>
      <c r="H50" s="22">
        <v>337277</v>
      </c>
    </row>
    <row r="51" spans="1:8" x14ac:dyDescent="0.25">
      <c r="A51" s="22" t="s">
        <v>120</v>
      </c>
      <c r="B51" s="22" t="s">
        <v>163</v>
      </c>
      <c r="C51" s="22" t="s">
        <v>218</v>
      </c>
      <c r="D51" s="22" t="s">
        <v>219</v>
      </c>
      <c r="E51" s="22">
        <v>25745243</v>
      </c>
      <c r="F51" s="22">
        <v>5610721</v>
      </c>
      <c r="G51" s="22">
        <v>4290874</v>
      </c>
      <c r="H51" s="22">
        <v>560463</v>
      </c>
    </row>
    <row r="52" spans="1:8" x14ac:dyDescent="0.25">
      <c r="A52" s="22" t="s">
        <v>120</v>
      </c>
      <c r="B52" s="22" t="s">
        <v>163</v>
      </c>
      <c r="C52" s="22" t="s">
        <v>220</v>
      </c>
      <c r="D52" s="22" t="s">
        <v>221</v>
      </c>
      <c r="E52" s="22">
        <v>21892835</v>
      </c>
      <c r="F52" s="22">
        <v>497950</v>
      </c>
      <c r="G52" s="22">
        <v>3648806</v>
      </c>
      <c r="H52" s="22">
        <v>4005</v>
      </c>
    </row>
    <row r="53" spans="1:8" x14ac:dyDescent="0.25">
      <c r="A53" s="22" t="s">
        <v>120</v>
      </c>
      <c r="B53" s="22" t="s">
        <v>163</v>
      </c>
      <c r="C53" s="22" t="s">
        <v>222</v>
      </c>
      <c r="D53" s="22" t="s">
        <v>223</v>
      </c>
      <c r="E53" s="22">
        <v>44812498</v>
      </c>
      <c r="F53" s="22">
        <v>2700156</v>
      </c>
      <c r="G53" s="22">
        <v>7468750</v>
      </c>
      <c r="H53" s="22">
        <v>238928</v>
      </c>
    </row>
    <row r="54" spans="1:8" x14ac:dyDescent="0.25">
      <c r="A54" s="22" t="s">
        <v>120</v>
      </c>
      <c r="B54" s="22" t="s">
        <v>163</v>
      </c>
      <c r="C54" s="22" t="s">
        <v>224</v>
      </c>
      <c r="D54" s="22" t="s">
        <v>225</v>
      </c>
      <c r="E54" s="22">
        <v>48747599</v>
      </c>
      <c r="F54" s="22">
        <v>6737971</v>
      </c>
      <c r="G54" s="22">
        <v>8124600</v>
      </c>
      <c r="H54" s="22">
        <v>998560</v>
      </c>
    </row>
    <row r="55" spans="1:8" x14ac:dyDescent="0.25">
      <c r="A55" s="22" t="s">
        <v>120</v>
      </c>
      <c r="B55" s="22" t="s">
        <v>163</v>
      </c>
      <c r="C55" s="22" t="s">
        <v>226</v>
      </c>
      <c r="D55" s="22" t="s">
        <v>227</v>
      </c>
      <c r="E55" s="22">
        <v>27705930</v>
      </c>
      <c r="F55" s="22">
        <v>143540</v>
      </c>
      <c r="G55" s="22">
        <v>4617655</v>
      </c>
      <c r="H55" s="22">
        <v>122318</v>
      </c>
    </row>
    <row r="56" spans="1:8" x14ac:dyDescent="0.25">
      <c r="A56" s="22" t="s">
        <v>120</v>
      </c>
      <c r="B56" s="22" t="s">
        <v>163</v>
      </c>
      <c r="C56" s="22" t="s">
        <v>228</v>
      </c>
      <c r="D56" s="22" t="s">
        <v>229</v>
      </c>
      <c r="E56" s="22">
        <v>31230028</v>
      </c>
      <c r="F56" s="22">
        <v>2634106</v>
      </c>
      <c r="G56" s="22">
        <v>5205005</v>
      </c>
      <c r="H56" s="22">
        <v>278883</v>
      </c>
    </row>
    <row r="57" spans="1:8" x14ac:dyDescent="0.25">
      <c r="A57" s="22" t="s">
        <v>120</v>
      </c>
      <c r="B57" s="22" t="s">
        <v>163</v>
      </c>
      <c r="C57" s="22" t="s">
        <v>230</v>
      </c>
      <c r="D57" s="22" t="s">
        <v>231</v>
      </c>
      <c r="E57" s="22">
        <v>87574260</v>
      </c>
      <c r="F57" s="22">
        <v>196487</v>
      </c>
      <c r="G57" s="22">
        <v>14884615</v>
      </c>
      <c r="H57" s="22">
        <v>43312</v>
      </c>
    </row>
    <row r="58" spans="1:8" x14ac:dyDescent="0.25">
      <c r="A58" s="22" t="s">
        <v>120</v>
      </c>
      <c r="B58" s="22" t="s">
        <v>163</v>
      </c>
      <c r="C58" s="22" t="s">
        <v>232</v>
      </c>
      <c r="D58" s="22" t="s">
        <v>233</v>
      </c>
      <c r="E58" s="22">
        <v>11894564</v>
      </c>
      <c r="F58" s="22">
        <v>5000000</v>
      </c>
      <c r="G58" s="22">
        <v>2973641</v>
      </c>
      <c r="H58" s="22">
        <v>590167</v>
      </c>
    </row>
    <row r="59" spans="1:8" x14ac:dyDescent="0.25">
      <c r="A59" s="22" t="s">
        <v>120</v>
      </c>
      <c r="B59" s="22" t="s">
        <v>163</v>
      </c>
      <c r="C59" s="22" t="s">
        <v>234</v>
      </c>
      <c r="D59" s="22" t="s">
        <v>235</v>
      </c>
      <c r="E59" s="22">
        <v>68000931</v>
      </c>
      <c r="F59" s="22">
        <v>6238740</v>
      </c>
      <c r="G59" s="22">
        <v>11333489</v>
      </c>
      <c r="H59" s="22">
        <v>977315</v>
      </c>
    </row>
    <row r="60" spans="1:8" x14ac:dyDescent="0.25">
      <c r="A60" s="22" t="s">
        <v>120</v>
      </c>
      <c r="B60" s="22" t="s">
        <v>163</v>
      </c>
      <c r="C60" s="22" t="s">
        <v>236</v>
      </c>
      <c r="D60" s="22" t="s">
        <v>237</v>
      </c>
      <c r="E60" s="22">
        <v>3990238</v>
      </c>
      <c r="F60" s="22">
        <v>0</v>
      </c>
      <c r="G60" s="22">
        <v>665040</v>
      </c>
      <c r="H60" s="22">
        <v>0</v>
      </c>
    </row>
    <row r="61" spans="1:8" x14ac:dyDescent="0.25">
      <c r="A61" s="22" t="s">
        <v>120</v>
      </c>
      <c r="B61" s="22" t="s">
        <v>163</v>
      </c>
      <c r="C61" s="22" t="s">
        <v>238</v>
      </c>
      <c r="D61" s="22" t="s">
        <v>239</v>
      </c>
      <c r="E61" s="22">
        <v>12868064</v>
      </c>
      <c r="F61" s="22">
        <v>1823999</v>
      </c>
      <c r="G61" s="22">
        <v>2144677</v>
      </c>
      <c r="H61" s="22">
        <v>220658</v>
      </c>
    </row>
    <row r="62" spans="1:8" x14ac:dyDescent="0.25">
      <c r="A62" s="22" t="s">
        <v>120</v>
      </c>
      <c r="B62" s="22" t="s">
        <v>163</v>
      </c>
      <c r="C62" s="22" t="s">
        <v>240</v>
      </c>
      <c r="D62" s="22" t="s">
        <v>241</v>
      </c>
      <c r="E62" s="22">
        <v>26739708</v>
      </c>
      <c r="F62" s="22">
        <v>0</v>
      </c>
      <c r="G62" s="22">
        <v>4456615</v>
      </c>
      <c r="H62" s="22">
        <v>0</v>
      </c>
    </row>
    <row r="63" spans="1:8" x14ac:dyDescent="0.25">
      <c r="A63" s="22" t="s">
        <v>120</v>
      </c>
      <c r="B63" s="22" t="s">
        <v>163</v>
      </c>
      <c r="C63" s="22" t="s">
        <v>242</v>
      </c>
      <c r="D63" s="22" t="s">
        <v>243</v>
      </c>
      <c r="E63" s="22">
        <v>24413647</v>
      </c>
      <c r="F63" s="22">
        <v>0</v>
      </c>
      <c r="G63" s="22">
        <v>4068941</v>
      </c>
      <c r="H63" s="22">
        <v>0</v>
      </c>
    </row>
    <row r="64" spans="1:8" x14ac:dyDescent="0.25">
      <c r="A64" s="22" t="s">
        <v>120</v>
      </c>
      <c r="B64" s="22" t="s">
        <v>163</v>
      </c>
      <c r="C64" s="22" t="s">
        <v>244</v>
      </c>
      <c r="D64" s="22" t="s">
        <v>245</v>
      </c>
      <c r="E64" s="22">
        <v>5758880</v>
      </c>
      <c r="F64" s="22">
        <v>0</v>
      </c>
      <c r="G64" s="22">
        <v>959813</v>
      </c>
      <c r="H64" s="22">
        <v>0</v>
      </c>
    </row>
    <row r="65" spans="1:8" x14ac:dyDescent="0.25">
      <c r="A65" s="22" t="s">
        <v>120</v>
      </c>
      <c r="B65" s="22" t="s">
        <v>163</v>
      </c>
      <c r="C65" s="22" t="s">
        <v>246</v>
      </c>
      <c r="D65" s="22" t="s">
        <v>247</v>
      </c>
      <c r="E65" s="22">
        <v>58929699</v>
      </c>
      <c r="F65" s="22">
        <v>5019971</v>
      </c>
      <c r="G65" s="22">
        <v>9821617</v>
      </c>
      <c r="H65" s="22">
        <v>830320</v>
      </c>
    </row>
    <row r="66" spans="1:8" x14ac:dyDescent="0.25">
      <c r="A66" s="22" t="s">
        <v>120</v>
      </c>
      <c r="B66" s="22" t="s">
        <v>163</v>
      </c>
      <c r="C66" s="22" t="s">
        <v>248</v>
      </c>
      <c r="D66" s="22" t="s">
        <v>249</v>
      </c>
      <c r="E66" s="22">
        <v>106544831</v>
      </c>
      <c r="F66" s="22">
        <v>60869049</v>
      </c>
      <c r="G66" s="22">
        <v>17757472</v>
      </c>
      <c r="H66" s="22">
        <v>6123640</v>
      </c>
    </row>
    <row r="67" spans="1:8" x14ac:dyDescent="0.25">
      <c r="A67" s="22" t="s">
        <v>120</v>
      </c>
      <c r="B67" s="22" t="s">
        <v>163</v>
      </c>
      <c r="C67" s="22" t="s">
        <v>250</v>
      </c>
      <c r="D67" s="22" t="s">
        <v>251</v>
      </c>
      <c r="E67" s="22">
        <v>43093368</v>
      </c>
      <c r="F67" s="22">
        <v>0</v>
      </c>
      <c r="G67" s="22">
        <v>7182228</v>
      </c>
      <c r="H67" s="22">
        <v>0</v>
      </c>
    </row>
    <row r="68" spans="1:8" x14ac:dyDescent="0.25">
      <c r="A68" s="22" t="s">
        <v>120</v>
      </c>
      <c r="B68" s="22" t="s">
        <v>163</v>
      </c>
      <c r="C68" s="22" t="s">
        <v>252</v>
      </c>
      <c r="D68" s="22" t="s">
        <v>253</v>
      </c>
      <c r="E68" s="22">
        <v>21157834</v>
      </c>
      <c r="F68" s="22">
        <v>158649</v>
      </c>
      <c r="G68" s="22">
        <v>3526306</v>
      </c>
      <c r="H68" s="22">
        <v>11618</v>
      </c>
    </row>
    <row r="69" spans="1:8" x14ac:dyDescent="0.25">
      <c r="A69" s="22" t="s">
        <v>120</v>
      </c>
      <c r="B69" s="22" t="s">
        <v>163</v>
      </c>
      <c r="C69" s="22" t="s">
        <v>254</v>
      </c>
      <c r="D69" s="22" t="s">
        <v>255</v>
      </c>
      <c r="E69" s="22">
        <v>11682072</v>
      </c>
      <c r="F69" s="22">
        <v>313633</v>
      </c>
      <c r="G69" s="22">
        <v>1947012</v>
      </c>
      <c r="H69" s="22">
        <v>61714</v>
      </c>
    </row>
    <row r="70" spans="1:8" x14ac:dyDescent="0.25">
      <c r="A70" s="22" t="s">
        <v>120</v>
      </c>
      <c r="B70" s="22" t="s">
        <v>163</v>
      </c>
      <c r="C70" s="22" t="s">
        <v>256</v>
      </c>
      <c r="D70" s="22" t="s">
        <v>257</v>
      </c>
      <c r="E70" s="22">
        <v>6006398</v>
      </c>
      <c r="F70" s="22">
        <v>18408</v>
      </c>
      <c r="G70" s="22">
        <v>1001066</v>
      </c>
      <c r="H70" s="22">
        <v>7135</v>
      </c>
    </row>
    <row r="71" spans="1:8" x14ac:dyDescent="0.25">
      <c r="A71" s="22" t="s">
        <v>120</v>
      </c>
      <c r="B71" s="22" t="s">
        <v>163</v>
      </c>
      <c r="C71" s="22" t="s">
        <v>258</v>
      </c>
      <c r="D71" s="22" t="s">
        <v>259</v>
      </c>
      <c r="E71" s="22">
        <v>29472984</v>
      </c>
      <c r="F71" s="22">
        <v>934888</v>
      </c>
      <c r="G71" s="22">
        <v>4912164</v>
      </c>
      <c r="H71" s="22">
        <v>643983</v>
      </c>
    </row>
    <row r="72" spans="1:8" x14ac:dyDescent="0.25">
      <c r="A72" s="22" t="s">
        <v>120</v>
      </c>
      <c r="B72" s="22" t="s">
        <v>163</v>
      </c>
      <c r="C72" s="22" t="s">
        <v>260</v>
      </c>
      <c r="D72" s="22" t="s">
        <v>261</v>
      </c>
      <c r="E72" s="22">
        <v>23782386</v>
      </c>
      <c r="F72" s="22">
        <v>810607</v>
      </c>
      <c r="G72" s="22">
        <v>3963731</v>
      </c>
      <c r="H72" s="22">
        <v>565479</v>
      </c>
    </row>
    <row r="73" spans="1:8" x14ac:dyDescent="0.25">
      <c r="A73" s="22" t="s">
        <v>120</v>
      </c>
      <c r="B73" s="22" t="s">
        <v>163</v>
      </c>
      <c r="C73" s="22" t="s">
        <v>262</v>
      </c>
      <c r="D73" s="22" t="s">
        <v>263</v>
      </c>
      <c r="E73" s="22">
        <v>25351548</v>
      </c>
      <c r="F73" s="22">
        <v>1373785</v>
      </c>
      <c r="G73" s="22">
        <v>4225258</v>
      </c>
      <c r="H73" s="22">
        <v>189545</v>
      </c>
    </row>
    <row r="74" spans="1:8" x14ac:dyDescent="0.25">
      <c r="A74" s="22" t="s">
        <v>120</v>
      </c>
      <c r="B74" s="22" t="s">
        <v>163</v>
      </c>
      <c r="C74" s="22" t="s">
        <v>264</v>
      </c>
      <c r="D74" s="22" t="s">
        <v>265</v>
      </c>
      <c r="E74" s="22">
        <v>50821455</v>
      </c>
      <c r="F74" s="22">
        <v>13576541</v>
      </c>
      <c r="G74" s="22">
        <v>8470243</v>
      </c>
      <c r="H74" s="22">
        <v>1640325</v>
      </c>
    </row>
    <row r="75" spans="1:8" x14ac:dyDescent="0.25">
      <c r="A75" s="22" t="s">
        <v>120</v>
      </c>
      <c r="B75" s="22" t="s">
        <v>163</v>
      </c>
      <c r="C75" s="22" t="s">
        <v>266</v>
      </c>
      <c r="D75" s="22" t="s">
        <v>267</v>
      </c>
      <c r="E75" s="22">
        <v>23933262</v>
      </c>
      <c r="F75" s="22">
        <v>4712027</v>
      </c>
      <c r="G75" s="22">
        <v>3988877</v>
      </c>
      <c r="H75" s="22">
        <v>542803</v>
      </c>
    </row>
    <row r="76" spans="1:8" x14ac:dyDescent="0.25">
      <c r="A76" s="22" t="s">
        <v>120</v>
      </c>
      <c r="B76" s="22" t="s">
        <v>163</v>
      </c>
      <c r="C76" s="22" t="s">
        <v>268</v>
      </c>
      <c r="D76" s="22" t="s">
        <v>269</v>
      </c>
      <c r="E76" s="22">
        <v>20979123</v>
      </c>
      <c r="F76" s="22">
        <v>1148680</v>
      </c>
      <c r="G76" s="22">
        <v>3496521</v>
      </c>
      <c r="H76" s="22">
        <v>38080</v>
      </c>
    </row>
    <row r="77" spans="1:8" x14ac:dyDescent="0.25">
      <c r="A77" s="22" t="s">
        <v>120</v>
      </c>
      <c r="B77" s="22" t="s">
        <v>163</v>
      </c>
      <c r="C77" s="22" t="s">
        <v>270</v>
      </c>
      <c r="D77" s="22" t="s">
        <v>271</v>
      </c>
      <c r="E77" s="22">
        <v>19506144</v>
      </c>
      <c r="F77" s="22">
        <v>0</v>
      </c>
      <c r="G77" s="22">
        <v>4876536</v>
      </c>
      <c r="H77" s="22">
        <v>0</v>
      </c>
    </row>
    <row r="78" spans="1:8" x14ac:dyDescent="0.25">
      <c r="A78" s="22" t="s">
        <v>120</v>
      </c>
      <c r="B78" s="22" t="s">
        <v>163</v>
      </c>
      <c r="C78" s="22" t="s">
        <v>272</v>
      </c>
      <c r="D78" s="22" t="s">
        <v>273</v>
      </c>
      <c r="E78" s="22">
        <v>45509679</v>
      </c>
      <c r="F78" s="22">
        <v>1080991</v>
      </c>
      <c r="G78" s="22">
        <v>7584947</v>
      </c>
      <c r="H78" s="22">
        <v>243885</v>
      </c>
    </row>
    <row r="79" spans="1:8" x14ac:dyDescent="0.25">
      <c r="A79" s="22" t="s">
        <v>120</v>
      </c>
      <c r="B79" s="22" t="s">
        <v>163</v>
      </c>
      <c r="C79" s="22" t="s">
        <v>274</v>
      </c>
      <c r="D79" s="22" t="s">
        <v>275</v>
      </c>
      <c r="E79" s="22">
        <v>20172170</v>
      </c>
      <c r="F79" s="22">
        <v>0</v>
      </c>
      <c r="G79" s="22">
        <v>3362028</v>
      </c>
      <c r="H79" s="22">
        <v>0</v>
      </c>
    </row>
    <row r="80" spans="1:8" x14ac:dyDescent="0.25">
      <c r="A80" s="22" t="s">
        <v>120</v>
      </c>
      <c r="B80" s="22" t="s">
        <v>163</v>
      </c>
      <c r="C80" s="22" t="s">
        <v>276</v>
      </c>
      <c r="D80" s="22" t="s">
        <v>277</v>
      </c>
      <c r="E80" s="22">
        <v>40200371</v>
      </c>
      <c r="F80" s="22">
        <v>0</v>
      </c>
      <c r="G80" s="22">
        <v>6700062</v>
      </c>
      <c r="H80" s="22">
        <v>0</v>
      </c>
    </row>
    <row r="81" spans="1:8" x14ac:dyDescent="0.25">
      <c r="A81" s="22" t="s">
        <v>120</v>
      </c>
      <c r="B81" s="22" t="s">
        <v>163</v>
      </c>
      <c r="C81" s="22" t="s">
        <v>278</v>
      </c>
      <c r="D81" s="22" t="s">
        <v>279</v>
      </c>
      <c r="E81" s="22">
        <v>11788859</v>
      </c>
      <c r="F81" s="22">
        <v>0</v>
      </c>
      <c r="G81" s="22">
        <v>1964810</v>
      </c>
      <c r="H81" s="22">
        <v>0</v>
      </c>
    </row>
    <row r="82" spans="1:8" x14ac:dyDescent="0.25">
      <c r="A82" s="22" t="s">
        <v>120</v>
      </c>
      <c r="B82" s="22" t="s">
        <v>163</v>
      </c>
      <c r="C82" s="22" t="s">
        <v>280</v>
      </c>
      <c r="D82" s="22" t="s">
        <v>281</v>
      </c>
      <c r="E82" s="22">
        <v>22171414</v>
      </c>
      <c r="F82" s="22">
        <v>986417</v>
      </c>
      <c r="G82" s="22">
        <v>3695236</v>
      </c>
      <c r="H82" s="22">
        <v>128084</v>
      </c>
    </row>
    <row r="83" spans="1:8" x14ac:dyDescent="0.25">
      <c r="A83" s="22" t="s">
        <v>120</v>
      </c>
      <c r="B83" s="22" t="s">
        <v>163</v>
      </c>
      <c r="C83" s="22" t="s">
        <v>282</v>
      </c>
      <c r="D83" s="22" t="s">
        <v>283</v>
      </c>
      <c r="E83" s="22">
        <v>32841571</v>
      </c>
      <c r="F83" s="22">
        <v>452842</v>
      </c>
      <c r="G83" s="22">
        <v>5473595</v>
      </c>
      <c r="H83" s="22">
        <v>112155</v>
      </c>
    </row>
    <row r="84" spans="1:8" x14ac:dyDescent="0.25">
      <c r="A84" s="22" t="s">
        <v>120</v>
      </c>
      <c r="B84" s="22" t="s">
        <v>163</v>
      </c>
      <c r="C84" s="22" t="s">
        <v>284</v>
      </c>
      <c r="D84" s="22" t="s">
        <v>285</v>
      </c>
      <c r="E84" s="22">
        <v>43321964</v>
      </c>
      <c r="F84" s="22">
        <v>768570</v>
      </c>
      <c r="G84" s="22">
        <v>7220327</v>
      </c>
      <c r="H84" s="22">
        <v>109672</v>
      </c>
    </row>
    <row r="85" spans="1:8" x14ac:dyDescent="0.25">
      <c r="A85" s="22" t="s">
        <v>120</v>
      </c>
      <c r="B85" s="22" t="s">
        <v>163</v>
      </c>
      <c r="C85" s="22" t="s">
        <v>286</v>
      </c>
      <c r="D85" s="22" t="s">
        <v>287</v>
      </c>
      <c r="E85" s="22">
        <v>17669876</v>
      </c>
      <c r="F85" s="22">
        <v>2650000</v>
      </c>
      <c r="G85" s="22">
        <v>2944979</v>
      </c>
      <c r="H85" s="22">
        <v>976299</v>
      </c>
    </row>
    <row r="86" spans="1:8" x14ac:dyDescent="0.25">
      <c r="A86" s="22" t="s">
        <v>120</v>
      </c>
      <c r="B86" s="22" t="s">
        <v>163</v>
      </c>
      <c r="C86" s="22" t="s">
        <v>288</v>
      </c>
      <c r="D86" s="22" t="s">
        <v>289</v>
      </c>
      <c r="E86" s="22">
        <v>24943104</v>
      </c>
      <c r="F86" s="22">
        <v>12979566</v>
      </c>
      <c r="G86" s="22">
        <v>4157184</v>
      </c>
      <c r="H86" s="22">
        <v>3173770</v>
      </c>
    </row>
    <row r="87" spans="1:8" x14ac:dyDescent="0.25">
      <c r="A87" s="22" t="s">
        <v>120</v>
      </c>
      <c r="B87" s="22" t="s">
        <v>163</v>
      </c>
      <c r="C87" s="22" t="s">
        <v>290</v>
      </c>
      <c r="D87" s="22" t="s">
        <v>291</v>
      </c>
      <c r="E87" s="22">
        <v>71104644</v>
      </c>
      <c r="F87" s="22">
        <v>3826652</v>
      </c>
      <c r="G87" s="22">
        <v>11850774</v>
      </c>
      <c r="H87" s="22">
        <v>344085</v>
      </c>
    </row>
    <row r="88" spans="1:8" x14ac:dyDescent="0.25">
      <c r="A88" s="22" t="s">
        <v>120</v>
      </c>
      <c r="B88" s="22" t="s">
        <v>292</v>
      </c>
      <c r="C88" s="22" t="s">
        <v>293</v>
      </c>
      <c r="D88" s="22" t="s">
        <v>294</v>
      </c>
      <c r="E88" s="22">
        <v>8065677</v>
      </c>
      <c r="F88" s="22">
        <v>2183581</v>
      </c>
      <c r="G88" s="22">
        <v>1344280</v>
      </c>
      <c r="H88" s="22">
        <v>636057</v>
      </c>
    </row>
    <row r="89" spans="1:8" x14ac:dyDescent="0.25">
      <c r="A89" s="22" t="s">
        <v>120</v>
      </c>
      <c r="B89" s="22" t="s">
        <v>292</v>
      </c>
      <c r="C89" s="22" t="s">
        <v>295</v>
      </c>
      <c r="D89" s="22" t="s">
        <v>296</v>
      </c>
      <c r="E89" s="22">
        <v>40014588</v>
      </c>
      <c r="F89" s="22">
        <v>19837974</v>
      </c>
      <c r="G89" s="22">
        <v>6669098</v>
      </c>
      <c r="H89" s="22">
        <v>1144103</v>
      </c>
    </row>
    <row r="90" spans="1:8" x14ac:dyDescent="0.25">
      <c r="A90" s="22" t="s">
        <v>120</v>
      </c>
      <c r="B90" s="22" t="s">
        <v>292</v>
      </c>
      <c r="C90" s="22" t="s">
        <v>297</v>
      </c>
      <c r="D90" s="22" t="s">
        <v>298</v>
      </c>
      <c r="E90" s="22">
        <v>11783387</v>
      </c>
      <c r="F90" s="22">
        <v>3651045</v>
      </c>
      <c r="G90" s="22">
        <v>1963898</v>
      </c>
      <c r="H90" s="22">
        <v>848536</v>
      </c>
    </row>
    <row r="91" spans="1:8" x14ac:dyDescent="0.25">
      <c r="A91" s="22" t="s">
        <v>120</v>
      </c>
      <c r="B91" s="22" t="s">
        <v>292</v>
      </c>
      <c r="C91" s="22" t="s">
        <v>299</v>
      </c>
      <c r="D91" s="22" t="s">
        <v>300</v>
      </c>
      <c r="E91" s="22">
        <v>2365070</v>
      </c>
      <c r="F91" s="22">
        <v>0</v>
      </c>
      <c r="G91" s="22">
        <v>394178</v>
      </c>
      <c r="H91" s="22">
        <v>0</v>
      </c>
    </row>
    <row r="92" spans="1:8" x14ac:dyDescent="0.25">
      <c r="A92" s="22" t="s">
        <v>120</v>
      </c>
      <c r="B92" s="22" t="s">
        <v>292</v>
      </c>
      <c r="C92" s="22" t="s">
        <v>301</v>
      </c>
      <c r="D92" s="22" t="s">
        <v>302</v>
      </c>
      <c r="E92" s="22">
        <v>2937189</v>
      </c>
      <c r="F92" s="22">
        <v>1748635</v>
      </c>
      <c r="G92" s="22">
        <v>489531</v>
      </c>
      <c r="H92" s="22">
        <v>292619</v>
      </c>
    </row>
    <row r="93" spans="1:8" x14ac:dyDescent="0.25">
      <c r="A93" s="22" t="s">
        <v>120</v>
      </c>
      <c r="B93" s="22" t="s">
        <v>292</v>
      </c>
      <c r="C93" s="22" t="s">
        <v>303</v>
      </c>
      <c r="D93" s="22" t="s">
        <v>304</v>
      </c>
      <c r="E93" s="22">
        <v>32840654</v>
      </c>
      <c r="F93" s="22">
        <v>14910095</v>
      </c>
      <c r="G93" s="22">
        <v>5473442</v>
      </c>
      <c r="H93" s="22">
        <v>1792229</v>
      </c>
    </row>
    <row r="94" spans="1:8" x14ac:dyDescent="0.25">
      <c r="A94" s="22" t="s">
        <v>120</v>
      </c>
      <c r="B94" s="22" t="s">
        <v>292</v>
      </c>
      <c r="C94" s="22" t="s">
        <v>305</v>
      </c>
      <c r="D94" s="22" t="s">
        <v>306</v>
      </c>
      <c r="E94" s="22">
        <v>7898209</v>
      </c>
      <c r="F94" s="22">
        <v>2393995</v>
      </c>
      <c r="G94" s="22">
        <v>1316368</v>
      </c>
      <c r="H94" s="22">
        <v>199349</v>
      </c>
    </row>
    <row r="95" spans="1:8" x14ac:dyDescent="0.25">
      <c r="A95" s="22" t="s">
        <v>120</v>
      </c>
      <c r="B95" s="22" t="s">
        <v>292</v>
      </c>
      <c r="C95" s="22" t="s">
        <v>307</v>
      </c>
      <c r="D95" s="22" t="s">
        <v>308</v>
      </c>
      <c r="E95" s="22">
        <v>2815295</v>
      </c>
      <c r="F95" s="22">
        <v>100786</v>
      </c>
      <c r="G95" s="22">
        <v>469216</v>
      </c>
      <c r="H95" s="22">
        <v>59913</v>
      </c>
    </row>
    <row r="96" spans="1:8" x14ac:dyDescent="0.25">
      <c r="A96" s="22" t="s">
        <v>120</v>
      </c>
      <c r="B96" s="22" t="s">
        <v>292</v>
      </c>
      <c r="C96" s="22" t="s">
        <v>309</v>
      </c>
      <c r="D96" s="22" t="s">
        <v>310</v>
      </c>
      <c r="E96" s="22">
        <v>14862607</v>
      </c>
      <c r="F96" s="22">
        <v>7241054</v>
      </c>
      <c r="G96" s="22">
        <v>2477101</v>
      </c>
      <c r="H96" s="22">
        <v>955276</v>
      </c>
    </row>
    <row r="97" spans="1:8" x14ac:dyDescent="0.25">
      <c r="A97" s="22" t="s">
        <v>120</v>
      </c>
      <c r="B97" s="22" t="s">
        <v>292</v>
      </c>
      <c r="C97" s="22" t="s">
        <v>311</v>
      </c>
      <c r="D97" s="22" t="s">
        <v>312</v>
      </c>
      <c r="E97" s="22">
        <v>3302152</v>
      </c>
      <c r="F97" s="22">
        <v>1007322</v>
      </c>
      <c r="G97" s="22">
        <v>550359</v>
      </c>
      <c r="H97" s="22">
        <v>219693</v>
      </c>
    </row>
    <row r="98" spans="1:8" x14ac:dyDescent="0.25">
      <c r="A98" s="22" t="s">
        <v>120</v>
      </c>
      <c r="B98" s="22" t="s">
        <v>292</v>
      </c>
      <c r="C98" s="22" t="s">
        <v>313</v>
      </c>
      <c r="D98" s="22" t="s">
        <v>314</v>
      </c>
      <c r="E98" s="22">
        <v>21339989</v>
      </c>
      <c r="F98" s="22">
        <v>3432771</v>
      </c>
      <c r="G98" s="22">
        <v>3556665</v>
      </c>
      <c r="H98" s="22">
        <v>612849</v>
      </c>
    </row>
    <row r="99" spans="1:8" x14ac:dyDescent="0.25">
      <c r="A99" s="22" t="s">
        <v>120</v>
      </c>
      <c r="B99" s="22" t="s">
        <v>292</v>
      </c>
      <c r="C99" s="22" t="s">
        <v>315</v>
      </c>
      <c r="D99" s="22" t="s">
        <v>316</v>
      </c>
      <c r="E99" s="22">
        <v>4339625</v>
      </c>
      <c r="F99" s="22">
        <v>1760437</v>
      </c>
      <c r="G99" s="22">
        <v>723271</v>
      </c>
      <c r="H99" s="22">
        <v>263548</v>
      </c>
    </row>
    <row r="100" spans="1:8" x14ac:dyDescent="0.25">
      <c r="A100" s="22" t="s">
        <v>120</v>
      </c>
      <c r="B100" s="22" t="s">
        <v>292</v>
      </c>
      <c r="C100" s="22" t="s">
        <v>317</v>
      </c>
      <c r="D100" s="22" t="s">
        <v>318</v>
      </c>
      <c r="E100" s="22">
        <v>2514703</v>
      </c>
      <c r="F100" s="22">
        <v>982580</v>
      </c>
      <c r="G100" s="22">
        <v>419117</v>
      </c>
      <c r="H100" s="22">
        <v>139902</v>
      </c>
    </row>
    <row r="101" spans="1:8" x14ac:dyDescent="0.25">
      <c r="A101" s="22" t="s">
        <v>120</v>
      </c>
      <c r="B101" s="22" t="s">
        <v>292</v>
      </c>
      <c r="C101" s="22" t="s">
        <v>319</v>
      </c>
      <c r="D101" s="22" t="s">
        <v>320</v>
      </c>
      <c r="E101" s="22">
        <v>2784918</v>
      </c>
      <c r="F101" s="22">
        <v>0</v>
      </c>
      <c r="G101" s="22">
        <v>464153</v>
      </c>
      <c r="H101" s="22">
        <v>0</v>
      </c>
    </row>
    <row r="102" spans="1:8" x14ac:dyDescent="0.25">
      <c r="A102" s="22" t="s">
        <v>120</v>
      </c>
      <c r="B102" s="22" t="s">
        <v>292</v>
      </c>
      <c r="C102" s="22" t="s">
        <v>321</v>
      </c>
      <c r="D102" s="22" t="s">
        <v>322</v>
      </c>
      <c r="E102" s="22">
        <v>6164738</v>
      </c>
      <c r="F102" s="22">
        <v>1685976</v>
      </c>
      <c r="G102" s="22">
        <v>1027456</v>
      </c>
      <c r="H102" s="22">
        <v>221344</v>
      </c>
    </row>
    <row r="103" spans="1:8" x14ac:dyDescent="0.25">
      <c r="A103" s="22" t="s">
        <v>120</v>
      </c>
      <c r="B103" s="22" t="s">
        <v>292</v>
      </c>
      <c r="C103" s="22" t="s">
        <v>323</v>
      </c>
      <c r="D103" s="22" t="s">
        <v>324</v>
      </c>
      <c r="E103" s="22">
        <v>6311519</v>
      </c>
      <c r="F103" s="22">
        <v>2446852</v>
      </c>
      <c r="G103" s="22">
        <v>1051920</v>
      </c>
      <c r="H103" s="22">
        <v>402277</v>
      </c>
    </row>
    <row r="104" spans="1:8" x14ac:dyDescent="0.25">
      <c r="A104" s="22" t="s">
        <v>120</v>
      </c>
      <c r="B104" s="22" t="s">
        <v>292</v>
      </c>
      <c r="C104" s="22" t="s">
        <v>325</v>
      </c>
      <c r="D104" s="22" t="s">
        <v>326</v>
      </c>
      <c r="E104" s="22">
        <v>46687419</v>
      </c>
      <c r="F104" s="22">
        <v>20921940</v>
      </c>
      <c r="G104" s="22">
        <v>7781237</v>
      </c>
      <c r="H104" s="22">
        <v>2309491</v>
      </c>
    </row>
    <row r="105" spans="1:8" x14ac:dyDescent="0.25">
      <c r="A105" s="22" t="s">
        <v>120</v>
      </c>
      <c r="B105" s="22" t="s">
        <v>292</v>
      </c>
      <c r="C105" s="22" t="s">
        <v>327</v>
      </c>
      <c r="D105" s="22" t="s">
        <v>328</v>
      </c>
      <c r="E105" s="22">
        <v>10202556</v>
      </c>
      <c r="F105" s="22">
        <v>384826</v>
      </c>
      <c r="G105" s="22">
        <v>1700426</v>
      </c>
      <c r="H105" s="22">
        <v>170665</v>
      </c>
    </row>
    <row r="106" spans="1:8" x14ac:dyDescent="0.25">
      <c r="A106" s="22" t="s">
        <v>120</v>
      </c>
      <c r="B106" s="22" t="s">
        <v>292</v>
      </c>
      <c r="C106" s="22" t="s">
        <v>329</v>
      </c>
      <c r="D106" s="22" t="s">
        <v>330</v>
      </c>
      <c r="E106" s="22">
        <v>8217444</v>
      </c>
      <c r="F106" s="22">
        <v>4423908</v>
      </c>
      <c r="G106" s="22">
        <v>1369574</v>
      </c>
      <c r="H106" s="22">
        <v>577805</v>
      </c>
    </row>
    <row r="107" spans="1:8" x14ac:dyDescent="0.25">
      <c r="A107" s="22" t="s">
        <v>120</v>
      </c>
      <c r="B107" s="22" t="s">
        <v>292</v>
      </c>
      <c r="C107" s="22" t="s">
        <v>331</v>
      </c>
      <c r="D107" s="22" t="s">
        <v>332</v>
      </c>
      <c r="E107" s="22">
        <v>4172456</v>
      </c>
      <c r="F107" s="22">
        <v>1884558</v>
      </c>
      <c r="G107" s="22">
        <v>695409</v>
      </c>
      <c r="H107" s="22">
        <v>163393</v>
      </c>
    </row>
    <row r="108" spans="1:8" x14ac:dyDescent="0.25">
      <c r="A108" s="22" t="s">
        <v>120</v>
      </c>
      <c r="B108" s="22" t="s">
        <v>292</v>
      </c>
      <c r="C108" s="22" t="s">
        <v>333</v>
      </c>
      <c r="D108" s="22" t="s">
        <v>334</v>
      </c>
      <c r="E108" s="22">
        <v>37264640</v>
      </c>
      <c r="F108" s="22">
        <v>15703208</v>
      </c>
      <c r="G108" s="22">
        <v>6210773</v>
      </c>
      <c r="H108" s="22">
        <v>2048634</v>
      </c>
    </row>
    <row r="109" spans="1:8" x14ac:dyDescent="0.25">
      <c r="A109" s="22" t="s">
        <v>120</v>
      </c>
      <c r="B109" s="22" t="s">
        <v>292</v>
      </c>
      <c r="C109" s="22" t="s">
        <v>335</v>
      </c>
      <c r="D109" s="22" t="s">
        <v>336</v>
      </c>
      <c r="E109" s="22">
        <v>12865109</v>
      </c>
      <c r="F109" s="22">
        <v>5862486</v>
      </c>
      <c r="G109" s="22">
        <v>2144185</v>
      </c>
      <c r="H109" s="22">
        <v>403399</v>
      </c>
    </row>
    <row r="110" spans="1:8" x14ac:dyDescent="0.25">
      <c r="A110" s="22" t="s">
        <v>120</v>
      </c>
      <c r="B110" s="22" t="s">
        <v>292</v>
      </c>
      <c r="C110" s="22" t="s">
        <v>337</v>
      </c>
      <c r="D110" s="22" t="s">
        <v>338</v>
      </c>
      <c r="E110" s="22">
        <v>15624417</v>
      </c>
      <c r="F110" s="22">
        <v>5630325</v>
      </c>
      <c r="G110" s="22">
        <v>2604070</v>
      </c>
      <c r="H110" s="22">
        <v>774917</v>
      </c>
    </row>
    <row r="111" spans="1:8" x14ac:dyDescent="0.25">
      <c r="A111" s="22" t="s">
        <v>120</v>
      </c>
      <c r="B111" s="22" t="s">
        <v>292</v>
      </c>
      <c r="C111" s="22" t="s">
        <v>339</v>
      </c>
      <c r="D111" s="22" t="s">
        <v>340</v>
      </c>
      <c r="E111" s="22">
        <v>4561298</v>
      </c>
      <c r="F111" s="22">
        <v>629799</v>
      </c>
      <c r="G111" s="22">
        <v>760216</v>
      </c>
      <c r="H111" s="22">
        <v>35798</v>
      </c>
    </row>
    <row r="112" spans="1:8" x14ac:dyDescent="0.25">
      <c r="A112" s="22" t="s">
        <v>120</v>
      </c>
      <c r="B112" s="22" t="s">
        <v>292</v>
      </c>
      <c r="C112" s="22" t="s">
        <v>341</v>
      </c>
      <c r="D112" s="22" t="s">
        <v>342</v>
      </c>
      <c r="E112" s="22">
        <v>45398727</v>
      </c>
      <c r="F112" s="22">
        <v>17243690</v>
      </c>
      <c r="G112" s="22">
        <v>7566455</v>
      </c>
      <c r="H112" s="22">
        <v>2116601</v>
      </c>
    </row>
    <row r="113" spans="1:8" x14ac:dyDescent="0.25">
      <c r="A113" s="22" t="s">
        <v>120</v>
      </c>
      <c r="B113" s="22" t="s">
        <v>292</v>
      </c>
      <c r="C113" s="22" t="s">
        <v>343</v>
      </c>
      <c r="D113" s="22" t="s">
        <v>344</v>
      </c>
      <c r="E113" s="22">
        <v>3013256</v>
      </c>
      <c r="F113" s="22">
        <v>0</v>
      </c>
      <c r="G113" s="22">
        <v>502209</v>
      </c>
      <c r="H113" s="22">
        <v>0</v>
      </c>
    </row>
    <row r="114" spans="1:8" x14ac:dyDescent="0.25">
      <c r="A114" s="22" t="s">
        <v>120</v>
      </c>
      <c r="B114" s="22" t="s">
        <v>292</v>
      </c>
      <c r="C114" s="22" t="s">
        <v>345</v>
      </c>
      <c r="D114" s="22" t="s">
        <v>346</v>
      </c>
      <c r="E114" s="22">
        <v>6599934</v>
      </c>
      <c r="F114" s="22">
        <v>259047</v>
      </c>
      <c r="G114" s="22">
        <v>1099989</v>
      </c>
      <c r="H114" s="22">
        <v>88818</v>
      </c>
    </row>
    <row r="115" spans="1:8" x14ac:dyDescent="0.25">
      <c r="A115" s="22" t="s">
        <v>120</v>
      </c>
      <c r="B115" s="22" t="s">
        <v>292</v>
      </c>
      <c r="C115" s="22" t="s">
        <v>347</v>
      </c>
      <c r="D115" s="22" t="s">
        <v>348</v>
      </c>
      <c r="E115" s="22">
        <v>2930400</v>
      </c>
      <c r="F115" s="22">
        <v>1762036</v>
      </c>
      <c r="G115" s="22">
        <v>488400</v>
      </c>
      <c r="H115" s="22">
        <v>117983</v>
      </c>
    </row>
    <row r="116" spans="1:8" x14ac:dyDescent="0.25">
      <c r="A116" s="22" t="s">
        <v>120</v>
      </c>
      <c r="B116" s="22" t="s">
        <v>292</v>
      </c>
      <c r="C116" s="22" t="s">
        <v>349</v>
      </c>
      <c r="D116" s="22" t="s">
        <v>350</v>
      </c>
      <c r="E116" s="22">
        <v>17339428</v>
      </c>
      <c r="F116" s="22">
        <v>1397298</v>
      </c>
      <c r="G116" s="22">
        <v>2889905</v>
      </c>
      <c r="H116" s="22">
        <v>114284</v>
      </c>
    </row>
    <row r="117" spans="1:8" x14ac:dyDescent="0.25">
      <c r="A117" s="22" t="s">
        <v>120</v>
      </c>
      <c r="B117" s="22" t="s">
        <v>292</v>
      </c>
      <c r="C117" s="22" t="s">
        <v>351</v>
      </c>
      <c r="D117" s="22" t="s">
        <v>352</v>
      </c>
      <c r="E117" s="22">
        <v>11274090</v>
      </c>
      <c r="F117" s="22">
        <v>5897317</v>
      </c>
      <c r="G117" s="22">
        <v>1879015</v>
      </c>
      <c r="H117" s="22">
        <v>1181587</v>
      </c>
    </row>
    <row r="118" spans="1:8" x14ac:dyDescent="0.25">
      <c r="A118" s="22" t="s">
        <v>120</v>
      </c>
      <c r="B118" s="22" t="s">
        <v>292</v>
      </c>
      <c r="C118" s="22" t="s">
        <v>353</v>
      </c>
      <c r="D118" s="22" t="s">
        <v>354</v>
      </c>
      <c r="E118" s="22">
        <v>30990707</v>
      </c>
      <c r="F118" s="22">
        <v>8142282</v>
      </c>
      <c r="G118" s="22">
        <v>5165118</v>
      </c>
      <c r="H118" s="22">
        <v>1083470</v>
      </c>
    </row>
    <row r="119" spans="1:8" x14ac:dyDescent="0.25">
      <c r="A119" s="22" t="s">
        <v>120</v>
      </c>
      <c r="B119" s="22" t="s">
        <v>292</v>
      </c>
      <c r="C119" s="22" t="s">
        <v>355</v>
      </c>
      <c r="D119" s="22" t="s">
        <v>356</v>
      </c>
      <c r="E119" s="22">
        <v>21991203</v>
      </c>
      <c r="F119" s="22">
        <v>3775336</v>
      </c>
      <c r="G119" s="22">
        <v>3665201</v>
      </c>
      <c r="H119" s="22">
        <v>323067</v>
      </c>
    </row>
    <row r="120" spans="1:8" x14ac:dyDescent="0.25">
      <c r="A120" s="22" t="s">
        <v>120</v>
      </c>
      <c r="B120" s="22" t="s">
        <v>292</v>
      </c>
      <c r="C120" s="22" t="s">
        <v>357</v>
      </c>
      <c r="D120" s="22" t="s">
        <v>358</v>
      </c>
      <c r="E120" s="22">
        <v>2515322</v>
      </c>
      <c r="F120" s="22">
        <v>212932</v>
      </c>
      <c r="G120" s="22">
        <v>419220</v>
      </c>
      <c r="H120" s="22">
        <v>4250</v>
      </c>
    </row>
    <row r="121" spans="1:8" x14ac:dyDescent="0.25">
      <c r="A121" s="22" t="s">
        <v>120</v>
      </c>
      <c r="B121" s="22" t="s">
        <v>292</v>
      </c>
      <c r="C121" s="22" t="s">
        <v>359</v>
      </c>
      <c r="D121" s="22" t="s">
        <v>360</v>
      </c>
      <c r="E121" s="22">
        <v>26980983</v>
      </c>
      <c r="F121" s="22">
        <v>7236073</v>
      </c>
      <c r="G121" s="22">
        <v>4496830</v>
      </c>
      <c r="H121" s="22">
        <v>1299921</v>
      </c>
    </row>
    <row r="122" spans="1:8" x14ac:dyDescent="0.25">
      <c r="A122" s="22" t="s">
        <v>120</v>
      </c>
      <c r="B122" s="22" t="s">
        <v>292</v>
      </c>
      <c r="C122" s="22" t="s">
        <v>361</v>
      </c>
      <c r="D122" s="22" t="s">
        <v>362</v>
      </c>
      <c r="E122" s="22">
        <v>4058871</v>
      </c>
      <c r="F122" s="22">
        <v>254714</v>
      </c>
      <c r="G122" s="22">
        <v>676479</v>
      </c>
      <c r="H122" s="22">
        <v>102857</v>
      </c>
    </row>
    <row r="123" spans="1:8" x14ac:dyDescent="0.25">
      <c r="A123" s="22" t="s">
        <v>120</v>
      </c>
      <c r="B123" s="22" t="s">
        <v>292</v>
      </c>
      <c r="C123" s="22" t="s">
        <v>363</v>
      </c>
      <c r="D123" s="22" t="s">
        <v>364</v>
      </c>
      <c r="E123" s="22">
        <v>8390369</v>
      </c>
      <c r="F123" s="22">
        <v>3750399</v>
      </c>
      <c r="G123" s="22">
        <v>1398395</v>
      </c>
      <c r="H123" s="22">
        <v>581523</v>
      </c>
    </row>
    <row r="124" spans="1:8" x14ac:dyDescent="0.25">
      <c r="A124" s="22" t="s">
        <v>120</v>
      </c>
      <c r="B124" s="22" t="s">
        <v>292</v>
      </c>
      <c r="C124" s="22" t="s">
        <v>365</v>
      </c>
      <c r="D124" s="22" t="s">
        <v>366</v>
      </c>
      <c r="E124" s="22">
        <v>4271877</v>
      </c>
      <c r="F124" s="22">
        <v>522878</v>
      </c>
      <c r="G124" s="22">
        <v>711980</v>
      </c>
      <c r="H124" s="22">
        <v>67378</v>
      </c>
    </row>
    <row r="125" spans="1:8" x14ac:dyDescent="0.25">
      <c r="A125" s="22" t="s">
        <v>120</v>
      </c>
      <c r="B125" s="22" t="s">
        <v>292</v>
      </c>
      <c r="C125" s="22" t="s">
        <v>367</v>
      </c>
      <c r="D125" s="22" t="s">
        <v>368</v>
      </c>
      <c r="E125" s="22">
        <v>10588715</v>
      </c>
      <c r="F125" s="22">
        <v>2042884</v>
      </c>
      <c r="G125" s="22">
        <v>1764786</v>
      </c>
      <c r="H125" s="22">
        <v>243044</v>
      </c>
    </row>
    <row r="126" spans="1:8" x14ac:dyDescent="0.25">
      <c r="A126" s="22" t="s">
        <v>120</v>
      </c>
      <c r="B126" s="22" t="s">
        <v>292</v>
      </c>
      <c r="C126" s="22" t="s">
        <v>369</v>
      </c>
      <c r="D126" s="22" t="s">
        <v>370</v>
      </c>
      <c r="E126" s="22">
        <v>9455510</v>
      </c>
      <c r="F126" s="22">
        <v>2194115</v>
      </c>
      <c r="G126" s="22">
        <v>1579918</v>
      </c>
      <c r="H126" s="22">
        <v>297617</v>
      </c>
    </row>
    <row r="127" spans="1:8" x14ac:dyDescent="0.25">
      <c r="A127" s="22" t="s">
        <v>120</v>
      </c>
      <c r="B127" s="22" t="s">
        <v>292</v>
      </c>
      <c r="C127" s="22" t="s">
        <v>371</v>
      </c>
      <c r="D127" s="22" t="s">
        <v>372</v>
      </c>
      <c r="E127" s="22">
        <v>6343056</v>
      </c>
      <c r="F127" s="22">
        <v>2704630</v>
      </c>
      <c r="G127" s="22">
        <v>1057176</v>
      </c>
      <c r="H127" s="22">
        <v>248717</v>
      </c>
    </row>
    <row r="128" spans="1:8" x14ac:dyDescent="0.25">
      <c r="A128" s="22" t="s">
        <v>120</v>
      </c>
      <c r="B128" s="22" t="s">
        <v>292</v>
      </c>
      <c r="C128" s="22" t="s">
        <v>373</v>
      </c>
      <c r="D128" s="22" t="s">
        <v>374</v>
      </c>
      <c r="E128" s="22">
        <v>5591459</v>
      </c>
      <c r="F128" s="22">
        <v>26549</v>
      </c>
      <c r="G128" s="22">
        <v>931910</v>
      </c>
      <c r="H128" s="22">
        <v>6260</v>
      </c>
    </row>
    <row r="129" spans="1:8" x14ac:dyDescent="0.25">
      <c r="A129" s="22" t="s">
        <v>120</v>
      </c>
      <c r="B129" s="22" t="s">
        <v>292</v>
      </c>
      <c r="C129" s="22" t="s">
        <v>375</v>
      </c>
      <c r="D129" s="22" t="s">
        <v>376</v>
      </c>
      <c r="E129" s="22">
        <v>10926693</v>
      </c>
      <c r="F129" s="22">
        <v>5112849</v>
      </c>
      <c r="G129" s="22">
        <v>1821116</v>
      </c>
      <c r="H129" s="22">
        <v>799176</v>
      </c>
    </row>
    <row r="130" spans="1:8" x14ac:dyDescent="0.25">
      <c r="A130" s="22" t="s">
        <v>120</v>
      </c>
      <c r="B130" s="22" t="s">
        <v>292</v>
      </c>
      <c r="C130" s="22" t="s">
        <v>377</v>
      </c>
      <c r="D130" s="22" t="s">
        <v>378</v>
      </c>
      <c r="E130" s="22">
        <v>981288</v>
      </c>
      <c r="F130" s="22">
        <v>16633</v>
      </c>
      <c r="G130" s="22">
        <v>163548</v>
      </c>
      <c r="H130" s="22">
        <v>18275</v>
      </c>
    </row>
    <row r="131" spans="1:8" x14ac:dyDescent="0.25">
      <c r="A131" s="22" t="s">
        <v>120</v>
      </c>
      <c r="B131" s="22" t="s">
        <v>292</v>
      </c>
      <c r="C131" s="22" t="s">
        <v>379</v>
      </c>
      <c r="D131" s="22" t="s">
        <v>380</v>
      </c>
      <c r="E131" s="22">
        <v>7906449</v>
      </c>
      <c r="F131" s="22">
        <v>305592</v>
      </c>
      <c r="G131" s="22">
        <v>1317742</v>
      </c>
      <c r="H131" s="22">
        <v>68070</v>
      </c>
    </row>
    <row r="132" spans="1:8" x14ac:dyDescent="0.25">
      <c r="A132" s="22" t="s">
        <v>120</v>
      </c>
      <c r="B132" s="22" t="s">
        <v>292</v>
      </c>
      <c r="C132" s="22" t="s">
        <v>381</v>
      </c>
      <c r="D132" s="22" t="s">
        <v>382</v>
      </c>
      <c r="E132" s="22">
        <v>2355909</v>
      </c>
      <c r="F132" s="22">
        <v>850879</v>
      </c>
      <c r="G132" s="22">
        <v>471182</v>
      </c>
      <c r="H132" s="22">
        <v>299518</v>
      </c>
    </row>
    <row r="133" spans="1:8" x14ac:dyDescent="0.25">
      <c r="A133" s="22" t="s">
        <v>120</v>
      </c>
      <c r="B133" s="22" t="s">
        <v>292</v>
      </c>
      <c r="C133" s="22" t="s">
        <v>383</v>
      </c>
      <c r="D133" s="22" t="s">
        <v>384</v>
      </c>
      <c r="E133" s="22">
        <v>15011829</v>
      </c>
      <c r="F133" s="22">
        <v>7143416</v>
      </c>
      <c r="G133" s="22">
        <v>2501972</v>
      </c>
      <c r="H133" s="22">
        <v>1555392</v>
      </c>
    </row>
    <row r="134" spans="1:8" x14ac:dyDescent="0.25">
      <c r="A134" s="22" t="s">
        <v>120</v>
      </c>
      <c r="B134" s="22" t="s">
        <v>292</v>
      </c>
      <c r="C134" s="22" t="s">
        <v>385</v>
      </c>
      <c r="D134" s="22" t="s">
        <v>386</v>
      </c>
      <c r="E134" s="22">
        <v>13644237</v>
      </c>
      <c r="F134" s="22">
        <v>5798251</v>
      </c>
      <c r="G134" s="22">
        <v>2274040</v>
      </c>
      <c r="H134" s="22">
        <v>577425</v>
      </c>
    </row>
    <row r="135" spans="1:8" x14ac:dyDescent="0.25">
      <c r="A135" s="22" t="s">
        <v>120</v>
      </c>
      <c r="B135" s="22" t="s">
        <v>292</v>
      </c>
      <c r="C135" s="22" t="s">
        <v>387</v>
      </c>
      <c r="D135" s="22" t="s">
        <v>388</v>
      </c>
      <c r="E135" s="22">
        <v>29495400</v>
      </c>
      <c r="F135" s="22">
        <v>571881</v>
      </c>
      <c r="G135" s="22">
        <v>4915900</v>
      </c>
      <c r="H135" s="22">
        <v>137150</v>
      </c>
    </row>
    <row r="136" spans="1:8" x14ac:dyDescent="0.25">
      <c r="A136" s="22" t="s">
        <v>120</v>
      </c>
      <c r="B136" s="22" t="s">
        <v>292</v>
      </c>
      <c r="C136" s="22" t="s">
        <v>389</v>
      </c>
      <c r="D136" s="22" t="s">
        <v>390</v>
      </c>
      <c r="E136" s="22">
        <v>33607719</v>
      </c>
      <c r="F136" s="22">
        <v>19440096</v>
      </c>
      <c r="G136" s="22">
        <v>5601287</v>
      </c>
      <c r="H136" s="22">
        <v>2390699</v>
      </c>
    </row>
    <row r="137" spans="1:8" x14ac:dyDescent="0.25">
      <c r="A137" s="22" t="s">
        <v>120</v>
      </c>
      <c r="B137" s="22" t="s">
        <v>292</v>
      </c>
      <c r="C137" s="22" t="s">
        <v>391</v>
      </c>
      <c r="D137" s="22" t="s">
        <v>392</v>
      </c>
      <c r="E137" s="22">
        <v>17489348</v>
      </c>
      <c r="F137" s="22">
        <v>400000</v>
      </c>
      <c r="G137" s="22">
        <v>2914891</v>
      </c>
      <c r="H137" s="22">
        <v>217000</v>
      </c>
    </row>
    <row r="138" spans="1:8" x14ac:dyDescent="0.25">
      <c r="A138" s="22" t="s">
        <v>120</v>
      </c>
      <c r="B138" s="22" t="s">
        <v>292</v>
      </c>
      <c r="C138" s="22" t="s">
        <v>393</v>
      </c>
      <c r="D138" s="22" t="s">
        <v>394</v>
      </c>
      <c r="E138" s="22">
        <v>2547888</v>
      </c>
      <c r="F138" s="22">
        <v>519983</v>
      </c>
      <c r="G138" s="22">
        <v>424648</v>
      </c>
      <c r="H138" s="22">
        <v>71945</v>
      </c>
    </row>
    <row r="139" spans="1:8" x14ac:dyDescent="0.25">
      <c r="A139" s="22" t="s">
        <v>120</v>
      </c>
      <c r="B139" s="22" t="s">
        <v>292</v>
      </c>
      <c r="C139" s="22" t="s">
        <v>395</v>
      </c>
      <c r="D139" s="22" t="s">
        <v>396</v>
      </c>
      <c r="E139" s="22">
        <v>3609234</v>
      </c>
      <c r="F139" s="22">
        <v>377655</v>
      </c>
      <c r="G139" s="22">
        <v>601539</v>
      </c>
      <c r="H139" s="22">
        <v>76617</v>
      </c>
    </row>
    <row r="140" spans="1:8" x14ac:dyDescent="0.25">
      <c r="A140" s="22" t="s">
        <v>120</v>
      </c>
      <c r="B140" s="22" t="s">
        <v>292</v>
      </c>
      <c r="C140" s="22" t="s">
        <v>397</v>
      </c>
      <c r="D140" s="22" t="s">
        <v>398</v>
      </c>
      <c r="E140" s="22">
        <v>29482062</v>
      </c>
      <c r="F140" s="22">
        <v>12410063</v>
      </c>
      <c r="G140" s="22">
        <v>4913677</v>
      </c>
      <c r="H140" s="22">
        <v>1770714</v>
      </c>
    </row>
    <row r="141" spans="1:8" x14ac:dyDescent="0.25">
      <c r="A141" s="22" t="s">
        <v>120</v>
      </c>
      <c r="B141" s="22" t="s">
        <v>292</v>
      </c>
      <c r="C141" s="22" t="s">
        <v>399</v>
      </c>
      <c r="D141" s="22" t="s">
        <v>400</v>
      </c>
      <c r="E141" s="22">
        <v>4355810</v>
      </c>
      <c r="F141" s="22">
        <v>3168141</v>
      </c>
      <c r="G141" s="22">
        <v>725968</v>
      </c>
      <c r="H141" s="22">
        <v>221588</v>
      </c>
    </row>
    <row r="142" spans="1:8" x14ac:dyDescent="0.25">
      <c r="A142" s="22" t="s">
        <v>120</v>
      </c>
      <c r="B142" s="22" t="s">
        <v>292</v>
      </c>
      <c r="C142" s="22" t="s">
        <v>401</v>
      </c>
      <c r="D142" s="22" t="s">
        <v>402</v>
      </c>
      <c r="E142" s="22">
        <v>2768639</v>
      </c>
      <c r="F142" s="22">
        <v>131781</v>
      </c>
      <c r="G142" s="22">
        <v>461440</v>
      </c>
      <c r="H142" s="22">
        <v>57477</v>
      </c>
    </row>
    <row r="143" spans="1:8" x14ac:dyDescent="0.25">
      <c r="A143" s="22" t="s">
        <v>120</v>
      </c>
      <c r="B143" s="22" t="s">
        <v>292</v>
      </c>
      <c r="C143" s="22" t="s">
        <v>403</v>
      </c>
      <c r="D143" s="22" t="s">
        <v>404</v>
      </c>
      <c r="E143" s="22">
        <v>4283751</v>
      </c>
      <c r="F143" s="22">
        <v>1845454</v>
      </c>
      <c r="G143" s="22">
        <v>713959</v>
      </c>
      <c r="H143" s="22">
        <v>312723</v>
      </c>
    </row>
    <row r="144" spans="1:8" x14ac:dyDescent="0.25">
      <c r="A144" s="22" t="s">
        <v>120</v>
      </c>
      <c r="B144" s="22" t="s">
        <v>292</v>
      </c>
      <c r="C144" s="22" t="s">
        <v>405</v>
      </c>
      <c r="D144" s="22" t="s">
        <v>406</v>
      </c>
      <c r="E144" s="22">
        <v>5392350</v>
      </c>
      <c r="F144" s="22">
        <v>2327140</v>
      </c>
      <c r="G144" s="22">
        <v>898725</v>
      </c>
      <c r="H144" s="22">
        <v>330370</v>
      </c>
    </row>
    <row r="145" spans="1:8" x14ac:dyDescent="0.25">
      <c r="A145" s="22" t="s">
        <v>120</v>
      </c>
      <c r="B145" s="22" t="s">
        <v>292</v>
      </c>
      <c r="C145" s="22" t="s">
        <v>407</v>
      </c>
      <c r="D145" s="22" t="s">
        <v>408</v>
      </c>
      <c r="E145" s="22">
        <v>4162029</v>
      </c>
      <c r="F145" s="22">
        <v>1503723</v>
      </c>
      <c r="G145" s="22">
        <v>693672</v>
      </c>
      <c r="H145" s="22">
        <v>193819</v>
      </c>
    </row>
    <row r="146" spans="1:8" x14ac:dyDescent="0.25">
      <c r="A146" s="22" t="s">
        <v>120</v>
      </c>
      <c r="B146" s="22" t="s">
        <v>292</v>
      </c>
      <c r="C146" s="22" t="s">
        <v>409</v>
      </c>
      <c r="D146" s="22" t="s">
        <v>410</v>
      </c>
      <c r="E146" s="22">
        <v>2762772</v>
      </c>
      <c r="F146" s="22">
        <v>722634</v>
      </c>
      <c r="G146" s="22">
        <v>460462</v>
      </c>
      <c r="H146" s="22">
        <v>130345</v>
      </c>
    </row>
    <row r="147" spans="1:8" x14ac:dyDescent="0.25">
      <c r="A147" s="22" t="s">
        <v>120</v>
      </c>
      <c r="B147" s="22" t="s">
        <v>292</v>
      </c>
      <c r="C147" s="22" t="s">
        <v>411</v>
      </c>
      <c r="D147" s="22" t="s">
        <v>412</v>
      </c>
      <c r="E147" s="22">
        <v>2391143</v>
      </c>
      <c r="F147" s="22">
        <v>379761</v>
      </c>
      <c r="G147" s="22">
        <v>398524</v>
      </c>
      <c r="H147" s="22">
        <v>107380</v>
      </c>
    </row>
    <row r="148" spans="1:8" x14ac:dyDescent="0.25">
      <c r="A148" s="22" t="s">
        <v>120</v>
      </c>
      <c r="B148" s="22" t="s">
        <v>292</v>
      </c>
      <c r="C148" s="22" t="s">
        <v>413</v>
      </c>
      <c r="D148" s="22" t="s">
        <v>414</v>
      </c>
      <c r="E148" s="22">
        <v>5246978</v>
      </c>
      <c r="F148" s="22">
        <v>440000</v>
      </c>
      <c r="G148" s="22">
        <v>874496</v>
      </c>
      <c r="H148" s="22">
        <v>47352</v>
      </c>
    </row>
    <row r="149" spans="1:8" x14ac:dyDescent="0.25">
      <c r="A149" s="22" t="s">
        <v>120</v>
      </c>
      <c r="B149" s="22" t="s">
        <v>292</v>
      </c>
      <c r="C149" s="22" t="s">
        <v>415</v>
      </c>
      <c r="D149" s="22" t="s">
        <v>416</v>
      </c>
      <c r="E149" s="22">
        <v>19550474</v>
      </c>
      <c r="F149" s="22">
        <v>996671</v>
      </c>
      <c r="G149" s="22">
        <v>3258412</v>
      </c>
      <c r="H149" s="22">
        <v>121395</v>
      </c>
    </row>
    <row r="150" spans="1:8" x14ac:dyDescent="0.25">
      <c r="A150" s="22" t="s">
        <v>120</v>
      </c>
      <c r="B150" s="22" t="s">
        <v>292</v>
      </c>
      <c r="C150" s="22" t="s">
        <v>417</v>
      </c>
      <c r="D150" s="22" t="s">
        <v>418</v>
      </c>
      <c r="E150" s="22">
        <v>2053265</v>
      </c>
      <c r="F150" s="22">
        <v>3374592</v>
      </c>
      <c r="G150" s="22">
        <v>342211</v>
      </c>
      <c r="H150" s="22">
        <v>1882494</v>
      </c>
    </row>
    <row r="151" spans="1:8" x14ac:dyDescent="0.25">
      <c r="A151" s="22" t="s">
        <v>120</v>
      </c>
      <c r="B151" s="22" t="s">
        <v>292</v>
      </c>
      <c r="C151" s="22" t="s">
        <v>419</v>
      </c>
      <c r="D151" s="22" t="s">
        <v>420</v>
      </c>
      <c r="E151" s="22">
        <v>5893612</v>
      </c>
      <c r="F151" s="22">
        <v>3252854</v>
      </c>
      <c r="G151" s="22">
        <v>982269</v>
      </c>
      <c r="H151" s="22">
        <v>408241</v>
      </c>
    </row>
    <row r="152" spans="1:8" x14ac:dyDescent="0.25">
      <c r="A152" s="22" t="s">
        <v>120</v>
      </c>
      <c r="B152" s="22" t="s">
        <v>292</v>
      </c>
      <c r="C152" s="22" t="s">
        <v>421</v>
      </c>
      <c r="D152" s="22" t="s">
        <v>422</v>
      </c>
      <c r="E152" s="22">
        <v>58821468</v>
      </c>
      <c r="F152" s="22">
        <v>27776853</v>
      </c>
      <c r="G152" s="22">
        <v>9803578</v>
      </c>
      <c r="H152" s="22">
        <v>3499575</v>
      </c>
    </row>
    <row r="153" spans="1:8" x14ac:dyDescent="0.25">
      <c r="A153" s="22" t="s">
        <v>120</v>
      </c>
      <c r="B153" s="22" t="s">
        <v>292</v>
      </c>
      <c r="C153" s="22" t="s">
        <v>423</v>
      </c>
      <c r="D153" s="22" t="s">
        <v>424</v>
      </c>
      <c r="E153" s="22">
        <v>22654212</v>
      </c>
      <c r="F153" s="22">
        <v>5240675</v>
      </c>
      <c r="G153" s="22">
        <v>3775702</v>
      </c>
      <c r="H153" s="22">
        <v>719901</v>
      </c>
    </row>
    <row r="154" spans="1:8" x14ac:dyDescent="0.25">
      <c r="A154" s="22" t="s">
        <v>120</v>
      </c>
      <c r="B154" s="22" t="s">
        <v>292</v>
      </c>
      <c r="C154" s="22" t="s">
        <v>425</v>
      </c>
      <c r="D154" s="22" t="s">
        <v>426</v>
      </c>
      <c r="E154" s="22">
        <v>2733552</v>
      </c>
      <c r="F154" s="22">
        <v>2206912</v>
      </c>
      <c r="G154" s="22">
        <v>455592</v>
      </c>
      <c r="H154" s="22">
        <v>159558</v>
      </c>
    </row>
    <row r="155" spans="1:8" x14ac:dyDescent="0.25">
      <c r="A155" s="22" t="s">
        <v>120</v>
      </c>
      <c r="B155" s="22" t="s">
        <v>292</v>
      </c>
      <c r="C155" s="22" t="s">
        <v>427</v>
      </c>
      <c r="D155" s="22" t="s">
        <v>428</v>
      </c>
      <c r="E155" s="22">
        <v>3225941</v>
      </c>
      <c r="F155" s="22">
        <v>418171</v>
      </c>
      <c r="G155" s="22">
        <v>537656</v>
      </c>
      <c r="H155" s="22">
        <v>123383</v>
      </c>
    </row>
    <row r="156" spans="1:8" x14ac:dyDescent="0.25">
      <c r="A156" s="22" t="s">
        <v>120</v>
      </c>
      <c r="B156" s="22" t="s">
        <v>292</v>
      </c>
      <c r="C156" s="22" t="s">
        <v>429</v>
      </c>
      <c r="D156" s="22" t="s">
        <v>430</v>
      </c>
      <c r="E156" s="22">
        <v>21338359</v>
      </c>
      <c r="F156" s="22">
        <v>2554021</v>
      </c>
      <c r="G156" s="22">
        <v>3556393</v>
      </c>
      <c r="H156" s="22">
        <v>541346</v>
      </c>
    </row>
    <row r="157" spans="1:8" x14ac:dyDescent="0.25">
      <c r="A157" s="22" t="s">
        <v>120</v>
      </c>
      <c r="B157" s="22" t="s">
        <v>292</v>
      </c>
      <c r="C157" s="22" t="s">
        <v>431</v>
      </c>
      <c r="D157" s="22" t="s">
        <v>432</v>
      </c>
      <c r="E157" s="22">
        <v>6268553</v>
      </c>
      <c r="F157" s="22">
        <v>0</v>
      </c>
      <c r="G157" s="22">
        <v>1044759</v>
      </c>
      <c r="H157" s="22">
        <v>0</v>
      </c>
    </row>
    <row r="158" spans="1:8" x14ac:dyDescent="0.25">
      <c r="A158" s="22" t="s">
        <v>120</v>
      </c>
      <c r="B158" s="22" t="s">
        <v>292</v>
      </c>
      <c r="C158" s="22" t="s">
        <v>433</v>
      </c>
      <c r="D158" s="22" t="s">
        <v>434</v>
      </c>
      <c r="E158" s="22">
        <v>3980726</v>
      </c>
      <c r="F158" s="22">
        <v>1967938</v>
      </c>
      <c r="G158" s="22">
        <v>663454</v>
      </c>
      <c r="H158" s="22">
        <v>243775</v>
      </c>
    </row>
    <row r="159" spans="1:8" x14ac:dyDescent="0.25">
      <c r="A159" s="22" t="s">
        <v>120</v>
      </c>
      <c r="B159" s="22" t="s">
        <v>292</v>
      </c>
      <c r="C159" s="22" t="s">
        <v>435</v>
      </c>
      <c r="D159" s="22" t="s">
        <v>436</v>
      </c>
      <c r="E159" s="22">
        <v>11422497</v>
      </c>
      <c r="F159" s="22">
        <v>4103060</v>
      </c>
      <c r="G159" s="22">
        <v>1903750</v>
      </c>
      <c r="H159" s="22">
        <v>621703</v>
      </c>
    </row>
    <row r="160" spans="1:8" x14ac:dyDescent="0.25">
      <c r="A160" s="22" t="s">
        <v>120</v>
      </c>
      <c r="B160" s="22" t="s">
        <v>292</v>
      </c>
      <c r="C160" s="22" t="s">
        <v>437</v>
      </c>
      <c r="D160" s="22" t="s">
        <v>438</v>
      </c>
      <c r="E160" s="22">
        <v>18361356</v>
      </c>
      <c r="F160" s="22">
        <v>4858952</v>
      </c>
      <c r="G160" s="22">
        <v>3060226</v>
      </c>
      <c r="H160" s="22">
        <v>626651</v>
      </c>
    </row>
    <row r="161" spans="1:8" x14ac:dyDescent="0.25">
      <c r="A161" s="22" t="s">
        <v>120</v>
      </c>
      <c r="B161" s="22" t="s">
        <v>292</v>
      </c>
      <c r="C161" s="22" t="s">
        <v>439</v>
      </c>
      <c r="D161" s="22" t="s">
        <v>440</v>
      </c>
      <c r="E161" s="22">
        <v>6226553</v>
      </c>
      <c r="F161" s="22">
        <v>2936609</v>
      </c>
      <c r="G161" s="22">
        <v>1037759</v>
      </c>
      <c r="H161" s="22">
        <v>268244</v>
      </c>
    </row>
    <row r="162" spans="1:8" x14ac:dyDescent="0.25">
      <c r="A162" s="22" t="s">
        <v>120</v>
      </c>
      <c r="B162" s="22" t="s">
        <v>292</v>
      </c>
      <c r="C162" s="22" t="s">
        <v>441</v>
      </c>
      <c r="D162" s="22" t="s">
        <v>442</v>
      </c>
      <c r="E162" s="22">
        <v>7075783</v>
      </c>
      <c r="F162" s="22">
        <v>3277820</v>
      </c>
      <c r="G162" s="22">
        <v>4717189</v>
      </c>
      <c r="H162" s="22">
        <v>1179297</v>
      </c>
    </row>
    <row r="163" spans="1:8" x14ac:dyDescent="0.25">
      <c r="A163" s="22" t="s">
        <v>120</v>
      </c>
      <c r="B163" s="22" t="s">
        <v>292</v>
      </c>
      <c r="C163" s="22" t="s">
        <v>443</v>
      </c>
      <c r="D163" s="22" t="s">
        <v>444</v>
      </c>
      <c r="E163" s="22">
        <v>7648220</v>
      </c>
      <c r="F163" s="22">
        <v>2017839</v>
      </c>
      <c r="G163" s="22">
        <v>1274703</v>
      </c>
      <c r="H163" s="22">
        <v>410350</v>
      </c>
    </row>
    <row r="164" spans="1:8" x14ac:dyDescent="0.25">
      <c r="A164" s="22" t="s">
        <v>120</v>
      </c>
      <c r="B164" s="22" t="s">
        <v>292</v>
      </c>
      <c r="C164" s="22" t="s">
        <v>445</v>
      </c>
      <c r="D164" s="22" t="s">
        <v>446</v>
      </c>
      <c r="E164" s="22">
        <v>12233315</v>
      </c>
      <c r="F164" s="22">
        <v>5900378</v>
      </c>
      <c r="G164" s="22">
        <v>2038886</v>
      </c>
      <c r="H164" s="22">
        <v>1110331</v>
      </c>
    </row>
    <row r="165" spans="1:8" x14ac:dyDescent="0.25">
      <c r="A165" s="22" t="s">
        <v>120</v>
      </c>
      <c r="B165" s="22" t="s">
        <v>292</v>
      </c>
      <c r="C165" s="22" t="s">
        <v>447</v>
      </c>
      <c r="D165" s="22" t="s">
        <v>448</v>
      </c>
      <c r="E165" s="22">
        <v>8377383</v>
      </c>
      <c r="F165" s="22">
        <v>4309741</v>
      </c>
      <c r="G165" s="22">
        <v>1396230</v>
      </c>
      <c r="H165" s="22">
        <v>436848</v>
      </c>
    </row>
    <row r="166" spans="1:8" x14ac:dyDescent="0.25">
      <c r="A166" s="22" t="s">
        <v>120</v>
      </c>
      <c r="B166" s="22" t="s">
        <v>292</v>
      </c>
      <c r="C166" s="22" t="s">
        <v>449</v>
      </c>
      <c r="D166" s="22" t="s">
        <v>450</v>
      </c>
      <c r="E166" s="22">
        <v>7478209</v>
      </c>
      <c r="F166" s="22">
        <v>2627367</v>
      </c>
      <c r="G166" s="22">
        <v>1246368</v>
      </c>
      <c r="H166" s="22">
        <v>422700</v>
      </c>
    </row>
    <row r="167" spans="1:8" x14ac:dyDescent="0.25">
      <c r="A167" s="22" t="s">
        <v>120</v>
      </c>
      <c r="B167" s="22" t="s">
        <v>292</v>
      </c>
      <c r="C167" s="22" t="s">
        <v>451</v>
      </c>
      <c r="D167" s="22" t="s">
        <v>452</v>
      </c>
      <c r="E167" s="22">
        <v>19495000</v>
      </c>
      <c r="F167" s="22">
        <v>6436965</v>
      </c>
      <c r="G167" s="22">
        <v>3249000</v>
      </c>
      <c r="H167" s="22">
        <v>903000</v>
      </c>
    </row>
    <row r="168" spans="1:8" x14ac:dyDescent="0.25">
      <c r="A168" s="22" t="s">
        <v>120</v>
      </c>
      <c r="B168" s="22" t="s">
        <v>292</v>
      </c>
      <c r="C168" s="22" t="s">
        <v>453</v>
      </c>
      <c r="D168" s="22" t="s">
        <v>454</v>
      </c>
      <c r="E168" s="22">
        <v>2114823</v>
      </c>
      <c r="F168" s="22">
        <v>90334</v>
      </c>
      <c r="G168" s="22">
        <v>422965</v>
      </c>
      <c r="H168" s="22">
        <v>92647</v>
      </c>
    </row>
    <row r="169" spans="1:8" x14ac:dyDescent="0.25">
      <c r="A169" s="22" t="s">
        <v>120</v>
      </c>
      <c r="B169" s="22" t="s">
        <v>292</v>
      </c>
      <c r="C169" s="22" t="s">
        <v>455</v>
      </c>
      <c r="D169" s="22" t="s">
        <v>456</v>
      </c>
      <c r="E169" s="22">
        <v>4589589</v>
      </c>
      <c r="F169" s="22">
        <v>2220465</v>
      </c>
      <c r="G169" s="22">
        <v>764932</v>
      </c>
      <c r="H169" s="22">
        <v>215881</v>
      </c>
    </row>
    <row r="170" spans="1:8" x14ac:dyDescent="0.25">
      <c r="A170" s="22" t="s">
        <v>120</v>
      </c>
      <c r="B170" s="22" t="s">
        <v>292</v>
      </c>
      <c r="C170" s="22" t="s">
        <v>457</v>
      </c>
      <c r="D170" s="22" t="s">
        <v>458</v>
      </c>
      <c r="E170" s="22">
        <v>29292897</v>
      </c>
      <c r="F170" s="22">
        <v>3064938</v>
      </c>
      <c r="G170" s="22">
        <v>4882150</v>
      </c>
      <c r="H170" s="22">
        <v>543214</v>
      </c>
    </row>
    <row r="171" spans="1:8" x14ac:dyDescent="0.25">
      <c r="A171" s="22" t="s">
        <v>120</v>
      </c>
      <c r="B171" s="22" t="s">
        <v>292</v>
      </c>
      <c r="C171" s="22" t="s">
        <v>459</v>
      </c>
      <c r="D171" s="22" t="s">
        <v>460</v>
      </c>
      <c r="E171" s="22">
        <v>4234202</v>
      </c>
      <c r="F171" s="22">
        <v>836636</v>
      </c>
      <c r="G171" s="22">
        <v>705700</v>
      </c>
      <c r="H171" s="22">
        <v>35862</v>
      </c>
    </row>
    <row r="172" spans="1:8" x14ac:dyDescent="0.25">
      <c r="A172" s="22" t="s">
        <v>120</v>
      </c>
      <c r="B172" s="22" t="s">
        <v>292</v>
      </c>
      <c r="C172" s="22" t="s">
        <v>461</v>
      </c>
      <c r="D172" s="22" t="s">
        <v>462</v>
      </c>
      <c r="E172" s="22">
        <v>3131859</v>
      </c>
      <c r="F172" s="22">
        <v>1244832</v>
      </c>
      <c r="G172" s="22">
        <v>521977</v>
      </c>
      <c r="H172" s="22">
        <v>123417</v>
      </c>
    </row>
    <row r="173" spans="1:8" x14ac:dyDescent="0.25">
      <c r="A173" s="22" t="s">
        <v>120</v>
      </c>
      <c r="B173" s="22" t="s">
        <v>292</v>
      </c>
      <c r="C173" s="22" t="s">
        <v>463</v>
      </c>
      <c r="D173" s="22" t="s">
        <v>464</v>
      </c>
      <c r="E173" s="22">
        <v>14713668</v>
      </c>
      <c r="F173" s="22">
        <v>3248523</v>
      </c>
      <c r="G173" s="22">
        <v>2452278</v>
      </c>
      <c r="H173" s="22">
        <v>336148</v>
      </c>
    </row>
    <row r="174" spans="1:8" x14ac:dyDescent="0.25">
      <c r="A174" s="22" t="s">
        <v>120</v>
      </c>
      <c r="B174" s="22" t="s">
        <v>292</v>
      </c>
      <c r="C174" s="22" t="s">
        <v>465</v>
      </c>
      <c r="D174" s="22" t="s">
        <v>466</v>
      </c>
      <c r="E174" s="22">
        <v>882253</v>
      </c>
      <c r="F174" s="22">
        <v>1341125</v>
      </c>
      <c r="G174" s="22">
        <v>147042</v>
      </c>
      <c r="H174" s="22">
        <v>156013</v>
      </c>
    </row>
    <row r="175" spans="1:8" x14ac:dyDescent="0.25">
      <c r="A175" s="22" t="s">
        <v>120</v>
      </c>
      <c r="B175" s="22" t="s">
        <v>292</v>
      </c>
      <c r="C175" s="22" t="s">
        <v>467</v>
      </c>
      <c r="D175" s="22" t="s">
        <v>468</v>
      </c>
      <c r="E175" s="22">
        <v>18294062</v>
      </c>
      <c r="F175" s="22">
        <v>3134931</v>
      </c>
      <c r="G175" s="22">
        <v>3049010</v>
      </c>
      <c r="H175" s="22">
        <v>330470</v>
      </c>
    </row>
    <row r="176" spans="1:8" x14ac:dyDescent="0.25">
      <c r="A176" s="22" t="s">
        <v>120</v>
      </c>
      <c r="B176" s="22" t="s">
        <v>292</v>
      </c>
      <c r="C176" s="22" t="s">
        <v>469</v>
      </c>
      <c r="D176" s="22" t="s">
        <v>470</v>
      </c>
      <c r="E176" s="22">
        <v>33636387</v>
      </c>
      <c r="F176" s="22">
        <v>6322981</v>
      </c>
      <c r="G176" s="22">
        <v>5606065</v>
      </c>
      <c r="H176" s="22">
        <v>900426</v>
      </c>
    </row>
    <row r="177" spans="1:8" x14ac:dyDescent="0.25">
      <c r="A177" s="22" t="s">
        <v>120</v>
      </c>
      <c r="B177" s="22" t="s">
        <v>292</v>
      </c>
      <c r="C177" s="22" t="s">
        <v>471</v>
      </c>
      <c r="D177" s="22" t="s">
        <v>472</v>
      </c>
      <c r="E177" s="22">
        <v>25335215</v>
      </c>
      <c r="F177" s="22">
        <v>9346322</v>
      </c>
      <c r="G177" s="22">
        <v>4222536</v>
      </c>
      <c r="H177" s="22">
        <v>1310131</v>
      </c>
    </row>
    <row r="178" spans="1:8" x14ac:dyDescent="0.25">
      <c r="A178" s="22" t="s">
        <v>120</v>
      </c>
      <c r="B178" s="22" t="s">
        <v>292</v>
      </c>
      <c r="C178" s="22" t="s">
        <v>473</v>
      </c>
      <c r="D178" s="22" t="s">
        <v>474</v>
      </c>
      <c r="E178" s="22">
        <v>8856315</v>
      </c>
      <c r="F178" s="22">
        <v>3279517</v>
      </c>
      <c r="G178" s="22">
        <v>1476053</v>
      </c>
      <c r="H178" s="22">
        <v>372706</v>
      </c>
    </row>
    <row r="179" spans="1:8" x14ac:dyDescent="0.25">
      <c r="A179" s="22" t="s">
        <v>120</v>
      </c>
      <c r="B179" s="22" t="s">
        <v>292</v>
      </c>
      <c r="C179" s="22" t="s">
        <v>475</v>
      </c>
      <c r="D179" s="22" t="s">
        <v>476</v>
      </c>
      <c r="E179" s="22">
        <v>5429802</v>
      </c>
      <c r="F179" s="22">
        <v>737081</v>
      </c>
      <c r="G179" s="22">
        <v>904967</v>
      </c>
      <c r="H179" s="22">
        <v>265958</v>
      </c>
    </row>
    <row r="180" spans="1:8" x14ac:dyDescent="0.25">
      <c r="A180" s="22" t="s">
        <v>120</v>
      </c>
      <c r="B180" s="22" t="s">
        <v>292</v>
      </c>
      <c r="C180" s="22" t="s">
        <v>477</v>
      </c>
      <c r="D180" s="22" t="s">
        <v>478</v>
      </c>
      <c r="E180" s="22">
        <v>30031322</v>
      </c>
      <c r="F180" s="22">
        <v>9456090</v>
      </c>
      <c r="G180" s="22">
        <v>5005220</v>
      </c>
      <c r="H180" s="22">
        <v>818744</v>
      </c>
    </row>
    <row r="181" spans="1:8" x14ac:dyDescent="0.25">
      <c r="A181" s="22" t="s">
        <v>120</v>
      </c>
      <c r="B181" s="22" t="s">
        <v>292</v>
      </c>
      <c r="C181" s="22" t="s">
        <v>479</v>
      </c>
      <c r="D181" s="22" t="s">
        <v>480</v>
      </c>
      <c r="E181" s="22">
        <v>25704204</v>
      </c>
      <c r="F181" s="22">
        <v>10600615</v>
      </c>
      <c r="G181" s="22">
        <v>4284034</v>
      </c>
      <c r="H181" s="22">
        <v>1178717</v>
      </c>
    </row>
    <row r="182" spans="1:8" x14ac:dyDescent="0.25">
      <c r="A182" s="22" t="s">
        <v>120</v>
      </c>
      <c r="B182" s="22" t="s">
        <v>292</v>
      </c>
      <c r="C182" s="22" t="s">
        <v>481</v>
      </c>
      <c r="D182" s="22" t="s">
        <v>482</v>
      </c>
      <c r="E182" s="22">
        <v>9308889</v>
      </c>
      <c r="F182" s="22">
        <v>4525213</v>
      </c>
      <c r="G182" s="22">
        <v>1551482</v>
      </c>
      <c r="H182" s="22">
        <v>601737</v>
      </c>
    </row>
    <row r="183" spans="1:8" x14ac:dyDescent="0.25">
      <c r="A183" s="22" t="s">
        <v>120</v>
      </c>
      <c r="B183" s="22" t="s">
        <v>292</v>
      </c>
      <c r="C183" s="22" t="s">
        <v>483</v>
      </c>
      <c r="D183" s="22" t="s">
        <v>484</v>
      </c>
      <c r="E183" s="22">
        <v>5317278</v>
      </c>
      <c r="F183" s="22">
        <v>1165508</v>
      </c>
      <c r="G183" s="22">
        <v>886213</v>
      </c>
      <c r="H183" s="22">
        <v>191681</v>
      </c>
    </row>
    <row r="184" spans="1:8" x14ac:dyDescent="0.25">
      <c r="A184" s="22" t="s">
        <v>120</v>
      </c>
      <c r="B184" s="22" t="s">
        <v>292</v>
      </c>
      <c r="C184" s="22" t="s">
        <v>485</v>
      </c>
      <c r="D184" s="22" t="s">
        <v>486</v>
      </c>
      <c r="E184" s="22">
        <v>3432804</v>
      </c>
      <c r="F184" s="22">
        <v>1385217</v>
      </c>
      <c r="G184" s="22">
        <v>572134</v>
      </c>
      <c r="H184" s="22">
        <v>115817</v>
      </c>
    </row>
    <row r="185" spans="1:8" x14ac:dyDescent="0.25">
      <c r="A185" s="22" t="s">
        <v>120</v>
      </c>
      <c r="B185" s="22" t="s">
        <v>292</v>
      </c>
      <c r="C185" s="22" t="s">
        <v>487</v>
      </c>
      <c r="D185" s="22" t="s">
        <v>488</v>
      </c>
      <c r="E185" s="22">
        <v>2795737</v>
      </c>
      <c r="F185" s="22">
        <v>762648</v>
      </c>
      <c r="G185" s="22">
        <v>465956</v>
      </c>
      <c r="H185" s="22">
        <v>402600</v>
      </c>
    </row>
    <row r="186" spans="1:8" x14ac:dyDescent="0.25">
      <c r="A186" s="22" t="s">
        <v>120</v>
      </c>
      <c r="B186" s="22" t="s">
        <v>292</v>
      </c>
      <c r="C186" s="22" t="s">
        <v>489</v>
      </c>
      <c r="D186" s="22" t="s">
        <v>490</v>
      </c>
      <c r="E186" s="22">
        <v>6375908</v>
      </c>
      <c r="F186" s="22">
        <v>793041</v>
      </c>
      <c r="G186" s="22">
        <v>1062651</v>
      </c>
      <c r="H186" s="22">
        <v>91406</v>
      </c>
    </row>
    <row r="187" spans="1:8" x14ac:dyDescent="0.25">
      <c r="A187" s="22" t="s">
        <v>120</v>
      </c>
      <c r="B187" s="22" t="s">
        <v>292</v>
      </c>
      <c r="C187" s="22" t="s">
        <v>491</v>
      </c>
      <c r="D187" s="22" t="s">
        <v>492</v>
      </c>
      <c r="E187" s="22">
        <v>12169649</v>
      </c>
      <c r="F187" s="22">
        <v>6324623</v>
      </c>
      <c r="G187" s="22">
        <v>2028275</v>
      </c>
      <c r="H187" s="22">
        <v>1793405</v>
      </c>
    </row>
    <row r="188" spans="1:8" x14ac:dyDescent="0.25">
      <c r="A188" s="22" t="s">
        <v>120</v>
      </c>
      <c r="B188" s="22" t="s">
        <v>292</v>
      </c>
      <c r="C188" s="22" t="s">
        <v>493</v>
      </c>
      <c r="D188" s="22" t="s">
        <v>494</v>
      </c>
      <c r="E188" s="22">
        <v>3325014</v>
      </c>
      <c r="F188" s="22">
        <v>22610</v>
      </c>
      <c r="G188" s="22">
        <v>554169</v>
      </c>
      <c r="H188" s="22">
        <v>23967</v>
      </c>
    </row>
    <row r="189" spans="1:8" x14ac:dyDescent="0.25">
      <c r="A189" s="22" t="s">
        <v>120</v>
      </c>
      <c r="B189" s="22" t="s">
        <v>292</v>
      </c>
      <c r="C189" s="22" t="s">
        <v>495</v>
      </c>
      <c r="D189" s="22" t="s">
        <v>496</v>
      </c>
      <c r="E189" s="22">
        <v>21789518</v>
      </c>
      <c r="F189" s="22">
        <v>3912307</v>
      </c>
      <c r="G189" s="22">
        <v>3631586</v>
      </c>
      <c r="H189" s="22">
        <v>522804</v>
      </c>
    </row>
    <row r="190" spans="1:8" x14ac:dyDescent="0.25">
      <c r="A190" s="22" t="s">
        <v>120</v>
      </c>
      <c r="B190" s="22" t="s">
        <v>292</v>
      </c>
      <c r="C190" s="22" t="s">
        <v>497</v>
      </c>
      <c r="D190" s="22" t="s">
        <v>498</v>
      </c>
      <c r="E190" s="22">
        <v>13691913</v>
      </c>
      <c r="F190" s="22">
        <v>3398066</v>
      </c>
      <c r="G190" s="22">
        <v>2281986</v>
      </c>
      <c r="H190" s="22">
        <v>453382</v>
      </c>
    </row>
    <row r="191" spans="1:8" x14ac:dyDescent="0.25">
      <c r="A191" s="22" t="s">
        <v>120</v>
      </c>
      <c r="B191" s="22" t="s">
        <v>292</v>
      </c>
      <c r="C191" s="22" t="s">
        <v>499</v>
      </c>
      <c r="D191" s="22" t="s">
        <v>500</v>
      </c>
      <c r="E191" s="22">
        <v>3444805</v>
      </c>
      <c r="F191" s="22">
        <v>1671330</v>
      </c>
      <c r="G191" s="22">
        <v>574134</v>
      </c>
      <c r="H191" s="22">
        <v>380360</v>
      </c>
    </row>
    <row r="192" spans="1:8" x14ac:dyDescent="0.25">
      <c r="A192" s="22" t="s">
        <v>120</v>
      </c>
      <c r="B192" s="22" t="s">
        <v>292</v>
      </c>
      <c r="C192" s="22" t="s">
        <v>501</v>
      </c>
      <c r="D192" s="22" t="s">
        <v>502</v>
      </c>
      <c r="E192" s="22">
        <v>5462064</v>
      </c>
      <c r="F192" s="22">
        <v>5077799</v>
      </c>
      <c r="G192" s="22">
        <v>910344</v>
      </c>
      <c r="H192" s="22">
        <v>630930</v>
      </c>
    </row>
    <row r="193" spans="1:8" x14ac:dyDescent="0.25">
      <c r="A193" s="22" t="s">
        <v>120</v>
      </c>
      <c r="B193" s="22" t="s">
        <v>292</v>
      </c>
      <c r="C193" s="22" t="s">
        <v>503</v>
      </c>
      <c r="D193" s="22" t="s">
        <v>504</v>
      </c>
      <c r="E193" s="22">
        <v>20207423</v>
      </c>
      <c r="F193" s="22">
        <v>888721</v>
      </c>
      <c r="G193" s="22">
        <v>3367904</v>
      </c>
      <c r="H193" s="22">
        <v>334789</v>
      </c>
    </row>
    <row r="194" spans="1:8" x14ac:dyDescent="0.25">
      <c r="A194" s="22" t="s">
        <v>120</v>
      </c>
      <c r="B194" s="22" t="s">
        <v>292</v>
      </c>
      <c r="C194" s="22" t="s">
        <v>505</v>
      </c>
      <c r="D194" s="22" t="s">
        <v>506</v>
      </c>
      <c r="E194" s="22">
        <v>2293182</v>
      </c>
      <c r="F194" s="22">
        <v>132734</v>
      </c>
      <c r="G194" s="22">
        <v>382197</v>
      </c>
      <c r="H194" s="22">
        <v>37955</v>
      </c>
    </row>
    <row r="195" spans="1:8" x14ac:dyDescent="0.25">
      <c r="A195" s="22" t="s">
        <v>120</v>
      </c>
      <c r="B195" s="22" t="s">
        <v>292</v>
      </c>
      <c r="C195" s="22" t="s">
        <v>507</v>
      </c>
      <c r="D195" s="22" t="s">
        <v>508</v>
      </c>
      <c r="E195" s="22">
        <v>11890616</v>
      </c>
      <c r="F195" s="22">
        <v>2818939</v>
      </c>
      <c r="G195" s="22">
        <v>1981769</v>
      </c>
      <c r="H195" s="22">
        <v>542509</v>
      </c>
    </row>
    <row r="196" spans="1:8" x14ac:dyDescent="0.25">
      <c r="A196" s="22" t="s">
        <v>120</v>
      </c>
      <c r="B196" s="22" t="s">
        <v>292</v>
      </c>
      <c r="C196" s="22" t="s">
        <v>509</v>
      </c>
      <c r="D196" s="22" t="s">
        <v>510</v>
      </c>
      <c r="E196" s="22">
        <v>33617407</v>
      </c>
      <c r="F196" s="22">
        <v>10159719</v>
      </c>
      <c r="G196" s="22">
        <v>5602901</v>
      </c>
      <c r="H196" s="22">
        <v>1206650</v>
      </c>
    </row>
    <row r="197" spans="1:8" x14ac:dyDescent="0.25">
      <c r="A197" s="22" t="s">
        <v>120</v>
      </c>
      <c r="B197" s="22" t="s">
        <v>511</v>
      </c>
      <c r="C197" s="22" t="s">
        <v>512</v>
      </c>
      <c r="D197" s="22" t="s">
        <v>513</v>
      </c>
      <c r="E197" s="22">
        <v>1709253</v>
      </c>
      <c r="F197" s="22">
        <v>467073</v>
      </c>
      <c r="G197" s="22">
        <v>284876</v>
      </c>
      <c r="H197" s="22">
        <v>76658</v>
      </c>
    </row>
    <row r="198" spans="1:8" x14ac:dyDescent="0.25">
      <c r="A198" s="22" t="s">
        <v>120</v>
      </c>
      <c r="B198" s="22" t="s">
        <v>511</v>
      </c>
      <c r="C198" s="22" t="s">
        <v>514</v>
      </c>
      <c r="D198" s="22" t="s">
        <v>515</v>
      </c>
      <c r="E198" s="22">
        <v>2663597</v>
      </c>
      <c r="F198" s="22">
        <v>0</v>
      </c>
      <c r="G198" s="22">
        <v>443933</v>
      </c>
      <c r="H198" s="22">
        <v>0</v>
      </c>
    </row>
    <row r="199" spans="1:8" x14ac:dyDescent="0.25">
      <c r="A199" s="22" t="s">
        <v>120</v>
      </c>
      <c r="B199" s="22" t="s">
        <v>511</v>
      </c>
      <c r="C199" s="22" t="s">
        <v>516</v>
      </c>
      <c r="D199" s="22" t="s">
        <v>517</v>
      </c>
      <c r="E199" s="22">
        <v>3422771</v>
      </c>
      <c r="F199" s="22">
        <v>289257</v>
      </c>
      <c r="G199" s="22">
        <v>570462</v>
      </c>
      <c r="H199" s="22">
        <v>26420</v>
      </c>
    </row>
    <row r="200" spans="1:8" x14ac:dyDescent="0.25">
      <c r="A200" s="22" t="s">
        <v>120</v>
      </c>
      <c r="B200" s="22" t="s">
        <v>511</v>
      </c>
      <c r="C200" s="22" t="s">
        <v>518</v>
      </c>
      <c r="D200" s="22" t="s">
        <v>519</v>
      </c>
      <c r="E200" s="22">
        <v>532852</v>
      </c>
      <c r="F200" s="22">
        <v>73573</v>
      </c>
      <c r="G200" s="22">
        <v>88809</v>
      </c>
      <c r="H200" s="22">
        <v>8896</v>
      </c>
    </row>
    <row r="201" spans="1:8" x14ac:dyDescent="0.25">
      <c r="A201" s="22" t="s">
        <v>120</v>
      </c>
      <c r="B201" s="22" t="s">
        <v>511</v>
      </c>
      <c r="C201" s="22" t="s">
        <v>520</v>
      </c>
      <c r="D201" s="22" t="s">
        <v>521</v>
      </c>
      <c r="E201" s="22">
        <v>399819</v>
      </c>
      <c r="F201" s="22">
        <v>0</v>
      </c>
      <c r="G201" s="22">
        <v>66637</v>
      </c>
      <c r="H201" s="22">
        <v>0</v>
      </c>
    </row>
    <row r="202" spans="1:8" x14ac:dyDescent="0.25">
      <c r="A202" s="22" t="s">
        <v>120</v>
      </c>
      <c r="B202" s="22" t="s">
        <v>511</v>
      </c>
      <c r="C202" s="22" t="s">
        <v>522</v>
      </c>
      <c r="D202" s="22" t="s">
        <v>523</v>
      </c>
      <c r="E202" s="22">
        <v>1544258</v>
      </c>
      <c r="F202" s="22">
        <v>177151</v>
      </c>
      <c r="G202" s="22">
        <v>257376</v>
      </c>
      <c r="H202" s="22">
        <v>29293</v>
      </c>
    </row>
    <row r="203" spans="1:8" x14ac:dyDescent="0.25">
      <c r="A203" s="22" t="s">
        <v>120</v>
      </c>
      <c r="B203" s="22" t="s">
        <v>511</v>
      </c>
      <c r="C203" s="22" t="s">
        <v>524</v>
      </c>
      <c r="D203" s="22" t="s">
        <v>525</v>
      </c>
      <c r="E203" s="22">
        <v>252674</v>
      </c>
      <c r="F203" s="22">
        <v>0</v>
      </c>
      <c r="G203" s="22">
        <v>42112</v>
      </c>
      <c r="H203" s="22">
        <v>0</v>
      </c>
    </row>
    <row r="204" spans="1:8" x14ac:dyDescent="0.25">
      <c r="A204" s="22" t="s">
        <v>120</v>
      </c>
      <c r="B204" s="22" t="s">
        <v>511</v>
      </c>
      <c r="C204" s="22" t="s">
        <v>526</v>
      </c>
      <c r="D204" s="22" t="s">
        <v>527</v>
      </c>
      <c r="E204" s="22">
        <v>1046361</v>
      </c>
      <c r="F204" s="22">
        <v>543669</v>
      </c>
      <c r="G204" s="22">
        <v>174394</v>
      </c>
      <c r="H204" s="22">
        <v>38904</v>
      </c>
    </row>
    <row r="205" spans="1:8" x14ac:dyDescent="0.25">
      <c r="A205" s="22" t="s">
        <v>120</v>
      </c>
      <c r="B205" s="22" t="s">
        <v>511</v>
      </c>
      <c r="C205" s="22" t="s">
        <v>528</v>
      </c>
      <c r="D205" s="22" t="s">
        <v>529</v>
      </c>
      <c r="E205" s="22">
        <v>621615</v>
      </c>
      <c r="F205" s="22">
        <v>187326</v>
      </c>
      <c r="G205" s="22">
        <v>103602</v>
      </c>
      <c r="H205" s="22">
        <v>15569</v>
      </c>
    </row>
    <row r="206" spans="1:8" x14ac:dyDescent="0.25">
      <c r="A206" s="22" t="s">
        <v>120</v>
      </c>
      <c r="B206" s="22" t="s">
        <v>511</v>
      </c>
      <c r="C206" s="22" t="s">
        <v>530</v>
      </c>
      <c r="D206" s="22" t="s">
        <v>531</v>
      </c>
      <c r="E206" s="22">
        <v>771750</v>
      </c>
      <c r="F206" s="22">
        <v>57783</v>
      </c>
      <c r="G206" s="22">
        <v>128625</v>
      </c>
      <c r="H206" s="22">
        <v>6600</v>
      </c>
    </row>
    <row r="207" spans="1:8" x14ac:dyDescent="0.25">
      <c r="A207" s="22" t="s">
        <v>120</v>
      </c>
      <c r="B207" s="22" t="s">
        <v>511</v>
      </c>
      <c r="C207" s="22" t="s">
        <v>532</v>
      </c>
      <c r="D207" s="22" t="s">
        <v>533</v>
      </c>
      <c r="E207" s="22">
        <v>2403109</v>
      </c>
      <c r="F207" s="22">
        <v>307915</v>
      </c>
      <c r="G207" s="22">
        <v>400518</v>
      </c>
      <c r="H207" s="22">
        <v>82841</v>
      </c>
    </row>
    <row r="208" spans="1:8" x14ac:dyDescent="0.25">
      <c r="A208" s="22" t="s">
        <v>120</v>
      </c>
      <c r="B208" s="22" t="s">
        <v>511</v>
      </c>
      <c r="C208" s="22" t="s">
        <v>534</v>
      </c>
      <c r="D208" s="22" t="s">
        <v>535</v>
      </c>
      <c r="E208" s="22">
        <v>1172215</v>
      </c>
      <c r="F208" s="22">
        <v>11662</v>
      </c>
      <c r="G208" s="22">
        <v>195369</v>
      </c>
      <c r="H208" s="22">
        <v>12703</v>
      </c>
    </row>
    <row r="209" spans="1:8" x14ac:dyDescent="0.25">
      <c r="A209" s="22" t="s">
        <v>120</v>
      </c>
      <c r="B209" s="22" t="s">
        <v>511</v>
      </c>
      <c r="C209" s="22" t="s">
        <v>536</v>
      </c>
      <c r="D209" s="22" t="s">
        <v>537</v>
      </c>
      <c r="E209" s="22">
        <v>761822</v>
      </c>
      <c r="F209" s="22">
        <v>5939</v>
      </c>
      <c r="G209" s="22">
        <v>126970</v>
      </c>
      <c r="H209" s="22">
        <v>3000</v>
      </c>
    </row>
    <row r="210" spans="1:8" x14ac:dyDescent="0.25">
      <c r="A210" s="22" t="s">
        <v>120</v>
      </c>
      <c r="B210" s="22" t="s">
        <v>511</v>
      </c>
      <c r="C210" s="22" t="s">
        <v>538</v>
      </c>
      <c r="D210" s="22" t="s">
        <v>539</v>
      </c>
      <c r="E210" s="22">
        <v>438161</v>
      </c>
      <c r="F210" s="22">
        <v>50846</v>
      </c>
      <c r="G210" s="22">
        <v>73027</v>
      </c>
      <c r="H210" s="22">
        <v>10939</v>
      </c>
    </row>
    <row r="211" spans="1:8" x14ac:dyDescent="0.25">
      <c r="A211" s="22" t="s">
        <v>120</v>
      </c>
      <c r="B211" s="22" t="s">
        <v>511</v>
      </c>
      <c r="C211" s="22" t="s">
        <v>540</v>
      </c>
      <c r="D211" s="22" t="s">
        <v>541</v>
      </c>
      <c r="E211" s="22">
        <v>4359674</v>
      </c>
      <c r="F211" s="22">
        <v>30708</v>
      </c>
      <c r="G211" s="22">
        <v>726612</v>
      </c>
      <c r="H211" s="22">
        <v>34201</v>
      </c>
    </row>
    <row r="212" spans="1:8" x14ac:dyDescent="0.25">
      <c r="A212" s="22" t="s">
        <v>120</v>
      </c>
      <c r="B212" s="22" t="s">
        <v>511</v>
      </c>
      <c r="C212" s="22" t="s">
        <v>542</v>
      </c>
      <c r="D212" s="22" t="s">
        <v>543</v>
      </c>
      <c r="E212" s="22">
        <v>1791653</v>
      </c>
      <c r="F212" s="22">
        <v>48158</v>
      </c>
      <c r="G212" s="22">
        <v>298609</v>
      </c>
      <c r="H212" s="22">
        <v>29760</v>
      </c>
    </row>
    <row r="213" spans="1:8" x14ac:dyDescent="0.25">
      <c r="A213" s="22" t="s">
        <v>120</v>
      </c>
      <c r="B213" s="22" t="s">
        <v>511</v>
      </c>
      <c r="C213" s="22" t="s">
        <v>544</v>
      </c>
      <c r="D213" s="22" t="s">
        <v>545</v>
      </c>
      <c r="E213" s="22">
        <v>387367</v>
      </c>
      <c r="F213" s="22">
        <v>226862</v>
      </c>
      <c r="G213" s="22">
        <v>64561</v>
      </c>
      <c r="H213" s="22">
        <v>29918</v>
      </c>
    </row>
    <row r="214" spans="1:8" x14ac:dyDescent="0.25">
      <c r="A214" s="22" t="s">
        <v>120</v>
      </c>
      <c r="B214" s="22" t="s">
        <v>511</v>
      </c>
      <c r="C214" s="22" t="s">
        <v>546</v>
      </c>
      <c r="D214" s="22" t="s">
        <v>547</v>
      </c>
      <c r="E214" s="22">
        <v>1251396</v>
      </c>
      <c r="F214" s="22">
        <v>779680</v>
      </c>
      <c r="G214" s="22">
        <v>208566</v>
      </c>
      <c r="H214" s="22">
        <v>112889</v>
      </c>
    </row>
    <row r="215" spans="1:8" x14ac:dyDescent="0.25">
      <c r="A215" s="22" t="s">
        <v>120</v>
      </c>
      <c r="B215" s="22" t="s">
        <v>511</v>
      </c>
      <c r="C215" s="22" t="s">
        <v>548</v>
      </c>
      <c r="D215" s="22" t="s">
        <v>549</v>
      </c>
      <c r="E215" s="22">
        <v>580833</v>
      </c>
      <c r="F215" s="22">
        <v>31600</v>
      </c>
      <c r="G215" s="22">
        <v>96805</v>
      </c>
      <c r="H215" s="22">
        <v>8611</v>
      </c>
    </row>
    <row r="216" spans="1:8" x14ac:dyDescent="0.25">
      <c r="A216" s="22" t="s">
        <v>120</v>
      </c>
      <c r="B216" s="22" t="s">
        <v>511</v>
      </c>
      <c r="C216" s="22" t="s">
        <v>550</v>
      </c>
      <c r="D216" s="22" t="s">
        <v>551</v>
      </c>
      <c r="E216" s="22">
        <v>1737000</v>
      </c>
      <c r="F216" s="22">
        <v>0</v>
      </c>
      <c r="G216" s="22">
        <v>289500</v>
      </c>
      <c r="H216" s="22">
        <v>0</v>
      </c>
    </row>
    <row r="217" spans="1:8" x14ac:dyDescent="0.25">
      <c r="A217" s="22" t="s">
        <v>120</v>
      </c>
      <c r="B217" s="22" t="s">
        <v>511</v>
      </c>
      <c r="C217" s="22" t="s">
        <v>552</v>
      </c>
      <c r="D217" s="22" t="s">
        <v>553</v>
      </c>
      <c r="E217" s="22">
        <v>897939</v>
      </c>
      <c r="F217" s="22">
        <v>50337</v>
      </c>
      <c r="G217" s="22">
        <v>149656</v>
      </c>
      <c r="H217" s="22">
        <v>81515</v>
      </c>
    </row>
    <row r="218" spans="1:8" x14ac:dyDescent="0.25">
      <c r="A218" s="22" t="s">
        <v>120</v>
      </c>
      <c r="B218" s="22" t="s">
        <v>511</v>
      </c>
      <c r="C218" s="22" t="s">
        <v>554</v>
      </c>
      <c r="D218" s="22" t="s">
        <v>555</v>
      </c>
      <c r="E218" s="22">
        <v>1460216</v>
      </c>
      <c r="F218" s="22">
        <v>47062</v>
      </c>
      <c r="G218" s="22">
        <v>243369</v>
      </c>
      <c r="H218" s="22">
        <v>5652</v>
      </c>
    </row>
    <row r="219" spans="1:8" x14ac:dyDescent="0.25">
      <c r="A219" s="22" t="s">
        <v>120</v>
      </c>
      <c r="B219" s="22" t="s">
        <v>511</v>
      </c>
      <c r="C219" s="22" t="s">
        <v>556</v>
      </c>
      <c r="D219" s="22" t="s">
        <v>557</v>
      </c>
      <c r="E219" s="22">
        <v>701183</v>
      </c>
      <c r="F219" s="22">
        <v>1294148</v>
      </c>
      <c r="G219" s="22">
        <v>116864</v>
      </c>
      <c r="H219" s="22">
        <v>583080</v>
      </c>
    </row>
    <row r="220" spans="1:8" x14ac:dyDescent="0.25">
      <c r="A220" s="22" t="s">
        <v>120</v>
      </c>
      <c r="B220" s="22" t="s">
        <v>511</v>
      </c>
      <c r="C220" s="22" t="s">
        <v>558</v>
      </c>
      <c r="D220" s="22" t="s">
        <v>559</v>
      </c>
      <c r="E220" s="22">
        <v>1358915</v>
      </c>
      <c r="F220" s="22">
        <v>94349</v>
      </c>
      <c r="G220" s="22">
        <v>226486</v>
      </c>
      <c r="H220" s="22">
        <v>14820</v>
      </c>
    </row>
    <row r="221" spans="1:8" x14ac:dyDescent="0.25">
      <c r="A221" s="22" t="s">
        <v>120</v>
      </c>
      <c r="B221" s="22" t="s">
        <v>511</v>
      </c>
      <c r="C221" s="22" t="s">
        <v>560</v>
      </c>
      <c r="D221" s="22" t="s">
        <v>561</v>
      </c>
      <c r="E221" s="22">
        <v>852877</v>
      </c>
      <c r="F221" s="22">
        <v>80376</v>
      </c>
      <c r="G221" s="22">
        <v>142146</v>
      </c>
      <c r="H221" s="22">
        <v>11600</v>
      </c>
    </row>
    <row r="222" spans="1:8" x14ac:dyDescent="0.25">
      <c r="A222" s="22" t="s">
        <v>120</v>
      </c>
      <c r="B222" s="22" t="s">
        <v>511</v>
      </c>
      <c r="C222" s="22" t="s">
        <v>562</v>
      </c>
      <c r="D222" s="22" t="s">
        <v>563</v>
      </c>
      <c r="E222" s="22">
        <v>2343732</v>
      </c>
      <c r="F222" s="22">
        <v>2447312</v>
      </c>
      <c r="G222" s="22">
        <v>390622</v>
      </c>
      <c r="H222" s="22">
        <v>376208</v>
      </c>
    </row>
    <row r="223" spans="1:8" x14ac:dyDescent="0.25">
      <c r="A223" s="22" t="s">
        <v>120</v>
      </c>
      <c r="B223" s="22" t="s">
        <v>511</v>
      </c>
      <c r="C223" s="22" t="s">
        <v>564</v>
      </c>
      <c r="D223" s="22" t="s">
        <v>565</v>
      </c>
      <c r="E223" s="22">
        <v>978224</v>
      </c>
      <c r="F223" s="22">
        <v>38438</v>
      </c>
      <c r="G223" s="22">
        <v>163037</v>
      </c>
      <c r="H223" s="22">
        <v>26388</v>
      </c>
    </row>
    <row r="224" spans="1:8" x14ac:dyDescent="0.25">
      <c r="A224" s="22" t="s">
        <v>120</v>
      </c>
      <c r="B224" s="22" t="s">
        <v>511</v>
      </c>
      <c r="C224" s="22" t="s">
        <v>566</v>
      </c>
      <c r="D224" s="22" t="s">
        <v>567</v>
      </c>
      <c r="E224" s="22">
        <v>647444</v>
      </c>
      <c r="F224" s="22">
        <v>0</v>
      </c>
      <c r="G224" s="22">
        <v>107907</v>
      </c>
      <c r="H224" s="22">
        <v>0</v>
      </c>
    </row>
    <row r="225" spans="1:8" x14ac:dyDescent="0.25">
      <c r="A225" s="22" t="s">
        <v>120</v>
      </c>
      <c r="B225" s="22" t="s">
        <v>511</v>
      </c>
      <c r="C225" s="22" t="s">
        <v>568</v>
      </c>
      <c r="D225" s="22" t="s">
        <v>569</v>
      </c>
      <c r="E225" s="22">
        <v>1157351</v>
      </c>
      <c r="F225" s="22">
        <v>500000</v>
      </c>
      <c r="G225" s="22">
        <v>192892</v>
      </c>
      <c r="H225" s="22">
        <v>0</v>
      </c>
    </row>
    <row r="226" spans="1:8" x14ac:dyDescent="0.25">
      <c r="A226" s="22" t="s">
        <v>120</v>
      </c>
      <c r="B226" s="22" t="s">
        <v>511</v>
      </c>
      <c r="C226" s="22" t="s">
        <v>570</v>
      </c>
      <c r="D226" s="22" t="s">
        <v>571</v>
      </c>
      <c r="E226" s="22">
        <v>338759</v>
      </c>
      <c r="F226" s="22">
        <v>0</v>
      </c>
      <c r="G226" s="22">
        <v>56460</v>
      </c>
      <c r="H226" s="22">
        <v>0</v>
      </c>
    </row>
    <row r="227" spans="1:8" x14ac:dyDescent="0.25">
      <c r="A227" s="22" t="s">
        <v>120</v>
      </c>
      <c r="B227" s="22" t="s">
        <v>511</v>
      </c>
      <c r="C227" s="22" t="s">
        <v>572</v>
      </c>
      <c r="D227" s="22" t="s">
        <v>573</v>
      </c>
      <c r="E227" s="22">
        <v>416714</v>
      </c>
      <c r="F227" s="22">
        <v>0</v>
      </c>
      <c r="G227" s="22">
        <v>69452</v>
      </c>
      <c r="H227" s="22">
        <v>0</v>
      </c>
    </row>
    <row r="228" spans="1:8" x14ac:dyDescent="0.25">
      <c r="A228" s="22" t="s">
        <v>120</v>
      </c>
      <c r="B228" s="22" t="s">
        <v>511</v>
      </c>
      <c r="C228" s="22" t="s">
        <v>574</v>
      </c>
      <c r="D228" s="22" t="s">
        <v>575</v>
      </c>
      <c r="E228" s="22">
        <v>2147235</v>
      </c>
      <c r="F228" s="22">
        <v>387336</v>
      </c>
      <c r="G228" s="22">
        <v>357873</v>
      </c>
      <c r="H228" s="22">
        <v>95799</v>
      </c>
    </row>
    <row r="229" spans="1:8" x14ac:dyDescent="0.25">
      <c r="A229" s="22" t="s">
        <v>120</v>
      </c>
      <c r="B229" s="22" t="s">
        <v>511</v>
      </c>
      <c r="C229" s="22" t="s">
        <v>576</v>
      </c>
      <c r="D229" s="22" t="s">
        <v>577</v>
      </c>
      <c r="E229" s="22">
        <v>397969</v>
      </c>
      <c r="F229" s="22">
        <v>18844</v>
      </c>
      <c r="G229" s="22">
        <v>99492</v>
      </c>
      <c r="H229" s="22">
        <v>22517</v>
      </c>
    </row>
    <row r="230" spans="1:8" x14ac:dyDescent="0.25">
      <c r="A230" s="22" t="s">
        <v>120</v>
      </c>
      <c r="B230" s="22" t="s">
        <v>511</v>
      </c>
      <c r="C230" s="22" t="s">
        <v>578</v>
      </c>
      <c r="D230" s="22" t="s">
        <v>579</v>
      </c>
      <c r="E230" s="22">
        <v>354962</v>
      </c>
      <c r="F230" s="22">
        <v>0</v>
      </c>
      <c r="G230" s="22">
        <v>59160</v>
      </c>
      <c r="H230" s="22">
        <v>0</v>
      </c>
    </row>
    <row r="231" spans="1:8" x14ac:dyDescent="0.25">
      <c r="A231" s="22" t="s">
        <v>120</v>
      </c>
      <c r="B231" s="22" t="s">
        <v>511</v>
      </c>
      <c r="C231" s="22" t="s">
        <v>580</v>
      </c>
      <c r="D231" s="22" t="s">
        <v>581</v>
      </c>
      <c r="E231" s="22">
        <v>1158357</v>
      </c>
      <c r="F231" s="22">
        <v>710745</v>
      </c>
      <c r="G231" s="22">
        <v>193060</v>
      </c>
      <c r="H231" s="22">
        <v>194248</v>
      </c>
    </row>
    <row r="232" spans="1:8" x14ac:dyDescent="0.25">
      <c r="A232" s="22" t="s">
        <v>120</v>
      </c>
      <c r="B232" s="22" t="s">
        <v>511</v>
      </c>
      <c r="C232" s="22" t="s">
        <v>582</v>
      </c>
      <c r="D232" s="22" t="s">
        <v>583</v>
      </c>
      <c r="E232" s="22">
        <v>2120064</v>
      </c>
      <c r="F232" s="22">
        <v>703425</v>
      </c>
      <c r="G232" s="22">
        <v>353344</v>
      </c>
      <c r="H232" s="22">
        <v>97069</v>
      </c>
    </row>
    <row r="233" spans="1:8" x14ac:dyDescent="0.25">
      <c r="A233" s="22" t="s">
        <v>120</v>
      </c>
      <c r="B233" s="22" t="s">
        <v>511</v>
      </c>
      <c r="C233" s="22" t="s">
        <v>584</v>
      </c>
      <c r="D233" s="22" t="s">
        <v>585</v>
      </c>
      <c r="E233" s="22">
        <v>241262</v>
      </c>
      <c r="F233" s="22">
        <v>0</v>
      </c>
      <c r="G233" s="22">
        <v>40210</v>
      </c>
      <c r="H233" s="22">
        <v>0</v>
      </c>
    </row>
    <row r="234" spans="1:8" x14ac:dyDescent="0.25">
      <c r="A234" s="22" t="s">
        <v>120</v>
      </c>
      <c r="B234" s="22" t="s">
        <v>511</v>
      </c>
      <c r="C234" s="22" t="s">
        <v>586</v>
      </c>
      <c r="D234" s="22" t="s">
        <v>587</v>
      </c>
      <c r="E234" s="22">
        <v>575339</v>
      </c>
      <c r="F234" s="22">
        <v>0</v>
      </c>
      <c r="G234" s="22">
        <v>95890</v>
      </c>
      <c r="H234" s="22">
        <v>0</v>
      </c>
    </row>
    <row r="235" spans="1:8" x14ac:dyDescent="0.25">
      <c r="A235" s="22" t="s">
        <v>120</v>
      </c>
      <c r="B235" s="22" t="s">
        <v>511</v>
      </c>
      <c r="C235" s="22" t="s">
        <v>588</v>
      </c>
      <c r="D235" s="22" t="s">
        <v>589</v>
      </c>
      <c r="E235" s="22">
        <v>310595</v>
      </c>
      <c r="F235" s="22">
        <v>0</v>
      </c>
      <c r="G235" s="22">
        <v>51766</v>
      </c>
      <c r="H235" s="22">
        <v>0</v>
      </c>
    </row>
    <row r="236" spans="1:8" x14ac:dyDescent="0.25">
      <c r="A236" s="22" t="s">
        <v>120</v>
      </c>
      <c r="B236" s="22" t="s">
        <v>511</v>
      </c>
      <c r="C236" s="22" t="s">
        <v>590</v>
      </c>
      <c r="D236" s="22" t="s">
        <v>591</v>
      </c>
      <c r="E236" s="22">
        <v>1222606</v>
      </c>
      <c r="F236" s="22">
        <v>396569</v>
      </c>
      <c r="G236" s="22">
        <v>203768</v>
      </c>
      <c r="H236" s="22">
        <v>242319</v>
      </c>
    </row>
    <row r="237" spans="1:8" x14ac:dyDescent="0.25">
      <c r="A237" s="22" t="s">
        <v>120</v>
      </c>
      <c r="B237" s="22" t="s">
        <v>511</v>
      </c>
      <c r="C237" s="22" t="s">
        <v>592</v>
      </c>
      <c r="D237" s="22" t="s">
        <v>593</v>
      </c>
      <c r="E237" s="22">
        <v>731300</v>
      </c>
      <c r="F237" s="22">
        <v>0</v>
      </c>
      <c r="G237" s="22">
        <v>121883</v>
      </c>
      <c r="H237" s="22">
        <v>0</v>
      </c>
    </row>
    <row r="238" spans="1:8" x14ac:dyDescent="0.25">
      <c r="A238" s="22" t="s">
        <v>120</v>
      </c>
      <c r="B238" s="22" t="s">
        <v>511</v>
      </c>
      <c r="C238" s="22" t="s">
        <v>594</v>
      </c>
      <c r="D238" s="22" t="s">
        <v>595</v>
      </c>
      <c r="E238" s="22">
        <v>569427</v>
      </c>
      <c r="F238" s="22"/>
      <c r="G238" s="22">
        <v>94905</v>
      </c>
      <c r="H238" s="22"/>
    </row>
    <row r="239" spans="1:8" x14ac:dyDescent="0.25">
      <c r="A239" s="22" t="s">
        <v>120</v>
      </c>
      <c r="B239" s="22" t="s">
        <v>511</v>
      </c>
      <c r="C239" s="22" t="s">
        <v>596</v>
      </c>
      <c r="D239" s="22" t="s">
        <v>597</v>
      </c>
      <c r="E239" s="22">
        <v>894484</v>
      </c>
      <c r="F239" s="22">
        <v>266291</v>
      </c>
      <c r="G239" s="22">
        <v>149080</v>
      </c>
      <c r="H239" s="22">
        <v>23829</v>
      </c>
    </row>
    <row r="240" spans="1:8" x14ac:dyDescent="0.25">
      <c r="A240" s="22" t="s">
        <v>120</v>
      </c>
      <c r="B240" s="22" t="s">
        <v>511</v>
      </c>
      <c r="C240" s="22" t="s">
        <v>598</v>
      </c>
      <c r="D240" s="22" t="s">
        <v>599</v>
      </c>
      <c r="E240" s="22">
        <v>3079697</v>
      </c>
      <c r="F240" s="22">
        <v>0</v>
      </c>
      <c r="G240" s="22">
        <v>513283</v>
      </c>
      <c r="H240" s="22">
        <v>0</v>
      </c>
    </row>
    <row r="241" spans="1:8" x14ac:dyDescent="0.25">
      <c r="A241" s="22" t="s">
        <v>120</v>
      </c>
      <c r="B241" s="22" t="s">
        <v>511</v>
      </c>
      <c r="C241" s="22" t="s">
        <v>600</v>
      </c>
      <c r="D241" s="22" t="s">
        <v>601</v>
      </c>
      <c r="E241" s="22">
        <v>403467</v>
      </c>
      <c r="F241" s="22">
        <v>0</v>
      </c>
      <c r="G241" s="22">
        <v>67245</v>
      </c>
      <c r="H241" s="22">
        <v>0</v>
      </c>
    </row>
    <row r="242" spans="1:8" x14ac:dyDescent="0.25">
      <c r="A242" s="22" t="s">
        <v>120</v>
      </c>
      <c r="B242" s="22" t="s">
        <v>511</v>
      </c>
      <c r="C242" s="22" t="s">
        <v>602</v>
      </c>
      <c r="D242" s="22" t="s">
        <v>603</v>
      </c>
      <c r="E242" s="22">
        <v>871970</v>
      </c>
      <c r="F242" s="22">
        <v>336414</v>
      </c>
      <c r="G242" s="22">
        <v>145328</v>
      </c>
      <c r="H242" s="22">
        <v>36295</v>
      </c>
    </row>
    <row r="243" spans="1:8" x14ac:dyDescent="0.25">
      <c r="A243" s="22" t="s">
        <v>120</v>
      </c>
      <c r="B243" s="22" t="s">
        <v>511</v>
      </c>
      <c r="C243" s="22" t="s">
        <v>604</v>
      </c>
      <c r="D243" s="22" t="s">
        <v>605</v>
      </c>
      <c r="E243" s="22">
        <v>1087317</v>
      </c>
      <c r="F243" s="22">
        <v>200000</v>
      </c>
      <c r="G243" s="22">
        <v>181220</v>
      </c>
      <c r="H243" s="22">
        <v>46472</v>
      </c>
    </row>
    <row r="244" spans="1:8" x14ac:dyDescent="0.25">
      <c r="A244" s="22" t="s">
        <v>120</v>
      </c>
      <c r="B244" s="22" t="s">
        <v>511</v>
      </c>
      <c r="C244" s="22" t="s">
        <v>606</v>
      </c>
      <c r="D244" s="22" t="s">
        <v>607</v>
      </c>
      <c r="E244" s="22">
        <v>670481</v>
      </c>
      <c r="F244" s="22">
        <v>177807</v>
      </c>
      <c r="G244" s="22">
        <v>111747</v>
      </c>
      <c r="H244" s="22">
        <v>13635</v>
      </c>
    </row>
    <row r="245" spans="1:8" x14ac:dyDescent="0.25">
      <c r="A245" s="22" t="s">
        <v>120</v>
      </c>
      <c r="B245" s="22" t="s">
        <v>511</v>
      </c>
      <c r="C245" s="22" t="s">
        <v>608</v>
      </c>
      <c r="D245" s="22" t="s">
        <v>609</v>
      </c>
      <c r="E245" s="22">
        <v>129675</v>
      </c>
      <c r="F245" s="22">
        <v>0</v>
      </c>
      <c r="G245" s="22">
        <v>21613</v>
      </c>
      <c r="H245" s="22">
        <v>0</v>
      </c>
    </row>
    <row r="246" spans="1:8" x14ac:dyDescent="0.25">
      <c r="A246" s="22" t="s">
        <v>120</v>
      </c>
      <c r="B246" s="22" t="s">
        <v>511</v>
      </c>
      <c r="C246" s="22" t="s">
        <v>610</v>
      </c>
      <c r="D246" s="22" t="s">
        <v>611</v>
      </c>
      <c r="E246" s="22">
        <v>509237</v>
      </c>
      <c r="F246" s="22">
        <v>0</v>
      </c>
      <c r="G246" s="22">
        <v>84873</v>
      </c>
      <c r="H246" s="22">
        <v>0</v>
      </c>
    </row>
    <row r="247" spans="1:8" x14ac:dyDescent="0.25">
      <c r="A247" s="22" t="s">
        <v>120</v>
      </c>
      <c r="B247" s="22" t="s">
        <v>511</v>
      </c>
      <c r="C247" s="22" t="s">
        <v>612</v>
      </c>
      <c r="D247" s="22" t="s">
        <v>613</v>
      </c>
      <c r="E247" s="22">
        <v>452561</v>
      </c>
      <c r="F247" s="22">
        <v>10211</v>
      </c>
      <c r="G247" s="22">
        <v>75427</v>
      </c>
      <c r="H247" s="22">
        <v>5106</v>
      </c>
    </row>
    <row r="248" spans="1:8" x14ac:dyDescent="0.25">
      <c r="A248" s="22" t="s">
        <v>120</v>
      </c>
      <c r="B248" s="22" t="s">
        <v>511</v>
      </c>
      <c r="C248" s="22" t="s">
        <v>614</v>
      </c>
      <c r="D248" s="22" t="s">
        <v>615</v>
      </c>
      <c r="E248" s="22">
        <v>1370289</v>
      </c>
      <c r="F248" s="22">
        <v>420000</v>
      </c>
      <c r="G248" s="22">
        <v>228382</v>
      </c>
      <c r="H248" s="22">
        <v>100000</v>
      </c>
    </row>
    <row r="249" spans="1:8" x14ac:dyDescent="0.25">
      <c r="A249" s="22" t="s">
        <v>120</v>
      </c>
      <c r="B249" s="22" t="s">
        <v>511</v>
      </c>
      <c r="C249" s="22" t="s">
        <v>616</v>
      </c>
      <c r="D249" s="22" t="s">
        <v>617</v>
      </c>
      <c r="E249" s="22">
        <v>454925</v>
      </c>
      <c r="F249" s="22">
        <v>20210</v>
      </c>
      <c r="G249" s="22">
        <v>75821</v>
      </c>
      <c r="H249" s="22">
        <v>22584</v>
      </c>
    </row>
    <row r="250" spans="1:8" x14ac:dyDescent="0.25">
      <c r="A250" s="22" t="s">
        <v>120</v>
      </c>
      <c r="B250" s="22" t="s">
        <v>511</v>
      </c>
      <c r="C250" s="22" t="s">
        <v>618</v>
      </c>
      <c r="D250" s="22" t="s">
        <v>619</v>
      </c>
      <c r="E250" s="22">
        <v>327765</v>
      </c>
      <c r="F250" s="22">
        <v>0</v>
      </c>
      <c r="G250" s="22">
        <v>54628</v>
      </c>
      <c r="H250" s="22">
        <v>0</v>
      </c>
    </row>
    <row r="251" spans="1:8" x14ac:dyDescent="0.25">
      <c r="A251" s="22" t="s">
        <v>120</v>
      </c>
      <c r="B251" s="22" t="s">
        <v>511</v>
      </c>
      <c r="C251" s="22" t="s">
        <v>620</v>
      </c>
      <c r="D251" s="22" t="s">
        <v>621</v>
      </c>
      <c r="E251" s="22">
        <v>1394228</v>
      </c>
      <c r="F251" s="22">
        <v>3791</v>
      </c>
      <c r="G251" s="22">
        <v>232371</v>
      </c>
      <c r="H251" s="22">
        <v>7380</v>
      </c>
    </row>
    <row r="252" spans="1:8" x14ac:dyDescent="0.25">
      <c r="A252" s="22" t="s">
        <v>120</v>
      </c>
      <c r="B252" s="22" t="s">
        <v>511</v>
      </c>
      <c r="C252" s="22" t="s">
        <v>622</v>
      </c>
      <c r="D252" s="22" t="s">
        <v>623</v>
      </c>
      <c r="E252" s="22">
        <v>783795</v>
      </c>
      <c r="F252" s="22">
        <v>0</v>
      </c>
      <c r="G252" s="22">
        <v>130633</v>
      </c>
      <c r="H252" s="22">
        <v>0</v>
      </c>
    </row>
    <row r="253" spans="1:8" x14ac:dyDescent="0.25">
      <c r="A253" s="22" t="s">
        <v>120</v>
      </c>
      <c r="B253" s="22" t="s">
        <v>511</v>
      </c>
      <c r="C253" s="22" t="s">
        <v>624</v>
      </c>
      <c r="D253" s="22" t="s">
        <v>625</v>
      </c>
      <c r="E253" s="22">
        <v>503499</v>
      </c>
      <c r="F253" s="22">
        <v>174558</v>
      </c>
      <c r="G253" s="22">
        <v>83917</v>
      </c>
      <c r="H253" s="22">
        <v>30129</v>
      </c>
    </row>
    <row r="254" spans="1:8" x14ac:dyDescent="0.25">
      <c r="A254" s="22" t="s">
        <v>120</v>
      </c>
      <c r="B254" s="22" t="s">
        <v>511</v>
      </c>
      <c r="C254" s="22" t="s">
        <v>626</v>
      </c>
      <c r="D254" s="22" t="s">
        <v>627</v>
      </c>
      <c r="E254" s="22">
        <v>228658</v>
      </c>
      <c r="F254" s="22">
        <v>163490</v>
      </c>
      <c r="G254" s="22">
        <v>57165</v>
      </c>
      <c r="H254" s="22">
        <v>95652</v>
      </c>
    </row>
    <row r="255" spans="1:8" x14ac:dyDescent="0.25">
      <c r="A255" s="22" t="s">
        <v>120</v>
      </c>
      <c r="B255" s="22" t="s">
        <v>511</v>
      </c>
      <c r="C255" s="22" t="s">
        <v>628</v>
      </c>
      <c r="D255" s="22" t="s">
        <v>629</v>
      </c>
      <c r="E255" s="22">
        <v>2467256</v>
      </c>
      <c r="F255" s="22">
        <v>503422</v>
      </c>
      <c r="G255" s="22">
        <v>411209</v>
      </c>
      <c r="H255" s="22">
        <v>98069</v>
      </c>
    </row>
    <row r="256" spans="1:8" x14ac:dyDescent="0.25">
      <c r="A256" s="22" t="s">
        <v>120</v>
      </c>
      <c r="B256" s="22" t="s">
        <v>511</v>
      </c>
      <c r="C256" s="22" t="s">
        <v>630</v>
      </c>
      <c r="D256" s="22" t="s">
        <v>631</v>
      </c>
      <c r="E256" s="22">
        <v>638416</v>
      </c>
      <c r="F256" s="22">
        <v>101190</v>
      </c>
      <c r="G256" s="22">
        <v>106402</v>
      </c>
      <c r="H256" s="22">
        <v>36358</v>
      </c>
    </row>
    <row r="257" spans="1:8" x14ac:dyDescent="0.25">
      <c r="A257" s="22" t="s">
        <v>120</v>
      </c>
      <c r="B257" s="22" t="s">
        <v>511</v>
      </c>
      <c r="C257" s="22" t="s">
        <v>632</v>
      </c>
      <c r="D257" s="22" t="s">
        <v>633</v>
      </c>
      <c r="E257" s="22">
        <v>1698849</v>
      </c>
      <c r="F257" s="22">
        <v>646807</v>
      </c>
      <c r="G257" s="22">
        <v>283142</v>
      </c>
      <c r="H257" s="22">
        <v>168983</v>
      </c>
    </row>
    <row r="258" spans="1:8" x14ac:dyDescent="0.25">
      <c r="A258" s="22" t="s">
        <v>120</v>
      </c>
      <c r="B258" s="22" t="s">
        <v>511</v>
      </c>
      <c r="C258" s="22" t="s">
        <v>634</v>
      </c>
      <c r="D258" s="22" t="s">
        <v>635</v>
      </c>
      <c r="E258" s="22">
        <v>2169825</v>
      </c>
      <c r="F258" s="22">
        <v>673874</v>
      </c>
      <c r="G258" s="22">
        <v>361638</v>
      </c>
      <c r="H258" s="22">
        <v>127292</v>
      </c>
    </row>
    <row r="259" spans="1:8" x14ac:dyDescent="0.25">
      <c r="A259" s="22" t="s">
        <v>120</v>
      </c>
      <c r="B259" s="22" t="s">
        <v>511</v>
      </c>
      <c r="C259" s="22" t="s">
        <v>636</v>
      </c>
      <c r="D259" s="22" t="s">
        <v>637</v>
      </c>
      <c r="E259" s="22">
        <v>2313211</v>
      </c>
      <c r="F259" s="22">
        <v>534308</v>
      </c>
      <c r="G259" s="22">
        <v>385535</v>
      </c>
      <c r="H259" s="22">
        <v>135176</v>
      </c>
    </row>
    <row r="260" spans="1:8" x14ac:dyDescent="0.25">
      <c r="A260" s="22" t="s">
        <v>120</v>
      </c>
      <c r="B260" s="22" t="s">
        <v>511</v>
      </c>
      <c r="C260" s="22" t="s">
        <v>638</v>
      </c>
      <c r="D260" s="22" t="s">
        <v>639</v>
      </c>
      <c r="E260" s="22">
        <v>471184</v>
      </c>
      <c r="F260" s="22">
        <v>39690</v>
      </c>
      <c r="G260" s="22">
        <v>78531</v>
      </c>
      <c r="H260" s="22">
        <v>15159</v>
      </c>
    </row>
    <row r="261" spans="1:8" x14ac:dyDescent="0.25">
      <c r="A261" s="22" t="s">
        <v>120</v>
      </c>
      <c r="B261" s="22" t="s">
        <v>511</v>
      </c>
      <c r="C261" s="22" t="s">
        <v>640</v>
      </c>
      <c r="D261" s="22" t="s">
        <v>641</v>
      </c>
      <c r="E261" s="22">
        <v>1181270</v>
      </c>
      <c r="F261" s="22">
        <v>0</v>
      </c>
      <c r="G261" s="22">
        <v>196878</v>
      </c>
      <c r="H261" s="22">
        <v>0</v>
      </c>
    </row>
    <row r="262" spans="1:8" x14ac:dyDescent="0.25">
      <c r="A262" s="22" t="s">
        <v>120</v>
      </c>
      <c r="B262" s="22" t="s">
        <v>511</v>
      </c>
      <c r="C262" s="22" t="s">
        <v>642</v>
      </c>
      <c r="D262" s="22" t="s">
        <v>643</v>
      </c>
      <c r="E262" s="22">
        <v>813699</v>
      </c>
      <c r="F262" s="22">
        <v>657703</v>
      </c>
      <c r="G262" s="22">
        <v>135617</v>
      </c>
      <c r="H262" s="22">
        <v>137369</v>
      </c>
    </row>
    <row r="263" spans="1:8" x14ac:dyDescent="0.25">
      <c r="A263" s="22" t="s">
        <v>120</v>
      </c>
      <c r="B263" s="22" t="s">
        <v>511</v>
      </c>
      <c r="C263" s="22" t="s">
        <v>644</v>
      </c>
      <c r="D263" s="22" t="s">
        <v>645</v>
      </c>
      <c r="E263" s="22">
        <v>2637990</v>
      </c>
      <c r="F263" s="22">
        <v>24436</v>
      </c>
      <c r="G263" s="22">
        <v>439665</v>
      </c>
      <c r="H263" s="22">
        <v>20048</v>
      </c>
    </row>
    <row r="264" spans="1:8" x14ac:dyDescent="0.25">
      <c r="A264" s="22" t="s">
        <v>120</v>
      </c>
      <c r="B264" s="22" t="s">
        <v>511</v>
      </c>
      <c r="C264" s="22" t="s">
        <v>646</v>
      </c>
      <c r="D264" s="22" t="s">
        <v>647</v>
      </c>
      <c r="E264" s="22">
        <v>1678088</v>
      </c>
      <c r="F264" s="22">
        <v>155236</v>
      </c>
      <c r="G264" s="22">
        <v>279681</v>
      </c>
      <c r="H264" s="22">
        <v>17792</v>
      </c>
    </row>
    <row r="265" spans="1:8" x14ac:dyDescent="0.25">
      <c r="A265" s="22" t="s">
        <v>120</v>
      </c>
      <c r="B265" s="22" t="s">
        <v>511</v>
      </c>
      <c r="C265" s="22" t="s">
        <v>648</v>
      </c>
      <c r="D265" s="22" t="s">
        <v>649</v>
      </c>
      <c r="E265" s="22">
        <v>364359</v>
      </c>
      <c r="F265" s="22">
        <v>184652</v>
      </c>
      <c r="G265" s="22">
        <v>60726</v>
      </c>
      <c r="H265" s="22">
        <v>13616</v>
      </c>
    </row>
    <row r="266" spans="1:8" x14ac:dyDescent="0.25">
      <c r="A266" s="22" t="s">
        <v>120</v>
      </c>
      <c r="B266" s="22" t="s">
        <v>511</v>
      </c>
      <c r="C266" s="22" t="s">
        <v>650</v>
      </c>
      <c r="D266" s="22" t="s">
        <v>651</v>
      </c>
      <c r="E266" s="22">
        <v>573273</v>
      </c>
      <c r="F266" s="22">
        <v>0</v>
      </c>
      <c r="G266" s="22">
        <v>95546</v>
      </c>
      <c r="H266" s="22">
        <v>0</v>
      </c>
    </row>
    <row r="267" spans="1:8" x14ac:dyDescent="0.25">
      <c r="A267" s="22" t="s">
        <v>120</v>
      </c>
      <c r="B267" s="22" t="s">
        <v>511</v>
      </c>
      <c r="C267" s="22" t="s">
        <v>652</v>
      </c>
      <c r="D267" s="22" t="s">
        <v>653</v>
      </c>
      <c r="E267" s="22">
        <v>429770</v>
      </c>
      <c r="F267" s="22">
        <v>238651</v>
      </c>
      <c r="G267" s="22">
        <v>71628</v>
      </c>
      <c r="H267" s="22">
        <v>10884</v>
      </c>
    </row>
    <row r="268" spans="1:8" x14ac:dyDescent="0.25">
      <c r="A268" s="22" t="s">
        <v>120</v>
      </c>
      <c r="B268" s="22" t="s">
        <v>511</v>
      </c>
      <c r="C268" s="22" t="s">
        <v>654</v>
      </c>
      <c r="D268" s="22" t="s">
        <v>655</v>
      </c>
      <c r="E268" s="22">
        <v>584019</v>
      </c>
      <c r="F268" s="22">
        <v>70282</v>
      </c>
      <c r="G268" s="22">
        <v>97337</v>
      </c>
      <c r="H268" s="22">
        <v>12182</v>
      </c>
    </row>
    <row r="269" spans="1:8" x14ac:dyDescent="0.25">
      <c r="A269" s="22" t="s">
        <v>120</v>
      </c>
      <c r="B269" s="22" t="s">
        <v>511</v>
      </c>
      <c r="C269" s="22" t="s">
        <v>656</v>
      </c>
      <c r="D269" s="22" t="s">
        <v>657</v>
      </c>
      <c r="E269" s="22">
        <v>219651</v>
      </c>
      <c r="F269" s="22">
        <v>0</v>
      </c>
      <c r="G269" s="22">
        <v>36609</v>
      </c>
      <c r="H269" s="22">
        <v>0</v>
      </c>
    </row>
    <row r="270" spans="1:8" x14ac:dyDescent="0.25">
      <c r="A270" s="22" t="s">
        <v>120</v>
      </c>
      <c r="B270" s="22" t="s">
        <v>511</v>
      </c>
      <c r="C270" s="22" t="s">
        <v>658</v>
      </c>
      <c r="D270" s="22" t="s">
        <v>659</v>
      </c>
      <c r="E270" s="22">
        <v>1479889</v>
      </c>
      <c r="F270" s="22">
        <v>231567</v>
      </c>
      <c r="G270" s="22">
        <v>246648</v>
      </c>
      <c r="H270" s="22">
        <v>45530</v>
      </c>
    </row>
    <row r="271" spans="1:8" x14ac:dyDescent="0.25">
      <c r="A271" s="22" t="s">
        <v>120</v>
      </c>
      <c r="B271" s="22" t="s">
        <v>511</v>
      </c>
      <c r="C271" s="22" t="s">
        <v>660</v>
      </c>
      <c r="D271" s="22" t="s">
        <v>661</v>
      </c>
      <c r="E271" s="22">
        <v>2233577</v>
      </c>
      <c r="F271" s="22">
        <v>513681</v>
      </c>
      <c r="G271" s="22">
        <v>372263</v>
      </c>
      <c r="H271" s="22">
        <v>63041</v>
      </c>
    </row>
    <row r="272" spans="1:8" x14ac:dyDescent="0.25">
      <c r="A272" s="22" t="s">
        <v>120</v>
      </c>
      <c r="B272" s="22" t="s">
        <v>511</v>
      </c>
      <c r="C272" s="22" t="s">
        <v>662</v>
      </c>
      <c r="D272" s="22" t="s">
        <v>663</v>
      </c>
      <c r="E272" s="22">
        <v>555980</v>
      </c>
      <c r="F272" s="22">
        <v>0</v>
      </c>
      <c r="G272" s="22">
        <v>92663</v>
      </c>
      <c r="H272" s="22">
        <v>0</v>
      </c>
    </row>
    <row r="273" spans="1:8" x14ac:dyDescent="0.25">
      <c r="A273" s="22" t="s">
        <v>120</v>
      </c>
      <c r="B273" s="22" t="s">
        <v>511</v>
      </c>
      <c r="C273" s="22" t="s">
        <v>664</v>
      </c>
      <c r="D273" s="22" t="s">
        <v>665</v>
      </c>
      <c r="E273" s="22">
        <v>1010415</v>
      </c>
      <c r="F273" s="22">
        <v>0</v>
      </c>
      <c r="G273" s="22">
        <v>168403</v>
      </c>
      <c r="H273" s="22">
        <v>0</v>
      </c>
    </row>
    <row r="274" spans="1:8" x14ac:dyDescent="0.25">
      <c r="A274" s="22" t="s">
        <v>120</v>
      </c>
      <c r="B274" s="22" t="s">
        <v>511</v>
      </c>
      <c r="C274" s="22" t="s">
        <v>666</v>
      </c>
      <c r="D274" s="22" t="s">
        <v>667</v>
      </c>
      <c r="E274" s="22">
        <v>346787</v>
      </c>
      <c r="F274" s="22">
        <v>0</v>
      </c>
      <c r="G274" s="22">
        <v>57798</v>
      </c>
      <c r="H274" s="22">
        <v>0</v>
      </c>
    </row>
    <row r="275" spans="1:8" x14ac:dyDescent="0.25">
      <c r="A275" s="22" t="s">
        <v>120</v>
      </c>
      <c r="B275" s="22" t="s">
        <v>511</v>
      </c>
      <c r="C275" s="22" t="s">
        <v>668</v>
      </c>
      <c r="D275" s="22" t="s">
        <v>669</v>
      </c>
      <c r="E275" s="22">
        <v>2932970</v>
      </c>
      <c r="F275" s="22">
        <v>490182</v>
      </c>
      <c r="G275" s="22">
        <v>488828</v>
      </c>
      <c r="H275" s="22">
        <v>67988</v>
      </c>
    </row>
    <row r="276" spans="1:8" x14ac:dyDescent="0.25">
      <c r="A276" s="22" t="s">
        <v>120</v>
      </c>
      <c r="B276" s="22" t="s">
        <v>511</v>
      </c>
      <c r="C276" s="22" t="s">
        <v>670</v>
      </c>
      <c r="D276" s="22" t="s">
        <v>671</v>
      </c>
      <c r="E276" s="22">
        <v>351902</v>
      </c>
      <c r="F276" s="22">
        <v>0</v>
      </c>
      <c r="G276" s="22">
        <v>58650</v>
      </c>
      <c r="H276" s="22">
        <v>0</v>
      </c>
    </row>
    <row r="277" spans="1:8" x14ac:dyDescent="0.25">
      <c r="A277" s="22" t="s">
        <v>120</v>
      </c>
      <c r="B277" s="22" t="s">
        <v>511</v>
      </c>
      <c r="C277" s="22" t="s">
        <v>672</v>
      </c>
      <c r="D277" s="22" t="s">
        <v>673</v>
      </c>
      <c r="E277" s="22">
        <v>813144</v>
      </c>
      <c r="F277" s="22">
        <v>128820</v>
      </c>
      <c r="G277" s="22">
        <v>135524</v>
      </c>
      <c r="H277" s="22">
        <v>16788</v>
      </c>
    </row>
    <row r="278" spans="1:8" x14ac:dyDescent="0.25">
      <c r="A278" s="22" t="s">
        <v>120</v>
      </c>
      <c r="B278" s="22" t="s">
        <v>511</v>
      </c>
      <c r="C278" s="22" t="s">
        <v>674</v>
      </c>
      <c r="D278" s="22" t="s">
        <v>675</v>
      </c>
      <c r="E278" s="22">
        <v>1806701</v>
      </c>
      <c r="F278" s="22">
        <v>0</v>
      </c>
      <c r="G278" s="22">
        <v>301117</v>
      </c>
      <c r="H278" s="22">
        <v>0</v>
      </c>
    </row>
    <row r="279" spans="1:8" x14ac:dyDescent="0.25">
      <c r="A279" s="22" t="s">
        <v>120</v>
      </c>
      <c r="B279" s="22" t="s">
        <v>511</v>
      </c>
      <c r="C279" s="22" t="s">
        <v>676</v>
      </c>
      <c r="D279" s="22" t="s">
        <v>677</v>
      </c>
      <c r="E279" s="22">
        <v>1075061</v>
      </c>
      <c r="F279" s="22">
        <v>413034</v>
      </c>
      <c r="G279" s="22">
        <v>179177</v>
      </c>
      <c r="H279" s="22">
        <v>111910</v>
      </c>
    </row>
    <row r="280" spans="1:8" x14ac:dyDescent="0.25">
      <c r="A280" s="22" t="s">
        <v>120</v>
      </c>
      <c r="B280" s="22" t="s">
        <v>511</v>
      </c>
      <c r="C280" s="22" t="s">
        <v>678</v>
      </c>
      <c r="D280" s="22" t="s">
        <v>679</v>
      </c>
      <c r="E280" s="22">
        <v>679520</v>
      </c>
      <c r="F280" s="22">
        <v>25787</v>
      </c>
      <c r="G280" s="22">
        <v>113253</v>
      </c>
      <c r="H280" s="22">
        <v>8312</v>
      </c>
    </row>
    <row r="281" spans="1:8" x14ac:dyDescent="0.25">
      <c r="A281" s="22" t="s">
        <v>120</v>
      </c>
      <c r="B281" s="22" t="s">
        <v>511</v>
      </c>
      <c r="C281" s="22" t="s">
        <v>680</v>
      </c>
      <c r="D281" s="22" t="s">
        <v>681</v>
      </c>
      <c r="E281" s="22">
        <v>1158005</v>
      </c>
      <c r="F281" s="22">
        <v>1097679</v>
      </c>
      <c r="G281" s="22">
        <v>193001</v>
      </c>
      <c r="H281" s="22">
        <v>110203</v>
      </c>
    </row>
    <row r="282" spans="1:8" x14ac:dyDescent="0.25">
      <c r="A282" s="22" t="s">
        <v>120</v>
      </c>
      <c r="B282" s="22" t="s">
        <v>511</v>
      </c>
      <c r="C282" s="22" t="s">
        <v>682</v>
      </c>
      <c r="D282" s="22" t="s">
        <v>683</v>
      </c>
      <c r="E282" s="22">
        <v>1848264</v>
      </c>
      <c r="F282" s="22">
        <v>544904</v>
      </c>
      <c r="G282" s="22">
        <v>308044</v>
      </c>
      <c r="H282" s="22">
        <v>46055</v>
      </c>
    </row>
    <row r="283" spans="1:8" x14ac:dyDescent="0.25">
      <c r="A283" s="22" t="s">
        <v>120</v>
      </c>
      <c r="B283" s="22" t="s">
        <v>511</v>
      </c>
      <c r="C283" s="22" t="s">
        <v>684</v>
      </c>
      <c r="D283" s="22" t="s">
        <v>685</v>
      </c>
      <c r="E283" s="22">
        <v>617217</v>
      </c>
      <c r="F283" s="22">
        <v>10791</v>
      </c>
      <c r="G283" s="22">
        <v>102870</v>
      </c>
      <c r="H283" s="22">
        <v>11526</v>
      </c>
    </row>
    <row r="284" spans="1:8" x14ac:dyDescent="0.25">
      <c r="A284" s="22" t="s">
        <v>120</v>
      </c>
      <c r="B284" s="22" t="s">
        <v>511</v>
      </c>
      <c r="C284" s="22" t="s">
        <v>686</v>
      </c>
      <c r="D284" s="22" t="s">
        <v>687</v>
      </c>
      <c r="E284" s="22">
        <v>3808841</v>
      </c>
      <c r="F284" s="22">
        <v>249338</v>
      </c>
      <c r="G284" s="22">
        <v>634807</v>
      </c>
      <c r="H284" s="22">
        <v>39510</v>
      </c>
    </row>
    <row r="285" spans="1:8" x14ac:dyDescent="0.25">
      <c r="A285" s="22" t="s">
        <v>120</v>
      </c>
      <c r="B285" s="22" t="s">
        <v>511</v>
      </c>
      <c r="C285" s="22" t="s">
        <v>688</v>
      </c>
      <c r="D285" s="22" t="s">
        <v>689</v>
      </c>
      <c r="E285" s="22">
        <v>1110807</v>
      </c>
      <c r="F285" s="22">
        <v>55689</v>
      </c>
      <c r="G285" s="22">
        <v>185134</v>
      </c>
      <c r="H285" s="22">
        <v>20930</v>
      </c>
    </row>
    <row r="286" spans="1:8" x14ac:dyDescent="0.25">
      <c r="A286" s="22" t="s">
        <v>120</v>
      </c>
      <c r="B286" s="22" t="s">
        <v>511</v>
      </c>
      <c r="C286" s="22" t="s">
        <v>690</v>
      </c>
      <c r="D286" s="22" t="s">
        <v>691</v>
      </c>
      <c r="E286" s="22">
        <v>791328</v>
      </c>
      <c r="F286" s="22">
        <v>20350</v>
      </c>
      <c r="G286" s="22">
        <v>131888</v>
      </c>
      <c r="H286" s="22">
        <v>22665</v>
      </c>
    </row>
    <row r="287" spans="1:8" x14ac:dyDescent="0.25">
      <c r="A287" s="22" t="s">
        <v>120</v>
      </c>
      <c r="B287" s="22" t="s">
        <v>511</v>
      </c>
      <c r="C287" s="22" t="s">
        <v>692</v>
      </c>
      <c r="D287" s="22" t="s">
        <v>693</v>
      </c>
      <c r="E287" s="22">
        <v>791451</v>
      </c>
      <c r="F287" s="22">
        <v>711854</v>
      </c>
      <c r="G287" s="22">
        <v>131909</v>
      </c>
      <c r="H287" s="22">
        <v>123822</v>
      </c>
    </row>
    <row r="288" spans="1:8" x14ac:dyDescent="0.25">
      <c r="A288" s="22" t="s">
        <v>120</v>
      </c>
      <c r="B288" s="22" t="s">
        <v>511</v>
      </c>
      <c r="C288" s="22" t="s">
        <v>694</v>
      </c>
      <c r="D288" s="22" t="s">
        <v>695</v>
      </c>
      <c r="E288" s="22">
        <v>1751856</v>
      </c>
      <c r="F288" s="22">
        <v>220271</v>
      </c>
      <c r="G288" s="22">
        <v>291976</v>
      </c>
      <c r="H288" s="22">
        <v>85150</v>
      </c>
    </row>
    <row r="289" spans="1:8" x14ac:dyDescent="0.25">
      <c r="A289" s="22" t="s">
        <v>120</v>
      </c>
      <c r="B289" s="22" t="s">
        <v>511</v>
      </c>
      <c r="C289" s="22" t="s">
        <v>696</v>
      </c>
      <c r="D289" s="22" t="s">
        <v>697</v>
      </c>
      <c r="E289" s="22">
        <v>1121727</v>
      </c>
      <c r="F289" s="22">
        <v>93998</v>
      </c>
      <c r="G289" s="22">
        <v>186955</v>
      </c>
      <c r="H289" s="22">
        <v>34181</v>
      </c>
    </row>
    <row r="290" spans="1:8" x14ac:dyDescent="0.25">
      <c r="A290" s="22" t="s">
        <v>120</v>
      </c>
      <c r="B290" s="22" t="s">
        <v>511</v>
      </c>
      <c r="C290" s="22" t="s">
        <v>698</v>
      </c>
      <c r="D290" s="22" t="s">
        <v>699</v>
      </c>
      <c r="E290" s="22">
        <v>624534</v>
      </c>
      <c r="F290" s="22">
        <v>0</v>
      </c>
      <c r="G290" s="22">
        <v>104089</v>
      </c>
      <c r="H290" s="22">
        <v>0</v>
      </c>
    </row>
    <row r="291" spans="1:8" x14ac:dyDescent="0.25">
      <c r="A291" s="22" t="s">
        <v>120</v>
      </c>
      <c r="B291" s="22" t="s">
        <v>511</v>
      </c>
      <c r="C291" s="22" t="s">
        <v>700</v>
      </c>
      <c r="D291" s="22" t="s">
        <v>701</v>
      </c>
      <c r="E291" s="22">
        <v>3133707</v>
      </c>
      <c r="F291" s="22">
        <v>0</v>
      </c>
      <c r="G291" s="22">
        <v>522285</v>
      </c>
      <c r="H291" s="22">
        <v>0</v>
      </c>
    </row>
    <row r="292" spans="1:8" x14ac:dyDescent="0.25">
      <c r="A292" s="22" t="s">
        <v>120</v>
      </c>
      <c r="B292" s="22" t="s">
        <v>511</v>
      </c>
      <c r="C292" s="22" t="s">
        <v>702</v>
      </c>
      <c r="D292" s="22" t="s">
        <v>703</v>
      </c>
      <c r="E292" s="22">
        <v>568109</v>
      </c>
      <c r="F292" s="22">
        <v>0</v>
      </c>
      <c r="G292" s="22">
        <v>94685</v>
      </c>
      <c r="H292" s="22">
        <v>0</v>
      </c>
    </row>
    <row r="293" spans="1:8" x14ac:dyDescent="0.25">
      <c r="A293" s="22" t="s">
        <v>120</v>
      </c>
      <c r="B293" s="22" t="s">
        <v>511</v>
      </c>
      <c r="C293" s="22" t="s">
        <v>704</v>
      </c>
      <c r="D293" s="22" t="s">
        <v>705</v>
      </c>
      <c r="E293" s="22">
        <v>499238</v>
      </c>
      <c r="F293" s="22">
        <v>24188</v>
      </c>
      <c r="G293" s="22">
        <v>83206</v>
      </c>
      <c r="H293" s="22">
        <v>5332</v>
      </c>
    </row>
    <row r="294" spans="1:8" x14ac:dyDescent="0.25">
      <c r="A294" s="22" t="s">
        <v>120</v>
      </c>
      <c r="B294" s="22" t="s">
        <v>706</v>
      </c>
      <c r="C294" s="22" t="s">
        <v>707</v>
      </c>
      <c r="D294" s="22" t="s">
        <v>708</v>
      </c>
      <c r="E294" s="22">
        <v>369143</v>
      </c>
      <c r="F294" s="22">
        <v>20227</v>
      </c>
      <c r="G294" s="22">
        <v>61524</v>
      </c>
      <c r="H294" s="22">
        <v>11265</v>
      </c>
    </row>
    <row r="295" spans="1:8" x14ac:dyDescent="0.25">
      <c r="A295" s="22" t="s">
        <v>120</v>
      </c>
      <c r="B295" s="22" t="s">
        <v>706</v>
      </c>
      <c r="C295" s="22" t="s">
        <v>709</v>
      </c>
      <c r="D295" s="22" t="s">
        <v>710</v>
      </c>
      <c r="E295" s="22">
        <v>54227</v>
      </c>
      <c r="F295" s="22">
        <v>0</v>
      </c>
      <c r="G295" s="22">
        <v>9038</v>
      </c>
      <c r="H295" s="22">
        <v>0</v>
      </c>
    </row>
    <row r="296" spans="1:8" x14ac:dyDescent="0.25">
      <c r="A296" s="22" t="s">
        <v>120</v>
      </c>
      <c r="B296" s="22" t="s">
        <v>706</v>
      </c>
      <c r="C296" s="22" t="s">
        <v>711</v>
      </c>
      <c r="D296" s="22" t="s">
        <v>712</v>
      </c>
      <c r="E296" s="22">
        <v>184421</v>
      </c>
      <c r="F296" s="22">
        <v>0</v>
      </c>
      <c r="G296" s="22">
        <v>30737</v>
      </c>
      <c r="H296" s="22">
        <v>0</v>
      </c>
    </row>
    <row r="297" spans="1:8" x14ac:dyDescent="0.25">
      <c r="A297" s="22" t="s">
        <v>120</v>
      </c>
      <c r="B297" s="22" t="s">
        <v>706</v>
      </c>
      <c r="C297" s="22" t="s">
        <v>713</v>
      </c>
      <c r="D297" s="22" t="s">
        <v>714</v>
      </c>
      <c r="E297" s="22">
        <v>430119</v>
      </c>
      <c r="F297" s="22">
        <v>0</v>
      </c>
      <c r="G297" s="22">
        <v>71687</v>
      </c>
      <c r="H297" s="22">
        <v>0</v>
      </c>
    </row>
    <row r="298" spans="1:8" x14ac:dyDescent="0.25">
      <c r="A298" s="22" t="s">
        <v>120</v>
      </c>
      <c r="B298" s="22" t="s">
        <v>706</v>
      </c>
      <c r="C298" s="22" t="s">
        <v>715</v>
      </c>
      <c r="D298" s="22" t="s">
        <v>716</v>
      </c>
      <c r="E298" s="22">
        <v>192273</v>
      </c>
      <c r="F298" s="22">
        <v>0</v>
      </c>
      <c r="G298" s="22">
        <v>32046</v>
      </c>
      <c r="H298" s="22">
        <v>0</v>
      </c>
    </row>
    <row r="299" spans="1:8" x14ac:dyDescent="0.25">
      <c r="A299" s="22" t="s">
        <v>120</v>
      </c>
      <c r="B299" s="22" t="s">
        <v>706</v>
      </c>
      <c r="C299" s="22" t="s">
        <v>717</v>
      </c>
      <c r="D299" s="22" t="s">
        <v>718</v>
      </c>
      <c r="E299" s="22">
        <v>104067</v>
      </c>
      <c r="F299" s="22">
        <v>0</v>
      </c>
      <c r="G299" s="22">
        <v>17345</v>
      </c>
      <c r="H299" s="22">
        <v>0</v>
      </c>
    </row>
    <row r="300" spans="1:8" x14ac:dyDescent="0.25">
      <c r="A300" s="22" t="s">
        <v>120</v>
      </c>
      <c r="B300" s="22" t="s">
        <v>706</v>
      </c>
      <c r="C300" s="22" t="s">
        <v>719</v>
      </c>
      <c r="D300" s="22" t="s">
        <v>720</v>
      </c>
      <c r="E300" s="22">
        <v>58599</v>
      </c>
      <c r="F300" s="22">
        <v>0</v>
      </c>
      <c r="G300" s="22">
        <v>9766</v>
      </c>
      <c r="H300" s="22">
        <v>0</v>
      </c>
    </row>
    <row r="301" spans="1:8" x14ac:dyDescent="0.25">
      <c r="A301" s="22" t="s">
        <v>120</v>
      </c>
      <c r="B301" s="22" t="s">
        <v>706</v>
      </c>
      <c r="C301" s="22" t="s">
        <v>721</v>
      </c>
      <c r="D301" s="22" t="s">
        <v>722</v>
      </c>
      <c r="E301" s="22">
        <v>41351</v>
      </c>
      <c r="F301" s="22">
        <v>0</v>
      </c>
      <c r="G301" s="22">
        <v>6882</v>
      </c>
      <c r="H301" s="22">
        <v>0</v>
      </c>
    </row>
    <row r="302" spans="1:8" x14ac:dyDescent="0.25">
      <c r="A302" s="22" t="s">
        <v>120</v>
      </c>
      <c r="B302" s="22" t="s">
        <v>706</v>
      </c>
      <c r="C302" s="22" t="s">
        <v>723</v>
      </c>
      <c r="D302" s="22" t="s">
        <v>724</v>
      </c>
      <c r="E302" s="22">
        <v>391422</v>
      </c>
      <c r="F302" s="22">
        <v>0</v>
      </c>
      <c r="G302" s="22">
        <v>65237</v>
      </c>
      <c r="H302" s="22">
        <v>0</v>
      </c>
    </row>
    <row r="303" spans="1:8" x14ac:dyDescent="0.25">
      <c r="A303" s="22" t="s">
        <v>120</v>
      </c>
      <c r="B303" s="22" t="s">
        <v>706</v>
      </c>
      <c r="C303" s="22" t="s">
        <v>725</v>
      </c>
      <c r="D303" s="22" t="s">
        <v>726</v>
      </c>
      <c r="E303" s="22">
        <v>128401</v>
      </c>
      <c r="F303" s="22">
        <v>0</v>
      </c>
      <c r="G303" s="22">
        <v>21400</v>
      </c>
      <c r="H303" s="22">
        <v>0</v>
      </c>
    </row>
    <row r="304" spans="1:8" x14ac:dyDescent="0.25">
      <c r="A304" s="22" t="s">
        <v>120</v>
      </c>
      <c r="B304" s="22" t="s">
        <v>706</v>
      </c>
      <c r="C304" s="22" t="s">
        <v>727</v>
      </c>
      <c r="D304" s="22" t="s">
        <v>728</v>
      </c>
      <c r="E304" s="22">
        <v>625754</v>
      </c>
      <c r="F304" s="22">
        <v>0</v>
      </c>
      <c r="G304" s="22">
        <v>104292</v>
      </c>
      <c r="H304" s="22">
        <v>0</v>
      </c>
    </row>
    <row r="305" spans="1:8" x14ac:dyDescent="0.25">
      <c r="A305" s="22" t="s">
        <v>120</v>
      </c>
      <c r="B305" s="22" t="s">
        <v>706</v>
      </c>
      <c r="C305" s="22" t="s">
        <v>729</v>
      </c>
      <c r="D305" s="22" t="s">
        <v>730</v>
      </c>
      <c r="E305" s="22">
        <v>399858</v>
      </c>
      <c r="F305" s="22">
        <v>0</v>
      </c>
      <c r="G305" s="22">
        <v>66643</v>
      </c>
      <c r="H305" s="22">
        <v>0</v>
      </c>
    </row>
    <row r="306" spans="1:8" x14ac:dyDescent="0.25">
      <c r="A306" s="22" t="s">
        <v>120</v>
      </c>
      <c r="B306" s="22" t="s">
        <v>706</v>
      </c>
      <c r="C306" s="22" t="s">
        <v>731</v>
      </c>
      <c r="D306" s="22" t="s">
        <v>732</v>
      </c>
      <c r="E306" s="22">
        <v>679265</v>
      </c>
      <c r="F306" s="22">
        <v>0</v>
      </c>
      <c r="G306" s="22">
        <v>113211</v>
      </c>
      <c r="H306" s="22">
        <v>0</v>
      </c>
    </row>
    <row r="307" spans="1:8" x14ac:dyDescent="0.25">
      <c r="A307" s="22" t="s">
        <v>120</v>
      </c>
      <c r="B307" s="22" t="s">
        <v>706</v>
      </c>
      <c r="C307" s="22" t="s">
        <v>733</v>
      </c>
      <c r="D307" s="22" t="s">
        <v>734</v>
      </c>
      <c r="E307" s="22">
        <v>190248</v>
      </c>
      <c r="F307" s="22">
        <v>0</v>
      </c>
      <c r="G307" s="22">
        <v>31708</v>
      </c>
      <c r="H307" s="22">
        <v>0</v>
      </c>
    </row>
    <row r="308" spans="1:8" x14ac:dyDescent="0.25">
      <c r="A308" s="22" t="s">
        <v>120</v>
      </c>
      <c r="B308" s="22" t="s">
        <v>706</v>
      </c>
      <c r="C308" s="22" t="s">
        <v>735</v>
      </c>
      <c r="D308" s="22" t="s">
        <v>736</v>
      </c>
      <c r="E308" s="22">
        <v>134667</v>
      </c>
      <c r="F308" s="22">
        <v>0</v>
      </c>
      <c r="G308" s="22">
        <v>22445</v>
      </c>
      <c r="H308" s="22">
        <v>0</v>
      </c>
    </row>
    <row r="309" spans="1:8" x14ac:dyDescent="0.25">
      <c r="A309" s="22" t="s">
        <v>120</v>
      </c>
      <c r="B309" s="22" t="s">
        <v>706</v>
      </c>
      <c r="C309" s="22" t="s">
        <v>737</v>
      </c>
      <c r="D309" s="22" t="s">
        <v>738</v>
      </c>
      <c r="E309" s="22">
        <v>289109</v>
      </c>
      <c r="F309" s="22">
        <v>0</v>
      </c>
      <c r="G309" s="22">
        <v>48185</v>
      </c>
      <c r="H309" s="22">
        <v>0</v>
      </c>
    </row>
    <row r="310" spans="1:8" x14ac:dyDescent="0.25">
      <c r="A310" s="22" t="s">
        <v>120</v>
      </c>
      <c r="B310" s="22" t="s">
        <v>706</v>
      </c>
      <c r="C310" s="22" t="s">
        <v>739</v>
      </c>
      <c r="D310" s="22" t="s">
        <v>740</v>
      </c>
      <c r="E310" s="22">
        <v>221645</v>
      </c>
      <c r="F310" s="22"/>
      <c r="G310" s="22">
        <v>36941</v>
      </c>
      <c r="H310" s="22"/>
    </row>
    <row r="311" spans="1:8" x14ac:dyDescent="0.25">
      <c r="A311" s="22" t="s">
        <v>120</v>
      </c>
      <c r="B311" s="22" t="s">
        <v>706</v>
      </c>
      <c r="C311" s="22" t="s">
        <v>741</v>
      </c>
      <c r="D311" s="22" t="s">
        <v>742</v>
      </c>
      <c r="E311" s="22">
        <v>205824</v>
      </c>
      <c r="F311" s="22">
        <v>0</v>
      </c>
      <c r="G311" s="22">
        <v>34304</v>
      </c>
      <c r="H311" s="22">
        <v>0</v>
      </c>
    </row>
    <row r="312" spans="1:8" x14ac:dyDescent="0.25">
      <c r="A312" s="22" t="s">
        <v>120</v>
      </c>
      <c r="B312" s="22" t="s">
        <v>706</v>
      </c>
      <c r="C312" s="22" t="s">
        <v>743</v>
      </c>
      <c r="D312" s="22" t="s">
        <v>744</v>
      </c>
      <c r="E312" s="22">
        <v>611601</v>
      </c>
      <c r="F312" s="22">
        <v>0</v>
      </c>
      <c r="G312" s="22">
        <v>101934</v>
      </c>
      <c r="H312" s="22">
        <v>0</v>
      </c>
    </row>
    <row r="313" spans="1:8" x14ac:dyDescent="0.25">
      <c r="A313" s="22" t="s">
        <v>120</v>
      </c>
      <c r="B313" s="22" t="s">
        <v>706</v>
      </c>
      <c r="C313" s="22" t="s">
        <v>745</v>
      </c>
      <c r="D313" s="22" t="s">
        <v>746</v>
      </c>
      <c r="E313" s="22">
        <v>62162</v>
      </c>
      <c r="F313" s="22">
        <v>0</v>
      </c>
      <c r="G313" s="22">
        <v>10360</v>
      </c>
      <c r="H313" s="22">
        <v>0</v>
      </c>
    </row>
    <row r="314" spans="1:8" x14ac:dyDescent="0.25">
      <c r="A314" s="22" t="s">
        <v>120</v>
      </c>
      <c r="B314" s="22" t="s">
        <v>706</v>
      </c>
      <c r="C314" s="22" t="s">
        <v>747</v>
      </c>
      <c r="D314" s="22" t="s">
        <v>748</v>
      </c>
      <c r="E314" s="22">
        <v>61845</v>
      </c>
      <c r="F314" s="22">
        <v>0</v>
      </c>
      <c r="G314" s="22">
        <v>10308</v>
      </c>
      <c r="H314" s="22">
        <v>0</v>
      </c>
    </row>
    <row r="315" spans="1:8" x14ac:dyDescent="0.25">
      <c r="A315" s="22" t="s">
        <v>120</v>
      </c>
      <c r="B315" s="22" t="s">
        <v>706</v>
      </c>
      <c r="C315" s="22" t="s">
        <v>749</v>
      </c>
      <c r="D315" s="22" t="s">
        <v>750</v>
      </c>
      <c r="E315" s="22">
        <v>78230</v>
      </c>
      <c r="F315" s="22">
        <v>0</v>
      </c>
      <c r="G315" s="22">
        <v>13038</v>
      </c>
      <c r="H315" s="22">
        <v>0</v>
      </c>
    </row>
    <row r="316" spans="1:8" x14ac:dyDescent="0.25">
      <c r="A316" s="22" t="s">
        <v>120</v>
      </c>
      <c r="B316" s="22" t="s">
        <v>706</v>
      </c>
      <c r="C316" s="22" t="s">
        <v>751</v>
      </c>
      <c r="D316" s="22" t="s">
        <v>752</v>
      </c>
      <c r="E316" s="22">
        <v>723764</v>
      </c>
      <c r="F316" s="22">
        <v>0</v>
      </c>
      <c r="G316" s="22">
        <v>120627</v>
      </c>
      <c r="H316" s="22">
        <v>0</v>
      </c>
    </row>
    <row r="317" spans="1:8" x14ac:dyDescent="0.25">
      <c r="A317" s="22" t="s">
        <v>120</v>
      </c>
      <c r="B317" s="22" t="s">
        <v>706</v>
      </c>
      <c r="C317" s="22" t="s">
        <v>753</v>
      </c>
      <c r="D317" s="22" t="s">
        <v>754</v>
      </c>
      <c r="E317" s="22">
        <v>312623</v>
      </c>
      <c r="F317" s="22">
        <v>10265</v>
      </c>
      <c r="G317" s="22">
        <v>52104</v>
      </c>
      <c r="H317" s="22">
        <v>6000</v>
      </c>
    </row>
    <row r="318" spans="1:8" x14ac:dyDescent="0.25">
      <c r="A318" s="22" t="s">
        <v>120</v>
      </c>
      <c r="B318" s="22" t="s">
        <v>706</v>
      </c>
      <c r="C318" s="22" t="s">
        <v>755</v>
      </c>
      <c r="D318" s="22" t="s">
        <v>756</v>
      </c>
      <c r="E318" s="22">
        <v>246848</v>
      </c>
      <c r="F318" s="22">
        <v>0</v>
      </c>
      <c r="G318" s="22">
        <v>41141</v>
      </c>
      <c r="H318" s="22">
        <v>0</v>
      </c>
    </row>
    <row r="319" spans="1:8" x14ac:dyDescent="0.25">
      <c r="A319" s="22" t="s">
        <v>120</v>
      </c>
      <c r="B319" s="22" t="s">
        <v>706</v>
      </c>
      <c r="C319" s="22" t="s">
        <v>757</v>
      </c>
      <c r="D319" s="22" t="s">
        <v>758</v>
      </c>
      <c r="E319" s="22">
        <v>648953</v>
      </c>
      <c r="F319" s="22">
        <v>0</v>
      </c>
      <c r="G319" s="22">
        <v>108158</v>
      </c>
      <c r="H319" s="22">
        <v>0</v>
      </c>
    </row>
    <row r="320" spans="1:8" x14ac:dyDescent="0.25">
      <c r="A320" s="22" t="s">
        <v>120</v>
      </c>
      <c r="B320" s="22" t="s">
        <v>706</v>
      </c>
      <c r="C320" s="22" t="s">
        <v>759</v>
      </c>
      <c r="D320" s="22" t="s">
        <v>760</v>
      </c>
      <c r="E320" s="22">
        <v>251277</v>
      </c>
      <c r="F320" s="22">
        <v>0</v>
      </c>
      <c r="G320" s="22">
        <v>41880</v>
      </c>
      <c r="H320" s="22">
        <v>0</v>
      </c>
    </row>
    <row r="321" spans="1:8" x14ac:dyDescent="0.25">
      <c r="A321" s="22" t="s">
        <v>120</v>
      </c>
      <c r="B321" s="22" t="s">
        <v>706</v>
      </c>
      <c r="C321" s="22" t="s">
        <v>761</v>
      </c>
      <c r="D321" s="22" t="s">
        <v>762</v>
      </c>
      <c r="E321" s="22">
        <v>291527</v>
      </c>
      <c r="F321" s="22">
        <v>0</v>
      </c>
      <c r="G321" s="22">
        <v>48588</v>
      </c>
      <c r="H321" s="22">
        <v>0</v>
      </c>
    </row>
    <row r="322" spans="1:8" x14ac:dyDescent="0.25">
      <c r="A322" s="22" t="s">
        <v>120</v>
      </c>
      <c r="B322" s="22" t="s">
        <v>706</v>
      </c>
      <c r="C322" s="22" t="s">
        <v>763</v>
      </c>
      <c r="D322" s="22" t="s">
        <v>764</v>
      </c>
      <c r="E322" s="22">
        <v>490407</v>
      </c>
      <c r="F322" s="22">
        <v>0</v>
      </c>
      <c r="G322" s="22">
        <v>81735</v>
      </c>
      <c r="H322" s="22">
        <v>0</v>
      </c>
    </row>
    <row r="323" spans="1:8" x14ac:dyDescent="0.25">
      <c r="A323" s="22" t="s">
        <v>120</v>
      </c>
      <c r="B323" s="22" t="s">
        <v>706</v>
      </c>
      <c r="C323" s="22" t="s">
        <v>765</v>
      </c>
      <c r="D323" s="22" t="s">
        <v>766</v>
      </c>
      <c r="E323" s="22">
        <v>60068</v>
      </c>
      <c r="F323" s="22">
        <v>0</v>
      </c>
      <c r="G323" s="22">
        <v>10011</v>
      </c>
      <c r="H323" s="22">
        <v>0</v>
      </c>
    </row>
    <row r="324" spans="1:8" x14ac:dyDescent="0.25">
      <c r="A324" s="22" t="s">
        <v>120</v>
      </c>
      <c r="B324" s="22" t="s">
        <v>706</v>
      </c>
      <c r="C324" s="22" t="s">
        <v>767</v>
      </c>
      <c r="D324" s="22" t="s">
        <v>768</v>
      </c>
      <c r="E324" s="22">
        <v>429083</v>
      </c>
      <c r="F324" s="22">
        <v>0</v>
      </c>
      <c r="G324" s="22">
        <v>71514</v>
      </c>
      <c r="H324" s="22">
        <v>0</v>
      </c>
    </row>
    <row r="325" spans="1:8" x14ac:dyDescent="0.25">
      <c r="A325" s="22" t="s">
        <v>120</v>
      </c>
      <c r="B325" s="22" t="s">
        <v>706</v>
      </c>
      <c r="C325" s="22" t="s">
        <v>769</v>
      </c>
      <c r="D325" s="22" t="s">
        <v>770</v>
      </c>
      <c r="E325" s="22">
        <v>320949</v>
      </c>
      <c r="F325" s="22">
        <v>0</v>
      </c>
      <c r="G325" s="22">
        <v>53491</v>
      </c>
      <c r="H325" s="22">
        <v>0</v>
      </c>
    </row>
    <row r="326" spans="1:8" x14ac:dyDescent="0.25">
      <c r="A326" s="22" t="s">
        <v>120</v>
      </c>
      <c r="B326" s="22" t="s">
        <v>706</v>
      </c>
      <c r="C326" s="22" t="s">
        <v>771</v>
      </c>
      <c r="D326" s="22" t="s">
        <v>772</v>
      </c>
      <c r="E326" s="22">
        <v>670104</v>
      </c>
      <c r="F326" s="22">
        <v>64566</v>
      </c>
      <c r="G326" s="22">
        <v>223368</v>
      </c>
      <c r="H326" s="22">
        <v>20292</v>
      </c>
    </row>
    <row r="327" spans="1:8" x14ac:dyDescent="0.25">
      <c r="A327" s="22" t="s">
        <v>120</v>
      </c>
      <c r="B327" s="22" t="s">
        <v>706</v>
      </c>
      <c r="C327" s="22" t="s">
        <v>773</v>
      </c>
      <c r="D327" s="22" t="s">
        <v>774</v>
      </c>
      <c r="E327" s="22">
        <v>532990</v>
      </c>
      <c r="F327" s="22">
        <v>0</v>
      </c>
      <c r="G327" s="22">
        <v>83832</v>
      </c>
      <c r="H327" s="22">
        <v>0</v>
      </c>
    </row>
    <row r="328" spans="1:8" x14ac:dyDescent="0.25">
      <c r="A328" s="22" t="s">
        <v>120</v>
      </c>
      <c r="B328" s="22" t="s">
        <v>706</v>
      </c>
      <c r="C328" s="22" t="s">
        <v>775</v>
      </c>
      <c r="D328" s="22" t="s">
        <v>776</v>
      </c>
      <c r="E328" s="22">
        <v>775484</v>
      </c>
      <c r="F328" s="22">
        <v>0</v>
      </c>
      <c r="G328" s="22">
        <v>129247</v>
      </c>
      <c r="H328" s="22">
        <v>0</v>
      </c>
    </row>
    <row r="329" spans="1:8" x14ac:dyDescent="0.25">
      <c r="A329" s="22" t="s">
        <v>120</v>
      </c>
      <c r="B329" s="22" t="s">
        <v>706</v>
      </c>
      <c r="C329" s="22" t="s">
        <v>777</v>
      </c>
      <c r="D329" s="22" t="s">
        <v>778</v>
      </c>
      <c r="E329" s="22">
        <v>595143</v>
      </c>
      <c r="F329" s="22">
        <v>0</v>
      </c>
      <c r="G329" s="22">
        <v>99191</v>
      </c>
      <c r="H329" s="22">
        <v>0</v>
      </c>
    </row>
    <row r="330" spans="1:8" x14ac:dyDescent="0.25">
      <c r="A330" s="22" t="s">
        <v>120</v>
      </c>
      <c r="B330" s="22" t="s">
        <v>706</v>
      </c>
      <c r="C330" s="22" t="s">
        <v>779</v>
      </c>
      <c r="D330" s="22" t="s">
        <v>780</v>
      </c>
      <c r="E330" s="22">
        <v>524820</v>
      </c>
      <c r="F330" s="22">
        <v>136142</v>
      </c>
      <c r="G330" s="22">
        <v>87470</v>
      </c>
      <c r="H330" s="22">
        <v>22764</v>
      </c>
    </row>
    <row r="331" spans="1:8" x14ac:dyDescent="0.25">
      <c r="A331" s="22" t="s">
        <v>120</v>
      </c>
      <c r="B331" s="22" t="s">
        <v>706</v>
      </c>
      <c r="C331" s="22" t="s">
        <v>781</v>
      </c>
      <c r="D331" s="22" t="s">
        <v>782</v>
      </c>
      <c r="E331" s="22">
        <v>266657</v>
      </c>
      <c r="F331" s="22">
        <v>0</v>
      </c>
      <c r="G331" s="22">
        <v>44443</v>
      </c>
      <c r="H331" s="22">
        <v>0</v>
      </c>
    </row>
    <row r="332" spans="1:8" x14ac:dyDescent="0.25">
      <c r="A332" s="22" t="s">
        <v>120</v>
      </c>
      <c r="B332" s="22" t="s">
        <v>706</v>
      </c>
      <c r="C332" s="22" t="s">
        <v>783</v>
      </c>
      <c r="D332" s="22" t="s">
        <v>784</v>
      </c>
      <c r="E332" s="22">
        <v>214112</v>
      </c>
      <c r="F332" s="22">
        <v>0</v>
      </c>
      <c r="G332" s="22">
        <v>35685</v>
      </c>
      <c r="H332" s="22">
        <v>0</v>
      </c>
    </row>
    <row r="333" spans="1:8" x14ac:dyDescent="0.25">
      <c r="A333" s="22" t="s">
        <v>120</v>
      </c>
      <c r="B333" s="22" t="s">
        <v>706</v>
      </c>
      <c r="C333" s="22" t="s">
        <v>785</v>
      </c>
      <c r="D333" s="22" t="s">
        <v>786</v>
      </c>
      <c r="E333" s="22">
        <v>467583</v>
      </c>
      <c r="F333" s="22">
        <v>0</v>
      </c>
      <c r="G333" s="22">
        <v>77931</v>
      </c>
      <c r="H333" s="22">
        <v>0</v>
      </c>
    </row>
    <row r="334" spans="1:8" x14ac:dyDescent="0.25">
      <c r="A334" s="22" t="s">
        <v>120</v>
      </c>
      <c r="B334" s="22" t="s">
        <v>706</v>
      </c>
      <c r="C334" s="22" t="s">
        <v>787</v>
      </c>
      <c r="D334" s="22" t="s">
        <v>788</v>
      </c>
      <c r="E334" s="22">
        <v>269780</v>
      </c>
      <c r="F334" s="22">
        <v>0</v>
      </c>
      <c r="G334" s="22">
        <v>44963</v>
      </c>
      <c r="H334" s="22">
        <v>0</v>
      </c>
    </row>
    <row r="335" spans="1:8" x14ac:dyDescent="0.25">
      <c r="A335" s="22" t="s">
        <v>120</v>
      </c>
      <c r="B335" s="22" t="s">
        <v>706</v>
      </c>
      <c r="C335" s="22" t="s">
        <v>789</v>
      </c>
      <c r="D335" s="22" t="s">
        <v>790</v>
      </c>
      <c r="E335" s="22">
        <v>369230</v>
      </c>
      <c r="F335" s="22">
        <v>0</v>
      </c>
      <c r="G335" s="22">
        <v>61538</v>
      </c>
      <c r="H335" s="22">
        <v>0</v>
      </c>
    </row>
    <row r="336" spans="1:8" x14ac:dyDescent="0.25">
      <c r="A336" s="22" t="s">
        <v>120</v>
      </c>
      <c r="B336" s="22" t="s">
        <v>706</v>
      </c>
      <c r="C336" s="22" t="s">
        <v>791</v>
      </c>
      <c r="D336" s="22" t="s">
        <v>792</v>
      </c>
      <c r="E336" s="22">
        <v>88950</v>
      </c>
      <c r="F336" s="22">
        <v>0</v>
      </c>
      <c r="G336" s="22">
        <v>14825</v>
      </c>
      <c r="H336" s="22">
        <v>0</v>
      </c>
    </row>
    <row r="337" spans="1:8" x14ac:dyDescent="0.25">
      <c r="A337" s="22" t="s">
        <v>120</v>
      </c>
      <c r="B337" s="22" t="s">
        <v>706</v>
      </c>
      <c r="C337" s="22" t="s">
        <v>793</v>
      </c>
      <c r="D337" s="22" t="s">
        <v>794</v>
      </c>
      <c r="E337" s="22">
        <v>707633</v>
      </c>
      <c r="F337" s="22">
        <v>43429</v>
      </c>
      <c r="G337" s="22">
        <v>117939</v>
      </c>
      <c r="H337" s="22">
        <v>7849</v>
      </c>
    </row>
    <row r="338" spans="1:8" x14ac:dyDescent="0.25">
      <c r="A338" s="22" t="s">
        <v>120</v>
      </c>
      <c r="B338" s="22" t="s">
        <v>706</v>
      </c>
      <c r="C338" s="22" t="s">
        <v>795</v>
      </c>
      <c r="D338" s="22" t="s">
        <v>796</v>
      </c>
      <c r="E338" s="22">
        <v>362705</v>
      </c>
      <c r="F338" s="22">
        <v>0</v>
      </c>
      <c r="G338" s="22">
        <v>60451</v>
      </c>
      <c r="H338" s="22">
        <v>0</v>
      </c>
    </row>
    <row r="339" spans="1:8" x14ac:dyDescent="0.25">
      <c r="A339" s="22" t="s">
        <v>120</v>
      </c>
      <c r="B339" s="22" t="s">
        <v>706</v>
      </c>
      <c r="C339" s="22" t="s">
        <v>797</v>
      </c>
      <c r="D339" s="22" t="s">
        <v>798</v>
      </c>
      <c r="E339" s="22">
        <v>76399</v>
      </c>
      <c r="F339" s="22">
        <v>0</v>
      </c>
      <c r="G339" s="22">
        <v>12733</v>
      </c>
      <c r="H339" s="22">
        <v>0</v>
      </c>
    </row>
    <row r="340" spans="1:8" x14ac:dyDescent="0.25">
      <c r="A340" s="22" t="s">
        <v>120</v>
      </c>
      <c r="B340" s="22" t="s">
        <v>706</v>
      </c>
      <c r="C340" s="22" t="s">
        <v>799</v>
      </c>
      <c r="D340" s="22" t="s">
        <v>800</v>
      </c>
      <c r="E340" s="22">
        <v>291663</v>
      </c>
      <c r="F340" s="22"/>
      <c r="G340" s="22">
        <v>48611</v>
      </c>
      <c r="H340" s="22"/>
    </row>
    <row r="341" spans="1:8" x14ac:dyDescent="0.25">
      <c r="A341" s="22" t="s">
        <v>120</v>
      </c>
      <c r="B341" s="22" t="s">
        <v>706</v>
      </c>
      <c r="C341" s="22" t="s">
        <v>801</v>
      </c>
      <c r="D341" s="22" t="s">
        <v>802</v>
      </c>
      <c r="E341" s="22">
        <v>644504</v>
      </c>
      <c r="F341" s="22">
        <v>0</v>
      </c>
      <c r="G341" s="22">
        <v>107417</v>
      </c>
      <c r="H341" s="22">
        <v>0</v>
      </c>
    </row>
    <row r="342" spans="1:8" x14ac:dyDescent="0.25">
      <c r="A342" s="22" t="s">
        <v>120</v>
      </c>
      <c r="B342" s="22" t="s">
        <v>706</v>
      </c>
      <c r="C342" s="22" t="s">
        <v>803</v>
      </c>
      <c r="D342" s="22" t="s">
        <v>804</v>
      </c>
      <c r="E342" s="22">
        <v>316134</v>
      </c>
      <c r="F342" s="22">
        <v>90788</v>
      </c>
      <c r="G342" s="22">
        <v>52689</v>
      </c>
      <c r="H342" s="22">
        <v>22044</v>
      </c>
    </row>
    <row r="343" spans="1:8" x14ac:dyDescent="0.25">
      <c r="A343" s="22" t="s">
        <v>120</v>
      </c>
      <c r="B343" s="22" t="s">
        <v>706</v>
      </c>
      <c r="C343" s="22" t="s">
        <v>805</v>
      </c>
      <c r="D343" s="22" t="s">
        <v>806</v>
      </c>
      <c r="E343" s="22">
        <v>288471</v>
      </c>
      <c r="F343" s="22">
        <v>0</v>
      </c>
      <c r="G343" s="22">
        <v>48079</v>
      </c>
      <c r="H343" s="22">
        <v>0</v>
      </c>
    </row>
    <row r="344" spans="1:8" x14ac:dyDescent="0.25">
      <c r="A344" s="22" t="s">
        <v>120</v>
      </c>
      <c r="B344" s="22" t="s">
        <v>706</v>
      </c>
      <c r="C344" s="22" t="s">
        <v>807</v>
      </c>
      <c r="D344" s="22" t="s">
        <v>808</v>
      </c>
      <c r="E344" s="22">
        <v>334029</v>
      </c>
      <c r="F344" s="22">
        <v>0</v>
      </c>
      <c r="G344" s="22">
        <v>55702</v>
      </c>
      <c r="H344" s="22">
        <v>0</v>
      </c>
    </row>
    <row r="345" spans="1:8" x14ac:dyDescent="0.25">
      <c r="A345" s="22" t="s">
        <v>120</v>
      </c>
      <c r="B345" s="22" t="s">
        <v>809</v>
      </c>
      <c r="C345" s="22" t="s">
        <v>810</v>
      </c>
      <c r="D345" s="22" t="s">
        <v>811</v>
      </c>
      <c r="E345" s="22">
        <v>409371</v>
      </c>
      <c r="F345" s="22">
        <v>0</v>
      </c>
      <c r="G345" s="22">
        <v>68229</v>
      </c>
      <c r="H345" s="22">
        <v>0</v>
      </c>
    </row>
    <row r="346" spans="1:8" x14ac:dyDescent="0.25">
      <c r="A346" s="22" t="s">
        <v>120</v>
      </c>
      <c r="B346" s="22" t="s">
        <v>809</v>
      </c>
      <c r="C346" s="22" t="s">
        <v>812</v>
      </c>
      <c r="D346" s="22" t="s">
        <v>813</v>
      </c>
      <c r="E346" s="22">
        <v>2661890</v>
      </c>
      <c r="F346" s="22">
        <v>0</v>
      </c>
      <c r="G346" s="22">
        <v>443648</v>
      </c>
      <c r="H346" s="22">
        <v>0</v>
      </c>
    </row>
    <row r="347" spans="1:8" x14ac:dyDescent="0.25">
      <c r="A347" s="22" t="s">
        <v>120</v>
      </c>
      <c r="B347" s="22" t="s">
        <v>809</v>
      </c>
      <c r="C347" s="22" t="s">
        <v>814</v>
      </c>
      <c r="D347" s="22" t="s">
        <v>815</v>
      </c>
      <c r="E347" s="22">
        <v>144863</v>
      </c>
      <c r="F347" s="22">
        <v>0</v>
      </c>
      <c r="G347" s="22">
        <v>24144</v>
      </c>
      <c r="H347" s="22">
        <v>0</v>
      </c>
    </row>
    <row r="348" spans="1:8" x14ac:dyDescent="0.25">
      <c r="A348" s="22" t="s">
        <v>120</v>
      </c>
      <c r="B348" s="22" t="s">
        <v>809</v>
      </c>
      <c r="C348" s="22" t="s">
        <v>816</v>
      </c>
      <c r="D348" s="22" t="s">
        <v>817</v>
      </c>
      <c r="E348" s="22">
        <v>44595</v>
      </c>
      <c r="F348" s="22">
        <v>0</v>
      </c>
      <c r="G348" s="22">
        <v>7433</v>
      </c>
      <c r="H348" s="22">
        <v>0</v>
      </c>
    </row>
    <row r="349" spans="1:8" x14ac:dyDescent="0.25">
      <c r="A349" s="22" t="s">
        <v>120</v>
      </c>
      <c r="B349" s="22" t="s">
        <v>809</v>
      </c>
      <c r="C349" s="22" t="s">
        <v>818</v>
      </c>
      <c r="D349" s="22" t="s">
        <v>819</v>
      </c>
      <c r="E349" s="22">
        <v>32303</v>
      </c>
      <c r="F349" s="22">
        <v>0</v>
      </c>
      <c r="G349" s="22">
        <v>5384</v>
      </c>
      <c r="H349" s="22">
        <v>0</v>
      </c>
    </row>
    <row r="350" spans="1:8" x14ac:dyDescent="0.25">
      <c r="A350" s="22" t="s">
        <v>120</v>
      </c>
      <c r="B350" s="22" t="s">
        <v>809</v>
      </c>
      <c r="C350" s="22" t="s">
        <v>820</v>
      </c>
      <c r="D350" s="22" t="s">
        <v>821</v>
      </c>
      <c r="E350" s="22">
        <v>2454672</v>
      </c>
      <c r="F350" s="22">
        <v>234662</v>
      </c>
      <c r="G350" s="22">
        <v>409112</v>
      </c>
      <c r="H350" s="22">
        <v>88424</v>
      </c>
    </row>
    <row r="351" spans="1:8" x14ac:dyDescent="0.25">
      <c r="A351" s="22" t="s">
        <v>120</v>
      </c>
      <c r="B351" s="22" t="s">
        <v>822</v>
      </c>
      <c r="C351" s="22" t="s">
        <v>823</v>
      </c>
      <c r="D351" s="22" t="s">
        <v>824</v>
      </c>
      <c r="E351" s="22">
        <v>63804156</v>
      </c>
      <c r="F351" s="22">
        <v>17125795</v>
      </c>
      <c r="G351" s="22">
        <v>10634026</v>
      </c>
      <c r="H351" s="22">
        <v>2338302</v>
      </c>
    </row>
    <row r="352" spans="1:8" x14ac:dyDescent="0.25">
      <c r="A352" s="22"/>
      <c r="B352" s="22"/>
      <c r="C352" s="22"/>
      <c r="D352" s="22" t="s">
        <v>825</v>
      </c>
      <c r="E352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FC1C1-DF95-47AA-99FC-5D6F2FBFBE26}">
  <dimension ref="A1:U35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21" width="15.7109375" customWidth="1"/>
  </cols>
  <sheetData>
    <row r="1" spans="1:21" ht="24" customHeight="1" x14ac:dyDescent="0.3">
      <c r="A1" s="4" t="str">
        <f>HYPERLINK("#'Index'!A1", "&lt;&lt; Index")</f>
        <v>&lt;&lt; Index</v>
      </c>
      <c r="B1" s="20" t="s">
        <v>836</v>
      </c>
      <c r="D1" s="20" t="s">
        <v>837</v>
      </c>
    </row>
    <row r="2" spans="1:21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838</v>
      </c>
      <c r="F2" s="21" t="s">
        <v>839</v>
      </c>
      <c r="G2" s="21" t="s">
        <v>840</v>
      </c>
      <c r="H2" s="21" t="s">
        <v>841</v>
      </c>
      <c r="I2" s="21" t="s">
        <v>842</v>
      </c>
      <c r="J2" s="21" t="s">
        <v>843</v>
      </c>
      <c r="K2" s="21" t="s">
        <v>844</v>
      </c>
      <c r="L2" s="21" t="s">
        <v>845</v>
      </c>
      <c r="M2" s="21" t="s">
        <v>17</v>
      </c>
      <c r="N2" s="21" t="s">
        <v>846</v>
      </c>
      <c r="O2" s="21" t="s">
        <v>847</v>
      </c>
      <c r="P2" s="21" t="s">
        <v>848</v>
      </c>
      <c r="Q2" s="21" t="s">
        <v>849</v>
      </c>
      <c r="R2" s="21" t="s">
        <v>850</v>
      </c>
      <c r="S2" s="21" t="s">
        <v>851</v>
      </c>
      <c r="T2" s="21" t="s">
        <v>852</v>
      </c>
      <c r="U2" s="21" t="s">
        <v>853</v>
      </c>
    </row>
    <row r="3" spans="1:21" x14ac:dyDescent="0.25">
      <c r="A3" s="21"/>
      <c r="B3" s="21"/>
      <c r="C3" s="21"/>
      <c r="D3" s="21" t="s">
        <v>87</v>
      </c>
      <c r="E3" s="21" t="s">
        <v>854</v>
      </c>
      <c r="F3" s="21" t="s">
        <v>855</v>
      </c>
      <c r="G3" s="21" t="s">
        <v>856</v>
      </c>
      <c r="H3" s="21" t="s">
        <v>857</v>
      </c>
      <c r="I3" s="21" t="s">
        <v>858</v>
      </c>
      <c r="J3" s="21" t="s">
        <v>859</v>
      </c>
      <c r="K3" s="21" t="s">
        <v>860</v>
      </c>
      <c r="L3" s="21" t="s">
        <v>861</v>
      </c>
      <c r="M3" s="21" t="s">
        <v>862</v>
      </c>
      <c r="N3" s="21" t="s">
        <v>863</v>
      </c>
      <c r="O3" s="21" t="s">
        <v>864</v>
      </c>
      <c r="P3" s="21" t="s">
        <v>865</v>
      </c>
      <c r="Q3" s="21" t="s">
        <v>866</v>
      </c>
      <c r="R3" s="21" t="s">
        <v>867</v>
      </c>
      <c r="S3" s="21" t="s">
        <v>868</v>
      </c>
      <c r="T3" s="21" t="s">
        <v>869</v>
      </c>
      <c r="U3" s="21" t="s">
        <v>870</v>
      </c>
    </row>
    <row r="4" spans="1:21" x14ac:dyDescent="0.25">
      <c r="A4" s="22" t="s">
        <v>120</v>
      </c>
      <c r="B4" s="22" t="s">
        <v>121</v>
      </c>
      <c r="C4" s="22" t="s">
        <v>122</v>
      </c>
      <c r="D4" s="22" t="s">
        <v>123</v>
      </c>
      <c r="E4" s="22">
        <v>12660956</v>
      </c>
      <c r="F4" s="22">
        <v>49708030</v>
      </c>
      <c r="G4" s="22">
        <v>-17495549</v>
      </c>
      <c r="H4" s="22">
        <v>2000157</v>
      </c>
      <c r="I4" s="22">
        <v>0</v>
      </c>
      <c r="J4" s="22">
        <v>-16233938</v>
      </c>
      <c r="K4" s="22">
        <v>-22218590</v>
      </c>
      <c r="L4" s="22">
        <v>98797</v>
      </c>
      <c r="M4" s="22">
        <v>9089918</v>
      </c>
      <c r="N4" s="22">
        <v>0</v>
      </c>
      <c r="O4" s="22">
        <v>-2310168</v>
      </c>
      <c r="P4" s="22">
        <v>0</v>
      </c>
      <c r="Q4" s="22">
        <v>0</v>
      </c>
      <c r="R4" s="22">
        <v>15299613</v>
      </c>
      <c r="S4" s="22">
        <v>180666746</v>
      </c>
      <c r="T4" s="22">
        <v>90181778</v>
      </c>
      <c r="U4" s="22">
        <v>270848524</v>
      </c>
    </row>
    <row r="5" spans="1:21" x14ac:dyDescent="0.25">
      <c r="A5" s="22" t="s">
        <v>120</v>
      </c>
      <c r="B5" s="22" t="s">
        <v>121</v>
      </c>
      <c r="C5" s="22" t="s">
        <v>124</v>
      </c>
      <c r="D5" s="22" t="s">
        <v>125</v>
      </c>
      <c r="E5" s="22">
        <v>1485813</v>
      </c>
      <c r="F5" s="22">
        <v>17514143</v>
      </c>
      <c r="G5" s="22">
        <v>-3705698</v>
      </c>
      <c r="H5" s="22">
        <v>1450503</v>
      </c>
      <c r="I5" s="22">
        <v>0</v>
      </c>
      <c r="J5" s="22">
        <v>-18446098</v>
      </c>
      <c r="K5" s="22">
        <v>-14997</v>
      </c>
      <c r="L5" s="22">
        <v>4961156</v>
      </c>
      <c r="M5" s="22">
        <v>3939052</v>
      </c>
      <c r="N5" s="22">
        <v>0</v>
      </c>
      <c r="O5" s="22">
        <v>-390570</v>
      </c>
      <c r="P5" s="22">
        <v>0</v>
      </c>
      <c r="Q5" s="22">
        <v>0</v>
      </c>
      <c r="R5" s="22">
        <v>6793304</v>
      </c>
      <c r="S5" s="22">
        <v>132769785</v>
      </c>
      <c r="T5" s="22">
        <v>23123958</v>
      </c>
      <c r="U5" s="22">
        <v>102451942</v>
      </c>
    </row>
    <row r="6" spans="1:21" x14ac:dyDescent="0.25">
      <c r="A6" s="22" t="s">
        <v>120</v>
      </c>
      <c r="B6" s="22" t="s">
        <v>121</v>
      </c>
      <c r="C6" s="22" t="s">
        <v>126</v>
      </c>
      <c r="D6" s="22" t="s">
        <v>127</v>
      </c>
      <c r="E6" s="22">
        <v>7300000</v>
      </c>
      <c r="F6" s="22">
        <v>497489000</v>
      </c>
      <c r="G6" s="22">
        <v>-457136000</v>
      </c>
      <c r="H6" s="22">
        <v>149114000</v>
      </c>
      <c r="I6" s="22">
        <v>0</v>
      </c>
      <c r="J6" s="22">
        <v>-308948000</v>
      </c>
      <c r="K6" s="22">
        <v>-75242000</v>
      </c>
      <c r="L6" s="22">
        <v>26325000</v>
      </c>
      <c r="M6" s="22">
        <v>341792000</v>
      </c>
      <c r="N6" s="22">
        <v>0</v>
      </c>
      <c r="O6" s="22">
        <v>-200496000</v>
      </c>
      <c r="P6" s="22">
        <v>0</v>
      </c>
      <c r="Q6" s="22">
        <v>21943000</v>
      </c>
      <c r="R6" s="22">
        <v>2141000</v>
      </c>
      <c r="S6" s="22">
        <v>11687409000</v>
      </c>
      <c r="T6" s="22">
        <v>-1895900000</v>
      </c>
      <c r="U6" s="22">
        <v>9791509000</v>
      </c>
    </row>
    <row r="7" spans="1:21" x14ac:dyDescent="0.25">
      <c r="A7" s="22" t="s">
        <v>120</v>
      </c>
      <c r="B7" s="22" t="s">
        <v>121</v>
      </c>
      <c r="C7" s="22" t="s">
        <v>128</v>
      </c>
      <c r="D7" s="22" t="s">
        <v>129</v>
      </c>
      <c r="E7" s="22">
        <v>5793804</v>
      </c>
      <c r="F7" s="22">
        <v>3130368</v>
      </c>
      <c r="G7" s="22">
        <v>-7916456</v>
      </c>
      <c r="H7" s="22">
        <v>1119069</v>
      </c>
      <c r="I7" s="22">
        <v>0</v>
      </c>
      <c r="J7" s="22">
        <v>-1813167</v>
      </c>
      <c r="K7" s="22">
        <v>0</v>
      </c>
      <c r="L7" s="22">
        <v>262909</v>
      </c>
      <c r="M7" s="22">
        <v>5971808</v>
      </c>
      <c r="N7" s="22">
        <v>0</v>
      </c>
      <c r="O7" s="22">
        <v>-2055949</v>
      </c>
      <c r="P7" s="22">
        <v>0</v>
      </c>
      <c r="Q7" s="22">
        <v>0</v>
      </c>
      <c r="R7" s="22">
        <v>4492386</v>
      </c>
      <c r="S7" s="22">
        <v>241875914</v>
      </c>
      <c r="T7" s="22">
        <v>-67632749</v>
      </c>
      <c r="U7" s="22">
        <v>174243161</v>
      </c>
    </row>
    <row r="8" spans="1:21" x14ac:dyDescent="0.25">
      <c r="A8" s="22" t="s">
        <v>120</v>
      </c>
      <c r="B8" s="22" t="s">
        <v>121</v>
      </c>
      <c r="C8" s="22" t="s">
        <v>130</v>
      </c>
      <c r="D8" s="22" t="s">
        <v>131</v>
      </c>
      <c r="E8" s="22">
        <v>6927973</v>
      </c>
      <c r="F8" s="22">
        <v>4464567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5885787</v>
      </c>
      <c r="N8" s="22">
        <v>0</v>
      </c>
      <c r="O8" s="22">
        <v>-1135759</v>
      </c>
      <c r="P8" s="22">
        <v>0</v>
      </c>
      <c r="Q8" s="22">
        <v>-7712095</v>
      </c>
      <c r="R8" s="22">
        <v>8430473</v>
      </c>
      <c r="S8" s="22">
        <v>91863003</v>
      </c>
      <c r="T8" s="22">
        <v>31255255</v>
      </c>
      <c r="U8" s="22">
        <v>123118258</v>
      </c>
    </row>
    <row r="9" spans="1:21" x14ac:dyDescent="0.25">
      <c r="A9" s="22" t="s">
        <v>120</v>
      </c>
      <c r="B9" s="22" t="s">
        <v>121</v>
      </c>
      <c r="C9" s="22" t="s">
        <v>132</v>
      </c>
      <c r="D9" s="22" t="s">
        <v>133</v>
      </c>
      <c r="E9" s="22">
        <v>12325000</v>
      </c>
      <c r="F9" s="22">
        <v>604386000</v>
      </c>
      <c r="G9" s="22">
        <v>-185137000</v>
      </c>
      <c r="H9" s="22">
        <v>65949000</v>
      </c>
      <c r="I9" s="22">
        <v>0</v>
      </c>
      <c r="J9" s="22">
        <v>-466387000</v>
      </c>
      <c r="K9" s="22">
        <v>-241074000</v>
      </c>
      <c r="L9" s="22">
        <v>5074000</v>
      </c>
      <c r="M9" s="22">
        <v>294240000</v>
      </c>
      <c r="N9" s="22">
        <v>0</v>
      </c>
      <c r="O9" s="22">
        <v>-49092000</v>
      </c>
      <c r="P9" s="22">
        <v>0</v>
      </c>
      <c r="Q9" s="22">
        <v>0</v>
      </c>
      <c r="R9" s="22">
        <v>40284000</v>
      </c>
      <c r="S9" s="22">
        <v>5252217000</v>
      </c>
      <c r="T9" s="22">
        <v>3583255000</v>
      </c>
      <c r="U9" s="22">
        <v>8835472000</v>
      </c>
    </row>
    <row r="10" spans="1:21" x14ac:dyDescent="0.25">
      <c r="A10" s="22" t="s">
        <v>120</v>
      </c>
      <c r="B10" s="22" t="s">
        <v>121</v>
      </c>
      <c r="C10" s="22" t="s">
        <v>134</v>
      </c>
      <c r="D10" s="22" t="s">
        <v>135</v>
      </c>
      <c r="E10" s="22">
        <v>0</v>
      </c>
      <c r="F10" s="22">
        <v>13324452</v>
      </c>
      <c r="G10" s="22">
        <v>-487514</v>
      </c>
      <c r="H10" s="22">
        <v>0</v>
      </c>
      <c r="I10" s="22">
        <v>0</v>
      </c>
      <c r="J10" s="22">
        <v>-17636803</v>
      </c>
      <c r="K10" s="22">
        <v>0</v>
      </c>
      <c r="L10" s="22">
        <v>339825</v>
      </c>
      <c r="M10" s="22">
        <v>5203993</v>
      </c>
      <c r="N10" s="22">
        <v>0</v>
      </c>
      <c r="O10" s="22">
        <v>-743953</v>
      </c>
      <c r="P10" s="22">
        <v>0</v>
      </c>
      <c r="Q10" s="22">
        <v>0</v>
      </c>
      <c r="R10" s="22">
        <v>0</v>
      </c>
      <c r="S10" s="22">
        <v>158886774</v>
      </c>
      <c r="T10" s="22">
        <v>50016506</v>
      </c>
      <c r="U10" s="22">
        <v>208903280</v>
      </c>
    </row>
    <row r="11" spans="1:21" x14ac:dyDescent="0.25">
      <c r="A11" s="22" t="s">
        <v>120</v>
      </c>
      <c r="B11" s="22" t="s">
        <v>121</v>
      </c>
      <c r="C11" s="22" t="s">
        <v>136</v>
      </c>
      <c r="D11" s="22" t="s">
        <v>137</v>
      </c>
      <c r="E11" s="22">
        <v>6154422</v>
      </c>
      <c r="F11" s="22">
        <v>51813735</v>
      </c>
      <c r="G11" s="22">
        <v>-40463660</v>
      </c>
      <c r="H11" s="22">
        <v>23885464</v>
      </c>
      <c r="I11" s="22">
        <v>0</v>
      </c>
      <c r="J11" s="22">
        <v>-30982131</v>
      </c>
      <c r="K11" s="22">
        <v>-14069138</v>
      </c>
      <c r="L11" s="22">
        <v>1052563</v>
      </c>
      <c r="M11" s="22">
        <v>11835754</v>
      </c>
      <c r="N11" s="22">
        <v>0</v>
      </c>
      <c r="O11" s="22">
        <v>-2911724</v>
      </c>
      <c r="P11" s="22">
        <v>0</v>
      </c>
      <c r="Q11" s="22">
        <v>-1045433</v>
      </c>
      <c r="R11" s="22">
        <v>5269852</v>
      </c>
      <c r="S11" s="22">
        <v>484679311</v>
      </c>
      <c r="T11" s="22">
        <v>-130271942</v>
      </c>
      <c r="U11" s="22">
        <v>354407369</v>
      </c>
    </row>
    <row r="12" spans="1:21" x14ac:dyDescent="0.25">
      <c r="A12" s="22" t="s">
        <v>120</v>
      </c>
      <c r="B12" s="22" t="s">
        <v>121</v>
      </c>
      <c r="C12" s="22" t="s">
        <v>138</v>
      </c>
      <c r="D12" s="22" t="s">
        <v>139</v>
      </c>
      <c r="E12" s="22">
        <v>1430969</v>
      </c>
      <c r="F12" s="22">
        <v>18729214</v>
      </c>
      <c r="G12" s="22">
        <v>-921560</v>
      </c>
      <c r="H12" s="22">
        <v>-347158</v>
      </c>
      <c r="I12" s="22">
        <v>0</v>
      </c>
      <c r="J12" s="22">
        <v>-20569306</v>
      </c>
      <c r="K12" s="22">
        <v>-9749699</v>
      </c>
      <c r="L12" s="22">
        <v>391098</v>
      </c>
      <c r="M12" s="22">
        <v>14562197</v>
      </c>
      <c r="N12" s="22">
        <v>0</v>
      </c>
      <c r="O12" s="22">
        <v>-2074388</v>
      </c>
      <c r="P12" s="22">
        <v>0</v>
      </c>
      <c r="Q12" s="22">
        <v>0</v>
      </c>
      <c r="R12" s="22">
        <v>1490825</v>
      </c>
      <c r="S12" s="22">
        <v>196066178</v>
      </c>
      <c r="T12" s="22">
        <v>230221657</v>
      </c>
      <c r="U12" s="22">
        <v>426287831</v>
      </c>
    </row>
    <row r="13" spans="1:21" x14ac:dyDescent="0.25">
      <c r="A13" s="22" t="s">
        <v>120</v>
      </c>
      <c r="B13" s="22" t="s">
        <v>121</v>
      </c>
      <c r="C13" s="22" t="s">
        <v>140</v>
      </c>
      <c r="D13" s="22" t="s">
        <v>141</v>
      </c>
      <c r="E13" s="22">
        <v>26716000</v>
      </c>
      <c r="F13" s="22">
        <v>50534000</v>
      </c>
      <c r="G13" s="22">
        <v>-13165000</v>
      </c>
      <c r="H13" s="22">
        <v>10278000</v>
      </c>
      <c r="I13" s="22">
        <v>0</v>
      </c>
      <c r="J13" s="22">
        <v>-70479000</v>
      </c>
      <c r="K13" s="22">
        <v>-1313000</v>
      </c>
      <c r="L13" s="22">
        <v>1572000</v>
      </c>
      <c r="M13" s="22">
        <v>26757000</v>
      </c>
      <c r="N13" s="22">
        <v>0</v>
      </c>
      <c r="O13" s="22">
        <v>-7209000</v>
      </c>
      <c r="P13" s="22">
        <v>0</v>
      </c>
      <c r="Q13" s="22">
        <v>0</v>
      </c>
      <c r="R13" s="22">
        <v>23691000</v>
      </c>
      <c r="S13" s="22">
        <v>944514000</v>
      </c>
      <c r="T13" s="22">
        <v>-224597000</v>
      </c>
      <c r="U13" s="22">
        <v>719917000</v>
      </c>
    </row>
    <row r="14" spans="1:21" x14ac:dyDescent="0.25">
      <c r="A14" s="22" t="s">
        <v>120</v>
      </c>
      <c r="B14" s="22" t="s">
        <v>121</v>
      </c>
      <c r="C14" s="22" t="s">
        <v>142</v>
      </c>
      <c r="D14" s="22" t="s">
        <v>143</v>
      </c>
      <c r="E14" s="22">
        <v>37423000</v>
      </c>
      <c r="F14" s="22">
        <v>39853000</v>
      </c>
      <c r="G14" s="22">
        <v>-31268000</v>
      </c>
      <c r="H14" s="22">
        <v>0</v>
      </c>
      <c r="I14" s="22">
        <v>0</v>
      </c>
      <c r="J14" s="22">
        <v>-70744000</v>
      </c>
      <c r="K14" s="22">
        <v>-6019000</v>
      </c>
      <c r="L14" s="22">
        <v>442000</v>
      </c>
      <c r="M14" s="22">
        <v>87454000</v>
      </c>
      <c r="N14" s="22">
        <v>0</v>
      </c>
      <c r="O14" s="22">
        <v>-18162000</v>
      </c>
      <c r="P14" s="22">
        <v>0</v>
      </c>
      <c r="Q14" s="22">
        <v>0</v>
      </c>
      <c r="R14" s="22">
        <v>38979000</v>
      </c>
      <c r="S14" s="22">
        <v>1268975000</v>
      </c>
      <c r="T14" s="22">
        <v>-79634000</v>
      </c>
      <c r="U14" s="22">
        <v>1189341000</v>
      </c>
    </row>
    <row r="15" spans="1:21" x14ac:dyDescent="0.25">
      <c r="A15" s="22" t="s">
        <v>120</v>
      </c>
      <c r="B15" s="22" t="s">
        <v>121</v>
      </c>
      <c r="C15" s="22" t="s">
        <v>144</v>
      </c>
      <c r="D15" s="22" t="s">
        <v>145</v>
      </c>
      <c r="E15" s="22">
        <v>1608984</v>
      </c>
      <c r="F15" s="22">
        <v>116233318</v>
      </c>
      <c r="G15" s="22">
        <v>0</v>
      </c>
      <c r="H15" s="22">
        <v>-6314925</v>
      </c>
      <c r="I15" s="22">
        <v>0</v>
      </c>
      <c r="J15" s="22">
        <v>-50543308</v>
      </c>
      <c r="K15" s="22">
        <v>-59421443</v>
      </c>
      <c r="L15" s="22">
        <v>1094755</v>
      </c>
      <c r="M15" s="22">
        <v>49203051</v>
      </c>
      <c r="N15" s="22">
        <v>0</v>
      </c>
      <c r="O15" s="22">
        <v>-6912411</v>
      </c>
      <c r="P15" s="22">
        <v>0</v>
      </c>
      <c r="Q15" s="22">
        <v>0</v>
      </c>
      <c r="R15" s="22">
        <v>44948021</v>
      </c>
      <c r="S15" s="22">
        <v>898778619</v>
      </c>
      <c r="T15" s="22">
        <v>668668876</v>
      </c>
      <c r="U15" s="22">
        <v>1567447495</v>
      </c>
    </row>
    <row r="16" spans="1:21" x14ac:dyDescent="0.25">
      <c r="A16" s="22" t="s">
        <v>120</v>
      </c>
      <c r="B16" s="22" t="s">
        <v>121</v>
      </c>
      <c r="C16" s="22" t="s">
        <v>146</v>
      </c>
      <c r="D16" s="22" t="s">
        <v>147</v>
      </c>
      <c r="E16" s="22">
        <v>1894888</v>
      </c>
      <c r="F16" s="22">
        <v>19766677</v>
      </c>
      <c r="G16" s="22">
        <v>-4408000</v>
      </c>
      <c r="H16" s="22">
        <v>0</v>
      </c>
      <c r="I16" s="22">
        <v>0</v>
      </c>
      <c r="J16" s="22">
        <v>-8985774</v>
      </c>
      <c r="K16" s="22">
        <v>-13266371</v>
      </c>
      <c r="L16" s="22">
        <v>70000</v>
      </c>
      <c r="M16" s="22">
        <v>7993718</v>
      </c>
      <c r="N16" s="22">
        <v>0</v>
      </c>
      <c r="O16" s="22">
        <v>-1212000</v>
      </c>
      <c r="P16" s="22">
        <v>0</v>
      </c>
      <c r="Q16" s="22">
        <v>0</v>
      </c>
      <c r="R16" s="22">
        <v>1853138</v>
      </c>
      <c r="S16" s="22">
        <v>140199000</v>
      </c>
      <c r="T16" s="22">
        <v>94175000</v>
      </c>
      <c r="U16" s="22">
        <v>234374000</v>
      </c>
    </row>
    <row r="17" spans="1:21" x14ac:dyDescent="0.25">
      <c r="A17" s="22" t="s">
        <v>120</v>
      </c>
      <c r="B17" s="22" t="s">
        <v>121</v>
      </c>
      <c r="C17" s="22" t="s">
        <v>148</v>
      </c>
      <c r="D17" s="22" t="s">
        <v>149</v>
      </c>
      <c r="E17" s="22">
        <v>-7476429</v>
      </c>
      <c r="F17" s="22">
        <v>33754964</v>
      </c>
      <c r="G17" s="22">
        <v>-29285943</v>
      </c>
      <c r="H17" s="22">
        <v>13192106</v>
      </c>
      <c r="I17" s="22">
        <v>0</v>
      </c>
      <c r="J17" s="22">
        <v>-23849685</v>
      </c>
      <c r="K17" s="22">
        <v>-6975907</v>
      </c>
      <c r="L17" s="22">
        <v>559212</v>
      </c>
      <c r="M17" s="22">
        <v>17335943</v>
      </c>
      <c r="N17" s="22">
        <v>0</v>
      </c>
      <c r="O17" s="22">
        <v>-4648186</v>
      </c>
      <c r="P17" s="22">
        <v>0</v>
      </c>
      <c r="Q17" s="22">
        <v>0</v>
      </c>
      <c r="R17" s="22">
        <v>-7393925</v>
      </c>
      <c r="S17" s="22">
        <v>381565921</v>
      </c>
      <c r="T17" s="22">
        <v>222105660</v>
      </c>
      <c r="U17" s="22">
        <v>603671581</v>
      </c>
    </row>
    <row r="18" spans="1:21" x14ac:dyDescent="0.25">
      <c r="A18" s="22" t="s">
        <v>120</v>
      </c>
      <c r="B18" s="22" t="s">
        <v>121</v>
      </c>
      <c r="C18" s="22" t="s">
        <v>150</v>
      </c>
      <c r="D18" s="22" t="s">
        <v>151</v>
      </c>
      <c r="E18" s="22">
        <v>698786</v>
      </c>
      <c r="F18" s="22">
        <v>12309186</v>
      </c>
      <c r="G18" s="22">
        <v>-1709480</v>
      </c>
      <c r="H18" s="22">
        <v>419610</v>
      </c>
      <c r="I18" s="22">
        <v>0</v>
      </c>
      <c r="J18" s="22">
        <v>-5337753</v>
      </c>
      <c r="K18" s="22">
        <v>-4384553</v>
      </c>
      <c r="L18" s="22">
        <v>69082</v>
      </c>
      <c r="M18" s="22">
        <v>3244046</v>
      </c>
      <c r="N18" s="22">
        <v>0</v>
      </c>
      <c r="O18" s="22">
        <v>-4629955</v>
      </c>
      <c r="P18" s="22">
        <v>0</v>
      </c>
      <c r="Q18" s="22">
        <v>0</v>
      </c>
      <c r="R18" s="22">
        <v>678969</v>
      </c>
      <c r="S18" s="22">
        <v>120838510</v>
      </c>
      <c r="T18" s="22">
        <v>-54141798</v>
      </c>
      <c r="U18" s="22">
        <v>66696712</v>
      </c>
    </row>
    <row r="19" spans="1:21" x14ac:dyDescent="0.25">
      <c r="A19" s="22" t="s">
        <v>120</v>
      </c>
      <c r="B19" s="22" t="s">
        <v>152</v>
      </c>
      <c r="C19" s="22" t="s">
        <v>153</v>
      </c>
      <c r="D19" s="22" t="s">
        <v>154</v>
      </c>
      <c r="E19" s="22">
        <v>65326</v>
      </c>
      <c r="F19" s="22">
        <v>4324733</v>
      </c>
      <c r="G19" s="22">
        <v>-382432</v>
      </c>
      <c r="H19" s="22">
        <v>178588</v>
      </c>
      <c r="I19" s="22">
        <v>0</v>
      </c>
      <c r="J19" s="22">
        <v>-6478926</v>
      </c>
      <c r="K19" s="22">
        <v>-266687</v>
      </c>
      <c r="L19" s="22">
        <v>0</v>
      </c>
      <c r="M19" s="22">
        <v>3203695</v>
      </c>
      <c r="N19" s="22">
        <v>0</v>
      </c>
      <c r="O19" s="22">
        <v>-272471</v>
      </c>
      <c r="P19" s="22">
        <v>0</v>
      </c>
      <c r="Q19" s="22">
        <v>-576</v>
      </c>
      <c r="R19" s="22">
        <v>371250</v>
      </c>
      <c r="S19" s="22">
        <v>63962570</v>
      </c>
      <c r="T19" s="22">
        <v>23111393</v>
      </c>
      <c r="U19" s="22">
        <v>87073963</v>
      </c>
    </row>
    <row r="20" spans="1:21" x14ac:dyDescent="0.25">
      <c r="A20" s="22" t="s">
        <v>120</v>
      </c>
      <c r="B20" s="22" t="s">
        <v>152</v>
      </c>
      <c r="C20" s="22" t="s">
        <v>155</v>
      </c>
      <c r="D20" s="22" t="s">
        <v>156</v>
      </c>
      <c r="E20" s="22">
        <v>2155969</v>
      </c>
      <c r="F20" s="22">
        <v>5371955</v>
      </c>
      <c r="G20" s="22">
        <v>-5409406</v>
      </c>
      <c r="H20" s="22">
        <v>108352</v>
      </c>
      <c r="I20" s="22">
        <v>0</v>
      </c>
      <c r="J20" s="22">
        <v>-1230873</v>
      </c>
      <c r="K20" s="22">
        <v>0</v>
      </c>
      <c r="L20" s="22">
        <v>0</v>
      </c>
      <c r="M20" s="22">
        <v>1631375</v>
      </c>
      <c r="N20" s="22">
        <v>0</v>
      </c>
      <c r="O20" s="22">
        <v>-450877</v>
      </c>
      <c r="P20" s="22">
        <v>0</v>
      </c>
      <c r="Q20" s="22">
        <v>0</v>
      </c>
      <c r="R20" s="22">
        <v>2176495</v>
      </c>
      <c r="S20" s="22">
        <v>45224972</v>
      </c>
      <c r="T20" s="22">
        <v>-2592447</v>
      </c>
      <c r="U20" s="22">
        <v>42632525</v>
      </c>
    </row>
    <row r="21" spans="1:21" x14ac:dyDescent="0.25">
      <c r="A21" s="22" t="s">
        <v>120</v>
      </c>
      <c r="B21" s="22" t="s">
        <v>152</v>
      </c>
      <c r="C21" s="22" t="s">
        <v>157</v>
      </c>
      <c r="D21" s="22" t="s">
        <v>158</v>
      </c>
      <c r="E21" s="22">
        <v>3453079</v>
      </c>
      <c r="F21" s="22">
        <v>13750497</v>
      </c>
      <c r="G21" s="22">
        <v>-8652543</v>
      </c>
      <c r="H21" s="22">
        <v>108339</v>
      </c>
      <c r="I21" s="22">
        <v>0</v>
      </c>
      <c r="J21" s="22">
        <v>-9965335</v>
      </c>
      <c r="K21" s="22">
        <v>0</v>
      </c>
      <c r="L21" s="22">
        <v>663848</v>
      </c>
      <c r="M21" s="22">
        <v>4616513</v>
      </c>
      <c r="N21" s="22">
        <v>0</v>
      </c>
      <c r="O21" s="22">
        <v>-1316048</v>
      </c>
      <c r="P21" s="22">
        <v>0</v>
      </c>
      <c r="Q21" s="22">
        <v>0</v>
      </c>
      <c r="R21" s="22">
        <v>2658350</v>
      </c>
      <c r="S21" s="22">
        <v>13014637</v>
      </c>
      <c r="T21" s="22">
        <v>126197745</v>
      </c>
      <c r="U21" s="22">
        <v>139212382</v>
      </c>
    </row>
    <row r="22" spans="1:21" x14ac:dyDescent="0.25">
      <c r="A22" s="22" t="s">
        <v>120</v>
      </c>
      <c r="B22" s="22" t="s">
        <v>152</v>
      </c>
      <c r="C22" s="22" t="s">
        <v>159</v>
      </c>
      <c r="D22" s="22" t="s">
        <v>160</v>
      </c>
      <c r="E22" s="22">
        <v>-3413788</v>
      </c>
      <c r="F22" s="22">
        <v>108541180</v>
      </c>
      <c r="G22" s="22">
        <v>-45308078</v>
      </c>
      <c r="H22" s="22">
        <v>11818192</v>
      </c>
      <c r="I22" s="22">
        <v>0</v>
      </c>
      <c r="J22" s="22">
        <v>-49236979</v>
      </c>
      <c r="K22" s="22">
        <v>-38533497</v>
      </c>
      <c r="L22" s="22">
        <v>217517</v>
      </c>
      <c r="M22" s="22">
        <v>36399276</v>
      </c>
      <c r="N22" s="22">
        <v>0</v>
      </c>
      <c r="O22" s="22">
        <v>-9012276</v>
      </c>
      <c r="P22" s="22">
        <v>0</v>
      </c>
      <c r="Q22" s="22">
        <v>0</v>
      </c>
      <c r="R22" s="22">
        <v>11471547</v>
      </c>
      <c r="S22" s="22">
        <v>581802</v>
      </c>
      <c r="T22" s="22">
        <v>474101</v>
      </c>
      <c r="U22" s="22">
        <v>1055903</v>
      </c>
    </row>
    <row r="23" spans="1:21" x14ac:dyDescent="0.25">
      <c r="A23" s="22" t="s">
        <v>120</v>
      </c>
      <c r="B23" s="22" t="s">
        <v>152</v>
      </c>
      <c r="C23" s="22" t="s">
        <v>161</v>
      </c>
      <c r="D23" s="22" t="s">
        <v>162</v>
      </c>
      <c r="E23" s="22">
        <v>-77436454</v>
      </c>
      <c r="F23" s="22">
        <v>389770682</v>
      </c>
      <c r="G23" s="22">
        <v>-241313870</v>
      </c>
      <c r="H23" s="22">
        <v>2281729</v>
      </c>
      <c r="I23" s="22">
        <v>0</v>
      </c>
      <c r="J23" s="22">
        <v>-162381735</v>
      </c>
      <c r="K23" s="22">
        <v>-75589850</v>
      </c>
      <c r="L23" s="22">
        <v>227051</v>
      </c>
      <c r="M23" s="22">
        <v>26681201</v>
      </c>
      <c r="N23" s="22">
        <v>0</v>
      </c>
      <c r="O23" s="22">
        <v>-6456592</v>
      </c>
      <c r="P23" s="22">
        <v>0</v>
      </c>
      <c r="Q23" s="22">
        <v>0</v>
      </c>
      <c r="R23" s="22">
        <v>-144217838</v>
      </c>
      <c r="S23" s="22">
        <v>791049395</v>
      </c>
      <c r="T23" s="22">
        <v>283140311</v>
      </c>
      <c r="U23" s="22">
        <v>1074189706</v>
      </c>
    </row>
    <row r="24" spans="1:21" x14ac:dyDescent="0.25">
      <c r="A24" s="22" t="s">
        <v>120</v>
      </c>
      <c r="B24" s="22" t="s">
        <v>163</v>
      </c>
      <c r="C24" s="22" t="s">
        <v>164</v>
      </c>
      <c r="D24" s="22" t="s">
        <v>165</v>
      </c>
      <c r="E24" s="22">
        <v>789444</v>
      </c>
      <c r="F24" s="22">
        <v>238788</v>
      </c>
      <c r="G24" s="22">
        <v>-119426</v>
      </c>
      <c r="H24" s="22">
        <v>0</v>
      </c>
      <c r="I24" s="22">
        <v>0</v>
      </c>
      <c r="J24" s="22">
        <v>-344255</v>
      </c>
      <c r="K24" s="22">
        <v>0</v>
      </c>
      <c r="L24" s="22">
        <v>0</v>
      </c>
      <c r="M24" s="22">
        <v>214274</v>
      </c>
      <c r="N24" s="22">
        <v>0</v>
      </c>
      <c r="O24" s="22">
        <v>0</v>
      </c>
      <c r="P24" s="22">
        <v>0</v>
      </c>
      <c r="Q24" s="22">
        <v>0</v>
      </c>
      <c r="R24" s="22">
        <v>778825</v>
      </c>
      <c r="S24" s="22">
        <v>4952691</v>
      </c>
      <c r="T24" s="22">
        <v>4274387</v>
      </c>
      <c r="U24" s="22">
        <v>9227078</v>
      </c>
    </row>
    <row r="25" spans="1:21" x14ac:dyDescent="0.25">
      <c r="A25" s="22" t="s">
        <v>120</v>
      </c>
      <c r="B25" s="22" t="s">
        <v>163</v>
      </c>
      <c r="C25" s="22" t="s">
        <v>166</v>
      </c>
      <c r="D25" s="22" t="s">
        <v>167</v>
      </c>
      <c r="E25" s="22">
        <v>5868632</v>
      </c>
      <c r="F25" s="22">
        <v>-259186</v>
      </c>
      <c r="G25" s="22">
        <v>-388600</v>
      </c>
      <c r="H25" s="22">
        <v>0</v>
      </c>
      <c r="I25" s="22">
        <v>0</v>
      </c>
      <c r="J25" s="22">
        <v>-4596847</v>
      </c>
      <c r="K25" s="22">
        <v>0</v>
      </c>
      <c r="L25" s="22">
        <v>266060</v>
      </c>
      <c r="M25" s="22">
        <v>5697555</v>
      </c>
      <c r="N25" s="22">
        <v>0</v>
      </c>
      <c r="O25" s="22">
        <v>-5508</v>
      </c>
      <c r="P25" s="22">
        <v>0</v>
      </c>
      <c r="Q25" s="22">
        <v>57</v>
      </c>
      <c r="R25" s="22">
        <v>6582163</v>
      </c>
      <c r="S25" s="22">
        <v>49168976</v>
      </c>
      <c r="T25" s="22">
        <v>47542978</v>
      </c>
      <c r="U25" s="22">
        <v>96711954</v>
      </c>
    </row>
    <row r="26" spans="1:21" x14ac:dyDescent="0.25">
      <c r="A26" s="22" t="s">
        <v>120</v>
      </c>
      <c r="B26" s="22" t="s">
        <v>163</v>
      </c>
      <c r="C26" s="22" t="s">
        <v>168</v>
      </c>
      <c r="D26" s="22" t="s">
        <v>169</v>
      </c>
      <c r="E26" s="22">
        <v>2010422</v>
      </c>
      <c r="F26" s="22">
        <v>4461070</v>
      </c>
      <c r="G26" s="22">
        <v>-3720400</v>
      </c>
      <c r="H26" s="22">
        <v>395706</v>
      </c>
      <c r="I26" s="22">
        <v>0</v>
      </c>
      <c r="J26" s="22">
        <v>-2417318</v>
      </c>
      <c r="K26" s="22">
        <v>0</v>
      </c>
      <c r="L26" s="22">
        <v>172899</v>
      </c>
      <c r="M26" s="22">
        <v>1555633</v>
      </c>
      <c r="N26" s="22">
        <v>0</v>
      </c>
      <c r="O26" s="22">
        <v>-77763</v>
      </c>
      <c r="P26" s="22">
        <v>0</v>
      </c>
      <c r="Q26" s="22">
        <v>154</v>
      </c>
      <c r="R26" s="22">
        <v>2380403</v>
      </c>
      <c r="S26" s="22">
        <v>24698516</v>
      </c>
      <c r="T26" s="22">
        <v>17416283</v>
      </c>
      <c r="U26" s="22">
        <v>42114799</v>
      </c>
    </row>
    <row r="27" spans="1:21" x14ac:dyDescent="0.25">
      <c r="A27" s="22" t="s">
        <v>120</v>
      </c>
      <c r="B27" s="22" t="s">
        <v>163</v>
      </c>
      <c r="C27" s="22" t="s">
        <v>170</v>
      </c>
      <c r="D27" s="22" t="s">
        <v>171</v>
      </c>
      <c r="E27" s="22">
        <v>2162689</v>
      </c>
      <c r="F27" s="22">
        <v>2094561</v>
      </c>
      <c r="G27" s="22">
        <v>-940538</v>
      </c>
      <c r="H27" s="22">
        <v>624037</v>
      </c>
      <c r="I27" s="22">
        <v>0</v>
      </c>
      <c r="J27" s="22">
        <v>-3481663</v>
      </c>
      <c r="K27" s="22">
        <v>0</v>
      </c>
      <c r="L27" s="22">
        <v>305930</v>
      </c>
      <c r="M27" s="22">
        <v>2235409</v>
      </c>
      <c r="N27" s="22">
        <v>0</v>
      </c>
      <c r="O27" s="22">
        <v>0</v>
      </c>
      <c r="P27" s="22">
        <v>0</v>
      </c>
      <c r="Q27" s="22">
        <v>0</v>
      </c>
      <c r="R27" s="22">
        <v>3000425</v>
      </c>
      <c r="S27" s="22">
        <v>31601947</v>
      </c>
      <c r="T27" s="22">
        <v>16087896</v>
      </c>
      <c r="U27" s="22">
        <v>47689843</v>
      </c>
    </row>
    <row r="28" spans="1:21" x14ac:dyDescent="0.25">
      <c r="A28" s="22" t="s">
        <v>120</v>
      </c>
      <c r="B28" s="22" t="s">
        <v>163</v>
      </c>
      <c r="C28" s="22" t="s">
        <v>172</v>
      </c>
      <c r="D28" s="22" t="s">
        <v>173</v>
      </c>
      <c r="E28" s="22">
        <v>0</v>
      </c>
      <c r="F28" s="22">
        <v>1238846</v>
      </c>
      <c r="G28" s="22">
        <v>0</v>
      </c>
      <c r="H28" s="22">
        <v>3482569</v>
      </c>
      <c r="I28" s="22">
        <v>0</v>
      </c>
      <c r="J28" s="22">
        <v>-2418821</v>
      </c>
      <c r="K28" s="22">
        <v>-2810737</v>
      </c>
      <c r="L28" s="22">
        <v>197003</v>
      </c>
      <c r="M28" s="22">
        <v>0</v>
      </c>
      <c r="N28" s="22">
        <v>0</v>
      </c>
      <c r="O28" s="22">
        <v>-53675</v>
      </c>
      <c r="P28" s="22">
        <v>0</v>
      </c>
      <c r="Q28" s="22">
        <v>364815</v>
      </c>
      <c r="R28" s="22">
        <v>0</v>
      </c>
      <c r="S28" s="22">
        <v>42771678</v>
      </c>
      <c r="T28" s="22">
        <v>0</v>
      </c>
      <c r="U28" s="22">
        <v>42771678</v>
      </c>
    </row>
    <row r="29" spans="1:21" x14ac:dyDescent="0.25">
      <c r="A29" s="22" t="s">
        <v>120</v>
      </c>
      <c r="B29" s="22" t="s">
        <v>163</v>
      </c>
      <c r="C29" s="22" t="s">
        <v>174</v>
      </c>
      <c r="D29" s="22" t="s">
        <v>175</v>
      </c>
      <c r="E29" s="22">
        <v>35862</v>
      </c>
      <c r="F29" s="22">
        <v>1222913</v>
      </c>
      <c r="G29" s="22">
        <v>-507513</v>
      </c>
      <c r="H29" s="22">
        <v>0</v>
      </c>
      <c r="I29" s="22">
        <v>0</v>
      </c>
      <c r="J29" s="22">
        <v>-1837354</v>
      </c>
      <c r="K29" s="22">
        <v>-200000</v>
      </c>
      <c r="L29" s="22">
        <v>5327</v>
      </c>
      <c r="M29" s="22">
        <v>1316626</v>
      </c>
      <c r="N29" s="22">
        <v>0</v>
      </c>
      <c r="O29" s="22">
        <v>-10328</v>
      </c>
      <c r="P29" s="22">
        <v>0</v>
      </c>
      <c r="Q29" s="22">
        <v>0</v>
      </c>
      <c r="R29" s="22">
        <v>25533</v>
      </c>
      <c r="S29" s="22">
        <v>27296953</v>
      </c>
      <c r="T29" s="22">
        <v>37287417</v>
      </c>
      <c r="U29" s="22">
        <v>64584370</v>
      </c>
    </row>
    <row r="30" spans="1:21" x14ac:dyDescent="0.25">
      <c r="A30" s="22" t="s">
        <v>120</v>
      </c>
      <c r="B30" s="22" t="s">
        <v>163</v>
      </c>
      <c r="C30" s="22" t="s">
        <v>176</v>
      </c>
      <c r="D30" s="22" t="s">
        <v>177</v>
      </c>
      <c r="E30" s="22">
        <v>490953</v>
      </c>
      <c r="F30" s="22">
        <v>-997241</v>
      </c>
      <c r="G30" s="22">
        <v>-1455246</v>
      </c>
      <c r="H30" s="22">
        <v>0</v>
      </c>
      <c r="I30" s="22">
        <v>0</v>
      </c>
      <c r="J30" s="22">
        <v>-1454069</v>
      </c>
      <c r="K30" s="22">
        <v>0</v>
      </c>
      <c r="L30" s="22">
        <v>473273</v>
      </c>
      <c r="M30" s="22">
        <v>4305198</v>
      </c>
      <c r="N30" s="22">
        <v>0</v>
      </c>
      <c r="O30" s="22">
        <v>0</v>
      </c>
      <c r="P30" s="22">
        <v>0</v>
      </c>
      <c r="Q30" s="22">
        <v>0</v>
      </c>
      <c r="R30" s="22">
        <v>1362868</v>
      </c>
      <c r="S30" s="22">
        <v>27483742</v>
      </c>
      <c r="T30" s="22">
        <v>34572335</v>
      </c>
      <c r="U30" s="22">
        <v>62056077</v>
      </c>
    </row>
    <row r="31" spans="1:21" x14ac:dyDescent="0.25">
      <c r="A31" s="22" t="s">
        <v>120</v>
      </c>
      <c r="B31" s="22" t="s">
        <v>163</v>
      </c>
      <c r="C31" s="22" t="s">
        <v>178</v>
      </c>
      <c r="D31" s="22" t="s">
        <v>179</v>
      </c>
      <c r="E31" s="22">
        <v>30624427</v>
      </c>
      <c r="F31" s="22">
        <v>17378543</v>
      </c>
      <c r="G31" s="22">
        <v>-1451353</v>
      </c>
      <c r="H31" s="22">
        <v>-7187</v>
      </c>
      <c r="I31" s="22">
        <v>0</v>
      </c>
      <c r="J31" s="22">
        <v>-18697381</v>
      </c>
      <c r="K31" s="22">
        <v>-1757217</v>
      </c>
      <c r="L31" s="22">
        <v>779237</v>
      </c>
      <c r="M31" s="22">
        <v>5606930</v>
      </c>
      <c r="N31" s="22">
        <v>0</v>
      </c>
      <c r="O31" s="22">
        <v>-429172</v>
      </c>
      <c r="P31" s="22">
        <v>0</v>
      </c>
      <c r="Q31" s="22">
        <v>168152</v>
      </c>
      <c r="R31" s="22">
        <v>32214979</v>
      </c>
      <c r="S31" s="22">
        <v>57262904</v>
      </c>
      <c r="T31" s="22">
        <v>23052516</v>
      </c>
      <c r="U31" s="22">
        <v>80315420</v>
      </c>
    </row>
    <row r="32" spans="1:21" x14ac:dyDescent="0.25">
      <c r="A32" s="22" t="s">
        <v>120</v>
      </c>
      <c r="B32" s="22" t="s">
        <v>163</v>
      </c>
      <c r="C32" s="22" t="s">
        <v>180</v>
      </c>
      <c r="D32" s="22" t="s">
        <v>181</v>
      </c>
      <c r="E32" s="22">
        <v>2314139</v>
      </c>
      <c r="F32" s="22">
        <v>7938016</v>
      </c>
      <c r="G32" s="22">
        <v>0</v>
      </c>
      <c r="H32" s="22">
        <v>1747015</v>
      </c>
      <c r="I32" s="22">
        <v>0</v>
      </c>
      <c r="J32" s="22">
        <v>-12204300</v>
      </c>
      <c r="K32" s="22">
        <v>-633030</v>
      </c>
      <c r="L32" s="22">
        <v>369164</v>
      </c>
      <c r="M32" s="22">
        <v>3450181</v>
      </c>
      <c r="N32" s="22">
        <v>0</v>
      </c>
      <c r="O32" s="22">
        <v>-667043</v>
      </c>
      <c r="P32" s="22">
        <v>0</v>
      </c>
      <c r="Q32" s="22">
        <v>0</v>
      </c>
      <c r="R32" s="22">
        <v>2314142</v>
      </c>
      <c r="S32" s="22">
        <v>57487327</v>
      </c>
      <c r="T32" s="22">
        <v>40900203</v>
      </c>
      <c r="U32" s="22">
        <v>98387530</v>
      </c>
    </row>
    <row r="33" spans="1:21" x14ac:dyDescent="0.25">
      <c r="A33" s="22" t="s">
        <v>120</v>
      </c>
      <c r="B33" s="22" t="s">
        <v>163</v>
      </c>
      <c r="C33" s="22" t="s">
        <v>182</v>
      </c>
      <c r="D33" s="22" t="s">
        <v>183</v>
      </c>
      <c r="E33" s="22">
        <v>162677</v>
      </c>
      <c r="F33" s="22">
        <v>3207444</v>
      </c>
      <c r="G33" s="22">
        <v>-1279087</v>
      </c>
      <c r="H33" s="22">
        <v>0</v>
      </c>
      <c r="I33" s="22">
        <v>0</v>
      </c>
      <c r="J33" s="22">
        <v>-2435937</v>
      </c>
      <c r="K33" s="22">
        <v>0</v>
      </c>
      <c r="L33" s="22">
        <v>91735</v>
      </c>
      <c r="M33" s="22">
        <v>2617395</v>
      </c>
      <c r="N33" s="22">
        <v>0</v>
      </c>
      <c r="O33" s="22">
        <v>-2186492</v>
      </c>
      <c r="P33" s="22">
        <v>0</v>
      </c>
      <c r="Q33" s="22">
        <v>0</v>
      </c>
      <c r="R33" s="22">
        <v>177735</v>
      </c>
      <c r="S33" s="22">
        <v>45608591</v>
      </c>
      <c r="T33" s="22">
        <v>-14016688</v>
      </c>
      <c r="U33" s="22">
        <v>31591903</v>
      </c>
    </row>
    <row r="34" spans="1:21" x14ac:dyDescent="0.25">
      <c r="A34" s="22" t="s">
        <v>120</v>
      </c>
      <c r="B34" s="22" t="s">
        <v>163</v>
      </c>
      <c r="C34" s="22" t="s">
        <v>184</v>
      </c>
      <c r="D34" s="22" t="s">
        <v>185</v>
      </c>
      <c r="E34" s="22">
        <v>6382496</v>
      </c>
      <c r="F34" s="22">
        <v>-526168</v>
      </c>
      <c r="G34" s="22">
        <v>-118262</v>
      </c>
      <c r="H34" s="22">
        <v>0</v>
      </c>
      <c r="I34" s="22">
        <v>0</v>
      </c>
      <c r="J34" s="22">
        <v>-1160283</v>
      </c>
      <c r="K34" s="22">
        <v>-51545</v>
      </c>
      <c r="L34" s="22">
        <v>91016</v>
      </c>
      <c r="M34" s="22">
        <v>2326109</v>
      </c>
      <c r="N34" s="22">
        <v>0</v>
      </c>
      <c r="O34" s="22">
        <v>0</v>
      </c>
      <c r="P34" s="22">
        <v>0</v>
      </c>
      <c r="Q34" s="22">
        <v>0</v>
      </c>
      <c r="R34" s="22">
        <v>6943363</v>
      </c>
      <c r="S34" s="22">
        <v>19684448</v>
      </c>
      <c r="T34" s="22">
        <v>28143986</v>
      </c>
      <c r="U34" s="22">
        <v>47828434</v>
      </c>
    </row>
    <row r="35" spans="1:21" x14ac:dyDescent="0.25">
      <c r="A35" s="22" t="s">
        <v>120</v>
      </c>
      <c r="B35" s="22" t="s">
        <v>163</v>
      </c>
      <c r="C35" s="22" t="s">
        <v>186</v>
      </c>
      <c r="D35" s="22" t="s">
        <v>187</v>
      </c>
      <c r="E35" s="22">
        <v>1115170</v>
      </c>
      <c r="F35" s="22">
        <v>6790705</v>
      </c>
      <c r="G35" s="22">
        <v>-4502518</v>
      </c>
      <c r="H35" s="22">
        <v>0</v>
      </c>
      <c r="I35" s="22">
        <v>0</v>
      </c>
      <c r="J35" s="22">
        <v>-3949410</v>
      </c>
      <c r="K35" s="22">
        <v>0</v>
      </c>
      <c r="L35" s="22">
        <v>76734</v>
      </c>
      <c r="M35" s="22">
        <v>1584489</v>
      </c>
      <c r="N35" s="22">
        <v>0</v>
      </c>
      <c r="O35" s="22">
        <v>0</v>
      </c>
      <c r="P35" s="22">
        <v>0</v>
      </c>
      <c r="Q35" s="22">
        <v>0</v>
      </c>
      <c r="R35" s="22">
        <v>1115170</v>
      </c>
      <c r="S35" s="22">
        <v>34262671</v>
      </c>
      <c r="T35" s="22">
        <v>16650940</v>
      </c>
      <c r="U35" s="22">
        <v>50913611</v>
      </c>
    </row>
    <row r="36" spans="1:21" x14ac:dyDescent="0.25">
      <c r="A36" s="22" t="s">
        <v>120</v>
      </c>
      <c r="B36" s="22" t="s">
        <v>163</v>
      </c>
      <c r="C36" s="22" t="s">
        <v>188</v>
      </c>
      <c r="D36" s="22" t="s">
        <v>189</v>
      </c>
      <c r="E36" s="22">
        <v>0</v>
      </c>
      <c r="F36" s="22">
        <v>6928377</v>
      </c>
      <c r="G36" s="22">
        <v>-8378747</v>
      </c>
      <c r="H36" s="22">
        <v>327801</v>
      </c>
      <c r="I36" s="22">
        <v>0</v>
      </c>
      <c r="J36" s="22">
        <v>-19391667</v>
      </c>
      <c r="K36" s="22">
        <v>0</v>
      </c>
      <c r="L36" s="22">
        <v>4976837</v>
      </c>
      <c r="M36" s="22">
        <v>15537399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44223843</v>
      </c>
      <c r="T36" s="22">
        <v>323762837</v>
      </c>
      <c r="U36" s="22">
        <v>367986680</v>
      </c>
    </row>
    <row r="37" spans="1:21" x14ac:dyDescent="0.25">
      <c r="A37" s="22" t="s">
        <v>120</v>
      </c>
      <c r="B37" s="22" t="s">
        <v>163</v>
      </c>
      <c r="C37" s="22" t="s">
        <v>190</v>
      </c>
      <c r="D37" s="22" t="s">
        <v>191</v>
      </c>
      <c r="E37" s="22">
        <v>6707427</v>
      </c>
      <c r="F37" s="22">
        <v>2163299</v>
      </c>
      <c r="G37" s="22">
        <v>-1849653</v>
      </c>
      <c r="H37" s="22"/>
      <c r="I37" s="22"/>
      <c r="J37" s="22">
        <v>-5154831</v>
      </c>
      <c r="K37" s="22"/>
      <c r="L37" s="22">
        <v>314289</v>
      </c>
      <c r="M37" s="22">
        <v>8221364</v>
      </c>
      <c r="N37" s="22"/>
      <c r="O37" s="22">
        <v>-2094</v>
      </c>
      <c r="P37" s="22"/>
      <c r="Q37" s="22"/>
      <c r="R37" s="22">
        <v>10399801</v>
      </c>
      <c r="S37" s="22">
        <v>91618587</v>
      </c>
      <c r="T37" s="22">
        <v>89750515</v>
      </c>
      <c r="U37" s="22">
        <v>181369102</v>
      </c>
    </row>
    <row r="38" spans="1:21" x14ac:dyDescent="0.25">
      <c r="A38" s="22" t="s">
        <v>120</v>
      </c>
      <c r="B38" s="22" t="s">
        <v>163</v>
      </c>
      <c r="C38" s="22" t="s">
        <v>192</v>
      </c>
      <c r="D38" s="22" t="s">
        <v>193</v>
      </c>
      <c r="E38" s="22">
        <v>1671680</v>
      </c>
      <c r="F38" s="22">
        <v>1877534</v>
      </c>
      <c r="G38" s="22">
        <v>-819033</v>
      </c>
      <c r="H38" s="22">
        <v>0</v>
      </c>
      <c r="I38" s="22">
        <v>0</v>
      </c>
      <c r="J38" s="22">
        <v>-1811365</v>
      </c>
      <c r="K38" s="22">
        <v>0</v>
      </c>
      <c r="L38" s="22">
        <v>216964</v>
      </c>
      <c r="M38" s="22">
        <v>691003</v>
      </c>
      <c r="N38" s="22">
        <v>0</v>
      </c>
      <c r="O38" s="22">
        <v>0</v>
      </c>
      <c r="P38" s="22">
        <v>0</v>
      </c>
      <c r="Q38" s="22">
        <v>0</v>
      </c>
      <c r="R38" s="22">
        <v>1826783</v>
      </c>
      <c r="S38" s="22">
        <v>18265757</v>
      </c>
      <c r="T38" s="22">
        <v>-3395361</v>
      </c>
      <c r="U38" s="22">
        <v>14870396</v>
      </c>
    </row>
    <row r="39" spans="1:21" x14ac:dyDescent="0.25">
      <c r="A39" s="22" t="s">
        <v>120</v>
      </c>
      <c r="B39" s="22" t="s">
        <v>163</v>
      </c>
      <c r="C39" s="22" t="s">
        <v>194</v>
      </c>
      <c r="D39" s="22" t="s">
        <v>195</v>
      </c>
      <c r="E39" s="22">
        <v>1082704</v>
      </c>
      <c r="F39" s="22">
        <v>4374185</v>
      </c>
      <c r="G39" s="22">
        <v>-2287569</v>
      </c>
      <c r="H39" s="22">
        <v>461318</v>
      </c>
      <c r="I39" s="22">
        <v>0</v>
      </c>
      <c r="J39" s="22">
        <v>-6526813</v>
      </c>
      <c r="K39" s="22">
        <v>0</v>
      </c>
      <c r="L39" s="22">
        <v>1198490</v>
      </c>
      <c r="M39" s="22">
        <v>3083175</v>
      </c>
      <c r="N39" s="22">
        <v>0</v>
      </c>
      <c r="O39" s="22">
        <v>-46557</v>
      </c>
      <c r="P39" s="22">
        <v>0</v>
      </c>
      <c r="Q39" s="22">
        <v>0</v>
      </c>
      <c r="R39" s="22">
        <v>1338933</v>
      </c>
      <c r="S39" s="22">
        <v>31010371</v>
      </c>
      <c r="T39" s="22">
        <v>41933232</v>
      </c>
      <c r="U39" s="22">
        <v>72943603</v>
      </c>
    </row>
    <row r="40" spans="1:21" x14ac:dyDescent="0.25">
      <c r="A40" s="22" t="s">
        <v>120</v>
      </c>
      <c r="B40" s="22" t="s">
        <v>163</v>
      </c>
      <c r="C40" s="22" t="s">
        <v>196</v>
      </c>
      <c r="D40" s="22" t="s">
        <v>197</v>
      </c>
      <c r="E40" s="22">
        <v>-111569</v>
      </c>
      <c r="F40" s="22">
        <v>-4458536</v>
      </c>
      <c r="G40" s="22">
        <v>2914133</v>
      </c>
      <c r="H40" s="22"/>
      <c r="I40" s="22"/>
      <c r="J40" s="22">
        <v>-11378747</v>
      </c>
      <c r="K40" s="22">
        <v>-76380</v>
      </c>
      <c r="L40" s="22">
        <v>644616</v>
      </c>
      <c r="M40" s="22">
        <v>12747719</v>
      </c>
      <c r="N40" s="22"/>
      <c r="O40" s="22">
        <v>-601398</v>
      </c>
      <c r="P40" s="22"/>
      <c r="Q40" s="22"/>
      <c r="R40" s="22">
        <v>-320162</v>
      </c>
      <c r="S40" s="22">
        <v>50006358</v>
      </c>
      <c r="T40" s="22">
        <v>126648902</v>
      </c>
      <c r="U40" s="22">
        <v>180807521</v>
      </c>
    </row>
    <row r="41" spans="1:21" x14ac:dyDescent="0.25">
      <c r="A41" s="22" t="s">
        <v>120</v>
      </c>
      <c r="B41" s="22" t="s">
        <v>163</v>
      </c>
      <c r="C41" s="22" t="s">
        <v>198</v>
      </c>
      <c r="D41" s="22" t="s">
        <v>199</v>
      </c>
      <c r="E41" s="22">
        <v>2013988</v>
      </c>
      <c r="F41" s="22">
        <v>-602496</v>
      </c>
      <c r="G41" s="22">
        <v>319000</v>
      </c>
      <c r="H41" s="22">
        <v>27844</v>
      </c>
      <c r="I41" s="22">
        <v>0</v>
      </c>
      <c r="J41" s="22">
        <v>-1908705</v>
      </c>
      <c r="K41" s="22">
        <v>0</v>
      </c>
      <c r="L41" s="22">
        <v>29412</v>
      </c>
      <c r="M41" s="22">
        <v>2154997</v>
      </c>
      <c r="N41" s="22">
        <v>0</v>
      </c>
      <c r="O41" s="22">
        <v>-7301</v>
      </c>
      <c r="P41" s="22">
        <v>0</v>
      </c>
      <c r="Q41" s="22">
        <v>0</v>
      </c>
      <c r="R41" s="22">
        <v>2026739</v>
      </c>
      <c r="S41" s="22">
        <v>30683074</v>
      </c>
      <c r="T41" s="22">
        <v>48310693</v>
      </c>
      <c r="U41" s="22">
        <v>78993767</v>
      </c>
    </row>
    <row r="42" spans="1:21" x14ac:dyDescent="0.25">
      <c r="A42" s="22" t="s">
        <v>120</v>
      </c>
      <c r="B42" s="22" t="s">
        <v>163</v>
      </c>
      <c r="C42" s="22" t="s">
        <v>200</v>
      </c>
      <c r="D42" s="22" t="s">
        <v>201</v>
      </c>
      <c r="E42" s="22">
        <v>271085</v>
      </c>
      <c r="F42" s="22">
        <v>34527996</v>
      </c>
      <c r="G42" s="22">
        <v>-21955004</v>
      </c>
      <c r="H42" s="22">
        <v>2810104</v>
      </c>
      <c r="I42" s="22">
        <v>0</v>
      </c>
      <c r="J42" s="22">
        <v>-19780512</v>
      </c>
      <c r="K42" s="22">
        <v>-5886211</v>
      </c>
      <c r="L42" s="22">
        <v>3146420</v>
      </c>
      <c r="M42" s="22">
        <v>9990887</v>
      </c>
      <c r="N42" s="22">
        <v>0</v>
      </c>
      <c r="O42" s="22">
        <v>-2361447</v>
      </c>
      <c r="P42" s="22">
        <v>0</v>
      </c>
      <c r="Q42" s="22">
        <v>-472516</v>
      </c>
      <c r="R42" s="22">
        <v>290802</v>
      </c>
      <c r="S42" s="22">
        <v>65909411</v>
      </c>
      <c r="T42" s="22">
        <v>114350021</v>
      </c>
      <c r="U42" s="22">
        <v>180259432</v>
      </c>
    </row>
    <row r="43" spans="1:21" x14ac:dyDescent="0.25">
      <c r="A43" s="22" t="s">
        <v>120</v>
      </c>
      <c r="B43" s="22" t="s">
        <v>163</v>
      </c>
      <c r="C43" s="22" t="s">
        <v>202</v>
      </c>
      <c r="D43" s="22" t="s">
        <v>203</v>
      </c>
      <c r="E43" s="22">
        <v>8639791</v>
      </c>
      <c r="F43" s="22">
        <v>32672371</v>
      </c>
      <c r="G43" s="22">
        <v>-20257779</v>
      </c>
      <c r="H43" s="22">
        <v>0</v>
      </c>
      <c r="I43" s="22">
        <v>0</v>
      </c>
      <c r="J43" s="22">
        <v>-22948074</v>
      </c>
      <c r="K43" s="22">
        <v>0</v>
      </c>
      <c r="L43" s="22">
        <v>194091</v>
      </c>
      <c r="M43" s="22">
        <v>10361423</v>
      </c>
      <c r="N43" s="22">
        <v>0</v>
      </c>
      <c r="O43" s="22">
        <v>-22032</v>
      </c>
      <c r="P43" s="22">
        <v>0</v>
      </c>
      <c r="Q43" s="22">
        <v>0</v>
      </c>
      <c r="R43" s="22">
        <v>8639791</v>
      </c>
      <c r="S43" s="22">
        <v>60466104</v>
      </c>
      <c r="T43" s="22">
        <v>64149534</v>
      </c>
      <c r="U43" s="22">
        <v>124615638</v>
      </c>
    </row>
    <row r="44" spans="1:21" x14ac:dyDescent="0.25">
      <c r="A44" s="22" t="s">
        <v>120</v>
      </c>
      <c r="B44" s="22" t="s">
        <v>163</v>
      </c>
      <c r="C44" s="22" t="s">
        <v>204</v>
      </c>
      <c r="D44" s="22" t="s">
        <v>205</v>
      </c>
      <c r="E44" s="22">
        <v>5562876</v>
      </c>
      <c r="F44" s="22">
        <v>9810682</v>
      </c>
      <c r="G44" s="22">
        <v>0</v>
      </c>
      <c r="H44" s="22">
        <v>-920482</v>
      </c>
      <c r="I44" s="22">
        <v>0</v>
      </c>
      <c r="J44" s="22">
        <v>-15635227</v>
      </c>
      <c r="K44" s="22">
        <v>0</v>
      </c>
      <c r="L44" s="22">
        <v>840258</v>
      </c>
      <c r="M44" s="22">
        <v>4017322</v>
      </c>
      <c r="N44" s="22">
        <v>0</v>
      </c>
      <c r="O44" s="22">
        <v>917611</v>
      </c>
      <c r="P44" s="22">
        <v>0</v>
      </c>
      <c r="Q44" s="22">
        <v>1011093</v>
      </c>
      <c r="R44" s="22">
        <v>5604133</v>
      </c>
      <c r="S44" s="22">
        <v>54106941</v>
      </c>
      <c r="T44" s="22">
        <v>26362984</v>
      </c>
      <c r="U44" s="22">
        <v>80469925</v>
      </c>
    </row>
    <row r="45" spans="1:21" x14ac:dyDescent="0.25">
      <c r="A45" s="22" t="s">
        <v>120</v>
      </c>
      <c r="B45" s="22" t="s">
        <v>163</v>
      </c>
      <c r="C45" s="22" t="s">
        <v>206</v>
      </c>
      <c r="D45" s="22" t="s">
        <v>207</v>
      </c>
      <c r="E45" s="22">
        <v>-275988</v>
      </c>
      <c r="F45" s="22">
        <v>15458687</v>
      </c>
      <c r="G45" s="22">
        <v>-7935525</v>
      </c>
      <c r="H45" s="22">
        <v>92428</v>
      </c>
      <c r="I45" s="22">
        <v>0</v>
      </c>
      <c r="J45" s="22">
        <v>5982017</v>
      </c>
      <c r="K45" s="22">
        <v>-357000</v>
      </c>
      <c r="L45" s="22">
        <v>0</v>
      </c>
      <c r="M45" s="22">
        <v>7493110</v>
      </c>
      <c r="N45" s="22">
        <v>0</v>
      </c>
      <c r="O45" s="22">
        <v>-1043648</v>
      </c>
      <c r="P45" s="22">
        <v>0</v>
      </c>
      <c r="Q45" s="22">
        <v>0</v>
      </c>
      <c r="R45" s="22">
        <v>19414081</v>
      </c>
      <c r="S45" s="22">
        <v>104338027</v>
      </c>
      <c r="T45" s="22">
        <v>114330988</v>
      </c>
      <c r="U45" s="22">
        <v>218669015</v>
      </c>
    </row>
    <row r="46" spans="1:21" x14ac:dyDescent="0.25">
      <c r="A46" s="22" t="s">
        <v>120</v>
      </c>
      <c r="B46" s="22" t="s">
        <v>163</v>
      </c>
      <c r="C46" s="22" t="s">
        <v>208</v>
      </c>
      <c r="D46" s="22" t="s">
        <v>209</v>
      </c>
      <c r="E46" s="22">
        <v>4529041</v>
      </c>
      <c r="F46" s="22">
        <v>4100888</v>
      </c>
      <c r="G46" s="22">
        <v>0</v>
      </c>
      <c r="H46" s="22">
        <v>-678909</v>
      </c>
      <c r="I46" s="22">
        <v>0</v>
      </c>
      <c r="J46" s="22">
        <v>-4739486</v>
      </c>
      <c r="K46" s="22">
        <v>-1171799</v>
      </c>
      <c r="L46" s="22">
        <v>415227</v>
      </c>
      <c r="M46" s="22">
        <v>3494506</v>
      </c>
      <c r="N46" s="22">
        <v>0</v>
      </c>
      <c r="O46" s="22">
        <v>-318196</v>
      </c>
      <c r="P46" s="22">
        <v>0</v>
      </c>
      <c r="Q46" s="22">
        <v>0</v>
      </c>
      <c r="R46" s="22">
        <v>5631272</v>
      </c>
      <c r="S46" s="22">
        <v>27708255</v>
      </c>
      <c r="T46" s="22">
        <v>11937599</v>
      </c>
      <c r="U46" s="22">
        <v>39645854</v>
      </c>
    </row>
    <row r="47" spans="1:21" x14ac:dyDescent="0.25">
      <c r="A47" s="22" t="s">
        <v>120</v>
      </c>
      <c r="B47" s="22" t="s">
        <v>163</v>
      </c>
      <c r="C47" s="22" t="s">
        <v>210</v>
      </c>
      <c r="D47" s="22" t="s">
        <v>211</v>
      </c>
      <c r="E47" s="22">
        <v>6284703</v>
      </c>
      <c r="F47" s="22">
        <v>-1036151</v>
      </c>
      <c r="G47" s="22">
        <v>-3973478</v>
      </c>
      <c r="H47" s="22">
        <v>0</v>
      </c>
      <c r="I47" s="22">
        <v>0</v>
      </c>
      <c r="J47" s="22">
        <v>-17008083</v>
      </c>
      <c r="K47" s="22">
        <v>-342121</v>
      </c>
      <c r="L47" s="22">
        <v>2653436</v>
      </c>
      <c r="M47" s="22">
        <v>19854455</v>
      </c>
      <c r="N47" s="22">
        <v>0</v>
      </c>
      <c r="O47" s="22">
        <v>0</v>
      </c>
      <c r="P47" s="22">
        <v>0</v>
      </c>
      <c r="Q47" s="22">
        <v>0</v>
      </c>
      <c r="R47" s="22">
        <v>6432761</v>
      </c>
      <c r="S47" s="22">
        <v>64730474</v>
      </c>
      <c r="T47" s="22">
        <v>324431038</v>
      </c>
      <c r="U47" s="22">
        <v>389803767</v>
      </c>
    </row>
    <row r="48" spans="1:21" x14ac:dyDescent="0.25">
      <c r="A48" s="22" t="s">
        <v>120</v>
      </c>
      <c r="B48" s="22" t="s">
        <v>163</v>
      </c>
      <c r="C48" s="22" t="s">
        <v>212</v>
      </c>
      <c r="D48" s="22" t="s">
        <v>213</v>
      </c>
      <c r="E48" s="22">
        <v>3320263</v>
      </c>
      <c r="F48" s="22">
        <v>1263167</v>
      </c>
      <c r="G48" s="22">
        <v>-896250</v>
      </c>
      <c r="H48" s="22">
        <v>0</v>
      </c>
      <c r="I48" s="22">
        <v>0</v>
      </c>
      <c r="J48" s="22">
        <v>-2642476</v>
      </c>
      <c r="K48" s="22">
        <v>0</v>
      </c>
      <c r="L48" s="22">
        <v>504927</v>
      </c>
      <c r="M48" s="22">
        <v>2463829</v>
      </c>
      <c r="N48" s="22">
        <v>0</v>
      </c>
      <c r="O48" s="22">
        <v>0</v>
      </c>
      <c r="P48" s="22">
        <v>0</v>
      </c>
      <c r="Q48" s="22">
        <v>0</v>
      </c>
      <c r="R48" s="22">
        <v>4013460</v>
      </c>
      <c r="S48" s="22">
        <v>24819566</v>
      </c>
      <c r="T48" s="22">
        <v>9165113</v>
      </c>
      <c r="U48" s="22">
        <v>33984679</v>
      </c>
    </row>
    <row r="49" spans="1:21" x14ac:dyDescent="0.25">
      <c r="A49" s="22" t="s">
        <v>120</v>
      </c>
      <c r="B49" s="22" t="s">
        <v>163</v>
      </c>
      <c r="C49" s="22" t="s">
        <v>214</v>
      </c>
      <c r="D49" s="22" t="s">
        <v>215</v>
      </c>
      <c r="E49" s="22">
        <v>2769953</v>
      </c>
      <c r="F49" s="22">
        <v>-48011033</v>
      </c>
      <c r="G49" s="22">
        <v>-2222941</v>
      </c>
      <c r="H49" s="22">
        <v>1267343</v>
      </c>
      <c r="I49" s="22">
        <v>0</v>
      </c>
      <c r="J49" s="22">
        <v>-11367336</v>
      </c>
      <c r="K49" s="22">
        <v>-4979695</v>
      </c>
      <c r="L49" s="22">
        <v>864541</v>
      </c>
      <c r="M49" s="22">
        <v>65886269</v>
      </c>
      <c r="N49" s="22">
        <v>0</v>
      </c>
      <c r="O49" s="22">
        <v>-718581</v>
      </c>
      <c r="P49" s="22">
        <v>0</v>
      </c>
      <c r="Q49" s="22">
        <v>0</v>
      </c>
      <c r="R49" s="22">
        <v>3488520</v>
      </c>
      <c r="S49" s="22">
        <v>64806993</v>
      </c>
      <c r="T49" s="22">
        <v>291592911</v>
      </c>
      <c r="U49" s="22">
        <v>356399904</v>
      </c>
    </row>
    <row r="50" spans="1:21" x14ac:dyDescent="0.25">
      <c r="A50" s="22" t="s">
        <v>120</v>
      </c>
      <c r="B50" s="22" t="s">
        <v>163</v>
      </c>
      <c r="C50" s="22" t="s">
        <v>216</v>
      </c>
      <c r="D50" s="22" t="s">
        <v>217</v>
      </c>
      <c r="E50" s="22">
        <v>749771</v>
      </c>
      <c r="F50" s="22">
        <v>2681408</v>
      </c>
      <c r="G50" s="22">
        <v>-4459055</v>
      </c>
      <c r="H50" s="22">
        <v>1373199</v>
      </c>
      <c r="I50" s="22"/>
      <c r="J50" s="22">
        <v>-4823908</v>
      </c>
      <c r="K50" s="22"/>
      <c r="L50" s="22"/>
      <c r="M50" s="22">
        <v>5261330</v>
      </c>
      <c r="N50" s="22"/>
      <c r="O50" s="22">
        <v>-54855</v>
      </c>
      <c r="P50" s="22"/>
      <c r="Q50" s="22"/>
      <c r="R50" s="22">
        <v>727890</v>
      </c>
      <c r="S50" s="22">
        <v>45236975</v>
      </c>
      <c r="T50" s="22">
        <v>56592480</v>
      </c>
      <c r="U50" s="22">
        <v>101829455</v>
      </c>
    </row>
    <row r="51" spans="1:21" x14ac:dyDescent="0.25">
      <c r="A51" s="22" t="s">
        <v>120</v>
      </c>
      <c r="B51" s="22" t="s">
        <v>163</v>
      </c>
      <c r="C51" s="22" t="s">
        <v>218</v>
      </c>
      <c r="D51" s="22" t="s">
        <v>219</v>
      </c>
      <c r="E51" s="22">
        <v>2443303</v>
      </c>
      <c r="F51" s="22">
        <v>-2720214</v>
      </c>
      <c r="G51" s="22">
        <v>-2003798</v>
      </c>
      <c r="H51" s="22">
        <v>499240</v>
      </c>
      <c r="I51" s="22">
        <v>0</v>
      </c>
      <c r="J51" s="22">
        <v>-3349532</v>
      </c>
      <c r="K51" s="22">
        <v>0</v>
      </c>
      <c r="L51" s="22">
        <v>62001</v>
      </c>
      <c r="M51" s="22">
        <v>8193711</v>
      </c>
      <c r="N51" s="22">
        <v>0</v>
      </c>
      <c r="O51" s="22">
        <v>-213596</v>
      </c>
      <c r="P51" s="22">
        <v>0</v>
      </c>
      <c r="Q51" s="22">
        <v>-298994</v>
      </c>
      <c r="R51" s="22">
        <v>2612121</v>
      </c>
      <c r="S51" s="22">
        <v>48381496</v>
      </c>
      <c r="T51" s="22">
        <v>88613445</v>
      </c>
      <c r="U51" s="22">
        <v>136994941</v>
      </c>
    </row>
    <row r="52" spans="1:21" x14ac:dyDescent="0.25">
      <c r="A52" s="22" t="s">
        <v>120</v>
      </c>
      <c r="B52" s="22" t="s">
        <v>163</v>
      </c>
      <c r="C52" s="22" t="s">
        <v>220</v>
      </c>
      <c r="D52" s="22" t="s">
        <v>221</v>
      </c>
      <c r="E52" s="22">
        <v>1586043</v>
      </c>
      <c r="F52" s="22">
        <v>2862280</v>
      </c>
      <c r="G52" s="22">
        <v>-1636806</v>
      </c>
      <c r="H52" s="22">
        <v>292988</v>
      </c>
      <c r="I52" s="22">
        <v>0</v>
      </c>
      <c r="J52" s="22">
        <v>-2500481</v>
      </c>
      <c r="K52" s="22">
        <v>0</v>
      </c>
      <c r="L52" s="22">
        <v>196892</v>
      </c>
      <c r="M52" s="22">
        <v>1607291</v>
      </c>
      <c r="N52" s="22">
        <v>0</v>
      </c>
      <c r="O52" s="22">
        <v>-3046</v>
      </c>
      <c r="P52" s="22">
        <v>0</v>
      </c>
      <c r="Q52" s="22">
        <v>0</v>
      </c>
      <c r="R52" s="22">
        <v>2405161</v>
      </c>
      <c r="S52" s="22">
        <v>29441101</v>
      </c>
      <c r="T52" s="22">
        <v>-8614899</v>
      </c>
      <c r="U52" s="22">
        <v>20826202</v>
      </c>
    </row>
    <row r="53" spans="1:21" x14ac:dyDescent="0.25">
      <c r="A53" s="22" t="s">
        <v>120</v>
      </c>
      <c r="B53" s="22" t="s">
        <v>163</v>
      </c>
      <c r="C53" s="22" t="s">
        <v>222</v>
      </c>
      <c r="D53" s="22" t="s">
        <v>223</v>
      </c>
      <c r="E53" s="22">
        <v>99996</v>
      </c>
      <c r="F53" s="22">
        <v>1541687</v>
      </c>
      <c r="G53" s="22">
        <v>0</v>
      </c>
      <c r="H53" s="22">
        <v>-1140903</v>
      </c>
      <c r="I53" s="22">
        <v>0</v>
      </c>
      <c r="J53" s="22">
        <v>-10848169</v>
      </c>
      <c r="K53" s="22">
        <v>-1011610</v>
      </c>
      <c r="L53" s="22">
        <v>581957</v>
      </c>
      <c r="M53" s="22">
        <v>10771387</v>
      </c>
      <c r="N53" s="22">
        <v>0</v>
      </c>
      <c r="O53" s="22">
        <v>0</v>
      </c>
      <c r="P53" s="22">
        <v>0</v>
      </c>
      <c r="Q53" s="22">
        <v>0</v>
      </c>
      <c r="R53" s="22">
        <v>-5655</v>
      </c>
      <c r="S53" s="22">
        <v>46176086</v>
      </c>
      <c r="T53" s="22">
        <v>93984923</v>
      </c>
      <c r="U53" s="22">
        <v>140161009</v>
      </c>
    </row>
    <row r="54" spans="1:21" x14ac:dyDescent="0.25">
      <c r="A54" s="22" t="s">
        <v>120</v>
      </c>
      <c r="B54" s="22" t="s">
        <v>163</v>
      </c>
      <c r="C54" s="22" t="s">
        <v>224</v>
      </c>
      <c r="D54" s="22" t="s">
        <v>225</v>
      </c>
      <c r="E54" s="22">
        <v>243294</v>
      </c>
      <c r="F54" s="22">
        <v>27859930</v>
      </c>
      <c r="G54" s="22">
        <v>-43073954</v>
      </c>
      <c r="H54" s="22">
        <v>39851015</v>
      </c>
      <c r="I54" s="22">
        <v>0</v>
      </c>
      <c r="J54" s="22">
        <v>-27210062</v>
      </c>
      <c r="K54" s="22">
        <v>-624420</v>
      </c>
      <c r="L54" s="22">
        <v>144847</v>
      </c>
      <c r="M54" s="22">
        <v>2884769</v>
      </c>
      <c r="N54" s="22">
        <v>0</v>
      </c>
      <c r="O54" s="22">
        <v>-75419</v>
      </c>
      <c r="P54" s="22">
        <v>0</v>
      </c>
      <c r="Q54" s="22">
        <v>0</v>
      </c>
      <c r="R54" s="22">
        <v>0</v>
      </c>
      <c r="S54" s="22">
        <v>54033326</v>
      </c>
      <c r="T54" s="22">
        <v>27135455</v>
      </c>
      <c r="U54" s="22">
        <v>81168781</v>
      </c>
    </row>
    <row r="55" spans="1:21" x14ac:dyDescent="0.25">
      <c r="A55" s="22" t="s">
        <v>120</v>
      </c>
      <c r="B55" s="22" t="s">
        <v>163</v>
      </c>
      <c r="C55" s="22" t="s">
        <v>226</v>
      </c>
      <c r="D55" s="22" t="s">
        <v>227</v>
      </c>
      <c r="E55" s="22">
        <v>4340486</v>
      </c>
      <c r="F55" s="22">
        <v>4647303</v>
      </c>
      <c r="G55" s="22">
        <v>-508208</v>
      </c>
      <c r="H55" s="22">
        <v>0</v>
      </c>
      <c r="I55" s="22">
        <v>0</v>
      </c>
      <c r="J55" s="22">
        <v>-5581018</v>
      </c>
      <c r="K55" s="22">
        <v>0</v>
      </c>
      <c r="L55" s="22">
        <v>0</v>
      </c>
      <c r="M55" s="22">
        <v>1759110</v>
      </c>
      <c r="N55" s="22">
        <v>0</v>
      </c>
      <c r="O55" s="22">
        <v>-138566</v>
      </c>
      <c r="P55" s="22">
        <v>0</v>
      </c>
      <c r="Q55" s="22">
        <v>885140</v>
      </c>
      <c r="R55" s="22">
        <v>5404247</v>
      </c>
      <c r="S55" s="22">
        <v>40843262</v>
      </c>
      <c r="T55" s="22">
        <v>12221016</v>
      </c>
      <c r="U55" s="22">
        <v>53064278</v>
      </c>
    </row>
    <row r="56" spans="1:21" x14ac:dyDescent="0.25">
      <c r="A56" s="22" t="s">
        <v>120</v>
      </c>
      <c r="B56" s="22" t="s">
        <v>163</v>
      </c>
      <c r="C56" s="22" t="s">
        <v>228</v>
      </c>
      <c r="D56" s="22" t="s">
        <v>229</v>
      </c>
      <c r="E56" s="22">
        <v>2800900</v>
      </c>
      <c r="F56" s="22">
        <v>27790406</v>
      </c>
      <c r="G56" s="22">
        <v>-7700094</v>
      </c>
      <c r="H56" s="22">
        <v>0</v>
      </c>
      <c r="I56" s="22">
        <v>0</v>
      </c>
      <c r="J56" s="22">
        <v>-23410848</v>
      </c>
      <c r="K56" s="22">
        <v>0</v>
      </c>
      <c r="L56" s="22">
        <v>360381</v>
      </c>
      <c r="M56" s="22">
        <v>2336529</v>
      </c>
      <c r="N56" s="22">
        <v>0</v>
      </c>
      <c r="O56" s="22">
        <v>6359</v>
      </c>
      <c r="P56" s="22">
        <v>0</v>
      </c>
      <c r="Q56" s="22">
        <v>0</v>
      </c>
      <c r="R56" s="22">
        <v>2183633</v>
      </c>
      <c r="S56" s="22">
        <v>36547943</v>
      </c>
      <c r="T56" s="22">
        <v>27421915</v>
      </c>
      <c r="U56" s="22">
        <v>63969858</v>
      </c>
    </row>
    <row r="57" spans="1:21" x14ac:dyDescent="0.25">
      <c r="A57" s="22" t="s">
        <v>120</v>
      </c>
      <c r="B57" s="22" t="s">
        <v>163</v>
      </c>
      <c r="C57" s="22" t="s">
        <v>230</v>
      </c>
      <c r="D57" s="22" t="s">
        <v>231</v>
      </c>
      <c r="E57" s="22">
        <v>0</v>
      </c>
      <c r="F57" s="22">
        <v>38704355</v>
      </c>
      <c r="G57" s="22">
        <v>-18950633</v>
      </c>
      <c r="H57" s="22">
        <v>0</v>
      </c>
      <c r="I57" s="22">
        <v>0</v>
      </c>
      <c r="J57" s="22">
        <v>-27404887</v>
      </c>
      <c r="K57" s="22">
        <v>0</v>
      </c>
      <c r="L57" s="22">
        <v>14564</v>
      </c>
      <c r="M57" s="22">
        <v>7660872</v>
      </c>
      <c r="N57" s="22">
        <v>0</v>
      </c>
      <c r="O57" s="22">
        <v>-24271</v>
      </c>
      <c r="P57" s="22">
        <v>0</v>
      </c>
      <c r="Q57" s="22">
        <v>0</v>
      </c>
      <c r="R57" s="22">
        <v>0</v>
      </c>
      <c r="S57" s="22">
        <v>179658410</v>
      </c>
      <c r="T57" s="22">
        <v>9044388</v>
      </c>
      <c r="U57" s="22">
        <v>188702798</v>
      </c>
    </row>
    <row r="58" spans="1:21" x14ac:dyDescent="0.25">
      <c r="A58" s="22" t="s">
        <v>120</v>
      </c>
      <c r="B58" s="22" t="s">
        <v>163</v>
      </c>
      <c r="C58" s="22" t="s">
        <v>232</v>
      </c>
      <c r="D58" s="22" t="s">
        <v>233</v>
      </c>
      <c r="E58" s="22">
        <v>1480625</v>
      </c>
      <c r="F58" s="22">
        <v>4660063</v>
      </c>
      <c r="G58" s="22">
        <v>-3079756</v>
      </c>
      <c r="H58" s="22">
        <v>1352077</v>
      </c>
      <c r="I58" s="22">
        <v>0</v>
      </c>
      <c r="J58" s="22">
        <v>-4666648</v>
      </c>
      <c r="K58" s="22">
        <v>0</v>
      </c>
      <c r="L58" s="22">
        <v>425254</v>
      </c>
      <c r="M58" s="22">
        <v>1670679</v>
      </c>
      <c r="N58" s="22">
        <v>0</v>
      </c>
      <c r="O58" s="22">
        <v>0</v>
      </c>
      <c r="P58" s="22">
        <v>0</v>
      </c>
      <c r="Q58" s="22">
        <v>0</v>
      </c>
      <c r="R58" s="22">
        <v>1842294</v>
      </c>
      <c r="S58" s="22">
        <v>25679546</v>
      </c>
      <c r="T58" s="22">
        <v>10523018</v>
      </c>
      <c r="U58" s="22">
        <v>36202564</v>
      </c>
    </row>
    <row r="59" spans="1:21" x14ac:dyDescent="0.25">
      <c r="A59" s="22" t="s">
        <v>120</v>
      </c>
      <c r="B59" s="22" t="s">
        <v>163</v>
      </c>
      <c r="C59" s="22" t="s">
        <v>234</v>
      </c>
      <c r="D59" s="22" t="s">
        <v>235</v>
      </c>
      <c r="E59" s="22">
        <v>1807117</v>
      </c>
      <c r="F59" s="22">
        <v>10129003</v>
      </c>
      <c r="G59" s="22">
        <v>0</v>
      </c>
      <c r="H59" s="22">
        <v>-5937161</v>
      </c>
      <c r="I59" s="22">
        <v>0</v>
      </c>
      <c r="J59" s="22">
        <v>-8862136</v>
      </c>
      <c r="K59" s="22">
        <v>-6849194</v>
      </c>
      <c r="L59" s="22">
        <v>754658</v>
      </c>
      <c r="M59" s="22">
        <v>10827828</v>
      </c>
      <c r="N59" s="22">
        <v>0</v>
      </c>
      <c r="O59" s="22">
        <v>-625267</v>
      </c>
      <c r="P59" s="22">
        <v>0</v>
      </c>
      <c r="Q59" s="22">
        <v>0</v>
      </c>
      <c r="R59" s="22">
        <v>1244848</v>
      </c>
      <c r="S59" s="22">
        <v>79529840</v>
      </c>
      <c r="T59" s="22">
        <v>201025837</v>
      </c>
      <c r="U59" s="22">
        <v>280555677</v>
      </c>
    </row>
    <row r="60" spans="1:21" x14ac:dyDescent="0.25">
      <c r="A60" s="22" t="s">
        <v>120</v>
      </c>
      <c r="B60" s="22" t="s">
        <v>163</v>
      </c>
      <c r="C60" s="22" t="s">
        <v>236</v>
      </c>
      <c r="D60" s="22" t="s">
        <v>237</v>
      </c>
      <c r="E60" s="22">
        <v>1999386</v>
      </c>
      <c r="F60" s="22">
        <v>521372</v>
      </c>
      <c r="G60" s="22">
        <v>-421300</v>
      </c>
      <c r="H60" s="22">
        <v>0</v>
      </c>
      <c r="I60" s="22">
        <v>0</v>
      </c>
      <c r="J60" s="22">
        <v>-488104</v>
      </c>
      <c r="K60" s="22">
        <v>-1913</v>
      </c>
      <c r="L60" s="22">
        <v>0</v>
      </c>
      <c r="M60" s="22">
        <v>394941</v>
      </c>
      <c r="N60" s="22">
        <v>0</v>
      </c>
      <c r="O60" s="22">
        <v>0</v>
      </c>
      <c r="P60" s="22">
        <v>0</v>
      </c>
      <c r="Q60" s="22">
        <v>0</v>
      </c>
      <c r="R60" s="22">
        <v>2004382</v>
      </c>
      <c r="S60" s="22">
        <v>12270540</v>
      </c>
      <c r="T60" s="22">
        <v>100415</v>
      </c>
      <c r="U60" s="22">
        <v>12370955</v>
      </c>
    </row>
    <row r="61" spans="1:21" x14ac:dyDescent="0.25">
      <c r="A61" s="22" t="s">
        <v>120</v>
      </c>
      <c r="B61" s="22" t="s">
        <v>163</v>
      </c>
      <c r="C61" s="22" t="s">
        <v>238</v>
      </c>
      <c r="D61" s="22" t="s">
        <v>239</v>
      </c>
      <c r="E61" s="22">
        <v>55</v>
      </c>
      <c r="F61" s="22">
        <v>18165736</v>
      </c>
      <c r="G61" s="22">
        <v>-3138493</v>
      </c>
      <c r="H61" s="22">
        <v>0</v>
      </c>
      <c r="I61" s="22">
        <v>0</v>
      </c>
      <c r="J61" s="22">
        <v>-1419198</v>
      </c>
      <c r="K61" s="22">
        <v>-15275115</v>
      </c>
      <c r="L61" s="22">
        <v>5692</v>
      </c>
      <c r="M61" s="22">
        <v>1664149</v>
      </c>
      <c r="N61" s="22">
        <v>0</v>
      </c>
      <c r="O61" s="22">
        <v>-2239</v>
      </c>
      <c r="P61" s="22">
        <v>0</v>
      </c>
      <c r="Q61" s="22">
        <v>0</v>
      </c>
      <c r="R61" s="22">
        <v>587</v>
      </c>
      <c r="S61" s="22">
        <v>23635058</v>
      </c>
      <c r="T61" s="22">
        <v>6790492</v>
      </c>
      <c r="U61" s="22">
        <v>30425550</v>
      </c>
    </row>
    <row r="62" spans="1:21" x14ac:dyDescent="0.25">
      <c r="A62" s="22" t="s">
        <v>120</v>
      </c>
      <c r="B62" s="22" t="s">
        <v>163</v>
      </c>
      <c r="C62" s="22" t="s">
        <v>240</v>
      </c>
      <c r="D62" s="22" t="s">
        <v>241</v>
      </c>
      <c r="E62" s="22">
        <v>1746055</v>
      </c>
      <c r="F62" s="22">
        <v>8832127</v>
      </c>
      <c r="G62" s="22">
        <v>-33351</v>
      </c>
      <c r="H62" s="22">
        <v>-1339000</v>
      </c>
      <c r="I62" s="22">
        <v>0</v>
      </c>
      <c r="J62" s="22">
        <v>-10172874</v>
      </c>
      <c r="K62" s="22">
        <v>0</v>
      </c>
      <c r="L62" s="22">
        <v>889901</v>
      </c>
      <c r="M62" s="22">
        <v>1823944</v>
      </c>
      <c r="N62" s="22">
        <v>0</v>
      </c>
      <c r="O62" s="22">
        <v>0</v>
      </c>
      <c r="P62" s="22">
        <v>0</v>
      </c>
      <c r="Q62" s="22">
        <v>0</v>
      </c>
      <c r="R62" s="22">
        <v>1746802</v>
      </c>
      <c r="S62" s="22">
        <v>30565200</v>
      </c>
      <c r="T62" s="22">
        <v>12161835</v>
      </c>
      <c r="U62" s="22">
        <v>42727035</v>
      </c>
    </row>
    <row r="63" spans="1:21" x14ac:dyDescent="0.25">
      <c r="A63" s="22" t="s">
        <v>120</v>
      </c>
      <c r="B63" s="22" t="s">
        <v>163</v>
      </c>
      <c r="C63" s="22" t="s">
        <v>242</v>
      </c>
      <c r="D63" s="22" t="s">
        <v>243</v>
      </c>
      <c r="E63" s="22">
        <v>2758364</v>
      </c>
      <c r="F63" s="22">
        <v>6775744</v>
      </c>
      <c r="G63" s="22">
        <v>0</v>
      </c>
      <c r="H63" s="22">
        <v>1724397</v>
      </c>
      <c r="I63" s="22">
        <v>0</v>
      </c>
      <c r="J63" s="22">
        <v>-11631992</v>
      </c>
      <c r="K63" s="22">
        <v>0</v>
      </c>
      <c r="L63" s="22">
        <v>1240162</v>
      </c>
      <c r="M63" s="22">
        <v>1907441</v>
      </c>
      <c r="N63" s="22">
        <v>0</v>
      </c>
      <c r="O63" s="22">
        <v>-9878</v>
      </c>
      <c r="P63" s="22">
        <v>0</v>
      </c>
      <c r="Q63" s="22">
        <v>0</v>
      </c>
      <c r="R63" s="22">
        <v>2764238</v>
      </c>
      <c r="S63" s="22">
        <v>36776437</v>
      </c>
      <c r="T63" s="22">
        <v>36600875</v>
      </c>
      <c r="U63" s="22">
        <v>73377312</v>
      </c>
    </row>
    <row r="64" spans="1:21" x14ac:dyDescent="0.25">
      <c r="A64" s="22" t="s">
        <v>120</v>
      </c>
      <c r="B64" s="22" t="s">
        <v>163</v>
      </c>
      <c r="C64" s="22" t="s">
        <v>244</v>
      </c>
      <c r="D64" s="22" t="s">
        <v>245</v>
      </c>
      <c r="E64" s="22">
        <v>3615437</v>
      </c>
      <c r="F64" s="22">
        <v>665649</v>
      </c>
      <c r="G64" s="22">
        <v>0</v>
      </c>
      <c r="H64" s="22">
        <v>0</v>
      </c>
      <c r="I64" s="22">
        <v>0</v>
      </c>
      <c r="J64" s="22">
        <v>-204319</v>
      </c>
      <c r="K64" s="22">
        <v>0</v>
      </c>
      <c r="L64" s="22">
        <v>0</v>
      </c>
      <c r="M64" s="22">
        <v>213772</v>
      </c>
      <c r="N64" s="22">
        <v>0</v>
      </c>
      <c r="O64" s="22">
        <v>0</v>
      </c>
      <c r="P64" s="22">
        <v>0</v>
      </c>
      <c r="Q64" s="22">
        <v>-78272</v>
      </c>
      <c r="R64" s="22">
        <v>4212267</v>
      </c>
      <c r="S64" s="22">
        <v>7118013</v>
      </c>
      <c r="T64" s="22">
        <v>4653523</v>
      </c>
      <c r="U64" s="22">
        <v>11771536</v>
      </c>
    </row>
    <row r="65" spans="1:21" x14ac:dyDescent="0.25">
      <c r="A65" s="22" t="s">
        <v>120</v>
      </c>
      <c r="B65" s="22" t="s">
        <v>163</v>
      </c>
      <c r="C65" s="22" t="s">
        <v>246</v>
      </c>
      <c r="D65" s="22" t="s">
        <v>247</v>
      </c>
      <c r="E65" s="22">
        <v>7086625</v>
      </c>
      <c r="F65" s="22">
        <v>-1688909</v>
      </c>
      <c r="G65" s="22">
        <v>1175081</v>
      </c>
      <c r="H65" s="22">
        <v>0</v>
      </c>
      <c r="I65" s="22">
        <v>0</v>
      </c>
      <c r="J65" s="22">
        <v>-26954729</v>
      </c>
      <c r="K65" s="22">
        <v>-2895872</v>
      </c>
      <c r="L65" s="22">
        <v>5589611</v>
      </c>
      <c r="M65" s="22">
        <v>24774818</v>
      </c>
      <c r="N65" s="22">
        <v>0</v>
      </c>
      <c r="O65" s="22">
        <v>-2066654</v>
      </c>
      <c r="P65" s="22">
        <v>0</v>
      </c>
      <c r="Q65" s="22">
        <v>0</v>
      </c>
      <c r="R65" s="22">
        <v>5019971</v>
      </c>
      <c r="S65" s="22">
        <v>75250962</v>
      </c>
      <c r="T65" s="22">
        <v>617773580</v>
      </c>
      <c r="U65" s="22">
        <v>668439906</v>
      </c>
    </row>
    <row r="66" spans="1:21" x14ac:dyDescent="0.25">
      <c r="A66" s="22" t="s">
        <v>120</v>
      </c>
      <c r="B66" s="22" t="s">
        <v>163</v>
      </c>
      <c r="C66" s="22" t="s">
        <v>248</v>
      </c>
      <c r="D66" s="22" t="s">
        <v>249</v>
      </c>
      <c r="E66" s="22">
        <v>3173437</v>
      </c>
      <c r="F66" s="22">
        <v>38196678</v>
      </c>
      <c r="G66" s="22">
        <v>-14625602</v>
      </c>
      <c r="H66" s="22">
        <v>5652464</v>
      </c>
      <c r="I66" s="22">
        <v>0</v>
      </c>
      <c r="J66" s="22">
        <v>-19157678</v>
      </c>
      <c r="K66" s="22">
        <v>-22316807</v>
      </c>
      <c r="L66" s="22">
        <v>378760</v>
      </c>
      <c r="M66" s="22">
        <v>15872803</v>
      </c>
      <c r="N66" s="22">
        <v>0</v>
      </c>
      <c r="O66" s="22">
        <v>-4055022</v>
      </c>
      <c r="P66" s="22">
        <v>0</v>
      </c>
      <c r="Q66" s="22">
        <v>0</v>
      </c>
      <c r="R66" s="22">
        <v>3119033</v>
      </c>
      <c r="S66" s="22">
        <v>88477164</v>
      </c>
      <c r="T66" s="22">
        <v>189045984</v>
      </c>
      <c r="U66" s="22">
        <v>277523148</v>
      </c>
    </row>
    <row r="67" spans="1:21" x14ac:dyDescent="0.25">
      <c r="A67" s="22" t="s">
        <v>120</v>
      </c>
      <c r="B67" s="22" t="s">
        <v>163</v>
      </c>
      <c r="C67" s="22" t="s">
        <v>250</v>
      </c>
      <c r="D67" s="22" t="s">
        <v>251</v>
      </c>
      <c r="E67" s="22">
        <v>214709</v>
      </c>
      <c r="F67" s="22">
        <v>10544488</v>
      </c>
      <c r="G67" s="22">
        <v>-8296224</v>
      </c>
      <c r="H67" s="22">
        <v>0</v>
      </c>
      <c r="I67" s="22">
        <v>0</v>
      </c>
      <c r="J67" s="22">
        <v>-5150686</v>
      </c>
      <c r="K67" s="22">
        <v>0</v>
      </c>
      <c r="L67" s="22">
        <v>95128</v>
      </c>
      <c r="M67" s="22">
        <v>3000701</v>
      </c>
      <c r="N67" s="22">
        <v>0</v>
      </c>
      <c r="O67" s="22">
        <v>0</v>
      </c>
      <c r="P67" s="22">
        <v>0</v>
      </c>
      <c r="Q67" s="22">
        <v>0</v>
      </c>
      <c r="R67" s="22">
        <v>408116</v>
      </c>
      <c r="S67" s="22">
        <v>43690252</v>
      </c>
      <c r="T67" s="22">
        <v>42886547</v>
      </c>
      <c r="U67" s="22">
        <v>86576799</v>
      </c>
    </row>
    <row r="68" spans="1:21" x14ac:dyDescent="0.25">
      <c r="A68" s="22" t="s">
        <v>120</v>
      </c>
      <c r="B68" s="22" t="s">
        <v>163</v>
      </c>
      <c r="C68" s="22" t="s">
        <v>252</v>
      </c>
      <c r="D68" s="22" t="s">
        <v>253</v>
      </c>
      <c r="E68" s="22">
        <v>1139646</v>
      </c>
      <c r="F68" s="22">
        <v>2492618</v>
      </c>
      <c r="G68" s="22">
        <v>-2016494</v>
      </c>
      <c r="H68" s="22">
        <v>174000</v>
      </c>
      <c r="I68" s="22">
        <v>0</v>
      </c>
      <c r="J68" s="22">
        <v>-1751570</v>
      </c>
      <c r="K68" s="22">
        <v>0</v>
      </c>
      <c r="L68" s="22">
        <v>171969</v>
      </c>
      <c r="M68" s="22">
        <v>1510159</v>
      </c>
      <c r="N68" s="22">
        <v>0</v>
      </c>
      <c r="O68" s="22">
        <v>-7976</v>
      </c>
      <c r="P68" s="22">
        <v>0</v>
      </c>
      <c r="Q68" s="22">
        <v>0</v>
      </c>
      <c r="R68" s="22">
        <v>1712352</v>
      </c>
      <c r="S68" s="22">
        <v>30758574</v>
      </c>
      <c r="T68" s="22">
        <v>2415345</v>
      </c>
      <c r="U68" s="22">
        <v>33173919</v>
      </c>
    </row>
    <row r="69" spans="1:21" x14ac:dyDescent="0.25">
      <c r="A69" s="22" t="s">
        <v>120</v>
      </c>
      <c r="B69" s="22" t="s">
        <v>163</v>
      </c>
      <c r="C69" s="22" t="s">
        <v>254</v>
      </c>
      <c r="D69" s="22" t="s">
        <v>255</v>
      </c>
      <c r="E69" s="22">
        <v>679152</v>
      </c>
      <c r="F69" s="22">
        <v>-546739</v>
      </c>
      <c r="G69" s="22">
        <v>-1053326</v>
      </c>
      <c r="H69" s="22">
        <v>330753</v>
      </c>
      <c r="I69" s="22">
        <v>0</v>
      </c>
      <c r="J69" s="22">
        <v>-4108226</v>
      </c>
      <c r="K69" s="22">
        <v>0</v>
      </c>
      <c r="L69" s="22">
        <v>219045</v>
      </c>
      <c r="M69" s="22">
        <v>5205036</v>
      </c>
      <c r="N69" s="22">
        <v>0</v>
      </c>
      <c r="O69" s="22">
        <v>-39531</v>
      </c>
      <c r="P69" s="22">
        <v>0</v>
      </c>
      <c r="Q69" s="22">
        <v>0</v>
      </c>
      <c r="R69" s="22">
        <v>686164</v>
      </c>
      <c r="S69" s="22">
        <v>14030573</v>
      </c>
      <c r="T69" s="22">
        <v>63054596</v>
      </c>
      <c r="U69" s="22">
        <v>77085169</v>
      </c>
    </row>
    <row r="70" spans="1:21" x14ac:dyDescent="0.25">
      <c r="A70" s="22" t="s">
        <v>120</v>
      </c>
      <c r="B70" s="22" t="s">
        <v>163</v>
      </c>
      <c r="C70" s="22" t="s">
        <v>256</v>
      </c>
      <c r="D70" s="22" t="s">
        <v>257</v>
      </c>
      <c r="E70" s="22">
        <v>0</v>
      </c>
      <c r="F70" s="22">
        <v>1226222</v>
      </c>
      <c r="G70" s="22">
        <v>-570646</v>
      </c>
      <c r="H70" s="22">
        <v>69227</v>
      </c>
      <c r="I70" s="22">
        <v>0</v>
      </c>
      <c r="J70" s="22">
        <v>-2187796</v>
      </c>
      <c r="K70" s="22">
        <v>0</v>
      </c>
      <c r="L70" s="22">
        <v>10792</v>
      </c>
      <c r="M70" s="22">
        <v>1459045</v>
      </c>
      <c r="N70" s="22">
        <v>0</v>
      </c>
      <c r="O70" s="22">
        <v>-6844</v>
      </c>
      <c r="P70" s="22">
        <v>0</v>
      </c>
      <c r="Q70" s="22">
        <v>0</v>
      </c>
      <c r="R70" s="22">
        <v>0</v>
      </c>
      <c r="S70" s="22">
        <v>6819439</v>
      </c>
      <c r="T70" s="22">
        <v>29170438</v>
      </c>
      <c r="U70" s="22">
        <v>35989877</v>
      </c>
    </row>
    <row r="71" spans="1:21" x14ac:dyDescent="0.25">
      <c r="A71" s="22" t="s">
        <v>120</v>
      </c>
      <c r="B71" s="22" t="s">
        <v>163</v>
      </c>
      <c r="C71" s="22" t="s">
        <v>258</v>
      </c>
      <c r="D71" s="22" t="s">
        <v>259</v>
      </c>
      <c r="E71" s="22">
        <v>853259</v>
      </c>
      <c r="F71" s="22">
        <v>6623561</v>
      </c>
      <c r="G71" s="22">
        <v>-201278</v>
      </c>
      <c r="H71" s="22">
        <v>24841</v>
      </c>
      <c r="I71" s="22">
        <v>0</v>
      </c>
      <c r="J71" s="22">
        <v>-7156913</v>
      </c>
      <c r="K71" s="22">
        <v>-615000</v>
      </c>
      <c r="L71" s="22">
        <v>313735</v>
      </c>
      <c r="M71" s="22">
        <v>2702527</v>
      </c>
      <c r="N71" s="22">
        <v>0</v>
      </c>
      <c r="O71" s="22">
        <v>-4438</v>
      </c>
      <c r="P71" s="22">
        <v>0</v>
      </c>
      <c r="Q71" s="22">
        <v>0</v>
      </c>
      <c r="R71" s="22">
        <v>2540294</v>
      </c>
      <c r="S71" s="22">
        <v>23626731</v>
      </c>
      <c r="T71" s="22">
        <v>28407970</v>
      </c>
      <c r="U71" s="22">
        <v>52034701</v>
      </c>
    </row>
    <row r="72" spans="1:21" x14ac:dyDescent="0.25">
      <c r="A72" s="22" t="s">
        <v>120</v>
      </c>
      <c r="B72" s="22" t="s">
        <v>163</v>
      </c>
      <c r="C72" s="22" t="s">
        <v>260</v>
      </c>
      <c r="D72" s="22" t="s">
        <v>261</v>
      </c>
      <c r="E72" s="22">
        <v>1883105</v>
      </c>
      <c r="F72" s="22">
        <v>10533468</v>
      </c>
      <c r="G72" s="22">
        <v>-21000</v>
      </c>
      <c r="H72" s="22">
        <v>0</v>
      </c>
      <c r="I72" s="22">
        <v>0</v>
      </c>
      <c r="J72" s="22">
        <v>-10500809</v>
      </c>
      <c r="K72" s="22">
        <v>0</v>
      </c>
      <c r="L72" s="22">
        <v>19835</v>
      </c>
      <c r="M72" s="22">
        <v>2048522</v>
      </c>
      <c r="N72" s="22">
        <v>0</v>
      </c>
      <c r="O72" s="22">
        <v>-510454</v>
      </c>
      <c r="P72" s="22">
        <v>0</v>
      </c>
      <c r="Q72" s="22">
        <v>0</v>
      </c>
      <c r="R72" s="22">
        <v>3452667</v>
      </c>
      <c r="S72" s="22">
        <v>26702711</v>
      </c>
      <c r="T72" s="22">
        <v>6545677</v>
      </c>
      <c r="U72" s="22">
        <v>33248388</v>
      </c>
    </row>
    <row r="73" spans="1:21" x14ac:dyDescent="0.25">
      <c r="A73" s="22" t="s">
        <v>120</v>
      </c>
      <c r="B73" s="22" t="s">
        <v>163</v>
      </c>
      <c r="C73" s="22" t="s">
        <v>262</v>
      </c>
      <c r="D73" s="22" t="s">
        <v>263</v>
      </c>
      <c r="E73" s="22">
        <v>2233931</v>
      </c>
      <c r="F73" s="22">
        <v>7539128</v>
      </c>
      <c r="G73" s="22">
        <v>-1958157</v>
      </c>
      <c r="H73" s="22">
        <v>188512</v>
      </c>
      <c r="I73" s="22">
        <v>0</v>
      </c>
      <c r="J73" s="22">
        <v>-9349354</v>
      </c>
      <c r="K73" s="22">
        <v>0</v>
      </c>
      <c r="L73" s="22">
        <v>78229</v>
      </c>
      <c r="M73" s="22">
        <v>3176798</v>
      </c>
      <c r="N73" s="22">
        <v>0</v>
      </c>
      <c r="O73" s="22">
        <v>-11611</v>
      </c>
      <c r="P73" s="22">
        <v>0</v>
      </c>
      <c r="Q73" s="22">
        <v>0</v>
      </c>
      <c r="R73" s="22">
        <v>1897476</v>
      </c>
      <c r="S73" s="22">
        <v>27633295</v>
      </c>
      <c r="T73" s="22">
        <v>45036927</v>
      </c>
      <c r="U73" s="22">
        <v>72670222</v>
      </c>
    </row>
    <row r="74" spans="1:21" x14ac:dyDescent="0.25">
      <c r="A74" s="22" t="s">
        <v>120</v>
      </c>
      <c r="B74" s="22" t="s">
        <v>163</v>
      </c>
      <c r="C74" s="22" t="s">
        <v>264</v>
      </c>
      <c r="D74" s="22" t="s">
        <v>265</v>
      </c>
      <c r="E74" s="22">
        <v>-7747225</v>
      </c>
      <c r="F74" s="22">
        <v>3619283</v>
      </c>
      <c r="G74" s="22">
        <v>0</v>
      </c>
      <c r="H74" s="22">
        <v>539888</v>
      </c>
      <c r="I74" s="22">
        <v>0</v>
      </c>
      <c r="J74" s="22">
        <v>-9807793</v>
      </c>
      <c r="K74" s="22">
        <v>-745950</v>
      </c>
      <c r="L74" s="22">
        <v>559306</v>
      </c>
      <c r="M74" s="22">
        <v>5805853</v>
      </c>
      <c r="N74" s="22">
        <v>0</v>
      </c>
      <c r="O74" s="22">
        <v>-680338</v>
      </c>
      <c r="P74" s="22">
        <v>0</v>
      </c>
      <c r="Q74" s="22">
        <v>437739</v>
      </c>
      <c r="R74" s="22">
        <v>-8019237</v>
      </c>
      <c r="S74" s="22">
        <v>34991490</v>
      </c>
      <c r="T74" s="22">
        <v>128206745</v>
      </c>
      <c r="U74" s="22">
        <v>163198235</v>
      </c>
    </row>
    <row r="75" spans="1:21" x14ac:dyDescent="0.25">
      <c r="A75" s="22" t="s">
        <v>120</v>
      </c>
      <c r="B75" s="22" t="s">
        <v>163</v>
      </c>
      <c r="C75" s="22" t="s">
        <v>266</v>
      </c>
      <c r="D75" s="22" t="s">
        <v>267</v>
      </c>
      <c r="E75" s="22">
        <v>4245924</v>
      </c>
      <c r="F75" s="22">
        <v>6917298</v>
      </c>
      <c r="G75" s="22">
        <v>-2373945</v>
      </c>
      <c r="H75" s="22">
        <v>509396</v>
      </c>
      <c r="I75" s="22">
        <v>0</v>
      </c>
      <c r="J75" s="22">
        <v>-2644550</v>
      </c>
      <c r="K75" s="22">
        <v>-1193000</v>
      </c>
      <c r="L75" s="22">
        <v>541753</v>
      </c>
      <c r="M75" s="22">
        <v>2965967</v>
      </c>
      <c r="N75" s="22">
        <v>0</v>
      </c>
      <c r="O75" s="22">
        <v>-254304</v>
      </c>
      <c r="P75" s="22">
        <v>0</v>
      </c>
      <c r="Q75" s="22">
        <v>0</v>
      </c>
      <c r="R75" s="22">
        <v>8714539</v>
      </c>
      <c r="S75" s="22">
        <v>55721550</v>
      </c>
      <c r="T75" s="22">
        <v>2139011</v>
      </c>
      <c r="U75" s="22">
        <v>56683961</v>
      </c>
    </row>
    <row r="76" spans="1:21" x14ac:dyDescent="0.25">
      <c r="A76" s="22" t="s">
        <v>120</v>
      </c>
      <c r="B76" s="22" t="s">
        <v>163</v>
      </c>
      <c r="C76" s="22" t="s">
        <v>268</v>
      </c>
      <c r="D76" s="22" t="s">
        <v>269</v>
      </c>
      <c r="E76" s="22">
        <v>174804</v>
      </c>
      <c r="F76" s="22">
        <v>6214981</v>
      </c>
      <c r="G76" s="22">
        <v>-432995</v>
      </c>
      <c r="H76" s="22">
        <v>182420</v>
      </c>
      <c r="I76" s="22">
        <v>0</v>
      </c>
      <c r="J76" s="22">
        <v>-4193889</v>
      </c>
      <c r="K76" s="22">
        <v>-2476999</v>
      </c>
      <c r="L76" s="22">
        <v>92700</v>
      </c>
      <c r="M76" s="22">
        <v>1264946</v>
      </c>
      <c r="N76" s="22">
        <v>0</v>
      </c>
      <c r="O76" s="22">
        <v>-61540</v>
      </c>
      <c r="P76" s="22">
        <v>0</v>
      </c>
      <c r="Q76" s="22">
        <v>205591</v>
      </c>
      <c r="R76" s="22">
        <v>970019</v>
      </c>
      <c r="S76" s="22">
        <v>31477492</v>
      </c>
      <c r="T76" s="22">
        <v>2953118</v>
      </c>
      <c r="U76" s="22">
        <v>34430610</v>
      </c>
    </row>
    <row r="77" spans="1:21" x14ac:dyDescent="0.25">
      <c r="A77" s="22" t="s">
        <v>120</v>
      </c>
      <c r="B77" s="22" t="s">
        <v>163</v>
      </c>
      <c r="C77" s="22" t="s">
        <v>270</v>
      </c>
      <c r="D77" s="22" t="s">
        <v>271</v>
      </c>
      <c r="E77" s="22">
        <v>2152973</v>
      </c>
      <c r="F77" s="22">
        <v>1938183</v>
      </c>
      <c r="G77" s="22">
        <v>-1156783</v>
      </c>
      <c r="H77" s="22">
        <v>0</v>
      </c>
      <c r="I77" s="22">
        <v>0</v>
      </c>
      <c r="J77" s="22">
        <v>-2358379</v>
      </c>
      <c r="K77" s="22">
        <v>0</v>
      </c>
      <c r="L77" s="22">
        <v>126668</v>
      </c>
      <c r="M77" s="22">
        <v>1933845</v>
      </c>
      <c r="N77" s="22">
        <v>0</v>
      </c>
      <c r="O77" s="22">
        <v>0</v>
      </c>
      <c r="P77" s="22">
        <v>0</v>
      </c>
      <c r="Q77" s="22">
        <v>76</v>
      </c>
      <c r="R77" s="22">
        <v>2636583</v>
      </c>
      <c r="S77" s="22">
        <v>32712894</v>
      </c>
      <c r="T77" s="22">
        <v>13206804</v>
      </c>
      <c r="U77" s="22">
        <v>45919698</v>
      </c>
    </row>
    <row r="78" spans="1:21" x14ac:dyDescent="0.25">
      <c r="A78" s="22" t="s">
        <v>120</v>
      </c>
      <c r="B78" s="22" t="s">
        <v>163</v>
      </c>
      <c r="C78" s="22" t="s">
        <v>272</v>
      </c>
      <c r="D78" s="22" t="s">
        <v>273</v>
      </c>
      <c r="E78" s="22">
        <v>2798362</v>
      </c>
      <c r="F78" s="22">
        <v>980730</v>
      </c>
      <c r="G78" s="22">
        <v>-1433674</v>
      </c>
      <c r="H78" s="22">
        <v>1100306</v>
      </c>
      <c r="I78" s="22">
        <v>0</v>
      </c>
      <c r="J78" s="22">
        <v>-10707103</v>
      </c>
      <c r="K78" s="22">
        <v>0</v>
      </c>
      <c r="L78" s="22">
        <v>712018</v>
      </c>
      <c r="M78" s="22">
        <v>11742249</v>
      </c>
      <c r="N78" s="22">
        <v>0</v>
      </c>
      <c r="O78" s="22">
        <v>-128049</v>
      </c>
      <c r="P78" s="22">
        <v>0</v>
      </c>
      <c r="Q78" s="22">
        <v>0</v>
      </c>
      <c r="R78" s="22">
        <v>5064839</v>
      </c>
      <c r="S78" s="22">
        <v>93729623</v>
      </c>
      <c r="T78" s="22">
        <v>160992429</v>
      </c>
      <c r="U78" s="22">
        <v>254722052</v>
      </c>
    </row>
    <row r="79" spans="1:21" x14ac:dyDescent="0.25">
      <c r="A79" s="22" t="s">
        <v>120</v>
      </c>
      <c r="B79" s="22" t="s">
        <v>163</v>
      </c>
      <c r="C79" s="22" t="s">
        <v>274</v>
      </c>
      <c r="D79" s="22" t="s">
        <v>275</v>
      </c>
      <c r="E79" s="22">
        <v>2261650</v>
      </c>
      <c r="F79" s="22">
        <v>6462351</v>
      </c>
      <c r="G79" s="22">
        <v>-770000</v>
      </c>
      <c r="H79" s="22">
        <v>0</v>
      </c>
      <c r="I79" s="22">
        <v>0</v>
      </c>
      <c r="J79" s="22">
        <v>-9382045</v>
      </c>
      <c r="K79" s="22">
        <v>0</v>
      </c>
      <c r="L79" s="22">
        <v>349255</v>
      </c>
      <c r="M79" s="22">
        <v>3129657</v>
      </c>
      <c r="N79" s="22">
        <v>0</v>
      </c>
      <c r="O79" s="22">
        <v>0</v>
      </c>
      <c r="P79" s="22">
        <v>0</v>
      </c>
      <c r="Q79" s="22">
        <v>0</v>
      </c>
      <c r="R79" s="22">
        <v>2050868</v>
      </c>
      <c r="S79" s="22">
        <v>35117650</v>
      </c>
      <c r="T79" s="22">
        <v>72321637</v>
      </c>
      <c r="U79" s="22">
        <v>107439287</v>
      </c>
    </row>
    <row r="80" spans="1:21" x14ac:dyDescent="0.25">
      <c r="A80" s="22" t="s">
        <v>120</v>
      </c>
      <c r="B80" s="22" t="s">
        <v>163</v>
      </c>
      <c r="C80" s="22" t="s">
        <v>276</v>
      </c>
      <c r="D80" s="22" t="s">
        <v>277</v>
      </c>
      <c r="E80" s="22">
        <v>4680318</v>
      </c>
      <c r="F80" s="22">
        <v>9299965</v>
      </c>
      <c r="G80" s="22">
        <v>0</v>
      </c>
      <c r="H80" s="22">
        <v>1398071</v>
      </c>
      <c r="I80" s="22">
        <v>0</v>
      </c>
      <c r="J80" s="22">
        <v>-20310516</v>
      </c>
      <c r="K80" s="22">
        <v>-150000</v>
      </c>
      <c r="L80" s="22">
        <v>683464</v>
      </c>
      <c r="M80" s="22">
        <v>10623003</v>
      </c>
      <c r="N80" s="22">
        <v>0</v>
      </c>
      <c r="O80" s="22">
        <v>0</v>
      </c>
      <c r="P80" s="22">
        <v>0</v>
      </c>
      <c r="Q80" s="22">
        <v>0</v>
      </c>
      <c r="R80" s="22">
        <v>6224305</v>
      </c>
      <c r="S80" s="22">
        <v>40094218</v>
      </c>
      <c r="T80" s="22">
        <v>200219272</v>
      </c>
      <c r="U80" s="22">
        <v>240313490</v>
      </c>
    </row>
    <row r="81" spans="1:21" x14ac:dyDescent="0.25">
      <c r="A81" s="22" t="s">
        <v>120</v>
      </c>
      <c r="B81" s="22" t="s">
        <v>163</v>
      </c>
      <c r="C81" s="22" t="s">
        <v>278</v>
      </c>
      <c r="D81" s="22" t="s">
        <v>279</v>
      </c>
      <c r="E81" s="22">
        <v>3614455</v>
      </c>
      <c r="F81" s="22">
        <v>3304293</v>
      </c>
      <c r="G81" s="22">
        <v>-1110284</v>
      </c>
      <c r="H81" s="22">
        <v>6429</v>
      </c>
      <c r="I81" s="22">
        <v>0</v>
      </c>
      <c r="J81" s="22">
        <v>-2665657</v>
      </c>
      <c r="K81" s="22">
        <v>-562465</v>
      </c>
      <c r="L81" s="22">
        <v>64595</v>
      </c>
      <c r="M81" s="22">
        <v>1229390</v>
      </c>
      <c r="N81" s="22">
        <v>0</v>
      </c>
      <c r="O81" s="22">
        <v>0</v>
      </c>
      <c r="P81" s="22">
        <v>0</v>
      </c>
      <c r="Q81" s="22">
        <v>26995</v>
      </c>
      <c r="R81" s="22">
        <v>3907751</v>
      </c>
      <c r="S81" s="22">
        <v>28932371</v>
      </c>
      <c r="T81" s="22">
        <v>3031606</v>
      </c>
      <c r="U81" s="22">
        <v>31421332</v>
      </c>
    </row>
    <row r="82" spans="1:21" x14ac:dyDescent="0.25">
      <c r="A82" s="22" t="s">
        <v>120</v>
      </c>
      <c r="B82" s="22" t="s">
        <v>163</v>
      </c>
      <c r="C82" s="22" t="s">
        <v>280</v>
      </c>
      <c r="D82" s="22" t="s">
        <v>281</v>
      </c>
      <c r="E82" s="22">
        <v>823145</v>
      </c>
      <c r="F82" s="22">
        <v>2144614</v>
      </c>
      <c r="G82" s="22">
        <v>-1827631</v>
      </c>
      <c r="H82" s="22">
        <v>141133</v>
      </c>
      <c r="I82" s="22">
        <v>0</v>
      </c>
      <c r="J82" s="22">
        <v>-1006325</v>
      </c>
      <c r="K82" s="22">
        <v>0</v>
      </c>
      <c r="L82" s="22">
        <v>121281</v>
      </c>
      <c r="M82" s="22">
        <v>684104</v>
      </c>
      <c r="N82" s="22">
        <v>0</v>
      </c>
      <c r="O82" s="22">
        <v>-69399</v>
      </c>
      <c r="P82" s="22">
        <v>0</v>
      </c>
      <c r="Q82" s="22">
        <v>0</v>
      </c>
      <c r="R82" s="22">
        <v>1010922</v>
      </c>
      <c r="S82" s="22">
        <v>17424390</v>
      </c>
      <c r="T82" s="22">
        <v>387933</v>
      </c>
      <c r="U82" s="22">
        <v>17812323</v>
      </c>
    </row>
    <row r="83" spans="1:21" x14ac:dyDescent="0.25">
      <c r="A83" s="22" t="s">
        <v>120</v>
      </c>
      <c r="B83" s="22" t="s">
        <v>163</v>
      </c>
      <c r="C83" s="22" t="s">
        <v>282</v>
      </c>
      <c r="D83" s="22" t="s">
        <v>283</v>
      </c>
      <c r="E83" s="22">
        <v>2515284</v>
      </c>
      <c r="F83" s="22">
        <v>9766253</v>
      </c>
      <c r="G83" s="22">
        <v>-1576903</v>
      </c>
      <c r="H83" s="22">
        <v>0</v>
      </c>
      <c r="I83" s="22">
        <v>0</v>
      </c>
      <c r="J83" s="22">
        <v>-10960019</v>
      </c>
      <c r="K83" s="22">
        <v>-18</v>
      </c>
      <c r="L83" s="22">
        <v>256755</v>
      </c>
      <c r="M83" s="22">
        <v>2190012</v>
      </c>
      <c r="N83" s="22">
        <v>0</v>
      </c>
      <c r="O83" s="22">
        <v>-42033</v>
      </c>
      <c r="P83" s="22">
        <v>0</v>
      </c>
      <c r="Q83" s="22">
        <v>0</v>
      </c>
      <c r="R83" s="22">
        <v>2149331</v>
      </c>
      <c r="S83" s="22">
        <v>40632576</v>
      </c>
      <c r="T83" s="22">
        <v>13394573</v>
      </c>
      <c r="U83" s="22">
        <v>54027149</v>
      </c>
    </row>
    <row r="84" spans="1:21" x14ac:dyDescent="0.25">
      <c r="A84" s="22" t="s">
        <v>120</v>
      </c>
      <c r="B84" s="22" t="s">
        <v>163</v>
      </c>
      <c r="C84" s="22" t="s">
        <v>284</v>
      </c>
      <c r="D84" s="22" t="s">
        <v>285</v>
      </c>
      <c r="E84" s="22">
        <v>1034669</v>
      </c>
      <c r="F84" s="22">
        <v>4250146</v>
      </c>
      <c r="G84" s="22">
        <v>-1986138</v>
      </c>
      <c r="H84" s="22">
        <v>0</v>
      </c>
      <c r="I84" s="22">
        <v>0</v>
      </c>
      <c r="J84" s="22">
        <v>-19587975</v>
      </c>
      <c r="K84" s="22">
        <v>-915860</v>
      </c>
      <c r="L84" s="22">
        <v>5093504</v>
      </c>
      <c r="M84" s="22">
        <v>12724250</v>
      </c>
      <c r="N84" s="22">
        <v>0</v>
      </c>
      <c r="O84" s="22">
        <v>-57203</v>
      </c>
      <c r="P84" s="22">
        <v>0</v>
      </c>
      <c r="Q84" s="22">
        <v>16491705</v>
      </c>
      <c r="R84" s="22">
        <v>17047098</v>
      </c>
      <c r="S84" s="22">
        <v>76563987</v>
      </c>
      <c r="T84" s="22">
        <v>151181448</v>
      </c>
      <c r="U84" s="22">
        <v>232079931</v>
      </c>
    </row>
    <row r="85" spans="1:21" x14ac:dyDescent="0.25">
      <c r="A85" s="22" t="s">
        <v>120</v>
      </c>
      <c r="B85" s="22" t="s">
        <v>163</v>
      </c>
      <c r="C85" s="22" t="s">
        <v>286</v>
      </c>
      <c r="D85" s="22" t="s">
        <v>287</v>
      </c>
      <c r="E85" s="22">
        <v>1334225</v>
      </c>
      <c r="F85" s="22">
        <v>-2671746</v>
      </c>
      <c r="G85" s="22">
        <v>0</v>
      </c>
      <c r="H85" s="22">
        <v>464773</v>
      </c>
      <c r="I85" s="22">
        <v>0</v>
      </c>
      <c r="J85" s="22">
        <v>-317933</v>
      </c>
      <c r="K85" s="22">
        <v>-1085242</v>
      </c>
      <c r="L85" s="22">
        <v>32518</v>
      </c>
      <c r="M85" s="22">
        <v>5325210</v>
      </c>
      <c r="N85" s="22">
        <v>0</v>
      </c>
      <c r="O85" s="22">
        <v>-444988</v>
      </c>
      <c r="P85" s="22">
        <v>0</v>
      </c>
      <c r="Q85" s="22">
        <v>0</v>
      </c>
      <c r="R85" s="22">
        <v>2636818</v>
      </c>
      <c r="S85" s="22">
        <v>22611655</v>
      </c>
      <c r="T85" s="22">
        <v>103185181</v>
      </c>
      <c r="U85" s="22">
        <v>125796836</v>
      </c>
    </row>
    <row r="86" spans="1:21" x14ac:dyDescent="0.25">
      <c r="A86" s="22" t="s">
        <v>120</v>
      </c>
      <c r="B86" s="22" t="s">
        <v>163</v>
      </c>
      <c r="C86" s="22" t="s">
        <v>288</v>
      </c>
      <c r="D86" s="22" t="s">
        <v>289</v>
      </c>
      <c r="E86" s="22">
        <v>-2603450</v>
      </c>
      <c r="F86" s="22">
        <v>6075593</v>
      </c>
      <c r="G86" s="22">
        <v>-1849055</v>
      </c>
      <c r="H86" s="22">
        <v>223586</v>
      </c>
      <c r="I86" s="22">
        <v>0</v>
      </c>
      <c r="J86" s="22">
        <v>-3914157</v>
      </c>
      <c r="K86" s="22">
        <v>0</v>
      </c>
      <c r="L86" s="22">
        <v>1149376</v>
      </c>
      <c r="M86" s="22">
        <v>1232893</v>
      </c>
      <c r="N86" s="22">
        <v>0</v>
      </c>
      <c r="O86" s="22">
        <v>-1464143</v>
      </c>
      <c r="P86" s="22">
        <v>0</v>
      </c>
      <c r="Q86" s="22">
        <v>0</v>
      </c>
      <c r="R86" s="22">
        <v>-1149357</v>
      </c>
      <c r="S86" s="22">
        <v>20738605</v>
      </c>
      <c r="T86" s="22">
        <v>191419450</v>
      </c>
      <c r="U86" s="22">
        <v>212158055</v>
      </c>
    </row>
    <row r="87" spans="1:21" x14ac:dyDescent="0.25">
      <c r="A87" s="22" t="s">
        <v>120</v>
      </c>
      <c r="B87" s="22" t="s">
        <v>163</v>
      </c>
      <c r="C87" s="22" t="s">
        <v>290</v>
      </c>
      <c r="D87" s="22" t="s">
        <v>291</v>
      </c>
      <c r="E87" s="22">
        <v>5977055</v>
      </c>
      <c r="F87" s="22">
        <v>-485402</v>
      </c>
      <c r="G87" s="22">
        <v>-12225490</v>
      </c>
      <c r="H87" s="22">
        <v>1028474</v>
      </c>
      <c r="I87" s="22">
        <v>0</v>
      </c>
      <c r="J87" s="22">
        <v>-23450123</v>
      </c>
      <c r="K87" s="22">
        <v>0</v>
      </c>
      <c r="L87" s="22">
        <v>84226</v>
      </c>
      <c r="M87" s="22">
        <v>34828535</v>
      </c>
      <c r="N87" s="22">
        <v>0</v>
      </c>
      <c r="O87" s="22">
        <v>-210731</v>
      </c>
      <c r="P87" s="22">
        <v>0</v>
      </c>
      <c r="Q87" s="22">
        <v>-468571</v>
      </c>
      <c r="R87" s="22">
        <v>5077973</v>
      </c>
      <c r="S87" s="22">
        <v>80486064</v>
      </c>
      <c r="T87" s="22">
        <v>133503312</v>
      </c>
      <c r="U87" s="22">
        <v>213989376</v>
      </c>
    </row>
    <row r="88" spans="1:21" x14ac:dyDescent="0.25">
      <c r="A88" s="22" t="s">
        <v>120</v>
      </c>
      <c r="B88" s="22" t="s">
        <v>292</v>
      </c>
      <c r="C88" s="22" t="s">
        <v>293</v>
      </c>
      <c r="D88" s="22" t="s">
        <v>294</v>
      </c>
      <c r="E88" s="22">
        <v>348276</v>
      </c>
      <c r="F88" s="22">
        <v>1060189</v>
      </c>
      <c r="G88" s="22">
        <v>-1864348</v>
      </c>
      <c r="H88" s="22">
        <v>354130</v>
      </c>
      <c r="I88" s="22">
        <v>0</v>
      </c>
      <c r="J88" s="22">
        <v>-338062</v>
      </c>
      <c r="K88" s="22">
        <v>0</v>
      </c>
      <c r="L88" s="22">
        <v>656472</v>
      </c>
      <c r="M88" s="22">
        <v>697807</v>
      </c>
      <c r="N88" s="22">
        <v>0</v>
      </c>
      <c r="O88" s="22">
        <v>-528781</v>
      </c>
      <c r="P88" s="22">
        <v>0</v>
      </c>
      <c r="Q88" s="22">
        <v>0</v>
      </c>
      <c r="R88" s="22">
        <v>385683</v>
      </c>
      <c r="S88" s="22">
        <v>38116929</v>
      </c>
      <c r="T88" s="22">
        <v>-21662652</v>
      </c>
      <c r="U88" s="22">
        <v>16454277</v>
      </c>
    </row>
    <row r="89" spans="1:21" x14ac:dyDescent="0.25">
      <c r="A89" s="22" t="s">
        <v>120</v>
      </c>
      <c r="B89" s="22" t="s">
        <v>292</v>
      </c>
      <c r="C89" s="22" t="s">
        <v>295</v>
      </c>
      <c r="D89" s="22" t="s">
        <v>296</v>
      </c>
      <c r="E89" s="22">
        <v>0</v>
      </c>
      <c r="F89" s="22">
        <v>3036961</v>
      </c>
      <c r="G89" s="22">
        <v>-22431060</v>
      </c>
      <c r="H89" s="22">
        <v>592629</v>
      </c>
      <c r="I89" s="22">
        <v>0</v>
      </c>
      <c r="J89" s="22">
        <v>15481433</v>
      </c>
      <c r="K89" s="22">
        <v>-328856</v>
      </c>
      <c r="L89" s="22">
        <v>124526</v>
      </c>
      <c r="M89" s="22">
        <v>4668473</v>
      </c>
      <c r="N89" s="22">
        <v>0</v>
      </c>
      <c r="O89" s="22">
        <v>-1211392</v>
      </c>
      <c r="P89" s="22">
        <v>0</v>
      </c>
      <c r="Q89" s="22">
        <v>67288</v>
      </c>
      <c r="R89" s="22">
        <v>2</v>
      </c>
      <c r="S89" s="22">
        <v>142198811</v>
      </c>
      <c r="T89" s="22">
        <v>14836024</v>
      </c>
      <c r="U89" s="22">
        <v>157034835</v>
      </c>
    </row>
    <row r="90" spans="1:21" x14ac:dyDescent="0.25">
      <c r="A90" s="22" t="s">
        <v>120</v>
      </c>
      <c r="B90" s="22" t="s">
        <v>292</v>
      </c>
      <c r="C90" s="22" t="s">
        <v>297</v>
      </c>
      <c r="D90" s="22" t="s">
        <v>298</v>
      </c>
      <c r="E90" s="22">
        <v>308343</v>
      </c>
      <c r="F90" s="22">
        <v>1555129</v>
      </c>
      <c r="G90" s="22">
        <v>-1823891</v>
      </c>
      <c r="H90" s="22">
        <v>112338</v>
      </c>
      <c r="I90" s="22">
        <v>0</v>
      </c>
      <c r="J90" s="22">
        <v>-1232265</v>
      </c>
      <c r="K90" s="22">
        <v>0</v>
      </c>
      <c r="L90" s="22">
        <v>195250</v>
      </c>
      <c r="M90" s="22">
        <v>1667560</v>
      </c>
      <c r="N90" s="22">
        <v>0</v>
      </c>
      <c r="O90" s="22">
        <v>-472956</v>
      </c>
      <c r="P90" s="22">
        <v>0</v>
      </c>
      <c r="Q90" s="22">
        <v>0</v>
      </c>
      <c r="R90" s="22">
        <v>309508</v>
      </c>
      <c r="S90" s="22">
        <v>50324311</v>
      </c>
      <c r="T90" s="22">
        <v>-5853078</v>
      </c>
      <c r="U90" s="22">
        <v>44471233</v>
      </c>
    </row>
    <row r="91" spans="1:21" x14ac:dyDescent="0.25">
      <c r="A91" s="22" t="s">
        <v>120</v>
      </c>
      <c r="B91" s="22" t="s">
        <v>292</v>
      </c>
      <c r="C91" s="22" t="s">
        <v>299</v>
      </c>
      <c r="D91" s="22" t="s">
        <v>300</v>
      </c>
      <c r="E91" s="22">
        <v>1128556</v>
      </c>
      <c r="F91" s="22">
        <v>1920343</v>
      </c>
      <c r="G91" s="22">
        <v>0</v>
      </c>
      <c r="H91" s="22">
        <v>6192</v>
      </c>
      <c r="I91" s="22">
        <v>0</v>
      </c>
      <c r="J91" s="22">
        <v>-2447450</v>
      </c>
      <c r="K91" s="22">
        <v>0</v>
      </c>
      <c r="L91" s="22">
        <v>0</v>
      </c>
      <c r="M91" s="22">
        <v>299360</v>
      </c>
      <c r="N91" s="22">
        <v>0</v>
      </c>
      <c r="O91" s="22">
        <v>0</v>
      </c>
      <c r="P91" s="22">
        <v>0</v>
      </c>
      <c r="Q91" s="22">
        <v>0</v>
      </c>
      <c r="R91" s="22">
        <v>907001</v>
      </c>
      <c r="S91" s="22">
        <v>9103164</v>
      </c>
      <c r="T91" s="22">
        <v>-1937457</v>
      </c>
      <c r="U91" s="22">
        <v>7165707</v>
      </c>
    </row>
    <row r="92" spans="1:21" x14ac:dyDescent="0.25">
      <c r="A92" s="22" t="s">
        <v>120</v>
      </c>
      <c r="B92" s="22" t="s">
        <v>292</v>
      </c>
      <c r="C92" s="22" t="s">
        <v>301</v>
      </c>
      <c r="D92" s="22" t="s">
        <v>302</v>
      </c>
      <c r="E92" s="22">
        <v>568044</v>
      </c>
      <c r="F92" s="22">
        <v>1486380</v>
      </c>
      <c r="G92" s="22">
        <v>-336724</v>
      </c>
      <c r="H92" s="22">
        <v>0</v>
      </c>
      <c r="I92" s="22">
        <v>0</v>
      </c>
      <c r="J92" s="22">
        <v>-1307425</v>
      </c>
      <c r="K92" s="22">
        <v>0</v>
      </c>
      <c r="L92" s="22">
        <v>0</v>
      </c>
      <c r="M92" s="22">
        <v>286675</v>
      </c>
      <c r="N92" s="22">
        <v>0</v>
      </c>
      <c r="O92" s="22">
        <v>-56553</v>
      </c>
      <c r="P92" s="22">
        <v>0</v>
      </c>
      <c r="Q92" s="22">
        <v>0</v>
      </c>
      <c r="R92" s="22">
        <v>640397</v>
      </c>
      <c r="S92" s="22">
        <v>15140840</v>
      </c>
      <c r="T92" s="22">
        <v>-7271588</v>
      </c>
      <c r="U92" s="22">
        <v>7869252</v>
      </c>
    </row>
    <row r="93" spans="1:21" x14ac:dyDescent="0.25">
      <c r="A93" s="22" t="s">
        <v>120</v>
      </c>
      <c r="B93" s="22" t="s">
        <v>292</v>
      </c>
      <c r="C93" s="22" t="s">
        <v>303</v>
      </c>
      <c r="D93" s="22" t="s">
        <v>304</v>
      </c>
      <c r="E93" s="22">
        <v>335596</v>
      </c>
      <c r="F93" s="22">
        <v>11619759</v>
      </c>
      <c r="G93" s="22">
        <v>-2797877</v>
      </c>
      <c r="H93" s="22">
        <v>144856</v>
      </c>
      <c r="I93" s="22">
        <v>0</v>
      </c>
      <c r="J93" s="22">
        <v>-7446753</v>
      </c>
      <c r="K93" s="22">
        <v>-3368146</v>
      </c>
      <c r="L93" s="22">
        <v>0</v>
      </c>
      <c r="M93" s="22">
        <v>2939309</v>
      </c>
      <c r="N93" s="22">
        <v>0</v>
      </c>
      <c r="O93" s="22">
        <v>-788293</v>
      </c>
      <c r="P93" s="22">
        <v>0</v>
      </c>
      <c r="Q93" s="22">
        <v>0</v>
      </c>
      <c r="R93" s="22">
        <v>638451</v>
      </c>
      <c r="S93" s="22">
        <v>0</v>
      </c>
      <c r="T93" s="22">
        <v>0</v>
      </c>
      <c r="U93" s="22">
        <v>0</v>
      </c>
    </row>
    <row r="94" spans="1:21" x14ac:dyDescent="0.25">
      <c r="A94" s="22" t="s">
        <v>120</v>
      </c>
      <c r="B94" s="22" t="s">
        <v>292</v>
      </c>
      <c r="C94" s="22" t="s">
        <v>305</v>
      </c>
      <c r="D94" s="22" t="s">
        <v>306</v>
      </c>
      <c r="E94" s="22">
        <v>315531</v>
      </c>
      <c r="F94" s="22">
        <v>679544</v>
      </c>
      <c r="G94" s="22">
        <v>-368443</v>
      </c>
      <c r="H94" s="22">
        <v>0</v>
      </c>
      <c r="I94" s="22">
        <v>0</v>
      </c>
      <c r="J94" s="22">
        <v>-594492</v>
      </c>
      <c r="K94" s="22">
        <v>-202350</v>
      </c>
      <c r="L94" s="22">
        <v>5964</v>
      </c>
      <c r="M94" s="22">
        <v>418039</v>
      </c>
      <c r="N94" s="22">
        <v>0</v>
      </c>
      <c r="O94" s="22">
        <v>-58685</v>
      </c>
      <c r="P94" s="22">
        <v>0</v>
      </c>
      <c r="Q94" s="22">
        <v>0</v>
      </c>
      <c r="R94" s="22">
        <v>195108</v>
      </c>
      <c r="S94" s="22">
        <v>19784166</v>
      </c>
      <c r="T94" s="22">
        <v>-9522639</v>
      </c>
      <c r="U94" s="22">
        <v>10261527</v>
      </c>
    </row>
    <row r="95" spans="1:21" x14ac:dyDescent="0.25">
      <c r="A95" s="22" t="s">
        <v>120</v>
      </c>
      <c r="B95" s="22" t="s">
        <v>292</v>
      </c>
      <c r="C95" s="22" t="s">
        <v>307</v>
      </c>
      <c r="D95" s="22" t="s">
        <v>308</v>
      </c>
      <c r="E95" s="22">
        <v>-10567</v>
      </c>
      <c r="F95" s="22">
        <v>357092</v>
      </c>
      <c r="G95" s="22">
        <v>-18602</v>
      </c>
      <c r="H95" s="22">
        <v>20586</v>
      </c>
      <c r="I95" s="22">
        <v>0</v>
      </c>
      <c r="J95" s="22">
        <v>-602329</v>
      </c>
      <c r="K95" s="22">
        <v>0</v>
      </c>
      <c r="L95" s="22">
        <v>6260</v>
      </c>
      <c r="M95" s="22">
        <v>301482</v>
      </c>
      <c r="N95" s="22">
        <v>0</v>
      </c>
      <c r="O95" s="22">
        <v>-50642</v>
      </c>
      <c r="P95" s="22">
        <v>0</v>
      </c>
      <c r="Q95" s="22">
        <v>0</v>
      </c>
      <c r="R95" s="22">
        <v>3280</v>
      </c>
      <c r="S95" s="22">
        <v>7839525</v>
      </c>
      <c r="T95" s="22">
        <v>-2346356</v>
      </c>
      <c r="U95" s="22">
        <v>5493169</v>
      </c>
    </row>
    <row r="96" spans="1:21" x14ac:dyDescent="0.25">
      <c r="A96" s="22" t="s">
        <v>120</v>
      </c>
      <c r="B96" s="22" t="s">
        <v>292</v>
      </c>
      <c r="C96" s="22" t="s">
        <v>309</v>
      </c>
      <c r="D96" s="22" t="s">
        <v>310</v>
      </c>
      <c r="E96" s="22">
        <v>217198</v>
      </c>
      <c r="F96" s="22">
        <v>5667699</v>
      </c>
      <c r="G96" s="22">
        <v>-3541337</v>
      </c>
      <c r="H96" s="22">
        <v>-374356</v>
      </c>
      <c r="I96" s="22"/>
      <c r="J96" s="22">
        <v>-3766378</v>
      </c>
      <c r="K96" s="22"/>
      <c r="L96" s="22"/>
      <c r="M96" s="22">
        <v>2382003</v>
      </c>
      <c r="N96" s="22"/>
      <c r="O96" s="22">
        <v>-564332</v>
      </c>
      <c r="P96" s="22"/>
      <c r="Q96" s="22"/>
      <c r="R96" s="22">
        <v>20497</v>
      </c>
      <c r="S96" s="22">
        <v>34123732</v>
      </c>
      <c r="T96" s="22">
        <v>39785175</v>
      </c>
      <c r="U96" s="22">
        <v>73908907</v>
      </c>
    </row>
    <row r="97" spans="1:21" x14ac:dyDescent="0.25">
      <c r="A97" s="22" t="s">
        <v>120</v>
      </c>
      <c r="B97" s="22" t="s">
        <v>292</v>
      </c>
      <c r="C97" s="22" t="s">
        <v>311</v>
      </c>
      <c r="D97" s="22" t="s">
        <v>312</v>
      </c>
      <c r="E97" s="22">
        <v>-78410</v>
      </c>
      <c r="F97" s="22">
        <v>748763</v>
      </c>
      <c r="G97" s="22">
        <v>-2404</v>
      </c>
      <c r="H97" s="22">
        <v>292988</v>
      </c>
      <c r="I97" s="22">
        <v>0</v>
      </c>
      <c r="J97" s="22">
        <v>-1022566</v>
      </c>
      <c r="K97" s="22">
        <v>0</v>
      </c>
      <c r="L97" s="22">
        <v>0</v>
      </c>
      <c r="M97" s="22">
        <v>340963</v>
      </c>
      <c r="N97" s="22">
        <v>0</v>
      </c>
      <c r="O97" s="22">
        <v>-174316</v>
      </c>
      <c r="P97" s="22">
        <v>0</v>
      </c>
      <c r="Q97" s="22">
        <v>-502</v>
      </c>
      <c r="R97" s="22">
        <v>104516</v>
      </c>
      <c r="S97" s="22">
        <v>11348502</v>
      </c>
      <c r="T97" s="22">
        <v>-2141827</v>
      </c>
      <c r="U97" s="22">
        <v>9206675</v>
      </c>
    </row>
    <row r="98" spans="1:21" x14ac:dyDescent="0.25">
      <c r="A98" s="22" t="s">
        <v>120</v>
      </c>
      <c r="B98" s="22" t="s">
        <v>292</v>
      </c>
      <c r="C98" s="22" t="s">
        <v>313</v>
      </c>
      <c r="D98" s="22" t="s">
        <v>314</v>
      </c>
      <c r="E98" s="22">
        <v>0</v>
      </c>
      <c r="F98" s="22">
        <v>262209</v>
      </c>
      <c r="G98" s="22">
        <v>-200242</v>
      </c>
      <c r="H98" s="22">
        <v>0</v>
      </c>
      <c r="I98" s="22">
        <v>0</v>
      </c>
      <c r="J98" s="22">
        <v>-4012734</v>
      </c>
      <c r="K98" s="22">
        <v>0</v>
      </c>
      <c r="L98" s="22">
        <v>0</v>
      </c>
      <c r="M98" s="22">
        <v>2549846</v>
      </c>
      <c r="N98" s="22">
        <v>0</v>
      </c>
      <c r="O98" s="22">
        <v>-430776</v>
      </c>
      <c r="P98" s="22">
        <v>0</v>
      </c>
      <c r="Q98" s="22">
        <v>0</v>
      </c>
      <c r="R98" s="22">
        <v>-1831697</v>
      </c>
      <c r="S98" s="22">
        <v>86382440</v>
      </c>
      <c r="T98" s="22">
        <v>-10238627</v>
      </c>
      <c r="U98" s="22">
        <v>76143813</v>
      </c>
    </row>
    <row r="99" spans="1:21" x14ac:dyDescent="0.25">
      <c r="A99" s="22" t="s">
        <v>120</v>
      </c>
      <c r="B99" s="22" t="s">
        <v>292</v>
      </c>
      <c r="C99" s="22" t="s">
        <v>315</v>
      </c>
      <c r="D99" s="22" t="s">
        <v>316</v>
      </c>
      <c r="E99" s="22">
        <v>909062</v>
      </c>
      <c r="F99" s="22">
        <v>1145814</v>
      </c>
      <c r="G99" s="22">
        <v>0</v>
      </c>
      <c r="H99" s="22">
        <v>-402254</v>
      </c>
      <c r="I99" s="22">
        <v>0</v>
      </c>
      <c r="J99" s="22">
        <v>-1144442</v>
      </c>
      <c r="K99" s="22">
        <v>0</v>
      </c>
      <c r="L99" s="22">
        <v>0</v>
      </c>
      <c r="M99" s="22">
        <v>547122</v>
      </c>
      <c r="N99" s="22">
        <v>0</v>
      </c>
      <c r="O99" s="22">
        <v>-167599</v>
      </c>
      <c r="P99" s="22">
        <v>0</v>
      </c>
      <c r="Q99" s="22">
        <v>0</v>
      </c>
      <c r="R99" s="22">
        <v>887703</v>
      </c>
      <c r="S99" s="22">
        <v>24254654</v>
      </c>
      <c r="T99" s="22">
        <v>-13497730</v>
      </c>
      <c r="U99" s="22">
        <v>10756924</v>
      </c>
    </row>
    <row r="100" spans="1:21" x14ac:dyDescent="0.25">
      <c r="A100" s="22" t="s">
        <v>120</v>
      </c>
      <c r="B100" s="22" t="s">
        <v>292</v>
      </c>
      <c r="C100" s="22" t="s">
        <v>317</v>
      </c>
      <c r="D100" s="22" t="s">
        <v>318</v>
      </c>
      <c r="E100" s="22">
        <v>293718</v>
      </c>
      <c r="F100" s="22">
        <v>698633</v>
      </c>
      <c r="G100" s="22">
        <v>-199696</v>
      </c>
      <c r="H100" s="22">
        <v>23317</v>
      </c>
      <c r="I100" s="22">
        <v>0</v>
      </c>
      <c r="J100" s="22">
        <v>-649446</v>
      </c>
      <c r="K100" s="22">
        <v>0</v>
      </c>
      <c r="L100" s="22">
        <v>0</v>
      </c>
      <c r="M100" s="22">
        <v>225058</v>
      </c>
      <c r="N100" s="22">
        <v>0</v>
      </c>
      <c r="O100" s="22">
        <v>-97866</v>
      </c>
      <c r="P100" s="22">
        <v>0</v>
      </c>
      <c r="Q100" s="22">
        <v>0</v>
      </c>
      <c r="R100" s="22">
        <v>293718</v>
      </c>
      <c r="S100" s="22">
        <v>9530158</v>
      </c>
      <c r="T100" s="22">
        <v>-5814095</v>
      </c>
      <c r="U100" s="22">
        <v>3716063</v>
      </c>
    </row>
    <row r="101" spans="1:21" x14ac:dyDescent="0.25">
      <c r="A101" s="22" t="s">
        <v>120</v>
      </c>
      <c r="B101" s="22" t="s">
        <v>292</v>
      </c>
      <c r="C101" s="22" t="s">
        <v>319</v>
      </c>
      <c r="D101" s="22" t="s">
        <v>320</v>
      </c>
      <c r="E101" s="22">
        <v>26128</v>
      </c>
      <c r="F101" s="22">
        <v>-141183</v>
      </c>
      <c r="G101" s="22">
        <v>0</v>
      </c>
      <c r="H101" s="22">
        <v>64913</v>
      </c>
      <c r="I101" s="22">
        <v>0</v>
      </c>
      <c r="J101" s="22">
        <v>-17787</v>
      </c>
      <c r="K101" s="22">
        <v>-71758</v>
      </c>
      <c r="L101" s="22">
        <v>0</v>
      </c>
      <c r="M101" s="22">
        <v>260490</v>
      </c>
      <c r="N101" s="22">
        <v>0</v>
      </c>
      <c r="O101" s="22">
        <v>0</v>
      </c>
      <c r="P101" s="22">
        <v>0</v>
      </c>
      <c r="Q101" s="22">
        <v>0</v>
      </c>
      <c r="R101" s="22">
        <v>120803</v>
      </c>
      <c r="S101" s="22">
        <v>12144742</v>
      </c>
      <c r="T101" s="22">
        <v>-4768637</v>
      </c>
      <c r="U101" s="22">
        <v>7376105</v>
      </c>
    </row>
    <row r="102" spans="1:21" x14ac:dyDescent="0.25">
      <c r="A102" s="22" t="s">
        <v>120</v>
      </c>
      <c r="B102" s="22" t="s">
        <v>292</v>
      </c>
      <c r="C102" s="22" t="s">
        <v>321</v>
      </c>
      <c r="D102" s="22" t="s">
        <v>322</v>
      </c>
      <c r="E102" s="22">
        <v>927790</v>
      </c>
      <c r="F102" s="22">
        <v>753489</v>
      </c>
      <c r="G102" s="22">
        <v>-23841</v>
      </c>
      <c r="H102" s="22">
        <v>-607989</v>
      </c>
      <c r="I102" s="22">
        <v>0</v>
      </c>
      <c r="J102" s="22">
        <v>-519787</v>
      </c>
      <c r="K102" s="22">
        <v>0</v>
      </c>
      <c r="L102" s="22">
        <v>28700</v>
      </c>
      <c r="M102" s="22">
        <v>509739</v>
      </c>
      <c r="N102" s="22">
        <v>0</v>
      </c>
      <c r="O102" s="22">
        <v>-138515</v>
      </c>
      <c r="P102" s="22">
        <v>0</v>
      </c>
      <c r="Q102" s="22">
        <v>0</v>
      </c>
      <c r="R102" s="22">
        <v>929586</v>
      </c>
      <c r="S102" s="22">
        <v>23369060</v>
      </c>
      <c r="T102" s="22">
        <v>-1848118</v>
      </c>
      <c r="U102" s="22">
        <v>21520942</v>
      </c>
    </row>
    <row r="103" spans="1:21" x14ac:dyDescent="0.25">
      <c r="A103" s="22" t="s">
        <v>120</v>
      </c>
      <c r="B103" s="22" t="s">
        <v>292</v>
      </c>
      <c r="C103" s="22" t="s">
        <v>323</v>
      </c>
      <c r="D103" s="22" t="s">
        <v>324</v>
      </c>
      <c r="E103" s="22">
        <v>445818</v>
      </c>
      <c r="F103" s="22">
        <v>619316</v>
      </c>
      <c r="G103" s="22">
        <v>-77940</v>
      </c>
      <c r="H103" s="22">
        <v>0</v>
      </c>
      <c r="I103" s="22">
        <v>0</v>
      </c>
      <c r="J103" s="22">
        <v>-901447</v>
      </c>
      <c r="K103" s="22">
        <v>0</v>
      </c>
      <c r="L103" s="22">
        <v>0</v>
      </c>
      <c r="M103" s="22">
        <v>537342</v>
      </c>
      <c r="N103" s="22">
        <v>0</v>
      </c>
      <c r="O103" s="22">
        <v>-281321</v>
      </c>
      <c r="P103" s="22">
        <v>0</v>
      </c>
      <c r="Q103" s="22">
        <v>0</v>
      </c>
      <c r="R103" s="22">
        <v>341768</v>
      </c>
      <c r="S103" s="22">
        <v>17210265</v>
      </c>
      <c r="T103" s="22">
        <v>-10111095</v>
      </c>
      <c r="U103" s="22">
        <v>7099170</v>
      </c>
    </row>
    <row r="104" spans="1:21" x14ac:dyDescent="0.25">
      <c r="A104" s="22" t="s">
        <v>120</v>
      </c>
      <c r="B104" s="22" t="s">
        <v>292</v>
      </c>
      <c r="C104" s="22" t="s">
        <v>325</v>
      </c>
      <c r="D104" s="22" t="s">
        <v>326</v>
      </c>
      <c r="E104" s="22">
        <v>2000000</v>
      </c>
      <c r="F104" s="22">
        <v>11231331</v>
      </c>
      <c r="G104" s="22">
        <v>-4177121</v>
      </c>
      <c r="H104" s="22"/>
      <c r="I104" s="22"/>
      <c r="J104" s="22">
        <v>-11109724</v>
      </c>
      <c r="K104" s="22">
        <v>-497844</v>
      </c>
      <c r="L104" s="22">
        <v>1075261</v>
      </c>
      <c r="M104" s="22">
        <v>4790084</v>
      </c>
      <c r="N104" s="22"/>
      <c r="O104" s="22">
        <v>-1311988</v>
      </c>
      <c r="P104" s="22"/>
      <c r="Q104" s="22"/>
      <c r="R104" s="22">
        <v>1999999</v>
      </c>
      <c r="S104" s="22">
        <v>132835556</v>
      </c>
      <c r="T104" s="22">
        <v>82213036</v>
      </c>
      <c r="U104" s="22">
        <v>215048592</v>
      </c>
    </row>
    <row r="105" spans="1:21" x14ac:dyDescent="0.25">
      <c r="A105" s="22" t="s">
        <v>120</v>
      </c>
      <c r="B105" s="22" t="s">
        <v>292</v>
      </c>
      <c r="C105" s="22" t="s">
        <v>327</v>
      </c>
      <c r="D105" s="22" t="s">
        <v>328</v>
      </c>
      <c r="E105" s="22">
        <v>247836</v>
      </c>
      <c r="F105" s="22">
        <v>983588</v>
      </c>
      <c r="G105" s="22">
        <v>0</v>
      </c>
      <c r="H105" s="22">
        <v>100628</v>
      </c>
      <c r="I105" s="22">
        <v>0</v>
      </c>
      <c r="J105" s="22">
        <v>-2349976</v>
      </c>
      <c r="K105" s="22">
        <v>0</v>
      </c>
      <c r="L105" s="22">
        <v>28674</v>
      </c>
      <c r="M105" s="22">
        <v>1660650</v>
      </c>
      <c r="N105" s="22">
        <v>0</v>
      </c>
      <c r="O105" s="22">
        <v>-148188</v>
      </c>
      <c r="P105" s="22">
        <v>0</v>
      </c>
      <c r="Q105" s="22">
        <v>0</v>
      </c>
      <c r="R105" s="22">
        <v>523212</v>
      </c>
      <c r="S105" s="22">
        <v>45840540</v>
      </c>
      <c r="T105" s="22">
        <v>-5395084</v>
      </c>
      <c r="U105" s="22">
        <v>40445456</v>
      </c>
    </row>
    <row r="106" spans="1:21" x14ac:dyDescent="0.25">
      <c r="A106" s="22" t="s">
        <v>120</v>
      </c>
      <c r="B106" s="22" t="s">
        <v>292</v>
      </c>
      <c r="C106" s="22" t="s">
        <v>329</v>
      </c>
      <c r="D106" s="22" t="s">
        <v>330</v>
      </c>
      <c r="E106" s="22">
        <v>171226</v>
      </c>
      <c r="F106" s="22">
        <v>1681367</v>
      </c>
      <c r="G106" s="22">
        <v>-149601</v>
      </c>
      <c r="H106" s="22">
        <v>56267</v>
      </c>
      <c r="I106" s="22">
        <v>0</v>
      </c>
      <c r="J106" s="22">
        <v>-1985278</v>
      </c>
      <c r="K106" s="22">
        <v>0</v>
      </c>
      <c r="L106" s="22">
        <v>24278</v>
      </c>
      <c r="M106" s="22">
        <v>913489</v>
      </c>
      <c r="N106" s="22">
        <v>0</v>
      </c>
      <c r="O106" s="22">
        <v>-189008</v>
      </c>
      <c r="P106" s="22">
        <v>0</v>
      </c>
      <c r="Q106" s="22">
        <v>0</v>
      </c>
      <c r="R106" s="22">
        <v>522740</v>
      </c>
      <c r="S106" s="22">
        <v>30001344</v>
      </c>
      <c r="T106" s="22">
        <v>1967910</v>
      </c>
      <c r="U106" s="22">
        <v>31969254</v>
      </c>
    </row>
    <row r="107" spans="1:21" x14ac:dyDescent="0.25">
      <c r="A107" s="22" t="s">
        <v>120</v>
      </c>
      <c r="B107" s="22" t="s">
        <v>292</v>
      </c>
      <c r="C107" s="22" t="s">
        <v>331</v>
      </c>
      <c r="D107" s="22" t="s">
        <v>332</v>
      </c>
      <c r="E107" s="22">
        <v>-8187</v>
      </c>
      <c r="F107" s="22">
        <v>953215</v>
      </c>
      <c r="G107" s="22">
        <v>-9125</v>
      </c>
      <c r="H107" s="22">
        <v>160000</v>
      </c>
      <c r="I107" s="22">
        <v>0</v>
      </c>
      <c r="J107" s="22">
        <v>-1557418</v>
      </c>
      <c r="K107" s="22">
        <v>0</v>
      </c>
      <c r="L107" s="22">
        <v>162092</v>
      </c>
      <c r="M107" s="22">
        <v>296269</v>
      </c>
      <c r="N107" s="22">
        <v>0</v>
      </c>
      <c r="O107" s="22">
        <v>-50964</v>
      </c>
      <c r="P107" s="22">
        <v>0</v>
      </c>
      <c r="Q107" s="22">
        <v>0</v>
      </c>
      <c r="R107" s="22">
        <v>-54118</v>
      </c>
      <c r="S107" s="22">
        <v>11756758</v>
      </c>
      <c r="T107" s="22">
        <v>-7311670</v>
      </c>
      <c r="U107" s="22">
        <v>4445088</v>
      </c>
    </row>
    <row r="108" spans="1:21" x14ac:dyDescent="0.25">
      <c r="A108" s="22" t="s">
        <v>120</v>
      </c>
      <c r="B108" s="22" t="s">
        <v>292</v>
      </c>
      <c r="C108" s="22" t="s">
        <v>333</v>
      </c>
      <c r="D108" s="22" t="s">
        <v>334</v>
      </c>
      <c r="E108" s="22">
        <v>331253</v>
      </c>
      <c r="F108" s="22">
        <v>1255157</v>
      </c>
      <c r="G108" s="22">
        <v>-1910167</v>
      </c>
      <c r="H108" s="22">
        <v>1973886</v>
      </c>
      <c r="I108" s="22">
        <v>0</v>
      </c>
      <c r="J108" s="22">
        <v>-2799491</v>
      </c>
      <c r="K108" s="22">
        <v>-1555611</v>
      </c>
      <c r="L108" s="22">
        <v>98081</v>
      </c>
      <c r="M108" s="22">
        <v>3617668</v>
      </c>
      <c r="N108" s="22">
        <v>0</v>
      </c>
      <c r="O108" s="22">
        <v>-678703</v>
      </c>
      <c r="P108" s="22">
        <v>0</v>
      </c>
      <c r="Q108" s="22">
        <v>0</v>
      </c>
      <c r="R108" s="22">
        <v>332073</v>
      </c>
      <c r="S108" s="22">
        <v>43471737</v>
      </c>
      <c r="T108" s="22">
        <v>43829769</v>
      </c>
      <c r="U108" s="22">
        <v>87301506</v>
      </c>
    </row>
    <row r="109" spans="1:21" x14ac:dyDescent="0.25">
      <c r="A109" s="22" t="s">
        <v>120</v>
      </c>
      <c r="B109" s="22" t="s">
        <v>292</v>
      </c>
      <c r="C109" s="22" t="s">
        <v>335</v>
      </c>
      <c r="D109" s="22" t="s">
        <v>336</v>
      </c>
      <c r="E109" s="22">
        <v>188479</v>
      </c>
      <c r="F109" s="22">
        <v>6044802</v>
      </c>
      <c r="G109" s="22">
        <v>0</v>
      </c>
      <c r="H109" s="22">
        <v>-189670</v>
      </c>
      <c r="I109" s="22">
        <v>0</v>
      </c>
      <c r="J109" s="22">
        <v>-3115849</v>
      </c>
      <c r="K109" s="22">
        <v>0</v>
      </c>
      <c r="L109" s="22">
        <v>61718</v>
      </c>
      <c r="M109" s="22">
        <v>1143707</v>
      </c>
      <c r="N109" s="22">
        <v>0</v>
      </c>
      <c r="O109" s="22">
        <v>-135413</v>
      </c>
      <c r="P109" s="22">
        <v>0</v>
      </c>
      <c r="Q109" s="22">
        <v>-2895142</v>
      </c>
      <c r="R109" s="22">
        <v>1102632</v>
      </c>
      <c r="S109" s="22">
        <v>37137475</v>
      </c>
      <c r="T109" s="22">
        <v>1538407</v>
      </c>
      <c r="U109" s="22">
        <v>34297565</v>
      </c>
    </row>
    <row r="110" spans="1:21" x14ac:dyDescent="0.25">
      <c r="A110" s="22" t="s">
        <v>120</v>
      </c>
      <c r="B110" s="22" t="s">
        <v>292</v>
      </c>
      <c r="C110" s="22" t="s">
        <v>337</v>
      </c>
      <c r="D110" s="22" t="s">
        <v>338</v>
      </c>
      <c r="E110" s="22">
        <v>172533</v>
      </c>
      <c r="F110" s="22">
        <v>3356751</v>
      </c>
      <c r="G110" s="22">
        <v>-1523987</v>
      </c>
      <c r="H110" s="22">
        <v>275723</v>
      </c>
      <c r="I110" s="22">
        <v>0</v>
      </c>
      <c r="J110" s="22">
        <v>-3197146</v>
      </c>
      <c r="K110" s="22">
        <v>-234615</v>
      </c>
      <c r="L110" s="22">
        <v>19669</v>
      </c>
      <c r="M110" s="22">
        <v>1738809</v>
      </c>
      <c r="N110" s="22">
        <v>0</v>
      </c>
      <c r="O110" s="22">
        <v>-411230</v>
      </c>
      <c r="P110" s="22">
        <v>0</v>
      </c>
      <c r="Q110" s="22">
        <v>570</v>
      </c>
      <c r="R110" s="22">
        <v>197077</v>
      </c>
      <c r="S110" s="22">
        <v>48279477</v>
      </c>
      <c r="T110" s="22">
        <v>21808627</v>
      </c>
      <c r="U110" s="22">
        <v>70088104</v>
      </c>
    </row>
    <row r="111" spans="1:21" x14ac:dyDescent="0.25">
      <c r="A111" s="22" t="s">
        <v>120</v>
      </c>
      <c r="B111" s="22" t="s">
        <v>292</v>
      </c>
      <c r="C111" s="22" t="s">
        <v>339</v>
      </c>
      <c r="D111" s="22" t="s">
        <v>340</v>
      </c>
      <c r="E111" s="22">
        <v>100139</v>
      </c>
      <c r="F111" s="22">
        <v>857894</v>
      </c>
      <c r="G111" s="22">
        <v>-1164788</v>
      </c>
      <c r="H111" s="22">
        <v>336152</v>
      </c>
      <c r="I111" s="22">
        <v>0</v>
      </c>
      <c r="J111" s="22">
        <v>-310006</v>
      </c>
      <c r="K111" s="22">
        <v>0</v>
      </c>
      <c r="L111" s="22">
        <v>0</v>
      </c>
      <c r="M111" s="22">
        <v>348852</v>
      </c>
      <c r="N111" s="22">
        <v>0</v>
      </c>
      <c r="O111" s="22">
        <v>-14524</v>
      </c>
      <c r="P111" s="22">
        <v>0</v>
      </c>
      <c r="Q111" s="22">
        <v>0</v>
      </c>
      <c r="R111" s="22">
        <v>153719</v>
      </c>
      <c r="S111" s="22">
        <v>14754121</v>
      </c>
      <c r="T111" s="22">
        <v>-1685779</v>
      </c>
      <c r="U111" s="22">
        <v>13068342</v>
      </c>
    </row>
    <row r="112" spans="1:21" x14ac:dyDescent="0.25">
      <c r="A112" s="22" t="s">
        <v>120</v>
      </c>
      <c r="B112" s="22" t="s">
        <v>292</v>
      </c>
      <c r="C112" s="22" t="s">
        <v>341</v>
      </c>
      <c r="D112" s="22" t="s">
        <v>342</v>
      </c>
      <c r="E112" s="22">
        <v>219456</v>
      </c>
      <c r="F112" s="22">
        <v>35639992</v>
      </c>
      <c r="G112" s="22">
        <v>-1065801</v>
      </c>
      <c r="H112" s="22">
        <v>588037</v>
      </c>
      <c r="I112" s="22"/>
      <c r="J112" s="22">
        <v>-12404672</v>
      </c>
      <c r="K112" s="22">
        <v>-26171232</v>
      </c>
      <c r="L112" s="22">
        <v>139040</v>
      </c>
      <c r="M112" s="22">
        <v>4458889</v>
      </c>
      <c r="N112" s="22"/>
      <c r="O112" s="22">
        <v>-1164014</v>
      </c>
      <c r="P112" s="22"/>
      <c r="Q112" s="22"/>
      <c r="R112" s="22">
        <v>239695</v>
      </c>
      <c r="S112" s="22">
        <v>102652395</v>
      </c>
      <c r="T112" s="22">
        <v>62094093</v>
      </c>
      <c r="U112" s="22">
        <v>164619493</v>
      </c>
    </row>
    <row r="113" spans="1:21" x14ac:dyDescent="0.25">
      <c r="A113" s="22" t="s">
        <v>120</v>
      </c>
      <c r="B113" s="22" t="s">
        <v>292</v>
      </c>
      <c r="C113" s="22" t="s">
        <v>343</v>
      </c>
      <c r="D113" s="22" t="s">
        <v>344</v>
      </c>
      <c r="E113" s="22">
        <v>727134</v>
      </c>
      <c r="F113" s="22">
        <v>-359019</v>
      </c>
      <c r="G113" s="22">
        <v>0</v>
      </c>
      <c r="H113" s="22">
        <v>5000</v>
      </c>
      <c r="I113" s="22">
        <v>0</v>
      </c>
      <c r="J113" s="22">
        <v>-419639</v>
      </c>
      <c r="K113" s="22">
        <v>0</v>
      </c>
      <c r="L113" s="22">
        <v>0</v>
      </c>
      <c r="M113" s="22">
        <v>397135</v>
      </c>
      <c r="N113" s="22">
        <v>0</v>
      </c>
      <c r="O113" s="22">
        <v>0</v>
      </c>
      <c r="P113" s="22">
        <v>0</v>
      </c>
      <c r="Q113" s="22">
        <v>0</v>
      </c>
      <c r="R113" s="22">
        <v>350611</v>
      </c>
      <c r="S113" s="22">
        <v>14094661</v>
      </c>
      <c r="T113" s="22">
        <v>7646424</v>
      </c>
      <c r="U113" s="22">
        <v>6448237</v>
      </c>
    </row>
    <row r="114" spans="1:21" x14ac:dyDescent="0.25">
      <c r="A114" s="22" t="s">
        <v>120</v>
      </c>
      <c r="B114" s="22" t="s">
        <v>292</v>
      </c>
      <c r="C114" s="22" t="s">
        <v>345</v>
      </c>
      <c r="D114" s="22" t="s">
        <v>346</v>
      </c>
      <c r="E114" s="22">
        <v>492979</v>
      </c>
      <c r="F114" s="22">
        <v>1911763</v>
      </c>
      <c r="G114" s="22">
        <v>-139000</v>
      </c>
      <c r="H114" s="22">
        <v>536577</v>
      </c>
      <c r="I114" s="22">
        <v>0</v>
      </c>
      <c r="J114" s="22">
        <v>-3154128</v>
      </c>
      <c r="K114" s="22">
        <v>0</v>
      </c>
      <c r="L114" s="22">
        <v>56895</v>
      </c>
      <c r="M114" s="22">
        <v>796770</v>
      </c>
      <c r="N114" s="22">
        <v>0</v>
      </c>
      <c r="O114" s="22">
        <v>-65276</v>
      </c>
      <c r="P114" s="22">
        <v>0</v>
      </c>
      <c r="Q114" s="22">
        <v>0</v>
      </c>
      <c r="R114" s="22">
        <v>436580</v>
      </c>
      <c r="S114" s="22">
        <v>19988860</v>
      </c>
      <c r="T114" s="22">
        <v>307398</v>
      </c>
      <c r="U114" s="22">
        <v>20296258</v>
      </c>
    </row>
    <row r="115" spans="1:21" x14ac:dyDescent="0.25">
      <c r="A115" s="22" t="s">
        <v>120</v>
      </c>
      <c r="B115" s="22" t="s">
        <v>292</v>
      </c>
      <c r="C115" s="22" t="s">
        <v>347</v>
      </c>
      <c r="D115" s="22" t="s">
        <v>348</v>
      </c>
      <c r="E115" s="22">
        <v>412207</v>
      </c>
      <c r="F115" s="22">
        <v>958144</v>
      </c>
      <c r="G115" s="22">
        <v>-23512</v>
      </c>
      <c r="H115" s="22">
        <v>17000</v>
      </c>
      <c r="I115" s="22">
        <v>0</v>
      </c>
      <c r="J115" s="22">
        <v>-755004</v>
      </c>
      <c r="K115" s="22">
        <v>0</v>
      </c>
      <c r="L115" s="22">
        <v>0</v>
      </c>
      <c r="M115" s="22">
        <v>0</v>
      </c>
      <c r="N115" s="22">
        <v>0</v>
      </c>
      <c r="O115" s="22">
        <v>-74235</v>
      </c>
      <c r="P115" s="22">
        <v>0</v>
      </c>
      <c r="Q115" s="22">
        <v>0</v>
      </c>
      <c r="R115" s="22">
        <v>534600</v>
      </c>
      <c r="S115" s="22">
        <v>11022388</v>
      </c>
      <c r="T115" s="22">
        <v>0</v>
      </c>
      <c r="U115" s="22">
        <v>11022388</v>
      </c>
    </row>
    <row r="116" spans="1:21" x14ac:dyDescent="0.25">
      <c r="A116" s="22" t="s">
        <v>120</v>
      </c>
      <c r="B116" s="22" t="s">
        <v>292</v>
      </c>
      <c r="C116" s="22" t="s">
        <v>349</v>
      </c>
      <c r="D116" s="22" t="s">
        <v>350</v>
      </c>
      <c r="E116" s="22">
        <v>1216108</v>
      </c>
      <c r="F116" s="22">
        <v>2379620</v>
      </c>
      <c r="G116" s="22">
        <v>-1657253</v>
      </c>
      <c r="H116" s="22">
        <v>307057</v>
      </c>
      <c r="I116" s="22">
        <v>0</v>
      </c>
      <c r="J116" s="22">
        <v>-2258221</v>
      </c>
      <c r="K116" s="22">
        <v>-93766</v>
      </c>
      <c r="L116" s="22">
        <v>41683</v>
      </c>
      <c r="M116" s="22">
        <v>1437107</v>
      </c>
      <c r="N116" s="22">
        <v>0</v>
      </c>
      <c r="O116" s="22">
        <v>-80345</v>
      </c>
      <c r="P116" s="22">
        <v>0</v>
      </c>
      <c r="Q116" s="22">
        <v>0</v>
      </c>
      <c r="R116" s="22">
        <v>1291990</v>
      </c>
      <c r="S116" s="22">
        <v>50965341</v>
      </c>
      <c r="T116" s="22">
        <v>3679481</v>
      </c>
      <c r="U116" s="22">
        <v>54644822</v>
      </c>
    </row>
    <row r="117" spans="1:21" x14ac:dyDescent="0.25">
      <c r="A117" s="22" t="s">
        <v>120</v>
      </c>
      <c r="B117" s="22" t="s">
        <v>292</v>
      </c>
      <c r="C117" s="22" t="s">
        <v>351</v>
      </c>
      <c r="D117" s="22" t="s">
        <v>352</v>
      </c>
      <c r="E117" s="22">
        <v>436834</v>
      </c>
      <c r="F117" s="22">
        <v>1165633</v>
      </c>
      <c r="G117" s="22">
        <v>0</v>
      </c>
      <c r="H117" s="22">
        <v>157179</v>
      </c>
      <c r="I117" s="22">
        <v>0</v>
      </c>
      <c r="J117" s="22">
        <v>-2199792</v>
      </c>
      <c r="K117" s="22">
        <v>0</v>
      </c>
      <c r="L117" s="22">
        <v>82965</v>
      </c>
      <c r="M117" s="22">
        <v>1277135</v>
      </c>
      <c r="N117" s="22">
        <v>0</v>
      </c>
      <c r="O117" s="22">
        <v>-790674</v>
      </c>
      <c r="P117" s="22">
        <v>0</v>
      </c>
      <c r="Q117" s="22">
        <v>0</v>
      </c>
      <c r="R117" s="22">
        <v>129280</v>
      </c>
      <c r="S117" s="22">
        <v>26840415</v>
      </c>
      <c r="T117" s="22">
        <v>-2345637</v>
      </c>
      <c r="U117" s="22">
        <v>24494778</v>
      </c>
    </row>
    <row r="118" spans="1:21" x14ac:dyDescent="0.25">
      <c r="A118" s="22" t="s">
        <v>120</v>
      </c>
      <c r="B118" s="22" t="s">
        <v>292</v>
      </c>
      <c r="C118" s="22" t="s">
        <v>353</v>
      </c>
      <c r="D118" s="22" t="s">
        <v>354</v>
      </c>
      <c r="E118" s="22">
        <v>959622</v>
      </c>
      <c r="F118" s="22">
        <v>9910109</v>
      </c>
      <c r="G118" s="22">
        <v>-330511</v>
      </c>
      <c r="H118" s="22">
        <v>0</v>
      </c>
      <c r="I118" s="22">
        <v>0</v>
      </c>
      <c r="J118" s="22">
        <v>-10063505</v>
      </c>
      <c r="K118" s="22">
        <v>0</v>
      </c>
      <c r="L118" s="22">
        <v>0</v>
      </c>
      <c r="M118" s="22">
        <v>3167599</v>
      </c>
      <c r="N118" s="22">
        <v>0</v>
      </c>
      <c r="O118" s="22">
        <v>-1957383</v>
      </c>
      <c r="P118" s="22">
        <v>0</v>
      </c>
      <c r="Q118" s="22">
        <v>0</v>
      </c>
      <c r="R118" s="22">
        <v>1685931</v>
      </c>
      <c r="S118" s="22">
        <v>96343744</v>
      </c>
      <c r="T118" s="22">
        <v>-40617432</v>
      </c>
      <c r="U118" s="22">
        <v>55726312</v>
      </c>
    </row>
    <row r="119" spans="1:21" x14ac:dyDescent="0.25">
      <c r="A119" s="22" t="s">
        <v>120</v>
      </c>
      <c r="B119" s="22" t="s">
        <v>292</v>
      </c>
      <c r="C119" s="22" t="s">
        <v>355</v>
      </c>
      <c r="D119" s="22" t="s">
        <v>356</v>
      </c>
      <c r="E119" s="22">
        <v>2948965</v>
      </c>
      <c r="F119" s="22">
        <v>10804208</v>
      </c>
      <c r="G119" s="22">
        <v>-2367590</v>
      </c>
      <c r="H119" s="22">
        <v>13193</v>
      </c>
      <c r="I119" s="22"/>
      <c r="J119" s="22">
        <v>-13706067</v>
      </c>
      <c r="K119" s="22"/>
      <c r="L119" s="22">
        <v>19688</v>
      </c>
      <c r="M119" s="22">
        <v>3015394</v>
      </c>
      <c r="N119" s="22"/>
      <c r="O119" s="22">
        <v>-185022</v>
      </c>
      <c r="P119" s="22"/>
      <c r="Q119" s="22"/>
      <c r="R119" s="22">
        <v>542769</v>
      </c>
      <c r="S119" s="22">
        <v>100654469</v>
      </c>
      <c r="T119" s="22">
        <v>808139</v>
      </c>
      <c r="U119" s="22">
        <v>101462608</v>
      </c>
    </row>
    <row r="120" spans="1:21" x14ac:dyDescent="0.25">
      <c r="A120" s="22" t="s">
        <v>120</v>
      </c>
      <c r="B120" s="22" t="s">
        <v>292</v>
      </c>
      <c r="C120" s="22" t="s">
        <v>357</v>
      </c>
      <c r="D120" s="22" t="s">
        <v>358</v>
      </c>
      <c r="E120" s="22">
        <v>60346</v>
      </c>
      <c r="F120" s="22">
        <v>-13459</v>
      </c>
      <c r="G120" s="22">
        <v>-34745</v>
      </c>
      <c r="H120" s="22">
        <v>0</v>
      </c>
      <c r="I120" s="22">
        <v>0</v>
      </c>
      <c r="J120" s="22">
        <v>-133992</v>
      </c>
      <c r="K120" s="22">
        <v>0</v>
      </c>
      <c r="L120" s="22">
        <v>0</v>
      </c>
      <c r="M120" s="22">
        <v>227477</v>
      </c>
      <c r="N120" s="22">
        <v>0</v>
      </c>
      <c r="O120" s="22">
        <v>0</v>
      </c>
      <c r="P120" s="22">
        <v>0</v>
      </c>
      <c r="Q120" s="22">
        <v>0</v>
      </c>
      <c r="R120" s="22">
        <v>105627</v>
      </c>
      <c r="S120" s="22">
        <v>11760121</v>
      </c>
      <c r="T120" s="22">
        <v>-5719234</v>
      </c>
      <c r="U120" s="22">
        <v>6040887</v>
      </c>
    </row>
    <row r="121" spans="1:21" x14ac:dyDescent="0.25">
      <c r="A121" s="22" t="s">
        <v>120</v>
      </c>
      <c r="B121" s="22" t="s">
        <v>292</v>
      </c>
      <c r="C121" s="22" t="s">
        <v>359</v>
      </c>
      <c r="D121" s="22" t="s">
        <v>360</v>
      </c>
      <c r="E121" s="22">
        <v>332690</v>
      </c>
      <c r="F121" s="22">
        <v>8327411</v>
      </c>
      <c r="G121" s="22">
        <v>-1761262</v>
      </c>
      <c r="H121" s="22">
        <v>1177749</v>
      </c>
      <c r="I121" s="22">
        <v>0</v>
      </c>
      <c r="J121" s="22">
        <v>-7642401</v>
      </c>
      <c r="K121" s="22">
        <v>0</v>
      </c>
      <c r="L121" s="22">
        <v>317033</v>
      </c>
      <c r="M121" s="22">
        <v>1901311</v>
      </c>
      <c r="N121" s="22">
        <v>0</v>
      </c>
      <c r="O121" s="22">
        <v>-1671047</v>
      </c>
      <c r="P121" s="22">
        <v>0</v>
      </c>
      <c r="Q121" s="22">
        <v>0</v>
      </c>
      <c r="R121" s="22">
        <v>981484</v>
      </c>
      <c r="S121" s="22">
        <v>98535901</v>
      </c>
      <c r="T121" s="22">
        <v>48671327</v>
      </c>
      <c r="U121" s="22">
        <v>49864574</v>
      </c>
    </row>
    <row r="122" spans="1:21" x14ac:dyDescent="0.25">
      <c r="A122" s="22" t="s">
        <v>120</v>
      </c>
      <c r="B122" s="22" t="s">
        <v>292</v>
      </c>
      <c r="C122" s="22" t="s">
        <v>361</v>
      </c>
      <c r="D122" s="22" t="s">
        <v>362</v>
      </c>
      <c r="E122" s="22">
        <v>145383</v>
      </c>
      <c r="F122" s="22">
        <v>1212385</v>
      </c>
      <c r="G122" s="22">
        <v>-262903</v>
      </c>
      <c r="H122" s="22">
        <v>25985</v>
      </c>
      <c r="I122" s="22">
        <v>0</v>
      </c>
      <c r="J122" s="22">
        <v>-1205221</v>
      </c>
      <c r="K122" s="22">
        <v>0</v>
      </c>
      <c r="L122" s="22">
        <v>0</v>
      </c>
      <c r="M122" s="22">
        <v>458742</v>
      </c>
      <c r="N122" s="22">
        <v>0</v>
      </c>
      <c r="O122" s="22">
        <v>-76219</v>
      </c>
      <c r="P122" s="22">
        <v>0</v>
      </c>
      <c r="Q122" s="22">
        <v>0</v>
      </c>
      <c r="R122" s="22">
        <v>298152</v>
      </c>
      <c r="S122" s="22">
        <v>17719969</v>
      </c>
      <c r="T122" s="22">
        <v>6113177</v>
      </c>
      <c r="U122" s="22">
        <v>11606792</v>
      </c>
    </row>
    <row r="123" spans="1:21" x14ac:dyDescent="0.25">
      <c r="A123" s="22" t="s">
        <v>120</v>
      </c>
      <c r="B123" s="22" t="s">
        <v>292</v>
      </c>
      <c r="C123" s="22" t="s">
        <v>363</v>
      </c>
      <c r="D123" s="22" t="s">
        <v>364</v>
      </c>
      <c r="E123" s="22">
        <v>738852</v>
      </c>
      <c r="F123" s="22">
        <v>920650</v>
      </c>
      <c r="G123" s="22">
        <v>-287283</v>
      </c>
      <c r="H123" s="22">
        <v>560777</v>
      </c>
      <c r="I123" s="22">
        <v>0</v>
      </c>
      <c r="J123" s="22">
        <v>-1629360</v>
      </c>
      <c r="K123" s="22">
        <v>0</v>
      </c>
      <c r="L123" s="22">
        <v>0</v>
      </c>
      <c r="M123" s="22">
        <v>1029093</v>
      </c>
      <c r="N123" s="22">
        <v>0</v>
      </c>
      <c r="O123" s="22">
        <v>-271485</v>
      </c>
      <c r="P123" s="22">
        <v>0</v>
      </c>
      <c r="Q123" s="22">
        <v>0</v>
      </c>
      <c r="R123" s="22">
        <v>1061244</v>
      </c>
      <c r="S123" s="22">
        <v>39046647</v>
      </c>
      <c r="T123" s="22">
        <v>-14052600</v>
      </c>
      <c r="U123" s="22">
        <v>24994047</v>
      </c>
    </row>
    <row r="124" spans="1:21" x14ac:dyDescent="0.25">
      <c r="A124" s="22" t="s">
        <v>120</v>
      </c>
      <c r="B124" s="22" t="s">
        <v>292</v>
      </c>
      <c r="C124" s="22" t="s">
        <v>365</v>
      </c>
      <c r="D124" s="22" t="s">
        <v>366</v>
      </c>
      <c r="E124" s="22">
        <v>191721</v>
      </c>
      <c r="F124" s="22">
        <v>481630</v>
      </c>
      <c r="G124" s="22">
        <v>-177645</v>
      </c>
      <c r="H124" s="22">
        <v>18382</v>
      </c>
      <c r="I124" s="22">
        <v>0</v>
      </c>
      <c r="J124" s="22">
        <v>-662942</v>
      </c>
      <c r="K124" s="22">
        <v>0</v>
      </c>
      <c r="L124" s="22">
        <v>30761</v>
      </c>
      <c r="M124" s="22">
        <v>366455</v>
      </c>
      <c r="N124" s="22">
        <v>0</v>
      </c>
      <c r="O124" s="22">
        <v>-67422</v>
      </c>
      <c r="P124" s="22">
        <v>0</v>
      </c>
      <c r="Q124" s="22">
        <v>11033</v>
      </c>
      <c r="R124" s="22">
        <v>191973</v>
      </c>
      <c r="S124" s="22">
        <v>14602352</v>
      </c>
      <c r="T124" s="22">
        <v>-4350822</v>
      </c>
      <c r="U124" s="22">
        <v>10251530</v>
      </c>
    </row>
    <row r="125" spans="1:21" x14ac:dyDescent="0.25">
      <c r="A125" s="22" t="s">
        <v>120</v>
      </c>
      <c r="B125" s="22" t="s">
        <v>292</v>
      </c>
      <c r="C125" s="22" t="s">
        <v>367</v>
      </c>
      <c r="D125" s="22" t="s">
        <v>368</v>
      </c>
      <c r="E125" s="22">
        <v>1085491</v>
      </c>
      <c r="F125" s="22">
        <v>2493652</v>
      </c>
      <c r="G125" s="22">
        <v>-461383</v>
      </c>
      <c r="H125" s="22">
        <v>0</v>
      </c>
      <c r="I125" s="22">
        <v>0</v>
      </c>
      <c r="J125" s="22">
        <v>-4142689</v>
      </c>
      <c r="K125" s="22">
        <v>-219048</v>
      </c>
      <c r="L125" s="22">
        <v>30352</v>
      </c>
      <c r="M125" s="22">
        <v>725811</v>
      </c>
      <c r="N125" s="22">
        <v>0</v>
      </c>
      <c r="O125" s="22">
        <v>-109684</v>
      </c>
      <c r="P125" s="22">
        <v>0</v>
      </c>
      <c r="Q125" s="22">
        <v>-580170</v>
      </c>
      <c r="R125" s="22">
        <v>-1177668</v>
      </c>
      <c r="S125" s="22">
        <v>37950138</v>
      </c>
      <c r="T125" s="22">
        <v>-20563450</v>
      </c>
      <c r="U125" s="22">
        <v>17386688</v>
      </c>
    </row>
    <row r="126" spans="1:21" x14ac:dyDescent="0.25">
      <c r="A126" s="22" t="s">
        <v>120</v>
      </c>
      <c r="B126" s="22" t="s">
        <v>292</v>
      </c>
      <c r="C126" s="22" t="s">
        <v>369</v>
      </c>
      <c r="D126" s="22" t="s">
        <v>370</v>
      </c>
      <c r="E126" s="22">
        <v>896229</v>
      </c>
      <c r="F126" s="22">
        <v>3717941</v>
      </c>
      <c r="G126" s="22">
        <v>-6161873</v>
      </c>
      <c r="H126" s="22">
        <v>61153</v>
      </c>
      <c r="I126" s="22">
        <v>0</v>
      </c>
      <c r="J126" s="22">
        <v>-133348</v>
      </c>
      <c r="K126" s="22">
        <v>0</v>
      </c>
      <c r="L126" s="22">
        <v>0</v>
      </c>
      <c r="M126" s="22">
        <v>622277</v>
      </c>
      <c r="N126" s="22">
        <v>0</v>
      </c>
      <c r="O126" s="22">
        <v>-155041</v>
      </c>
      <c r="P126" s="22">
        <v>0</v>
      </c>
      <c r="Q126" s="22">
        <v>0</v>
      </c>
      <c r="R126" s="22">
        <v>-1152661</v>
      </c>
      <c r="S126" s="22">
        <v>26956652</v>
      </c>
      <c r="T126" s="22">
        <v>8157772</v>
      </c>
      <c r="U126" s="22">
        <v>17798880</v>
      </c>
    </row>
    <row r="127" spans="1:21" x14ac:dyDescent="0.25">
      <c r="A127" s="22" t="s">
        <v>120</v>
      </c>
      <c r="B127" s="22" t="s">
        <v>292</v>
      </c>
      <c r="C127" s="22" t="s">
        <v>371</v>
      </c>
      <c r="D127" s="22" t="s">
        <v>372</v>
      </c>
      <c r="E127" s="22">
        <v>240970</v>
      </c>
      <c r="F127" s="22">
        <v>492577</v>
      </c>
      <c r="G127" s="22">
        <v>-606915</v>
      </c>
      <c r="H127" s="22">
        <v>26302</v>
      </c>
      <c r="I127" s="22"/>
      <c r="J127" s="22">
        <v>-259263</v>
      </c>
      <c r="K127" s="22"/>
      <c r="L127" s="22"/>
      <c r="M127" s="22">
        <v>508113</v>
      </c>
      <c r="N127" s="22"/>
      <c r="O127" s="22">
        <v>-106129</v>
      </c>
      <c r="P127" s="22"/>
      <c r="Q127" s="22"/>
      <c r="R127" s="22">
        <v>295655</v>
      </c>
      <c r="S127" s="22">
        <v>16745175</v>
      </c>
      <c r="T127" s="22">
        <v>-35360</v>
      </c>
      <c r="U127" s="22">
        <v>16709815</v>
      </c>
    </row>
    <row r="128" spans="1:21" x14ac:dyDescent="0.25">
      <c r="A128" s="22" t="s">
        <v>120</v>
      </c>
      <c r="B128" s="22" t="s">
        <v>292</v>
      </c>
      <c r="C128" s="22" t="s">
        <v>373</v>
      </c>
      <c r="D128" s="22" t="s">
        <v>374</v>
      </c>
      <c r="E128" s="22">
        <v>1228041</v>
      </c>
      <c r="F128" s="22">
        <v>548228</v>
      </c>
      <c r="G128" s="22">
        <v>0</v>
      </c>
      <c r="H128" s="22">
        <v>0</v>
      </c>
      <c r="I128" s="22">
        <v>0</v>
      </c>
      <c r="J128" s="22">
        <v>-1301215</v>
      </c>
      <c r="K128" s="22">
        <v>0</v>
      </c>
      <c r="L128" s="22">
        <v>0</v>
      </c>
      <c r="M128" s="22">
        <v>539935</v>
      </c>
      <c r="N128" s="22">
        <v>0</v>
      </c>
      <c r="O128" s="22">
        <v>-26075</v>
      </c>
      <c r="P128" s="22">
        <v>0</v>
      </c>
      <c r="Q128" s="22">
        <v>-211938</v>
      </c>
      <c r="R128" s="22">
        <v>776976</v>
      </c>
      <c r="S128" s="22">
        <v>23034435</v>
      </c>
      <c r="T128" s="22">
        <v>-7610586</v>
      </c>
      <c r="U128" s="22">
        <v>15423849</v>
      </c>
    </row>
    <row r="129" spans="1:21" x14ac:dyDescent="0.25">
      <c r="A129" s="22" t="s">
        <v>120</v>
      </c>
      <c r="B129" s="22" t="s">
        <v>292</v>
      </c>
      <c r="C129" s="22" t="s">
        <v>375</v>
      </c>
      <c r="D129" s="22" t="s">
        <v>376</v>
      </c>
      <c r="E129" s="22">
        <v>1</v>
      </c>
      <c r="F129" s="22">
        <v>2440325</v>
      </c>
      <c r="G129" s="22">
        <v>0</v>
      </c>
      <c r="H129" s="22">
        <v>-1069535</v>
      </c>
      <c r="I129" s="22">
        <v>0</v>
      </c>
      <c r="J129" s="22">
        <v>-5146301</v>
      </c>
      <c r="K129" s="22">
        <v>0</v>
      </c>
      <c r="L129" s="22">
        <v>2954</v>
      </c>
      <c r="M129" s="22">
        <v>774046</v>
      </c>
      <c r="N129" s="22">
        <v>0</v>
      </c>
      <c r="O129" s="22">
        <v>-509579</v>
      </c>
      <c r="P129" s="22">
        <v>0</v>
      </c>
      <c r="Q129" s="22">
        <v>3528580</v>
      </c>
      <c r="R129" s="22">
        <v>20491</v>
      </c>
      <c r="S129" s="22">
        <v>15357975</v>
      </c>
      <c r="T129" s="22">
        <v>8946404</v>
      </c>
      <c r="U129" s="22">
        <v>24304379</v>
      </c>
    </row>
    <row r="130" spans="1:21" x14ac:dyDescent="0.25">
      <c r="A130" s="22" t="s">
        <v>120</v>
      </c>
      <c r="B130" s="22" t="s">
        <v>292</v>
      </c>
      <c r="C130" s="22" t="s">
        <v>377</v>
      </c>
      <c r="D130" s="22" t="s">
        <v>378</v>
      </c>
      <c r="E130" s="22">
        <v>36451</v>
      </c>
      <c r="F130" s="22">
        <v>2034719</v>
      </c>
      <c r="G130" s="22">
        <v>0</v>
      </c>
      <c r="H130" s="22">
        <v>0</v>
      </c>
      <c r="I130" s="22">
        <v>0</v>
      </c>
      <c r="J130" s="22">
        <v>-2133747</v>
      </c>
      <c r="K130" s="22">
        <v>0</v>
      </c>
      <c r="L130" s="22">
        <v>0</v>
      </c>
      <c r="M130" s="22">
        <v>229540</v>
      </c>
      <c r="N130" s="22">
        <v>0</v>
      </c>
      <c r="O130" s="22">
        <v>-15138</v>
      </c>
      <c r="P130" s="22">
        <v>0</v>
      </c>
      <c r="Q130" s="22">
        <v>0</v>
      </c>
      <c r="R130" s="22">
        <v>151825</v>
      </c>
      <c r="S130" s="22">
        <v>3849047</v>
      </c>
      <c r="T130" s="22">
        <v>571638</v>
      </c>
      <c r="U130" s="22">
        <v>4420685</v>
      </c>
    </row>
    <row r="131" spans="1:21" x14ac:dyDescent="0.25">
      <c r="A131" s="22" t="s">
        <v>120</v>
      </c>
      <c r="B131" s="22" t="s">
        <v>292</v>
      </c>
      <c r="C131" s="22" t="s">
        <v>379</v>
      </c>
      <c r="D131" s="22" t="s">
        <v>380</v>
      </c>
      <c r="E131" s="22">
        <v>2035593</v>
      </c>
      <c r="F131" s="22">
        <v>818660</v>
      </c>
      <c r="G131" s="22">
        <v>0</v>
      </c>
      <c r="H131" s="22">
        <v>16713</v>
      </c>
      <c r="I131" s="22">
        <v>0</v>
      </c>
      <c r="J131" s="22">
        <v>-803980</v>
      </c>
      <c r="K131" s="22">
        <v>0</v>
      </c>
      <c r="L131" s="22">
        <v>2</v>
      </c>
      <c r="M131" s="22">
        <v>462720</v>
      </c>
      <c r="N131" s="22">
        <v>0</v>
      </c>
      <c r="O131" s="22">
        <v>-55106</v>
      </c>
      <c r="P131" s="22">
        <v>0</v>
      </c>
      <c r="Q131" s="22">
        <v>0</v>
      </c>
      <c r="R131" s="22">
        <v>2474602</v>
      </c>
      <c r="S131" s="22">
        <v>25589780</v>
      </c>
      <c r="T131" s="22">
        <v>-10120349</v>
      </c>
      <c r="U131" s="22">
        <v>15469431</v>
      </c>
    </row>
    <row r="132" spans="1:21" x14ac:dyDescent="0.25">
      <c r="A132" s="22" t="s">
        <v>120</v>
      </c>
      <c r="B132" s="22" t="s">
        <v>292</v>
      </c>
      <c r="C132" s="22" t="s">
        <v>381</v>
      </c>
      <c r="D132" s="22" t="s">
        <v>382</v>
      </c>
      <c r="E132" s="22">
        <v>60602</v>
      </c>
      <c r="F132" s="22">
        <v>57363</v>
      </c>
      <c r="G132" s="22">
        <v>-58225</v>
      </c>
      <c r="H132" s="22">
        <v>34903</v>
      </c>
      <c r="I132" s="22">
        <v>0</v>
      </c>
      <c r="J132" s="22">
        <v>-82833</v>
      </c>
      <c r="K132" s="22">
        <v>0</v>
      </c>
      <c r="L132" s="22">
        <v>0</v>
      </c>
      <c r="M132" s="22">
        <v>208587</v>
      </c>
      <c r="N132" s="22">
        <v>0</v>
      </c>
      <c r="O132" s="22">
        <v>-171439</v>
      </c>
      <c r="P132" s="22">
        <v>0</v>
      </c>
      <c r="Q132" s="22">
        <v>0</v>
      </c>
      <c r="R132" s="22">
        <v>48958</v>
      </c>
      <c r="S132" s="22">
        <v>8622633</v>
      </c>
      <c r="T132" s="22">
        <v>-3568972</v>
      </c>
      <c r="U132" s="22">
        <v>5053661</v>
      </c>
    </row>
    <row r="133" spans="1:21" x14ac:dyDescent="0.25">
      <c r="A133" s="22" t="s">
        <v>120</v>
      </c>
      <c r="B133" s="22" t="s">
        <v>292</v>
      </c>
      <c r="C133" s="22" t="s">
        <v>383</v>
      </c>
      <c r="D133" s="22" t="s">
        <v>384</v>
      </c>
      <c r="E133" s="22">
        <v>1821378</v>
      </c>
      <c r="F133" s="22">
        <v>1015762</v>
      </c>
      <c r="G133" s="22">
        <v>-2345866</v>
      </c>
      <c r="H133" s="22">
        <v>467024</v>
      </c>
      <c r="I133" s="22">
        <v>0</v>
      </c>
      <c r="J133" s="22">
        <v>-2812354</v>
      </c>
      <c r="K133" s="22">
        <v>0</v>
      </c>
      <c r="L133" s="22">
        <v>35478</v>
      </c>
      <c r="M133" s="22">
        <v>3956412</v>
      </c>
      <c r="N133" s="22">
        <v>0</v>
      </c>
      <c r="O133" s="22">
        <v>-1137968</v>
      </c>
      <c r="P133" s="22">
        <v>0</v>
      </c>
      <c r="Q133" s="22">
        <v>0</v>
      </c>
      <c r="R133" s="22">
        <v>999866</v>
      </c>
      <c r="S133" s="22">
        <v>57818472</v>
      </c>
      <c r="T133" s="22">
        <v>57323824</v>
      </c>
      <c r="U133" s="22">
        <v>115142296</v>
      </c>
    </row>
    <row r="134" spans="1:21" x14ac:dyDescent="0.25">
      <c r="A134" s="22" t="s">
        <v>120</v>
      </c>
      <c r="B134" s="22" t="s">
        <v>292</v>
      </c>
      <c r="C134" s="22" t="s">
        <v>385</v>
      </c>
      <c r="D134" s="22" t="s">
        <v>386</v>
      </c>
      <c r="E134" s="22">
        <v>205861</v>
      </c>
      <c r="F134" s="22">
        <v>191651</v>
      </c>
      <c r="G134" s="22">
        <v>-128182</v>
      </c>
      <c r="H134" s="22">
        <v>0</v>
      </c>
      <c r="I134" s="22">
        <v>0</v>
      </c>
      <c r="J134" s="22">
        <v>-1187075</v>
      </c>
      <c r="K134" s="22">
        <v>0</v>
      </c>
      <c r="L134" s="22">
        <v>113125</v>
      </c>
      <c r="M134" s="22">
        <v>1799211</v>
      </c>
      <c r="N134" s="22">
        <v>0</v>
      </c>
      <c r="O134" s="22">
        <v>-240381</v>
      </c>
      <c r="P134" s="22">
        <v>0</v>
      </c>
      <c r="Q134" s="22">
        <v>0</v>
      </c>
      <c r="R134" s="22">
        <v>754210</v>
      </c>
      <c r="S134" s="22">
        <v>42520337</v>
      </c>
      <c r="T134" s="22">
        <v>-6828677</v>
      </c>
      <c r="U134" s="22">
        <v>35691660</v>
      </c>
    </row>
    <row r="135" spans="1:21" x14ac:dyDescent="0.25">
      <c r="A135" s="22" t="s">
        <v>120</v>
      </c>
      <c r="B135" s="22" t="s">
        <v>292</v>
      </c>
      <c r="C135" s="22" t="s">
        <v>387</v>
      </c>
      <c r="D135" s="22" t="s">
        <v>388</v>
      </c>
      <c r="E135" s="22">
        <v>233734</v>
      </c>
      <c r="F135" s="22">
        <v>3617938</v>
      </c>
      <c r="G135" s="22">
        <v>-3027393</v>
      </c>
      <c r="H135" s="22">
        <v>7419957</v>
      </c>
      <c r="I135" s="22">
        <v>0</v>
      </c>
      <c r="J135" s="22">
        <v>-12416218</v>
      </c>
      <c r="K135" s="22">
        <v>0</v>
      </c>
      <c r="L135" s="22">
        <v>6930</v>
      </c>
      <c r="M135" s="22">
        <v>3222078</v>
      </c>
      <c r="N135" s="22">
        <v>0</v>
      </c>
      <c r="O135" s="22">
        <v>-94659</v>
      </c>
      <c r="P135" s="22">
        <v>0</v>
      </c>
      <c r="Q135" s="22">
        <v>0</v>
      </c>
      <c r="R135" s="22">
        <v>-1037633</v>
      </c>
      <c r="S135" s="22">
        <v>113133370</v>
      </c>
      <c r="T135" s="22">
        <v>4968640</v>
      </c>
      <c r="U135" s="22">
        <v>118102010</v>
      </c>
    </row>
    <row r="136" spans="1:21" x14ac:dyDescent="0.25">
      <c r="A136" s="22" t="s">
        <v>120</v>
      </c>
      <c r="B136" s="22" t="s">
        <v>292</v>
      </c>
      <c r="C136" s="22" t="s">
        <v>389</v>
      </c>
      <c r="D136" s="22" t="s">
        <v>390</v>
      </c>
      <c r="E136" s="22">
        <v>987010</v>
      </c>
      <c r="F136" s="22">
        <v>6445355</v>
      </c>
      <c r="G136" s="22">
        <v>-9051411</v>
      </c>
      <c r="H136" s="22">
        <v>0</v>
      </c>
      <c r="I136" s="22">
        <v>0</v>
      </c>
      <c r="J136" s="22">
        <v>0</v>
      </c>
      <c r="K136" s="22">
        <v>0</v>
      </c>
      <c r="L136" s="22">
        <v>206052</v>
      </c>
      <c r="M136" s="22">
        <v>3181700</v>
      </c>
      <c r="N136" s="22">
        <v>0</v>
      </c>
      <c r="O136" s="22">
        <v>-1268706</v>
      </c>
      <c r="P136" s="22">
        <v>0</v>
      </c>
      <c r="Q136" s="22">
        <v>0</v>
      </c>
      <c r="R136" s="22">
        <v>500000</v>
      </c>
      <c r="S136" s="22">
        <v>114585534</v>
      </c>
      <c r="T136" s="22">
        <v>-5910817</v>
      </c>
      <c r="U136" s="22">
        <v>108674717</v>
      </c>
    </row>
    <row r="137" spans="1:21" x14ac:dyDescent="0.25">
      <c r="A137" s="22" t="s">
        <v>120</v>
      </c>
      <c r="B137" s="22" t="s">
        <v>292</v>
      </c>
      <c r="C137" s="22" t="s">
        <v>391</v>
      </c>
      <c r="D137" s="22" t="s">
        <v>392</v>
      </c>
      <c r="E137" s="22">
        <v>2318286</v>
      </c>
      <c r="F137" s="22">
        <v>3443120</v>
      </c>
      <c r="G137" s="22">
        <v>0</v>
      </c>
      <c r="H137" s="22">
        <v>419729</v>
      </c>
      <c r="I137" s="22">
        <v>0</v>
      </c>
      <c r="J137" s="22">
        <v>-3296347</v>
      </c>
      <c r="K137" s="22">
        <v>0</v>
      </c>
      <c r="L137" s="22">
        <v>0</v>
      </c>
      <c r="M137" s="22">
        <v>2528454</v>
      </c>
      <c r="N137" s="22">
        <v>0</v>
      </c>
      <c r="O137" s="22">
        <v>0</v>
      </c>
      <c r="P137" s="22">
        <v>0</v>
      </c>
      <c r="Q137" s="22">
        <v>0</v>
      </c>
      <c r="R137" s="22">
        <v>5413242</v>
      </c>
      <c r="S137" s="22">
        <v>80055887</v>
      </c>
      <c r="T137" s="22">
        <v>1009093</v>
      </c>
      <c r="U137" s="22">
        <v>87014493</v>
      </c>
    </row>
    <row r="138" spans="1:21" x14ac:dyDescent="0.25">
      <c r="A138" s="22" t="s">
        <v>120</v>
      </c>
      <c r="B138" s="22" t="s">
        <v>292</v>
      </c>
      <c r="C138" s="22" t="s">
        <v>393</v>
      </c>
      <c r="D138" s="22" t="s">
        <v>394</v>
      </c>
      <c r="E138" s="22">
        <v>132375</v>
      </c>
      <c r="F138" s="22">
        <v>-63091</v>
      </c>
      <c r="G138" s="22">
        <v>-62728</v>
      </c>
      <c r="H138" s="22">
        <v>41412</v>
      </c>
      <c r="I138" s="22"/>
      <c r="J138" s="22">
        <v>-340281</v>
      </c>
      <c r="K138" s="22">
        <v>-4645</v>
      </c>
      <c r="L138" s="22">
        <v>11750</v>
      </c>
      <c r="M138" s="22">
        <v>304208</v>
      </c>
      <c r="N138" s="22"/>
      <c r="O138" s="22">
        <v>-36835</v>
      </c>
      <c r="P138" s="22"/>
      <c r="Q138" s="22"/>
      <c r="R138" s="22">
        <v>-17835</v>
      </c>
      <c r="S138" s="22">
        <v>7826605</v>
      </c>
      <c r="T138" s="22">
        <v>1190687</v>
      </c>
      <c r="U138" s="22">
        <v>9017292</v>
      </c>
    </row>
    <row r="139" spans="1:21" x14ac:dyDescent="0.25">
      <c r="A139" s="22" t="s">
        <v>120</v>
      </c>
      <c r="B139" s="22" t="s">
        <v>292</v>
      </c>
      <c r="C139" s="22" t="s">
        <v>395</v>
      </c>
      <c r="D139" s="22" t="s">
        <v>396</v>
      </c>
      <c r="E139" s="22">
        <v>703290</v>
      </c>
      <c r="F139" s="22">
        <v>-76750</v>
      </c>
      <c r="G139" s="22">
        <v>-138672</v>
      </c>
      <c r="H139" s="22">
        <v>0</v>
      </c>
      <c r="I139" s="22">
        <v>0</v>
      </c>
      <c r="J139" s="22">
        <v>-472765</v>
      </c>
      <c r="K139" s="22">
        <v>0</v>
      </c>
      <c r="L139" s="22">
        <v>0</v>
      </c>
      <c r="M139" s="22">
        <v>442932</v>
      </c>
      <c r="N139" s="22">
        <v>0</v>
      </c>
      <c r="O139" s="22">
        <v>-63757</v>
      </c>
      <c r="P139" s="22">
        <v>0</v>
      </c>
      <c r="Q139" s="22">
        <v>0</v>
      </c>
      <c r="R139" s="22">
        <v>394278</v>
      </c>
      <c r="S139" s="22">
        <v>10842149</v>
      </c>
      <c r="T139" s="22">
        <v>-4264274</v>
      </c>
      <c r="U139" s="22">
        <v>6577875</v>
      </c>
    </row>
    <row r="140" spans="1:21" x14ac:dyDescent="0.25">
      <c r="A140" s="22" t="s">
        <v>120</v>
      </c>
      <c r="B140" s="22" t="s">
        <v>292</v>
      </c>
      <c r="C140" s="22" t="s">
        <v>397</v>
      </c>
      <c r="D140" s="22" t="s">
        <v>398</v>
      </c>
      <c r="E140" s="22">
        <v>795295</v>
      </c>
      <c r="F140" s="22">
        <v>1276936</v>
      </c>
      <c r="G140" s="22">
        <v>-183181</v>
      </c>
      <c r="H140" s="22">
        <v>0</v>
      </c>
      <c r="I140" s="22">
        <v>0</v>
      </c>
      <c r="J140" s="22">
        <v>-2004803</v>
      </c>
      <c r="K140" s="22">
        <v>-745216</v>
      </c>
      <c r="L140" s="22">
        <v>700340</v>
      </c>
      <c r="M140" s="22">
        <v>3073907</v>
      </c>
      <c r="N140" s="22">
        <v>0</v>
      </c>
      <c r="O140" s="22">
        <v>-1118929</v>
      </c>
      <c r="P140" s="22">
        <v>0</v>
      </c>
      <c r="Q140" s="22">
        <v>0</v>
      </c>
      <c r="R140" s="22">
        <v>1794349</v>
      </c>
      <c r="S140" s="22">
        <v>87649086</v>
      </c>
      <c r="T140" s="22">
        <v>569811</v>
      </c>
      <c r="U140" s="22">
        <v>88218897</v>
      </c>
    </row>
    <row r="141" spans="1:21" x14ac:dyDescent="0.25">
      <c r="A141" s="22" t="s">
        <v>120</v>
      </c>
      <c r="B141" s="22" t="s">
        <v>292</v>
      </c>
      <c r="C141" s="22" t="s">
        <v>399</v>
      </c>
      <c r="D141" s="22" t="s">
        <v>400</v>
      </c>
      <c r="E141" s="22">
        <v>4017993</v>
      </c>
      <c r="F141" s="22">
        <v>635189</v>
      </c>
      <c r="G141" s="22">
        <v>0</v>
      </c>
      <c r="H141" s="22">
        <v>0</v>
      </c>
      <c r="I141" s="22">
        <v>0</v>
      </c>
      <c r="J141" s="22">
        <v>-115539</v>
      </c>
      <c r="K141" s="22">
        <v>0</v>
      </c>
      <c r="L141" s="22">
        <v>0</v>
      </c>
      <c r="M141" s="22">
        <v>654554</v>
      </c>
      <c r="N141" s="22">
        <v>0</v>
      </c>
      <c r="O141" s="22">
        <v>-53389</v>
      </c>
      <c r="P141" s="22">
        <v>0</v>
      </c>
      <c r="Q141" s="22">
        <v>0</v>
      </c>
      <c r="R141" s="22">
        <v>5138808</v>
      </c>
      <c r="S141" s="22">
        <v>12523837</v>
      </c>
      <c r="T141" s="22">
        <v>-1852167</v>
      </c>
      <c r="U141" s="22">
        <v>10671670</v>
      </c>
    </row>
    <row r="142" spans="1:21" x14ac:dyDescent="0.25">
      <c r="A142" s="22" t="s">
        <v>120</v>
      </c>
      <c r="B142" s="22" t="s">
        <v>292</v>
      </c>
      <c r="C142" s="22" t="s">
        <v>401</v>
      </c>
      <c r="D142" s="22" t="s">
        <v>402</v>
      </c>
      <c r="E142" s="22">
        <v>422988</v>
      </c>
      <c r="F142" s="22">
        <v>1279777</v>
      </c>
      <c r="G142" s="22">
        <v>-75625</v>
      </c>
      <c r="H142" s="22">
        <v>0</v>
      </c>
      <c r="I142" s="22">
        <v>0</v>
      </c>
      <c r="J142" s="22">
        <v>-1256440</v>
      </c>
      <c r="K142" s="22">
        <v>0</v>
      </c>
      <c r="L142" s="22">
        <v>0</v>
      </c>
      <c r="M142" s="22">
        <v>318968</v>
      </c>
      <c r="N142" s="22">
        <v>0</v>
      </c>
      <c r="O142" s="22">
        <v>-66705</v>
      </c>
      <c r="P142" s="22">
        <v>0</v>
      </c>
      <c r="Q142" s="22">
        <v>1</v>
      </c>
      <c r="R142" s="22">
        <v>622964</v>
      </c>
      <c r="S142" s="22">
        <v>14559502</v>
      </c>
      <c r="T142" s="22">
        <v>-7293106</v>
      </c>
      <c r="U142" s="22">
        <v>7266396</v>
      </c>
    </row>
    <row r="143" spans="1:21" x14ac:dyDescent="0.25">
      <c r="A143" s="22" t="s">
        <v>120</v>
      </c>
      <c r="B143" s="22" t="s">
        <v>292</v>
      </c>
      <c r="C143" s="22" t="s">
        <v>403</v>
      </c>
      <c r="D143" s="22" t="s">
        <v>404</v>
      </c>
      <c r="E143" s="22">
        <v>102316</v>
      </c>
      <c r="F143" s="22">
        <v>828718</v>
      </c>
      <c r="G143" s="22">
        <v>0</v>
      </c>
      <c r="H143" s="22">
        <v>22500</v>
      </c>
      <c r="I143" s="22">
        <v>0</v>
      </c>
      <c r="J143" s="22">
        <v>-520032</v>
      </c>
      <c r="K143" s="22">
        <v>0</v>
      </c>
      <c r="L143" s="22">
        <v>246636</v>
      </c>
      <c r="M143" s="22">
        <v>508921</v>
      </c>
      <c r="N143" s="22">
        <v>0</v>
      </c>
      <c r="O143" s="22">
        <v>-407234</v>
      </c>
      <c r="P143" s="22">
        <v>0</v>
      </c>
      <c r="Q143" s="22">
        <v>0</v>
      </c>
      <c r="R143" s="22">
        <v>781825</v>
      </c>
      <c r="S143" s="22">
        <v>18146163</v>
      </c>
      <c r="T143" s="22">
        <v>-3332226</v>
      </c>
      <c r="U143" s="22">
        <v>14813937</v>
      </c>
    </row>
    <row r="144" spans="1:21" x14ac:dyDescent="0.25">
      <c r="A144" s="22" t="s">
        <v>120</v>
      </c>
      <c r="B144" s="22" t="s">
        <v>292</v>
      </c>
      <c r="C144" s="22" t="s">
        <v>405</v>
      </c>
      <c r="D144" s="22" t="s">
        <v>406</v>
      </c>
      <c r="E144" s="22">
        <v>518606</v>
      </c>
      <c r="F144" s="22">
        <v>3785935</v>
      </c>
      <c r="G144" s="22">
        <v>-14540</v>
      </c>
      <c r="H144" s="22">
        <v>15506</v>
      </c>
      <c r="I144" s="22">
        <v>0</v>
      </c>
      <c r="J144" s="22">
        <v>-4115136</v>
      </c>
      <c r="K144" s="22">
        <v>0</v>
      </c>
      <c r="L144" s="22">
        <v>28010</v>
      </c>
      <c r="M144" s="22">
        <v>756370</v>
      </c>
      <c r="N144" s="22">
        <v>0</v>
      </c>
      <c r="O144" s="22">
        <v>-146255</v>
      </c>
      <c r="P144" s="22">
        <v>0</v>
      </c>
      <c r="Q144" s="22">
        <v>0</v>
      </c>
      <c r="R144" s="22">
        <v>828496</v>
      </c>
      <c r="S144" s="22">
        <v>20027951</v>
      </c>
      <c r="T144" s="22">
        <v>-2055249</v>
      </c>
      <c r="U144" s="22">
        <v>17972702</v>
      </c>
    </row>
    <row r="145" spans="1:21" x14ac:dyDescent="0.25">
      <c r="A145" s="22" t="s">
        <v>120</v>
      </c>
      <c r="B145" s="22" t="s">
        <v>292</v>
      </c>
      <c r="C145" s="22" t="s">
        <v>407</v>
      </c>
      <c r="D145" s="22" t="s">
        <v>408</v>
      </c>
      <c r="E145" s="22">
        <v>286859</v>
      </c>
      <c r="F145" s="22">
        <v>-499431</v>
      </c>
      <c r="G145" s="22">
        <v>-1465148</v>
      </c>
      <c r="H145" s="22">
        <v>266000</v>
      </c>
      <c r="I145" s="22">
        <v>0</v>
      </c>
      <c r="J145" s="22">
        <v>-771818</v>
      </c>
      <c r="K145" s="22">
        <v>0</v>
      </c>
      <c r="L145" s="22">
        <v>15360</v>
      </c>
      <c r="M145" s="22">
        <v>421485</v>
      </c>
      <c r="N145" s="22">
        <v>0</v>
      </c>
      <c r="O145" s="22">
        <v>-115682</v>
      </c>
      <c r="P145" s="22">
        <v>0</v>
      </c>
      <c r="Q145" s="22">
        <v>786282</v>
      </c>
      <c r="R145" s="22">
        <v>426289</v>
      </c>
      <c r="S145" s="22">
        <v>13209391</v>
      </c>
      <c r="T145" s="22">
        <v>-6930444</v>
      </c>
      <c r="U145" s="22">
        <v>6278947</v>
      </c>
    </row>
    <row r="146" spans="1:21" x14ac:dyDescent="0.25">
      <c r="A146" s="22" t="s">
        <v>120</v>
      </c>
      <c r="B146" s="22" t="s">
        <v>292</v>
      </c>
      <c r="C146" s="22" t="s">
        <v>409</v>
      </c>
      <c r="D146" s="22" t="s">
        <v>410</v>
      </c>
      <c r="E146" s="22">
        <v>208804</v>
      </c>
      <c r="F146" s="22">
        <v>240252</v>
      </c>
      <c r="G146" s="22">
        <v>-190000</v>
      </c>
      <c r="H146" s="22">
        <v>2621</v>
      </c>
      <c r="I146" s="22">
        <v>0</v>
      </c>
      <c r="J146" s="22">
        <v>-180451</v>
      </c>
      <c r="K146" s="22">
        <v>0</v>
      </c>
      <c r="L146" s="22">
        <v>11700</v>
      </c>
      <c r="M146" s="22">
        <v>223487</v>
      </c>
      <c r="N146" s="22">
        <v>0</v>
      </c>
      <c r="O146" s="22">
        <v>-86371</v>
      </c>
      <c r="P146" s="22">
        <v>0</v>
      </c>
      <c r="Q146" s="22">
        <v>0</v>
      </c>
      <c r="R146" s="22">
        <v>230042</v>
      </c>
      <c r="S146" s="22">
        <v>3810214</v>
      </c>
      <c r="T146" s="22">
        <v>4823617</v>
      </c>
      <c r="U146" s="22">
        <v>3810214</v>
      </c>
    </row>
    <row r="147" spans="1:21" x14ac:dyDescent="0.25">
      <c r="A147" s="22" t="s">
        <v>120</v>
      </c>
      <c r="B147" s="22" t="s">
        <v>292</v>
      </c>
      <c r="C147" s="22" t="s">
        <v>411</v>
      </c>
      <c r="D147" s="22" t="s">
        <v>412</v>
      </c>
      <c r="E147" s="22">
        <v>357161</v>
      </c>
      <c r="F147" s="22">
        <v>116020</v>
      </c>
      <c r="G147" s="22">
        <v>0</v>
      </c>
      <c r="H147" s="22">
        <v>83706</v>
      </c>
      <c r="I147" s="22">
        <v>0</v>
      </c>
      <c r="J147" s="22">
        <v>-668167</v>
      </c>
      <c r="K147" s="22">
        <v>0</v>
      </c>
      <c r="L147" s="22">
        <v>200497</v>
      </c>
      <c r="M147" s="22">
        <v>359369</v>
      </c>
      <c r="N147" s="22">
        <v>0</v>
      </c>
      <c r="O147" s="22">
        <v>-89839</v>
      </c>
      <c r="P147" s="22">
        <v>0</v>
      </c>
      <c r="Q147" s="22">
        <v>0</v>
      </c>
      <c r="R147" s="22">
        <v>358747</v>
      </c>
      <c r="S147" s="22">
        <v>13392030</v>
      </c>
      <c r="T147" s="22">
        <v>-7357844</v>
      </c>
      <c r="U147" s="22">
        <v>6034186</v>
      </c>
    </row>
    <row r="148" spans="1:21" x14ac:dyDescent="0.25">
      <c r="A148" s="22" t="s">
        <v>120</v>
      </c>
      <c r="B148" s="22" t="s">
        <v>292</v>
      </c>
      <c r="C148" s="22" t="s">
        <v>413</v>
      </c>
      <c r="D148" s="22" t="s">
        <v>414</v>
      </c>
      <c r="E148" s="22">
        <v>42811</v>
      </c>
      <c r="F148" s="22">
        <v>2399201</v>
      </c>
      <c r="G148" s="22">
        <v>-86052</v>
      </c>
      <c r="H148" s="22">
        <v>0</v>
      </c>
      <c r="I148" s="22">
        <v>0</v>
      </c>
      <c r="J148" s="22">
        <v>-2220622</v>
      </c>
      <c r="K148" s="22">
        <v>0</v>
      </c>
      <c r="L148" s="22">
        <v>0</v>
      </c>
      <c r="M148" s="22">
        <v>484533</v>
      </c>
      <c r="N148" s="22">
        <v>0</v>
      </c>
      <c r="O148" s="22">
        <v>-25468</v>
      </c>
      <c r="P148" s="22">
        <v>0</v>
      </c>
      <c r="Q148" s="22">
        <v>0</v>
      </c>
      <c r="R148" s="22">
        <v>594403</v>
      </c>
      <c r="S148" s="22">
        <v>17971824</v>
      </c>
      <c r="T148" s="22">
        <v>-6955832</v>
      </c>
      <c r="U148" s="22">
        <v>11015892</v>
      </c>
    </row>
    <row r="149" spans="1:21" x14ac:dyDescent="0.25">
      <c r="A149" s="22" t="s">
        <v>120</v>
      </c>
      <c r="B149" s="22" t="s">
        <v>292</v>
      </c>
      <c r="C149" s="22" t="s">
        <v>415</v>
      </c>
      <c r="D149" s="22" t="s">
        <v>416</v>
      </c>
      <c r="E149" s="22">
        <v>201277</v>
      </c>
      <c r="F149" s="22">
        <v>-680470</v>
      </c>
      <c r="G149" s="22">
        <v>0</v>
      </c>
      <c r="H149" s="22">
        <v>487665</v>
      </c>
      <c r="I149" s="22">
        <v>0</v>
      </c>
      <c r="J149" s="22">
        <v>-5021855</v>
      </c>
      <c r="K149" s="22">
        <v>0</v>
      </c>
      <c r="L149" s="22">
        <v>22933</v>
      </c>
      <c r="M149" s="22">
        <v>3899169</v>
      </c>
      <c r="N149" s="22">
        <v>0</v>
      </c>
      <c r="O149" s="22">
        <v>-58108</v>
      </c>
      <c r="P149" s="22">
        <v>0</v>
      </c>
      <c r="Q149" s="22">
        <v>0</v>
      </c>
      <c r="R149" s="22">
        <v>-1149389</v>
      </c>
      <c r="S149" s="22">
        <v>47083001</v>
      </c>
      <c r="T149" s="22">
        <v>55233113</v>
      </c>
      <c r="U149" s="22">
        <v>102316114</v>
      </c>
    </row>
    <row r="150" spans="1:21" x14ac:dyDescent="0.25">
      <c r="A150" s="22" t="s">
        <v>120</v>
      </c>
      <c r="B150" s="22" t="s">
        <v>292</v>
      </c>
      <c r="C150" s="22" t="s">
        <v>417</v>
      </c>
      <c r="D150" s="22" t="s">
        <v>418</v>
      </c>
      <c r="E150" s="22">
        <v>37214</v>
      </c>
      <c r="F150" s="22">
        <v>3552536</v>
      </c>
      <c r="G150" s="22">
        <v>0</v>
      </c>
      <c r="H150" s="22">
        <v>0</v>
      </c>
      <c r="I150" s="22">
        <v>0</v>
      </c>
      <c r="J150" s="22">
        <v>-3430823</v>
      </c>
      <c r="K150" s="22">
        <v>0</v>
      </c>
      <c r="L150" s="22">
        <v>0</v>
      </c>
      <c r="M150" s="22">
        <v>273236</v>
      </c>
      <c r="N150" s="22">
        <v>0</v>
      </c>
      <c r="O150" s="22">
        <v>-9824</v>
      </c>
      <c r="P150" s="22">
        <v>0</v>
      </c>
      <c r="Q150" s="22">
        <v>0</v>
      </c>
      <c r="R150" s="22">
        <v>422339</v>
      </c>
      <c r="S150" s="22">
        <v>6321874</v>
      </c>
      <c r="T150" s="22">
        <v>1056604</v>
      </c>
      <c r="U150" s="22">
        <v>7378478</v>
      </c>
    </row>
    <row r="151" spans="1:21" x14ac:dyDescent="0.25">
      <c r="A151" s="22" t="s">
        <v>120</v>
      </c>
      <c r="B151" s="22" t="s">
        <v>292</v>
      </c>
      <c r="C151" s="22" t="s">
        <v>419</v>
      </c>
      <c r="D151" s="22" t="s">
        <v>420</v>
      </c>
      <c r="E151" s="22">
        <v>386828</v>
      </c>
      <c r="F151" s="22">
        <v>1090565</v>
      </c>
      <c r="G151" s="22">
        <v>-1752028</v>
      </c>
      <c r="H151" s="22">
        <v>0</v>
      </c>
      <c r="I151" s="22">
        <v>0</v>
      </c>
      <c r="J151" s="22">
        <v>-652154</v>
      </c>
      <c r="K151" s="22">
        <v>0</v>
      </c>
      <c r="L151" s="22">
        <v>0</v>
      </c>
      <c r="M151" s="22">
        <v>572083</v>
      </c>
      <c r="N151" s="22">
        <v>0</v>
      </c>
      <c r="O151" s="22">
        <v>-304689</v>
      </c>
      <c r="P151" s="22">
        <v>0</v>
      </c>
      <c r="Q151" s="22">
        <v>1038767</v>
      </c>
      <c r="R151" s="22">
        <v>379372</v>
      </c>
      <c r="S151" s="22">
        <v>0</v>
      </c>
      <c r="T151" s="22">
        <v>0</v>
      </c>
      <c r="U151" s="22">
        <v>0</v>
      </c>
    </row>
    <row r="152" spans="1:21" x14ac:dyDescent="0.25">
      <c r="A152" s="22" t="s">
        <v>120</v>
      </c>
      <c r="B152" s="22" t="s">
        <v>292</v>
      </c>
      <c r="C152" s="22" t="s">
        <v>421</v>
      </c>
      <c r="D152" s="22" t="s">
        <v>422</v>
      </c>
      <c r="E152" s="22">
        <v>2555550</v>
      </c>
      <c r="F152" s="22">
        <v>14946247</v>
      </c>
      <c r="G152" s="22"/>
      <c r="H152" s="22">
        <v>-114260</v>
      </c>
      <c r="I152" s="22"/>
      <c r="J152" s="22">
        <v>-20646044</v>
      </c>
      <c r="K152" s="22">
        <v>-444326</v>
      </c>
      <c r="L152" s="22">
        <v>9481</v>
      </c>
      <c r="M152" s="22">
        <v>5422237</v>
      </c>
      <c r="N152" s="22"/>
      <c r="O152" s="22">
        <v>1949174</v>
      </c>
      <c r="P152" s="22"/>
      <c r="Q152" s="22"/>
      <c r="R152" s="22">
        <v>3678059</v>
      </c>
      <c r="S152" s="22">
        <v>151596983</v>
      </c>
      <c r="T152" s="22">
        <v>51840529</v>
      </c>
      <c r="U152" s="22">
        <v>196031642</v>
      </c>
    </row>
    <row r="153" spans="1:21" x14ac:dyDescent="0.25">
      <c r="A153" s="22" t="s">
        <v>120</v>
      </c>
      <c r="B153" s="22" t="s">
        <v>292</v>
      </c>
      <c r="C153" s="22" t="s">
        <v>423</v>
      </c>
      <c r="D153" s="22" t="s">
        <v>424</v>
      </c>
      <c r="E153" s="22"/>
      <c r="F153" s="22">
        <v>4448173</v>
      </c>
      <c r="G153" s="22">
        <v>-1448639</v>
      </c>
      <c r="H153" s="22">
        <v>56110</v>
      </c>
      <c r="I153" s="22"/>
      <c r="J153" s="22">
        <v>-5217360</v>
      </c>
      <c r="K153" s="22"/>
      <c r="L153" s="22">
        <v>60108</v>
      </c>
      <c r="M153" s="22">
        <v>2491134</v>
      </c>
      <c r="N153" s="22"/>
      <c r="O153" s="22">
        <v>-421030</v>
      </c>
      <c r="P153" s="22"/>
      <c r="Q153" s="22"/>
      <c r="R153" s="22">
        <v>-31504</v>
      </c>
      <c r="S153" s="22">
        <v>65185504</v>
      </c>
      <c r="T153" s="22">
        <v>-19736217</v>
      </c>
      <c r="U153" s="22">
        <v>45449287</v>
      </c>
    </row>
    <row r="154" spans="1:21" x14ac:dyDescent="0.25">
      <c r="A154" s="22" t="s">
        <v>120</v>
      </c>
      <c r="B154" s="22" t="s">
        <v>292</v>
      </c>
      <c r="C154" s="22" t="s">
        <v>425</v>
      </c>
      <c r="D154" s="22" t="s">
        <v>426</v>
      </c>
      <c r="E154" s="22">
        <v>476272</v>
      </c>
      <c r="F154" s="22">
        <v>1350951</v>
      </c>
      <c r="G154" s="22">
        <v>0</v>
      </c>
      <c r="H154" s="22">
        <v>0</v>
      </c>
      <c r="I154" s="22">
        <v>0</v>
      </c>
      <c r="J154" s="22">
        <v>-911422</v>
      </c>
      <c r="K154" s="22">
        <v>0</v>
      </c>
      <c r="L154" s="22">
        <v>0</v>
      </c>
      <c r="M154" s="22">
        <v>185511</v>
      </c>
      <c r="N154" s="22">
        <v>0</v>
      </c>
      <c r="O154" s="22">
        <v>-68671</v>
      </c>
      <c r="P154" s="22">
        <v>0</v>
      </c>
      <c r="Q154" s="22">
        <v>-1</v>
      </c>
      <c r="R154" s="22">
        <v>1032640</v>
      </c>
      <c r="S154" s="22">
        <v>6965286</v>
      </c>
      <c r="T154" s="22">
        <v>-2775482</v>
      </c>
      <c r="U154" s="22">
        <v>4189804</v>
      </c>
    </row>
    <row r="155" spans="1:21" x14ac:dyDescent="0.25">
      <c r="A155" s="22" t="s">
        <v>120</v>
      </c>
      <c r="B155" s="22" t="s">
        <v>292</v>
      </c>
      <c r="C155" s="22" t="s">
        <v>427</v>
      </c>
      <c r="D155" s="22" t="s">
        <v>428</v>
      </c>
      <c r="E155" s="22">
        <v>169102</v>
      </c>
      <c r="F155" s="22">
        <v>-179297</v>
      </c>
      <c r="G155" s="22">
        <v>-70036</v>
      </c>
      <c r="H155" s="22">
        <v>0</v>
      </c>
      <c r="I155" s="22">
        <v>0</v>
      </c>
      <c r="J155" s="22">
        <v>-239531</v>
      </c>
      <c r="K155" s="22">
        <v>0</v>
      </c>
      <c r="L155" s="22">
        <v>0</v>
      </c>
      <c r="M155" s="22">
        <v>655720</v>
      </c>
      <c r="N155" s="22">
        <v>0</v>
      </c>
      <c r="O155" s="22">
        <v>-82995</v>
      </c>
      <c r="P155" s="22">
        <v>0</v>
      </c>
      <c r="Q155" s="22">
        <v>0</v>
      </c>
      <c r="R155" s="22">
        <v>252963</v>
      </c>
      <c r="S155" s="22">
        <v>12868271</v>
      </c>
      <c r="T155" s="22">
        <v>7835756</v>
      </c>
      <c r="U155" s="22">
        <v>20704027</v>
      </c>
    </row>
    <row r="156" spans="1:21" x14ac:dyDescent="0.25">
      <c r="A156" s="22" t="s">
        <v>120</v>
      </c>
      <c r="B156" s="22" t="s">
        <v>292</v>
      </c>
      <c r="C156" s="22" t="s">
        <v>429</v>
      </c>
      <c r="D156" s="22" t="s">
        <v>430</v>
      </c>
      <c r="E156" s="22">
        <v>1765575</v>
      </c>
      <c r="F156" s="22">
        <v>-720373</v>
      </c>
      <c r="G156" s="22">
        <v>-610365</v>
      </c>
      <c r="H156" s="22">
        <v>0</v>
      </c>
      <c r="I156" s="22">
        <v>0</v>
      </c>
      <c r="J156" s="22">
        <v>-1416323</v>
      </c>
      <c r="K156" s="22">
        <v>0</v>
      </c>
      <c r="L156" s="22">
        <v>28823</v>
      </c>
      <c r="M156" s="22">
        <v>2990041</v>
      </c>
      <c r="N156" s="22">
        <v>0</v>
      </c>
      <c r="O156" s="22">
        <v>-500569</v>
      </c>
      <c r="P156" s="22">
        <v>0</v>
      </c>
      <c r="Q156" s="22">
        <v>0</v>
      </c>
      <c r="R156" s="22">
        <v>1536809</v>
      </c>
      <c r="S156" s="22">
        <v>101024996</v>
      </c>
      <c r="T156" s="22">
        <v>-43228147</v>
      </c>
      <c r="U156" s="22">
        <v>57796849</v>
      </c>
    </row>
    <row r="157" spans="1:21" x14ac:dyDescent="0.25">
      <c r="A157" s="22" t="s">
        <v>120</v>
      </c>
      <c r="B157" s="22" t="s">
        <v>292</v>
      </c>
      <c r="C157" s="22" t="s">
        <v>431</v>
      </c>
      <c r="D157" s="22" t="s">
        <v>432</v>
      </c>
      <c r="E157" s="22">
        <v>226938</v>
      </c>
      <c r="F157" s="22">
        <v>9578462</v>
      </c>
      <c r="G157" s="22">
        <v>-139354</v>
      </c>
      <c r="H157" s="22">
        <v>995307</v>
      </c>
      <c r="I157" s="22">
        <v>0</v>
      </c>
      <c r="J157" s="22">
        <v>-11469736</v>
      </c>
      <c r="K157" s="22">
        <v>-1190324</v>
      </c>
      <c r="L157" s="22">
        <v>365400</v>
      </c>
      <c r="M157" s="22">
        <v>290606</v>
      </c>
      <c r="N157" s="22">
        <v>0</v>
      </c>
      <c r="O157" s="22">
        <v>0</v>
      </c>
      <c r="P157" s="22">
        <v>0</v>
      </c>
      <c r="Q157" s="22">
        <v>0</v>
      </c>
      <c r="R157" s="22">
        <v>-1342701</v>
      </c>
      <c r="S157" s="22">
        <v>18317100</v>
      </c>
      <c r="T157" s="22">
        <v>-8948074</v>
      </c>
      <c r="U157" s="22">
        <v>9369026</v>
      </c>
    </row>
    <row r="158" spans="1:21" x14ac:dyDescent="0.25">
      <c r="A158" s="22" t="s">
        <v>120</v>
      </c>
      <c r="B158" s="22" t="s">
        <v>292</v>
      </c>
      <c r="C158" s="22" t="s">
        <v>433</v>
      </c>
      <c r="D158" s="22" t="s">
        <v>434</v>
      </c>
      <c r="E158" s="22">
        <v>298967</v>
      </c>
      <c r="F158" s="22">
        <v>634929</v>
      </c>
      <c r="G158" s="22">
        <v>-80505</v>
      </c>
      <c r="H158" s="22">
        <v>0</v>
      </c>
      <c r="I158" s="22">
        <v>0</v>
      </c>
      <c r="J158" s="22">
        <v>-924959</v>
      </c>
      <c r="K158" s="22">
        <v>0</v>
      </c>
      <c r="L158" s="22">
        <v>0</v>
      </c>
      <c r="M158" s="22">
        <v>656214</v>
      </c>
      <c r="N158" s="22">
        <v>0</v>
      </c>
      <c r="O158" s="22">
        <v>-127028</v>
      </c>
      <c r="P158" s="22">
        <v>0</v>
      </c>
      <c r="Q158" s="22">
        <v>1200000</v>
      </c>
      <c r="R158" s="22">
        <v>1657618</v>
      </c>
      <c r="S158" s="22">
        <v>17889272</v>
      </c>
      <c r="T158" s="22">
        <v>-3490146</v>
      </c>
      <c r="U158" s="22">
        <v>14399126</v>
      </c>
    </row>
    <row r="159" spans="1:21" x14ac:dyDescent="0.25">
      <c r="A159" s="22" t="s">
        <v>120</v>
      </c>
      <c r="B159" s="22" t="s">
        <v>292</v>
      </c>
      <c r="C159" s="22" t="s">
        <v>435</v>
      </c>
      <c r="D159" s="22" t="s">
        <v>436</v>
      </c>
      <c r="E159" s="22">
        <v>363040</v>
      </c>
      <c r="F159" s="22">
        <v>940763</v>
      </c>
      <c r="G159" s="22">
        <v>-543040</v>
      </c>
      <c r="H159" s="22">
        <v>0</v>
      </c>
      <c r="I159" s="22">
        <v>0</v>
      </c>
      <c r="J159" s="22">
        <v>-1202226</v>
      </c>
      <c r="K159" s="22">
        <v>0</v>
      </c>
      <c r="L159" s="22">
        <v>1159</v>
      </c>
      <c r="M159" s="22">
        <v>1005227</v>
      </c>
      <c r="N159" s="22">
        <v>0</v>
      </c>
      <c r="O159" s="22">
        <v>-366888</v>
      </c>
      <c r="P159" s="22">
        <v>0</v>
      </c>
      <c r="Q159" s="22">
        <v>0</v>
      </c>
      <c r="R159" s="22">
        <v>198035</v>
      </c>
      <c r="S159" s="22">
        <v>53055451</v>
      </c>
      <c r="T159" s="22">
        <v>-24022180</v>
      </c>
      <c r="U159" s="22">
        <v>29033271</v>
      </c>
    </row>
    <row r="160" spans="1:21" x14ac:dyDescent="0.25">
      <c r="A160" s="22" t="s">
        <v>120</v>
      </c>
      <c r="B160" s="22" t="s">
        <v>292</v>
      </c>
      <c r="C160" s="22" t="s">
        <v>437</v>
      </c>
      <c r="D160" s="22" t="s">
        <v>438</v>
      </c>
      <c r="E160" s="22">
        <v>2482547</v>
      </c>
      <c r="F160" s="22">
        <v>4901774</v>
      </c>
      <c r="G160" s="22">
        <v>-730080</v>
      </c>
      <c r="H160" s="22">
        <v>48417</v>
      </c>
      <c r="I160" s="22">
        <v>0</v>
      </c>
      <c r="J160" s="22">
        <v>-4026795</v>
      </c>
      <c r="K160" s="22">
        <v>-887159</v>
      </c>
      <c r="L160" s="22">
        <v>0</v>
      </c>
      <c r="M160" s="22">
        <v>1031336</v>
      </c>
      <c r="N160" s="22">
        <v>0</v>
      </c>
      <c r="O160" s="22">
        <v>-386639</v>
      </c>
      <c r="P160" s="22">
        <v>0</v>
      </c>
      <c r="Q160" s="22">
        <v>0</v>
      </c>
      <c r="R160" s="22">
        <v>2433401</v>
      </c>
      <c r="S160" s="22">
        <v>69813391</v>
      </c>
      <c r="T160" s="22">
        <v>-36417817</v>
      </c>
      <c r="U160" s="22">
        <v>33395574</v>
      </c>
    </row>
    <row r="161" spans="1:21" x14ac:dyDescent="0.25">
      <c r="A161" s="22" t="s">
        <v>120</v>
      </c>
      <c r="B161" s="22" t="s">
        <v>292</v>
      </c>
      <c r="C161" s="22" t="s">
        <v>439</v>
      </c>
      <c r="D161" s="22" t="s">
        <v>440</v>
      </c>
      <c r="E161" s="22">
        <v>1728621</v>
      </c>
      <c r="F161" s="22">
        <v>8086383</v>
      </c>
      <c r="G161" s="22">
        <v>-1031942</v>
      </c>
      <c r="H161" s="22">
        <v>38630</v>
      </c>
      <c r="I161" s="22">
        <v>0</v>
      </c>
      <c r="J161" s="22">
        <v>-7237200</v>
      </c>
      <c r="K161" s="22">
        <v>0</v>
      </c>
      <c r="L161" s="22">
        <v>296</v>
      </c>
      <c r="M161" s="22">
        <v>792774</v>
      </c>
      <c r="N161" s="22">
        <v>0</v>
      </c>
      <c r="O161" s="22">
        <v>-118896</v>
      </c>
      <c r="P161" s="22">
        <v>0</v>
      </c>
      <c r="Q161" s="22">
        <v>0</v>
      </c>
      <c r="R161" s="22">
        <v>2258666</v>
      </c>
      <c r="S161" s="22">
        <v>34643870</v>
      </c>
      <c r="T161" s="22">
        <v>-13398793</v>
      </c>
      <c r="U161" s="22">
        <v>21245077</v>
      </c>
    </row>
    <row r="162" spans="1:21" x14ac:dyDescent="0.25">
      <c r="A162" s="22" t="s">
        <v>120</v>
      </c>
      <c r="B162" s="22" t="s">
        <v>292</v>
      </c>
      <c r="C162" s="22" t="s">
        <v>441</v>
      </c>
      <c r="D162" s="22" t="s">
        <v>442</v>
      </c>
      <c r="E162" s="22">
        <v>1453</v>
      </c>
      <c r="F162" s="22">
        <v>62184</v>
      </c>
      <c r="G162" s="22">
        <v>-85582</v>
      </c>
      <c r="H162" s="22">
        <v>0</v>
      </c>
      <c r="I162" s="22">
        <v>0</v>
      </c>
      <c r="J162" s="22">
        <v>-359874</v>
      </c>
      <c r="K162" s="22">
        <v>0</v>
      </c>
      <c r="L162" s="22">
        <v>24530</v>
      </c>
      <c r="M162" s="22">
        <v>831956</v>
      </c>
      <c r="N162" s="22">
        <v>0</v>
      </c>
      <c r="O162" s="22">
        <v>-249579</v>
      </c>
      <c r="P162" s="22">
        <v>0</v>
      </c>
      <c r="Q162" s="22">
        <v>200485</v>
      </c>
      <c r="R162" s="22">
        <v>425573</v>
      </c>
      <c r="S162" s="22">
        <v>42093250</v>
      </c>
      <c r="T162" s="22">
        <v>-14752215</v>
      </c>
      <c r="U162" s="22">
        <v>27341035</v>
      </c>
    </row>
    <row r="163" spans="1:21" x14ac:dyDescent="0.25">
      <c r="A163" s="22" t="s">
        <v>120</v>
      </c>
      <c r="B163" s="22" t="s">
        <v>292</v>
      </c>
      <c r="C163" s="22" t="s">
        <v>443</v>
      </c>
      <c r="D163" s="22" t="s">
        <v>444</v>
      </c>
      <c r="E163" s="22">
        <v>1730150</v>
      </c>
      <c r="F163" s="22">
        <v>7087483</v>
      </c>
      <c r="G163" s="22">
        <v>0</v>
      </c>
      <c r="H163" s="22">
        <v>1990031</v>
      </c>
      <c r="I163" s="22">
        <v>0</v>
      </c>
      <c r="J163" s="22">
        <v>-10855805</v>
      </c>
      <c r="K163" s="22">
        <v>0</v>
      </c>
      <c r="L163" s="22">
        <v>107145</v>
      </c>
      <c r="M163" s="22">
        <v>779444</v>
      </c>
      <c r="N163" s="22">
        <v>0</v>
      </c>
      <c r="O163" s="22">
        <v>-369990</v>
      </c>
      <c r="P163" s="22">
        <v>0</v>
      </c>
      <c r="Q163" s="22">
        <v>0</v>
      </c>
      <c r="R163" s="22">
        <v>468458</v>
      </c>
      <c r="S163" s="22">
        <v>22442615</v>
      </c>
      <c r="T163" s="22">
        <v>-7273746</v>
      </c>
      <c r="U163" s="22">
        <v>15168869</v>
      </c>
    </row>
    <row r="164" spans="1:21" x14ac:dyDescent="0.25">
      <c r="A164" s="22" t="s">
        <v>120</v>
      </c>
      <c r="B164" s="22" t="s">
        <v>292</v>
      </c>
      <c r="C164" s="22" t="s">
        <v>445</v>
      </c>
      <c r="D164" s="22" t="s">
        <v>446</v>
      </c>
      <c r="E164" s="22">
        <v>2496463</v>
      </c>
      <c r="F164" s="22">
        <v>1605415</v>
      </c>
      <c r="G164" s="22">
        <v>-5346898</v>
      </c>
      <c r="H164" s="22">
        <v>1095415</v>
      </c>
      <c r="I164" s="22">
        <v>0</v>
      </c>
      <c r="J164" s="22">
        <v>-1783581</v>
      </c>
      <c r="K164" s="22">
        <v>0</v>
      </c>
      <c r="L164" s="22">
        <v>3194769</v>
      </c>
      <c r="M164" s="22">
        <v>2323661</v>
      </c>
      <c r="N164" s="22">
        <v>0</v>
      </c>
      <c r="O164" s="22">
        <v>-812897</v>
      </c>
      <c r="P164" s="22">
        <v>0</v>
      </c>
      <c r="Q164" s="22">
        <v>19502</v>
      </c>
      <c r="R164" s="22">
        <v>2792150</v>
      </c>
      <c r="S164" s="22">
        <v>2771343</v>
      </c>
      <c r="T164" s="22">
        <v>5863034</v>
      </c>
      <c r="U164" s="22">
        <v>2496463</v>
      </c>
    </row>
    <row r="165" spans="1:21" x14ac:dyDescent="0.25">
      <c r="A165" s="22" t="s">
        <v>120</v>
      </c>
      <c r="B165" s="22" t="s">
        <v>292</v>
      </c>
      <c r="C165" s="22" t="s">
        <v>447</v>
      </c>
      <c r="D165" s="22" t="s">
        <v>448</v>
      </c>
      <c r="E165" s="22">
        <v>586349</v>
      </c>
      <c r="F165" s="22">
        <v>772252</v>
      </c>
      <c r="G165" s="22">
        <v>-550806</v>
      </c>
      <c r="H165" s="22">
        <v>35175</v>
      </c>
      <c r="I165" s="22">
        <v>0</v>
      </c>
      <c r="J165" s="22">
        <v>-506643</v>
      </c>
      <c r="K165" s="22">
        <v>0</v>
      </c>
      <c r="L165" s="22">
        <v>0</v>
      </c>
      <c r="M165" s="22">
        <v>479403</v>
      </c>
      <c r="N165" s="22">
        <v>0</v>
      </c>
      <c r="O165" s="22">
        <v>-241645</v>
      </c>
      <c r="P165" s="22">
        <v>0</v>
      </c>
      <c r="Q165" s="22">
        <v>0</v>
      </c>
      <c r="R165" s="22">
        <v>574085</v>
      </c>
      <c r="S165" s="22">
        <v>18380905</v>
      </c>
      <c r="T165" s="22">
        <v>-8018481</v>
      </c>
      <c r="U165" s="22">
        <v>10362424</v>
      </c>
    </row>
    <row r="166" spans="1:21" x14ac:dyDescent="0.25">
      <c r="A166" s="22" t="s">
        <v>120</v>
      </c>
      <c r="B166" s="22" t="s">
        <v>292</v>
      </c>
      <c r="C166" s="22" t="s">
        <v>449</v>
      </c>
      <c r="D166" s="22" t="s">
        <v>450</v>
      </c>
      <c r="E166" s="22">
        <v>520656</v>
      </c>
      <c r="F166" s="22">
        <v>1461614</v>
      </c>
      <c r="G166" s="22">
        <v>-89480</v>
      </c>
      <c r="H166" s="22">
        <v>258182</v>
      </c>
      <c r="I166" s="22">
        <v>0</v>
      </c>
      <c r="J166" s="22">
        <v>-2267474</v>
      </c>
      <c r="K166" s="22">
        <v>-109138</v>
      </c>
      <c r="L166" s="22">
        <v>118476</v>
      </c>
      <c r="M166" s="22">
        <v>856678</v>
      </c>
      <c r="N166" s="22">
        <v>0</v>
      </c>
      <c r="O166" s="22">
        <v>-303537</v>
      </c>
      <c r="P166" s="22">
        <v>0</v>
      </c>
      <c r="Q166" s="22">
        <v>0</v>
      </c>
      <c r="R166" s="22">
        <v>445977</v>
      </c>
      <c r="S166" s="22">
        <v>27284034</v>
      </c>
      <c r="T166" s="22">
        <v>-6106480</v>
      </c>
      <c r="U166" s="22">
        <v>21177554</v>
      </c>
    </row>
    <row r="167" spans="1:21" x14ac:dyDescent="0.25">
      <c r="A167" s="22" t="s">
        <v>120</v>
      </c>
      <c r="B167" s="22" t="s">
        <v>292</v>
      </c>
      <c r="C167" s="22" t="s">
        <v>451</v>
      </c>
      <c r="D167" s="22" t="s">
        <v>452</v>
      </c>
      <c r="E167" s="22">
        <v>2122923</v>
      </c>
      <c r="F167" s="22">
        <v>4454133</v>
      </c>
      <c r="G167" s="22">
        <v>461049</v>
      </c>
      <c r="H167" s="22">
        <v>0</v>
      </c>
      <c r="I167" s="22">
        <v>0</v>
      </c>
      <c r="J167" s="22">
        <v>-8357926</v>
      </c>
      <c r="K167" s="22">
        <v>0</v>
      </c>
      <c r="L167" s="22">
        <v>303984</v>
      </c>
      <c r="M167" s="22">
        <v>1836704</v>
      </c>
      <c r="N167" s="22">
        <v>0</v>
      </c>
      <c r="O167" s="22">
        <v>-549728</v>
      </c>
      <c r="P167" s="22">
        <v>0</v>
      </c>
      <c r="Q167" s="22">
        <v>646107</v>
      </c>
      <c r="R167" s="22">
        <v>917246</v>
      </c>
      <c r="S167" s="22">
        <v>78678874</v>
      </c>
      <c r="T167" s="22">
        <v>-22846203</v>
      </c>
      <c r="U167" s="22">
        <v>55832674</v>
      </c>
    </row>
    <row r="168" spans="1:21" x14ac:dyDescent="0.25">
      <c r="A168" s="22" t="s">
        <v>120</v>
      </c>
      <c r="B168" s="22" t="s">
        <v>292</v>
      </c>
      <c r="C168" s="22" t="s">
        <v>453</v>
      </c>
      <c r="D168" s="22" t="s">
        <v>454</v>
      </c>
      <c r="E168" s="22">
        <v>553542</v>
      </c>
      <c r="F168" s="22">
        <v>1212139</v>
      </c>
      <c r="G168" s="22">
        <v>-64285</v>
      </c>
      <c r="H168" s="22">
        <v>0</v>
      </c>
      <c r="I168" s="22">
        <v>0</v>
      </c>
      <c r="J168" s="22">
        <v>-1262897</v>
      </c>
      <c r="K168" s="22">
        <v>0</v>
      </c>
      <c r="L168" s="22">
        <v>4000</v>
      </c>
      <c r="M168" s="22">
        <v>184291</v>
      </c>
      <c r="N168" s="22">
        <v>0</v>
      </c>
      <c r="O168" s="22">
        <v>-87336</v>
      </c>
      <c r="P168" s="22">
        <v>0</v>
      </c>
      <c r="Q168" s="22">
        <v>0</v>
      </c>
      <c r="R168" s="22">
        <v>539454</v>
      </c>
      <c r="S168" s="22">
        <v>13431055</v>
      </c>
      <c r="T168" s="22">
        <v>-8045643</v>
      </c>
      <c r="U168" s="22">
        <v>5385412</v>
      </c>
    </row>
    <row r="169" spans="1:21" x14ac:dyDescent="0.25">
      <c r="A169" s="22" t="s">
        <v>120</v>
      </c>
      <c r="B169" s="22" t="s">
        <v>292</v>
      </c>
      <c r="C169" s="22" t="s">
        <v>455</v>
      </c>
      <c r="D169" s="22" t="s">
        <v>456</v>
      </c>
      <c r="E169" s="22">
        <v>0</v>
      </c>
      <c r="F169" s="22">
        <v>948406</v>
      </c>
      <c r="G169" s="22">
        <v>-867328</v>
      </c>
      <c r="H169" s="22">
        <v>0</v>
      </c>
      <c r="I169" s="22">
        <v>0</v>
      </c>
      <c r="J169" s="22">
        <v>-1043278</v>
      </c>
      <c r="K169" s="22">
        <v>-6750</v>
      </c>
      <c r="L169" s="22">
        <v>56890</v>
      </c>
      <c r="M169" s="22">
        <v>1010830</v>
      </c>
      <c r="N169" s="22">
        <v>0</v>
      </c>
      <c r="O169" s="22">
        <v>-95770</v>
      </c>
      <c r="P169" s="22">
        <v>0</v>
      </c>
      <c r="Q169" s="22">
        <v>0</v>
      </c>
      <c r="R169" s="22">
        <v>3000</v>
      </c>
      <c r="S169" s="22">
        <v>23178614</v>
      </c>
      <c r="T169" s="22">
        <v>-163402</v>
      </c>
      <c r="U169" s="22">
        <v>23015212</v>
      </c>
    </row>
    <row r="170" spans="1:21" x14ac:dyDescent="0.25">
      <c r="A170" s="22" t="s">
        <v>120</v>
      </c>
      <c r="B170" s="22" t="s">
        <v>292</v>
      </c>
      <c r="C170" s="22" t="s">
        <v>457</v>
      </c>
      <c r="D170" s="22" t="s">
        <v>458</v>
      </c>
      <c r="E170" s="22">
        <v>476378</v>
      </c>
      <c r="F170" s="22">
        <v>7158344</v>
      </c>
      <c r="G170" s="22">
        <v>-2642282</v>
      </c>
      <c r="H170" s="22">
        <v>10280</v>
      </c>
      <c r="I170" s="22">
        <v>0</v>
      </c>
      <c r="J170" s="22">
        <v>-5732629</v>
      </c>
      <c r="K170" s="22">
        <v>0</v>
      </c>
      <c r="L170" s="22">
        <v>0</v>
      </c>
      <c r="M170" s="22">
        <v>2388518</v>
      </c>
      <c r="N170" s="22">
        <v>0</v>
      </c>
      <c r="O170" s="22">
        <v>-863923</v>
      </c>
      <c r="P170" s="22">
        <v>0</v>
      </c>
      <c r="Q170" s="22">
        <v>0</v>
      </c>
      <c r="R170" s="22">
        <v>794686</v>
      </c>
      <c r="S170" s="22">
        <v>80845468</v>
      </c>
      <c r="T170" s="22">
        <v>-17355549</v>
      </c>
      <c r="U170" s="22">
        <v>63489919</v>
      </c>
    </row>
    <row r="171" spans="1:21" x14ac:dyDescent="0.25">
      <c r="A171" s="22" t="s">
        <v>120</v>
      </c>
      <c r="B171" s="22" t="s">
        <v>292</v>
      </c>
      <c r="C171" s="22" t="s">
        <v>459</v>
      </c>
      <c r="D171" s="22" t="s">
        <v>460</v>
      </c>
      <c r="E171" s="22">
        <v>21842</v>
      </c>
      <c r="F171" s="22">
        <v>391893</v>
      </c>
      <c r="G171" s="22">
        <v>-25616</v>
      </c>
      <c r="H171" s="22">
        <v>142967</v>
      </c>
      <c r="I171" s="22">
        <v>0</v>
      </c>
      <c r="J171" s="22">
        <v>-747229</v>
      </c>
      <c r="K171" s="22">
        <v>0</v>
      </c>
      <c r="L171" s="22">
        <v>0</v>
      </c>
      <c r="M171" s="22">
        <v>326521</v>
      </c>
      <c r="N171" s="22">
        <v>0</v>
      </c>
      <c r="O171" s="22">
        <v>-35861</v>
      </c>
      <c r="P171" s="22">
        <v>0</v>
      </c>
      <c r="Q171" s="22">
        <v>0</v>
      </c>
      <c r="R171" s="22">
        <v>74517</v>
      </c>
      <c r="S171" s="22">
        <v>15962476</v>
      </c>
      <c r="T171" s="22">
        <v>9111619</v>
      </c>
      <c r="U171" s="22">
        <v>6850857</v>
      </c>
    </row>
    <row r="172" spans="1:21" x14ac:dyDescent="0.25">
      <c r="A172" s="22" t="s">
        <v>120</v>
      </c>
      <c r="B172" s="22" t="s">
        <v>292</v>
      </c>
      <c r="C172" s="22" t="s">
        <v>461</v>
      </c>
      <c r="D172" s="22" t="s">
        <v>462</v>
      </c>
      <c r="E172" s="22">
        <v>690774</v>
      </c>
      <c r="F172" s="22">
        <v>730358</v>
      </c>
      <c r="G172" s="22">
        <v>0</v>
      </c>
      <c r="H172" s="22">
        <v>0</v>
      </c>
      <c r="I172" s="22">
        <v>0</v>
      </c>
      <c r="J172" s="22">
        <v>-1082196</v>
      </c>
      <c r="K172" s="22">
        <v>0</v>
      </c>
      <c r="L172" s="22">
        <v>0</v>
      </c>
      <c r="M172" s="22">
        <v>308282</v>
      </c>
      <c r="N172" s="22">
        <v>0</v>
      </c>
      <c r="O172" s="22">
        <v>-38311</v>
      </c>
      <c r="P172" s="22">
        <v>0</v>
      </c>
      <c r="Q172" s="22">
        <v>0</v>
      </c>
      <c r="R172" s="22">
        <v>608907</v>
      </c>
      <c r="S172" s="22">
        <v>17745537</v>
      </c>
      <c r="T172" s="22">
        <v>-9754284</v>
      </c>
      <c r="U172" s="22">
        <v>7991253</v>
      </c>
    </row>
    <row r="173" spans="1:21" x14ac:dyDescent="0.25">
      <c r="A173" s="22" t="s">
        <v>120</v>
      </c>
      <c r="B173" s="22" t="s">
        <v>292</v>
      </c>
      <c r="C173" s="22" t="s">
        <v>463</v>
      </c>
      <c r="D173" s="22" t="s">
        <v>464</v>
      </c>
      <c r="E173" s="22">
        <v>2447985</v>
      </c>
      <c r="F173" s="22">
        <v>1103297</v>
      </c>
      <c r="G173" s="22">
        <v>0</v>
      </c>
      <c r="H173" s="22">
        <v>32622</v>
      </c>
      <c r="I173" s="22">
        <v>0</v>
      </c>
      <c r="J173" s="22">
        <v>-1700035</v>
      </c>
      <c r="K173" s="22">
        <v>0</v>
      </c>
      <c r="L173" s="22">
        <v>0</v>
      </c>
      <c r="M173" s="22">
        <v>2018452</v>
      </c>
      <c r="N173" s="22">
        <v>0</v>
      </c>
      <c r="O173" s="22">
        <v>-110161</v>
      </c>
      <c r="P173" s="22">
        <v>0</v>
      </c>
      <c r="Q173" s="22">
        <v>0</v>
      </c>
      <c r="R173" s="22">
        <v>3792160</v>
      </c>
      <c r="S173" s="22">
        <v>64357315</v>
      </c>
      <c r="T173" s="22">
        <v>-24463465</v>
      </c>
      <c r="U173" s="22">
        <v>39893850</v>
      </c>
    </row>
    <row r="174" spans="1:21" x14ac:dyDescent="0.25">
      <c r="A174" s="22" t="s">
        <v>120</v>
      </c>
      <c r="B174" s="22" t="s">
        <v>292</v>
      </c>
      <c r="C174" s="22" t="s">
        <v>465</v>
      </c>
      <c r="D174" s="22" t="s">
        <v>466</v>
      </c>
      <c r="E174" s="22">
        <v>164573</v>
      </c>
      <c r="F174" s="22">
        <v>111037</v>
      </c>
      <c r="G174" s="22">
        <v>-496377</v>
      </c>
      <c r="H174" s="22">
        <v>0</v>
      </c>
      <c r="I174" s="22">
        <v>0</v>
      </c>
      <c r="J174" s="22">
        <v>0</v>
      </c>
      <c r="K174" s="22">
        <v>0</v>
      </c>
      <c r="L174" s="22">
        <v>6966</v>
      </c>
      <c r="M174" s="22">
        <v>236622</v>
      </c>
      <c r="N174" s="22">
        <v>0</v>
      </c>
      <c r="O174" s="22">
        <v>-23545</v>
      </c>
      <c r="P174" s="22">
        <v>0</v>
      </c>
      <c r="Q174" s="22">
        <v>167331</v>
      </c>
      <c r="R174" s="22">
        <v>166607</v>
      </c>
      <c r="S174" s="22">
        <v>7153198</v>
      </c>
      <c r="T174" s="22">
        <v>-1288879</v>
      </c>
      <c r="U174" s="22">
        <v>5864319</v>
      </c>
    </row>
    <row r="175" spans="1:21" x14ac:dyDescent="0.25">
      <c r="A175" s="22" t="s">
        <v>120</v>
      </c>
      <c r="B175" s="22" t="s">
        <v>292</v>
      </c>
      <c r="C175" s="22" t="s">
        <v>467</v>
      </c>
      <c r="D175" s="22" t="s">
        <v>468</v>
      </c>
      <c r="E175" s="22">
        <v>1422427</v>
      </c>
      <c r="F175" s="22">
        <v>10683548</v>
      </c>
      <c r="G175" s="22">
        <v>-2620852</v>
      </c>
      <c r="H175" s="22">
        <v>568263</v>
      </c>
      <c r="I175" s="22">
        <v>0</v>
      </c>
      <c r="J175" s="22">
        <v>-16042010</v>
      </c>
      <c r="K175" s="22">
        <v>0</v>
      </c>
      <c r="L175" s="22">
        <v>170928</v>
      </c>
      <c r="M175" s="22">
        <v>5199186</v>
      </c>
      <c r="N175" s="22">
        <v>0</v>
      </c>
      <c r="O175" s="22">
        <v>-172709</v>
      </c>
      <c r="P175" s="22">
        <v>0</v>
      </c>
      <c r="Q175" s="22">
        <v>0</v>
      </c>
      <c r="R175" s="22">
        <v>-791219</v>
      </c>
      <c r="S175" s="22">
        <v>70444372</v>
      </c>
      <c r="T175" s="22">
        <v>24428093</v>
      </c>
      <c r="U175" s="22">
        <v>94872465</v>
      </c>
    </row>
    <row r="176" spans="1:21" x14ac:dyDescent="0.25">
      <c r="A176" s="22" t="s">
        <v>120</v>
      </c>
      <c r="B176" s="22" t="s">
        <v>292</v>
      </c>
      <c r="C176" s="22" t="s">
        <v>469</v>
      </c>
      <c r="D176" s="22" t="s">
        <v>470</v>
      </c>
      <c r="E176" s="22">
        <v>1262599</v>
      </c>
      <c r="F176" s="22">
        <v>9185337</v>
      </c>
      <c r="G176" s="22">
        <v>-228481</v>
      </c>
      <c r="H176" s="22">
        <v>0</v>
      </c>
      <c r="I176" s="22">
        <v>0</v>
      </c>
      <c r="J176" s="22">
        <v>-11789984</v>
      </c>
      <c r="K176" s="22">
        <v>0</v>
      </c>
      <c r="L176" s="22">
        <v>125106</v>
      </c>
      <c r="M176" s="22">
        <v>3312065</v>
      </c>
      <c r="N176" s="22">
        <v>0</v>
      </c>
      <c r="O176" s="22">
        <v>-634505</v>
      </c>
      <c r="P176" s="22">
        <v>0</v>
      </c>
      <c r="Q176" s="22">
        <v>0</v>
      </c>
      <c r="R176" s="22">
        <v>1232137</v>
      </c>
      <c r="S176" s="22">
        <v>86996177</v>
      </c>
      <c r="T176" s="22">
        <v>22150995</v>
      </c>
      <c r="U176" s="22">
        <v>109147172</v>
      </c>
    </row>
    <row r="177" spans="1:21" x14ac:dyDescent="0.25">
      <c r="A177" s="22" t="s">
        <v>120</v>
      </c>
      <c r="B177" s="22" t="s">
        <v>292</v>
      </c>
      <c r="C177" s="22" t="s">
        <v>471</v>
      </c>
      <c r="D177" s="22" t="s">
        <v>472</v>
      </c>
      <c r="E177" s="22">
        <v>3950410</v>
      </c>
      <c r="F177" s="22">
        <v>44418263</v>
      </c>
      <c r="G177" s="22">
        <v>0</v>
      </c>
      <c r="H177" s="22">
        <v>1605941</v>
      </c>
      <c r="I177" s="22">
        <v>0</v>
      </c>
      <c r="J177" s="22">
        <v>-48078066</v>
      </c>
      <c r="K177" s="22">
        <v>0</v>
      </c>
      <c r="L177" s="22">
        <v>3236</v>
      </c>
      <c r="M177" s="22">
        <v>2451756</v>
      </c>
      <c r="N177" s="22">
        <v>0</v>
      </c>
      <c r="O177" s="22">
        <v>-721813</v>
      </c>
      <c r="P177" s="22">
        <v>0</v>
      </c>
      <c r="Q177" s="22">
        <v>0</v>
      </c>
      <c r="R177" s="22">
        <v>3629727</v>
      </c>
      <c r="S177" s="22">
        <v>100891149</v>
      </c>
      <c r="T177" s="22">
        <v>4844026</v>
      </c>
      <c r="U177" s="22">
        <v>105735175</v>
      </c>
    </row>
    <row r="178" spans="1:21" x14ac:dyDescent="0.25">
      <c r="A178" s="22" t="s">
        <v>120</v>
      </c>
      <c r="B178" s="22" t="s">
        <v>292</v>
      </c>
      <c r="C178" s="22" t="s">
        <v>473</v>
      </c>
      <c r="D178" s="22" t="s">
        <v>474</v>
      </c>
      <c r="E178" s="22">
        <v>2042736</v>
      </c>
      <c r="F178" s="22">
        <v>2047806</v>
      </c>
      <c r="G178" s="22"/>
      <c r="H178" s="22">
        <v>109064</v>
      </c>
      <c r="I178" s="22"/>
      <c r="J178" s="22">
        <v>-13666</v>
      </c>
      <c r="K178" s="22"/>
      <c r="L178" s="22">
        <v>21527</v>
      </c>
      <c r="M178" s="22">
        <v>713029</v>
      </c>
      <c r="N178" s="22"/>
      <c r="O178" s="22">
        <v>-217485</v>
      </c>
      <c r="P178" s="22"/>
      <c r="Q178" s="22">
        <v>-3233849</v>
      </c>
      <c r="R178" s="22">
        <v>1469162</v>
      </c>
      <c r="S178" s="22">
        <v>25966460</v>
      </c>
      <c r="T178" s="22">
        <v>-2753716</v>
      </c>
      <c r="U178" s="22">
        <v>23212744</v>
      </c>
    </row>
    <row r="179" spans="1:21" x14ac:dyDescent="0.25">
      <c r="A179" s="22" t="s">
        <v>120</v>
      </c>
      <c r="B179" s="22" t="s">
        <v>292</v>
      </c>
      <c r="C179" s="22" t="s">
        <v>475</v>
      </c>
      <c r="D179" s="22" t="s">
        <v>476</v>
      </c>
      <c r="E179" s="22">
        <v>1288421</v>
      </c>
      <c r="F179" s="22">
        <v>1223177</v>
      </c>
      <c r="G179" s="22">
        <v>0</v>
      </c>
      <c r="H179" s="22">
        <v>0</v>
      </c>
      <c r="I179" s="22">
        <v>0</v>
      </c>
      <c r="J179" s="22">
        <v>-3217921</v>
      </c>
      <c r="K179" s="22">
        <v>0</v>
      </c>
      <c r="L179" s="22">
        <v>0</v>
      </c>
      <c r="M179" s="22">
        <v>734229</v>
      </c>
      <c r="N179" s="22">
        <v>0</v>
      </c>
      <c r="O179" s="22">
        <v>0</v>
      </c>
      <c r="P179" s="22">
        <v>0</v>
      </c>
      <c r="Q179" s="22">
        <v>0</v>
      </c>
      <c r="R179" s="22">
        <v>27906</v>
      </c>
      <c r="S179" s="22">
        <v>32122527</v>
      </c>
      <c r="T179" s="22">
        <v>-17861236</v>
      </c>
      <c r="U179" s="22">
        <v>14261291</v>
      </c>
    </row>
    <row r="180" spans="1:21" x14ac:dyDescent="0.25">
      <c r="A180" s="22" t="s">
        <v>120</v>
      </c>
      <c r="B180" s="22" t="s">
        <v>292</v>
      </c>
      <c r="C180" s="22" t="s">
        <v>477</v>
      </c>
      <c r="D180" s="22" t="s">
        <v>478</v>
      </c>
      <c r="E180" s="22">
        <v>367541</v>
      </c>
      <c r="F180" s="22">
        <v>7707858</v>
      </c>
      <c r="G180" s="22">
        <v>-4074958</v>
      </c>
      <c r="H180" s="22">
        <v>2477229</v>
      </c>
      <c r="I180" s="22"/>
      <c r="J180" s="22">
        <v>-6441301</v>
      </c>
      <c r="K180" s="22">
        <v>-231925</v>
      </c>
      <c r="L180" s="22">
        <v>1030184</v>
      </c>
      <c r="M180" s="22">
        <v>3351904</v>
      </c>
      <c r="N180" s="22"/>
      <c r="O180" s="22">
        <v>-175997</v>
      </c>
      <c r="P180" s="22"/>
      <c r="Q180" s="22"/>
      <c r="R180" s="22">
        <v>4010535</v>
      </c>
      <c r="S180" s="22">
        <v>79612428</v>
      </c>
      <c r="T180" s="22">
        <v>-3033907</v>
      </c>
      <c r="U180" s="22">
        <v>76578521</v>
      </c>
    </row>
    <row r="181" spans="1:21" x14ac:dyDescent="0.25">
      <c r="A181" s="22" t="s">
        <v>120</v>
      </c>
      <c r="B181" s="22" t="s">
        <v>292</v>
      </c>
      <c r="C181" s="22" t="s">
        <v>479</v>
      </c>
      <c r="D181" s="22" t="s">
        <v>480</v>
      </c>
      <c r="E181" s="22">
        <v>1665925</v>
      </c>
      <c r="F181" s="22">
        <v>7574937</v>
      </c>
      <c r="G181" s="22">
        <v>-4674881</v>
      </c>
      <c r="H181" s="22">
        <v>3209873</v>
      </c>
      <c r="I181" s="22">
        <v>0</v>
      </c>
      <c r="J181" s="22">
        <v>-8718084</v>
      </c>
      <c r="K181" s="22">
        <v>0</v>
      </c>
      <c r="L181" s="22">
        <v>222874</v>
      </c>
      <c r="M181" s="22">
        <v>3482222</v>
      </c>
      <c r="N181" s="22">
        <v>0</v>
      </c>
      <c r="O181" s="22">
        <v>-436680</v>
      </c>
      <c r="P181" s="22">
        <v>0</v>
      </c>
      <c r="Q181" s="22">
        <v>0</v>
      </c>
      <c r="R181" s="22">
        <v>2326186</v>
      </c>
      <c r="S181" s="22">
        <v>99958968</v>
      </c>
      <c r="T181" s="22">
        <v>2631782</v>
      </c>
      <c r="U181" s="22">
        <v>102590750</v>
      </c>
    </row>
    <row r="182" spans="1:21" x14ac:dyDescent="0.25">
      <c r="A182" s="22" t="s">
        <v>120</v>
      </c>
      <c r="B182" s="22" t="s">
        <v>292</v>
      </c>
      <c r="C182" s="22" t="s">
        <v>481</v>
      </c>
      <c r="D182" s="22" t="s">
        <v>482</v>
      </c>
      <c r="E182" s="22">
        <v>400489</v>
      </c>
      <c r="F182" s="22">
        <v>4176777</v>
      </c>
      <c r="G182" s="22">
        <v>-31640</v>
      </c>
      <c r="H182" s="22">
        <v>0</v>
      </c>
      <c r="I182" s="22">
        <v>0</v>
      </c>
      <c r="J182" s="22">
        <v>-3928557</v>
      </c>
      <c r="K182" s="22">
        <v>-49519</v>
      </c>
      <c r="L182" s="22">
        <v>0</v>
      </c>
      <c r="M182" s="22">
        <v>0</v>
      </c>
      <c r="N182" s="22">
        <v>0</v>
      </c>
      <c r="O182" s="22">
        <v>-489064</v>
      </c>
      <c r="P182" s="22">
        <v>0</v>
      </c>
      <c r="Q182" s="22">
        <v>127649</v>
      </c>
      <c r="R182" s="22">
        <v>206135</v>
      </c>
      <c r="S182" s="22">
        <v>37798915</v>
      </c>
      <c r="T182" s="22">
        <v>0</v>
      </c>
      <c r="U182" s="22">
        <v>0</v>
      </c>
    </row>
    <row r="183" spans="1:21" x14ac:dyDescent="0.25">
      <c r="A183" s="22" t="s">
        <v>120</v>
      </c>
      <c r="B183" s="22" t="s">
        <v>292</v>
      </c>
      <c r="C183" s="22" t="s">
        <v>483</v>
      </c>
      <c r="D183" s="22" t="s">
        <v>484</v>
      </c>
      <c r="E183" s="22">
        <v>73339</v>
      </c>
      <c r="F183" s="22">
        <v>124990</v>
      </c>
      <c r="G183" s="22">
        <v>-911893</v>
      </c>
      <c r="H183" s="22">
        <v>1085808</v>
      </c>
      <c r="I183" s="22">
        <v>0</v>
      </c>
      <c r="J183" s="22">
        <v>-794023</v>
      </c>
      <c r="K183" s="22">
        <v>0</v>
      </c>
      <c r="L183" s="22">
        <v>0</v>
      </c>
      <c r="M183" s="22">
        <v>630330</v>
      </c>
      <c r="N183" s="22">
        <v>0</v>
      </c>
      <c r="O183" s="22">
        <v>-1120977</v>
      </c>
      <c r="P183" s="22">
        <v>0</v>
      </c>
      <c r="Q183" s="22">
        <v>837904</v>
      </c>
      <c r="R183" s="22">
        <v>-74522</v>
      </c>
      <c r="S183" s="22">
        <v>24482208</v>
      </c>
      <c r="T183" s="22">
        <v>-9951135</v>
      </c>
      <c r="U183" s="22">
        <v>14531073</v>
      </c>
    </row>
    <row r="184" spans="1:21" x14ac:dyDescent="0.25">
      <c r="A184" s="22" t="s">
        <v>120</v>
      </c>
      <c r="B184" s="22" t="s">
        <v>292</v>
      </c>
      <c r="C184" s="22" t="s">
        <v>485</v>
      </c>
      <c r="D184" s="22" t="s">
        <v>486</v>
      </c>
      <c r="E184" s="22">
        <v>843915</v>
      </c>
      <c r="F184" s="22">
        <v>455297</v>
      </c>
      <c r="G184" s="22">
        <v>-9083</v>
      </c>
      <c r="H184" s="22">
        <v>68500</v>
      </c>
      <c r="I184" s="22">
        <v>0</v>
      </c>
      <c r="J184" s="22">
        <v>-20486</v>
      </c>
      <c r="K184" s="22">
        <v>-1000</v>
      </c>
      <c r="L184" s="22">
        <v>1673</v>
      </c>
      <c r="M184" s="22">
        <v>265521</v>
      </c>
      <c r="N184" s="22">
        <v>0</v>
      </c>
      <c r="O184" s="22">
        <v>-82026</v>
      </c>
      <c r="P184" s="22">
        <v>0</v>
      </c>
      <c r="Q184" s="22">
        <v>0</v>
      </c>
      <c r="R184" s="22">
        <v>1522311</v>
      </c>
      <c r="S184" s="22">
        <v>122887</v>
      </c>
      <c r="T184" s="22">
        <v>6335608</v>
      </c>
      <c r="U184" s="22">
        <v>6458495</v>
      </c>
    </row>
    <row r="185" spans="1:21" x14ac:dyDescent="0.25">
      <c r="A185" s="22" t="s">
        <v>120</v>
      </c>
      <c r="B185" s="22" t="s">
        <v>292</v>
      </c>
      <c r="C185" s="22" t="s">
        <v>487</v>
      </c>
      <c r="D185" s="22" t="s">
        <v>488</v>
      </c>
      <c r="E185" s="22">
        <v>93977</v>
      </c>
      <c r="F185" s="22">
        <v>-162457</v>
      </c>
      <c r="G185" s="22">
        <v>-91460</v>
      </c>
      <c r="H185" s="22">
        <v>111807</v>
      </c>
      <c r="I185" s="22">
        <v>0</v>
      </c>
      <c r="J185" s="22">
        <v>-410200</v>
      </c>
      <c r="K185" s="22">
        <v>0</v>
      </c>
      <c r="L185" s="22">
        <v>0</v>
      </c>
      <c r="M185" s="22">
        <v>249192</v>
      </c>
      <c r="N185" s="22">
        <v>0</v>
      </c>
      <c r="O185" s="22">
        <v>-87919</v>
      </c>
      <c r="P185" s="22">
        <v>0</v>
      </c>
      <c r="Q185" s="22">
        <v>0</v>
      </c>
      <c r="R185" s="22">
        <v>-297061</v>
      </c>
      <c r="S185" s="22">
        <v>11744634</v>
      </c>
      <c r="T185" s="22">
        <v>-7541771</v>
      </c>
      <c r="U185" s="22">
        <v>4202863</v>
      </c>
    </row>
    <row r="186" spans="1:21" x14ac:dyDescent="0.25">
      <c r="A186" s="22" t="s">
        <v>120</v>
      </c>
      <c r="B186" s="22" t="s">
        <v>292</v>
      </c>
      <c r="C186" s="22" t="s">
        <v>489</v>
      </c>
      <c r="D186" s="22" t="s">
        <v>490</v>
      </c>
      <c r="E186" s="22">
        <v>-229940</v>
      </c>
      <c r="F186" s="22">
        <v>2153262</v>
      </c>
      <c r="G186" s="22">
        <v>-997245</v>
      </c>
      <c r="H186" s="22">
        <v>0</v>
      </c>
      <c r="I186" s="22">
        <v>0</v>
      </c>
      <c r="J186" s="22">
        <v>-2386335</v>
      </c>
      <c r="K186" s="22">
        <v>0</v>
      </c>
      <c r="L186" s="22">
        <v>158926</v>
      </c>
      <c r="M186" s="22">
        <v>946671</v>
      </c>
      <c r="N186" s="22">
        <v>0</v>
      </c>
      <c r="O186" s="22">
        <v>-426594</v>
      </c>
      <c r="P186" s="22">
        <v>0</v>
      </c>
      <c r="Q186" s="22">
        <v>1567445</v>
      </c>
      <c r="R186" s="22">
        <v>786190</v>
      </c>
      <c r="S186" s="22">
        <v>22710525</v>
      </c>
      <c r="T186" s="22">
        <v>1443469</v>
      </c>
      <c r="U186" s="22">
        <v>24153994</v>
      </c>
    </row>
    <row r="187" spans="1:21" x14ac:dyDescent="0.25">
      <c r="A187" s="22" t="s">
        <v>120</v>
      </c>
      <c r="B187" s="22" t="s">
        <v>292</v>
      </c>
      <c r="C187" s="22" t="s">
        <v>491</v>
      </c>
      <c r="D187" s="22" t="s">
        <v>492</v>
      </c>
      <c r="E187" s="22">
        <v>138455</v>
      </c>
      <c r="F187" s="22">
        <v>627759</v>
      </c>
      <c r="G187" s="22">
        <v>-129582</v>
      </c>
      <c r="H187" s="22">
        <v>3156</v>
      </c>
      <c r="I187" s="22">
        <v>0</v>
      </c>
      <c r="J187" s="22">
        <v>-1131789</v>
      </c>
      <c r="K187" s="22">
        <v>0</v>
      </c>
      <c r="L187" s="22">
        <v>32784</v>
      </c>
      <c r="M187" s="22">
        <v>1653923</v>
      </c>
      <c r="N187" s="22">
        <v>0</v>
      </c>
      <c r="O187" s="22">
        <v>-1112589</v>
      </c>
      <c r="P187" s="22">
        <v>0</v>
      </c>
      <c r="Q187" s="22">
        <v>0</v>
      </c>
      <c r="R187" s="22">
        <v>82117</v>
      </c>
      <c r="S187" s="22">
        <v>28222020</v>
      </c>
      <c r="T187" s="22">
        <v>2783653</v>
      </c>
      <c r="U187" s="22">
        <v>31005673</v>
      </c>
    </row>
    <row r="188" spans="1:21" x14ac:dyDescent="0.25">
      <c r="A188" s="22" t="s">
        <v>120</v>
      </c>
      <c r="B188" s="22" t="s">
        <v>292</v>
      </c>
      <c r="C188" s="22" t="s">
        <v>493</v>
      </c>
      <c r="D188" s="22" t="s">
        <v>494</v>
      </c>
      <c r="E188" s="22">
        <v>537894</v>
      </c>
      <c r="F188" s="22">
        <v>52712</v>
      </c>
      <c r="G188" s="22">
        <v>-648668</v>
      </c>
      <c r="H188" s="22">
        <v>17508</v>
      </c>
      <c r="I188" s="22">
        <v>0</v>
      </c>
      <c r="J188" s="22">
        <v>-51597</v>
      </c>
      <c r="K188" s="22">
        <v>0</v>
      </c>
      <c r="L188" s="22">
        <v>0</v>
      </c>
      <c r="M188" s="22">
        <v>374142</v>
      </c>
      <c r="N188" s="22">
        <v>0</v>
      </c>
      <c r="O188" s="22">
        <v>-74371</v>
      </c>
      <c r="P188" s="22">
        <v>0</v>
      </c>
      <c r="Q188" s="22">
        <v>559249</v>
      </c>
      <c r="R188" s="22">
        <v>766869</v>
      </c>
      <c r="S188" s="22">
        <v>17511646</v>
      </c>
      <c r="T188" s="22">
        <v>-10074202</v>
      </c>
      <c r="U188" s="22">
        <v>7437444</v>
      </c>
    </row>
    <row r="189" spans="1:21" x14ac:dyDescent="0.25">
      <c r="A189" s="22" t="s">
        <v>120</v>
      </c>
      <c r="B189" s="22" t="s">
        <v>292</v>
      </c>
      <c r="C189" s="22" t="s">
        <v>495</v>
      </c>
      <c r="D189" s="22" t="s">
        <v>496</v>
      </c>
      <c r="E189" s="22">
        <v>1697530</v>
      </c>
      <c r="F189" s="22">
        <v>-475425</v>
      </c>
      <c r="G189" s="22">
        <v>-566758</v>
      </c>
      <c r="H189" s="22">
        <v>193473</v>
      </c>
      <c r="I189" s="22">
        <v>0</v>
      </c>
      <c r="J189" s="22">
        <v>-2927145</v>
      </c>
      <c r="K189" s="22">
        <v>0</v>
      </c>
      <c r="L189" s="22">
        <v>303675</v>
      </c>
      <c r="M189" s="22">
        <v>3613017</v>
      </c>
      <c r="N189" s="22">
        <v>0</v>
      </c>
      <c r="O189" s="22">
        <v>-211899</v>
      </c>
      <c r="P189" s="22">
        <v>0</v>
      </c>
      <c r="Q189" s="22">
        <v>1132687</v>
      </c>
      <c r="R189" s="22">
        <v>2759155</v>
      </c>
      <c r="S189" s="22">
        <v>72845072</v>
      </c>
      <c r="T189" s="22">
        <v>-12325627</v>
      </c>
      <c r="U189" s="22">
        <v>60519445</v>
      </c>
    </row>
    <row r="190" spans="1:21" x14ac:dyDescent="0.25">
      <c r="A190" s="22" t="s">
        <v>120</v>
      </c>
      <c r="B190" s="22" t="s">
        <v>292</v>
      </c>
      <c r="C190" s="22" t="s">
        <v>497</v>
      </c>
      <c r="D190" s="22" t="s">
        <v>498</v>
      </c>
      <c r="E190" s="22">
        <v>2122802</v>
      </c>
      <c r="F190" s="22">
        <v>5141466</v>
      </c>
      <c r="G190" s="22">
        <v>-4119629</v>
      </c>
      <c r="H190" s="22">
        <v>3920928</v>
      </c>
      <c r="I190" s="22">
        <v>0</v>
      </c>
      <c r="J190" s="22">
        <v>-6193291</v>
      </c>
      <c r="K190" s="22">
        <v>0</v>
      </c>
      <c r="L190" s="22">
        <v>6904</v>
      </c>
      <c r="M190" s="22">
        <v>1443915</v>
      </c>
      <c r="N190" s="22">
        <v>0</v>
      </c>
      <c r="O190" s="22">
        <v>-209854</v>
      </c>
      <c r="P190" s="22">
        <v>0</v>
      </c>
      <c r="Q190" s="22">
        <v>0</v>
      </c>
      <c r="R190" s="22">
        <v>2113241</v>
      </c>
      <c r="S190" s="22">
        <v>52421999</v>
      </c>
      <c r="T190" s="22">
        <v>-18908641</v>
      </c>
      <c r="U190" s="22">
        <v>33513358</v>
      </c>
    </row>
    <row r="191" spans="1:21" x14ac:dyDescent="0.25">
      <c r="A191" s="22" t="s">
        <v>120</v>
      </c>
      <c r="B191" s="22" t="s">
        <v>292</v>
      </c>
      <c r="C191" s="22" t="s">
        <v>499</v>
      </c>
      <c r="D191" s="22" t="s">
        <v>500</v>
      </c>
      <c r="E191" s="22">
        <v>622387</v>
      </c>
      <c r="F191" s="22">
        <v>-336222</v>
      </c>
      <c r="G191" s="22">
        <v>-48589</v>
      </c>
      <c r="H191" s="22">
        <v>155767</v>
      </c>
      <c r="I191" s="22">
        <v>0</v>
      </c>
      <c r="J191" s="22">
        <v>-123569</v>
      </c>
      <c r="K191" s="22">
        <v>0</v>
      </c>
      <c r="L191" s="22">
        <v>0</v>
      </c>
      <c r="M191" s="22">
        <v>616236</v>
      </c>
      <c r="N191" s="22">
        <v>0</v>
      </c>
      <c r="O191" s="22">
        <v>-458853</v>
      </c>
      <c r="P191" s="22">
        <v>0</v>
      </c>
      <c r="Q191" s="22">
        <v>-39802</v>
      </c>
      <c r="R191" s="22">
        <v>387355</v>
      </c>
      <c r="S191" s="22">
        <v>23574013</v>
      </c>
      <c r="T191" s="22">
        <v>-3780474</v>
      </c>
      <c r="U191" s="22">
        <v>19793539</v>
      </c>
    </row>
    <row r="192" spans="1:21" x14ac:dyDescent="0.25">
      <c r="A192" s="22" t="s">
        <v>120</v>
      </c>
      <c r="B192" s="22" t="s">
        <v>292</v>
      </c>
      <c r="C192" s="22" t="s">
        <v>501</v>
      </c>
      <c r="D192" s="22" t="s">
        <v>502</v>
      </c>
      <c r="E192" s="22">
        <v>1194625</v>
      </c>
      <c r="F192" s="22">
        <v>954040</v>
      </c>
      <c r="G192" s="22">
        <v>0</v>
      </c>
      <c r="H192" s="22">
        <v>17175</v>
      </c>
      <c r="I192" s="22">
        <v>0</v>
      </c>
      <c r="J192" s="22">
        <v>-1244345</v>
      </c>
      <c r="K192" s="22">
        <v>0</v>
      </c>
      <c r="L192" s="22">
        <v>0</v>
      </c>
      <c r="M192" s="22">
        <v>767673</v>
      </c>
      <c r="N192" s="22">
        <v>0</v>
      </c>
      <c r="O192" s="22">
        <v>-288140</v>
      </c>
      <c r="P192" s="22">
        <v>0</v>
      </c>
      <c r="Q192" s="22">
        <v>2133612</v>
      </c>
      <c r="R192" s="22">
        <v>3534640</v>
      </c>
      <c r="S192" s="22">
        <v>20655015</v>
      </c>
      <c r="T192" s="22">
        <v>-6085171</v>
      </c>
      <c r="U192" s="22">
        <v>14569844</v>
      </c>
    </row>
    <row r="193" spans="1:21" x14ac:dyDescent="0.25">
      <c r="A193" s="22" t="s">
        <v>120</v>
      </c>
      <c r="B193" s="22" t="s">
        <v>292</v>
      </c>
      <c r="C193" s="22" t="s">
        <v>503</v>
      </c>
      <c r="D193" s="22" t="s">
        <v>504</v>
      </c>
      <c r="E193" s="22">
        <v>2199419</v>
      </c>
      <c r="F193" s="22">
        <v>2421939</v>
      </c>
      <c r="G193" s="22">
        <v>0</v>
      </c>
      <c r="H193" s="22">
        <v>2653677</v>
      </c>
      <c r="I193" s="22">
        <v>0</v>
      </c>
      <c r="J193" s="22">
        <v>-6002949</v>
      </c>
      <c r="K193" s="22">
        <v>0</v>
      </c>
      <c r="L193" s="22">
        <v>27688</v>
      </c>
      <c r="M193" s="22">
        <v>1242054</v>
      </c>
      <c r="N193" s="22">
        <v>0</v>
      </c>
      <c r="O193" s="22">
        <v>-261464</v>
      </c>
      <c r="P193" s="22">
        <v>0</v>
      </c>
      <c r="Q193" s="22">
        <v>0</v>
      </c>
      <c r="R193" s="22">
        <v>2280364</v>
      </c>
      <c r="S193" s="22">
        <v>66077447</v>
      </c>
      <c r="T193" s="22">
        <v>-18369460</v>
      </c>
      <c r="U193" s="22">
        <v>47707987</v>
      </c>
    </row>
    <row r="194" spans="1:21" x14ac:dyDescent="0.25">
      <c r="A194" s="22" t="s">
        <v>120</v>
      </c>
      <c r="B194" s="22" t="s">
        <v>292</v>
      </c>
      <c r="C194" s="22" t="s">
        <v>505</v>
      </c>
      <c r="D194" s="22" t="s">
        <v>506</v>
      </c>
      <c r="E194" s="22">
        <v>2248</v>
      </c>
      <c r="F194" s="22">
        <v>534816</v>
      </c>
      <c r="G194" s="22">
        <v>0</v>
      </c>
      <c r="H194" s="22">
        <v>23644</v>
      </c>
      <c r="I194" s="22">
        <v>0</v>
      </c>
      <c r="J194" s="22">
        <v>-794986</v>
      </c>
      <c r="K194" s="22">
        <v>0</v>
      </c>
      <c r="L194" s="22">
        <v>5963</v>
      </c>
      <c r="M194" s="22">
        <v>299912</v>
      </c>
      <c r="N194" s="22">
        <v>0</v>
      </c>
      <c r="O194" s="22">
        <v>-28904</v>
      </c>
      <c r="P194" s="22">
        <v>0</v>
      </c>
      <c r="Q194" s="22">
        <v>0</v>
      </c>
      <c r="R194" s="22">
        <v>42693</v>
      </c>
      <c r="S194" s="22">
        <v>7835613</v>
      </c>
      <c r="T194" s="22">
        <v>384618</v>
      </c>
      <c r="U194" s="22">
        <v>8220231</v>
      </c>
    </row>
    <row r="195" spans="1:21" x14ac:dyDescent="0.25">
      <c r="A195" s="22" t="s">
        <v>120</v>
      </c>
      <c r="B195" s="22" t="s">
        <v>292</v>
      </c>
      <c r="C195" s="22" t="s">
        <v>507</v>
      </c>
      <c r="D195" s="22" t="s">
        <v>508</v>
      </c>
      <c r="E195" s="22">
        <v>2326757</v>
      </c>
      <c r="F195" s="22">
        <v>2592381</v>
      </c>
      <c r="G195" s="22">
        <v>-551632</v>
      </c>
      <c r="H195" s="22">
        <v>869765</v>
      </c>
      <c r="I195" s="22">
        <v>0</v>
      </c>
      <c r="J195" s="22">
        <v>-6133298</v>
      </c>
      <c r="K195" s="22">
        <v>0</v>
      </c>
      <c r="L195" s="22">
        <v>2448172</v>
      </c>
      <c r="M195" s="22">
        <v>791671</v>
      </c>
      <c r="N195" s="22">
        <v>0</v>
      </c>
      <c r="O195" s="22">
        <v>-414064</v>
      </c>
      <c r="P195" s="22">
        <v>0</v>
      </c>
      <c r="Q195" s="22">
        <v>0</v>
      </c>
      <c r="R195" s="22">
        <v>1929752</v>
      </c>
      <c r="S195" s="22">
        <v>66774375</v>
      </c>
      <c r="T195" s="22">
        <v>-40325054</v>
      </c>
      <c r="U195" s="22">
        <v>26449321</v>
      </c>
    </row>
    <row r="196" spans="1:21" x14ac:dyDescent="0.25">
      <c r="A196" s="22" t="s">
        <v>120</v>
      </c>
      <c r="B196" s="22" t="s">
        <v>292</v>
      </c>
      <c r="C196" s="22" t="s">
        <v>509</v>
      </c>
      <c r="D196" s="22" t="s">
        <v>510</v>
      </c>
      <c r="E196" s="22">
        <v>-3845345</v>
      </c>
      <c r="F196" s="22">
        <v>5360125</v>
      </c>
      <c r="G196" s="22">
        <v>0</v>
      </c>
      <c r="H196" s="22">
        <v>-184321</v>
      </c>
      <c r="I196" s="22">
        <v>0</v>
      </c>
      <c r="J196" s="22">
        <v>-9064200</v>
      </c>
      <c r="K196" s="22">
        <v>-924455</v>
      </c>
      <c r="L196" s="22">
        <v>17911</v>
      </c>
      <c r="M196" s="22">
        <v>4740184</v>
      </c>
      <c r="N196" s="22">
        <v>0</v>
      </c>
      <c r="O196" s="22">
        <v>-683236</v>
      </c>
      <c r="P196" s="22">
        <v>0</v>
      </c>
      <c r="Q196" s="22">
        <v>0</v>
      </c>
      <c r="R196" s="22">
        <v>-4583337</v>
      </c>
      <c r="S196" s="22">
        <v>122702328</v>
      </c>
      <c r="T196" s="22">
        <v>2219026</v>
      </c>
      <c r="U196" s="22">
        <v>124921354</v>
      </c>
    </row>
    <row r="197" spans="1:21" x14ac:dyDescent="0.25">
      <c r="A197" s="22" t="s">
        <v>120</v>
      </c>
      <c r="B197" s="22" t="s">
        <v>511</v>
      </c>
      <c r="C197" s="22" t="s">
        <v>512</v>
      </c>
      <c r="D197" s="22" t="s">
        <v>513</v>
      </c>
      <c r="E197" s="22">
        <v>11255</v>
      </c>
      <c r="F197" s="22">
        <v>52154</v>
      </c>
      <c r="G197" s="22">
        <v>-2775</v>
      </c>
      <c r="H197" s="22">
        <v>5459</v>
      </c>
      <c r="I197" s="22">
        <v>0</v>
      </c>
      <c r="J197" s="22">
        <v>-144077</v>
      </c>
      <c r="K197" s="22">
        <v>0</v>
      </c>
      <c r="L197" s="22">
        <v>28398</v>
      </c>
      <c r="M197" s="22">
        <v>178628</v>
      </c>
      <c r="N197" s="22">
        <v>0</v>
      </c>
      <c r="O197" s="22">
        <v>-47000</v>
      </c>
      <c r="P197" s="22">
        <v>0</v>
      </c>
      <c r="Q197" s="22">
        <v>0</v>
      </c>
      <c r="R197" s="22">
        <v>82042</v>
      </c>
      <c r="S197" s="22">
        <v>6948688</v>
      </c>
      <c r="T197" s="22">
        <v>-2356605</v>
      </c>
      <c r="U197" s="22">
        <v>4592083</v>
      </c>
    </row>
    <row r="198" spans="1:21" x14ac:dyDescent="0.25">
      <c r="A198" s="22" t="s">
        <v>120</v>
      </c>
      <c r="B198" s="22" t="s">
        <v>511</v>
      </c>
      <c r="C198" s="22" t="s">
        <v>514</v>
      </c>
      <c r="D198" s="22" t="s">
        <v>515</v>
      </c>
      <c r="E198" s="22">
        <v>37542</v>
      </c>
      <c r="F198" s="22">
        <v>245362</v>
      </c>
      <c r="G198" s="22">
        <v>-150000</v>
      </c>
      <c r="H198" s="22">
        <v>21967</v>
      </c>
      <c r="I198" s="22">
        <v>0</v>
      </c>
      <c r="J198" s="22">
        <v>-381541</v>
      </c>
      <c r="K198" s="22">
        <v>0</v>
      </c>
      <c r="L198" s="22">
        <v>3243</v>
      </c>
      <c r="M198" s="22">
        <v>247786</v>
      </c>
      <c r="N198" s="22">
        <v>0</v>
      </c>
      <c r="O198" s="22">
        <v>0</v>
      </c>
      <c r="P198" s="22">
        <v>0</v>
      </c>
      <c r="Q198" s="22">
        <v>0</v>
      </c>
      <c r="R198" s="22">
        <v>24359</v>
      </c>
      <c r="S198" s="22">
        <v>5130349</v>
      </c>
      <c r="T198" s="22">
        <v>-983575</v>
      </c>
      <c r="U198" s="22">
        <v>4146774</v>
      </c>
    </row>
    <row r="199" spans="1:21" x14ac:dyDescent="0.25">
      <c r="A199" s="22" t="s">
        <v>120</v>
      </c>
      <c r="B199" s="22" t="s">
        <v>511</v>
      </c>
      <c r="C199" s="22" t="s">
        <v>516</v>
      </c>
      <c r="D199" s="22" t="s">
        <v>517</v>
      </c>
      <c r="E199" s="22">
        <v>960717</v>
      </c>
      <c r="F199" s="22">
        <v>376107</v>
      </c>
      <c r="G199" s="22">
        <v>-852663</v>
      </c>
      <c r="H199" s="22">
        <v>0</v>
      </c>
      <c r="I199" s="22">
        <v>0</v>
      </c>
      <c r="J199" s="22">
        <v>-274842</v>
      </c>
      <c r="K199" s="22">
        <v>0</v>
      </c>
      <c r="L199" s="22">
        <v>39318</v>
      </c>
      <c r="M199" s="22">
        <v>174288</v>
      </c>
      <c r="N199" s="22">
        <v>0</v>
      </c>
      <c r="O199" s="22">
        <v>-24203</v>
      </c>
      <c r="P199" s="22">
        <v>0</v>
      </c>
      <c r="Q199" s="22">
        <v>0</v>
      </c>
      <c r="R199" s="22">
        <v>398722</v>
      </c>
      <c r="S199" s="22">
        <v>14193309</v>
      </c>
      <c r="T199" s="22">
        <v>-8580278</v>
      </c>
      <c r="U199" s="22">
        <v>5613031</v>
      </c>
    </row>
    <row r="200" spans="1:21" x14ac:dyDescent="0.25">
      <c r="A200" s="22" t="s">
        <v>120</v>
      </c>
      <c r="B200" s="22" t="s">
        <v>511</v>
      </c>
      <c r="C200" s="22" t="s">
        <v>518</v>
      </c>
      <c r="D200" s="22" t="s">
        <v>519</v>
      </c>
      <c r="E200" s="22">
        <v>294055</v>
      </c>
      <c r="F200" s="22">
        <v>538009</v>
      </c>
      <c r="G200" s="22">
        <v>0</v>
      </c>
      <c r="H200" s="22">
        <v>0</v>
      </c>
      <c r="I200" s="22">
        <v>0</v>
      </c>
      <c r="J200" s="22">
        <v>-680752</v>
      </c>
      <c r="K200" s="22">
        <v>-3012</v>
      </c>
      <c r="L200" s="22">
        <v>0</v>
      </c>
      <c r="M200" s="22">
        <v>72791</v>
      </c>
      <c r="N200" s="22">
        <v>0</v>
      </c>
      <c r="O200" s="22">
        <v>-4045</v>
      </c>
      <c r="P200" s="22">
        <v>0</v>
      </c>
      <c r="Q200" s="22">
        <v>0</v>
      </c>
      <c r="R200" s="22">
        <v>217046</v>
      </c>
      <c r="S200" s="22">
        <v>3044350</v>
      </c>
      <c r="T200" s="22">
        <v>-1007611</v>
      </c>
      <c r="U200" s="22">
        <v>2036739</v>
      </c>
    </row>
    <row r="201" spans="1:21" x14ac:dyDescent="0.25">
      <c r="A201" s="22" t="s">
        <v>120</v>
      </c>
      <c r="B201" s="22" t="s">
        <v>511</v>
      </c>
      <c r="C201" s="22" t="s">
        <v>520</v>
      </c>
      <c r="D201" s="22" t="s">
        <v>521</v>
      </c>
      <c r="E201" s="22">
        <v>175807</v>
      </c>
      <c r="F201" s="22">
        <v>21072</v>
      </c>
      <c r="G201" s="22">
        <v>-5195</v>
      </c>
      <c r="H201" s="22">
        <v>0</v>
      </c>
      <c r="I201" s="22">
        <v>0</v>
      </c>
      <c r="J201" s="22">
        <v>-51916</v>
      </c>
      <c r="K201" s="22">
        <v>0</v>
      </c>
      <c r="L201" s="22">
        <v>0</v>
      </c>
      <c r="M201" s="22">
        <v>56167</v>
      </c>
      <c r="N201" s="22">
        <v>0</v>
      </c>
      <c r="O201" s="22">
        <v>0</v>
      </c>
      <c r="P201" s="22">
        <v>0</v>
      </c>
      <c r="Q201" s="22">
        <v>0</v>
      </c>
      <c r="R201" s="22">
        <v>195935</v>
      </c>
      <c r="S201" s="22">
        <v>2320180</v>
      </c>
      <c r="T201" s="22">
        <v>-946047</v>
      </c>
      <c r="U201" s="22">
        <v>1374133</v>
      </c>
    </row>
    <row r="202" spans="1:21" x14ac:dyDescent="0.25">
      <c r="A202" s="22" t="s">
        <v>120</v>
      </c>
      <c r="B202" s="22" t="s">
        <v>511</v>
      </c>
      <c r="C202" s="22" t="s">
        <v>522</v>
      </c>
      <c r="D202" s="22" t="s">
        <v>523</v>
      </c>
      <c r="E202" s="22">
        <v>173134</v>
      </c>
      <c r="F202" s="22">
        <v>261007</v>
      </c>
      <c r="G202" s="22">
        <v>0</v>
      </c>
      <c r="H202" s="22">
        <v>9725</v>
      </c>
      <c r="I202" s="22">
        <v>0</v>
      </c>
      <c r="J202" s="22">
        <v>-313738</v>
      </c>
      <c r="K202" s="22">
        <v>-82552</v>
      </c>
      <c r="L202" s="22">
        <v>0</v>
      </c>
      <c r="M202" s="22">
        <v>103648</v>
      </c>
      <c r="N202" s="22">
        <v>0</v>
      </c>
      <c r="O202" s="22">
        <v>-31717</v>
      </c>
      <c r="P202" s="22">
        <v>0</v>
      </c>
      <c r="Q202" s="22">
        <v>0</v>
      </c>
      <c r="R202" s="22">
        <v>119507</v>
      </c>
      <c r="S202" s="22">
        <v>6458185</v>
      </c>
      <c r="T202" s="22">
        <v>-2332078</v>
      </c>
      <c r="U202" s="22">
        <v>4126107</v>
      </c>
    </row>
    <row r="203" spans="1:21" x14ac:dyDescent="0.25">
      <c r="A203" s="22" t="s">
        <v>120</v>
      </c>
      <c r="B203" s="22" t="s">
        <v>511</v>
      </c>
      <c r="C203" s="22" t="s">
        <v>524</v>
      </c>
      <c r="D203" s="22" t="s">
        <v>525</v>
      </c>
      <c r="E203" s="22">
        <v>586444</v>
      </c>
      <c r="F203" s="22">
        <v>2460</v>
      </c>
      <c r="G203" s="22">
        <v>0</v>
      </c>
      <c r="H203" s="22">
        <v>0</v>
      </c>
      <c r="I203" s="22">
        <v>0</v>
      </c>
      <c r="J203" s="22">
        <v>-101410</v>
      </c>
      <c r="K203" s="22">
        <v>0</v>
      </c>
      <c r="L203" s="22">
        <v>0</v>
      </c>
      <c r="M203" s="22">
        <v>63854</v>
      </c>
      <c r="N203" s="22">
        <v>0</v>
      </c>
      <c r="O203" s="22">
        <v>0</v>
      </c>
      <c r="P203" s="22">
        <v>0</v>
      </c>
      <c r="Q203" s="22">
        <v>0</v>
      </c>
      <c r="R203" s="22">
        <v>551348</v>
      </c>
      <c r="S203" s="22">
        <v>2089650</v>
      </c>
      <c r="T203" s="22">
        <v>0</v>
      </c>
      <c r="U203" s="22">
        <v>2089650</v>
      </c>
    </row>
    <row r="204" spans="1:21" x14ac:dyDescent="0.25">
      <c r="A204" s="22" t="s">
        <v>120</v>
      </c>
      <c r="B204" s="22" t="s">
        <v>511</v>
      </c>
      <c r="C204" s="22" t="s">
        <v>526</v>
      </c>
      <c r="D204" s="22" t="s">
        <v>527</v>
      </c>
      <c r="E204" s="22">
        <v>343552</v>
      </c>
      <c r="F204" s="22">
        <v>532808</v>
      </c>
      <c r="G204" s="22">
        <v>-157538</v>
      </c>
      <c r="H204" s="22">
        <v>0</v>
      </c>
      <c r="I204" s="22">
        <v>0</v>
      </c>
      <c r="J204" s="22">
        <v>-485356</v>
      </c>
      <c r="K204" s="22">
        <v>-9904</v>
      </c>
      <c r="L204" s="22">
        <v>0</v>
      </c>
      <c r="M204" s="22">
        <v>174960</v>
      </c>
      <c r="N204" s="22">
        <v>0</v>
      </c>
      <c r="O204" s="22">
        <v>-14384</v>
      </c>
      <c r="P204" s="22">
        <v>0</v>
      </c>
      <c r="Q204" s="22">
        <v>0</v>
      </c>
      <c r="R204" s="22">
        <v>384138</v>
      </c>
      <c r="S204" s="22">
        <v>5148023</v>
      </c>
      <c r="T204" s="22">
        <v>-505652</v>
      </c>
      <c r="U204" s="22">
        <v>4642371</v>
      </c>
    </row>
    <row r="205" spans="1:21" x14ac:dyDescent="0.25">
      <c r="A205" s="22" t="s">
        <v>120</v>
      </c>
      <c r="B205" s="22" t="s">
        <v>511</v>
      </c>
      <c r="C205" s="22" t="s">
        <v>528</v>
      </c>
      <c r="D205" s="22" t="s">
        <v>529</v>
      </c>
      <c r="E205" s="22">
        <v>392605</v>
      </c>
      <c r="F205" s="22">
        <v>-16931</v>
      </c>
      <c r="G205" s="22">
        <v>0</v>
      </c>
      <c r="H205" s="22">
        <v>0</v>
      </c>
      <c r="I205" s="22">
        <v>0</v>
      </c>
      <c r="J205" s="22">
        <v>-33000</v>
      </c>
      <c r="K205" s="22">
        <v>0</v>
      </c>
      <c r="L205" s="22">
        <v>0</v>
      </c>
      <c r="M205" s="22">
        <v>155803</v>
      </c>
      <c r="N205" s="22">
        <v>0</v>
      </c>
      <c r="O205" s="22">
        <v>-6485</v>
      </c>
      <c r="P205" s="22">
        <v>0</v>
      </c>
      <c r="Q205" s="22">
        <v>0</v>
      </c>
      <c r="R205" s="22">
        <v>491992</v>
      </c>
      <c r="S205" s="22">
        <v>7156175</v>
      </c>
      <c r="T205" s="22">
        <v>-1867415</v>
      </c>
      <c r="U205" s="22">
        <v>5288760</v>
      </c>
    </row>
    <row r="206" spans="1:21" x14ac:dyDescent="0.25">
      <c r="A206" s="22" t="s">
        <v>120</v>
      </c>
      <c r="B206" s="22" t="s">
        <v>511</v>
      </c>
      <c r="C206" s="22" t="s">
        <v>530</v>
      </c>
      <c r="D206" s="22" t="s">
        <v>531</v>
      </c>
      <c r="E206" s="22">
        <v>136810</v>
      </c>
      <c r="F206" s="22">
        <v>71671</v>
      </c>
      <c r="G206" s="22">
        <v>-21789</v>
      </c>
      <c r="H206" s="22">
        <v>0</v>
      </c>
      <c r="I206" s="22">
        <v>0</v>
      </c>
      <c r="J206" s="22">
        <v>-200156</v>
      </c>
      <c r="K206" s="22">
        <v>0</v>
      </c>
      <c r="L206" s="22">
        <v>0</v>
      </c>
      <c r="M206" s="22">
        <v>139860</v>
      </c>
      <c r="N206" s="22">
        <v>0</v>
      </c>
      <c r="O206" s="22">
        <v>-2217</v>
      </c>
      <c r="P206" s="22">
        <v>0</v>
      </c>
      <c r="Q206" s="22">
        <v>0</v>
      </c>
      <c r="R206" s="22">
        <v>124179</v>
      </c>
      <c r="S206" s="22">
        <v>3543401</v>
      </c>
      <c r="T206" s="22">
        <v>594223</v>
      </c>
      <c r="U206" s="22">
        <v>4137624</v>
      </c>
    </row>
    <row r="207" spans="1:21" x14ac:dyDescent="0.25">
      <c r="A207" s="22" t="s">
        <v>120</v>
      </c>
      <c r="B207" s="22" t="s">
        <v>511</v>
      </c>
      <c r="C207" s="22" t="s">
        <v>532</v>
      </c>
      <c r="D207" s="22" t="s">
        <v>533</v>
      </c>
      <c r="E207" s="22">
        <v>186910</v>
      </c>
      <c r="F207" s="22">
        <v>-193420</v>
      </c>
      <c r="G207" s="22"/>
      <c r="H207" s="22">
        <v>-6063</v>
      </c>
      <c r="I207" s="22"/>
      <c r="J207" s="22">
        <v>-233020</v>
      </c>
      <c r="K207" s="22"/>
      <c r="L207" s="22">
        <v>1625</v>
      </c>
      <c r="M207" s="22">
        <v>333075</v>
      </c>
      <c r="N207" s="22"/>
      <c r="O207" s="22">
        <v>-51018</v>
      </c>
      <c r="P207" s="22"/>
      <c r="Q207" s="22"/>
      <c r="R207" s="22">
        <v>38089</v>
      </c>
      <c r="S207" s="22">
        <v>9891714</v>
      </c>
      <c r="T207" s="22">
        <v>-2264730</v>
      </c>
      <c r="U207" s="22">
        <v>7626984</v>
      </c>
    </row>
    <row r="208" spans="1:21" x14ac:dyDescent="0.25">
      <c r="A208" s="22" t="s">
        <v>120</v>
      </c>
      <c r="B208" s="22" t="s">
        <v>511</v>
      </c>
      <c r="C208" s="22" t="s">
        <v>534</v>
      </c>
      <c r="D208" s="22" t="s">
        <v>535</v>
      </c>
      <c r="E208" s="22">
        <v>409961</v>
      </c>
      <c r="F208" s="22">
        <v>62041</v>
      </c>
      <c r="G208" s="22">
        <v>0</v>
      </c>
      <c r="H208" s="22">
        <v>24277</v>
      </c>
      <c r="I208" s="22">
        <v>0</v>
      </c>
      <c r="J208" s="22">
        <v>-439946</v>
      </c>
      <c r="K208" s="22">
        <v>0</v>
      </c>
      <c r="L208" s="22">
        <v>0</v>
      </c>
      <c r="M208" s="22">
        <v>202967</v>
      </c>
      <c r="N208" s="22">
        <v>0</v>
      </c>
      <c r="O208" s="22">
        <v>-16287</v>
      </c>
      <c r="P208" s="22">
        <v>0</v>
      </c>
      <c r="Q208" s="22">
        <v>0</v>
      </c>
      <c r="R208" s="22">
        <v>243013</v>
      </c>
      <c r="S208" s="22">
        <v>5235322</v>
      </c>
      <c r="T208" s="22">
        <v>-2153497</v>
      </c>
      <c r="U208" s="22">
        <v>3081825</v>
      </c>
    </row>
    <row r="209" spans="1:21" x14ac:dyDescent="0.25">
      <c r="A209" s="22" t="s">
        <v>120</v>
      </c>
      <c r="B209" s="22" t="s">
        <v>511</v>
      </c>
      <c r="C209" s="22" t="s">
        <v>536</v>
      </c>
      <c r="D209" s="22" t="s">
        <v>537</v>
      </c>
      <c r="E209" s="22">
        <v>300030</v>
      </c>
      <c r="F209" s="22">
        <v>245709</v>
      </c>
      <c r="G209" s="22">
        <v>0</v>
      </c>
      <c r="H209" s="22">
        <v>0</v>
      </c>
      <c r="I209" s="22">
        <v>0</v>
      </c>
      <c r="J209" s="22">
        <v>-323974</v>
      </c>
      <c r="K209" s="22">
        <v>0</v>
      </c>
      <c r="L209" s="22">
        <v>2790</v>
      </c>
      <c r="M209" s="22">
        <v>80040</v>
      </c>
      <c r="N209" s="22">
        <v>0</v>
      </c>
      <c r="O209" s="22">
        <v>-2194</v>
      </c>
      <c r="P209" s="22">
        <v>0</v>
      </c>
      <c r="Q209" s="22">
        <v>0</v>
      </c>
      <c r="R209" s="22">
        <v>302401</v>
      </c>
      <c r="S209" s="22">
        <v>2485101</v>
      </c>
      <c r="T209" s="22">
        <v>-756172</v>
      </c>
      <c r="U209" s="22">
        <v>1728929</v>
      </c>
    </row>
    <row r="210" spans="1:21" x14ac:dyDescent="0.25">
      <c r="A210" s="22" t="s">
        <v>120</v>
      </c>
      <c r="B210" s="22" t="s">
        <v>511</v>
      </c>
      <c r="C210" s="22" t="s">
        <v>538</v>
      </c>
      <c r="D210" s="22" t="s">
        <v>539</v>
      </c>
      <c r="E210" s="22">
        <v>238766</v>
      </c>
      <c r="F210" s="22">
        <v>-83103</v>
      </c>
      <c r="G210" s="22">
        <v>0</v>
      </c>
      <c r="H210" s="22">
        <v>0</v>
      </c>
      <c r="I210" s="22">
        <v>0</v>
      </c>
      <c r="J210" s="22">
        <v>-120091</v>
      </c>
      <c r="K210" s="22">
        <v>0</v>
      </c>
      <c r="L210" s="22">
        <v>0</v>
      </c>
      <c r="M210" s="22">
        <v>176016</v>
      </c>
      <c r="N210" s="22">
        <v>0</v>
      </c>
      <c r="O210" s="22">
        <v>-6454</v>
      </c>
      <c r="P210" s="22">
        <v>0</v>
      </c>
      <c r="Q210" s="22">
        <v>0</v>
      </c>
      <c r="R210" s="22">
        <v>205134</v>
      </c>
      <c r="S210" s="22">
        <v>386285</v>
      </c>
      <c r="T210" s="22">
        <v>5130052</v>
      </c>
      <c r="U210" s="22">
        <v>5516337</v>
      </c>
    </row>
    <row r="211" spans="1:21" x14ac:dyDescent="0.25">
      <c r="A211" s="22" t="s">
        <v>120</v>
      </c>
      <c r="B211" s="22" t="s">
        <v>511</v>
      </c>
      <c r="C211" s="22" t="s">
        <v>540</v>
      </c>
      <c r="D211" s="22" t="s">
        <v>541</v>
      </c>
      <c r="E211" s="22">
        <v>376842</v>
      </c>
      <c r="F211" s="22">
        <v>-156837</v>
      </c>
      <c r="G211" s="22">
        <v>-15263</v>
      </c>
      <c r="H211" s="22">
        <v>293853</v>
      </c>
      <c r="I211" s="22">
        <v>0</v>
      </c>
      <c r="J211" s="22">
        <v>-692173</v>
      </c>
      <c r="K211" s="22">
        <v>0</v>
      </c>
      <c r="L211" s="22">
        <v>0</v>
      </c>
      <c r="M211" s="22">
        <v>750436</v>
      </c>
      <c r="N211" s="22">
        <v>0</v>
      </c>
      <c r="O211" s="22">
        <v>-27572</v>
      </c>
      <c r="P211" s="22">
        <v>0</v>
      </c>
      <c r="Q211" s="22">
        <v>0</v>
      </c>
      <c r="R211" s="22">
        <v>529286</v>
      </c>
      <c r="S211" s="22">
        <v>19521163</v>
      </c>
      <c r="T211" s="22">
        <v>-8526381</v>
      </c>
      <c r="U211" s="22">
        <v>10994782</v>
      </c>
    </row>
    <row r="212" spans="1:21" x14ac:dyDescent="0.25">
      <c r="A212" s="22" t="s">
        <v>120</v>
      </c>
      <c r="B212" s="22" t="s">
        <v>511</v>
      </c>
      <c r="C212" s="22" t="s">
        <v>542</v>
      </c>
      <c r="D212" s="22" t="s">
        <v>543</v>
      </c>
      <c r="E212" s="22">
        <v>250000</v>
      </c>
      <c r="F212" s="22">
        <v>107876</v>
      </c>
      <c r="G212" s="22">
        <v>-89241</v>
      </c>
      <c r="H212" s="22">
        <v>0</v>
      </c>
      <c r="I212" s="22">
        <v>0</v>
      </c>
      <c r="J212" s="22">
        <v>-189669</v>
      </c>
      <c r="K212" s="22">
        <v>0</v>
      </c>
      <c r="L212" s="22">
        <v>0</v>
      </c>
      <c r="M212" s="22">
        <v>194271</v>
      </c>
      <c r="N212" s="22">
        <v>0</v>
      </c>
      <c r="O212" s="22">
        <v>-23237</v>
      </c>
      <c r="P212" s="22">
        <v>0</v>
      </c>
      <c r="Q212" s="22">
        <v>0</v>
      </c>
      <c r="R212" s="22">
        <v>250000</v>
      </c>
      <c r="S212" s="22">
        <v>7287625</v>
      </c>
      <c r="T212" s="22">
        <v>-2568732</v>
      </c>
      <c r="U212" s="22">
        <v>4718893</v>
      </c>
    </row>
    <row r="213" spans="1:21" x14ac:dyDescent="0.25">
      <c r="A213" s="22" t="s">
        <v>120</v>
      </c>
      <c r="B213" s="22" t="s">
        <v>511</v>
      </c>
      <c r="C213" s="22" t="s">
        <v>544</v>
      </c>
      <c r="D213" s="22" t="s">
        <v>545</v>
      </c>
      <c r="E213" s="22">
        <v>119821</v>
      </c>
      <c r="F213" s="22">
        <v>-27351</v>
      </c>
      <c r="G213" s="22">
        <v>0</v>
      </c>
      <c r="H213" s="22">
        <v>0</v>
      </c>
      <c r="I213" s="22">
        <v>0</v>
      </c>
      <c r="J213" s="22">
        <v>-70168</v>
      </c>
      <c r="K213" s="22">
        <v>0</v>
      </c>
      <c r="L213" s="22">
        <v>0</v>
      </c>
      <c r="M213" s="22">
        <v>182673</v>
      </c>
      <c r="N213" s="22">
        <v>0</v>
      </c>
      <c r="O213" s="22">
        <v>-23984</v>
      </c>
      <c r="P213" s="22">
        <v>0</v>
      </c>
      <c r="Q213" s="22">
        <v>0</v>
      </c>
      <c r="R213" s="22">
        <v>180991</v>
      </c>
      <c r="S213" s="22">
        <v>2476881</v>
      </c>
      <c r="T213" s="22">
        <v>-366278</v>
      </c>
      <c r="U213" s="22">
        <v>2110603</v>
      </c>
    </row>
    <row r="214" spans="1:21" x14ac:dyDescent="0.25">
      <c r="A214" s="22" t="s">
        <v>120</v>
      </c>
      <c r="B214" s="22" t="s">
        <v>511</v>
      </c>
      <c r="C214" s="22" t="s">
        <v>546</v>
      </c>
      <c r="D214" s="22" t="s">
        <v>547</v>
      </c>
      <c r="E214" s="22">
        <v>245642</v>
      </c>
      <c r="F214" s="22">
        <v>102751</v>
      </c>
      <c r="G214" s="22">
        <v>0</v>
      </c>
      <c r="H214" s="22">
        <v>17647</v>
      </c>
      <c r="I214" s="22">
        <v>0</v>
      </c>
      <c r="J214" s="22">
        <v>-175824</v>
      </c>
      <c r="K214" s="22">
        <v>-21608</v>
      </c>
      <c r="L214" s="22">
        <v>135</v>
      </c>
      <c r="M214" s="22">
        <v>129496</v>
      </c>
      <c r="N214" s="22">
        <v>0</v>
      </c>
      <c r="O214" s="22">
        <v>-16559</v>
      </c>
      <c r="P214" s="22">
        <v>0</v>
      </c>
      <c r="Q214" s="22">
        <v>0</v>
      </c>
      <c r="R214" s="22">
        <v>281680</v>
      </c>
      <c r="S214" s="22">
        <v>3948704</v>
      </c>
      <c r="T214" s="22">
        <v>-778897</v>
      </c>
      <c r="U214" s="22">
        <v>3169807</v>
      </c>
    </row>
    <row r="215" spans="1:21" x14ac:dyDescent="0.25">
      <c r="A215" s="22" t="s">
        <v>120</v>
      </c>
      <c r="B215" s="22" t="s">
        <v>511</v>
      </c>
      <c r="C215" s="22" t="s">
        <v>548</v>
      </c>
      <c r="D215" s="22" t="s">
        <v>549</v>
      </c>
      <c r="E215" s="22">
        <v>201255</v>
      </c>
      <c r="F215" s="22">
        <v>-171837</v>
      </c>
      <c r="G215" s="22">
        <v>0</v>
      </c>
      <c r="H215" s="22">
        <v>0</v>
      </c>
      <c r="I215" s="22">
        <v>0</v>
      </c>
      <c r="J215" s="22">
        <v>-57778</v>
      </c>
      <c r="K215" s="22">
        <v>0</v>
      </c>
      <c r="L215" s="22">
        <v>0</v>
      </c>
      <c r="M215" s="22">
        <v>100367</v>
      </c>
      <c r="N215" s="22">
        <v>0</v>
      </c>
      <c r="O215" s="22">
        <v>-7900</v>
      </c>
      <c r="P215" s="22">
        <v>0</v>
      </c>
      <c r="Q215" s="22">
        <v>0</v>
      </c>
      <c r="R215" s="22">
        <v>64107</v>
      </c>
      <c r="S215" s="22">
        <v>2388551</v>
      </c>
      <c r="T215" s="22">
        <v>-331386</v>
      </c>
      <c r="U215" s="22">
        <v>2057165</v>
      </c>
    </row>
    <row r="216" spans="1:21" x14ac:dyDescent="0.25">
      <c r="A216" s="22" t="s">
        <v>120</v>
      </c>
      <c r="B216" s="22" t="s">
        <v>511</v>
      </c>
      <c r="C216" s="22" t="s">
        <v>550</v>
      </c>
      <c r="D216" s="22" t="s">
        <v>551</v>
      </c>
      <c r="E216" s="22">
        <v>136821</v>
      </c>
      <c r="F216" s="22">
        <v>-180325</v>
      </c>
      <c r="G216" s="22">
        <v>0</v>
      </c>
      <c r="H216" s="22">
        <v>0</v>
      </c>
      <c r="I216" s="22">
        <v>0</v>
      </c>
      <c r="J216" s="22">
        <v>-170496</v>
      </c>
      <c r="K216" s="22">
        <v>0</v>
      </c>
      <c r="L216" s="22">
        <v>40062</v>
      </c>
      <c r="M216" s="22">
        <v>368824</v>
      </c>
      <c r="N216" s="22">
        <v>0</v>
      </c>
      <c r="O216" s="22">
        <v>-65396</v>
      </c>
      <c r="P216" s="22">
        <v>0</v>
      </c>
      <c r="Q216" s="22">
        <v>0</v>
      </c>
      <c r="R216" s="22">
        <v>129490</v>
      </c>
      <c r="S216" s="22">
        <v>6698514</v>
      </c>
      <c r="T216" s="22">
        <v>2045035</v>
      </c>
      <c r="U216" s="22">
        <v>8743549</v>
      </c>
    </row>
    <row r="217" spans="1:21" x14ac:dyDescent="0.25">
      <c r="A217" s="22" t="s">
        <v>120</v>
      </c>
      <c r="B217" s="22" t="s">
        <v>511</v>
      </c>
      <c r="C217" s="22" t="s">
        <v>552</v>
      </c>
      <c r="D217" s="22" t="s">
        <v>553</v>
      </c>
      <c r="E217" s="22">
        <v>226785</v>
      </c>
      <c r="F217" s="22">
        <v>-204200</v>
      </c>
      <c r="G217" s="22">
        <v>0</v>
      </c>
      <c r="H217" s="22">
        <v>0</v>
      </c>
      <c r="I217" s="22">
        <v>0</v>
      </c>
      <c r="J217" s="22">
        <v>-600359</v>
      </c>
      <c r="K217" s="22">
        <v>0</v>
      </c>
      <c r="L217" s="22">
        <v>0</v>
      </c>
      <c r="M217" s="22">
        <v>220821</v>
      </c>
      <c r="N217" s="22">
        <v>0</v>
      </c>
      <c r="O217" s="22">
        <v>-54324</v>
      </c>
      <c r="P217" s="22">
        <v>0</v>
      </c>
      <c r="Q217" s="22">
        <v>0</v>
      </c>
      <c r="R217" s="22">
        <v>-411277</v>
      </c>
      <c r="S217" s="22">
        <v>4029477</v>
      </c>
      <c r="T217" s="22">
        <v>569594</v>
      </c>
      <c r="U217" s="22">
        <v>4689044</v>
      </c>
    </row>
    <row r="218" spans="1:21" x14ac:dyDescent="0.25">
      <c r="A218" s="22" t="s">
        <v>120</v>
      </c>
      <c r="B218" s="22" t="s">
        <v>511</v>
      </c>
      <c r="C218" s="22" t="s">
        <v>554</v>
      </c>
      <c r="D218" s="22" t="s">
        <v>555</v>
      </c>
      <c r="E218" s="22">
        <v>236504</v>
      </c>
      <c r="F218" s="22">
        <v>-22068</v>
      </c>
      <c r="G218" s="22">
        <v>-92184</v>
      </c>
      <c r="H218" s="22">
        <v>1504</v>
      </c>
      <c r="I218" s="22">
        <v>0</v>
      </c>
      <c r="J218" s="22">
        <v>-106567</v>
      </c>
      <c r="K218" s="22">
        <v>0</v>
      </c>
      <c r="L218" s="22">
        <v>0</v>
      </c>
      <c r="M218" s="22">
        <v>92136</v>
      </c>
      <c r="N218" s="22">
        <v>0</v>
      </c>
      <c r="O218" s="22">
        <v>-2610</v>
      </c>
      <c r="P218" s="22">
        <v>0</v>
      </c>
      <c r="Q218" s="22">
        <v>0</v>
      </c>
      <c r="R218" s="22">
        <v>106715</v>
      </c>
      <c r="S218" s="22">
        <v>4960580</v>
      </c>
      <c r="T218" s="22">
        <v>-2594161</v>
      </c>
      <c r="U218" s="22">
        <v>2366419</v>
      </c>
    </row>
    <row r="219" spans="1:21" x14ac:dyDescent="0.25">
      <c r="A219" s="22" t="s">
        <v>120</v>
      </c>
      <c r="B219" s="22" t="s">
        <v>511</v>
      </c>
      <c r="C219" s="22" t="s">
        <v>556</v>
      </c>
      <c r="D219" s="22" t="s">
        <v>557</v>
      </c>
      <c r="E219" s="22">
        <v>498722</v>
      </c>
      <c r="F219" s="22">
        <v>483845</v>
      </c>
      <c r="G219" s="22">
        <v>0</v>
      </c>
      <c r="H219" s="22">
        <v>0</v>
      </c>
      <c r="I219" s="22">
        <v>0</v>
      </c>
      <c r="J219" s="22">
        <v>-192137</v>
      </c>
      <c r="K219" s="22">
        <v>-23856</v>
      </c>
      <c r="L219" s="22">
        <v>38711</v>
      </c>
      <c r="M219" s="22">
        <v>148676</v>
      </c>
      <c r="N219" s="22">
        <v>0</v>
      </c>
      <c r="O219" s="22">
        <v>65941</v>
      </c>
      <c r="P219" s="22">
        <v>0</v>
      </c>
      <c r="Q219" s="22">
        <v>0</v>
      </c>
      <c r="R219" s="22">
        <v>1019902</v>
      </c>
      <c r="S219" s="22">
        <v>4523914</v>
      </c>
      <c r="T219" s="22">
        <v>-1947216</v>
      </c>
      <c r="U219" s="22">
        <v>2576698</v>
      </c>
    </row>
    <row r="220" spans="1:21" x14ac:dyDescent="0.25">
      <c r="A220" s="22" t="s">
        <v>120</v>
      </c>
      <c r="B220" s="22" t="s">
        <v>511</v>
      </c>
      <c r="C220" s="22" t="s">
        <v>558</v>
      </c>
      <c r="D220" s="22" t="s">
        <v>559</v>
      </c>
      <c r="E220" s="22">
        <v>109106</v>
      </c>
      <c r="F220" s="22">
        <v>127477</v>
      </c>
      <c r="G220" s="22">
        <v>-156108</v>
      </c>
      <c r="H220" s="22">
        <v>0</v>
      </c>
      <c r="I220" s="22">
        <v>0</v>
      </c>
      <c r="J220" s="22">
        <v>-70495</v>
      </c>
      <c r="K220" s="22">
        <v>-82500</v>
      </c>
      <c r="L220" s="22">
        <v>0</v>
      </c>
      <c r="M220" s="22">
        <v>218603</v>
      </c>
      <c r="N220" s="22">
        <v>0</v>
      </c>
      <c r="O220" s="22">
        <v>-9252</v>
      </c>
      <c r="P220" s="22">
        <v>0</v>
      </c>
      <c r="Q220" s="22">
        <v>0</v>
      </c>
      <c r="R220" s="22">
        <v>136831</v>
      </c>
      <c r="S220" s="22">
        <v>3548708</v>
      </c>
      <c r="T220" s="22">
        <v>601820</v>
      </c>
      <c r="U220" s="22">
        <v>4150528</v>
      </c>
    </row>
    <row r="221" spans="1:21" x14ac:dyDescent="0.25">
      <c r="A221" s="22" t="s">
        <v>120</v>
      </c>
      <c r="B221" s="22" t="s">
        <v>511</v>
      </c>
      <c r="C221" s="22" t="s">
        <v>560</v>
      </c>
      <c r="D221" s="22" t="s">
        <v>561</v>
      </c>
      <c r="E221" s="22">
        <v>96945</v>
      </c>
      <c r="F221" s="22">
        <v>22761</v>
      </c>
      <c r="G221" s="22">
        <v>0</v>
      </c>
      <c r="H221" s="22">
        <v>19894</v>
      </c>
      <c r="I221" s="22">
        <v>0</v>
      </c>
      <c r="J221" s="22">
        <v>-74000</v>
      </c>
      <c r="K221" s="22">
        <v>0</v>
      </c>
      <c r="L221" s="22">
        <v>5386</v>
      </c>
      <c r="M221" s="22">
        <v>86921</v>
      </c>
      <c r="N221" s="22">
        <v>0</v>
      </c>
      <c r="O221" s="22">
        <v>-16054</v>
      </c>
      <c r="P221" s="22">
        <v>0</v>
      </c>
      <c r="Q221" s="22">
        <v>0</v>
      </c>
      <c r="R221" s="22">
        <v>141855</v>
      </c>
      <c r="S221" s="22">
        <v>3946816</v>
      </c>
      <c r="T221" s="22">
        <v>-1872769</v>
      </c>
      <c r="U221" s="22">
        <v>2074047</v>
      </c>
    </row>
    <row r="222" spans="1:21" x14ac:dyDescent="0.25">
      <c r="A222" s="22" t="s">
        <v>120</v>
      </c>
      <c r="B222" s="22" t="s">
        <v>511</v>
      </c>
      <c r="C222" s="22" t="s">
        <v>562</v>
      </c>
      <c r="D222" s="22" t="s">
        <v>563</v>
      </c>
      <c r="E222" s="22">
        <v>930537</v>
      </c>
      <c r="F222" s="22">
        <v>34385</v>
      </c>
      <c r="G222" s="22">
        <v>-117223</v>
      </c>
      <c r="H222" s="22">
        <v>0</v>
      </c>
      <c r="I222" s="22">
        <v>0</v>
      </c>
      <c r="J222" s="22">
        <v>-305619</v>
      </c>
      <c r="K222" s="22">
        <v>0</v>
      </c>
      <c r="L222" s="22">
        <v>0</v>
      </c>
      <c r="M222" s="22">
        <v>332047</v>
      </c>
      <c r="N222" s="22">
        <v>0</v>
      </c>
      <c r="O222" s="22">
        <v>-206690</v>
      </c>
      <c r="P222" s="22">
        <v>0</v>
      </c>
      <c r="Q222" s="22">
        <v>0</v>
      </c>
      <c r="R222" s="22">
        <v>667437</v>
      </c>
      <c r="S222" s="22">
        <v>10056988</v>
      </c>
      <c r="T222" s="22">
        <v>-3286231</v>
      </c>
      <c r="U222" s="22">
        <v>6770757</v>
      </c>
    </row>
    <row r="223" spans="1:21" x14ac:dyDescent="0.25">
      <c r="A223" s="22" t="s">
        <v>120</v>
      </c>
      <c r="B223" s="22" t="s">
        <v>511</v>
      </c>
      <c r="C223" s="22" t="s">
        <v>564</v>
      </c>
      <c r="D223" s="22" t="s">
        <v>565</v>
      </c>
      <c r="E223" s="22">
        <v>461784</v>
      </c>
      <c r="F223" s="22">
        <v>33152</v>
      </c>
      <c r="G223" s="22">
        <v>0</v>
      </c>
      <c r="H223" s="22">
        <v>0</v>
      </c>
      <c r="I223" s="22">
        <v>0</v>
      </c>
      <c r="J223" s="22">
        <v>-3915</v>
      </c>
      <c r="K223" s="22">
        <v>0</v>
      </c>
      <c r="L223" s="22">
        <v>0</v>
      </c>
      <c r="M223" s="22">
        <v>151660</v>
      </c>
      <c r="N223" s="22">
        <v>0</v>
      </c>
      <c r="O223" s="22">
        <v>-32669</v>
      </c>
      <c r="P223" s="22">
        <v>0</v>
      </c>
      <c r="Q223" s="22">
        <v>0</v>
      </c>
      <c r="R223" s="22">
        <v>610012</v>
      </c>
      <c r="S223" s="22">
        <v>5877040</v>
      </c>
      <c r="T223" s="22">
        <v>-3397797</v>
      </c>
      <c r="U223" s="22">
        <v>2479243</v>
      </c>
    </row>
    <row r="224" spans="1:21" x14ac:dyDescent="0.25">
      <c r="A224" s="22" t="s">
        <v>120</v>
      </c>
      <c r="B224" s="22" t="s">
        <v>511</v>
      </c>
      <c r="C224" s="22" t="s">
        <v>566</v>
      </c>
      <c r="D224" s="22" t="s">
        <v>567</v>
      </c>
      <c r="E224" s="22">
        <v>496505</v>
      </c>
      <c r="F224" s="22">
        <v>104355</v>
      </c>
      <c r="G224" s="22">
        <v>0</v>
      </c>
      <c r="H224" s="22">
        <v>0</v>
      </c>
      <c r="I224" s="22">
        <v>0</v>
      </c>
      <c r="J224" s="22">
        <v>-42575</v>
      </c>
      <c r="K224" s="22">
        <v>0</v>
      </c>
      <c r="L224" s="22">
        <v>2590</v>
      </c>
      <c r="M224" s="22">
        <v>102121</v>
      </c>
      <c r="N224" s="22">
        <v>0</v>
      </c>
      <c r="O224" s="22">
        <v>0</v>
      </c>
      <c r="P224" s="22">
        <v>0</v>
      </c>
      <c r="Q224" s="22">
        <v>0</v>
      </c>
      <c r="R224" s="22">
        <v>662996</v>
      </c>
      <c r="S224" s="22">
        <v>3102842</v>
      </c>
      <c r="T224" s="22">
        <v>-542965</v>
      </c>
      <c r="U224" s="22">
        <v>2559877</v>
      </c>
    </row>
    <row r="225" spans="1:21" x14ac:dyDescent="0.25">
      <c r="A225" s="22" t="s">
        <v>120</v>
      </c>
      <c r="B225" s="22" t="s">
        <v>511</v>
      </c>
      <c r="C225" s="22" t="s">
        <v>568</v>
      </c>
      <c r="D225" s="22" t="s">
        <v>569</v>
      </c>
      <c r="E225" s="22">
        <v>101293</v>
      </c>
      <c r="F225" s="22">
        <v>836035</v>
      </c>
      <c r="G225" s="22">
        <v>0</v>
      </c>
      <c r="H225" s="22">
        <v>0</v>
      </c>
      <c r="I225" s="22">
        <v>0</v>
      </c>
      <c r="J225" s="22">
        <v>-305451</v>
      </c>
      <c r="K225" s="22">
        <v>0</v>
      </c>
      <c r="L225" s="22">
        <v>0</v>
      </c>
      <c r="M225" s="22">
        <v>60559</v>
      </c>
      <c r="N225" s="22">
        <v>0</v>
      </c>
      <c r="O225" s="22">
        <v>-13374</v>
      </c>
      <c r="P225" s="22">
        <v>0</v>
      </c>
      <c r="Q225" s="22">
        <v>0</v>
      </c>
      <c r="R225" s="22">
        <v>679062</v>
      </c>
      <c r="S225" s="22">
        <v>-4392197</v>
      </c>
      <c r="T225" s="22">
        <v>5931721</v>
      </c>
      <c r="U225" s="22">
        <v>1539524</v>
      </c>
    </row>
    <row r="226" spans="1:21" x14ac:dyDescent="0.25">
      <c r="A226" s="22" t="s">
        <v>120</v>
      </c>
      <c r="B226" s="22" t="s">
        <v>511</v>
      </c>
      <c r="C226" s="22" t="s">
        <v>570</v>
      </c>
      <c r="D226" s="22" t="s">
        <v>571</v>
      </c>
      <c r="E226" s="22">
        <v>209750</v>
      </c>
      <c r="F226" s="22">
        <v>166538</v>
      </c>
      <c r="G226" s="22">
        <v>-6358</v>
      </c>
      <c r="H226" s="22">
        <v>0</v>
      </c>
      <c r="I226" s="22">
        <v>0</v>
      </c>
      <c r="J226" s="22">
        <v>-125241</v>
      </c>
      <c r="K226" s="22">
        <v>0</v>
      </c>
      <c r="L226" s="22">
        <v>0</v>
      </c>
      <c r="M226" s="22">
        <v>33987</v>
      </c>
      <c r="N226" s="22">
        <v>0</v>
      </c>
      <c r="O226" s="22">
        <v>0</v>
      </c>
      <c r="P226" s="22">
        <v>0</v>
      </c>
      <c r="Q226" s="22">
        <v>-1</v>
      </c>
      <c r="R226" s="22">
        <v>278675</v>
      </c>
      <c r="S226" s="22">
        <v>1773464</v>
      </c>
      <c r="T226" s="22">
        <v>-846097</v>
      </c>
      <c r="U226" s="22">
        <v>927367</v>
      </c>
    </row>
    <row r="227" spans="1:21" x14ac:dyDescent="0.25">
      <c r="A227" s="22" t="s">
        <v>120</v>
      </c>
      <c r="B227" s="22" t="s">
        <v>511</v>
      </c>
      <c r="C227" s="22" t="s">
        <v>572</v>
      </c>
      <c r="D227" s="22" t="s">
        <v>573</v>
      </c>
      <c r="E227" s="22">
        <v>114737</v>
      </c>
      <c r="F227" s="22">
        <v>-33253</v>
      </c>
      <c r="G227" s="22">
        <v>-187791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99152</v>
      </c>
      <c r="N227" s="22">
        <v>0</v>
      </c>
      <c r="O227" s="22">
        <v>0</v>
      </c>
      <c r="P227" s="22">
        <v>0</v>
      </c>
      <c r="Q227" s="22">
        <v>0</v>
      </c>
      <c r="R227" s="22">
        <v>-7155</v>
      </c>
      <c r="S227" s="22">
        <v>1520970</v>
      </c>
      <c r="T227" s="22">
        <v>2356268</v>
      </c>
      <c r="U227" s="22">
        <v>3877238</v>
      </c>
    </row>
    <row r="228" spans="1:21" x14ac:dyDescent="0.25">
      <c r="A228" s="22" t="s">
        <v>120</v>
      </c>
      <c r="B228" s="22" t="s">
        <v>511</v>
      </c>
      <c r="C228" s="22" t="s">
        <v>574</v>
      </c>
      <c r="D228" s="22" t="s">
        <v>575</v>
      </c>
      <c r="E228" s="22">
        <v>138177</v>
      </c>
      <c r="F228" s="22">
        <v>354036</v>
      </c>
      <c r="G228" s="22">
        <v>-99578</v>
      </c>
      <c r="H228" s="22">
        <v>146248</v>
      </c>
      <c r="I228" s="22">
        <v>0</v>
      </c>
      <c r="J228" s="22">
        <v>-459498</v>
      </c>
      <c r="K228" s="22">
        <v>-33038</v>
      </c>
      <c r="L228" s="22">
        <v>0</v>
      </c>
      <c r="M228" s="22">
        <v>204110</v>
      </c>
      <c r="N228" s="22">
        <v>0</v>
      </c>
      <c r="O228" s="22">
        <v>-84183</v>
      </c>
      <c r="P228" s="22">
        <v>0</v>
      </c>
      <c r="Q228" s="22">
        <v>0</v>
      </c>
      <c r="R228" s="22">
        <v>166274</v>
      </c>
      <c r="S228" s="22">
        <v>6111492</v>
      </c>
      <c r="T228" s="22">
        <v>-1053192</v>
      </c>
      <c r="U228" s="22">
        <v>5058300</v>
      </c>
    </row>
    <row r="229" spans="1:21" x14ac:dyDescent="0.25">
      <c r="A229" s="22" t="s">
        <v>120</v>
      </c>
      <c r="B229" s="22" t="s">
        <v>511</v>
      </c>
      <c r="C229" s="22" t="s">
        <v>576</v>
      </c>
      <c r="D229" s="22" t="s">
        <v>577</v>
      </c>
      <c r="E229" s="22">
        <v>333316</v>
      </c>
      <c r="F229" s="22">
        <v>-104909</v>
      </c>
      <c r="G229" s="22">
        <v>0</v>
      </c>
      <c r="H229" s="22">
        <v>0</v>
      </c>
      <c r="I229" s="22">
        <v>0</v>
      </c>
      <c r="J229" s="22">
        <v>-434305</v>
      </c>
      <c r="K229" s="22">
        <v>0</v>
      </c>
      <c r="L229" s="22">
        <v>269511</v>
      </c>
      <c r="M229" s="22">
        <v>0</v>
      </c>
      <c r="N229" s="22">
        <v>0</v>
      </c>
      <c r="O229" s="22">
        <v>-22517</v>
      </c>
      <c r="P229" s="22">
        <v>0</v>
      </c>
      <c r="Q229" s="22">
        <v>0</v>
      </c>
      <c r="R229" s="22">
        <v>41096</v>
      </c>
      <c r="S229" s="22">
        <v>0</v>
      </c>
      <c r="T229" s="22">
        <v>0</v>
      </c>
      <c r="U229" s="22">
        <v>0</v>
      </c>
    </row>
    <row r="230" spans="1:21" x14ac:dyDescent="0.25">
      <c r="A230" s="22" t="s">
        <v>120</v>
      </c>
      <c r="B230" s="22" t="s">
        <v>511</v>
      </c>
      <c r="C230" s="22" t="s">
        <v>578</v>
      </c>
      <c r="D230" s="22" t="s">
        <v>579</v>
      </c>
      <c r="E230" s="22">
        <v>103486</v>
      </c>
      <c r="F230" s="22">
        <v>550445</v>
      </c>
      <c r="G230" s="22">
        <v>0</v>
      </c>
      <c r="H230" s="22">
        <v>2500</v>
      </c>
      <c r="I230" s="22">
        <v>0</v>
      </c>
      <c r="J230" s="22">
        <v>-687193</v>
      </c>
      <c r="K230" s="22">
        <v>0</v>
      </c>
      <c r="L230" s="22">
        <v>0</v>
      </c>
      <c r="M230" s="22">
        <v>68493</v>
      </c>
      <c r="N230" s="22">
        <v>0</v>
      </c>
      <c r="O230" s="22">
        <v>0</v>
      </c>
      <c r="P230" s="22">
        <v>0</v>
      </c>
      <c r="Q230" s="22">
        <v>4692</v>
      </c>
      <c r="R230" s="22">
        <v>42423</v>
      </c>
      <c r="S230" s="22">
        <v>2043075</v>
      </c>
      <c r="T230" s="22">
        <v>-786862</v>
      </c>
      <c r="U230" s="22">
        <v>1256213</v>
      </c>
    </row>
    <row r="231" spans="1:21" x14ac:dyDescent="0.25">
      <c r="A231" s="22" t="s">
        <v>120</v>
      </c>
      <c r="B231" s="22" t="s">
        <v>511</v>
      </c>
      <c r="C231" s="22" t="s">
        <v>580</v>
      </c>
      <c r="D231" s="22" t="s">
        <v>581</v>
      </c>
      <c r="E231" s="22">
        <v>324871</v>
      </c>
      <c r="F231" s="22">
        <v>710768</v>
      </c>
      <c r="G231" s="22">
        <v>0</v>
      </c>
      <c r="H231" s="22">
        <v>61000</v>
      </c>
      <c r="I231" s="22">
        <v>0</v>
      </c>
      <c r="J231" s="22">
        <v>-1137381</v>
      </c>
      <c r="K231" s="22">
        <v>-95303</v>
      </c>
      <c r="L231" s="22">
        <v>5000</v>
      </c>
      <c r="M231" s="22">
        <v>155439</v>
      </c>
      <c r="N231" s="22">
        <v>0</v>
      </c>
      <c r="O231" s="22">
        <v>-23480</v>
      </c>
      <c r="P231" s="22">
        <v>0</v>
      </c>
      <c r="Q231" s="22">
        <v>0</v>
      </c>
      <c r="R231" s="22">
        <v>914</v>
      </c>
      <c r="S231" s="22">
        <v>3621090</v>
      </c>
      <c r="T231" s="22">
        <v>-1380773</v>
      </c>
      <c r="U231" s="22">
        <v>2240317</v>
      </c>
    </row>
    <row r="232" spans="1:21" x14ac:dyDescent="0.25">
      <c r="A232" s="22" t="s">
        <v>120</v>
      </c>
      <c r="B232" s="22" t="s">
        <v>511</v>
      </c>
      <c r="C232" s="22" t="s">
        <v>582</v>
      </c>
      <c r="D232" s="22" t="s">
        <v>583</v>
      </c>
      <c r="E232" s="22">
        <v>232393</v>
      </c>
      <c r="F232" s="22">
        <v>456353</v>
      </c>
      <c r="G232" s="22">
        <v>-171461</v>
      </c>
      <c r="H232" s="22">
        <v>0</v>
      </c>
      <c r="I232" s="22">
        <v>0</v>
      </c>
      <c r="J232" s="22">
        <v>-587515</v>
      </c>
      <c r="K232" s="22">
        <v>0</v>
      </c>
      <c r="L232" s="22">
        <v>0</v>
      </c>
      <c r="M232" s="22">
        <v>358330</v>
      </c>
      <c r="N232" s="22">
        <v>0</v>
      </c>
      <c r="O232" s="22">
        <v>-55521</v>
      </c>
      <c r="P232" s="22">
        <v>0</v>
      </c>
      <c r="Q232" s="22">
        <v>0</v>
      </c>
      <c r="R232" s="22">
        <v>232579</v>
      </c>
      <c r="S232" s="22">
        <v>10800255</v>
      </c>
      <c r="T232" s="22">
        <v>497431</v>
      </c>
      <c r="U232" s="22">
        <v>11297686</v>
      </c>
    </row>
    <row r="233" spans="1:21" x14ac:dyDescent="0.25">
      <c r="A233" s="22" t="s">
        <v>120</v>
      </c>
      <c r="B233" s="22" t="s">
        <v>511</v>
      </c>
      <c r="C233" s="22" t="s">
        <v>584</v>
      </c>
      <c r="D233" s="22" t="s">
        <v>585</v>
      </c>
      <c r="E233" s="22">
        <v>41278</v>
      </c>
      <c r="F233" s="22">
        <v>42588</v>
      </c>
      <c r="G233" s="22">
        <v>0</v>
      </c>
      <c r="H233" s="22">
        <v>0</v>
      </c>
      <c r="I233" s="22">
        <v>0</v>
      </c>
      <c r="J233" s="22">
        <v>-106866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64278</v>
      </c>
      <c r="R233" s="22">
        <v>41278</v>
      </c>
      <c r="S233" s="22">
        <v>0</v>
      </c>
      <c r="T233" s="22">
        <v>0</v>
      </c>
      <c r="U233" s="22">
        <v>0</v>
      </c>
    </row>
    <row r="234" spans="1:21" x14ac:dyDescent="0.25">
      <c r="A234" s="22" t="s">
        <v>120</v>
      </c>
      <c r="B234" s="22" t="s">
        <v>511</v>
      </c>
      <c r="C234" s="22" t="s">
        <v>586</v>
      </c>
      <c r="D234" s="22" t="s">
        <v>587</v>
      </c>
      <c r="E234" s="22">
        <v>226108</v>
      </c>
      <c r="F234" s="22">
        <v>75463</v>
      </c>
      <c r="G234" s="22">
        <v>0</v>
      </c>
      <c r="H234" s="22">
        <v>0</v>
      </c>
      <c r="I234" s="22">
        <v>0</v>
      </c>
      <c r="J234" s="22">
        <v>-108815</v>
      </c>
      <c r="K234" s="22">
        <v>0</v>
      </c>
      <c r="L234" s="22">
        <v>0</v>
      </c>
      <c r="M234" s="22">
        <v>89925</v>
      </c>
      <c r="N234" s="22">
        <v>0</v>
      </c>
      <c r="O234" s="22">
        <v>-151264</v>
      </c>
      <c r="P234" s="22">
        <v>0</v>
      </c>
      <c r="Q234" s="22">
        <v>0</v>
      </c>
      <c r="R234" s="22">
        <v>131417</v>
      </c>
      <c r="S234" s="22">
        <v>67942</v>
      </c>
      <c r="T234" s="22">
        <v>1886690</v>
      </c>
      <c r="U234" s="22">
        <v>1954632</v>
      </c>
    </row>
    <row r="235" spans="1:21" x14ac:dyDescent="0.25">
      <c r="A235" s="22" t="s">
        <v>120</v>
      </c>
      <c r="B235" s="22" t="s">
        <v>511</v>
      </c>
      <c r="C235" s="22" t="s">
        <v>588</v>
      </c>
      <c r="D235" s="22" t="s">
        <v>589</v>
      </c>
      <c r="E235" s="22">
        <v>68984</v>
      </c>
      <c r="F235" s="22">
        <v>263770</v>
      </c>
      <c r="G235" s="22">
        <v>0</v>
      </c>
      <c r="H235" s="22">
        <v>0</v>
      </c>
      <c r="I235" s="22">
        <v>0</v>
      </c>
      <c r="J235" s="22">
        <v>-312271</v>
      </c>
      <c r="K235" s="22">
        <v>0</v>
      </c>
      <c r="L235" s="22">
        <v>0</v>
      </c>
      <c r="M235" s="22">
        <v>41648</v>
      </c>
      <c r="N235" s="22">
        <v>0</v>
      </c>
      <c r="O235" s="22">
        <v>0</v>
      </c>
      <c r="P235" s="22">
        <v>0</v>
      </c>
      <c r="Q235" s="22">
        <v>0</v>
      </c>
      <c r="R235" s="22">
        <v>62131</v>
      </c>
      <c r="S235" s="22">
        <v>229410</v>
      </c>
      <c r="T235" s="22">
        <v>402535</v>
      </c>
      <c r="U235" s="22">
        <v>631945</v>
      </c>
    </row>
    <row r="236" spans="1:21" x14ac:dyDescent="0.25">
      <c r="A236" s="22" t="s">
        <v>120</v>
      </c>
      <c r="B236" s="22" t="s">
        <v>511</v>
      </c>
      <c r="C236" s="22" t="s">
        <v>590</v>
      </c>
      <c r="D236" s="22" t="s">
        <v>591</v>
      </c>
      <c r="E236" s="22">
        <v>413767</v>
      </c>
      <c r="F236" s="22">
        <v>585286</v>
      </c>
      <c r="G236" s="22">
        <v>15770</v>
      </c>
      <c r="H236" s="22">
        <v>0</v>
      </c>
      <c r="I236" s="22">
        <v>0</v>
      </c>
      <c r="J236" s="22">
        <v>-613226</v>
      </c>
      <c r="K236" s="22">
        <v>0</v>
      </c>
      <c r="L236" s="22">
        <v>3465</v>
      </c>
      <c r="M236" s="22">
        <v>106447</v>
      </c>
      <c r="N236" s="22">
        <v>0</v>
      </c>
      <c r="O236" s="22">
        <v>-46494</v>
      </c>
      <c r="P236" s="22">
        <v>0</v>
      </c>
      <c r="Q236" s="22">
        <v>-1</v>
      </c>
      <c r="R236" s="22">
        <v>465014</v>
      </c>
      <c r="S236" s="22">
        <v>4677894</v>
      </c>
      <c r="T236" s="22">
        <v>-1791999</v>
      </c>
      <c r="U236" s="22">
        <v>2885895</v>
      </c>
    </row>
    <row r="237" spans="1:21" x14ac:dyDescent="0.25">
      <c r="A237" s="22" t="s">
        <v>120</v>
      </c>
      <c r="B237" s="22" t="s">
        <v>511</v>
      </c>
      <c r="C237" s="22" t="s">
        <v>592</v>
      </c>
      <c r="D237" s="22" t="s">
        <v>593</v>
      </c>
      <c r="E237" s="22">
        <v>61516</v>
      </c>
      <c r="F237" s="22">
        <v>-62487</v>
      </c>
      <c r="G237" s="22">
        <v>-4500</v>
      </c>
      <c r="H237" s="22">
        <v>100000</v>
      </c>
      <c r="I237" s="22">
        <v>0</v>
      </c>
      <c r="J237" s="22">
        <v>-21716</v>
      </c>
      <c r="K237" s="22">
        <v>0</v>
      </c>
      <c r="L237" s="22">
        <v>4800</v>
      </c>
      <c r="M237" s="22">
        <v>88127</v>
      </c>
      <c r="N237" s="22">
        <v>0</v>
      </c>
      <c r="O237" s="22">
        <v>0</v>
      </c>
      <c r="P237" s="22">
        <v>0</v>
      </c>
      <c r="Q237" s="22">
        <v>0</v>
      </c>
      <c r="R237" s="22">
        <v>165740</v>
      </c>
      <c r="S237" s="22">
        <v>2951178</v>
      </c>
      <c r="T237" s="22">
        <v>-1182864</v>
      </c>
      <c r="U237" s="22">
        <v>1768314</v>
      </c>
    </row>
    <row r="238" spans="1:21" x14ac:dyDescent="0.25">
      <c r="A238" s="22" t="s">
        <v>120</v>
      </c>
      <c r="B238" s="22" t="s">
        <v>511</v>
      </c>
      <c r="C238" s="22" t="s">
        <v>594</v>
      </c>
      <c r="D238" s="22" t="s">
        <v>595</v>
      </c>
      <c r="E238" s="22">
        <v>213048</v>
      </c>
      <c r="F238" s="22">
        <v>43527</v>
      </c>
      <c r="G238" s="22"/>
      <c r="H238" s="22"/>
      <c r="I238" s="22"/>
      <c r="J238" s="22">
        <v>-68216</v>
      </c>
      <c r="K238" s="22"/>
      <c r="L238" s="22"/>
      <c r="M238" s="22">
        <v>54596</v>
      </c>
      <c r="N238" s="22"/>
      <c r="O238" s="22"/>
      <c r="P238" s="22"/>
      <c r="Q238" s="22">
        <v>-21995</v>
      </c>
      <c r="R238" s="22">
        <v>220960</v>
      </c>
      <c r="S238" s="22">
        <v>1817902</v>
      </c>
      <c r="T238" s="22">
        <v>-928164</v>
      </c>
      <c r="U238" s="22">
        <v>889738</v>
      </c>
    </row>
    <row r="239" spans="1:21" x14ac:dyDescent="0.25">
      <c r="A239" s="22" t="s">
        <v>120</v>
      </c>
      <c r="B239" s="22" t="s">
        <v>511</v>
      </c>
      <c r="C239" s="22" t="s">
        <v>596</v>
      </c>
      <c r="D239" s="22" t="s">
        <v>597</v>
      </c>
      <c r="E239" s="22">
        <v>1314382</v>
      </c>
      <c r="F239" s="22">
        <v>220172</v>
      </c>
      <c r="G239" s="22">
        <v>-500000</v>
      </c>
      <c r="H239" s="22">
        <v>-41590</v>
      </c>
      <c r="I239" s="22">
        <v>0</v>
      </c>
      <c r="J239" s="22">
        <v>-675264</v>
      </c>
      <c r="K239" s="22">
        <v>0</v>
      </c>
      <c r="L239" s="22">
        <v>1418</v>
      </c>
      <c r="M239" s="22">
        <v>144689</v>
      </c>
      <c r="N239" s="22">
        <v>0</v>
      </c>
      <c r="O239" s="22">
        <v>-10229</v>
      </c>
      <c r="P239" s="22">
        <v>0</v>
      </c>
      <c r="Q239" s="22">
        <v>0</v>
      </c>
      <c r="R239" s="22">
        <v>453578</v>
      </c>
      <c r="S239" s="22">
        <v>8025165</v>
      </c>
      <c r="T239" s="22">
        <v>-1295268</v>
      </c>
      <c r="U239" s="22">
        <v>6729897</v>
      </c>
    </row>
    <row r="240" spans="1:21" x14ac:dyDescent="0.25">
      <c r="A240" s="22" t="s">
        <v>120</v>
      </c>
      <c r="B240" s="22" t="s">
        <v>511</v>
      </c>
      <c r="C240" s="22" t="s">
        <v>598</v>
      </c>
      <c r="D240" s="22" t="s">
        <v>599</v>
      </c>
      <c r="E240" s="22">
        <v>579533</v>
      </c>
      <c r="F240" s="22">
        <v>410392</v>
      </c>
      <c r="G240" s="22">
        <v>-277922</v>
      </c>
      <c r="H240" s="22">
        <v>17580</v>
      </c>
      <c r="I240" s="22">
        <v>0</v>
      </c>
      <c r="J240" s="22">
        <v>-355434</v>
      </c>
      <c r="K240" s="22">
        <v>0</v>
      </c>
      <c r="L240" s="22">
        <v>0</v>
      </c>
      <c r="M240" s="22">
        <v>326953</v>
      </c>
      <c r="N240" s="22">
        <v>0</v>
      </c>
      <c r="O240" s="22">
        <v>0</v>
      </c>
      <c r="P240" s="22">
        <v>0</v>
      </c>
      <c r="Q240" s="22">
        <v>0</v>
      </c>
      <c r="R240" s="22">
        <v>701102</v>
      </c>
      <c r="S240" s="22">
        <v>12010560</v>
      </c>
      <c r="T240" s="22">
        <v>-4342931</v>
      </c>
      <c r="U240" s="22">
        <v>7667629</v>
      </c>
    </row>
    <row r="241" spans="1:21" x14ac:dyDescent="0.25">
      <c r="A241" s="22" t="s">
        <v>120</v>
      </c>
      <c r="B241" s="22" t="s">
        <v>511</v>
      </c>
      <c r="C241" s="22" t="s">
        <v>600</v>
      </c>
      <c r="D241" s="22" t="s">
        <v>601</v>
      </c>
      <c r="E241" s="22">
        <v>28057</v>
      </c>
      <c r="F241" s="22">
        <v>64686</v>
      </c>
      <c r="G241" s="22">
        <v>0</v>
      </c>
      <c r="H241" s="22">
        <v>0</v>
      </c>
      <c r="I241" s="22">
        <v>0</v>
      </c>
      <c r="J241" s="22">
        <v>-172120</v>
      </c>
      <c r="K241" s="22">
        <v>0</v>
      </c>
      <c r="L241" s="22">
        <v>0</v>
      </c>
      <c r="M241" s="22">
        <v>111007</v>
      </c>
      <c r="N241" s="22">
        <v>0</v>
      </c>
      <c r="O241" s="22">
        <v>0</v>
      </c>
      <c r="P241" s="22">
        <v>0</v>
      </c>
      <c r="Q241" s="22">
        <v>0</v>
      </c>
      <c r="R241" s="22">
        <v>31630</v>
      </c>
      <c r="S241" s="22">
        <v>171390</v>
      </c>
      <c r="T241" s="22">
        <v>1721708</v>
      </c>
      <c r="U241" s="22">
        <v>1893098</v>
      </c>
    </row>
    <row r="242" spans="1:21" x14ac:dyDescent="0.25">
      <c r="A242" s="22" t="s">
        <v>120</v>
      </c>
      <c r="B242" s="22" t="s">
        <v>511</v>
      </c>
      <c r="C242" s="22" t="s">
        <v>602</v>
      </c>
      <c r="D242" s="22" t="s">
        <v>603</v>
      </c>
      <c r="E242" s="22">
        <v>135482</v>
      </c>
      <c r="F242" s="22">
        <v>87523</v>
      </c>
      <c r="G242" s="22">
        <v>0</v>
      </c>
      <c r="H242" s="22">
        <v>34500</v>
      </c>
      <c r="I242" s="22">
        <v>0</v>
      </c>
      <c r="J242" s="22">
        <v>-255027</v>
      </c>
      <c r="K242" s="22">
        <v>0</v>
      </c>
      <c r="L242" s="22">
        <v>4908</v>
      </c>
      <c r="M242" s="22">
        <v>132685</v>
      </c>
      <c r="N242" s="22">
        <v>0</v>
      </c>
      <c r="O242" s="22">
        <v>-17466</v>
      </c>
      <c r="P242" s="22">
        <v>0</v>
      </c>
      <c r="Q242" s="22">
        <v>3268</v>
      </c>
      <c r="R242" s="22">
        <v>125873</v>
      </c>
      <c r="S242" s="22">
        <v>3709806</v>
      </c>
      <c r="T242" s="22">
        <v>-961596</v>
      </c>
      <c r="U242" s="22">
        <v>2748210</v>
      </c>
    </row>
    <row r="243" spans="1:21" x14ac:dyDescent="0.25">
      <c r="A243" s="22" t="s">
        <v>120</v>
      </c>
      <c r="B243" s="22" t="s">
        <v>511</v>
      </c>
      <c r="C243" s="22" t="s">
        <v>604</v>
      </c>
      <c r="D243" s="22" t="s">
        <v>605</v>
      </c>
      <c r="E243" s="22">
        <v>417949</v>
      </c>
      <c r="F243" s="22">
        <v>257724</v>
      </c>
      <c r="G243" s="22">
        <v>0</v>
      </c>
      <c r="H243" s="22">
        <v>0</v>
      </c>
      <c r="I243" s="22">
        <v>0</v>
      </c>
      <c r="J243" s="22">
        <v>-585996</v>
      </c>
      <c r="K243" s="22">
        <v>0</v>
      </c>
      <c r="L243" s="22">
        <v>0</v>
      </c>
      <c r="M243" s="22">
        <v>157203</v>
      </c>
      <c r="N243" s="22">
        <v>0</v>
      </c>
      <c r="O243" s="22">
        <v>0</v>
      </c>
      <c r="P243" s="22">
        <v>0</v>
      </c>
      <c r="Q243" s="22">
        <v>0</v>
      </c>
      <c r="R243" s="22">
        <v>246880</v>
      </c>
      <c r="S243" s="22">
        <v>7727323</v>
      </c>
      <c r="T243" s="22">
        <v>-3671072</v>
      </c>
      <c r="U243" s="22">
        <v>4056251</v>
      </c>
    </row>
    <row r="244" spans="1:21" x14ac:dyDescent="0.25">
      <c r="A244" s="22" t="s">
        <v>120</v>
      </c>
      <c r="B244" s="22" t="s">
        <v>511</v>
      </c>
      <c r="C244" s="22" t="s">
        <v>606</v>
      </c>
      <c r="D244" s="22" t="s">
        <v>607</v>
      </c>
      <c r="E244" s="22">
        <v>212883</v>
      </c>
      <c r="F244" s="22">
        <v>-115649</v>
      </c>
      <c r="G244" s="22">
        <v>0</v>
      </c>
      <c r="H244" s="22">
        <v>0</v>
      </c>
      <c r="I244" s="22">
        <v>0</v>
      </c>
      <c r="J244" s="22">
        <v>23422</v>
      </c>
      <c r="K244" s="22">
        <v>0</v>
      </c>
      <c r="L244" s="22">
        <v>0</v>
      </c>
      <c r="M244" s="22">
        <v>138507</v>
      </c>
      <c r="N244" s="22">
        <v>0</v>
      </c>
      <c r="O244" s="22">
        <v>-8267</v>
      </c>
      <c r="P244" s="22">
        <v>0</v>
      </c>
      <c r="Q244" s="22">
        <v>0</v>
      </c>
      <c r="R244" s="22">
        <v>250896</v>
      </c>
      <c r="S244" s="22">
        <v>4236047</v>
      </c>
      <c r="T244" s="22">
        <v>-1782722</v>
      </c>
      <c r="U244" s="22">
        <v>2453325</v>
      </c>
    </row>
    <row r="245" spans="1:21" x14ac:dyDescent="0.25">
      <c r="A245" s="22" t="s">
        <v>120</v>
      </c>
      <c r="B245" s="22" t="s">
        <v>511</v>
      </c>
      <c r="C245" s="22" t="s">
        <v>608</v>
      </c>
      <c r="D245" s="22" t="s">
        <v>609</v>
      </c>
      <c r="E245" s="22">
        <v>78638</v>
      </c>
      <c r="F245" s="22">
        <v>-2667</v>
      </c>
      <c r="G245" s="22">
        <v>0</v>
      </c>
      <c r="H245" s="22">
        <v>0</v>
      </c>
      <c r="I245" s="22">
        <v>0</v>
      </c>
      <c r="J245" s="22">
        <v>-11529</v>
      </c>
      <c r="K245" s="22">
        <v>0</v>
      </c>
      <c r="L245" s="22">
        <v>0</v>
      </c>
      <c r="M245" s="22">
        <v>25550</v>
      </c>
      <c r="N245" s="22">
        <v>0</v>
      </c>
      <c r="O245" s="22">
        <v>0</v>
      </c>
      <c r="P245" s="22">
        <v>0</v>
      </c>
      <c r="Q245" s="22">
        <v>0</v>
      </c>
      <c r="R245" s="22">
        <v>89992</v>
      </c>
      <c r="S245" s="22">
        <v>867712</v>
      </c>
      <c r="T245" s="22">
        <v>-167557</v>
      </c>
      <c r="U245" s="22">
        <v>700155</v>
      </c>
    </row>
    <row r="246" spans="1:21" x14ac:dyDescent="0.25">
      <c r="A246" s="22" t="s">
        <v>120</v>
      </c>
      <c r="B246" s="22" t="s">
        <v>511</v>
      </c>
      <c r="C246" s="22" t="s">
        <v>610</v>
      </c>
      <c r="D246" s="22" t="s">
        <v>611</v>
      </c>
      <c r="E246" s="22">
        <v>99725</v>
      </c>
      <c r="F246" s="22">
        <v>23628</v>
      </c>
      <c r="G246" s="22">
        <v>0</v>
      </c>
      <c r="H246" s="22">
        <v>0</v>
      </c>
      <c r="I246" s="22">
        <v>0</v>
      </c>
      <c r="J246" s="22">
        <v>-107299</v>
      </c>
      <c r="K246" s="22">
        <v>0</v>
      </c>
      <c r="L246" s="22">
        <v>0</v>
      </c>
      <c r="M246" s="22">
        <v>65016</v>
      </c>
      <c r="N246" s="22">
        <v>0</v>
      </c>
      <c r="O246" s="22">
        <v>0</v>
      </c>
      <c r="P246" s="22">
        <v>0</v>
      </c>
      <c r="Q246" s="22">
        <v>0</v>
      </c>
      <c r="R246" s="22">
        <v>81070</v>
      </c>
      <c r="S246" s="22">
        <v>2138834</v>
      </c>
      <c r="T246" s="22">
        <v>-214887</v>
      </c>
      <c r="U246" s="22">
        <v>1923947</v>
      </c>
    </row>
    <row r="247" spans="1:21" x14ac:dyDescent="0.25">
      <c r="A247" s="22" t="s">
        <v>120</v>
      </c>
      <c r="B247" s="22" t="s">
        <v>511</v>
      </c>
      <c r="C247" s="22" t="s">
        <v>612</v>
      </c>
      <c r="D247" s="22" t="s">
        <v>613</v>
      </c>
      <c r="E247" s="22">
        <v>59504</v>
      </c>
      <c r="F247" s="22">
        <v>277343</v>
      </c>
      <c r="G247" s="22">
        <v>0</v>
      </c>
      <c r="H247" s="22">
        <v>0</v>
      </c>
      <c r="I247" s="22">
        <v>0</v>
      </c>
      <c r="J247" s="22">
        <v>-339036</v>
      </c>
      <c r="K247" s="22">
        <v>-4147</v>
      </c>
      <c r="L247" s="22">
        <v>0</v>
      </c>
      <c r="M247" s="22">
        <v>101703</v>
      </c>
      <c r="N247" s="22">
        <v>0</v>
      </c>
      <c r="O247" s="22">
        <v>0</v>
      </c>
      <c r="P247" s="22">
        <v>0</v>
      </c>
      <c r="Q247" s="22">
        <v>0</v>
      </c>
      <c r="R247" s="22">
        <v>95367</v>
      </c>
      <c r="S247" s="22">
        <v>2055741</v>
      </c>
      <c r="T247" s="22">
        <v>-594365</v>
      </c>
      <c r="U247" s="22">
        <v>1461376</v>
      </c>
    </row>
    <row r="248" spans="1:21" x14ac:dyDescent="0.25">
      <c r="A248" s="22" t="s">
        <v>120</v>
      </c>
      <c r="B248" s="22" t="s">
        <v>511</v>
      </c>
      <c r="C248" s="22" t="s">
        <v>614</v>
      </c>
      <c r="D248" s="22" t="s">
        <v>615</v>
      </c>
      <c r="E248" s="22">
        <v>37580</v>
      </c>
      <c r="F248" s="22">
        <v>31288</v>
      </c>
      <c r="G248" s="22">
        <v>-117811</v>
      </c>
      <c r="H248" s="22"/>
      <c r="I248" s="22"/>
      <c r="J248" s="22">
        <v>-63755</v>
      </c>
      <c r="K248" s="22"/>
      <c r="L248" s="22"/>
      <c r="M248" s="22">
        <v>152608</v>
      </c>
      <c r="N248" s="22"/>
      <c r="O248" s="22"/>
      <c r="P248" s="22"/>
      <c r="Q248" s="22"/>
      <c r="R248" s="22">
        <v>39910</v>
      </c>
      <c r="S248" s="22">
        <v>4675830</v>
      </c>
      <c r="T248" s="22">
        <v>-1843291</v>
      </c>
      <c r="U248" s="22">
        <v>2832539</v>
      </c>
    </row>
    <row r="249" spans="1:21" x14ac:dyDescent="0.25">
      <c r="A249" s="22" t="s">
        <v>120</v>
      </c>
      <c r="B249" s="22" t="s">
        <v>511</v>
      </c>
      <c r="C249" s="22" t="s">
        <v>616</v>
      </c>
      <c r="D249" s="22" t="s">
        <v>617</v>
      </c>
      <c r="E249" s="22">
        <v>97866</v>
      </c>
      <c r="F249" s="22">
        <v>-14937</v>
      </c>
      <c r="G249" s="22">
        <v>0</v>
      </c>
      <c r="H249" s="22">
        <v>0</v>
      </c>
      <c r="I249" s="22">
        <v>0</v>
      </c>
      <c r="J249" s="22">
        <v>-11654</v>
      </c>
      <c r="K249" s="22">
        <v>0</v>
      </c>
      <c r="L249" s="22">
        <v>0</v>
      </c>
      <c r="M249" s="22">
        <v>57519</v>
      </c>
      <c r="N249" s="22">
        <v>0</v>
      </c>
      <c r="O249" s="22">
        <v>-18084</v>
      </c>
      <c r="P249" s="22">
        <v>0</v>
      </c>
      <c r="Q249" s="22">
        <v>0</v>
      </c>
      <c r="R249" s="22">
        <v>110710</v>
      </c>
      <c r="S249" s="22">
        <v>3167845</v>
      </c>
      <c r="T249" s="22">
        <v>-1729606</v>
      </c>
      <c r="U249" s="22">
        <v>1438239</v>
      </c>
    </row>
    <row r="250" spans="1:21" x14ac:dyDescent="0.25">
      <c r="A250" s="22" t="s">
        <v>120</v>
      </c>
      <c r="B250" s="22" t="s">
        <v>511</v>
      </c>
      <c r="C250" s="22" t="s">
        <v>618</v>
      </c>
      <c r="D250" s="22" t="s">
        <v>619</v>
      </c>
      <c r="E250" s="22">
        <v>9324</v>
      </c>
      <c r="F250" s="22">
        <v>-969</v>
      </c>
      <c r="G250" s="22">
        <v>0</v>
      </c>
      <c r="H250" s="22">
        <v>0</v>
      </c>
      <c r="I250" s="22">
        <v>0</v>
      </c>
      <c r="J250" s="22">
        <v>-38775</v>
      </c>
      <c r="K250" s="22">
        <v>0</v>
      </c>
      <c r="L250" s="22">
        <v>0</v>
      </c>
      <c r="M250" s="22">
        <v>29287</v>
      </c>
      <c r="N250" s="22">
        <v>0</v>
      </c>
      <c r="O250" s="22">
        <v>0</v>
      </c>
      <c r="P250" s="22">
        <v>0</v>
      </c>
      <c r="Q250" s="22">
        <v>0</v>
      </c>
      <c r="R250" s="22">
        <v>-1133</v>
      </c>
      <c r="S250" s="22">
        <v>1905611</v>
      </c>
      <c r="T250" s="22">
        <v>-1075533</v>
      </c>
      <c r="U250" s="22">
        <v>830078</v>
      </c>
    </row>
    <row r="251" spans="1:21" x14ac:dyDescent="0.25">
      <c r="A251" s="22" t="s">
        <v>120</v>
      </c>
      <c r="B251" s="22" t="s">
        <v>511</v>
      </c>
      <c r="C251" s="22" t="s">
        <v>620</v>
      </c>
      <c r="D251" s="22" t="s">
        <v>621</v>
      </c>
      <c r="E251" s="22">
        <v>718628</v>
      </c>
      <c r="F251" s="22">
        <v>-214006</v>
      </c>
      <c r="G251" s="22">
        <v>0</v>
      </c>
      <c r="H251" s="22">
        <v>0</v>
      </c>
      <c r="I251" s="22">
        <v>0</v>
      </c>
      <c r="J251" s="22">
        <v>-185248</v>
      </c>
      <c r="K251" s="22">
        <v>0</v>
      </c>
      <c r="L251" s="22">
        <v>95606</v>
      </c>
      <c r="M251" s="22">
        <v>205038</v>
      </c>
      <c r="N251" s="22">
        <v>0</v>
      </c>
      <c r="O251" s="22">
        <v>-11171</v>
      </c>
      <c r="P251" s="22">
        <v>0</v>
      </c>
      <c r="Q251" s="22">
        <v>-10862</v>
      </c>
      <c r="R251" s="22">
        <v>597985</v>
      </c>
      <c r="S251" s="22">
        <v>8476195</v>
      </c>
      <c r="T251" s="22">
        <v>-4422162</v>
      </c>
      <c r="U251" s="22">
        <v>4054033</v>
      </c>
    </row>
    <row r="252" spans="1:21" x14ac:dyDescent="0.25">
      <c r="A252" s="22" t="s">
        <v>120</v>
      </c>
      <c r="B252" s="22" t="s">
        <v>511</v>
      </c>
      <c r="C252" s="22" t="s">
        <v>622</v>
      </c>
      <c r="D252" s="22" t="s">
        <v>623</v>
      </c>
      <c r="E252" s="22">
        <v>61129</v>
      </c>
      <c r="F252" s="22">
        <v>261913</v>
      </c>
      <c r="G252" s="22">
        <v>0</v>
      </c>
      <c r="H252" s="22">
        <v>39554</v>
      </c>
      <c r="I252" s="22">
        <v>0</v>
      </c>
      <c r="J252" s="22">
        <v>-431410</v>
      </c>
      <c r="K252" s="22">
        <v>0</v>
      </c>
      <c r="L252" s="22">
        <v>9025</v>
      </c>
      <c r="M252" s="22">
        <v>120885</v>
      </c>
      <c r="N252" s="22">
        <v>0</v>
      </c>
      <c r="O252" s="22">
        <v>0</v>
      </c>
      <c r="P252" s="22">
        <v>0</v>
      </c>
      <c r="Q252" s="22">
        <v>0</v>
      </c>
      <c r="R252" s="22">
        <v>61096</v>
      </c>
      <c r="S252" s="22">
        <v>3396964</v>
      </c>
      <c r="T252" s="22">
        <v>-837186</v>
      </c>
      <c r="U252" s="22">
        <v>2559778</v>
      </c>
    </row>
    <row r="253" spans="1:21" x14ac:dyDescent="0.25">
      <c r="A253" s="22" t="s">
        <v>120</v>
      </c>
      <c r="B253" s="22" t="s">
        <v>511</v>
      </c>
      <c r="C253" s="22" t="s">
        <v>624</v>
      </c>
      <c r="D253" s="22" t="s">
        <v>625</v>
      </c>
      <c r="E253" s="22">
        <v>62923</v>
      </c>
      <c r="F253" s="22">
        <v>366178</v>
      </c>
      <c r="G253" s="22">
        <v>-19458</v>
      </c>
      <c r="H253" s="22">
        <v>0</v>
      </c>
      <c r="I253" s="22">
        <v>0</v>
      </c>
      <c r="J253" s="22">
        <v>-499205</v>
      </c>
      <c r="K253" s="22">
        <v>0</v>
      </c>
      <c r="L253" s="22">
        <v>26221</v>
      </c>
      <c r="M253" s="22">
        <v>90295</v>
      </c>
      <c r="N253" s="22">
        <v>0</v>
      </c>
      <c r="O253" s="22">
        <v>-18574</v>
      </c>
      <c r="P253" s="22">
        <v>0</v>
      </c>
      <c r="Q253" s="22">
        <v>0</v>
      </c>
      <c r="R253" s="22">
        <v>8380</v>
      </c>
      <c r="S253" s="22">
        <v>4420644</v>
      </c>
      <c r="T253" s="22">
        <v>-1796742</v>
      </c>
      <c r="U253" s="22">
        <v>2623902</v>
      </c>
    </row>
    <row r="254" spans="1:21" x14ac:dyDescent="0.25">
      <c r="A254" s="22" t="s">
        <v>120</v>
      </c>
      <c r="B254" s="22" t="s">
        <v>511</v>
      </c>
      <c r="C254" s="22" t="s">
        <v>626</v>
      </c>
      <c r="D254" s="22" t="s">
        <v>627</v>
      </c>
      <c r="E254" s="22">
        <v>83746</v>
      </c>
      <c r="F254" s="22">
        <v>-27767</v>
      </c>
      <c r="G254" s="22">
        <v>-1000</v>
      </c>
      <c r="H254" s="22">
        <v>0</v>
      </c>
      <c r="I254" s="22">
        <v>0</v>
      </c>
      <c r="J254" s="22">
        <v>-3686</v>
      </c>
      <c r="K254" s="22">
        <v>0</v>
      </c>
      <c r="L254" s="22">
        <v>0</v>
      </c>
      <c r="M254" s="22">
        <v>105601</v>
      </c>
      <c r="N254" s="22">
        <v>0</v>
      </c>
      <c r="O254" s="22">
        <v>-79093</v>
      </c>
      <c r="P254" s="22">
        <v>0</v>
      </c>
      <c r="Q254" s="22">
        <v>0</v>
      </c>
      <c r="R254" s="22">
        <v>77801</v>
      </c>
      <c r="S254" s="22">
        <v>3240421</v>
      </c>
      <c r="T254" s="22">
        <v>-668617</v>
      </c>
      <c r="U254" s="22">
        <v>2571804</v>
      </c>
    </row>
    <row r="255" spans="1:21" x14ac:dyDescent="0.25">
      <c r="A255" s="22" t="s">
        <v>120</v>
      </c>
      <c r="B255" s="22" t="s">
        <v>511</v>
      </c>
      <c r="C255" s="22" t="s">
        <v>628</v>
      </c>
      <c r="D255" s="22" t="s">
        <v>629</v>
      </c>
      <c r="E255" s="22">
        <v>10245</v>
      </c>
      <c r="F255" s="22">
        <v>302071</v>
      </c>
      <c r="G255" s="22">
        <v>-54158</v>
      </c>
      <c r="H255" s="22">
        <v>0</v>
      </c>
      <c r="I255" s="22">
        <v>0</v>
      </c>
      <c r="J255" s="22">
        <v>-259049</v>
      </c>
      <c r="K255" s="22">
        <v>0</v>
      </c>
      <c r="L255" s="22">
        <v>5963</v>
      </c>
      <c r="M255" s="22">
        <v>148850</v>
      </c>
      <c r="N255" s="22">
        <v>0</v>
      </c>
      <c r="O255" s="22">
        <v>-45917</v>
      </c>
      <c r="P255" s="22">
        <v>0</v>
      </c>
      <c r="Q255" s="22">
        <v>0</v>
      </c>
      <c r="R255" s="22">
        <v>108005</v>
      </c>
      <c r="S255" s="22">
        <v>6403994</v>
      </c>
      <c r="T255" s="22">
        <v>-3084102</v>
      </c>
      <c r="U255" s="22">
        <v>3319892</v>
      </c>
    </row>
    <row r="256" spans="1:21" x14ac:dyDescent="0.25">
      <c r="A256" s="22" t="s">
        <v>120</v>
      </c>
      <c r="B256" s="22" t="s">
        <v>511</v>
      </c>
      <c r="C256" s="22" t="s">
        <v>630</v>
      </c>
      <c r="D256" s="22" t="s">
        <v>631</v>
      </c>
      <c r="E256" s="22">
        <v>-18396</v>
      </c>
      <c r="F256" s="22">
        <v>148026</v>
      </c>
      <c r="G256" s="22">
        <v>0</v>
      </c>
      <c r="H256" s="22">
        <v>0</v>
      </c>
      <c r="I256" s="22">
        <v>0</v>
      </c>
      <c r="J256" s="22">
        <v>-75239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54391</v>
      </c>
      <c r="S256" s="22">
        <v>-18396</v>
      </c>
      <c r="T256" s="22">
        <v>0</v>
      </c>
      <c r="U256" s="22">
        <v>-18396</v>
      </c>
    </row>
    <row r="257" spans="1:21" x14ac:dyDescent="0.25">
      <c r="A257" s="22" t="s">
        <v>120</v>
      </c>
      <c r="B257" s="22" t="s">
        <v>511</v>
      </c>
      <c r="C257" s="22" t="s">
        <v>632</v>
      </c>
      <c r="D257" s="22" t="s">
        <v>633</v>
      </c>
      <c r="E257" s="22">
        <v>133750</v>
      </c>
      <c r="F257" s="22">
        <v>714238</v>
      </c>
      <c r="G257" s="22">
        <v>-14709</v>
      </c>
      <c r="H257" s="22">
        <v>0</v>
      </c>
      <c r="I257" s="22">
        <v>0</v>
      </c>
      <c r="J257" s="22">
        <v>-575273</v>
      </c>
      <c r="K257" s="22">
        <v>0</v>
      </c>
      <c r="L257" s="22">
        <v>0</v>
      </c>
      <c r="M257" s="22">
        <v>151225</v>
      </c>
      <c r="N257" s="22">
        <v>0</v>
      </c>
      <c r="O257" s="22">
        <v>-295883</v>
      </c>
      <c r="P257" s="22">
        <v>0</v>
      </c>
      <c r="Q257" s="22">
        <v>0</v>
      </c>
      <c r="R257" s="22">
        <v>113348</v>
      </c>
      <c r="S257" s="22">
        <v>5236114</v>
      </c>
      <c r="T257" s="22">
        <v>-2081952</v>
      </c>
      <c r="U257" s="22">
        <v>3154162</v>
      </c>
    </row>
    <row r="258" spans="1:21" x14ac:dyDescent="0.25">
      <c r="A258" s="22" t="s">
        <v>120</v>
      </c>
      <c r="B258" s="22" t="s">
        <v>511</v>
      </c>
      <c r="C258" s="22" t="s">
        <v>634</v>
      </c>
      <c r="D258" s="22" t="s">
        <v>635</v>
      </c>
      <c r="E258" s="22">
        <v>352624</v>
      </c>
      <c r="F258" s="22">
        <v>371904</v>
      </c>
      <c r="G258" s="22">
        <v>-8000</v>
      </c>
      <c r="H258" s="22">
        <v>0</v>
      </c>
      <c r="I258" s="22">
        <v>0</v>
      </c>
      <c r="J258" s="22">
        <v>-309306</v>
      </c>
      <c r="K258" s="22">
        <v>0</v>
      </c>
      <c r="L258" s="22">
        <v>32984</v>
      </c>
      <c r="M258" s="22">
        <v>136857</v>
      </c>
      <c r="N258" s="22">
        <v>0</v>
      </c>
      <c r="O258" s="22">
        <v>-95226</v>
      </c>
      <c r="P258" s="22">
        <v>0</v>
      </c>
      <c r="Q258" s="22">
        <v>0</v>
      </c>
      <c r="R258" s="22">
        <v>481837</v>
      </c>
      <c r="S258" s="22">
        <v>6113960</v>
      </c>
      <c r="T258" s="22">
        <v>-4130412</v>
      </c>
      <c r="U258" s="22">
        <v>1983548</v>
      </c>
    </row>
    <row r="259" spans="1:21" x14ac:dyDescent="0.25">
      <c r="A259" s="22" t="s">
        <v>120</v>
      </c>
      <c r="B259" s="22" t="s">
        <v>511</v>
      </c>
      <c r="C259" s="22" t="s">
        <v>636</v>
      </c>
      <c r="D259" s="22" t="s">
        <v>637</v>
      </c>
      <c r="E259" s="22">
        <v>93455</v>
      </c>
      <c r="F259" s="22">
        <v>625696</v>
      </c>
      <c r="G259" s="22">
        <v>-20000</v>
      </c>
      <c r="H259" s="22">
        <v>0</v>
      </c>
      <c r="I259" s="22">
        <v>0</v>
      </c>
      <c r="J259" s="22">
        <v>-320266</v>
      </c>
      <c r="K259" s="22">
        <v>0</v>
      </c>
      <c r="L259" s="22">
        <v>0</v>
      </c>
      <c r="M259" s="22">
        <v>90520</v>
      </c>
      <c r="N259" s="22">
        <v>0</v>
      </c>
      <c r="O259" s="22">
        <v>-129321</v>
      </c>
      <c r="P259" s="22">
        <v>0</v>
      </c>
      <c r="Q259" s="22">
        <v>0</v>
      </c>
      <c r="R259" s="22">
        <v>340084</v>
      </c>
      <c r="S259" s="22">
        <v>7111895</v>
      </c>
      <c r="T259" s="22">
        <v>-4030097</v>
      </c>
      <c r="U259" s="22">
        <v>3081798</v>
      </c>
    </row>
    <row r="260" spans="1:21" x14ac:dyDescent="0.25">
      <c r="A260" s="22" t="s">
        <v>120</v>
      </c>
      <c r="B260" s="22" t="s">
        <v>511</v>
      </c>
      <c r="C260" s="22" t="s">
        <v>638</v>
      </c>
      <c r="D260" s="22" t="s">
        <v>639</v>
      </c>
      <c r="E260" s="22">
        <v>147257</v>
      </c>
      <c r="F260" s="22">
        <v>63165</v>
      </c>
      <c r="G260" s="22">
        <v>0</v>
      </c>
      <c r="H260" s="22">
        <v>3320</v>
      </c>
      <c r="I260" s="22">
        <v>0</v>
      </c>
      <c r="J260" s="22">
        <v>-111365</v>
      </c>
      <c r="K260" s="22">
        <v>0</v>
      </c>
      <c r="L260" s="22">
        <v>8003</v>
      </c>
      <c r="M260" s="22">
        <v>38784</v>
      </c>
      <c r="N260" s="22">
        <v>0</v>
      </c>
      <c r="O260" s="22">
        <v>-11658</v>
      </c>
      <c r="P260" s="22">
        <v>0</v>
      </c>
      <c r="Q260" s="22">
        <v>-2</v>
      </c>
      <c r="R260" s="22">
        <v>137504</v>
      </c>
      <c r="S260" s="22">
        <v>1926110</v>
      </c>
      <c r="T260" s="22">
        <v>-633300</v>
      </c>
      <c r="U260" s="22">
        <v>1292810</v>
      </c>
    </row>
    <row r="261" spans="1:21" x14ac:dyDescent="0.25">
      <c r="A261" s="22" t="s">
        <v>120</v>
      </c>
      <c r="B261" s="22" t="s">
        <v>511</v>
      </c>
      <c r="C261" s="22" t="s">
        <v>640</v>
      </c>
      <c r="D261" s="22" t="s">
        <v>641</v>
      </c>
      <c r="E261" s="22">
        <v>72821</v>
      </c>
      <c r="F261" s="22">
        <v>320766</v>
      </c>
      <c r="G261" s="22">
        <v>-260034</v>
      </c>
      <c r="H261" s="22">
        <v>0</v>
      </c>
      <c r="I261" s="22">
        <v>0</v>
      </c>
      <c r="J261" s="22">
        <v>-211580</v>
      </c>
      <c r="K261" s="22">
        <v>0</v>
      </c>
      <c r="L261" s="22">
        <v>2657</v>
      </c>
      <c r="M261" s="22">
        <v>75370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3535144</v>
      </c>
      <c r="T261" s="22">
        <v>-1416241</v>
      </c>
      <c r="U261" s="22">
        <v>2118903</v>
      </c>
    </row>
    <row r="262" spans="1:21" x14ac:dyDescent="0.25">
      <c r="A262" s="22" t="s">
        <v>120</v>
      </c>
      <c r="B262" s="22" t="s">
        <v>511</v>
      </c>
      <c r="C262" s="22" t="s">
        <v>642</v>
      </c>
      <c r="D262" s="22" t="s">
        <v>643</v>
      </c>
      <c r="E262" s="22">
        <v>209427</v>
      </c>
      <c r="F262" s="22">
        <v>31355</v>
      </c>
      <c r="G262" s="22">
        <v>0</v>
      </c>
      <c r="H262" s="22">
        <v>0</v>
      </c>
      <c r="I262" s="22">
        <v>0</v>
      </c>
      <c r="J262" s="22">
        <v>-50552</v>
      </c>
      <c r="K262" s="22">
        <v>0</v>
      </c>
      <c r="L262" s="22">
        <v>0</v>
      </c>
      <c r="M262" s="22">
        <v>112932</v>
      </c>
      <c r="N262" s="22">
        <v>0</v>
      </c>
      <c r="O262" s="22">
        <v>-75786</v>
      </c>
      <c r="P262" s="22">
        <v>0</v>
      </c>
      <c r="Q262" s="22">
        <v>0</v>
      </c>
      <c r="R262" s="22">
        <v>227376</v>
      </c>
      <c r="S262" s="22">
        <v>3965827</v>
      </c>
      <c r="T262" s="22">
        <v>-1683305</v>
      </c>
      <c r="U262" s="22">
        <v>2282522</v>
      </c>
    </row>
    <row r="263" spans="1:21" x14ac:dyDescent="0.25">
      <c r="A263" s="22" t="s">
        <v>120</v>
      </c>
      <c r="B263" s="22" t="s">
        <v>511</v>
      </c>
      <c r="C263" s="22" t="s">
        <v>644</v>
      </c>
      <c r="D263" s="22" t="s">
        <v>645</v>
      </c>
      <c r="E263" s="22">
        <v>363056</v>
      </c>
      <c r="F263" s="22">
        <v>198253</v>
      </c>
      <c r="G263" s="22">
        <v>-26723</v>
      </c>
      <c r="H263" s="22">
        <v>0</v>
      </c>
      <c r="I263" s="22">
        <v>0</v>
      </c>
      <c r="J263" s="22">
        <v>-616852</v>
      </c>
      <c r="K263" s="22">
        <v>-16310</v>
      </c>
      <c r="L263" s="22">
        <v>113562</v>
      </c>
      <c r="M263" s="22">
        <v>320262</v>
      </c>
      <c r="N263" s="22">
        <v>0</v>
      </c>
      <c r="O263" s="22">
        <v>-15415</v>
      </c>
      <c r="P263" s="22">
        <v>0</v>
      </c>
      <c r="Q263" s="22">
        <v>0</v>
      </c>
      <c r="R263" s="22">
        <v>319833</v>
      </c>
      <c r="S263" s="22">
        <v>6032067</v>
      </c>
      <c r="T263" s="22">
        <v>3294142</v>
      </c>
      <c r="U263" s="22">
        <v>9326209</v>
      </c>
    </row>
    <row r="264" spans="1:21" x14ac:dyDescent="0.25">
      <c r="A264" s="22" t="s">
        <v>120</v>
      </c>
      <c r="B264" s="22" t="s">
        <v>511</v>
      </c>
      <c r="C264" s="22" t="s">
        <v>646</v>
      </c>
      <c r="D264" s="22" t="s">
        <v>647</v>
      </c>
      <c r="E264" s="22">
        <v>802965</v>
      </c>
      <c r="F264" s="22">
        <v>167829</v>
      </c>
      <c r="G264" s="22">
        <v>-198197</v>
      </c>
      <c r="H264" s="22">
        <v>0</v>
      </c>
      <c r="I264" s="22">
        <v>0</v>
      </c>
      <c r="J264" s="22">
        <v>-105166</v>
      </c>
      <c r="K264" s="22">
        <v>0</v>
      </c>
      <c r="L264" s="22">
        <v>28768</v>
      </c>
      <c r="M264" s="22">
        <v>160454</v>
      </c>
      <c r="N264" s="22">
        <v>0</v>
      </c>
      <c r="O264" s="22">
        <v>-7614</v>
      </c>
      <c r="P264" s="22">
        <v>0</v>
      </c>
      <c r="Q264" s="22">
        <v>0</v>
      </c>
      <c r="R264" s="22">
        <v>849039</v>
      </c>
      <c r="S264" s="22">
        <v>5349967</v>
      </c>
      <c r="T264" s="22">
        <v>-991811</v>
      </c>
      <c r="U264" s="22">
        <v>4358156</v>
      </c>
    </row>
    <row r="265" spans="1:21" x14ac:dyDescent="0.25">
      <c r="A265" s="22" t="s">
        <v>120</v>
      </c>
      <c r="B265" s="22" t="s">
        <v>511</v>
      </c>
      <c r="C265" s="22" t="s">
        <v>648</v>
      </c>
      <c r="D265" s="22" t="s">
        <v>649</v>
      </c>
      <c r="E265" s="22">
        <v>770534</v>
      </c>
      <c r="F265" s="22">
        <v>-29324</v>
      </c>
      <c r="G265" s="22">
        <v>0</v>
      </c>
      <c r="H265" s="22">
        <v>0</v>
      </c>
      <c r="I265" s="22">
        <v>0</v>
      </c>
      <c r="J265" s="22">
        <v>-13935</v>
      </c>
      <c r="K265" s="22">
        <v>0</v>
      </c>
      <c r="L265" s="22">
        <v>0</v>
      </c>
      <c r="M265" s="22">
        <v>30177</v>
      </c>
      <c r="N265" s="22">
        <v>0</v>
      </c>
      <c r="O265" s="22">
        <v>-3409</v>
      </c>
      <c r="P265" s="22">
        <v>0</v>
      </c>
      <c r="Q265" s="22">
        <v>0</v>
      </c>
      <c r="R265" s="22">
        <v>754043</v>
      </c>
      <c r="S265" s="22">
        <v>2941487</v>
      </c>
      <c r="T265" s="22">
        <v>-1361293</v>
      </c>
      <c r="U265" s="22">
        <v>1580195</v>
      </c>
    </row>
    <row r="266" spans="1:21" x14ac:dyDescent="0.25">
      <c r="A266" s="22" t="s">
        <v>120</v>
      </c>
      <c r="B266" s="22" t="s">
        <v>511</v>
      </c>
      <c r="C266" s="22" t="s">
        <v>650</v>
      </c>
      <c r="D266" s="22" t="s">
        <v>651</v>
      </c>
      <c r="E266" s="22">
        <v>93344</v>
      </c>
      <c r="F266" s="22">
        <v>-81699</v>
      </c>
      <c r="G266" s="22">
        <v>0</v>
      </c>
      <c r="H266" s="22">
        <v>0</v>
      </c>
      <c r="I266" s="22">
        <v>0</v>
      </c>
      <c r="J266" s="22">
        <v>-16432</v>
      </c>
      <c r="K266" s="22">
        <v>0</v>
      </c>
      <c r="L266" s="22">
        <v>493</v>
      </c>
      <c r="M266" s="22">
        <v>90560</v>
      </c>
      <c r="N266" s="22">
        <v>0</v>
      </c>
      <c r="O266" s="22">
        <v>0</v>
      </c>
      <c r="P266" s="22">
        <v>0</v>
      </c>
      <c r="Q266" s="22">
        <v>0</v>
      </c>
      <c r="R266" s="22">
        <v>86266</v>
      </c>
      <c r="S266" s="22">
        <v>4997167</v>
      </c>
      <c r="T266" s="22">
        <v>-1418341</v>
      </c>
      <c r="U266" s="22">
        <v>3578826</v>
      </c>
    </row>
    <row r="267" spans="1:21" x14ac:dyDescent="0.25">
      <c r="A267" s="22" t="s">
        <v>120</v>
      </c>
      <c r="B267" s="22" t="s">
        <v>511</v>
      </c>
      <c r="C267" s="22" t="s">
        <v>652</v>
      </c>
      <c r="D267" s="22" t="s">
        <v>653</v>
      </c>
      <c r="E267" s="22">
        <v>-171124</v>
      </c>
      <c r="F267" s="22">
        <v>-73447</v>
      </c>
      <c r="G267" s="22">
        <v>0</v>
      </c>
      <c r="H267" s="22">
        <v>0</v>
      </c>
      <c r="I267" s="22">
        <v>0</v>
      </c>
      <c r="J267" s="22">
        <v>-73283</v>
      </c>
      <c r="K267" s="22">
        <v>0</v>
      </c>
      <c r="L267" s="22">
        <v>0</v>
      </c>
      <c r="M267" s="22">
        <v>89288</v>
      </c>
      <c r="N267" s="22">
        <v>0</v>
      </c>
      <c r="O267" s="22">
        <v>-6349</v>
      </c>
      <c r="P267" s="22">
        <v>0</v>
      </c>
      <c r="Q267" s="22">
        <v>0</v>
      </c>
      <c r="R267" s="22">
        <v>-234915</v>
      </c>
      <c r="S267" s="22">
        <v>4548893</v>
      </c>
      <c r="T267" s="22">
        <v>-198069</v>
      </c>
      <c r="U267" s="22">
        <v>4350824</v>
      </c>
    </row>
    <row r="268" spans="1:21" x14ac:dyDescent="0.25">
      <c r="A268" s="22" t="s">
        <v>120</v>
      </c>
      <c r="B268" s="22" t="s">
        <v>511</v>
      </c>
      <c r="C268" s="22" t="s">
        <v>654</v>
      </c>
      <c r="D268" s="22" t="s">
        <v>655</v>
      </c>
      <c r="E268" s="22">
        <v>980</v>
      </c>
      <c r="F268" s="22">
        <v>-105652</v>
      </c>
      <c r="G268" s="22">
        <v>0</v>
      </c>
      <c r="H268" s="22">
        <v>9365</v>
      </c>
      <c r="I268" s="22">
        <v>0</v>
      </c>
      <c r="J268" s="22">
        <v>-27693</v>
      </c>
      <c r="K268" s="22">
        <v>0</v>
      </c>
      <c r="L268" s="22">
        <v>12690</v>
      </c>
      <c r="M268" s="22">
        <v>72041</v>
      </c>
      <c r="N268" s="22">
        <v>0</v>
      </c>
      <c r="O268" s="22">
        <v>-10618</v>
      </c>
      <c r="P268" s="22">
        <v>0</v>
      </c>
      <c r="Q268" s="22">
        <v>0</v>
      </c>
      <c r="R268" s="22">
        <v>-48887</v>
      </c>
      <c r="S268" s="22">
        <v>2430928</v>
      </c>
      <c r="T268" s="22">
        <v>-1150558</v>
      </c>
      <c r="U268" s="22">
        <v>1280370</v>
      </c>
    </row>
    <row r="269" spans="1:21" x14ac:dyDescent="0.25">
      <c r="A269" s="22" t="s">
        <v>120</v>
      </c>
      <c r="B269" s="22" t="s">
        <v>511</v>
      </c>
      <c r="C269" s="22" t="s">
        <v>656</v>
      </c>
      <c r="D269" s="22" t="s">
        <v>657</v>
      </c>
      <c r="E269" s="22">
        <v>21602</v>
      </c>
      <c r="F269" s="22">
        <v>210427</v>
      </c>
      <c r="G269" s="22">
        <v>8721</v>
      </c>
      <c r="H269" s="22">
        <v>0</v>
      </c>
      <c r="I269" s="22">
        <v>0</v>
      </c>
      <c r="J269" s="22">
        <v>-217429</v>
      </c>
      <c r="K269" s="22">
        <v>0</v>
      </c>
      <c r="L269" s="22">
        <v>0</v>
      </c>
      <c r="M269" s="22">
        <v>31079</v>
      </c>
      <c r="N269" s="22">
        <v>0</v>
      </c>
      <c r="O269" s="22">
        <v>0</v>
      </c>
      <c r="P269" s="22">
        <v>0</v>
      </c>
      <c r="Q269" s="22">
        <v>0</v>
      </c>
      <c r="R269" s="22">
        <v>54400</v>
      </c>
      <c r="S269" s="22">
        <v>1003872</v>
      </c>
      <c r="T269" s="22">
        <v>-334635</v>
      </c>
      <c r="U269" s="22">
        <v>669237</v>
      </c>
    </row>
    <row r="270" spans="1:21" x14ac:dyDescent="0.25">
      <c r="A270" s="22" t="s">
        <v>120</v>
      </c>
      <c r="B270" s="22" t="s">
        <v>511</v>
      </c>
      <c r="C270" s="22" t="s">
        <v>658</v>
      </c>
      <c r="D270" s="22" t="s">
        <v>659</v>
      </c>
      <c r="E270" s="22">
        <v>421963</v>
      </c>
      <c r="F270" s="22">
        <v>337486</v>
      </c>
      <c r="G270" s="22">
        <v>0</v>
      </c>
      <c r="H270" s="22">
        <v>0</v>
      </c>
      <c r="I270" s="22">
        <v>0</v>
      </c>
      <c r="J270" s="22">
        <v>-269432</v>
      </c>
      <c r="K270" s="22">
        <v>0</v>
      </c>
      <c r="L270" s="22">
        <v>12358</v>
      </c>
      <c r="M270" s="22">
        <v>165780</v>
      </c>
      <c r="N270" s="22">
        <v>0</v>
      </c>
      <c r="O270" s="22">
        <v>-26459</v>
      </c>
      <c r="P270" s="22">
        <v>0</v>
      </c>
      <c r="Q270" s="22">
        <v>0</v>
      </c>
      <c r="R270" s="22">
        <v>641696</v>
      </c>
      <c r="S270" s="22">
        <v>7662030</v>
      </c>
      <c r="T270" s="22">
        <v>-3848662</v>
      </c>
      <c r="U270" s="22">
        <v>3813368</v>
      </c>
    </row>
    <row r="271" spans="1:21" x14ac:dyDescent="0.25">
      <c r="A271" s="22" t="s">
        <v>120</v>
      </c>
      <c r="B271" s="22" t="s">
        <v>511</v>
      </c>
      <c r="C271" s="22" t="s">
        <v>660</v>
      </c>
      <c r="D271" s="22" t="s">
        <v>661</v>
      </c>
      <c r="E271" s="22">
        <v>108532</v>
      </c>
      <c r="F271" s="22">
        <v>107595</v>
      </c>
      <c r="G271" s="22">
        <v>-285323</v>
      </c>
      <c r="H271" s="22">
        <v>0</v>
      </c>
      <c r="I271" s="22">
        <v>0</v>
      </c>
      <c r="J271" s="22">
        <v>-125430</v>
      </c>
      <c r="K271" s="22">
        <v>0</v>
      </c>
      <c r="L271" s="22">
        <v>0</v>
      </c>
      <c r="M271" s="22">
        <v>317711</v>
      </c>
      <c r="N271" s="22">
        <v>0</v>
      </c>
      <c r="O271" s="22">
        <v>-23085</v>
      </c>
      <c r="P271" s="22">
        <v>0</v>
      </c>
      <c r="Q271" s="22">
        <v>0</v>
      </c>
      <c r="R271" s="22">
        <v>100000</v>
      </c>
      <c r="S271" s="22">
        <v>13340125</v>
      </c>
      <c r="T271" s="22">
        <v>-3152084</v>
      </c>
      <c r="U271" s="22">
        <v>10188041</v>
      </c>
    </row>
    <row r="272" spans="1:21" x14ac:dyDescent="0.25">
      <c r="A272" s="22" t="s">
        <v>120</v>
      </c>
      <c r="B272" s="22" t="s">
        <v>511</v>
      </c>
      <c r="C272" s="22" t="s">
        <v>662</v>
      </c>
      <c r="D272" s="22" t="s">
        <v>663</v>
      </c>
      <c r="E272" s="22">
        <v>63149</v>
      </c>
      <c r="F272" s="22">
        <v>121474</v>
      </c>
      <c r="G272" s="22">
        <v>0</v>
      </c>
      <c r="H272" s="22">
        <v>1963</v>
      </c>
      <c r="I272" s="22">
        <v>0</v>
      </c>
      <c r="J272" s="22">
        <v>-252033</v>
      </c>
      <c r="K272" s="22">
        <v>0</v>
      </c>
      <c r="L272" s="22">
        <v>0</v>
      </c>
      <c r="M272" s="22">
        <v>112724</v>
      </c>
      <c r="N272" s="22">
        <v>0</v>
      </c>
      <c r="O272" s="22">
        <v>0</v>
      </c>
      <c r="P272" s="22">
        <v>0</v>
      </c>
      <c r="Q272" s="22">
        <v>-3479</v>
      </c>
      <c r="R272" s="22">
        <v>43798</v>
      </c>
      <c r="S272" s="22">
        <v>2798721</v>
      </c>
      <c r="T272" s="22">
        <v>25605</v>
      </c>
      <c r="U272" s="22">
        <v>2773116</v>
      </c>
    </row>
    <row r="273" spans="1:21" x14ac:dyDescent="0.25">
      <c r="A273" s="22" t="s">
        <v>120</v>
      </c>
      <c r="B273" s="22" t="s">
        <v>511</v>
      </c>
      <c r="C273" s="22" t="s">
        <v>664</v>
      </c>
      <c r="D273" s="22" t="s">
        <v>665</v>
      </c>
      <c r="E273" s="22">
        <v>53428</v>
      </c>
      <c r="F273" s="22">
        <v>75424</v>
      </c>
      <c r="G273" s="22">
        <v>-73475</v>
      </c>
      <c r="H273" s="22">
        <v>0</v>
      </c>
      <c r="I273" s="22">
        <v>0</v>
      </c>
      <c r="J273" s="22">
        <v>0</v>
      </c>
      <c r="K273" s="22">
        <v>0</v>
      </c>
      <c r="L273" s="22">
        <v>3265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58642</v>
      </c>
      <c r="S273" s="22">
        <v>4010661</v>
      </c>
      <c r="T273" s="22">
        <v>0</v>
      </c>
      <c r="U273" s="22">
        <v>4010661</v>
      </c>
    </row>
    <row r="274" spans="1:21" x14ac:dyDescent="0.25">
      <c r="A274" s="22" t="s">
        <v>120</v>
      </c>
      <c r="B274" s="22" t="s">
        <v>511</v>
      </c>
      <c r="C274" s="22" t="s">
        <v>666</v>
      </c>
      <c r="D274" s="22" t="s">
        <v>667</v>
      </c>
      <c r="E274" s="22">
        <v>178372</v>
      </c>
      <c r="F274" s="22">
        <v>104541</v>
      </c>
      <c r="G274" s="22">
        <v>0</v>
      </c>
      <c r="H274" s="22">
        <v>2520</v>
      </c>
      <c r="I274" s="22">
        <v>0</v>
      </c>
      <c r="J274" s="22">
        <v>-280417</v>
      </c>
      <c r="K274" s="22">
        <v>0</v>
      </c>
      <c r="L274" s="22">
        <v>0</v>
      </c>
      <c r="M274" s="22">
        <v>119385</v>
      </c>
      <c r="N274" s="22">
        <v>0</v>
      </c>
      <c r="O274" s="22">
        <v>0</v>
      </c>
      <c r="P274" s="22">
        <v>0</v>
      </c>
      <c r="Q274" s="22">
        <v>0</v>
      </c>
      <c r="R274" s="22">
        <v>124401</v>
      </c>
      <c r="S274" s="22">
        <v>1307170</v>
      </c>
      <c r="T274" s="22">
        <v>555741</v>
      </c>
      <c r="U274" s="22">
        <v>1862911</v>
      </c>
    </row>
    <row r="275" spans="1:21" x14ac:dyDescent="0.25">
      <c r="A275" s="22" t="s">
        <v>120</v>
      </c>
      <c r="B275" s="22" t="s">
        <v>511</v>
      </c>
      <c r="C275" s="22" t="s">
        <v>668</v>
      </c>
      <c r="D275" s="22" t="s">
        <v>669</v>
      </c>
      <c r="E275" s="22">
        <v>39392</v>
      </c>
      <c r="F275" s="22">
        <v>76242</v>
      </c>
      <c r="G275" s="22">
        <v>0</v>
      </c>
      <c r="H275" s="22">
        <v>515414</v>
      </c>
      <c r="I275" s="22">
        <v>0</v>
      </c>
      <c r="J275" s="22">
        <v>-329498</v>
      </c>
      <c r="K275" s="22">
        <v>0</v>
      </c>
      <c r="L275" s="22">
        <v>0</v>
      </c>
      <c r="M275" s="22">
        <v>144672</v>
      </c>
      <c r="N275" s="22">
        <v>0</v>
      </c>
      <c r="O275" s="22">
        <v>-18354</v>
      </c>
      <c r="P275" s="22">
        <v>0</v>
      </c>
      <c r="Q275" s="22">
        <v>0</v>
      </c>
      <c r="R275" s="22">
        <v>427868</v>
      </c>
      <c r="S275" s="22">
        <v>4409689</v>
      </c>
      <c r="T275" s="22">
        <v>-1929711</v>
      </c>
      <c r="U275" s="22">
        <v>2479978</v>
      </c>
    </row>
    <row r="276" spans="1:21" x14ac:dyDescent="0.25">
      <c r="A276" s="22" t="s">
        <v>120</v>
      </c>
      <c r="B276" s="22" t="s">
        <v>511</v>
      </c>
      <c r="C276" s="22" t="s">
        <v>670</v>
      </c>
      <c r="D276" s="22" t="s">
        <v>671</v>
      </c>
      <c r="E276" s="22">
        <v>171625</v>
      </c>
      <c r="F276" s="22">
        <v>70920</v>
      </c>
      <c r="G276" s="22">
        <v>0</v>
      </c>
      <c r="H276" s="22">
        <v>0</v>
      </c>
      <c r="I276" s="22">
        <v>0</v>
      </c>
      <c r="J276" s="22">
        <v>-190191</v>
      </c>
      <c r="K276" s="22">
        <v>0</v>
      </c>
      <c r="L276" s="22">
        <v>0</v>
      </c>
      <c r="M276" s="22">
        <v>100299</v>
      </c>
      <c r="N276" s="22">
        <v>0</v>
      </c>
      <c r="O276" s="22">
        <v>0</v>
      </c>
      <c r="P276" s="22">
        <v>0</v>
      </c>
      <c r="Q276" s="22">
        <v>0</v>
      </c>
      <c r="R276" s="22">
        <v>152653</v>
      </c>
      <c r="S276" s="22">
        <v>299450</v>
      </c>
      <c r="T276" s="22">
        <v>2137882</v>
      </c>
      <c r="U276" s="22">
        <v>2437332</v>
      </c>
    </row>
    <row r="277" spans="1:21" x14ac:dyDescent="0.25">
      <c r="A277" s="22" t="s">
        <v>120</v>
      </c>
      <c r="B277" s="22" t="s">
        <v>511</v>
      </c>
      <c r="C277" s="22" t="s">
        <v>672</v>
      </c>
      <c r="D277" s="22" t="s">
        <v>673</v>
      </c>
      <c r="E277" s="22">
        <v>41019</v>
      </c>
      <c r="F277" s="22">
        <v>578134</v>
      </c>
      <c r="G277" s="22">
        <v>0</v>
      </c>
      <c r="H277" s="22">
        <v>0</v>
      </c>
      <c r="I277" s="22">
        <v>0</v>
      </c>
      <c r="J277" s="22">
        <v>-618541</v>
      </c>
      <c r="K277" s="22">
        <v>0</v>
      </c>
      <c r="L277" s="22">
        <v>0</v>
      </c>
      <c r="M277" s="22">
        <v>140905</v>
      </c>
      <c r="N277" s="22">
        <v>0</v>
      </c>
      <c r="O277" s="22">
        <v>-9670</v>
      </c>
      <c r="P277" s="22">
        <v>0</v>
      </c>
      <c r="Q277" s="22">
        <v>0</v>
      </c>
      <c r="R277" s="22">
        <v>131847</v>
      </c>
      <c r="S277" s="22">
        <v>3601510</v>
      </c>
      <c r="T277" s="22">
        <v>-875723</v>
      </c>
      <c r="U277" s="22">
        <v>2725787</v>
      </c>
    </row>
    <row r="278" spans="1:21" x14ac:dyDescent="0.25">
      <c r="A278" s="22" t="s">
        <v>120</v>
      </c>
      <c r="B278" s="22" t="s">
        <v>511</v>
      </c>
      <c r="C278" s="22" t="s">
        <v>674</v>
      </c>
      <c r="D278" s="22" t="s">
        <v>675</v>
      </c>
      <c r="E278" s="22">
        <v>570743</v>
      </c>
      <c r="F278" s="22">
        <v>920495</v>
      </c>
      <c r="G278" s="22">
        <v>0</v>
      </c>
      <c r="H278" s="22">
        <v>0</v>
      </c>
      <c r="I278" s="22">
        <v>0</v>
      </c>
      <c r="J278" s="22">
        <v>-368152</v>
      </c>
      <c r="K278" s="22">
        <v>0</v>
      </c>
      <c r="L278" s="22">
        <v>31550</v>
      </c>
      <c r="M278" s="22">
        <v>298603</v>
      </c>
      <c r="N278" s="22">
        <v>0</v>
      </c>
      <c r="O278" s="22">
        <v>0</v>
      </c>
      <c r="P278" s="22">
        <v>0</v>
      </c>
      <c r="Q278" s="22">
        <v>-20407</v>
      </c>
      <c r="R278" s="22">
        <v>1432832</v>
      </c>
      <c r="S278" s="22">
        <v>7798571</v>
      </c>
      <c r="T278" s="22">
        <v>151007</v>
      </c>
      <c r="U278" s="22">
        <v>7949578</v>
      </c>
    </row>
    <row r="279" spans="1:21" x14ac:dyDescent="0.25">
      <c r="A279" s="22" t="s">
        <v>120</v>
      </c>
      <c r="B279" s="22" t="s">
        <v>511</v>
      </c>
      <c r="C279" s="22" t="s">
        <v>676</v>
      </c>
      <c r="D279" s="22" t="s">
        <v>677</v>
      </c>
      <c r="E279" s="22">
        <v>159692</v>
      </c>
      <c r="F279" s="22">
        <v>268987</v>
      </c>
      <c r="G279" s="22">
        <v>-35000</v>
      </c>
      <c r="H279" s="22">
        <v>0</v>
      </c>
      <c r="I279" s="22">
        <v>0</v>
      </c>
      <c r="J279" s="22">
        <v>-331937</v>
      </c>
      <c r="K279" s="22">
        <v>0</v>
      </c>
      <c r="L279" s="22">
        <v>0</v>
      </c>
      <c r="M279" s="22">
        <v>140335</v>
      </c>
      <c r="N279" s="22">
        <v>0</v>
      </c>
      <c r="O279" s="22">
        <v>-42051</v>
      </c>
      <c r="P279" s="22">
        <v>0</v>
      </c>
      <c r="Q279" s="22">
        <v>0</v>
      </c>
      <c r="R279" s="22">
        <v>160026</v>
      </c>
      <c r="S279" s="22">
        <v>4571464</v>
      </c>
      <c r="T279" s="22">
        <v>-2464242</v>
      </c>
      <c r="U279" s="22">
        <v>2107222</v>
      </c>
    </row>
    <row r="280" spans="1:21" x14ac:dyDescent="0.25">
      <c r="A280" s="22" t="s">
        <v>120</v>
      </c>
      <c r="B280" s="22" t="s">
        <v>511</v>
      </c>
      <c r="C280" s="22" t="s">
        <v>678</v>
      </c>
      <c r="D280" s="22" t="s">
        <v>679</v>
      </c>
      <c r="E280" s="22">
        <v>10630</v>
      </c>
      <c r="F280" s="22">
        <v>76408</v>
      </c>
      <c r="G280" s="22">
        <v>0</v>
      </c>
      <c r="H280" s="22">
        <v>0</v>
      </c>
      <c r="I280" s="22">
        <v>0</v>
      </c>
      <c r="J280" s="22">
        <v>-84859</v>
      </c>
      <c r="K280" s="22">
        <v>0</v>
      </c>
      <c r="L280" s="22">
        <v>0</v>
      </c>
      <c r="M280" s="22">
        <v>77099</v>
      </c>
      <c r="N280" s="22">
        <v>0</v>
      </c>
      <c r="O280" s="22">
        <v>-4933</v>
      </c>
      <c r="P280" s="22">
        <v>0</v>
      </c>
      <c r="Q280" s="22">
        <v>0</v>
      </c>
      <c r="R280" s="22">
        <v>74345</v>
      </c>
      <c r="S280" s="22">
        <v>1499923</v>
      </c>
      <c r="T280" s="22">
        <v>438838</v>
      </c>
      <c r="U280" s="22">
        <v>1938761</v>
      </c>
    </row>
    <row r="281" spans="1:21" x14ac:dyDescent="0.25">
      <c r="A281" s="22" t="s">
        <v>120</v>
      </c>
      <c r="B281" s="22" t="s">
        <v>511</v>
      </c>
      <c r="C281" s="22" t="s">
        <v>680</v>
      </c>
      <c r="D281" s="22" t="s">
        <v>681</v>
      </c>
      <c r="E281" s="22">
        <v>683</v>
      </c>
      <c r="F281" s="22">
        <v>99359</v>
      </c>
      <c r="G281" s="22">
        <v>-37728</v>
      </c>
      <c r="H281" s="22">
        <v>0</v>
      </c>
      <c r="I281" s="22">
        <v>0</v>
      </c>
      <c r="J281" s="22">
        <v>102120</v>
      </c>
      <c r="K281" s="22">
        <v>0</v>
      </c>
      <c r="L281" s="22">
        <v>0</v>
      </c>
      <c r="M281" s="22">
        <v>194420</v>
      </c>
      <c r="N281" s="22">
        <v>0</v>
      </c>
      <c r="O281" s="22">
        <v>-47993</v>
      </c>
      <c r="P281" s="22">
        <v>0</v>
      </c>
      <c r="Q281" s="22">
        <v>0</v>
      </c>
      <c r="R281" s="22">
        <v>310861</v>
      </c>
      <c r="S281" s="22">
        <v>6664776</v>
      </c>
      <c r="T281" s="22">
        <v>-1245856</v>
      </c>
      <c r="U281" s="22">
        <v>5418920</v>
      </c>
    </row>
    <row r="282" spans="1:21" x14ac:dyDescent="0.25">
      <c r="A282" s="22" t="s">
        <v>120</v>
      </c>
      <c r="B282" s="22" t="s">
        <v>511</v>
      </c>
      <c r="C282" s="22" t="s">
        <v>682</v>
      </c>
      <c r="D282" s="22" t="s">
        <v>683</v>
      </c>
      <c r="E282" s="22">
        <v>736324</v>
      </c>
      <c r="F282" s="22">
        <v>161855</v>
      </c>
      <c r="G282" s="22">
        <v>-6802</v>
      </c>
      <c r="H282" s="22">
        <v>0</v>
      </c>
      <c r="I282" s="22">
        <v>0</v>
      </c>
      <c r="J282" s="22">
        <v>-1128424</v>
      </c>
      <c r="K282" s="22">
        <v>0</v>
      </c>
      <c r="L282" s="22">
        <v>500</v>
      </c>
      <c r="M282" s="22">
        <v>424271</v>
      </c>
      <c r="N282" s="22">
        <v>0</v>
      </c>
      <c r="O282" s="22">
        <v>-20498</v>
      </c>
      <c r="P282" s="22">
        <v>0</v>
      </c>
      <c r="Q282" s="22">
        <v>0</v>
      </c>
      <c r="R282" s="22">
        <v>167226</v>
      </c>
      <c r="S282" s="22">
        <v>7356923</v>
      </c>
      <c r="T282" s="22">
        <v>1923063</v>
      </c>
      <c r="U282" s="22">
        <v>9279986</v>
      </c>
    </row>
    <row r="283" spans="1:21" x14ac:dyDescent="0.25">
      <c r="A283" s="22" t="s">
        <v>120</v>
      </c>
      <c r="B283" s="22" t="s">
        <v>511</v>
      </c>
      <c r="C283" s="22" t="s">
        <v>684</v>
      </c>
      <c r="D283" s="22" t="s">
        <v>685</v>
      </c>
      <c r="E283" s="22">
        <v>180124</v>
      </c>
      <c r="F283" s="22">
        <v>143570</v>
      </c>
      <c r="G283" s="22">
        <v>-14362</v>
      </c>
      <c r="H283" s="22">
        <v>105</v>
      </c>
      <c r="I283" s="22">
        <v>0</v>
      </c>
      <c r="J283" s="22">
        <v>-182291</v>
      </c>
      <c r="K283" s="22">
        <v>0</v>
      </c>
      <c r="L283" s="22">
        <v>0</v>
      </c>
      <c r="M283" s="22">
        <v>87415</v>
      </c>
      <c r="N283" s="22">
        <v>0</v>
      </c>
      <c r="O283" s="22">
        <v>-14271</v>
      </c>
      <c r="P283" s="22">
        <v>0</v>
      </c>
      <c r="Q283" s="22">
        <v>0</v>
      </c>
      <c r="R283" s="22">
        <v>200290</v>
      </c>
      <c r="S283" s="22">
        <v>3199772</v>
      </c>
      <c r="T283" s="22">
        <v>-1527781</v>
      </c>
      <c r="U283" s="22">
        <v>1671991</v>
      </c>
    </row>
    <row r="284" spans="1:21" x14ac:dyDescent="0.25">
      <c r="A284" s="22" t="s">
        <v>120</v>
      </c>
      <c r="B284" s="22" t="s">
        <v>511</v>
      </c>
      <c r="C284" s="22" t="s">
        <v>686</v>
      </c>
      <c r="D284" s="22" t="s">
        <v>687</v>
      </c>
      <c r="E284" s="22">
        <v>0</v>
      </c>
      <c r="F284" s="22">
        <v>1585394</v>
      </c>
      <c r="G284" s="22">
        <v>0</v>
      </c>
      <c r="H284" s="22">
        <v>58270</v>
      </c>
      <c r="I284" s="22">
        <v>0</v>
      </c>
      <c r="J284" s="22">
        <v>-1928830</v>
      </c>
      <c r="K284" s="22">
        <v>0</v>
      </c>
      <c r="L284" s="22">
        <v>0</v>
      </c>
      <c r="M284" s="22">
        <v>300139</v>
      </c>
      <c r="N284" s="22">
        <v>0</v>
      </c>
      <c r="O284" s="22">
        <v>-14974</v>
      </c>
      <c r="P284" s="22">
        <v>0</v>
      </c>
      <c r="Q284" s="22">
        <v>1</v>
      </c>
      <c r="R284" s="22">
        <v>0</v>
      </c>
      <c r="S284" s="22">
        <v>10288523</v>
      </c>
      <c r="T284" s="22">
        <v>-3671353</v>
      </c>
      <c r="U284" s="22">
        <v>6617170</v>
      </c>
    </row>
    <row r="285" spans="1:21" x14ac:dyDescent="0.25">
      <c r="A285" s="22" t="s">
        <v>120</v>
      </c>
      <c r="B285" s="22" t="s">
        <v>511</v>
      </c>
      <c r="C285" s="22" t="s">
        <v>688</v>
      </c>
      <c r="D285" s="22" t="s">
        <v>689</v>
      </c>
      <c r="E285" s="22">
        <v>192035</v>
      </c>
      <c r="F285" s="22">
        <v>117488</v>
      </c>
      <c r="G285" s="22">
        <v>0</v>
      </c>
      <c r="H285" s="22">
        <v>0</v>
      </c>
      <c r="I285" s="22">
        <v>0</v>
      </c>
      <c r="J285" s="22">
        <v>-101686</v>
      </c>
      <c r="K285" s="22">
        <v>-41122</v>
      </c>
      <c r="L285" s="22">
        <v>0</v>
      </c>
      <c r="M285" s="22">
        <v>72097</v>
      </c>
      <c r="N285" s="22">
        <v>0</v>
      </c>
      <c r="O285" s="22">
        <v>-16423</v>
      </c>
      <c r="P285" s="22">
        <v>0</v>
      </c>
      <c r="Q285" s="22">
        <v>0</v>
      </c>
      <c r="R285" s="22">
        <v>222389</v>
      </c>
      <c r="S285" s="22">
        <v>2824235</v>
      </c>
      <c r="T285" s="22">
        <v>-372985</v>
      </c>
      <c r="U285" s="22">
        <v>2451250</v>
      </c>
    </row>
    <row r="286" spans="1:21" x14ac:dyDescent="0.25">
      <c r="A286" s="22" t="s">
        <v>120</v>
      </c>
      <c r="B286" s="22" t="s">
        <v>511</v>
      </c>
      <c r="C286" s="22" t="s">
        <v>690</v>
      </c>
      <c r="D286" s="22" t="s">
        <v>691</v>
      </c>
      <c r="E286" s="22">
        <v>401453</v>
      </c>
      <c r="F286" s="22">
        <v>293103</v>
      </c>
      <c r="G286" s="22">
        <v>0</v>
      </c>
      <c r="H286" s="22">
        <v>0</v>
      </c>
      <c r="I286" s="22">
        <v>0</v>
      </c>
      <c r="J286" s="22">
        <v>-241169</v>
      </c>
      <c r="K286" s="22">
        <v>0</v>
      </c>
      <c r="L286" s="22">
        <v>0</v>
      </c>
      <c r="M286" s="22">
        <v>105800</v>
      </c>
      <c r="N286" s="22">
        <v>0</v>
      </c>
      <c r="O286" s="22">
        <v>-22197</v>
      </c>
      <c r="P286" s="22">
        <v>0</v>
      </c>
      <c r="Q286" s="22">
        <v>0</v>
      </c>
      <c r="R286" s="22">
        <v>536990</v>
      </c>
      <c r="S286" s="22">
        <v>3043057</v>
      </c>
      <c r="T286" s="22">
        <v>-1868765</v>
      </c>
      <c r="U286" s="22">
        <v>1174292</v>
      </c>
    </row>
    <row r="287" spans="1:21" x14ac:dyDescent="0.25">
      <c r="A287" s="22" t="s">
        <v>120</v>
      </c>
      <c r="B287" s="22" t="s">
        <v>511</v>
      </c>
      <c r="C287" s="22" t="s">
        <v>692</v>
      </c>
      <c r="D287" s="22" t="s">
        <v>693</v>
      </c>
      <c r="E287" s="22">
        <v>-287635</v>
      </c>
      <c r="F287" s="22">
        <v>397118</v>
      </c>
      <c r="G287" s="22">
        <v>0</v>
      </c>
      <c r="H287" s="22">
        <v>0</v>
      </c>
      <c r="I287" s="22">
        <v>0</v>
      </c>
      <c r="J287" s="22">
        <v>-512895</v>
      </c>
      <c r="K287" s="22">
        <v>0</v>
      </c>
      <c r="L287" s="22">
        <v>0</v>
      </c>
      <c r="M287" s="22">
        <v>104942</v>
      </c>
      <c r="N287" s="22">
        <v>0</v>
      </c>
      <c r="O287" s="22">
        <v>-31024</v>
      </c>
      <c r="P287" s="22">
        <v>0</v>
      </c>
      <c r="Q287" s="22">
        <v>0</v>
      </c>
      <c r="R287" s="22">
        <v>-329494</v>
      </c>
      <c r="S287" s="22">
        <v>3228467</v>
      </c>
      <c r="T287" s="22">
        <v>-1486793</v>
      </c>
      <c r="U287" s="22">
        <v>1741674</v>
      </c>
    </row>
    <row r="288" spans="1:21" x14ac:dyDescent="0.25">
      <c r="A288" s="22" t="s">
        <v>120</v>
      </c>
      <c r="B288" s="22" t="s">
        <v>511</v>
      </c>
      <c r="C288" s="22" t="s">
        <v>694</v>
      </c>
      <c r="D288" s="22" t="s">
        <v>695</v>
      </c>
      <c r="E288" s="22">
        <v>752111</v>
      </c>
      <c r="F288" s="22">
        <v>367538</v>
      </c>
      <c r="G288" s="22">
        <v>-893</v>
      </c>
      <c r="H288" s="22">
        <v>-249574</v>
      </c>
      <c r="I288" s="22">
        <v>0</v>
      </c>
      <c r="J288" s="22">
        <v>0</v>
      </c>
      <c r="K288" s="22">
        <v>0</v>
      </c>
      <c r="L288" s="22">
        <v>0</v>
      </c>
      <c r="M288" s="22">
        <v>209516</v>
      </c>
      <c r="N288" s="22">
        <v>0</v>
      </c>
      <c r="O288" s="22">
        <v>-72374</v>
      </c>
      <c r="P288" s="22">
        <v>0</v>
      </c>
      <c r="Q288" s="22">
        <v>0</v>
      </c>
      <c r="R288" s="22">
        <v>1006324</v>
      </c>
      <c r="S288" s="22">
        <v>7850213</v>
      </c>
      <c r="T288" s="22">
        <v>-3325017</v>
      </c>
      <c r="U288" s="22">
        <v>4525196</v>
      </c>
    </row>
    <row r="289" spans="1:21" x14ac:dyDescent="0.25">
      <c r="A289" s="22" t="s">
        <v>120</v>
      </c>
      <c r="B289" s="22" t="s">
        <v>511</v>
      </c>
      <c r="C289" s="22" t="s">
        <v>696</v>
      </c>
      <c r="D289" s="22" t="s">
        <v>697</v>
      </c>
      <c r="E289" s="22">
        <v>460934</v>
      </c>
      <c r="F289" s="22">
        <v>-20056</v>
      </c>
      <c r="G289" s="22">
        <v>0</v>
      </c>
      <c r="H289" s="22">
        <v>0</v>
      </c>
      <c r="I289" s="22">
        <v>0</v>
      </c>
      <c r="J289" s="22">
        <v>-159266</v>
      </c>
      <c r="K289" s="22">
        <v>0</v>
      </c>
      <c r="L289" s="22">
        <v>0</v>
      </c>
      <c r="M289" s="22">
        <v>191117</v>
      </c>
      <c r="N289" s="22">
        <v>0</v>
      </c>
      <c r="O289" s="22">
        <v>-26580</v>
      </c>
      <c r="P289" s="22">
        <v>0</v>
      </c>
      <c r="Q289" s="22">
        <v>0</v>
      </c>
      <c r="R289" s="22">
        <v>446149</v>
      </c>
      <c r="S289" s="22">
        <v>5867395</v>
      </c>
      <c r="T289" s="22">
        <v>-1595352</v>
      </c>
      <c r="U289" s="22">
        <v>4272043</v>
      </c>
    </row>
    <row r="290" spans="1:21" x14ac:dyDescent="0.25">
      <c r="A290" s="22" t="s">
        <v>120</v>
      </c>
      <c r="B290" s="22" t="s">
        <v>511</v>
      </c>
      <c r="C290" s="22" t="s">
        <v>698</v>
      </c>
      <c r="D290" s="22" t="s">
        <v>699</v>
      </c>
      <c r="E290" s="22">
        <v>93657</v>
      </c>
      <c r="F290" s="22">
        <v>-47769</v>
      </c>
      <c r="G290" s="22">
        <v>-9000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56879</v>
      </c>
      <c r="N290" s="22">
        <v>0</v>
      </c>
      <c r="O290" s="22">
        <v>0</v>
      </c>
      <c r="P290" s="22">
        <v>0</v>
      </c>
      <c r="Q290" s="22">
        <v>0</v>
      </c>
      <c r="R290" s="22">
        <v>93767</v>
      </c>
      <c r="S290" s="22">
        <v>3230402</v>
      </c>
      <c r="T290" s="22">
        <v>-2179899</v>
      </c>
      <c r="U290" s="22">
        <v>1050503</v>
      </c>
    </row>
    <row r="291" spans="1:21" x14ac:dyDescent="0.25">
      <c r="A291" s="22" t="s">
        <v>120</v>
      </c>
      <c r="B291" s="22" t="s">
        <v>511</v>
      </c>
      <c r="C291" s="22" t="s">
        <v>700</v>
      </c>
      <c r="D291" s="22" t="s">
        <v>701</v>
      </c>
      <c r="E291" s="22">
        <v>685440</v>
      </c>
      <c r="F291" s="22">
        <v>3284588</v>
      </c>
      <c r="G291" s="22">
        <v>-3173478</v>
      </c>
      <c r="H291" s="22">
        <v>0</v>
      </c>
      <c r="I291" s="22">
        <v>0</v>
      </c>
      <c r="J291" s="22">
        <v>-652865</v>
      </c>
      <c r="K291" s="22">
        <v>0</v>
      </c>
      <c r="L291" s="22">
        <v>0</v>
      </c>
      <c r="M291" s="22">
        <v>554296</v>
      </c>
      <c r="N291" s="22">
        <v>0</v>
      </c>
      <c r="O291" s="22">
        <v>0</v>
      </c>
      <c r="P291" s="22">
        <v>0</v>
      </c>
      <c r="Q291" s="22">
        <v>0</v>
      </c>
      <c r="R291" s="22">
        <v>697981</v>
      </c>
      <c r="S291" s="22">
        <v>25611796</v>
      </c>
      <c r="T291" s="22">
        <v>-6919371</v>
      </c>
      <c r="U291" s="22">
        <v>18692425</v>
      </c>
    </row>
    <row r="292" spans="1:21" x14ac:dyDescent="0.25">
      <c r="A292" s="22" t="s">
        <v>120</v>
      </c>
      <c r="B292" s="22" t="s">
        <v>511</v>
      </c>
      <c r="C292" s="22" t="s">
        <v>702</v>
      </c>
      <c r="D292" s="22" t="s">
        <v>703</v>
      </c>
      <c r="E292" s="22">
        <v>294798</v>
      </c>
      <c r="F292" s="22">
        <v>-6348</v>
      </c>
      <c r="G292" s="22">
        <v>0</v>
      </c>
      <c r="H292" s="22">
        <v>0</v>
      </c>
      <c r="I292" s="22">
        <v>0</v>
      </c>
      <c r="J292" s="22">
        <v>-123551</v>
      </c>
      <c r="K292" s="22">
        <v>0</v>
      </c>
      <c r="L292" s="22">
        <v>0</v>
      </c>
      <c r="M292" s="22">
        <v>101519</v>
      </c>
      <c r="N292" s="22">
        <v>0</v>
      </c>
      <c r="O292" s="22">
        <v>0</v>
      </c>
      <c r="P292" s="22">
        <v>0</v>
      </c>
      <c r="Q292" s="22">
        <v>0</v>
      </c>
      <c r="R292" s="22">
        <v>266418</v>
      </c>
      <c r="S292" s="22">
        <v>2967232</v>
      </c>
      <c r="T292" s="22">
        <v>-72805</v>
      </c>
      <c r="U292" s="22">
        <v>2894427</v>
      </c>
    </row>
    <row r="293" spans="1:21" x14ac:dyDescent="0.25">
      <c r="A293" s="22" t="s">
        <v>120</v>
      </c>
      <c r="B293" s="22" t="s">
        <v>511</v>
      </c>
      <c r="C293" s="22" t="s">
        <v>704</v>
      </c>
      <c r="D293" s="22" t="s">
        <v>705</v>
      </c>
      <c r="E293" s="22">
        <v>200520</v>
      </c>
      <c r="F293" s="22">
        <v>-74427</v>
      </c>
      <c r="G293" s="22">
        <v>-29309</v>
      </c>
      <c r="H293" s="22">
        <v>0</v>
      </c>
      <c r="I293" s="22">
        <v>0</v>
      </c>
      <c r="J293" s="22">
        <v>-5800</v>
      </c>
      <c r="K293" s="22">
        <v>0</v>
      </c>
      <c r="L293" s="22">
        <v>0</v>
      </c>
      <c r="M293" s="22">
        <v>107790</v>
      </c>
      <c r="N293" s="22">
        <v>0</v>
      </c>
      <c r="O293" s="22">
        <v>-2987</v>
      </c>
      <c r="P293" s="22">
        <v>0</v>
      </c>
      <c r="Q293" s="22">
        <v>0</v>
      </c>
      <c r="R293" s="22">
        <v>195787</v>
      </c>
      <c r="S293" s="22">
        <v>4886642</v>
      </c>
      <c r="T293" s="22">
        <v>-1877995</v>
      </c>
      <c r="U293" s="22">
        <v>3008647</v>
      </c>
    </row>
    <row r="294" spans="1:21" x14ac:dyDescent="0.25">
      <c r="A294" s="22" t="s">
        <v>120</v>
      </c>
      <c r="B294" s="22" t="s">
        <v>706</v>
      </c>
      <c r="C294" s="22" t="s">
        <v>707</v>
      </c>
      <c r="D294" s="22" t="s">
        <v>708</v>
      </c>
      <c r="E294" s="22">
        <v>10991</v>
      </c>
      <c r="F294" s="22">
        <v>41943</v>
      </c>
      <c r="G294" s="22">
        <v>-17543</v>
      </c>
      <c r="H294" s="22">
        <v>0</v>
      </c>
      <c r="I294" s="22">
        <v>0</v>
      </c>
      <c r="J294" s="22">
        <v>-12357</v>
      </c>
      <c r="K294" s="22">
        <v>0</v>
      </c>
      <c r="L294" s="22">
        <v>0</v>
      </c>
      <c r="M294" s="22">
        <v>5238</v>
      </c>
      <c r="N294" s="22">
        <v>0</v>
      </c>
      <c r="O294" s="22">
        <v>-9033</v>
      </c>
      <c r="P294" s="22">
        <v>0</v>
      </c>
      <c r="Q294" s="22">
        <v>0</v>
      </c>
      <c r="R294" s="22">
        <v>19239</v>
      </c>
      <c r="S294" s="22">
        <v>619940</v>
      </c>
      <c r="T294" s="22">
        <v>1405269</v>
      </c>
      <c r="U294" s="22">
        <v>2025209</v>
      </c>
    </row>
    <row r="295" spans="1:21" x14ac:dyDescent="0.25">
      <c r="A295" s="22" t="s">
        <v>120</v>
      </c>
      <c r="B295" s="22" t="s">
        <v>706</v>
      </c>
      <c r="C295" s="22" t="s">
        <v>709</v>
      </c>
      <c r="D295" s="22" t="s">
        <v>710</v>
      </c>
      <c r="E295" s="22">
        <v>28979</v>
      </c>
      <c r="F295" s="22">
        <v>8448</v>
      </c>
      <c r="G295" s="22">
        <v>0</v>
      </c>
      <c r="H295" s="22">
        <v>0</v>
      </c>
      <c r="I295" s="22">
        <v>0</v>
      </c>
      <c r="J295" s="22">
        <v>-11880</v>
      </c>
      <c r="K295" s="22">
        <v>0</v>
      </c>
      <c r="L295" s="22">
        <v>0</v>
      </c>
      <c r="M295" s="22">
        <v>3475</v>
      </c>
      <c r="N295" s="22">
        <v>0</v>
      </c>
      <c r="O295" s="22">
        <v>0</v>
      </c>
      <c r="P295" s="22">
        <v>0</v>
      </c>
      <c r="Q295" s="22">
        <v>0</v>
      </c>
      <c r="R295" s="22">
        <v>29022</v>
      </c>
      <c r="S295" s="22">
        <v>186528</v>
      </c>
      <c r="T295" s="22">
        <v>117037</v>
      </c>
      <c r="U295" s="22">
        <v>303565</v>
      </c>
    </row>
    <row r="296" spans="1:21" x14ac:dyDescent="0.25">
      <c r="A296" s="22" t="s">
        <v>120</v>
      </c>
      <c r="B296" s="22" t="s">
        <v>706</v>
      </c>
      <c r="C296" s="22" t="s">
        <v>711</v>
      </c>
      <c r="D296" s="22" t="s">
        <v>712</v>
      </c>
      <c r="E296" s="22">
        <v>46380</v>
      </c>
      <c r="F296" s="22">
        <v>46405</v>
      </c>
      <c r="G296" s="22">
        <v>-53429</v>
      </c>
      <c r="H296" s="22">
        <v>0</v>
      </c>
      <c r="I296" s="22">
        <v>0</v>
      </c>
      <c r="J296" s="22">
        <v>-21135</v>
      </c>
      <c r="K296" s="22">
        <v>0</v>
      </c>
      <c r="L296" s="22">
        <v>0</v>
      </c>
      <c r="M296" s="22">
        <v>28097</v>
      </c>
      <c r="N296" s="22">
        <v>0</v>
      </c>
      <c r="O296" s="22">
        <v>0</v>
      </c>
      <c r="P296" s="22">
        <v>0</v>
      </c>
      <c r="Q296" s="22">
        <v>0</v>
      </c>
      <c r="R296" s="22">
        <v>46318</v>
      </c>
      <c r="S296" s="22">
        <v>363233</v>
      </c>
      <c r="T296" s="22">
        <v>420539</v>
      </c>
      <c r="U296" s="22">
        <v>783772</v>
      </c>
    </row>
    <row r="297" spans="1:21" x14ac:dyDescent="0.25">
      <c r="A297" s="22" t="s">
        <v>120</v>
      </c>
      <c r="B297" s="22" t="s">
        <v>706</v>
      </c>
      <c r="C297" s="22" t="s">
        <v>713</v>
      </c>
      <c r="D297" s="22" t="s">
        <v>714</v>
      </c>
      <c r="E297" s="22">
        <v>118087</v>
      </c>
      <c r="F297" s="22">
        <v>128998</v>
      </c>
      <c r="G297" s="22">
        <v>-160800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31895</v>
      </c>
      <c r="N297" s="22">
        <v>0</v>
      </c>
      <c r="O297" s="22">
        <v>0</v>
      </c>
      <c r="P297" s="22">
        <v>0</v>
      </c>
      <c r="Q297" s="22">
        <v>0</v>
      </c>
      <c r="R297" s="22">
        <v>118180</v>
      </c>
      <c r="S297" s="22">
        <v>904298</v>
      </c>
      <c r="T297" s="22">
        <v>-126505</v>
      </c>
      <c r="U297" s="22">
        <v>777793</v>
      </c>
    </row>
    <row r="298" spans="1:21" x14ac:dyDescent="0.25">
      <c r="A298" s="22" t="s">
        <v>120</v>
      </c>
      <c r="B298" s="22" t="s">
        <v>706</v>
      </c>
      <c r="C298" s="22" t="s">
        <v>715</v>
      </c>
      <c r="D298" s="22" t="s">
        <v>716</v>
      </c>
      <c r="E298" s="22">
        <v>113045</v>
      </c>
      <c r="F298" s="22">
        <v>23676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7420</v>
      </c>
      <c r="N298" s="22">
        <v>0</v>
      </c>
      <c r="O298" s="22">
        <v>0</v>
      </c>
      <c r="P298" s="22">
        <v>0</v>
      </c>
      <c r="Q298" s="22">
        <v>43904</v>
      </c>
      <c r="R298" s="22">
        <v>188044</v>
      </c>
      <c r="S298" s="22">
        <v>156949</v>
      </c>
      <c r="T298" s="22">
        <v>43904</v>
      </c>
      <c r="U298" s="22">
        <v>113045</v>
      </c>
    </row>
    <row r="299" spans="1:21" x14ac:dyDescent="0.25">
      <c r="A299" s="22" t="s">
        <v>120</v>
      </c>
      <c r="B299" s="22" t="s">
        <v>706</v>
      </c>
      <c r="C299" s="22" t="s">
        <v>717</v>
      </c>
      <c r="D299" s="22" t="s">
        <v>718</v>
      </c>
      <c r="E299" s="22">
        <v>116301</v>
      </c>
      <c r="F299" s="22">
        <v>5638</v>
      </c>
      <c r="G299" s="22">
        <v>-112</v>
      </c>
      <c r="H299" s="22">
        <v>4841</v>
      </c>
      <c r="I299" s="22">
        <v>0</v>
      </c>
      <c r="J299" s="22">
        <v>-9293</v>
      </c>
      <c r="K299" s="22">
        <v>0</v>
      </c>
      <c r="L299" s="22">
        <v>0</v>
      </c>
      <c r="M299" s="22">
        <v>8824</v>
      </c>
      <c r="N299" s="22">
        <v>0</v>
      </c>
      <c r="O299" s="22">
        <v>0</v>
      </c>
      <c r="P299" s="22">
        <v>0</v>
      </c>
      <c r="Q299" s="22">
        <v>0</v>
      </c>
      <c r="R299" s="22">
        <v>126199</v>
      </c>
      <c r="S299" s="22">
        <v>351569</v>
      </c>
      <c r="T299" s="22">
        <v>96954</v>
      </c>
      <c r="U299" s="22">
        <v>254615</v>
      </c>
    </row>
    <row r="300" spans="1:21" x14ac:dyDescent="0.25">
      <c r="A300" s="22" t="s">
        <v>120</v>
      </c>
      <c r="B300" s="22" t="s">
        <v>706</v>
      </c>
      <c r="C300" s="22" t="s">
        <v>719</v>
      </c>
      <c r="D300" s="22" t="s">
        <v>720</v>
      </c>
      <c r="E300" s="22">
        <v>33483</v>
      </c>
      <c r="F300" s="22">
        <v>21170</v>
      </c>
      <c r="G300" s="22">
        <v>-359</v>
      </c>
      <c r="H300" s="22">
        <v>0</v>
      </c>
      <c r="I300" s="22">
        <v>0</v>
      </c>
      <c r="J300" s="22">
        <v>-33940</v>
      </c>
      <c r="K300" s="22">
        <v>0</v>
      </c>
      <c r="L300" s="22">
        <v>0</v>
      </c>
      <c r="M300" s="22">
        <v>4218</v>
      </c>
      <c r="N300" s="22">
        <v>0</v>
      </c>
      <c r="O300" s="22">
        <v>0</v>
      </c>
      <c r="P300" s="22">
        <v>0</v>
      </c>
      <c r="Q300" s="22">
        <v>0</v>
      </c>
      <c r="R300" s="22">
        <v>24572</v>
      </c>
      <c r="S300" s="22">
        <v>127608</v>
      </c>
      <c r="T300" s="22">
        <v>-10937</v>
      </c>
      <c r="U300" s="22">
        <v>116672</v>
      </c>
    </row>
    <row r="301" spans="1:21" x14ac:dyDescent="0.25">
      <c r="A301" s="22" t="s">
        <v>120</v>
      </c>
      <c r="B301" s="22" t="s">
        <v>706</v>
      </c>
      <c r="C301" s="22" t="s">
        <v>721</v>
      </c>
      <c r="D301" s="22" t="s">
        <v>722</v>
      </c>
      <c r="E301" s="22">
        <v>0</v>
      </c>
      <c r="F301" s="22">
        <v>391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6714</v>
      </c>
      <c r="N301" s="22">
        <v>0</v>
      </c>
      <c r="O301" s="22">
        <v>0</v>
      </c>
      <c r="P301" s="22">
        <v>0</v>
      </c>
      <c r="Q301" s="22">
        <v>0</v>
      </c>
      <c r="R301" s="22">
        <v>7105</v>
      </c>
      <c r="S301" s="22">
        <v>179342</v>
      </c>
      <c r="T301" s="22">
        <v>-22842</v>
      </c>
      <c r="U301" s="22">
        <v>156500</v>
      </c>
    </row>
    <row r="302" spans="1:21" x14ac:dyDescent="0.25">
      <c r="A302" s="22" t="s">
        <v>120</v>
      </c>
      <c r="B302" s="22" t="s">
        <v>706</v>
      </c>
      <c r="C302" s="22" t="s">
        <v>723</v>
      </c>
      <c r="D302" s="22" t="s">
        <v>724</v>
      </c>
      <c r="E302" s="22">
        <v>35522</v>
      </c>
      <c r="F302" s="22">
        <v>81486</v>
      </c>
      <c r="G302" s="22">
        <v>-50315</v>
      </c>
      <c r="H302" s="22">
        <v>0</v>
      </c>
      <c r="I302" s="22">
        <v>0</v>
      </c>
      <c r="J302" s="22">
        <v>-43010</v>
      </c>
      <c r="K302" s="22">
        <v>0</v>
      </c>
      <c r="L302" s="22">
        <v>0</v>
      </c>
      <c r="M302" s="22">
        <v>16348</v>
      </c>
      <c r="N302" s="22">
        <v>0</v>
      </c>
      <c r="O302" s="22">
        <v>0</v>
      </c>
      <c r="P302" s="22">
        <v>0</v>
      </c>
      <c r="Q302" s="22">
        <v>0</v>
      </c>
      <c r="R302" s="22">
        <v>40031</v>
      </c>
      <c r="S302" s="22">
        <v>517745</v>
      </c>
      <c r="T302" s="22">
        <v>3622671</v>
      </c>
      <c r="U302" s="22">
        <v>4140416</v>
      </c>
    </row>
    <row r="303" spans="1:21" x14ac:dyDescent="0.25">
      <c r="A303" s="22" t="s">
        <v>120</v>
      </c>
      <c r="B303" s="22" t="s">
        <v>706</v>
      </c>
      <c r="C303" s="22" t="s">
        <v>725</v>
      </c>
      <c r="D303" s="22" t="s">
        <v>726</v>
      </c>
      <c r="E303" s="22">
        <v>42863</v>
      </c>
      <c r="F303" s="22">
        <v>601</v>
      </c>
      <c r="G303" s="22">
        <v>-5285</v>
      </c>
      <c r="H303" s="22">
        <v>0</v>
      </c>
      <c r="I303" s="22">
        <v>0</v>
      </c>
      <c r="J303" s="22">
        <v>-7497</v>
      </c>
      <c r="K303" s="22">
        <v>0</v>
      </c>
      <c r="L303" s="22">
        <v>0</v>
      </c>
      <c r="M303" s="22">
        <v>12181</v>
      </c>
      <c r="N303" s="22">
        <v>0</v>
      </c>
      <c r="O303" s="22">
        <v>0</v>
      </c>
      <c r="P303" s="22">
        <v>0</v>
      </c>
      <c r="Q303" s="22">
        <v>0</v>
      </c>
      <c r="R303" s="22">
        <v>42863</v>
      </c>
      <c r="S303" s="22">
        <v>480677</v>
      </c>
      <c r="T303" s="22">
        <v>-170165</v>
      </c>
      <c r="U303" s="22">
        <v>310512</v>
      </c>
    </row>
    <row r="304" spans="1:21" x14ac:dyDescent="0.25">
      <c r="A304" s="22" t="s">
        <v>120</v>
      </c>
      <c r="B304" s="22" t="s">
        <v>706</v>
      </c>
      <c r="C304" s="22" t="s">
        <v>727</v>
      </c>
      <c r="D304" s="22" t="s">
        <v>728</v>
      </c>
      <c r="E304" s="22">
        <v>0</v>
      </c>
      <c r="F304" s="22">
        <v>383725</v>
      </c>
      <c r="G304" s="22">
        <v>-11142</v>
      </c>
      <c r="H304" s="22">
        <v>0</v>
      </c>
      <c r="I304" s="22">
        <v>0</v>
      </c>
      <c r="J304" s="22">
        <v>-344480</v>
      </c>
      <c r="K304" s="22">
        <v>0</v>
      </c>
      <c r="L304" s="22">
        <v>0</v>
      </c>
      <c r="M304" s="22">
        <v>25630</v>
      </c>
      <c r="N304" s="22">
        <v>0</v>
      </c>
      <c r="O304" s="22">
        <v>0</v>
      </c>
      <c r="P304" s="22">
        <v>0</v>
      </c>
      <c r="Q304" s="22">
        <v>0</v>
      </c>
      <c r="R304" s="22">
        <v>53733</v>
      </c>
      <c r="S304" s="22">
        <v>645265</v>
      </c>
      <c r="T304" s="22">
        <v>3930221</v>
      </c>
      <c r="U304" s="22">
        <v>4575486</v>
      </c>
    </row>
    <row r="305" spans="1:21" x14ac:dyDescent="0.25">
      <c r="A305" s="22" t="s">
        <v>120</v>
      </c>
      <c r="B305" s="22" t="s">
        <v>706</v>
      </c>
      <c r="C305" s="22" t="s">
        <v>729</v>
      </c>
      <c r="D305" s="22" t="s">
        <v>730</v>
      </c>
      <c r="E305" s="22">
        <v>91670</v>
      </c>
      <c r="F305" s="22">
        <v>38909</v>
      </c>
      <c r="G305" s="22">
        <v>-17857</v>
      </c>
      <c r="H305" s="22">
        <v>0</v>
      </c>
      <c r="I305" s="22">
        <v>0</v>
      </c>
      <c r="J305" s="22">
        <v>-20666</v>
      </c>
      <c r="K305" s="22">
        <v>0</v>
      </c>
      <c r="L305" s="22">
        <v>0</v>
      </c>
      <c r="M305" s="22">
        <v>4503</v>
      </c>
      <c r="N305" s="22">
        <v>0</v>
      </c>
      <c r="O305" s="22">
        <v>0</v>
      </c>
      <c r="P305" s="22">
        <v>0</v>
      </c>
      <c r="Q305" s="22">
        <v>0</v>
      </c>
      <c r="R305" s="22">
        <v>96559</v>
      </c>
      <c r="S305" s="22">
        <v>628029</v>
      </c>
      <c r="T305" s="22">
        <v>3488723</v>
      </c>
      <c r="U305" s="22">
        <v>4116752</v>
      </c>
    </row>
    <row r="306" spans="1:21" x14ac:dyDescent="0.25">
      <c r="A306" s="22" t="s">
        <v>120</v>
      </c>
      <c r="B306" s="22" t="s">
        <v>706</v>
      </c>
      <c r="C306" s="22" t="s">
        <v>731</v>
      </c>
      <c r="D306" s="22" t="s">
        <v>732</v>
      </c>
      <c r="E306" s="22">
        <v>189641</v>
      </c>
      <c r="F306" s="22">
        <v>60780</v>
      </c>
      <c r="G306" s="22">
        <v>0</v>
      </c>
      <c r="H306" s="22">
        <v>0</v>
      </c>
      <c r="I306" s="22">
        <v>0</v>
      </c>
      <c r="J306" s="22">
        <v>-185987</v>
      </c>
      <c r="K306" s="22">
        <v>0</v>
      </c>
      <c r="L306" s="22">
        <v>0</v>
      </c>
      <c r="M306" s="22">
        <v>44528</v>
      </c>
      <c r="N306" s="22">
        <v>0</v>
      </c>
      <c r="O306" s="22">
        <v>0</v>
      </c>
      <c r="P306" s="22">
        <v>0</v>
      </c>
      <c r="Q306" s="22">
        <v>0</v>
      </c>
      <c r="R306" s="22">
        <v>108962</v>
      </c>
      <c r="S306" s="22">
        <v>724725</v>
      </c>
      <c r="T306" s="22">
        <v>-231901</v>
      </c>
      <c r="U306" s="22">
        <v>492824</v>
      </c>
    </row>
    <row r="307" spans="1:21" x14ac:dyDescent="0.25">
      <c r="A307" s="22" t="s">
        <v>120</v>
      </c>
      <c r="B307" s="22" t="s">
        <v>706</v>
      </c>
      <c r="C307" s="22" t="s">
        <v>733</v>
      </c>
      <c r="D307" s="22" t="s">
        <v>734</v>
      </c>
      <c r="E307" s="22">
        <v>56633</v>
      </c>
      <c r="F307" s="22">
        <v>63555</v>
      </c>
      <c r="G307" s="22">
        <v>-68900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5402</v>
      </c>
      <c r="N307" s="22">
        <v>0</v>
      </c>
      <c r="O307" s="22">
        <v>0</v>
      </c>
      <c r="P307" s="22">
        <v>0</v>
      </c>
      <c r="Q307" s="22">
        <v>0</v>
      </c>
      <c r="R307" s="22">
        <v>56690</v>
      </c>
      <c r="S307" s="22">
        <v>523734</v>
      </c>
      <c r="T307" s="22">
        <v>-83136</v>
      </c>
      <c r="U307" s="22">
        <v>440598</v>
      </c>
    </row>
    <row r="308" spans="1:21" x14ac:dyDescent="0.25">
      <c r="A308" s="22" t="s">
        <v>120</v>
      </c>
      <c r="B308" s="22" t="s">
        <v>706</v>
      </c>
      <c r="C308" s="22" t="s">
        <v>735</v>
      </c>
      <c r="D308" s="22" t="s">
        <v>736</v>
      </c>
      <c r="E308" s="22">
        <v>118649</v>
      </c>
      <c r="F308" s="22">
        <v>14629</v>
      </c>
      <c r="G308" s="22">
        <v>0</v>
      </c>
      <c r="H308" s="22">
        <v>0</v>
      </c>
      <c r="I308" s="22">
        <v>0</v>
      </c>
      <c r="J308" s="22">
        <v>-22229</v>
      </c>
      <c r="K308" s="22">
        <v>0</v>
      </c>
      <c r="L308" s="22">
        <v>0</v>
      </c>
      <c r="M308" s="22">
        <v>23810</v>
      </c>
      <c r="N308" s="22">
        <v>0</v>
      </c>
      <c r="O308" s="22">
        <v>0</v>
      </c>
      <c r="P308" s="22">
        <v>0</v>
      </c>
      <c r="Q308" s="22">
        <v>0</v>
      </c>
      <c r="R308" s="22">
        <v>134859</v>
      </c>
      <c r="S308" s="22">
        <v>265252</v>
      </c>
      <c r="T308" s="22">
        <v>283324</v>
      </c>
      <c r="U308" s="22">
        <v>548576</v>
      </c>
    </row>
    <row r="309" spans="1:21" x14ac:dyDescent="0.25">
      <c r="A309" s="22" t="s">
        <v>120</v>
      </c>
      <c r="B309" s="22" t="s">
        <v>706</v>
      </c>
      <c r="C309" s="22" t="s">
        <v>737</v>
      </c>
      <c r="D309" s="22" t="s">
        <v>738</v>
      </c>
      <c r="E309" s="22">
        <v>98396</v>
      </c>
      <c r="F309" s="22">
        <v>47977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3336</v>
      </c>
      <c r="N309" s="22">
        <v>0</v>
      </c>
      <c r="O309" s="22">
        <v>0</v>
      </c>
      <c r="P309" s="22">
        <v>0</v>
      </c>
      <c r="Q309" s="22">
        <v>0</v>
      </c>
      <c r="R309" s="22">
        <v>149709</v>
      </c>
      <c r="S309" s="22">
        <v>835524</v>
      </c>
      <c r="T309" s="22">
        <v>-243174</v>
      </c>
      <c r="U309" s="22">
        <v>592350</v>
      </c>
    </row>
    <row r="310" spans="1:21" x14ac:dyDescent="0.25">
      <c r="A310" s="22" t="s">
        <v>120</v>
      </c>
      <c r="B310" s="22" t="s">
        <v>706</v>
      </c>
      <c r="C310" s="22" t="s">
        <v>739</v>
      </c>
      <c r="D310" s="22" t="s">
        <v>740</v>
      </c>
      <c r="E310" s="22">
        <v>325090</v>
      </c>
      <c r="F310" s="22">
        <v>91544</v>
      </c>
      <c r="G310" s="22"/>
      <c r="H310" s="22"/>
      <c r="I310" s="22"/>
      <c r="J310" s="22"/>
      <c r="K310" s="22"/>
      <c r="L310" s="22"/>
      <c r="M310" s="22">
        <v>2946</v>
      </c>
      <c r="N310" s="22"/>
      <c r="O310" s="22"/>
      <c r="P310" s="22"/>
      <c r="Q310" s="22"/>
      <c r="R310" s="22">
        <v>419580</v>
      </c>
      <c r="S310" s="22">
        <v>335905</v>
      </c>
      <c r="T310" s="22">
        <v>115986</v>
      </c>
      <c r="U310" s="22">
        <v>545281</v>
      </c>
    </row>
    <row r="311" spans="1:21" x14ac:dyDescent="0.25">
      <c r="A311" s="22" t="s">
        <v>120</v>
      </c>
      <c r="B311" s="22" t="s">
        <v>706</v>
      </c>
      <c r="C311" s="22" t="s">
        <v>741</v>
      </c>
      <c r="D311" s="22" t="s">
        <v>742</v>
      </c>
      <c r="E311" s="22">
        <v>27032</v>
      </c>
      <c r="F311" s="22">
        <v>18956</v>
      </c>
      <c r="G311" s="22">
        <v>0</v>
      </c>
      <c r="H311" s="22">
        <v>0</v>
      </c>
      <c r="I311" s="22">
        <v>0</v>
      </c>
      <c r="J311" s="22">
        <v>-44192</v>
      </c>
      <c r="K311" s="22">
        <v>0</v>
      </c>
      <c r="L311" s="22">
        <v>0</v>
      </c>
      <c r="M311" s="22">
        <v>6935</v>
      </c>
      <c r="N311" s="22">
        <v>0</v>
      </c>
      <c r="O311" s="22">
        <v>0</v>
      </c>
      <c r="P311" s="22">
        <v>0</v>
      </c>
      <c r="Q311" s="22">
        <v>0</v>
      </c>
      <c r="R311" s="22">
        <v>8731</v>
      </c>
      <c r="S311" s="22">
        <v>646612</v>
      </c>
      <c r="T311" s="22">
        <v>734226</v>
      </c>
      <c r="U311" s="22">
        <v>1380838</v>
      </c>
    </row>
    <row r="312" spans="1:21" x14ac:dyDescent="0.25">
      <c r="A312" s="22" t="s">
        <v>120</v>
      </c>
      <c r="B312" s="22" t="s">
        <v>706</v>
      </c>
      <c r="C312" s="22" t="s">
        <v>743</v>
      </c>
      <c r="D312" s="22" t="s">
        <v>744</v>
      </c>
      <c r="E312" s="22">
        <v>124148</v>
      </c>
      <c r="F312" s="22">
        <v>120446</v>
      </c>
      <c r="G312" s="22">
        <v>-152000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31595</v>
      </c>
      <c r="N312" s="22">
        <v>0</v>
      </c>
      <c r="O312" s="22">
        <v>0</v>
      </c>
      <c r="P312" s="22">
        <v>0</v>
      </c>
      <c r="Q312" s="22">
        <v>0</v>
      </c>
      <c r="R312" s="22">
        <v>124189</v>
      </c>
      <c r="S312" s="22">
        <v>1351336</v>
      </c>
      <c r="T312" s="22">
        <v>-156714</v>
      </c>
      <c r="U312" s="22">
        <v>1194622</v>
      </c>
    </row>
    <row r="313" spans="1:21" x14ac:dyDescent="0.25">
      <c r="A313" s="22" t="s">
        <v>120</v>
      </c>
      <c r="B313" s="22" t="s">
        <v>706</v>
      </c>
      <c r="C313" s="22" t="s">
        <v>745</v>
      </c>
      <c r="D313" s="22" t="s">
        <v>746</v>
      </c>
      <c r="E313" s="22">
        <v>21383</v>
      </c>
      <c r="F313" s="22">
        <v>-6045</v>
      </c>
      <c r="G313" s="22">
        <v>-2000</v>
      </c>
      <c r="H313" s="22">
        <v>0</v>
      </c>
      <c r="I313" s="22">
        <v>0</v>
      </c>
      <c r="J313" s="22">
        <v>-2077</v>
      </c>
      <c r="K313" s="22">
        <v>0</v>
      </c>
      <c r="L313" s="22">
        <v>0</v>
      </c>
      <c r="M313" s="22">
        <v>13340</v>
      </c>
      <c r="N313" s="22">
        <v>0</v>
      </c>
      <c r="O313" s="22">
        <v>0</v>
      </c>
      <c r="P313" s="22">
        <v>0</v>
      </c>
      <c r="Q313" s="22">
        <v>0</v>
      </c>
      <c r="R313" s="22">
        <v>24601</v>
      </c>
      <c r="S313" s="22">
        <v>141280</v>
      </c>
      <c r="T313" s="22">
        <v>398279</v>
      </c>
      <c r="U313" s="22">
        <v>539559</v>
      </c>
    </row>
    <row r="314" spans="1:21" x14ac:dyDescent="0.25">
      <c r="A314" s="22" t="s">
        <v>120</v>
      </c>
      <c r="B314" s="22" t="s">
        <v>706</v>
      </c>
      <c r="C314" s="22" t="s">
        <v>747</v>
      </c>
      <c r="D314" s="22" t="s">
        <v>748</v>
      </c>
      <c r="E314" s="22">
        <v>27795</v>
      </c>
      <c r="F314" s="22">
        <v>-17700</v>
      </c>
      <c r="G314" s="22">
        <v>0</v>
      </c>
      <c r="H314" s="22">
        <v>18000</v>
      </c>
      <c r="I314" s="22">
        <v>0</v>
      </c>
      <c r="J314" s="22">
        <v>-5823</v>
      </c>
      <c r="K314" s="22">
        <v>0</v>
      </c>
      <c r="L314" s="22">
        <v>0</v>
      </c>
      <c r="M314" s="22">
        <v>8736</v>
      </c>
      <c r="N314" s="22">
        <v>0</v>
      </c>
      <c r="O314" s="22">
        <v>0</v>
      </c>
      <c r="P314" s="22">
        <v>0</v>
      </c>
      <c r="Q314" s="22">
        <v>0</v>
      </c>
      <c r="R314" s="22">
        <v>31008</v>
      </c>
      <c r="S314" s="22">
        <v>610172</v>
      </c>
      <c r="T314" s="22">
        <v>289923</v>
      </c>
      <c r="U314" s="22">
        <v>803109</v>
      </c>
    </row>
    <row r="315" spans="1:21" x14ac:dyDescent="0.25">
      <c r="A315" s="22" t="s">
        <v>120</v>
      </c>
      <c r="B315" s="22" t="s">
        <v>706</v>
      </c>
      <c r="C315" s="22" t="s">
        <v>749</v>
      </c>
      <c r="D315" s="22" t="s">
        <v>750</v>
      </c>
      <c r="E315" s="22">
        <v>20532</v>
      </c>
      <c r="F315" s="22">
        <v>20357</v>
      </c>
      <c r="G315" s="22">
        <v>-10320</v>
      </c>
      <c r="H315" s="22">
        <v>0</v>
      </c>
      <c r="I315" s="22">
        <v>0</v>
      </c>
      <c r="J315" s="22">
        <v>-16706</v>
      </c>
      <c r="K315" s="22">
        <v>0</v>
      </c>
      <c r="L315" s="22">
        <v>0</v>
      </c>
      <c r="M315" s="22">
        <v>6797</v>
      </c>
      <c r="N315" s="22">
        <v>0</v>
      </c>
      <c r="O315" s="22">
        <v>0</v>
      </c>
      <c r="P315" s="22">
        <v>0</v>
      </c>
      <c r="Q315" s="22">
        <v>0</v>
      </c>
      <c r="R315" s="22">
        <v>20660</v>
      </c>
      <c r="S315" s="22">
        <v>387431</v>
      </c>
      <c r="T315" s="22">
        <v>119516</v>
      </c>
      <c r="U315" s="22">
        <v>506947</v>
      </c>
    </row>
    <row r="316" spans="1:21" x14ac:dyDescent="0.25">
      <c r="A316" s="22" t="s">
        <v>120</v>
      </c>
      <c r="B316" s="22" t="s">
        <v>706</v>
      </c>
      <c r="C316" s="22" t="s">
        <v>751</v>
      </c>
      <c r="D316" s="22" t="s">
        <v>752</v>
      </c>
      <c r="E316" s="22">
        <v>227</v>
      </c>
      <c r="F316" s="22">
        <v>145703</v>
      </c>
      <c r="G316" s="22">
        <v>-28066</v>
      </c>
      <c r="H316" s="22">
        <v>3453</v>
      </c>
      <c r="I316" s="22">
        <v>0</v>
      </c>
      <c r="J316" s="22">
        <v>-148720</v>
      </c>
      <c r="K316" s="22">
        <v>0</v>
      </c>
      <c r="L316" s="22">
        <v>0</v>
      </c>
      <c r="M316" s="22">
        <v>27630</v>
      </c>
      <c r="N316" s="22">
        <v>0</v>
      </c>
      <c r="O316" s="22">
        <v>0</v>
      </c>
      <c r="P316" s="22">
        <v>0</v>
      </c>
      <c r="Q316" s="22">
        <v>0</v>
      </c>
      <c r="R316" s="22">
        <v>227</v>
      </c>
      <c r="S316" s="22">
        <v>1888762</v>
      </c>
      <c r="T316" s="22">
        <v>1879793</v>
      </c>
      <c r="U316" s="22">
        <v>3768555</v>
      </c>
    </row>
    <row r="317" spans="1:21" x14ac:dyDescent="0.25">
      <c r="A317" s="22" t="s">
        <v>120</v>
      </c>
      <c r="B317" s="22" t="s">
        <v>706</v>
      </c>
      <c r="C317" s="22" t="s">
        <v>753</v>
      </c>
      <c r="D317" s="22" t="s">
        <v>754</v>
      </c>
      <c r="E317" s="22">
        <v>18534</v>
      </c>
      <c r="F317" s="22">
        <v>129620</v>
      </c>
      <c r="G317" s="22">
        <v>-126171</v>
      </c>
      <c r="H317" s="22">
        <v>0</v>
      </c>
      <c r="I317" s="22">
        <v>0</v>
      </c>
      <c r="J317" s="22">
        <v>-4581</v>
      </c>
      <c r="K317" s="22">
        <v>0</v>
      </c>
      <c r="L317" s="22">
        <v>0</v>
      </c>
      <c r="M317" s="22">
        <v>1598</v>
      </c>
      <c r="N317" s="22">
        <v>0</v>
      </c>
      <c r="O317" s="22">
        <v>0</v>
      </c>
      <c r="P317" s="22">
        <v>0</v>
      </c>
      <c r="Q317" s="22">
        <v>0</v>
      </c>
      <c r="R317" s="22">
        <v>19000</v>
      </c>
      <c r="S317" s="22">
        <v>444766</v>
      </c>
      <c r="T317" s="22">
        <v>949432</v>
      </c>
      <c r="U317" s="22">
        <v>1394198</v>
      </c>
    </row>
    <row r="318" spans="1:21" x14ac:dyDescent="0.25">
      <c r="A318" s="22" t="s">
        <v>120</v>
      </c>
      <c r="B318" s="22" t="s">
        <v>706</v>
      </c>
      <c r="C318" s="22" t="s">
        <v>755</v>
      </c>
      <c r="D318" s="22" t="s">
        <v>756</v>
      </c>
      <c r="E318" s="22">
        <v>92128</v>
      </c>
      <c r="F318" s="22">
        <v>34803</v>
      </c>
      <c r="G318" s="22">
        <v>-54542</v>
      </c>
      <c r="H318" s="22">
        <v>15700</v>
      </c>
      <c r="I318" s="22">
        <v>0</v>
      </c>
      <c r="J318" s="22">
        <v>0</v>
      </c>
      <c r="K318" s="22">
        <v>0</v>
      </c>
      <c r="L318" s="22">
        <v>0</v>
      </c>
      <c r="M318" s="22">
        <v>5148</v>
      </c>
      <c r="N318" s="22">
        <v>0</v>
      </c>
      <c r="O318" s="22">
        <v>0</v>
      </c>
      <c r="P318" s="22">
        <v>0</v>
      </c>
      <c r="Q318" s="22">
        <v>0</v>
      </c>
      <c r="R318" s="22">
        <v>93237</v>
      </c>
      <c r="S318" s="22">
        <v>390468</v>
      </c>
      <c r="T318" s="22">
        <v>-121915</v>
      </c>
      <c r="U318" s="22">
        <v>268553</v>
      </c>
    </row>
    <row r="319" spans="1:21" x14ac:dyDescent="0.25">
      <c r="A319" s="22" t="s">
        <v>120</v>
      </c>
      <c r="B319" s="22" t="s">
        <v>706</v>
      </c>
      <c r="C319" s="22" t="s">
        <v>757</v>
      </c>
      <c r="D319" s="22" t="s">
        <v>758</v>
      </c>
      <c r="E319" s="22">
        <v>227886</v>
      </c>
      <c r="F319" s="22">
        <v>1178641</v>
      </c>
      <c r="G319" s="22">
        <v>322655</v>
      </c>
      <c r="H319" s="22">
        <v>0</v>
      </c>
      <c r="I319" s="22">
        <v>0</v>
      </c>
      <c r="J319" s="22">
        <v>-1605922</v>
      </c>
      <c r="K319" s="22">
        <v>0</v>
      </c>
      <c r="L319" s="22">
        <v>0</v>
      </c>
      <c r="M319" s="22">
        <v>104627</v>
      </c>
      <c r="N319" s="22">
        <v>0</v>
      </c>
      <c r="O319" s="22">
        <v>0</v>
      </c>
      <c r="P319" s="22">
        <v>0</v>
      </c>
      <c r="Q319" s="22">
        <v>0</v>
      </c>
      <c r="R319" s="22">
        <v>227887</v>
      </c>
      <c r="S319" s="22">
        <v>1798422</v>
      </c>
      <c r="T319" s="22">
        <v>-219808</v>
      </c>
      <c r="U319" s="22">
        <v>1578614</v>
      </c>
    </row>
    <row r="320" spans="1:21" x14ac:dyDescent="0.25">
      <c r="A320" s="22" t="s">
        <v>120</v>
      </c>
      <c r="B320" s="22" t="s">
        <v>706</v>
      </c>
      <c r="C320" s="22" t="s">
        <v>759</v>
      </c>
      <c r="D320" s="22" t="s">
        <v>760</v>
      </c>
      <c r="E320" s="22">
        <v>2790</v>
      </c>
      <c r="F320" s="22">
        <v>90064</v>
      </c>
      <c r="G320" s="22">
        <v>-10752</v>
      </c>
      <c r="H320" s="22">
        <v>79411</v>
      </c>
      <c r="I320" s="22">
        <v>0</v>
      </c>
      <c r="J320" s="22">
        <v>-142828</v>
      </c>
      <c r="K320" s="22">
        <v>0</v>
      </c>
      <c r="L320" s="22">
        <v>0</v>
      </c>
      <c r="M320" s="22">
        <v>8651</v>
      </c>
      <c r="N320" s="22">
        <v>0</v>
      </c>
      <c r="O320" s="22">
        <v>0</v>
      </c>
      <c r="P320" s="22">
        <v>0</v>
      </c>
      <c r="Q320" s="22">
        <v>0</v>
      </c>
      <c r="R320" s="22">
        <v>27336</v>
      </c>
      <c r="S320" s="22">
        <v>543194</v>
      </c>
      <c r="T320" s="22">
        <v>1713300</v>
      </c>
      <c r="U320" s="22">
        <v>2256494</v>
      </c>
    </row>
    <row r="321" spans="1:21" x14ac:dyDescent="0.25">
      <c r="A321" s="22" t="s">
        <v>120</v>
      </c>
      <c r="B321" s="22" t="s">
        <v>706</v>
      </c>
      <c r="C321" s="22" t="s">
        <v>761</v>
      </c>
      <c r="D321" s="22" t="s">
        <v>762</v>
      </c>
      <c r="E321" s="22">
        <v>85301</v>
      </c>
      <c r="F321" s="22">
        <v>119056</v>
      </c>
      <c r="G321" s="22">
        <v>0</v>
      </c>
      <c r="H321" s="22">
        <v>0</v>
      </c>
      <c r="I321" s="22">
        <v>0</v>
      </c>
      <c r="J321" s="22">
        <v>-110829</v>
      </c>
      <c r="K321" s="22">
        <v>0</v>
      </c>
      <c r="L321" s="22">
        <v>0</v>
      </c>
      <c r="M321" s="22">
        <v>26715</v>
      </c>
      <c r="N321" s="22">
        <v>0</v>
      </c>
      <c r="O321" s="22">
        <v>0</v>
      </c>
      <c r="P321" s="22">
        <v>0</v>
      </c>
      <c r="Q321" s="22">
        <v>0</v>
      </c>
      <c r="R321" s="22">
        <v>120243</v>
      </c>
      <c r="S321" s="22">
        <v>585851</v>
      </c>
      <c r="T321" s="22">
        <v>847297</v>
      </c>
      <c r="U321" s="22">
        <v>1433148</v>
      </c>
    </row>
    <row r="322" spans="1:21" x14ac:dyDescent="0.25">
      <c r="A322" s="22" t="s">
        <v>120</v>
      </c>
      <c r="B322" s="22" t="s">
        <v>706</v>
      </c>
      <c r="C322" s="22" t="s">
        <v>763</v>
      </c>
      <c r="D322" s="22" t="s">
        <v>764</v>
      </c>
      <c r="E322" s="22">
        <v>33605</v>
      </c>
      <c r="F322" s="22">
        <v>183085</v>
      </c>
      <c r="G322" s="22">
        <v>-20000</v>
      </c>
      <c r="H322" s="22">
        <v>226</v>
      </c>
      <c r="I322" s="22">
        <v>0</v>
      </c>
      <c r="J322" s="22">
        <v>-184174</v>
      </c>
      <c r="K322" s="22">
        <v>0</v>
      </c>
      <c r="L322" s="22">
        <v>0</v>
      </c>
      <c r="M322" s="22">
        <v>37597</v>
      </c>
      <c r="N322" s="22">
        <v>0</v>
      </c>
      <c r="O322" s="22">
        <v>0</v>
      </c>
      <c r="P322" s="22">
        <v>0</v>
      </c>
      <c r="Q322" s="22">
        <v>0</v>
      </c>
      <c r="R322" s="22">
        <v>50339</v>
      </c>
      <c r="S322" s="22">
        <v>789029</v>
      </c>
      <c r="T322" s="22">
        <v>-323632</v>
      </c>
      <c r="U322" s="22">
        <v>465396</v>
      </c>
    </row>
    <row r="323" spans="1:21" x14ac:dyDescent="0.25">
      <c r="A323" s="22" t="s">
        <v>120</v>
      </c>
      <c r="B323" s="22" t="s">
        <v>706</v>
      </c>
      <c r="C323" s="22" t="s">
        <v>765</v>
      </c>
      <c r="D323" s="22" t="s">
        <v>766</v>
      </c>
      <c r="E323" s="22">
        <v>18931</v>
      </c>
      <c r="F323" s="22">
        <v>20199</v>
      </c>
      <c r="G323" s="22">
        <v>0</v>
      </c>
      <c r="H323" s="22">
        <v>0</v>
      </c>
      <c r="I323" s="22">
        <v>0</v>
      </c>
      <c r="J323" s="22">
        <v>-1538</v>
      </c>
      <c r="K323" s="22">
        <v>0</v>
      </c>
      <c r="L323" s="22">
        <v>0</v>
      </c>
      <c r="M323" s="22">
        <v>643</v>
      </c>
      <c r="N323" s="22">
        <v>0</v>
      </c>
      <c r="O323" s="22">
        <v>0</v>
      </c>
      <c r="P323" s="22">
        <v>0</v>
      </c>
      <c r="Q323" s="22">
        <v>0</v>
      </c>
      <c r="R323" s="22">
        <v>38235</v>
      </c>
      <c r="S323" s="22">
        <v>170348</v>
      </c>
      <c r="T323" s="22">
        <v>22951</v>
      </c>
      <c r="U323" s="22">
        <v>193299</v>
      </c>
    </row>
    <row r="324" spans="1:21" x14ac:dyDescent="0.25">
      <c r="A324" s="22" t="s">
        <v>120</v>
      </c>
      <c r="B324" s="22" t="s">
        <v>706</v>
      </c>
      <c r="C324" s="22" t="s">
        <v>767</v>
      </c>
      <c r="D324" s="22" t="s">
        <v>768</v>
      </c>
      <c r="E324" s="22">
        <v>81225</v>
      </c>
      <c r="F324" s="22">
        <v>98559</v>
      </c>
      <c r="G324" s="22">
        <v>-142942</v>
      </c>
      <c r="H324" s="22">
        <v>0</v>
      </c>
      <c r="I324" s="22">
        <v>0</v>
      </c>
      <c r="J324" s="22">
        <v>-40500</v>
      </c>
      <c r="K324" s="22">
        <v>0</v>
      </c>
      <c r="L324" s="22">
        <v>0</v>
      </c>
      <c r="M324" s="22">
        <v>34321</v>
      </c>
      <c r="N324" s="22">
        <v>0</v>
      </c>
      <c r="O324" s="22">
        <v>0</v>
      </c>
      <c r="P324" s="22">
        <v>0</v>
      </c>
      <c r="Q324" s="22">
        <v>0</v>
      </c>
      <c r="R324" s="22">
        <v>30663</v>
      </c>
      <c r="S324" s="22">
        <v>895394</v>
      </c>
      <c r="T324" s="22">
        <v>6584071</v>
      </c>
      <c r="U324" s="22">
        <v>7479465</v>
      </c>
    </row>
    <row r="325" spans="1:21" x14ac:dyDescent="0.25">
      <c r="A325" s="22" t="s">
        <v>120</v>
      </c>
      <c r="B325" s="22" t="s">
        <v>706</v>
      </c>
      <c r="C325" s="22" t="s">
        <v>769</v>
      </c>
      <c r="D325" s="22" t="s">
        <v>770</v>
      </c>
      <c r="E325" s="22">
        <v>114127</v>
      </c>
      <c r="F325" s="22">
        <v>4858</v>
      </c>
      <c r="G325" s="22">
        <v>0</v>
      </c>
      <c r="H325" s="22">
        <v>0</v>
      </c>
      <c r="I325" s="22">
        <v>0</v>
      </c>
      <c r="J325" s="22">
        <v>-52223</v>
      </c>
      <c r="K325" s="22">
        <v>0</v>
      </c>
      <c r="L325" s="22">
        <v>0</v>
      </c>
      <c r="M325" s="22">
        <v>26201</v>
      </c>
      <c r="N325" s="22">
        <v>0</v>
      </c>
      <c r="O325" s="22">
        <v>0</v>
      </c>
      <c r="P325" s="22">
        <v>0</v>
      </c>
      <c r="Q325" s="22">
        <v>0</v>
      </c>
      <c r="R325" s="22">
        <v>92963</v>
      </c>
      <c r="S325" s="22">
        <v>909220</v>
      </c>
      <c r="T325" s="22">
        <v>-250784</v>
      </c>
      <c r="U325" s="22">
        <v>658436</v>
      </c>
    </row>
    <row r="326" spans="1:21" x14ac:dyDescent="0.25">
      <c r="A326" s="22" t="s">
        <v>120</v>
      </c>
      <c r="B326" s="22" t="s">
        <v>706</v>
      </c>
      <c r="C326" s="22" t="s">
        <v>771</v>
      </c>
      <c r="D326" s="22" t="s">
        <v>772</v>
      </c>
      <c r="E326" s="22">
        <v>154764</v>
      </c>
      <c r="F326" s="22">
        <v>167380</v>
      </c>
      <c r="G326" s="22">
        <v>0</v>
      </c>
      <c r="H326" s="22">
        <v>-103822</v>
      </c>
      <c r="I326" s="22">
        <v>0</v>
      </c>
      <c r="J326" s="22">
        <v>-94295</v>
      </c>
      <c r="K326" s="22">
        <v>-19583</v>
      </c>
      <c r="L326" s="22">
        <v>0</v>
      </c>
      <c r="M326" s="22">
        <v>25029</v>
      </c>
      <c r="N326" s="22">
        <v>0</v>
      </c>
      <c r="O326" s="22">
        <v>0</v>
      </c>
      <c r="P326" s="22">
        <v>0</v>
      </c>
      <c r="Q326" s="22">
        <v>2</v>
      </c>
      <c r="R326" s="22">
        <v>129475</v>
      </c>
      <c r="S326" s="22">
        <v>672652</v>
      </c>
      <c r="T326" s="22">
        <v>2037620</v>
      </c>
      <c r="U326" s="22">
        <v>2710272</v>
      </c>
    </row>
    <row r="327" spans="1:21" x14ac:dyDescent="0.25">
      <c r="A327" s="22" t="s">
        <v>120</v>
      </c>
      <c r="B327" s="22" t="s">
        <v>706</v>
      </c>
      <c r="C327" s="22" t="s">
        <v>773</v>
      </c>
      <c r="D327" s="22" t="s">
        <v>774</v>
      </c>
      <c r="E327" s="22">
        <v>161843</v>
      </c>
      <c r="F327" s="22">
        <v>104446</v>
      </c>
      <c r="G327" s="22">
        <v>-80000</v>
      </c>
      <c r="H327" s="22">
        <v>0</v>
      </c>
      <c r="I327" s="22">
        <v>0</v>
      </c>
      <c r="J327" s="22">
        <v>-13362</v>
      </c>
      <c r="K327" s="22">
        <v>0</v>
      </c>
      <c r="L327" s="22">
        <v>0</v>
      </c>
      <c r="M327" s="22">
        <v>78559</v>
      </c>
      <c r="N327" s="22">
        <v>0</v>
      </c>
      <c r="O327" s="22">
        <v>-76416</v>
      </c>
      <c r="P327" s="22">
        <v>0</v>
      </c>
      <c r="Q327" s="22">
        <v>0</v>
      </c>
      <c r="R327" s="22">
        <v>175070</v>
      </c>
      <c r="S327" s="22">
        <v>1738126</v>
      </c>
      <c r="T327" s="22">
        <v>214484</v>
      </c>
      <c r="U327" s="22">
        <v>1952610</v>
      </c>
    </row>
    <row r="328" spans="1:21" x14ac:dyDescent="0.25">
      <c r="A328" s="22" t="s">
        <v>120</v>
      </c>
      <c r="B328" s="22" t="s">
        <v>706</v>
      </c>
      <c r="C328" s="22" t="s">
        <v>775</v>
      </c>
      <c r="D328" s="22" t="s">
        <v>776</v>
      </c>
      <c r="E328" s="22">
        <v>36912</v>
      </c>
      <c r="F328" s="22">
        <v>95535</v>
      </c>
      <c r="G328" s="22">
        <v>-50000</v>
      </c>
      <c r="H328" s="22">
        <v>0</v>
      </c>
      <c r="I328" s="22">
        <v>0</v>
      </c>
      <c r="J328" s="22">
        <v>-135969</v>
      </c>
      <c r="K328" s="22">
        <v>0</v>
      </c>
      <c r="L328" s="22">
        <v>0</v>
      </c>
      <c r="M328" s="22">
        <v>57812</v>
      </c>
      <c r="N328" s="22">
        <v>0</v>
      </c>
      <c r="O328" s="22">
        <v>0</v>
      </c>
      <c r="P328" s="22">
        <v>0</v>
      </c>
      <c r="Q328" s="22">
        <v>0</v>
      </c>
      <c r="R328" s="22">
        <v>4290</v>
      </c>
      <c r="S328" s="22">
        <v>1488361</v>
      </c>
      <c r="T328" s="22">
        <v>1192403</v>
      </c>
      <c r="U328" s="22">
        <v>1423116</v>
      </c>
    </row>
    <row r="329" spans="1:21" x14ac:dyDescent="0.25">
      <c r="A329" s="22" t="s">
        <v>120</v>
      </c>
      <c r="B329" s="22" t="s">
        <v>706</v>
      </c>
      <c r="C329" s="22" t="s">
        <v>777</v>
      </c>
      <c r="D329" s="22" t="s">
        <v>778</v>
      </c>
      <c r="E329" s="22">
        <v>64342</v>
      </c>
      <c r="F329" s="22">
        <v>-55515</v>
      </c>
      <c r="G329" s="22">
        <v>-13500</v>
      </c>
      <c r="H329" s="22">
        <v>0</v>
      </c>
      <c r="I329" s="22">
        <v>0</v>
      </c>
      <c r="J329" s="22">
        <v>-3950</v>
      </c>
      <c r="K329" s="22">
        <v>0</v>
      </c>
      <c r="L329" s="22">
        <v>0</v>
      </c>
      <c r="M329" s="22">
        <v>19954</v>
      </c>
      <c r="N329" s="22">
        <v>0</v>
      </c>
      <c r="O329" s="22">
        <v>0</v>
      </c>
      <c r="P329" s="22">
        <v>0</v>
      </c>
      <c r="Q329" s="22">
        <v>-3717</v>
      </c>
      <c r="R329" s="22">
        <v>7614</v>
      </c>
      <c r="S329" s="22">
        <v>661744</v>
      </c>
      <c r="T329" s="22">
        <v>913214</v>
      </c>
      <c r="U329" s="22">
        <v>1574958</v>
      </c>
    </row>
    <row r="330" spans="1:21" x14ac:dyDescent="0.25">
      <c r="A330" s="22" t="s">
        <v>120</v>
      </c>
      <c r="B330" s="22" t="s">
        <v>706</v>
      </c>
      <c r="C330" s="22" t="s">
        <v>779</v>
      </c>
      <c r="D330" s="22" t="s">
        <v>780</v>
      </c>
      <c r="E330" s="22">
        <v>6848</v>
      </c>
      <c r="F330" s="22">
        <v>222737</v>
      </c>
      <c r="G330" s="22">
        <v>-94371</v>
      </c>
      <c r="H330" s="22">
        <v>0</v>
      </c>
      <c r="I330" s="22">
        <v>0</v>
      </c>
      <c r="J330" s="22">
        <v>-136974</v>
      </c>
      <c r="K330" s="22">
        <v>0</v>
      </c>
      <c r="L330" s="22">
        <v>2787</v>
      </c>
      <c r="M330" s="22">
        <v>43890</v>
      </c>
      <c r="N330" s="22">
        <v>0</v>
      </c>
      <c r="O330" s="22">
        <v>-16791</v>
      </c>
      <c r="P330" s="22">
        <v>0</v>
      </c>
      <c r="Q330" s="22">
        <v>0</v>
      </c>
      <c r="R330" s="22">
        <v>28126</v>
      </c>
      <c r="S330" s="22">
        <v>422830</v>
      </c>
      <c r="T330" s="22">
        <v>644076</v>
      </c>
      <c r="U330" s="22">
        <v>1066906</v>
      </c>
    </row>
    <row r="331" spans="1:21" x14ac:dyDescent="0.25">
      <c r="A331" s="22" t="s">
        <v>120</v>
      </c>
      <c r="B331" s="22" t="s">
        <v>706</v>
      </c>
      <c r="C331" s="22" t="s">
        <v>781</v>
      </c>
      <c r="D331" s="22" t="s">
        <v>782</v>
      </c>
      <c r="E331" s="22">
        <v>82783</v>
      </c>
      <c r="F331" s="22">
        <v>104467</v>
      </c>
      <c r="G331" s="22">
        <v>0</v>
      </c>
      <c r="H331" s="22">
        <v>-9980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177270</v>
      </c>
      <c r="S331" s="22">
        <v>100728</v>
      </c>
      <c r="T331" s="22">
        <v>861810</v>
      </c>
      <c r="U331" s="22">
        <v>962538</v>
      </c>
    </row>
    <row r="332" spans="1:21" x14ac:dyDescent="0.25">
      <c r="A332" s="22" t="s">
        <v>120</v>
      </c>
      <c r="B332" s="22" t="s">
        <v>706</v>
      </c>
      <c r="C332" s="22" t="s">
        <v>783</v>
      </c>
      <c r="D332" s="22" t="s">
        <v>784</v>
      </c>
      <c r="E332" s="22">
        <v>77698</v>
      </c>
      <c r="F332" s="22">
        <v>148830</v>
      </c>
      <c r="G332" s="22">
        <v>-103103</v>
      </c>
      <c r="H332" s="22">
        <v>14098</v>
      </c>
      <c r="I332" s="22">
        <v>0</v>
      </c>
      <c r="J332" s="22">
        <v>-130038</v>
      </c>
      <c r="K332" s="22">
        <v>0</v>
      </c>
      <c r="L332" s="22">
        <v>0</v>
      </c>
      <c r="M332" s="22">
        <v>17515</v>
      </c>
      <c r="N332" s="22">
        <v>0</v>
      </c>
      <c r="O332" s="22">
        <v>0</v>
      </c>
      <c r="P332" s="22">
        <v>0</v>
      </c>
      <c r="Q332" s="22">
        <v>0</v>
      </c>
      <c r="R332" s="22">
        <v>25000</v>
      </c>
      <c r="S332" s="22">
        <v>269887</v>
      </c>
      <c r="T332" s="22">
        <v>208811</v>
      </c>
      <c r="U332" s="22">
        <v>478698</v>
      </c>
    </row>
    <row r="333" spans="1:21" x14ac:dyDescent="0.25">
      <c r="A333" s="22" t="s">
        <v>120</v>
      </c>
      <c r="B333" s="22" t="s">
        <v>706</v>
      </c>
      <c r="C333" s="22" t="s">
        <v>785</v>
      </c>
      <c r="D333" s="22" t="s">
        <v>786</v>
      </c>
      <c r="E333" s="22">
        <v>33307</v>
      </c>
      <c r="F333" s="22">
        <v>223678</v>
      </c>
      <c r="G333" s="22">
        <v>-17500</v>
      </c>
      <c r="H333" s="22">
        <v>20000</v>
      </c>
      <c r="I333" s="22">
        <v>0</v>
      </c>
      <c r="J333" s="22">
        <v>-270751</v>
      </c>
      <c r="K333" s="22">
        <v>0</v>
      </c>
      <c r="L333" s="22">
        <v>0</v>
      </c>
      <c r="M333" s="22">
        <v>44737</v>
      </c>
      <c r="N333" s="22">
        <v>0</v>
      </c>
      <c r="O333" s="22">
        <v>0</v>
      </c>
      <c r="P333" s="22">
        <v>0</v>
      </c>
      <c r="Q333" s="22">
        <v>0</v>
      </c>
      <c r="R333" s="22">
        <v>33471</v>
      </c>
      <c r="S333" s="22">
        <v>1012282</v>
      </c>
      <c r="T333" s="22">
        <v>-18492</v>
      </c>
      <c r="U333" s="22">
        <v>993790</v>
      </c>
    </row>
    <row r="334" spans="1:21" x14ac:dyDescent="0.25">
      <c r="A334" s="22" t="s">
        <v>120</v>
      </c>
      <c r="B334" s="22" t="s">
        <v>706</v>
      </c>
      <c r="C334" s="22" t="s">
        <v>787</v>
      </c>
      <c r="D334" s="22" t="s">
        <v>788</v>
      </c>
      <c r="E334" s="22">
        <v>22312</v>
      </c>
      <c r="F334" s="22">
        <v>29087</v>
      </c>
      <c r="G334" s="22">
        <v>-5500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3187</v>
      </c>
      <c r="N334" s="22">
        <v>0</v>
      </c>
      <c r="O334" s="22">
        <v>0</v>
      </c>
      <c r="P334" s="22">
        <v>0</v>
      </c>
      <c r="Q334" s="22">
        <v>0</v>
      </c>
      <c r="R334" s="22">
        <v>49086</v>
      </c>
      <c r="S334" s="22">
        <v>548373</v>
      </c>
      <c r="T334" s="22">
        <v>725847</v>
      </c>
      <c r="U334" s="22">
        <v>1274220</v>
      </c>
    </row>
    <row r="335" spans="1:21" x14ac:dyDescent="0.25">
      <c r="A335" s="22" t="s">
        <v>120</v>
      </c>
      <c r="B335" s="22" t="s">
        <v>706</v>
      </c>
      <c r="C335" s="22" t="s">
        <v>789</v>
      </c>
      <c r="D335" s="22" t="s">
        <v>790</v>
      </c>
      <c r="E335" s="22">
        <v>140415</v>
      </c>
      <c r="F335" s="22">
        <v>55655</v>
      </c>
      <c r="G335" s="22">
        <v>0</v>
      </c>
      <c r="H335" s="22">
        <v>0</v>
      </c>
      <c r="I335" s="22">
        <v>0</v>
      </c>
      <c r="J335" s="22">
        <v>-6372</v>
      </c>
      <c r="K335" s="22">
        <v>0</v>
      </c>
      <c r="L335" s="22">
        <v>0</v>
      </c>
      <c r="M335" s="22">
        <v>6427</v>
      </c>
      <c r="N335" s="22">
        <v>0</v>
      </c>
      <c r="O335" s="22">
        <v>0</v>
      </c>
      <c r="P335" s="22">
        <v>0</v>
      </c>
      <c r="Q335" s="22">
        <v>0</v>
      </c>
      <c r="R335" s="22">
        <v>196125</v>
      </c>
      <c r="S335" s="22">
        <v>495055</v>
      </c>
      <c r="T335" s="22">
        <v>208631</v>
      </c>
      <c r="U335" s="22">
        <v>703686</v>
      </c>
    </row>
    <row r="336" spans="1:21" x14ac:dyDescent="0.25">
      <c r="A336" s="22" t="s">
        <v>120</v>
      </c>
      <c r="B336" s="22" t="s">
        <v>706</v>
      </c>
      <c r="C336" s="22" t="s">
        <v>791</v>
      </c>
      <c r="D336" s="22" t="s">
        <v>792</v>
      </c>
      <c r="E336" s="22">
        <v>92694</v>
      </c>
      <c r="F336" s="22">
        <v>-11274</v>
      </c>
      <c r="G336" s="22">
        <v>-53300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23719</v>
      </c>
      <c r="N336" s="22">
        <v>0</v>
      </c>
      <c r="O336" s="22">
        <v>0</v>
      </c>
      <c r="P336" s="22">
        <v>0</v>
      </c>
      <c r="Q336" s="22">
        <v>-166</v>
      </c>
      <c r="R336" s="22">
        <v>51673</v>
      </c>
      <c r="S336" s="22">
        <v>513567</v>
      </c>
      <c r="T336" s="22">
        <v>176439</v>
      </c>
      <c r="U336" s="22">
        <v>690006</v>
      </c>
    </row>
    <row r="337" spans="1:21" x14ac:dyDescent="0.25">
      <c r="A337" s="22" t="s">
        <v>120</v>
      </c>
      <c r="B337" s="22" t="s">
        <v>706</v>
      </c>
      <c r="C337" s="22" t="s">
        <v>793</v>
      </c>
      <c r="D337" s="22" t="s">
        <v>794</v>
      </c>
      <c r="E337" s="22">
        <v>115366</v>
      </c>
      <c r="F337" s="22">
        <v>-43341</v>
      </c>
      <c r="G337" s="22">
        <v>-217615</v>
      </c>
      <c r="H337" s="22">
        <v>172025</v>
      </c>
      <c r="I337" s="22">
        <v>0</v>
      </c>
      <c r="J337" s="22">
        <v>0</v>
      </c>
      <c r="K337" s="22">
        <v>0</v>
      </c>
      <c r="L337" s="22">
        <v>0</v>
      </c>
      <c r="M337" s="22">
        <v>49630</v>
      </c>
      <c r="N337" s="22">
        <v>0</v>
      </c>
      <c r="O337" s="22">
        <v>-4833</v>
      </c>
      <c r="P337" s="22">
        <v>0</v>
      </c>
      <c r="Q337" s="22">
        <v>0</v>
      </c>
      <c r="R337" s="22">
        <v>71232</v>
      </c>
      <c r="S337" s="22">
        <v>1110316</v>
      </c>
      <c r="T337" s="22">
        <v>16450</v>
      </c>
      <c r="U337" s="22">
        <v>1093866</v>
      </c>
    </row>
    <row r="338" spans="1:21" x14ac:dyDescent="0.25">
      <c r="A338" s="22" t="s">
        <v>120</v>
      </c>
      <c r="B338" s="22" t="s">
        <v>706</v>
      </c>
      <c r="C338" s="22" t="s">
        <v>795</v>
      </c>
      <c r="D338" s="22" t="s">
        <v>796</v>
      </c>
      <c r="E338" s="22">
        <v>16446</v>
      </c>
      <c r="F338" s="22">
        <v>31729</v>
      </c>
      <c r="G338" s="22">
        <v>-17000</v>
      </c>
      <c r="H338" s="22">
        <v>12594</v>
      </c>
      <c r="I338" s="22">
        <v>0</v>
      </c>
      <c r="J338" s="22">
        <v>-5166</v>
      </c>
      <c r="K338" s="22">
        <v>0</v>
      </c>
      <c r="L338" s="22">
        <v>0</v>
      </c>
      <c r="M338" s="22">
        <v>1762</v>
      </c>
      <c r="N338" s="22">
        <v>0</v>
      </c>
      <c r="O338" s="22">
        <v>0</v>
      </c>
      <c r="P338" s="22">
        <v>0</v>
      </c>
      <c r="Q338" s="22">
        <v>0</v>
      </c>
      <c r="R338" s="22">
        <v>40365</v>
      </c>
      <c r="S338" s="22">
        <v>345042</v>
      </c>
      <c r="T338" s="22">
        <v>581190</v>
      </c>
      <c r="U338" s="22">
        <v>926232</v>
      </c>
    </row>
    <row r="339" spans="1:21" x14ac:dyDescent="0.25">
      <c r="A339" s="22" t="s">
        <v>120</v>
      </c>
      <c r="B339" s="22" t="s">
        <v>706</v>
      </c>
      <c r="C339" s="22" t="s">
        <v>797</v>
      </c>
      <c r="D339" s="22" t="s">
        <v>798</v>
      </c>
      <c r="E339" s="22">
        <v>11193</v>
      </c>
      <c r="F339" s="22">
        <v>9497</v>
      </c>
      <c r="G339" s="22">
        <v>-14779</v>
      </c>
      <c r="H339" s="22">
        <v>475</v>
      </c>
      <c r="I339" s="22">
        <v>0</v>
      </c>
      <c r="J339" s="22">
        <v>0</v>
      </c>
      <c r="K339" s="22">
        <v>-3999</v>
      </c>
      <c r="L339" s="22">
        <v>0</v>
      </c>
      <c r="M339" s="22">
        <v>8805</v>
      </c>
      <c r="N339" s="22">
        <v>0</v>
      </c>
      <c r="O339" s="22">
        <v>0</v>
      </c>
      <c r="P339" s="22">
        <v>0</v>
      </c>
      <c r="Q339" s="22">
        <v>0</v>
      </c>
      <c r="R339" s="22">
        <v>11192</v>
      </c>
      <c r="S339" s="22">
        <v>213894</v>
      </c>
      <c r="T339" s="22">
        <v>171263</v>
      </c>
      <c r="U339" s="22">
        <v>385157</v>
      </c>
    </row>
    <row r="340" spans="1:21" x14ac:dyDescent="0.25">
      <c r="A340" s="22" t="s">
        <v>120</v>
      </c>
      <c r="B340" s="22" t="s">
        <v>706</v>
      </c>
      <c r="C340" s="22" t="s">
        <v>799</v>
      </c>
      <c r="D340" s="22" t="s">
        <v>800</v>
      </c>
      <c r="E340" s="22">
        <v>141533</v>
      </c>
      <c r="F340" s="22">
        <v>85999</v>
      </c>
      <c r="G340" s="22"/>
      <c r="H340" s="22">
        <v>-4000</v>
      </c>
      <c r="I340" s="22"/>
      <c r="J340" s="22"/>
      <c r="K340" s="22"/>
      <c r="L340" s="22"/>
      <c r="M340" s="22">
        <v>3184</v>
      </c>
      <c r="N340" s="22"/>
      <c r="O340" s="22"/>
      <c r="P340" s="22"/>
      <c r="Q340" s="22">
        <v>1</v>
      </c>
      <c r="R340" s="22">
        <v>226717</v>
      </c>
      <c r="S340" s="22">
        <v>240685</v>
      </c>
      <c r="T340" s="22">
        <v>47172</v>
      </c>
      <c r="U340" s="22">
        <v>193512</v>
      </c>
    </row>
    <row r="341" spans="1:21" x14ac:dyDescent="0.25">
      <c r="A341" s="22" t="s">
        <v>120</v>
      </c>
      <c r="B341" s="22" t="s">
        <v>706</v>
      </c>
      <c r="C341" s="22" t="s">
        <v>801</v>
      </c>
      <c r="D341" s="22" t="s">
        <v>802</v>
      </c>
      <c r="E341" s="22">
        <v>146400</v>
      </c>
      <c r="F341" s="22">
        <v>240752</v>
      </c>
      <c r="G341" s="22">
        <v>0</v>
      </c>
      <c r="H341" s="22">
        <v>97566</v>
      </c>
      <c r="I341" s="22">
        <v>0</v>
      </c>
      <c r="J341" s="22">
        <v>-363193</v>
      </c>
      <c r="K341" s="22">
        <v>0</v>
      </c>
      <c r="L341" s="22">
        <v>0</v>
      </c>
      <c r="M341" s="22">
        <v>20176</v>
      </c>
      <c r="N341" s="22">
        <v>0</v>
      </c>
      <c r="O341" s="22">
        <v>0</v>
      </c>
      <c r="P341" s="22">
        <v>0</v>
      </c>
      <c r="Q341" s="22">
        <v>-8</v>
      </c>
      <c r="R341" s="22">
        <v>141693</v>
      </c>
      <c r="S341" s="22">
        <v>1112576</v>
      </c>
      <c r="T341" s="22">
        <v>776433</v>
      </c>
      <c r="U341" s="22">
        <v>1889017</v>
      </c>
    </row>
    <row r="342" spans="1:21" x14ac:dyDescent="0.25">
      <c r="A342" s="22" t="s">
        <v>120</v>
      </c>
      <c r="B342" s="22" t="s">
        <v>706</v>
      </c>
      <c r="C342" s="22" t="s">
        <v>803</v>
      </c>
      <c r="D342" s="22" t="s">
        <v>804</v>
      </c>
      <c r="E342" s="22">
        <v>10498</v>
      </c>
      <c r="F342" s="22">
        <v>74857</v>
      </c>
      <c r="G342" s="22">
        <v>-82000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27443</v>
      </c>
      <c r="N342" s="22">
        <v>0</v>
      </c>
      <c r="O342" s="22">
        <v>-18928</v>
      </c>
      <c r="P342" s="22">
        <v>0</v>
      </c>
      <c r="Q342" s="22">
        <v>0</v>
      </c>
      <c r="R342" s="22">
        <v>11870</v>
      </c>
      <c r="S342" s="22">
        <v>240669</v>
      </c>
      <c r="T342" s="22">
        <v>401481</v>
      </c>
      <c r="U342" s="22">
        <v>642150</v>
      </c>
    </row>
    <row r="343" spans="1:21" x14ac:dyDescent="0.25">
      <c r="A343" s="22" t="s">
        <v>120</v>
      </c>
      <c r="B343" s="22" t="s">
        <v>706</v>
      </c>
      <c r="C343" s="22" t="s">
        <v>805</v>
      </c>
      <c r="D343" s="22" t="s">
        <v>806</v>
      </c>
      <c r="E343" s="22">
        <v>49493</v>
      </c>
      <c r="F343" s="22">
        <v>61310</v>
      </c>
      <c r="G343" s="22">
        <v>-43166</v>
      </c>
      <c r="H343" s="22">
        <v>23645</v>
      </c>
      <c r="I343" s="22">
        <v>0</v>
      </c>
      <c r="J343" s="22">
        <v>-58873</v>
      </c>
      <c r="K343" s="22">
        <v>0</v>
      </c>
      <c r="L343" s="22">
        <v>0</v>
      </c>
      <c r="M343" s="22">
        <v>17623</v>
      </c>
      <c r="N343" s="22">
        <v>0</v>
      </c>
      <c r="O343" s="22">
        <v>0</v>
      </c>
      <c r="P343" s="22">
        <v>0</v>
      </c>
      <c r="Q343" s="22">
        <v>0</v>
      </c>
      <c r="R343" s="22">
        <v>50032</v>
      </c>
      <c r="S343" s="22">
        <v>712291</v>
      </c>
      <c r="T343" s="22">
        <v>-168664</v>
      </c>
      <c r="U343" s="22">
        <v>543627</v>
      </c>
    </row>
    <row r="344" spans="1:21" x14ac:dyDescent="0.25">
      <c r="A344" s="22" t="s">
        <v>120</v>
      </c>
      <c r="B344" s="22" t="s">
        <v>706</v>
      </c>
      <c r="C344" s="22" t="s">
        <v>807</v>
      </c>
      <c r="D344" s="22" t="s">
        <v>808</v>
      </c>
      <c r="E344" s="22">
        <v>50809</v>
      </c>
      <c r="F344" s="22">
        <v>68772</v>
      </c>
      <c r="G344" s="22">
        <v>-81130</v>
      </c>
      <c r="H344" s="22">
        <v>932</v>
      </c>
      <c r="I344" s="22">
        <v>0</v>
      </c>
      <c r="J344" s="22">
        <v>-26849</v>
      </c>
      <c r="K344" s="22">
        <v>0</v>
      </c>
      <c r="L344" s="22">
        <v>0</v>
      </c>
      <c r="M344" s="22">
        <v>18667</v>
      </c>
      <c r="N344" s="22">
        <v>0</v>
      </c>
      <c r="O344" s="22">
        <v>0</v>
      </c>
      <c r="P344" s="22">
        <v>0</v>
      </c>
      <c r="Q344" s="22">
        <v>0</v>
      </c>
      <c r="R344" s="22">
        <v>31201</v>
      </c>
      <c r="S344" s="22">
        <v>447482</v>
      </c>
      <c r="T344" s="22">
        <v>387468</v>
      </c>
      <c r="U344" s="22">
        <v>834950</v>
      </c>
    </row>
    <row r="345" spans="1:21" x14ac:dyDescent="0.25">
      <c r="A345" s="22" t="s">
        <v>120</v>
      </c>
      <c r="B345" s="22" t="s">
        <v>809</v>
      </c>
      <c r="C345" s="22" t="s">
        <v>810</v>
      </c>
      <c r="D345" s="22" t="s">
        <v>811</v>
      </c>
      <c r="E345" s="22">
        <v>84056</v>
      </c>
      <c r="F345" s="22">
        <v>323593</v>
      </c>
      <c r="G345" s="22">
        <v>0</v>
      </c>
      <c r="H345" s="22">
        <v>0</v>
      </c>
      <c r="I345" s="22">
        <v>0</v>
      </c>
      <c r="J345" s="22">
        <v>-331905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75744</v>
      </c>
      <c r="S345" s="22">
        <v>371952</v>
      </c>
      <c r="T345" s="22">
        <v>0</v>
      </c>
      <c r="U345" s="22">
        <v>339032</v>
      </c>
    </row>
    <row r="346" spans="1:21" x14ac:dyDescent="0.25">
      <c r="A346" s="22" t="s">
        <v>120</v>
      </c>
      <c r="B346" s="22" t="s">
        <v>809</v>
      </c>
      <c r="C346" s="22" t="s">
        <v>812</v>
      </c>
      <c r="D346" s="22" t="s">
        <v>813</v>
      </c>
      <c r="E346" s="22">
        <v>1217791</v>
      </c>
      <c r="F346" s="22">
        <v>733864</v>
      </c>
      <c r="G346" s="22">
        <v>-792577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56962</v>
      </c>
      <c r="N346" s="22">
        <v>0</v>
      </c>
      <c r="O346" s="22">
        <v>0</v>
      </c>
      <c r="P346" s="22">
        <v>0</v>
      </c>
      <c r="Q346" s="22">
        <v>0</v>
      </c>
      <c r="R346" s="22">
        <v>1216040</v>
      </c>
      <c r="S346" s="22">
        <v>3445083</v>
      </c>
      <c r="T346" s="22">
        <v>0</v>
      </c>
      <c r="U346" s="22">
        <v>3322041</v>
      </c>
    </row>
    <row r="347" spans="1:21" x14ac:dyDescent="0.25">
      <c r="A347" s="22" t="s">
        <v>120</v>
      </c>
      <c r="B347" s="22" t="s">
        <v>809</v>
      </c>
      <c r="C347" s="22" t="s">
        <v>814</v>
      </c>
      <c r="D347" s="22" t="s">
        <v>815</v>
      </c>
      <c r="E347" s="22">
        <v>160468</v>
      </c>
      <c r="F347" s="22">
        <v>41364</v>
      </c>
      <c r="G347" s="22">
        <v>-42047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159785</v>
      </c>
      <c r="S347" s="22">
        <v>272234</v>
      </c>
      <c r="T347" s="22">
        <v>0</v>
      </c>
      <c r="U347" s="22">
        <v>262117</v>
      </c>
    </row>
    <row r="348" spans="1:21" x14ac:dyDescent="0.25">
      <c r="A348" s="22" t="s">
        <v>120</v>
      </c>
      <c r="B348" s="22" t="s">
        <v>809</v>
      </c>
      <c r="C348" s="22" t="s">
        <v>816</v>
      </c>
      <c r="D348" s="22" t="s">
        <v>817</v>
      </c>
      <c r="E348" s="22">
        <v>20003</v>
      </c>
      <c r="F348" s="22">
        <v>19022</v>
      </c>
      <c r="G348" s="22">
        <v>-21025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18000</v>
      </c>
      <c r="S348" s="22">
        <v>138841</v>
      </c>
      <c r="T348" s="22">
        <v>0</v>
      </c>
      <c r="U348" s="22">
        <v>134461</v>
      </c>
    </row>
    <row r="349" spans="1:21" x14ac:dyDescent="0.25">
      <c r="A349" s="22" t="s">
        <v>120</v>
      </c>
      <c r="B349" s="22" t="s">
        <v>809</v>
      </c>
      <c r="C349" s="22" t="s">
        <v>818</v>
      </c>
      <c r="D349" s="22" t="s">
        <v>819</v>
      </c>
      <c r="E349" s="22">
        <v>13608</v>
      </c>
      <c r="F349" s="22">
        <v>-2076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11532</v>
      </c>
      <c r="S349" s="22">
        <v>31291</v>
      </c>
      <c r="T349" s="22">
        <v>0</v>
      </c>
      <c r="U349" s="22">
        <v>13608</v>
      </c>
    </row>
    <row r="350" spans="1:21" x14ac:dyDescent="0.25">
      <c r="A350" s="22" t="s">
        <v>120</v>
      </c>
      <c r="B350" s="22" t="s">
        <v>809</v>
      </c>
      <c r="C350" s="22" t="s">
        <v>820</v>
      </c>
      <c r="D350" s="22" t="s">
        <v>821</v>
      </c>
      <c r="E350" s="22">
        <v>0</v>
      </c>
      <c r="F350" s="22">
        <v>123544</v>
      </c>
      <c r="G350" s="22">
        <v>-203874</v>
      </c>
      <c r="H350" s="22">
        <v>0</v>
      </c>
      <c r="I350" s="22">
        <v>0</v>
      </c>
      <c r="J350" s="22">
        <v>102659</v>
      </c>
      <c r="K350" s="22">
        <v>0</v>
      </c>
      <c r="L350" s="22">
        <v>0</v>
      </c>
      <c r="M350" s="22">
        <v>113874</v>
      </c>
      <c r="N350" s="22">
        <v>0</v>
      </c>
      <c r="O350" s="22">
        <v>-90028</v>
      </c>
      <c r="P350" s="22">
        <v>0</v>
      </c>
      <c r="Q350" s="22">
        <v>-46174</v>
      </c>
      <c r="R350" s="22">
        <v>0</v>
      </c>
      <c r="S350" s="22">
        <v>0</v>
      </c>
      <c r="T350" s="22">
        <v>0</v>
      </c>
      <c r="U350" s="22">
        <v>0</v>
      </c>
    </row>
    <row r="351" spans="1:21" x14ac:dyDescent="0.25">
      <c r="A351" s="22" t="s">
        <v>120</v>
      </c>
      <c r="B351" s="22" t="s">
        <v>822</v>
      </c>
      <c r="C351" s="22" t="s">
        <v>823</v>
      </c>
      <c r="D351" s="22" t="s">
        <v>824</v>
      </c>
      <c r="E351" s="22">
        <v>12544681</v>
      </c>
      <c r="F351" s="22">
        <v>11972937</v>
      </c>
      <c r="G351" s="22">
        <v>-712427</v>
      </c>
      <c r="H351" s="22">
        <v>0</v>
      </c>
      <c r="I351" s="22">
        <v>0</v>
      </c>
      <c r="J351" s="22">
        <v>-12712981</v>
      </c>
      <c r="K351" s="22">
        <v>0</v>
      </c>
      <c r="L351" s="22">
        <v>309251</v>
      </c>
      <c r="M351" s="22">
        <v>4635409</v>
      </c>
      <c r="N351" s="22">
        <v>0</v>
      </c>
      <c r="O351" s="22">
        <v>-147127</v>
      </c>
      <c r="P351" s="22">
        <v>0</v>
      </c>
      <c r="Q351" s="22">
        <v>0</v>
      </c>
      <c r="R351" s="22">
        <v>15889743</v>
      </c>
      <c r="S351" s="22">
        <v>2434242</v>
      </c>
      <c r="T351" s="22">
        <v>192715070</v>
      </c>
      <c r="U351" s="22">
        <v>195149312</v>
      </c>
    </row>
    <row r="352" spans="1:21" x14ac:dyDescent="0.25">
      <c r="A352" s="22"/>
      <c r="B352" s="22"/>
      <c r="C352" s="22"/>
      <c r="D352" s="22" t="s">
        <v>825</v>
      </c>
      <c r="E352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2F145-2E78-4564-80EA-E1DC7D6489D9}">
  <dimension ref="A1:U35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21" width="15.7109375" customWidth="1"/>
  </cols>
  <sheetData>
    <row r="1" spans="1:21" ht="24" customHeight="1" x14ac:dyDescent="0.3">
      <c r="A1" s="4" t="str">
        <f>HYPERLINK("#'Index'!A1", "&lt;&lt; Index")</f>
        <v>&lt;&lt; Index</v>
      </c>
      <c r="B1" s="20" t="s">
        <v>836</v>
      </c>
      <c r="D1" s="20" t="s">
        <v>871</v>
      </c>
    </row>
    <row r="2" spans="1:21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838</v>
      </c>
      <c r="F2" s="21" t="s">
        <v>839</v>
      </c>
      <c r="G2" s="21" t="s">
        <v>840</v>
      </c>
      <c r="H2" s="21" t="s">
        <v>841</v>
      </c>
      <c r="I2" s="21" t="s">
        <v>842</v>
      </c>
      <c r="J2" s="21" t="s">
        <v>843</v>
      </c>
      <c r="K2" s="21" t="s">
        <v>844</v>
      </c>
      <c r="L2" s="21" t="s">
        <v>845</v>
      </c>
      <c r="M2" s="21" t="s">
        <v>17</v>
      </c>
      <c r="N2" s="21" t="s">
        <v>846</v>
      </c>
      <c r="O2" s="21" t="s">
        <v>847</v>
      </c>
      <c r="P2" s="21" t="s">
        <v>848</v>
      </c>
      <c r="Q2" s="21" t="s">
        <v>849</v>
      </c>
      <c r="R2" s="21" t="s">
        <v>850</v>
      </c>
      <c r="S2" s="21" t="s">
        <v>851</v>
      </c>
      <c r="T2" s="21" t="s">
        <v>852</v>
      </c>
      <c r="U2" s="21" t="s">
        <v>853</v>
      </c>
    </row>
    <row r="3" spans="1:21" x14ac:dyDescent="0.25">
      <c r="A3" s="21"/>
      <c r="B3" s="21"/>
      <c r="C3" s="21"/>
      <c r="D3" s="21" t="s">
        <v>87</v>
      </c>
      <c r="E3" s="21" t="s">
        <v>854</v>
      </c>
      <c r="F3" s="21" t="s">
        <v>855</v>
      </c>
      <c r="G3" s="21" t="s">
        <v>856</v>
      </c>
      <c r="H3" s="21" t="s">
        <v>857</v>
      </c>
      <c r="I3" s="21" t="s">
        <v>858</v>
      </c>
      <c r="J3" s="21" t="s">
        <v>859</v>
      </c>
      <c r="K3" s="21" t="s">
        <v>860</v>
      </c>
      <c r="L3" s="21" t="s">
        <v>861</v>
      </c>
      <c r="M3" s="21" t="s">
        <v>862</v>
      </c>
      <c r="N3" s="21" t="s">
        <v>863</v>
      </c>
      <c r="O3" s="21" t="s">
        <v>864</v>
      </c>
      <c r="P3" s="21" t="s">
        <v>865</v>
      </c>
      <c r="Q3" s="21" t="s">
        <v>866</v>
      </c>
      <c r="R3" s="21" t="s">
        <v>867</v>
      </c>
      <c r="S3" s="21" t="s">
        <v>868</v>
      </c>
      <c r="T3" s="21" t="s">
        <v>869</v>
      </c>
      <c r="U3" s="21" t="s">
        <v>870</v>
      </c>
    </row>
    <row r="4" spans="1:21" x14ac:dyDescent="0.25">
      <c r="A4" s="22" t="s">
        <v>120</v>
      </c>
      <c r="B4" s="22" t="s">
        <v>121</v>
      </c>
      <c r="C4" s="22" t="s">
        <v>122</v>
      </c>
      <c r="D4" s="22" t="s">
        <v>123</v>
      </c>
      <c r="E4" s="22">
        <v>53348091</v>
      </c>
      <c r="F4" s="22">
        <v>0</v>
      </c>
      <c r="G4" s="22">
        <v>17495549</v>
      </c>
      <c r="H4" s="22">
        <v>-2000157</v>
      </c>
      <c r="I4" s="22">
        <v>-22625091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46218392</v>
      </c>
      <c r="S4" s="22">
        <v>0</v>
      </c>
      <c r="T4" s="22">
        <v>0</v>
      </c>
      <c r="U4" s="22">
        <v>0</v>
      </c>
    </row>
    <row r="5" spans="1:21" x14ac:dyDescent="0.25">
      <c r="A5" s="22" t="s">
        <v>120</v>
      </c>
      <c r="B5" s="22" t="s">
        <v>121</v>
      </c>
      <c r="C5" s="22" t="s">
        <v>124</v>
      </c>
      <c r="D5" s="22" t="s">
        <v>125</v>
      </c>
      <c r="E5" s="22">
        <v>19200383</v>
      </c>
      <c r="F5" s="22">
        <v>0</v>
      </c>
      <c r="G5" s="22">
        <v>3705698</v>
      </c>
      <c r="H5" s="22">
        <v>-1450503</v>
      </c>
      <c r="I5" s="22">
        <v>-3387540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18068038</v>
      </c>
      <c r="S5" s="22">
        <v>0</v>
      </c>
      <c r="T5" s="22">
        <v>0</v>
      </c>
      <c r="U5" s="22">
        <v>0</v>
      </c>
    </row>
    <row r="6" spans="1:21" x14ac:dyDescent="0.25">
      <c r="A6" s="22" t="s">
        <v>120</v>
      </c>
      <c r="B6" s="22" t="s">
        <v>121</v>
      </c>
      <c r="C6" s="22" t="s">
        <v>126</v>
      </c>
      <c r="D6" s="22" t="s">
        <v>127</v>
      </c>
      <c r="E6" s="22">
        <v>2684339000</v>
      </c>
      <c r="F6" s="22">
        <v>0</v>
      </c>
      <c r="G6" s="22">
        <v>457136000</v>
      </c>
      <c r="H6" s="22">
        <v>-149114000</v>
      </c>
      <c r="I6" s="22">
        <v>-218684000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173487000</v>
      </c>
      <c r="R6" s="22">
        <v>2947164000</v>
      </c>
      <c r="S6" s="22">
        <v>0</v>
      </c>
      <c r="T6" s="22">
        <v>0</v>
      </c>
      <c r="U6" s="22">
        <v>0</v>
      </c>
    </row>
    <row r="7" spans="1:21" x14ac:dyDescent="0.25">
      <c r="A7" s="22" t="s">
        <v>120</v>
      </c>
      <c r="B7" s="22" t="s">
        <v>121</v>
      </c>
      <c r="C7" s="22" t="s">
        <v>128</v>
      </c>
      <c r="D7" s="22" t="s">
        <v>129</v>
      </c>
      <c r="E7" s="22">
        <v>20777298</v>
      </c>
      <c r="F7" s="22">
        <v>0</v>
      </c>
      <c r="G7" s="22">
        <v>7916456</v>
      </c>
      <c r="H7" s="22">
        <v>-1119069</v>
      </c>
      <c r="I7" s="22">
        <v>-4329316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23245369</v>
      </c>
      <c r="S7" s="22">
        <v>0</v>
      </c>
      <c r="T7" s="22">
        <v>0</v>
      </c>
      <c r="U7" s="22">
        <v>0</v>
      </c>
    </row>
    <row r="8" spans="1:21" x14ac:dyDescent="0.25">
      <c r="A8" s="22" t="s">
        <v>120</v>
      </c>
      <c r="B8" s="22" t="s">
        <v>121</v>
      </c>
      <c r="C8" s="22" t="s">
        <v>130</v>
      </c>
      <c r="D8" s="22" t="s">
        <v>131</v>
      </c>
      <c r="E8" s="22">
        <v>13368763</v>
      </c>
      <c r="F8" s="22">
        <v>0</v>
      </c>
      <c r="G8" s="22">
        <v>0</v>
      </c>
      <c r="H8" s="22">
        <v>0</v>
      </c>
      <c r="I8" s="22">
        <v>-32281775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7712095</v>
      </c>
      <c r="R8" s="22">
        <v>-11200917</v>
      </c>
      <c r="S8" s="22">
        <v>0</v>
      </c>
      <c r="T8" s="22">
        <v>0</v>
      </c>
      <c r="U8" s="22">
        <v>0</v>
      </c>
    </row>
    <row r="9" spans="1:21" x14ac:dyDescent="0.25">
      <c r="A9" s="22" t="s">
        <v>120</v>
      </c>
      <c r="B9" s="22" t="s">
        <v>121</v>
      </c>
      <c r="C9" s="22" t="s">
        <v>132</v>
      </c>
      <c r="D9" s="22" t="s">
        <v>133</v>
      </c>
      <c r="E9" s="22">
        <v>3433724000</v>
      </c>
      <c r="F9" s="22">
        <v>0</v>
      </c>
      <c r="G9" s="22">
        <v>185137000</v>
      </c>
      <c r="H9" s="22">
        <v>-65949000</v>
      </c>
      <c r="I9" s="22">
        <v>-20151000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3532761000</v>
      </c>
      <c r="S9" s="22">
        <v>0</v>
      </c>
      <c r="T9" s="22">
        <v>0</v>
      </c>
      <c r="U9" s="22">
        <v>0</v>
      </c>
    </row>
    <row r="10" spans="1:21" x14ac:dyDescent="0.25">
      <c r="A10" s="22" t="s">
        <v>120</v>
      </c>
      <c r="B10" s="22" t="s">
        <v>121</v>
      </c>
      <c r="C10" s="22" t="s">
        <v>134</v>
      </c>
      <c r="D10" s="22" t="s">
        <v>135</v>
      </c>
      <c r="E10" s="22">
        <v>20576702</v>
      </c>
      <c r="F10" s="22">
        <v>0</v>
      </c>
      <c r="G10" s="22">
        <v>487514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21064216</v>
      </c>
      <c r="S10" s="22">
        <v>0</v>
      </c>
      <c r="T10" s="22">
        <v>0</v>
      </c>
      <c r="U10" s="22">
        <v>0</v>
      </c>
    </row>
    <row r="11" spans="1:21" x14ac:dyDescent="0.25">
      <c r="A11" s="22" t="s">
        <v>120</v>
      </c>
      <c r="B11" s="22" t="s">
        <v>121</v>
      </c>
      <c r="C11" s="22" t="s">
        <v>136</v>
      </c>
      <c r="D11" s="22" t="s">
        <v>137</v>
      </c>
      <c r="E11" s="22">
        <v>82576533</v>
      </c>
      <c r="F11" s="22">
        <v>0</v>
      </c>
      <c r="G11" s="22">
        <v>40463660</v>
      </c>
      <c r="H11" s="22">
        <v>-23885464</v>
      </c>
      <c r="I11" s="22">
        <v>-2554117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1045433</v>
      </c>
      <c r="R11" s="22">
        <v>97646045</v>
      </c>
      <c r="S11" s="22">
        <v>0</v>
      </c>
      <c r="T11" s="22">
        <v>0</v>
      </c>
      <c r="U11" s="22">
        <v>0</v>
      </c>
    </row>
    <row r="12" spans="1:21" x14ac:dyDescent="0.25">
      <c r="A12" s="22" t="s">
        <v>120</v>
      </c>
      <c r="B12" s="22" t="s">
        <v>121</v>
      </c>
      <c r="C12" s="22" t="s">
        <v>138</v>
      </c>
      <c r="D12" s="22" t="s">
        <v>139</v>
      </c>
      <c r="E12" s="22">
        <v>56169820</v>
      </c>
      <c r="F12" s="22">
        <v>0</v>
      </c>
      <c r="G12" s="22">
        <v>921560</v>
      </c>
      <c r="H12" s="22">
        <v>347158</v>
      </c>
      <c r="I12" s="22">
        <v>-21379486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36059052</v>
      </c>
      <c r="S12" s="22">
        <v>0</v>
      </c>
      <c r="T12" s="22">
        <v>0</v>
      </c>
      <c r="U12" s="22">
        <v>0</v>
      </c>
    </row>
    <row r="13" spans="1:21" x14ac:dyDescent="0.25">
      <c r="A13" s="22" t="s">
        <v>120</v>
      </c>
      <c r="B13" s="22" t="s">
        <v>121</v>
      </c>
      <c r="C13" s="22" t="s">
        <v>140</v>
      </c>
      <c r="D13" s="22" t="s">
        <v>141</v>
      </c>
      <c r="E13" s="22">
        <v>84620000</v>
      </c>
      <c r="F13" s="22">
        <v>0</v>
      </c>
      <c r="G13" s="22">
        <v>13165000</v>
      </c>
      <c r="H13" s="22">
        <v>-10278000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87507000</v>
      </c>
      <c r="S13" s="22">
        <v>0</v>
      </c>
      <c r="T13" s="22">
        <v>0</v>
      </c>
      <c r="U13" s="22">
        <v>0</v>
      </c>
    </row>
    <row r="14" spans="1:21" x14ac:dyDescent="0.25">
      <c r="A14" s="22" t="s">
        <v>120</v>
      </c>
      <c r="B14" s="22" t="s">
        <v>121</v>
      </c>
      <c r="C14" s="22" t="s">
        <v>142</v>
      </c>
      <c r="D14" s="22" t="s">
        <v>143</v>
      </c>
      <c r="E14" s="22">
        <v>273262000</v>
      </c>
      <c r="F14" s="22">
        <v>0</v>
      </c>
      <c r="G14" s="22">
        <v>31268000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304530000</v>
      </c>
      <c r="S14" s="22">
        <v>0</v>
      </c>
      <c r="T14" s="22">
        <v>0</v>
      </c>
      <c r="U14" s="22">
        <v>0</v>
      </c>
    </row>
    <row r="15" spans="1:21" x14ac:dyDescent="0.25">
      <c r="A15" s="22" t="s">
        <v>120</v>
      </c>
      <c r="B15" s="22" t="s">
        <v>121</v>
      </c>
      <c r="C15" s="22" t="s">
        <v>144</v>
      </c>
      <c r="D15" s="22" t="s">
        <v>145</v>
      </c>
      <c r="E15" s="22">
        <v>126353128</v>
      </c>
      <c r="F15" s="22">
        <v>0</v>
      </c>
      <c r="G15" s="22">
        <v>0</v>
      </c>
      <c r="H15" s="22">
        <v>6314925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132668053</v>
      </c>
      <c r="S15" s="22">
        <v>0</v>
      </c>
      <c r="T15" s="22">
        <v>0</v>
      </c>
      <c r="U15" s="22">
        <v>0</v>
      </c>
    </row>
    <row r="16" spans="1:21" x14ac:dyDescent="0.25">
      <c r="A16" s="22" t="s">
        <v>120</v>
      </c>
      <c r="B16" s="22" t="s">
        <v>121</v>
      </c>
      <c r="C16" s="22" t="s">
        <v>146</v>
      </c>
      <c r="D16" s="22" t="s">
        <v>147</v>
      </c>
      <c r="E16" s="22">
        <v>3075602</v>
      </c>
      <c r="F16" s="22">
        <v>0</v>
      </c>
      <c r="G16" s="22">
        <v>4408000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7483602</v>
      </c>
      <c r="S16" s="22">
        <v>0</v>
      </c>
      <c r="T16" s="22">
        <v>0</v>
      </c>
      <c r="U16" s="22">
        <v>0</v>
      </c>
    </row>
    <row r="17" spans="1:21" x14ac:dyDescent="0.25">
      <c r="A17" s="22" t="s">
        <v>120</v>
      </c>
      <c r="B17" s="22" t="s">
        <v>121</v>
      </c>
      <c r="C17" s="22" t="s">
        <v>148</v>
      </c>
      <c r="D17" s="22" t="s">
        <v>149</v>
      </c>
      <c r="E17" s="22">
        <v>34582943</v>
      </c>
      <c r="F17" s="22">
        <v>0</v>
      </c>
      <c r="G17" s="22">
        <v>29285943</v>
      </c>
      <c r="H17" s="22">
        <v>-13192106</v>
      </c>
      <c r="I17" s="22">
        <v>-12650712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38026068</v>
      </c>
      <c r="S17" s="22">
        <v>0</v>
      </c>
      <c r="T17" s="22">
        <v>0</v>
      </c>
      <c r="U17" s="22">
        <v>0</v>
      </c>
    </row>
    <row r="18" spans="1:21" x14ac:dyDescent="0.25">
      <c r="A18" s="22" t="s">
        <v>120</v>
      </c>
      <c r="B18" s="22" t="s">
        <v>121</v>
      </c>
      <c r="C18" s="22" t="s">
        <v>150</v>
      </c>
      <c r="D18" s="22" t="s">
        <v>151</v>
      </c>
      <c r="E18" s="22">
        <v>5372186</v>
      </c>
      <c r="F18" s="22">
        <v>0</v>
      </c>
      <c r="G18" s="22">
        <v>1709480</v>
      </c>
      <c r="H18" s="22">
        <v>-419610</v>
      </c>
      <c r="I18" s="22">
        <v>-1280412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5381644</v>
      </c>
      <c r="S18" s="22">
        <v>0</v>
      </c>
      <c r="T18" s="22">
        <v>0</v>
      </c>
      <c r="U18" s="22">
        <v>0</v>
      </c>
    </row>
    <row r="19" spans="1:21" x14ac:dyDescent="0.25">
      <c r="A19" s="22" t="s">
        <v>120</v>
      </c>
      <c r="B19" s="22" t="s">
        <v>152</v>
      </c>
      <c r="C19" s="22" t="s">
        <v>153</v>
      </c>
      <c r="D19" s="22" t="s">
        <v>154</v>
      </c>
      <c r="E19" s="22">
        <v>1326757</v>
      </c>
      <c r="F19" s="22">
        <v>0</v>
      </c>
      <c r="G19" s="22">
        <v>382432</v>
      </c>
      <c r="H19" s="22">
        <v>-178588</v>
      </c>
      <c r="I19" s="22">
        <v>-159415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1371186</v>
      </c>
      <c r="S19" s="22">
        <v>0</v>
      </c>
      <c r="T19" s="22">
        <v>0</v>
      </c>
      <c r="U19" s="22">
        <v>0</v>
      </c>
    </row>
    <row r="20" spans="1:21" x14ac:dyDescent="0.25">
      <c r="A20" s="22" t="s">
        <v>120</v>
      </c>
      <c r="B20" s="22" t="s">
        <v>152</v>
      </c>
      <c r="C20" s="22" t="s">
        <v>155</v>
      </c>
      <c r="D20" s="22" t="s">
        <v>156</v>
      </c>
      <c r="E20" s="22">
        <v>4961674</v>
      </c>
      <c r="F20" s="22">
        <v>0</v>
      </c>
      <c r="G20" s="22">
        <v>5409406</v>
      </c>
      <c r="H20" s="22">
        <v>-108352</v>
      </c>
      <c r="I20" s="22">
        <v>-2009595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8253133</v>
      </c>
      <c r="S20" s="22">
        <v>0</v>
      </c>
      <c r="T20" s="22">
        <v>0</v>
      </c>
      <c r="U20" s="22">
        <v>0</v>
      </c>
    </row>
    <row r="21" spans="1:21" x14ac:dyDescent="0.25">
      <c r="A21" s="22" t="s">
        <v>120</v>
      </c>
      <c r="B21" s="22" t="s">
        <v>152</v>
      </c>
      <c r="C21" s="22" t="s">
        <v>157</v>
      </c>
      <c r="D21" s="22" t="s">
        <v>158</v>
      </c>
      <c r="E21" s="22">
        <v>9561559</v>
      </c>
      <c r="F21" s="22">
        <v>0</v>
      </c>
      <c r="G21" s="22">
        <v>8652543</v>
      </c>
      <c r="H21" s="22">
        <v>-108339</v>
      </c>
      <c r="I21" s="22">
        <v>-2195533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15910230</v>
      </c>
      <c r="S21" s="22">
        <v>0</v>
      </c>
      <c r="T21" s="22">
        <v>0</v>
      </c>
      <c r="U21" s="22">
        <v>0</v>
      </c>
    </row>
    <row r="22" spans="1:21" x14ac:dyDescent="0.25">
      <c r="A22" s="22" t="s">
        <v>120</v>
      </c>
      <c r="B22" s="22" t="s">
        <v>152</v>
      </c>
      <c r="C22" s="22" t="s">
        <v>159</v>
      </c>
      <c r="D22" s="22" t="s">
        <v>160</v>
      </c>
      <c r="E22" s="22">
        <v>70971782</v>
      </c>
      <c r="F22" s="22">
        <v>0</v>
      </c>
      <c r="G22" s="22">
        <v>45308078</v>
      </c>
      <c r="H22" s="22">
        <v>-11818192</v>
      </c>
      <c r="I22" s="22">
        <v>-8145136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96316532</v>
      </c>
      <c r="S22" s="22">
        <v>0</v>
      </c>
      <c r="T22" s="22">
        <v>0</v>
      </c>
      <c r="U22" s="22">
        <v>0</v>
      </c>
    </row>
    <row r="23" spans="1:21" x14ac:dyDescent="0.25">
      <c r="A23" s="22" t="s">
        <v>120</v>
      </c>
      <c r="B23" s="22" t="s">
        <v>152</v>
      </c>
      <c r="C23" s="22" t="s">
        <v>161</v>
      </c>
      <c r="D23" s="22" t="s">
        <v>162</v>
      </c>
      <c r="E23" s="22">
        <v>380086454</v>
      </c>
      <c r="F23" s="22">
        <v>0</v>
      </c>
      <c r="G23" s="22">
        <v>241313870</v>
      </c>
      <c r="H23" s="22">
        <v>-2281729</v>
      </c>
      <c r="I23" s="22">
        <v>-66249230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552869365</v>
      </c>
      <c r="S23" s="22">
        <v>0</v>
      </c>
      <c r="T23" s="22">
        <v>0</v>
      </c>
      <c r="U23" s="22">
        <v>0</v>
      </c>
    </row>
    <row r="24" spans="1:21" x14ac:dyDescent="0.25">
      <c r="A24" s="22" t="s">
        <v>120</v>
      </c>
      <c r="B24" s="22" t="s">
        <v>163</v>
      </c>
      <c r="C24" s="22" t="s">
        <v>164</v>
      </c>
      <c r="D24" s="22" t="s">
        <v>165</v>
      </c>
      <c r="E24" s="22">
        <v>1047159</v>
      </c>
      <c r="F24" s="22">
        <v>0</v>
      </c>
      <c r="G24" s="22">
        <v>119426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1166585</v>
      </c>
      <c r="S24" s="22">
        <v>0</v>
      </c>
      <c r="T24" s="22">
        <v>0</v>
      </c>
      <c r="U24" s="22">
        <v>0</v>
      </c>
    </row>
    <row r="25" spans="1:21" x14ac:dyDescent="0.25">
      <c r="A25" s="22" t="s">
        <v>120</v>
      </c>
      <c r="B25" s="22" t="s">
        <v>163</v>
      </c>
      <c r="C25" s="22" t="s">
        <v>166</v>
      </c>
      <c r="D25" s="22" t="s">
        <v>167</v>
      </c>
      <c r="E25" s="22">
        <v>6024191</v>
      </c>
      <c r="F25" s="22">
        <v>0</v>
      </c>
      <c r="G25" s="22">
        <v>388600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6412791</v>
      </c>
      <c r="S25" s="22">
        <v>0</v>
      </c>
      <c r="T25" s="22">
        <v>0</v>
      </c>
      <c r="U25" s="22">
        <v>0</v>
      </c>
    </row>
    <row r="26" spans="1:21" x14ac:dyDescent="0.25">
      <c r="A26" s="22" t="s">
        <v>120</v>
      </c>
      <c r="B26" s="22" t="s">
        <v>163</v>
      </c>
      <c r="C26" s="22" t="s">
        <v>168</v>
      </c>
      <c r="D26" s="22" t="s">
        <v>169</v>
      </c>
      <c r="E26" s="22">
        <v>5969164</v>
      </c>
      <c r="F26" s="22">
        <v>0</v>
      </c>
      <c r="G26" s="22">
        <v>3720400</v>
      </c>
      <c r="H26" s="22">
        <v>-395706</v>
      </c>
      <c r="I26" s="22">
        <v>-2728522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6565336</v>
      </c>
      <c r="S26" s="22">
        <v>0</v>
      </c>
      <c r="T26" s="22">
        <v>0</v>
      </c>
      <c r="U26" s="22">
        <v>0</v>
      </c>
    </row>
    <row r="27" spans="1:21" x14ac:dyDescent="0.25">
      <c r="A27" s="22" t="s">
        <v>120</v>
      </c>
      <c r="B27" s="22" t="s">
        <v>163</v>
      </c>
      <c r="C27" s="22" t="s">
        <v>170</v>
      </c>
      <c r="D27" s="22" t="s">
        <v>171</v>
      </c>
      <c r="E27" s="22">
        <v>11453317</v>
      </c>
      <c r="F27" s="22">
        <v>0</v>
      </c>
      <c r="G27" s="22">
        <v>940538</v>
      </c>
      <c r="H27" s="22">
        <v>-624037</v>
      </c>
      <c r="I27" s="22">
        <v>-852485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10917333</v>
      </c>
      <c r="S27" s="22">
        <v>0</v>
      </c>
      <c r="T27" s="22">
        <v>0</v>
      </c>
      <c r="U27" s="22">
        <v>0</v>
      </c>
    </row>
    <row r="28" spans="1:21" x14ac:dyDescent="0.25">
      <c r="A28" s="22" t="s">
        <v>120</v>
      </c>
      <c r="B28" s="22" t="s">
        <v>163</v>
      </c>
      <c r="C28" s="22" t="s">
        <v>172</v>
      </c>
      <c r="D28" s="22" t="s">
        <v>173</v>
      </c>
      <c r="E28" s="22">
        <v>17023747</v>
      </c>
      <c r="F28" s="22">
        <v>0</v>
      </c>
      <c r="G28" s="22">
        <v>0</v>
      </c>
      <c r="H28" s="22">
        <v>-3482569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13541178</v>
      </c>
      <c r="S28" s="22">
        <v>0</v>
      </c>
      <c r="T28" s="22">
        <v>0</v>
      </c>
      <c r="U28" s="22">
        <v>0</v>
      </c>
    </row>
    <row r="29" spans="1:21" x14ac:dyDescent="0.25">
      <c r="A29" s="22" t="s">
        <v>120</v>
      </c>
      <c r="B29" s="22" t="s">
        <v>163</v>
      </c>
      <c r="C29" s="22" t="s">
        <v>174</v>
      </c>
      <c r="D29" s="22" t="s">
        <v>175</v>
      </c>
      <c r="E29" s="22">
        <v>7188114</v>
      </c>
      <c r="F29" s="22">
        <v>0</v>
      </c>
      <c r="G29" s="22">
        <v>507513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7695627</v>
      </c>
      <c r="S29" s="22">
        <v>0</v>
      </c>
      <c r="T29" s="22">
        <v>0</v>
      </c>
      <c r="U29" s="22">
        <v>0</v>
      </c>
    </row>
    <row r="30" spans="1:21" x14ac:dyDescent="0.25">
      <c r="A30" s="22" t="s">
        <v>120</v>
      </c>
      <c r="B30" s="22" t="s">
        <v>163</v>
      </c>
      <c r="C30" s="22" t="s">
        <v>176</v>
      </c>
      <c r="D30" s="22" t="s">
        <v>177</v>
      </c>
      <c r="E30" s="22">
        <v>14139433</v>
      </c>
      <c r="F30" s="22">
        <v>0</v>
      </c>
      <c r="G30" s="22">
        <v>1455246</v>
      </c>
      <c r="H30" s="22">
        <v>0</v>
      </c>
      <c r="I30" s="22">
        <v>-95325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15499354</v>
      </c>
      <c r="S30" s="22">
        <v>0</v>
      </c>
      <c r="T30" s="22">
        <v>0</v>
      </c>
      <c r="U30" s="22">
        <v>0</v>
      </c>
    </row>
    <row r="31" spans="1:21" x14ac:dyDescent="0.25">
      <c r="A31" s="22" t="s">
        <v>120</v>
      </c>
      <c r="B31" s="22" t="s">
        <v>163</v>
      </c>
      <c r="C31" s="22" t="s">
        <v>178</v>
      </c>
      <c r="D31" s="22" t="s">
        <v>179</v>
      </c>
      <c r="E31" s="22">
        <v>4825800</v>
      </c>
      <c r="F31" s="22">
        <v>0</v>
      </c>
      <c r="G31" s="22">
        <v>1451353</v>
      </c>
      <c r="H31" s="22">
        <v>7187</v>
      </c>
      <c r="I31" s="22">
        <v>-1065776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-168152</v>
      </c>
      <c r="R31" s="22">
        <v>5050412</v>
      </c>
      <c r="S31" s="22">
        <v>0</v>
      </c>
      <c r="T31" s="22">
        <v>0</v>
      </c>
      <c r="U31" s="22">
        <v>0</v>
      </c>
    </row>
    <row r="32" spans="1:21" x14ac:dyDescent="0.25">
      <c r="A32" s="22" t="s">
        <v>120</v>
      </c>
      <c r="B32" s="22" t="s">
        <v>163</v>
      </c>
      <c r="C32" s="22" t="s">
        <v>180</v>
      </c>
      <c r="D32" s="22" t="s">
        <v>181</v>
      </c>
      <c r="E32" s="22">
        <v>15566403</v>
      </c>
      <c r="F32" s="22">
        <v>0</v>
      </c>
      <c r="G32" s="22">
        <v>0</v>
      </c>
      <c r="H32" s="22">
        <v>-1747015</v>
      </c>
      <c r="I32" s="22">
        <v>-3987101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9832287</v>
      </c>
      <c r="S32" s="22">
        <v>0</v>
      </c>
      <c r="T32" s="22">
        <v>0</v>
      </c>
      <c r="U32" s="22">
        <v>0</v>
      </c>
    </row>
    <row r="33" spans="1:21" x14ac:dyDescent="0.25">
      <c r="A33" s="22" t="s">
        <v>120</v>
      </c>
      <c r="B33" s="22" t="s">
        <v>163</v>
      </c>
      <c r="C33" s="22" t="s">
        <v>182</v>
      </c>
      <c r="D33" s="22" t="s">
        <v>183</v>
      </c>
      <c r="E33" s="22">
        <v>12184629</v>
      </c>
      <c r="F33" s="22">
        <v>0</v>
      </c>
      <c r="G33" s="22">
        <v>1279087</v>
      </c>
      <c r="H33" s="22">
        <v>0</v>
      </c>
      <c r="I33" s="22">
        <v>-3967104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9496612</v>
      </c>
      <c r="S33" s="22">
        <v>0</v>
      </c>
      <c r="T33" s="22">
        <v>0</v>
      </c>
      <c r="U33" s="22">
        <v>0</v>
      </c>
    </row>
    <row r="34" spans="1:21" x14ac:dyDescent="0.25">
      <c r="A34" s="22" t="s">
        <v>120</v>
      </c>
      <c r="B34" s="22" t="s">
        <v>163</v>
      </c>
      <c r="C34" s="22" t="s">
        <v>184</v>
      </c>
      <c r="D34" s="22" t="s">
        <v>185</v>
      </c>
      <c r="E34" s="22">
        <v>2967151</v>
      </c>
      <c r="F34" s="22">
        <v>0</v>
      </c>
      <c r="G34" s="22">
        <v>118262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3085413</v>
      </c>
      <c r="S34" s="22">
        <v>0</v>
      </c>
      <c r="T34" s="22">
        <v>0</v>
      </c>
      <c r="U34" s="22">
        <v>0</v>
      </c>
    </row>
    <row r="35" spans="1:21" x14ac:dyDescent="0.25">
      <c r="A35" s="22" t="s">
        <v>120</v>
      </c>
      <c r="B35" s="22" t="s">
        <v>163</v>
      </c>
      <c r="C35" s="22" t="s">
        <v>186</v>
      </c>
      <c r="D35" s="22" t="s">
        <v>187</v>
      </c>
      <c r="E35" s="22">
        <v>21608690</v>
      </c>
      <c r="F35" s="22">
        <v>0</v>
      </c>
      <c r="G35" s="22">
        <v>4502518</v>
      </c>
      <c r="H35" s="22">
        <v>0</v>
      </c>
      <c r="I35" s="22">
        <v>-4763744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21347464</v>
      </c>
      <c r="S35" s="22">
        <v>0</v>
      </c>
      <c r="T35" s="22">
        <v>0</v>
      </c>
      <c r="U35" s="22">
        <v>0</v>
      </c>
    </row>
    <row r="36" spans="1:21" x14ac:dyDescent="0.25">
      <c r="A36" s="22" t="s">
        <v>120</v>
      </c>
      <c r="B36" s="22" t="s">
        <v>163</v>
      </c>
      <c r="C36" s="22" t="s">
        <v>188</v>
      </c>
      <c r="D36" s="22" t="s">
        <v>189</v>
      </c>
      <c r="E36" s="22">
        <v>35664648</v>
      </c>
      <c r="F36" s="22">
        <v>0</v>
      </c>
      <c r="G36" s="22">
        <v>8378747</v>
      </c>
      <c r="H36" s="22">
        <v>-327801</v>
      </c>
      <c r="I36" s="22">
        <v>-7500719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36214875</v>
      </c>
      <c r="S36" s="22">
        <v>0</v>
      </c>
      <c r="T36" s="22">
        <v>0</v>
      </c>
      <c r="U36" s="22">
        <v>0</v>
      </c>
    </row>
    <row r="37" spans="1:21" x14ac:dyDescent="0.25">
      <c r="A37" s="22" t="s">
        <v>120</v>
      </c>
      <c r="B37" s="22" t="s">
        <v>163</v>
      </c>
      <c r="C37" s="22" t="s">
        <v>190</v>
      </c>
      <c r="D37" s="22" t="s">
        <v>191</v>
      </c>
      <c r="E37" s="22">
        <v>51324268</v>
      </c>
      <c r="F37" s="22"/>
      <c r="G37" s="22">
        <v>1849653</v>
      </c>
      <c r="H37" s="22"/>
      <c r="I37" s="22">
        <v>-3014698</v>
      </c>
      <c r="J37" s="22"/>
      <c r="K37" s="22"/>
      <c r="L37" s="22"/>
      <c r="M37" s="22"/>
      <c r="N37" s="22"/>
      <c r="O37" s="22"/>
      <c r="P37" s="22"/>
      <c r="Q37" s="22"/>
      <c r="R37" s="22">
        <v>50159223</v>
      </c>
      <c r="S37" s="22"/>
      <c r="T37" s="22"/>
      <c r="U37" s="22"/>
    </row>
    <row r="38" spans="1:21" x14ac:dyDescent="0.25">
      <c r="A38" s="22" t="s">
        <v>120</v>
      </c>
      <c r="B38" s="22" t="s">
        <v>163</v>
      </c>
      <c r="C38" s="22" t="s">
        <v>192</v>
      </c>
      <c r="D38" s="22" t="s">
        <v>193</v>
      </c>
      <c r="E38" s="22">
        <v>3722226</v>
      </c>
      <c r="F38" s="22">
        <v>0</v>
      </c>
      <c r="G38" s="22">
        <v>819033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4541259</v>
      </c>
      <c r="S38" s="22">
        <v>0</v>
      </c>
      <c r="T38" s="22">
        <v>0</v>
      </c>
      <c r="U38" s="22">
        <v>0</v>
      </c>
    </row>
    <row r="39" spans="1:21" x14ac:dyDescent="0.25">
      <c r="A39" s="22" t="s">
        <v>120</v>
      </c>
      <c r="B39" s="22" t="s">
        <v>163</v>
      </c>
      <c r="C39" s="22" t="s">
        <v>194</v>
      </c>
      <c r="D39" s="22" t="s">
        <v>195</v>
      </c>
      <c r="E39" s="22">
        <v>16344014</v>
      </c>
      <c r="F39" s="22">
        <v>0</v>
      </c>
      <c r="G39" s="22">
        <v>2287569</v>
      </c>
      <c r="H39" s="22">
        <v>-461318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18170265</v>
      </c>
      <c r="S39" s="22">
        <v>0</v>
      </c>
      <c r="T39" s="22">
        <v>0</v>
      </c>
      <c r="U39" s="22">
        <v>0</v>
      </c>
    </row>
    <row r="40" spans="1:21" x14ac:dyDescent="0.25">
      <c r="A40" s="22" t="s">
        <v>120</v>
      </c>
      <c r="B40" s="22" t="s">
        <v>163</v>
      </c>
      <c r="C40" s="22" t="s">
        <v>196</v>
      </c>
      <c r="D40" s="22" t="s">
        <v>197</v>
      </c>
      <c r="E40" s="22">
        <v>9315390</v>
      </c>
      <c r="F40" s="22"/>
      <c r="G40" s="22">
        <v>-2914133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>
        <v>6401257</v>
      </c>
      <c r="S40" s="22"/>
      <c r="T40" s="22"/>
      <c r="U40" s="22"/>
    </row>
    <row r="41" spans="1:21" x14ac:dyDescent="0.25">
      <c r="A41" s="22" t="s">
        <v>120</v>
      </c>
      <c r="B41" s="22" t="s">
        <v>163</v>
      </c>
      <c r="C41" s="22" t="s">
        <v>198</v>
      </c>
      <c r="D41" s="22" t="s">
        <v>199</v>
      </c>
      <c r="E41" s="22">
        <v>9322122</v>
      </c>
      <c r="F41" s="22">
        <v>0</v>
      </c>
      <c r="G41" s="22">
        <v>-319000</v>
      </c>
      <c r="H41" s="22">
        <v>-27844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8975278</v>
      </c>
      <c r="S41" s="22">
        <v>0</v>
      </c>
      <c r="T41" s="22">
        <v>0</v>
      </c>
      <c r="U41" s="22">
        <v>0</v>
      </c>
    </row>
    <row r="42" spans="1:21" x14ac:dyDescent="0.25">
      <c r="A42" s="22" t="s">
        <v>120</v>
      </c>
      <c r="B42" s="22" t="s">
        <v>163</v>
      </c>
      <c r="C42" s="22" t="s">
        <v>200</v>
      </c>
      <c r="D42" s="22" t="s">
        <v>201</v>
      </c>
      <c r="E42" s="22">
        <v>70079591</v>
      </c>
      <c r="F42" s="22">
        <v>0</v>
      </c>
      <c r="G42" s="22">
        <v>21955004</v>
      </c>
      <c r="H42" s="22">
        <v>-2810104</v>
      </c>
      <c r="I42" s="22">
        <v>-15100907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472516</v>
      </c>
      <c r="R42" s="22">
        <v>74596100</v>
      </c>
      <c r="S42" s="22">
        <v>0</v>
      </c>
      <c r="T42" s="22">
        <v>0</v>
      </c>
      <c r="U42" s="22">
        <v>0</v>
      </c>
    </row>
    <row r="43" spans="1:21" x14ac:dyDescent="0.25">
      <c r="A43" s="22" t="s">
        <v>120</v>
      </c>
      <c r="B43" s="22" t="s">
        <v>163</v>
      </c>
      <c r="C43" s="22" t="s">
        <v>202</v>
      </c>
      <c r="D43" s="22" t="s">
        <v>203</v>
      </c>
      <c r="E43" s="22">
        <v>47345096</v>
      </c>
      <c r="F43" s="22">
        <v>0</v>
      </c>
      <c r="G43" s="22">
        <v>20257779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67602875</v>
      </c>
      <c r="S43" s="22">
        <v>0</v>
      </c>
      <c r="T43" s="22">
        <v>0</v>
      </c>
      <c r="U43" s="22">
        <v>0</v>
      </c>
    </row>
    <row r="44" spans="1:21" x14ac:dyDescent="0.25">
      <c r="A44" s="22" t="s">
        <v>120</v>
      </c>
      <c r="B44" s="22" t="s">
        <v>163</v>
      </c>
      <c r="C44" s="22" t="s">
        <v>204</v>
      </c>
      <c r="D44" s="22" t="s">
        <v>205</v>
      </c>
      <c r="E44" s="22">
        <v>22064183</v>
      </c>
      <c r="F44" s="22">
        <v>0</v>
      </c>
      <c r="G44" s="22">
        <v>0</v>
      </c>
      <c r="H44" s="22">
        <v>920482</v>
      </c>
      <c r="I44" s="22">
        <v>-3513283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19471382</v>
      </c>
      <c r="S44" s="22">
        <v>0</v>
      </c>
      <c r="T44" s="22">
        <v>0</v>
      </c>
      <c r="U44" s="22">
        <v>0</v>
      </c>
    </row>
    <row r="45" spans="1:21" x14ac:dyDescent="0.25">
      <c r="A45" s="22" t="s">
        <v>120</v>
      </c>
      <c r="B45" s="22" t="s">
        <v>163</v>
      </c>
      <c r="C45" s="22" t="s">
        <v>206</v>
      </c>
      <c r="D45" s="22" t="s">
        <v>207</v>
      </c>
      <c r="E45" s="22">
        <v>27798166</v>
      </c>
      <c r="F45" s="22">
        <v>0</v>
      </c>
      <c r="G45" s="22">
        <v>7935525</v>
      </c>
      <c r="H45" s="22">
        <v>-92428</v>
      </c>
      <c r="I45" s="22">
        <v>-4848605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30792658</v>
      </c>
      <c r="S45" s="22">
        <v>0</v>
      </c>
      <c r="T45" s="22">
        <v>0</v>
      </c>
      <c r="U45" s="22">
        <v>0</v>
      </c>
    </row>
    <row r="46" spans="1:21" x14ac:dyDescent="0.25">
      <c r="A46" s="22" t="s">
        <v>120</v>
      </c>
      <c r="B46" s="22" t="s">
        <v>163</v>
      </c>
      <c r="C46" s="22" t="s">
        <v>208</v>
      </c>
      <c r="D46" s="22" t="s">
        <v>209</v>
      </c>
      <c r="E46" s="22">
        <v>4602103</v>
      </c>
      <c r="F46" s="22">
        <v>0</v>
      </c>
      <c r="G46" s="22">
        <v>0</v>
      </c>
      <c r="H46" s="22">
        <v>678909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5281012</v>
      </c>
      <c r="S46" s="22">
        <v>0</v>
      </c>
      <c r="T46" s="22">
        <v>0</v>
      </c>
      <c r="U46" s="22">
        <v>0</v>
      </c>
    </row>
    <row r="47" spans="1:21" x14ac:dyDescent="0.25">
      <c r="A47" s="22" t="s">
        <v>120</v>
      </c>
      <c r="B47" s="22" t="s">
        <v>163</v>
      </c>
      <c r="C47" s="22" t="s">
        <v>210</v>
      </c>
      <c r="D47" s="22" t="s">
        <v>211</v>
      </c>
      <c r="E47" s="22">
        <v>32668028</v>
      </c>
      <c r="F47" s="22">
        <v>0</v>
      </c>
      <c r="G47" s="22">
        <v>3973478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36641506</v>
      </c>
      <c r="S47" s="22">
        <v>0</v>
      </c>
      <c r="T47" s="22">
        <v>0</v>
      </c>
      <c r="U47" s="22">
        <v>0</v>
      </c>
    </row>
    <row r="48" spans="1:21" x14ac:dyDescent="0.25">
      <c r="A48" s="22" t="s">
        <v>120</v>
      </c>
      <c r="B48" s="22" t="s">
        <v>163</v>
      </c>
      <c r="C48" s="22" t="s">
        <v>212</v>
      </c>
      <c r="D48" s="22" t="s">
        <v>213</v>
      </c>
      <c r="E48" s="22">
        <v>3888972</v>
      </c>
      <c r="F48" s="22">
        <v>0</v>
      </c>
      <c r="G48" s="22">
        <v>896250</v>
      </c>
      <c r="H48" s="22">
        <v>0</v>
      </c>
      <c r="I48" s="22">
        <v>-554000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4231222</v>
      </c>
      <c r="S48" s="22">
        <v>0</v>
      </c>
      <c r="T48" s="22">
        <v>0</v>
      </c>
      <c r="U48" s="22">
        <v>0</v>
      </c>
    </row>
    <row r="49" spans="1:21" x14ac:dyDescent="0.25">
      <c r="A49" s="22" t="s">
        <v>120</v>
      </c>
      <c r="B49" s="22" t="s">
        <v>163</v>
      </c>
      <c r="C49" s="22" t="s">
        <v>214</v>
      </c>
      <c r="D49" s="22" t="s">
        <v>215</v>
      </c>
      <c r="E49" s="22">
        <v>16169855</v>
      </c>
      <c r="F49" s="22">
        <v>0</v>
      </c>
      <c r="G49" s="22">
        <v>2222941</v>
      </c>
      <c r="H49" s="22">
        <v>-1267343</v>
      </c>
      <c r="I49" s="22">
        <v>-472758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16652695</v>
      </c>
      <c r="S49" s="22">
        <v>0</v>
      </c>
      <c r="T49" s="22">
        <v>0</v>
      </c>
      <c r="U49" s="22">
        <v>0</v>
      </c>
    </row>
    <row r="50" spans="1:21" x14ac:dyDescent="0.25">
      <c r="A50" s="22" t="s">
        <v>120</v>
      </c>
      <c r="B50" s="22" t="s">
        <v>163</v>
      </c>
      <c r="C50" s="22" t="s">
        <v>216</v>
      </c>
      <c r="D50" s="22" t="s">
        <v>217</v>
      </c>
      <c r="E50" s="22">
        <v>13030265</v>
      </c>
      <c r="F50" s="22"/>
      <c r="G50" s="22">
        <v>4459055</v>
      </c>
      <c r="H50" s="22">
        <v>-1373199</v>
      </c>
      <c r="I50" s="22">
        <v>-1103743</v>
      </c>
      <c r="J50" s="22"/>
      <c r="K50" s="22"/>
      <c r="L50" s="22"/>
      <c r="M50" s="22"/>
      <c r="N50" s="22"/>
      <c r="O50" s="22"/>
      <c r="P50" s="22"/>
      <c r="Q50" s="22"/>
      <c r="R50" s="22">
        <v>15012378</v>
      </c>
      <c r="S50" s="22"/>
      <c r="T50" s="22"/>
      <c r="U50" s="22"/>
    </row>
    <row r="51" spans="1:21" x14ac:dyDescent="0.25">
      <c r="A51" s="22" t="s">
        <v>120</v>
      </c>
      <c r="B51" s="22" t="s">
        <v>163</v>
      </c>
      <c r="C51" s="22" t="s">
        <v>218</v>
      </c>
      <c r="D51" s="22" t="s">
        <v>219</v>
      </c>
      <c r="E51" s="22">
        <v>8502311</v>
      </c>
      <c r="F51" s="22">
        <v>0</v>
      </c>
      <c r="G51" s="22">
        <v>2003798</v>
      </c>
      <c r="H51" s="22">
        <v>-499240</v>
      </c>
      <c r="I51" s="22">
        <v>-2613833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7393036</v>
      </c>
      <c r="S51" s="22">
        <v>0</v>
      </c>
      <c r="T51" s="22">
        <v>0</v>
      </c>
      <c r="U51" s="22">
        <v>0</v>
      </c>
    </row>
    <row r="52" spans="1:21" x14ac:dyDescent="0.25">
      <c r="A52" s="22" t="s">
        <v>120</v>
      </c>
      <c r="B52" s="22" t="s">
        <v>163</v>
      </c>
      <c r="C52" s="22" t="s">
        <v>220</v>
      </c>
      <c r="D52" s="22" t="s">
        <v>221</v>
      </c>
      <c r="E52" s="22">
        <v>7638517</v>
      </c>
      <c r="F52" s="22">
        <v>0</v>
      </c>
      <c r="G52" s="22">
        <v>1636806</v>
      </c>
      <c r="H52" s="22">
        <v>-292988</v>
      </c>
      <c r="I52" s="22">
        <v>-505882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8476453</v>
      </c>
      <c r="S52" s="22">
        <v>0</v>
      </c>
      <c r="T52" s="22">
        <v>0</v>
      </c>
      <c r="U52" s="22">
        <v>0</v>
      </c>
    </row>
    <row r="53" spans="1:21" x14ac:dyDescent="0.25">
      <c r="A53" s="22" t="s">
        <v>120</v>
      </c>
      <c r="B53" s="22" t="s">
        <v>163</v>
      </c>
      <c r="C53" s="22" t="s">
        <v>222</v>
      </c>
      <c r="D53" s="22" t="s">
        <v>223</v>
      </c>
      <c r="E53" s="22">
        <v>11554435</v>
      </c>
      <c r="F53" s="22">
        <v>0</v>
      </c>
      <c r="G53" s="22">
        <v>0</v>
      </c>
      <c r="H53" s="22">
        <v>1140903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12695338</v>
      </c>
      <c r="S53" s="22">
        <v>0</v>
      </c>
      <c r="T53" s="22">
        <v>0</v>
      </c>
      <c r="U53" s="22">
        <v>0</v>
      </c>
    </row>
    <row r="54" spans="1:21" x14ac:dyDescent="0.25">
      <c r="A54" s="22" t="s">
        <v>120</v>
      </c>
      <c r="B54" s="22" t="s">
        <v>163</v>
      </c>
      <c r="C54" s="22" t="s">
        <v>224</v>
      </c>
      <c r="D54" s="22" t="s">
        <v>225</v>
      </c>
      <c r="E54" s="22">
        <v>53400094</v>
      </c>
      <c r="F54" s="22">
        <v>0</v>
      </c>
      <c r="G54" s="22">
        <v>43073954</v>
      </c>
      <c r="H54" s="22">
        <v>-39851015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56623033</v>
      </c>
      <c r="S54" s="22">
        <v>0</v>
      </c>
      <c r="T54" s="22">
        <v>0</v>
      </c>
      <c r="U54" s="22">
        <v>0</v>
      </c>
    </row>
    <row r="55" spans="1:21" x14ac:dyDescent="0.25">
      <c r="A55" s="22" t="s">
        <v>120</v>
      </c>
      <c r="B55" s="22" t="s">
        <v>163</v>
      </c>
      <c r="C55" s="22" t="s">
        <v>226</v>
      </c>
      <c r="D55" s="22" t="s">
        <v>227</v>
      </c>
      <c r="E55" s="22">
        <v>27149898</v>
      </c>
      <c r="F55" s="22">
        <v>0</v>
      </c>
      <c r="G55" s="22">
        <v>508208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27658106</v>
      </c>
      <c r="S55" s="22">
        <v>0</v>
      </c>
      <c r="T55" s="22">
        <v>0</v>
      </c>
      <c r="U55" s="22">
        <v>0</v>
      </c>
    </row>
    <row r="56" spans="1:21" x14ac:dyDescent="0.25">
      <c r="A56" s="22" t="s">
        <v>120</v>
      </c>
      <c r="B56" s="22" t="s">
        <v>163</v>
      </c>
      <c r="C56" s="22" t="s">
        <v>228</v>
      </c>
      <c r="D56" s="22" t="s">
        <v>229</v>
      </c>
      <c r="E56" s="22">
        <v>11736349</v>
      </c>
      <c r="F56" s="22">
        <v>0</v>
      </c>
      <c r="G56" s="22">
        <v>7700094</v>
      </c>
      <c r="H56" s="22">
        <v>0</v>
      </c>
      <c r="I56" s="22">
        <v>-2918102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16518341</v>
      </c>
      <c r="S56" s="22">
        <v>0</v>
      </c>
      <c r="T56" s="22">
        <v>0</v>
      </c>
      <c r="U56" s="22">
        <v>0</v>
      </c>
    </row>
    <row r="57" spans="1:21" x14ac:dyDescent="0.25">
      <c r="A57" s="22" t="s">
        <v>120</v>
      </c>
      <c r="B57" s="22" t="s">
        <v>163</v>
      </c>
      <c r="C57" s="22" t="s">
        <v>230</v>
      </c>
      <c r="D57" s="22" t="s">
        <v>231</v>
      </c>
      <c r="E57" s="22">
        <v>28098161</v>
      </c>
      <c r="F57" s="22">
        <v>0</v>
      </c>
      <c r="G57" s="22">
        <v>18950633</v>
      </c>
      <c r="H57" s="22">
        <v>0</v>
      </c>
      <c r="I57" s="22">
        <v>-21366996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25681798</v>
      </c>
      <c r="S57" s="22">
        <v>0</v>
      </c>
      <c r="T57" s="22">
        <v>0</v>
      </c>
      <c r="U57" s="22">
        <v>0</v>
      </c>
    </row>
    <row r="58" spans="1:21" x14ac:dyDescent="0.25">
      <c r="A58" s="22" t="s">
        <v>120</v>
      </c>
      <c r="B58" s="22" t="s">
        <v>163</v>
      </c>
      <c r="C58" s="22" t="s">
        <v>232</v>
      </c>
      <c r="D58" s="22" t="s">
        <v>233</v>
      </c>
      <c r="E58" s="22">
        <v>11688778</v>
      </c>
      <c r="F58" s="22">
        <v>0</v>
      </c>
      <c r="G58" s="22">
        <v>3079756</v>
      </c>
      <c r="H58" s="22">
        <v>-1352077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13416457</v>
      </c>
      <c r="S58" s="22">
        <v>0</v>
      </c>
      <c r="T58" s="22">
        <v>0</v>
      </c>
      <c r="U58" s="22">
        <v>0</v>
      </c>
    </row>
    <row r="59" spans="1:21" x14ac:dyDescent="0.25">
      <c r="A59" s="22" t="s">
        <v>120</v>
      </c>
      <c r="B59" s="22" t="s">
        <v>163</v>
      </c>
      <c r="C59" s="22" t="s">
        <v>234</v>
      </c>
      <c r="D59" s="22" t="s">
        <v>235</v>
      </c>
      <c r="E59" s="22">
        <v>37718684</v>
      </c>
      <c r="F59" s="22">
        <v>0</v>
      </c>
      <c r="G59" s="22">
        <v>0</v>
      </c>
      <c r="H59" s="22">
        <v>5937161</v>
      </c>
      <c r="I59" s="22">
        <v>-2921191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40734654</v>
      </c>
      <c r="S59" s="22">
        <v>0</v>
      </c>
      <c r="T59" s="22">
        <v>0</v>
      </c>
      <c r="U59" s="22">
        <v>0</v>
      </c>
    </row>
    <row r="60" spans="1:21" x14ac:dyDescent="0.25">
      <c r="A60" s="22" t="s">
        <v>120</v>
      </c>
      <c r="B60" s="22" t="s">
        <v>163</v>
      </c>
      <c r="C60" s="22" t="s">
        <v>236</v>
      </c>
      <c r="D60" s="22" t="s">
        <v>237</v>
      </c>
      <c r="E60" s="22">
        <v>4668463</v>
      </c>
      <c r="F60" s="22">
        <v>0</v>
      </c>
      <c r="G60" s="22">
        <v>421300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5089763</v>
      </c>
      <c r="S60" s="22">
        <v>0</v>
      </c>
      <c r="T60" s="22">
        <v>0</v>
      </c>
      <c r="U60" s="22">
        <v>0</v>
      </c>
    </row>
    <row r="61" spans="1:21" x14ac:dyDescent="0.25">
      <c r="A61" s="22" t="s">
        <v>120</v>
      </c>
      <c r="B61" s="22" t="s">
        <v>163</v>
      </c>
      <c r="C61" s="22" t="s">
        <v>238</v>
      </c>
      <c r="D61" s="22" t="s">
        <v>239</v>
      </c>
      <c r="E61" s="22">
        <v>13661918</v>
      </c>
      <c r="F61" s="22">
        <v>0</v>
      </c>
      <c r="G61" s="22">
        <v>3138493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16800411</v>
      </c>
      <c r="S61" s="22">
        <v>0</v>
      </c>
      <c r="T61" s="22">
        <v>0</v>
      </c>
      <c r="U61" s="22">
        <v>0</v>
      </c>
    </row>
    <row r="62" spans="1:21" x14ac:dyDescent="0.25">
      <c r="A62" s="22" t="s">
        <v>120</v>
      </c>
      <c r="B62" s="22" t="s">
        <v>163</v>
      </c>
      <c r="C62" s="22" t="s">
        <v>240</v>
      </c>
      <c r="D62" s="22" t="s">
        <v>241</v>
      </c>
      <c r="E62" s="22">
        <v>4437862</v>
      </c>
      <c r="F62" s="22">
        <v>0</v>
      </c>
      <c r="G62" s="22">
        <v>33351</v>
      </c>
      <c r="H62" s="22">
        <v>1339000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5810213</v>
      </c>
      <c r="S62" s="22">
        <v>0</v>
      </c>
      <c r="T62" s="22">
        <v>0</v>
      </c>
      <c r="U62" s="22">
        <v>0</v>
      </c>
    </row>
    <row r="63" spans="1:21" x14ac:dyDescent="0.25">
      <c r="A63" s="22" t="s">
        <v>120</v>
      </c>
      <c r="B63" s="22" t="s">
        <v>163</v>
      </c>
      <c r="C63" s="22" t="s">
        <v>242</v>
      </c>
      <c r="D63" s="22" t="s">
        <v>243</v>
      </c>
      <c r="E63" s="22">
        <v>21587889</v>
      </c>
      <c r="F63" s="22">
        <v>0</v>
      </c>
      <c r="G63" s="22">
        <v>0</v>
      </c>
      <c r="H63" s="22">
        <v>-1724397</v>
      </c>
      <c r="I63" s="22">
        <v>-3539308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16324184</v>
      </c>
      <c r="S63" s="22">
        <v>0</v>
      </c>
      <c r="T63" s="22">
        <v>0</v>
      </c>
      <c r="U63" s="22">
        <v>0</v>
      </c>
    </row>
    <row r="64" spans="1:21" x14ac:dyDescent="0.25">
      <c r="A64" s="22" t="s">
        <v>120</v>
      </c>
      <c r="B64" s="22" t="s">
        <v>163</v>
      </c>
      <c r="C64" s="22" t="s">
        <v>244</v>
      </c>
      <c r="D64" s="22" t="s">
        <v>245</v>
      </c>
      <c r="E64" s="22">
        <v>1852582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78272</v>
      </c>
      <c r="R64" s="22">
        <v>1930854</v>
      </c>
      <c r="S64" s="22">
        <v>0</v>
      </c>
      <c r="T64" s="22">
        <v>0</v>
      </c>
      <c r="U64" s="22">
        <v>0</v>
      </c>
    </row>
    <row r="65" spans="1:21" x14ac:dyDescent="0.25">
      <c r="A65" s="22" t="s">
        <v>120</v>
      </c>
      <c r="B65" s="22" t="s">
        <v>163</v>
      </c>
      <c r="C65" s="22" t="s">
        <v>246</v>
      </c>
      <c r="D65" s="22" t="s">
        <v>247</v>
      </c>
      <c r="E65" s="22">
        <v>23105929</v>
      </c>
      <c r="F65" s="22">
        <v>0</v>
      </c>
      <c r="G65" s="22">
        <v>-1175081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21930848</v>
      </c>
      <c r="S65" s="22">
        <v>0</v>
      </c>
      <c r="T65" s="22">
        <v>0</v>
      </c>
      <c r="U65" s="22">
        <v>0</v>
      </c>
    </row>
    <row r="66" spans="1:21" x14ac:dyDescent="0.25">
      <c r="A66" s="22" t="s">
        <v>120</v>
      </c>
      <c r="B66" s="22" t="s">
        <v>163</v>
      </c>
      <c r="C66" s="22" t="s">
        <v>248</v>
      </c>
      <c r="D66" s="22" t="s">
        <v>249</v>
      </c>
      <c r="E66" s="22">
        <v>35371234</v>
      </c>
      <c r="F66" s="22">
        <v>0</v>
      </c>
      <c r="G66" s="22">
        <v>14625602</v>
      </c>
      <c r="H66" s="22">
        <v>-5652464</v>
      </c>
      <c r="I66" s="22">
        <v>-11511856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32832516</v>
      </c>
      <c r="S66" s="22">
        <v>0</v>
      </c>
      <c r="T66" s="22">
        <v>0</v>
      </c>
      <c r="U66" s="22">
        <v>0</v>
      </c>
    </row>
    <row r="67" spans="1:21" x14ac:dyDescent="0.25">
      <c r="A67" s="22" t="s">
        <v>120</v>
      </c>
      <c r="B67" s="22" t="s">
        <v>163</v>
      </c>
      <c r="C67" s="22" t="s">
        <v>250</v>
      </c>
      <c r="D67" s="22" t="s">
        <v>251</v>
      </c>
      <c r="E67" s="22">
        <v>38699486</v>
      </c>
      <c r="F67" s="22">
        <v>0</v>
      </c>
      <c r="G67" s="22">
        <v>8296224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46995710</v>
      </c>
      <c r="S67" s="22">
        <v>0</v>
      </c>
      <c r="T67" s="22">
        <v>0</v>
      </c>
      <c r="U67" s="22">
        <v>0</v>
      </c>
    </row>
    <row r="68" spans="1:21" x14ac:dyDescent="0.25">
      <c r="A68" s="22" t="s">
        <v>120</v>
      </c>
      <c r="B68" s="22" t="s">
        <v>163</v>
      </c>
      <c r="C68" s="22" t="s">
        <v>252</v>
      </c>
      <c r="D68" s="22" t="s">
        <v>253</v>
      </c>
      <c r="E68" s="22">
        <v>8319138</v>
      </c>
      <c r="F68" s="22">
        <v>0</v>
      </c>
      <c r="G68" s="22">
        <v>2016494</v>
      </c>
      <c r="H68" s="22">
        <v>-174000</v>
      </c>
      <c r="I68" s="22">
        <v>-919769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9241863</v>
      </c>
      <c r="S68" s="22">
        <v>0</v>
      </c>
      <c r="T68" s="22">
        <v>0</v>
      </c>
      <c r="U68" s="22">
        <v>0</v>
      </c>
    </row>
    <row r="69" spans="1:21" x14ac:dyDescent="0.25">
      <c r="A69" s="22" t="s">
        <v>120</v>
      </c>
      <c r="B69" s="22" t="s">
        <v>163</v>
      </c>
      <c r="C69" s="22" t="s">
        <v>254</v>
      </c>
      <c r="D69" s="22" t="s">
        <v>255</v>
      </c>
      <c r="E69" s="22">
        <v>4021382</v>
      </c>
      <c r="F69" s="22">
        <v>0</v>
      </c>
      <c r="G69" s="22">
        <v>1053326</v>
      </c>
      <c r="H69" s="22">
        <v>-330753</v>
      </c>
      <c r="I69" s="22">
        <v>-197000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4546955</v>
      </c>
      <c r="S69" s="22">
        <v>0</v>
      </c>
      <c r="T69" s="22">
        <v>0</v>
      </c>
      <c r="U69" s="22">
        <v>0</v>
      </c>
    </row>
    <row r="70" spans="1:21" x14ac:dyDescent="0.25">
      <c r="A70" s="22" t="s">
        <v>120</v>
      </c>
      <c r="B70" s="22" t="s">
        <v>163</v>
      </c>
      <c r="C70" s="22" t="s">
        <v>256</v>
      </c>
      <c r="D70" s="22" t="s">
        <v>257</v>
      </c>
      <c r="E70" s="22">
        <v>3067569</v>
      </c>
      <c r="F70" s="22">
        <v>0</v>
      </c>
      <c r="G70" s="22">
        <v>570646</v>
      </c>
      <c r="H70" s="22">
        <v>-69227</v>
      </c>
      <c r="I70" s="22">
        <v>-41672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3527316</v>
      </c>
      <c r="S70" s="22">
        <v>0</v>
      </c>
      <c r="T70" s="22">
        <v>0</v>
      </c>
      <c r="U70" s="22">
        <v>0</v>
      </c>
    </row>
    <row r="71" spans="1:21" x14ac:dyDescent="0.25">
      <c r="A71" s="22" t="s">
        <v>120</v>
      </c>
      <c r="B71" s="22" t="s">
        <v>163</v>
      </c>
      <c r="C71" s="22" t="s">
        <v>258</v>
      </c>
      <c r="D71" s="22" t="s">
        <v>259</v>
      </c>
      <c r="E71" s="22">
        <v>600469</v>
      </c>
      <c r="F71" s="22">
        <v>0</v>
      </c>
      <c r="G71" s="22">
        <v>201278</v>
      </c>
      <c r="H71" s="22">
        <v>-24841</v>
      </c>
      <c r="I71" s="22">
        <v>-593215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183691</v>
      </c>
      <c r="S71" s="22">
        <v>0</v>
      </c>
      <c r="T71" s="22">
        <v>0</v>
      </c>
      <c r="U71" s="22">
        <v>0</v>
      </c>
    </row>
    <row r="72" spans="1:21" x14ac:dyDescent="0.25">
      <c r="A72" s="22" t="s">
        <v>120</v>
      </c>
      <c r="B72" s="22" t="s">
        <v>163</v>
      </c>
      <c r="C72" s="22" t="s">
        <v>260</v>
      </c>
      <c r="D72" s="22" t="s">
        <v>261</v>
      </c>
      <c r="E72" s="22">
        <v>3352404</v>
      </c>
      <c r="F72" s="22">
        <v>0</v>
      </c>
      <c r="G72" s="22">
        <v>21000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3373404</v>
      </c>
      <c r="S72" s="22">
        <v>0</v>
      </c>
      <c r="T72" s="22">
        <v>0</v>
      </c>
      <c r="U72" s="22">
        <v>0</v>
      </c>
    </row>
    <row r="73" spans="1:21" x14ac:dyDescent="0.25">
      <c r="A73" s="22" t="s">
        <v>120</v>
      </c>
      <c r="B73" s="22" t="s">
        <v>163</v>
      </c>
      <c r="C73" s="22" t="s">
        <v>262</v>
      </c>
      <c r="D73" s="22" t="s">
        <v>263</v>
      </c>
      <c r="E73" s="22">
        <v>9591494</v>
      </c>
      <c r="F73" s="22">
        <v>0</v>
      </c>
      <c r="G73" s="22">
        <v>1958157</v>
      </c>
      <c r="H73" s="22">
        <v>-188512</v>
      </c>
      <c r="I73" s="22">
        <v>-53000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11308139</v>
      </c>
      <c r="S73" s="22">
        <v>0</v>
      </c>
      <c r="T73" s="22">
        <v>0</v>
      </c>
      <c r="U73" s="22">
        <v>0</v>
      </c>
    </row>
    <row r="74" spans="1:21" x14ac:dyDescent="0.25">
      <c r="A74" s="22" t="s">
        <v>120</v>
      </c>
      <c r="B74" s="22" t="s">
        <v>163</v>
      </c>
      <c r="C74" s="22" t="s">
        <v>264</v>
      </c>
      <c r="D74" s="22" t="s">
        <v>265</v>
      </c>
      <c r="E74" s="22">
        <v>12213389</v>
      </c>
      <c r="F74" s="22">
        <v>0</v>
      </c>
      <c r="G74" s="22">
        <v>0</v>
      </c>
      <c r="H74" s="22">
        <v>-539888</v>
      </c>
      <c r="I74" s="22">
        <v>-119255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11554246</v>
      </c>
      <c r="S74" s="22">
        <v>0</v>
      </c>
      <c r="T74" s="22">
        <v>0</v>
      </c>
      <c r="U74" s="22">
        <v>0</v>
      </c>
    </row>
    <row r="75" spans="1:21" x14ac:dyDescent="0.25">
      <c r="A75" s="22" t="s">
        <v>120</v>
      </c>
      <c r="B75" s="22" t="s">
        <v>163</v>
      </c>
      <c r="C75" s="22" t="s">
        <v>266</v>
      </c>
      <c r="D75" s="22" t="s">
        <v>267</v>
      </c>
      <c r="E75" s="22">
        <v>13508225</v>
      </c>
      <c r="F75" s="22">
        <v>0</v>
      </c>
      <c r="G75" s="22">
        <v>2373945</v>
      </c>
      <c r="H75" s="22">
        <v>-509396</v>
      </c>
      <c r="I75" s="22">
        <v>-3251220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12121554</v>
      </c>
      <c r="S75" s="22">
        <v>0</v>
      </c>
      <c r="T75" s="22">
        <v>0</v>
      </c>
      <c r="U75" s="22">
        <v>0</v>
      </c>
    </row>
    <row r="76" spans="1:21" x14ac:dyDescent="0.25">
      <c r="A76" s="22" t="s">
        <v>120</v>
      </c>
      <c r="B76" s="22" t="s">
        <v>163</v>
      </c>
      <c r="C76" s="22" t="s">
        <v>268</v>
      </c>
      <c r="D76" s="22" t="s">
        <v>269</v>
      </c>
      <c r="E76" s="22">
        <v>3138900</v>
      </c>
      <c r="F76" s="22">
        <v>0</v>
      </c>
      <c r="G76" s="22">
        <v>432995</v>
      </c>
      <c r="H76" s="22">
        <v>-182420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131592</v>
      </c>
      <c r="R76" s="22">
        <v>3521067</v>
      </c>
      <c r="S76" s="22">
        <v>0</v>
      </c>
      <c r="T76" s="22">
        <v>0</v>
      </c>
      <c r="U76" s="22">
        <v>0</v>
      </c>
    </row>
    <row r="77" spans="1:21" x14ac:dyDescent="0.25">
      <c r="A77" s="22" t="s">
        <v>120</v>
      </c>
      <c r="B77" s="22" t="s">
        <v>163</v>
      </c>
      <c r="C77" s="22" t="s">
        <v>270</v>
      </c>
      <c r="D77" s="22" t="s">
        <v>271</v>
      </c>
      <c r="E77" s="22">
        <v>6038494</v>
      </c>
      <c r="F77" s="22">
        <v>0</v>
      </c>
      <c r="G77" s="22">
        <v>1156783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7195277</v>
      </c>
      <c r="S77" s="22">
        <v>0</v>
      </c>
      <c r="T77" s="22">
        <v>0</v>
      </c>
      <c r="U77" s="22">
        <v>0</v>
      </c>
    </row>
    <row r="78" spans="1:21" x14ac:dyDescent="0.25">
      <c r="A78" s="22" t="s">
        <v>120</v>
      </c>
      <c r="B78" s="22" t="s">
        <v>163</v>
      </c>
      <c r="C78" s="22" t="s">
        <v>272</v>
      </c>
      <c r="D78" s="22" t="s">
        <v>273</v>
      </c>
      <c r="E78" s="22">
        <v>18846528</v>
      </c>
      <c r="F78" s="22">
        <v>0</v>
      </c>
      <c r="G78" s="22">
        <v>1433674</v>
      </c>
      <c r="H78" s="22">
        <v>-1100306</v>
      </c>
      <c r="I78" s="22">
        <v>-1276379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17903517</v>
      </c>
      <c r="S78" s="22">
        <v>0</v>
      </c>
      <c r="T78" s="22">
        <v>0</v>
      </c>
      <c r="U78" s="22">
        <v>0</v>
      </c>
    </row>
    <row r="79" spans="1:21" x14ac:dyDescent="0.25">
      <c r="A79" s="22" t="s">
        <v>120</v>
      </c>
      <c r="B79" s="22" t="s">
        <v>163</v>
      </c>
      <c r="C79" s="22" t="s">
        <v>274</v>
      </c>
      <c r="D79" s="22" t="s">
        <v>275</v>
      </c>
      <c r="E79" s="22">
        <v>19461299</v>
      </c>
      <c r="F79" s="22">
        <v>0</v>
      </c>
      <c r="G79" s="22">
        <v>770000</v>
      </c>
      <c r="H79" s="22">
        <v>0</v>
      </c>
      <c r="I79" s="22">
        <v>-592356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19638943</v>
      </c>
      <c r="S79" s="22">
        <v>0</v>
      </c>
      <c r="T79" s="22">
        <v>0</v>
      </c>
      <c r="U79" s="22">
        <v>0</v>
      </c>
    </row>
    <row r="80" spans="1:21" x14ac:dyDescent="0.25">
      <c r="A80" s="22" t="s">
        <v>120</v>
      </c>
      <c r="B80" s="22" t="s">
        <v>163</v>
      </c>
      <c r="C80" s="22" t="s">
        <v>276</v>
      </c>
      <c r="D80" s="22" t="s">
        <v>277</v>
      </c>
      <c r="E80" s="22">
        <v>16743167</v>
      </c>
      <c r="F80" s="22">
        <v>0</v>
      </c>
      <c r="G80" s="22">
        <v>0</v>
      </c>
      <c r="H80" s="22">
        <v>-1398071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15345096</v>
      </c>
      <c r="S80" s="22">
        <v>0</v>
      </c>
      <c r="T80" s="22">
        <v>0</v>
      </c>
      <c r="U80" s="22">
        <v>0</v>
      </c>
    </row>
    <row r="81" spans="1:21" x14ac:dyDescent="0.25">
      <c r="A81" s="22" t="s">
        <v>120</v>
      </c>
      <c r="B81" s="22" t="s">
        <v>163</v>
      </c>
      <c r="C81" s="22" t="s">
        <v>278</v>
      </c>
      <c r="D81" s="22" t="s">
        <v>279</v>
      </c>
      <c r="E81" s="22">
        <v>10926396</v>
      </c>
      <c r="F81" s="22">
        <v>0</v>
      </c>
      <c r="G81" s="22">
        <v>1110284</v>
      </c>
      <c r="H81" s="22">
        <v>-6429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12030251</v>
      </c>
      <c r="S81" s="22">
        <v>0</v>
      </c>
      <c r="T81" s="22">
        <v>0</v>
      </c>
      <c r="U81" s="22">
        <v>0</v>
      </c>
    </row>
    <row r="82" spans="1:21" x14ac:dyDescent="0.25">
      <c r="A82" s="22" t="s">
        <v>120</v>
      </c>
      <c r="B82" s="22" t="s">
        <v>163</v>
      </c>
      <c r="C82" s="22" t="s">
        <v>280</v>
      </c>
      <c r="D82" s="22" t="s">
        <v>281</v>
      </c>
      <c r="E82" s="22">
        <v>5106714</v>
      </c>
      <c r="F82" s="22">
        <v>0</v>
      </c>
      <c r="G82" s="22">
        <v>1827631</v>
      </c>
      <c r="H82" s="22">
        <v>-141133</v>
      </c>
      <c r="I82" s="22">
        <v>-606619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6186593</v>
      </c>
      <c r="S82" s="22">
        <v>0</v>
      </c>
      <c r="T82" s="22">
        <v>0</v>
      </c>
      <c r="U82" s="22">
        <v>0</v>
      </c>
    </row>
    <row r="83" spans="1:21" x14ac:dyDescent="0.25">
      <c r="A83" s="22" t="s">
        <v>120</v>
      </c>
      <c r="B83" s="22" t="s">
        <v>163</v>
      </c>
      <c r="C83" s="22" t="s">
        <v>282</v>
      </c>
      <c r="D83" s="22" t="s">
        <v>283</v>
      </c>
      <c r="E83" s="22">
        <v>14074471</v>
      </c>
      <c r="F83" s="22">
        <v>0</v>
      </c>
      <c r="G83" s="22">
        <v>1576903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15651374</v>
      </c>
      <c r="S83" s="22">
        <v>0</v>
      </c>
      <c r="T83" s="22">
        <v>0</v>
      </c>
      <c r="U83" s="22">
        <v>0</v>
      </c>
    </row>
    <row r="84" spans="1:21" x14ac:dyDescent="0.25">
      <c r="A84" s="22" t="s">
        <v>120</v>
      </c>
      <c r="B84" s="22" t="s">
        <v>163</v>
      </c>
      <c r="C84" s="22" t="s">
        <v>284</v>
      </c>
      <c r="D84" s="22" t="s">
        <v>285</v>
      </c>
      <c r="E84" s="22">
        <v>31056423</v>
      </c>
      <c r="F84" s="22">
        <v>0</v>
      </c>
      <c r="G84" s="22">
        <v>1986138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-9547054</v>
      </c>
      <c r="R84" s="22">
        <v>23495507</v>
      </c>
      <c r="S84" s="22">
        <v>0</v>
      </c>
      <c r="T84" s="22">
        <v>0</v>
      </c>
      <c r="U84" s="22">
        <v>0</v>
      </c>
    </row>
    <row r="85" spans="1:21" x14ac:dyDescent="0.25">
      <c r="A85" s="22" t="s">
        <v>120</v>
      </c>
      <c r="B85" s="22" t="s">
        <v>163</v>
      </c>
      <c r="C85" s="22" t="s">
        <v>286</v>
      </c>
      <c r="D85" s="22" t="s">
        <v>287</v>
      </c>
      <c r="E85" s="22">
        <v>6335034</v>
      </c>
      <c r="F85" s="22">
        <v>0</v>
      </c>
      <c r="G85" s="22">
        <v>0</v>
      </c>
      <c r="H85" s="22">
        <v>-464773</v>
      </c>
      <c r="I85" s="22">
        <v>-502912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5367349</v>
      </c>
      <c r="S85" s="22">
        <v>0</v>
      </c>
      <c r="T85" s="22">
        <v>0</v>
      </c>
      <c r="U85" s="22">
        <v>0</v>
      </c>
    </row>
    <row r="86" spans="1:21" x14ac:dyDescent="0.25">
      <c r="A86" s="22" t="s">
        <v>120</v>
      </c>
      <c r="B86" s="22" t="s">
        <v>163</v>
      </c>
      <c r="C86" s="22" t="s">
        <v>288</v>
      </c>
      <c r="D86" s="22" t="s">
        <v>289</v>
      </c>
      <c r="E86" s="22">
        <v>11074893</v>
      </c>
      <c r="F86" s="22">
        <v>0</v>
      </c>
      <c r="G86" s="22">
        <v>1849055</v>
      </c>
      <c r="H86" s="22">
        <v>-223586</v>
      </c>
      <c r="I86" s="22">
        <v>-2543682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10156680</v>
      </c>
      <c r="S86" s="22">
        <v>0</v>
      </c>
      <c r="T86" s="22">
        <v>0</v>
      </c>
      <c r="U86" s="22">
        <v>0</v>
      </c>
    </row>
    <row r="87" spans="1:21" x14ac:dyDescent="0.25">
      <c r="A87" s="22" t="s">
        <v>120</v>
      </c>
      <c r="B87" s="22" t="s">
        <v>163</v>
      </c>
      <c r="C87" s="22" t="s">
        <v>290</v>
      </c>
      <c r="D87" s="22" t="s">
        <v>291</v>
      </c>
      <c r="E87" s="22">
        <v>44565543</v>
      </c>
      <c r="F87" s="22">
        <v>0</v>
      </c>
      <c r="G87" s="22">
        <v>12225490</v>
      </c>
      <c r="H87" s="22">
        <v>-1028474</v>
      </c>
      <c r="I87" s="22">
        <v>-5471876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468571</v>
      </c>
      <c r="R87" s="22">
        <v>50759254</v>
      </c>
      <c r="S87" s="22">
        <v>0</v>
      </c>
      <c r="T87" s="22">
        <v>0</v>
      </c>
      <c r="U87" s="22">
        <v>0</v>
      </c>
    </row>
    <row r="88" spans="1:21" x14ac:dyDescent="0.25">
      <c r="A88" s="22" t="s">
        <v>120</v>
      </c>
      <c r="B88" s="22" t="s">
        <v>292</v>
      </c>
      <c r="C88" s="22" t="s">
        <v>293</v>
      </c>
      <c r="D88" s="22" t="s">
        <v>294</v>
      </c>
      <c r="E88" s="22">
        <v>3840988</v>
      </c>
      <c r="F88" s="22">
        <v>0</v>
      </c>
      <c r="G88" s="22">
        <v>1864348</v>
      </c>
      <c r="H88" s="22">
        <v>-354130</v>
      </c>
      <c r="I88" s="22">
        <v>-588448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4762758</v>
      </c>
      <c r="S88" s="22">
        <v>0</v>
      </c>
      <c r="T88" s="22">
        <v>0</v>
      </c>
      <c r="U88" s="22">
        <v>0</v>
      </c>
    </row>
    <row r="89" spans="1:21" x14ac:dyDescent="0.25">
      <c r="A89" s="22" t="s">
        <v>120</v>
      </c>
      <c r="B89" s="22" t="s">
        <v>292</v>
      </c>
      <c r="C89" s="22" t="s">
        <v>295</v>
      </c>
      <c r="D89" s="22" t="s">
        <v>296</v>
      </c>
      <c r="E89" s="22">
        <v>5353455</v>
      </c>
      <c r="F89" s="22">
        <v>0</v>
      </c>
      <c r="G89" s="22">
        <v>22431060</v>
      </c>
      <c r="H89" s="22">
        <v>-592629</v>
      </c>
      <c r="I89" s="22">
        <v>-15183838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12008048</v>
      </c>
      <c r="S89" s="22">
        <v>0</v>
      </c>
      <c r="T89" s="22">
        <v>0</v>
      </c>
      <c r="U89" s="22">
        <v>0</v>
      </c>
    </row>
    <row r="90" spans="1:21" x14ac:dyDescent="0.25">
      <c r="A90" s="22" t="s">
        <v>120</v>
      </c>
      <c r="B90" s="22" t="s">
        <v>292</v>
      </c>
      <c r="C90" s="22" t="s">
        <v>297</v>
      </c>
      <c r="D90" s="22" t="s">
        <v>298</v>
      </c>
      <c r="E90" s="22">
        <v>4614778</v>
      </c>
      <c r="F90" s="22">
        <v>0</v>
      </c>
      <c r="G90" s="22">
        <v>1823891</v>
      </c>
      <c r="H90" s="22">
        <v>-112338</v>
      </c>
      <c r="I90" s="22">
        <v>-2038504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4287827</v>
      </c>
      <c r="S90" s="22">
        <v>0</v>
      </c>
      <c r="T90" s="22">
        <v>0</v>
      </c>
      <c r="U90" s="22">
        <v>0</v>
      </c>
    </row>
    <row r="91" spans="1:21" x14ac:dyDescent="0.25">
      <c r="A91" s="22" t="s">
        <v>120</v>
      </c>
      <c r="B91" s="22" t="s">
        <v>292</v>
      </c>
      <c r="C91" s="22" t="s">
        <v>299</v>
      </c>
      <c r="D91" s="22" t="s">
        <v>300</v>
      </c>
      <c r="E91" s="22">
        <v>813676</v>
      </c>
      <c r="F91" s="22">
        <v>0</v>
      </c>
      <c r="G91" s="22">
        <v>0</v>
      </c>
      <c r="H91" s="22">
        <v>-6192</v>
      </c>
      <c r="I91" s="22">
        <v>-78221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729263</v>
      </c>
      <c r="S91" s="22">
        <v>0</v>
      </c>
      <c r="T91" s="22">
        <v>0</v>
      </c>
      <c r="U91" s="22">
        <v>0</v>
      </c>
    </row>
    <row r="92" spans="1:21" x14ac:dyDescent="0.25">
      <c r="A92" s="22" t="s">
        <v>120</v>
      </c>
      <c r="B92" s="22" t="s">
        <v>292</v>
      </c>
      <c r="C92" s="22" t="s">
        <v>301</v>
      </c>
      <c r="D92" s="22" t="s">
        <v>302</v>
      </c>
      <c r="E92" s="22">
        <v>1442047</v>
      </c>
      <c r="F92" s="22">
        <v>0</v>
      </c>
      <c r="G92" s="22">
        <v>336724</v>
      </c>
      <c r="H92" s="22">
        <v>0</v>
      </c>
      <c r="I92" s="22">
        <v>-967529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811242</v>
      </c>
      <c r="S92" s="22">
        <v>0</v>
      </c>
      <c r="T92" s="22">
        <v>0</v>
      </c>
      <c r="U92" s="22">
        <v>0</v>
      </c>
    </row>
    <row r="93" spans="1:21" x14ac:dyDescent="0.25">
      <c r="A93" s="22" t="s">
        <v>120</v>
      </c>
      <c r="B93" s="22" t="s">
        <v>292</v>
      </c>
      <c r="C93" s="22" t="s">
        <v>303</v>
      </c>
      <c r="D93" s="22" t="s">
        <v>304</v>
      </c>
      <c r="E93" s="22">
        <v>11033643</v>
      </c>
      <c r="F93" s="22">
        <v>0</v>
      </c>
      <c r="G93" s="22">
        <v>2797877</v>
      </c>
      <c r="H93" s="22">
        <v>-144856</v>
      </c>
      <c r="I93" s="22">
        <v>-6433583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2318259</v>
      </c>
      <c r="R93" s="22">
        <v>9571341</v>
      </c>
      <c r="S93" s="22">
        <v>0</v>
      </c>
      <c r="T93" s="22">
        <v>0</v>
      </c>
      <c r="U93" s="22">
        <v>0</v>
      </c>
    </row>
    <row r="94" spans="1:21" x14ac:dyDescent="0.25">
      <c r="A94" s="22" t="s">
        <v>120</v>
      </c>
      <c r="B94" s="22" t="s">
        <v>292</v>
      </c>
      <c r="C94" s="22" t="s">
        <v>305</v>
      </c>
      <c r="D94" s="22" t="s">
        <v>306</v>
      </c>
      <c r="E94" s="22">
        <v>1397191</v>
      </c>
      <c r="F94" s="22">
        <v>0</v>
      </c>
      <c r="G94" s="22">
        <v>368443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1765634</v>
      </c>
      <c r="S94" s="22">
        <v>0</v>
      </c>
      <c r="T94" s="22">
        <v>0</v>
      </c>
      <c r="U94" s="22">
        <v>0</v>
      </c>
    </row>
    <row r="95" spans="1:21" x14ac:dyDescent="0.25">
      <c r="A95" s="22" t="s">
        <v>120</v>
      </c>
      <c r="B95" s="22" t="s">
        <v>292</v>
      </c>
      <c r="C95" s="22" t="s">
        <v>307</v>
      </c>
      <c r="D95" s="22" t="s">
        <v>308</v>
      </c>
      <c r="E95" s="22">
        <v>665002</v>
      </c>
      <c r="F95" s="22">
        <v>0</v>
      </c>
      <c r="G95" s="22">
        <v>18602</v>
      </c>
      <c r="H95" s="22">
        <v>-20586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663018</v>
      </c>
      <c r="S95" s="22">
        <v>0</v>
      </c>
      <c r="T95" s="22">
        <v>0</v>
      </c>
      <c r="U95" s="22">
        <v>0</v>
      </c>
    </row>
    <row r="96" spans="1:21" x14ac:dyDescent="0.25">
      <c r="A96" s="22" t="s">
        <v>120</v>
      </c>
      <c r="B96" s="22" t="s">
        <v>292</v>
      </c>
      <c r="C96" s="22" t="s">
        <v>309</v>
      </c>
      <c r="D96" s="22" t="s">
        <v>310</v>
      </c>
      <c r="E96" s="22">
        <v>12195821</v>
      </c>
      <c r="F96" s="22"/>
      <c r="G96" s="22">
        <v>3541337</v>
      </c>
      <c r="H96" s="22">
        <v>374356</v>
      </c>
      <c r="I96" s="22">
        <v>-1770669</v>
      </c>
      <c r="J96" s="22"/>
      <c r="K96" s="22"/>
      <c r="L96" s="22"/>
      <c r="M96" s="22"/>
      <c r="N96" s="22"/>
      <c r="O96" s="22"/>
      <c r="P96" s="22"/>
      <c r="Q96" s="22"/>
      <c r="R96" s="22">
        <v>14340845</v>
      </c>
      <c r="S96" s="22"/>
      <c r="T96" s="22"/>
      <c r="U96" s="22"/>
    </row>
    <row r="97" spans="1:21" x14ac:dyDescent="0.25">
      <c r="A97" s="22" t="s">
        <v>120</v>
      </c>
      <c r="B97" s="22" t="s">
        <v>292</v>
      </c>
      <c r="C97" s="22" t="s">
        <v>311</v>
      </c>
      <c r="D97" s="22" t="s">
        <v>312</v>
      </c>
      <c r="E97" s="22">
        <v>760077</v>
      </c>
      <c r="F97" s="22">
        <v>0</v>
      </c>
      <c r="G97" s="22">
        <v>2404</v>
      </c>
      <c r="H97" s="22">
        <v>-292988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500</v>
      </c>
      <c r="R97" s="22">
        <v>469993</v>
      </c>
      <c r="S97" s="22">
        <v>0</v>
      </c>
      <c r="T97" s="22">
        <v>0</v>
      </c>
      <c r="U97" s="22">
        <v>0</v>
      </c>
    </row>
    <row r="98" spans="1:21" x14ac:dyDescent="0.25">
      <c r="A98" s="22" t="s">
        <v>120</v>
      </c>
      <c r="B98" s="22" t="s">
        <v>292</v>
      </c>
      <c r="C98" s="22" t="s">
        <v>313</v>
      </c>
      <c r="D98" s="22" t="s">
        <v>314</v>
      </c>
      <c r="E98" s="22">
        <v>3087793</v>
      </c>
      <c r="F98" s="22">
        <v>0</v>
      </c>
      <c r="G98" s="22">
        <v>200242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3288035</v>
      </c>
      <c r="S98" s="22">
        <v>0</v>
      </c>
      <c r="T98" s="22">
        <v>0</v>
      </c>
      <c r="U98" s="22">
        <v>0</v>
      </c>
    </row>
    <row r="99" spans="1:21" x14ac:dyDescent="0.25">
      <c r="A99" s="22" t="s">
        <v>120</v>
      </c>
      <c r="B99" s="22" t="s">
        <v>292</v>
      </c>
      <c r="C99" s="22" t="s">
        <v>315</v>
      </c>
      <c r="D99" s="22" t="s">
        <v>316</v>
      </c>
      <c r="E99" s="22">
        <v>1009210</v>
      </c>
      <c r="F99" s="22">
        <v>0</v>
      </c>
      <c r="G99" s="22">
        <v>0</v>
      </c>
      <c r="H99" s="22">
        <v>402254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1411464</v>
      </c>
      <c r="S99" s="22">
        <v>0</v>
      </c>
      <c r="T99" s="22">
        <v>0</v>
      </c>
      <c r="U99" s="22">
        <v>0</v>
      </c>
    </row>
    <row r="100" spans="1:21" x14ac:dyDescent="0.25">
      <c r="A100" s="22" t="s">
        <v>120</v>
      </c>
      <c r="B100" s="22" t="s">
        <v>292</v>
      </c>
      <c r="C100" s="22" t="s">
        <v>317</v>
      </c>
      <c r="D100" s="22" t="s">
        <v>318</v>
      </c>
      <c r="E100" s="22">
        <v>1013895</v>
      </c>
      <c r="F100" s="22">
        <v>0</v>
      </c>
      <c r="G100" s="22">
        <v>199696</v>
      </c>
      <c r="H100" s="22">
        <v>-23317</v>
      </c>
      <c r="I100" s="22">
        <v>-674523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515751</v>
      </c>
      <c r="S100" s="22">
        <v>0</v>
      </c>
      <c r="T100" s="22">
        <v>0</v>
      </c>
      <c r="U100" s="22">
        <v>0</v>
      </c>
    </row>
    <row r="101" spans="1:21" x14ac:dyDescent="0.25">
      <c r="A101" s="22" t="s">
        <v>120</v>
      </c>
      <c r="B101" s="22" t="s">
        <v>292</v>
      </c>
      <c r="C101" s="22" t="s">
        <v>319</v>
      </c>
      <c r="D101" s="22" t="s">
        <v>320</v>
      </c>
      <c r="E101" s="22">
        <v>883597</v>
      </c>
      <c r="F101" s="22">
        <v>0</v>
      </c>
      <c r="G101" s="22">
        <v>0</v>
      </c>
      <c r="H101" s="22">
        <v>-64913</v>
      </c>
      <c r="I101" s="22">
        <v>-103000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715684</v>
      </c>
      <c r="S101" s="22">
        <v>0</v>
      </c>
      <c r="T101" s="22">
        <v>0</v>
      </c>
      <c r="U101" s="22">
        <v>0</v>
      </c>
    </row>
    <row r="102" spans="1:21" x14ac:dyDescent="0.25">
      <c r="A102" s="22" t="s">
        <v>120</v>
      </c>
      <c r="B102" s="22" t="s">
        <v>292</v>
      </c>
      <c r="C102" s="22" t="s">
        <v>321</v>
      </c>
      <c r="D102" s="22" t="s">
        <v>322</v>
      </c>
      <c r="E102" s="22">
        <v>4253330</v>
      </c>
      <c r="F102" s="22">
        <v>0</v>
      </c>
      <c r="G102" s="22">
        <v>23841</v>
      </c>
      <c r="H102" s="22">
        <v>607989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4885160</v>
      </c>
      <c r="S102" s="22">
        <v>0</v>
      </c>
      <c r="T102" s="22">
        <v>0</v>
      </c>
      <c r="U102" s="22">
        <v>0</v>
      </c>
    </row>
    <row r="103" spans="1:21" x14ac:dyDescent="0.25">
      <c r="A103" s="22" t="s">
        <v>120</v>
      </c>
      <c r="B103" s="22" t="s">
        <v>292</v>
      </c>
      <c r="C103" s="22" t="s">
        <v>323</v>
      </c>
      <c r="D103" s="22" t="s">
        <v>324</v>
      </c>
      <c r="E103" s="22">
        <v>857506</v>
      </c>
      <c r="F103" s="22">
        <v>0</v>
      </c>
      <c r="G103" s="22">
        <v>77940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935446</v>
      </c>
      <c r="S103" s="22">
        <v>0</v>
      </c>
      <c r="T103" s="22">
        <v>0</v>
      </c>
      <c r="U103" s="22">
        <v>0</v>
      </c>
    </row>
    <row r="104" spans="1:21" x14ac:dyDescent="0.25">
      <c r="A104" s="22" t="s">
        <v>120</v>
      </c>
      <c r="B104" s="22" t="s">
        <v>292</v>
      </c>
      <c r="C104" s="22" t="s">
        <v>325</v>
      </c>
      <c r="D104" s="22" t="s">
        <v>326</v>
      </c>
      <c r="E104" s="22">
        <v>27782535</v>
      </c>
      <c r="F104" s="22"/>
      <c r="G104" s="22">
        <v>4177121</v>
      </c>
      <c r="H104" s="22"/>
      <c r="I104" s="22"/>
      <c r="J104" s="22"/>
      <c r="K104" s="22"/>
      <c r="L104" s="22">
        <v>0</v>
      </c>
      <c r="M104" s="22"/>
      <c r="N104" s="22"/>
      <c r="O104" s="22"/>
      <c r="P104" s="22"/>
      <c r="Q104" s="22"/>
      <c r="R104" s="22">
        <v>31959656</v>
      </c>
      <c r="S104" s="22"/>
      <c r="T104" s="22"/>
      <c r="U104" s="22"/>
    </row>
    <row r="105" spans="1:21" x14ac:dyDescent="0.25">
      <c r="A105" s="22" t="s">
        <v>120</v>
      </c>
      <c r="B105" s="22" t="s">
        <v>292</v>
      </c>
      <c r="C105" s="22" t="s">
        <v>327</v>
      </c>
      <c r="D105" s="22" t="s">
        <v>328</v>
      </c>
      <c r="E105" s="22">
        <v>1735553</v>
      </c>
      <c r="F105" s="22">
        <v>0</v>
      </c>
      <c r="G105" s="22">
        <v>0</v>
      </c>
      <c r="H105" s="22">
        <v>-100628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1634925</v>
      </c>
      <c r="S105" s="22">
        <v>0</v>
      </c>
      <c r="T105" s="22">
        <v>0</v>
      </c>
      <c r="U105" s="22">
        <v>0</v>
      </c>
    </row>
    <row r="106" spans="1:21" x14ac:dyDescent="0.25">
      <c r="A106" s="22" t="s">
        <v>120</v>
      </c>
      <c r="B106" s="22" t="s">
        <v>292</v>
      </c>
      <c r="C106" s="22" t="s">
        <v>329</v>
      </c>
      <c r="D106" s="22" t="s">
        <v>330</v>
      </c>
      <c r="E106" s="22">
        <v>373857</v>
      </c>
      <c r="F106" s="22">
        <v>0</v>
      </c>
      <c r="G106" s="22">
        <v>149601</v>
      </c>
      <c r="H106" s="22">
        <v>-56267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467191</v>
      </c>
      <c r="S106" s="22">
        <v>0</v>
      </c>
      <c r="T106" s="22">
        <v>0</v>
      </c>
      <c r="U106" s="22">
        <v>0</v>
      </c>
    </row>
    <row r="107" spans="1:21" x14ac:dyDescent="0.25">
      <c r="A107" s="22" t="s">
        <v>120</v>
      </c>
      <c r="B107" s="22" t="s">
        <v>292</v>
      </c>
      <c r="C107" s="22" t="s">
        <v>331</v>
      </c>
      <c r="D107" s="22" t="s">
        <v>332</v>
      </c>
      <c r="E107" s="22">
        <v>486437</v>
      </c>
      <c r="F107" s="22">
        <v>0</v>
      </c>
      <c r="G107" s="22">
        <v>9125</v>
      </c>
      <c r="H107" s="22">
        <v>-160000</v>
      </c>
      <c r="I107" s="22">
        <v>-80056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255506</v>
      </c>
      <c r="S107" s="22">
        <v>0</v>
      </c>
      <c r="T107" s="22">
        <v>0</v>
      </c>
      <c r="U107" s="22">
        <v>0</v>
      </c>
    </row>
    <row r="108" spans="1:21" x14ac:dyDescent="0.25">
      <c r="A108" s="22" t="s">
        <v>120</v>
      </c>
      <c r="B108" s="22" t="s">
        <v>292</v>
      </c>
      <c r="C108" s="22" t="s">
        <v>333</v>
      </c>
      <c r="D108" s="22" t="s">
        <v>334</v>
      </c>
      <c r="E108" s="22">
        <v>12141144</v>
      </c>
      <c r="F108" s="22">
        <v>0</v>
      </c>
      <c r="G108" s="22">
        <v>1910167</v>
      </c>
      <c r="H108" s="22">
        <v>-1973886</v>
      </c>
      <c r="I108" s="22">
        <v>-1058218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11019207</v>
      </c>
      <c r="S108" s="22">
        <v>0</v>
      </c>
      <c r="T108" s="22">
        <v>0</v>
      </c>
      <c r="U108" s="22">
        <v>0</v>
      </c>
    </row>
    <row r="109" spans="1:21" x14ac:dyDescent="0.25">
      <c r="A109" s="22" t="s">
        <v>120</v>
      </c>
      <c r="B109" s="22" t="s">
        <v>292</v>
      </c>
      <c r="C109" s="22" t="s">
        <v>335</v>
      </c>
      <c r="D109" s="22" t="s">
        <v>336</v>
      </c>
      <c r="E109" s="22">
        <v>1671335</v>
      </c>
      <c r="F109" s="22">
        <v>0</v>
      </c>
      <c r="G109" s="22">
        <v>0</v>
      </c>
      <c r="H109" s="22">
        <v>189670</v>
      </c>
      <c r="I109" s="22">
        <v>-401861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1459144</v>
      </c>
      <c r="S109" s="22">
        <v>0</v>
      </c>
      <c r="T109" s="22">
        <v>0</v>
      </c>
      <c r="U109" s="22">
        <v>0</v>
      </c>
    </row>
    <row r="110" spans="1:21" x14ac:dyDescent="0.25">
      <c r="A110" s="22" t="s">
        <v>120</v>
      </c>
      <c r="B110" s="22" t="s">
        <v>292</v>
      </c>
      <c r="C110" s="22" t="s">
        <v>337</v>
      </c>
      <c r="D110" s="22" t="s">
        <v>338</v>
      </c>
      <c r="E110" s="22">
        <v>5660077</v>
      </c>
      <c r="F110" s="22">
        <v>0</v>
      </c>
      <c r="G110" s="22">
        <v>1523987</v>
      </c>
      <c r="H110" s="22">
        <v>-275723</v>
      </c>
      <c r="I110" s="22">
        <v>-812069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-570</v>
      </c>
      <c r="R110" s="22">
        <v>6095702</v>
      </c>
      <c r="S110" s="22">
        <v>0</v>
      </c>
      <c r="T110" s="22">
        <v>0</v>
      </c>
      <c r="U110" s="22">
        <v>0</v>
      </c>
    </row>
    <row r="111" spans="1:21" x14ac:dyDescent="0.25">
      <c r="A111" s="22" t="s">
        <v>120</v>
      </c>
      <c r="B111" s="22" t="s">
        <v>292</v>
      </c>
      <c r="C111" s="22" t="s">
        <v>339</v>
      </c>
      <c r="D111" s="22" t="s">
        <v>340</v>
      </c>
      <c r="E111" s="22">
        <v>4337617</v>
      </c>
      <c r="F111" s="22">
        <v>0</v>
      </c>
      <c r="G111" s="22">
        <v>1164788</v>
      </c>
      <c r="H111" s="22">
        <v>-336152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5166253</v>
      </c>
      <c r="S111" s="22">
        <v>0</v>
      </c>
      <c r="T111" s="22">
        <v>0</v>
      </c>
      <c r="U111" s="22">
        <v>0</v>
      </c>
    </row>
    <row r="112" spans="1:21" x14ac:dyDescent="0.25">
      <c r="A112" s="22" t="s">
        <v>120</v>
      </c>
      <c r="B112" s="22" t="s">
        <v>292</v>
      </c>
      <c r="C112" s="22" t="s">
        <v>341</v>
      </c>
      <c r="D112" s="22" t="s">
        <v>342</v>
      </c>
      <c r="E112" s="22">
        <v>20920546</v>
      </c>
      <c r="F112" s="22"/>
      <c r="G112" s="22">
        <v>1065801</v>
      </c>
      <c r="H112" s="22">
        <v>-588037</v>
      </c>
      <c r="I112" s="22">
        <v>-3546317</v>
      </c>
      <c r="J112" s="22"/>
      <c r="K112" s="22"/>
      <c r="L112" s="22"/>
      <c r="M112" s="22"/>
      <c r="N112" s="22"/>
      <c r="O112" s="22"/>
      <c r="P112" s="22"/>
      <c r="Q112" s="22"/>
      <c r="R112" s="22">
        <v>17851993</v>
      </c>
      <c r="S112" s="22"/>
      <c r="T112" s="22"/>
      <c r="U112" s="22"/>
    </row>
    <row r="113" spans="1:21" x14ac:dyDescent="0.25">
      <c r="A113" s="22" t="s">
        <v>120</v>
      </c>
      <c r="B113" s="22" t="s">
        <v>292</v>
      </c>
      <c r="C113" s="22" t="s">
        <v>343</v>
      </c>
      <c r="D113" s="22" t="s">
        <v>344</v>
      </c>
      <c r="E113" s="22">
        <v>777253</v>
      </c>
      <c r="F113" s="22">
        <v>0</v>
      </c>
      <c r="G113" s="22">
        <v>0</v>
      </c>
      <c r="H113" s="22">
        <v>-5000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772253</v>
      </c>
      <c r="S113" s="22">
        <v>0</v>
      </c>
      <c r="T113" s="22">
        <v>0</v>
      </c>
      <c r="U113" s="22">
        <v>0</v>
      </c>
    </row>
    <row r="114" spans="1:21" x14ac:dyDescent="0.25">
      <c r="A114" s="22" t="s">
        <v>120</v>
      </c>
      <c r="B114" s="22" t="s">
        <v>292</v>
      </c>
      <c r="C114" s="22" t="s">
        <v>345</v>
      </c>
      <c r="D114" s="22" t="s">
        <v>346</v>
      </c>
      <c r="E114" s="22">
        <v>1948338</v>
      </c>
      <c r="F114" s="22">
        <v>0</v>
      </c>
      <c r="G114" s="22">
        <v>139000</v>
      </c>
      <c r="H114" s="22">
        <v>-536577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1550761</v>
      </c>
      <c r="S114" s="22">
        <v>0</v>
      </c>
      <c r="T114" s="22">
        <v>0</v>
      </c>
      <c r="U114" s="22">
        <v>0</v>
      </c>
    </row>
    <row r="115" spans="1:21" x14ac:dyDescent="0.25">
      <c r="A115" s="22" t="s">
        <v>120</v>
      </c>
      <c r="B115" s="22" t="s">
        <v>292</v>
      </c>
      <c r="C115" s="22" t="s">
        <v>347</v>
      </c>
      <c r="D115" s="22" t="s">
        <v>348</v>
      </c>
      <c r="E115" s="22">
        <v>993151</v>
      </c>
      <c r="F115" s="22">
        <v>0</v>
      </c>
      <c r="G115" s="22">
        <v>23512</v>
      </c>
      <c r="H115" s="22">
        <v>-17000</v>
      </c>
      <c r="I115" s="22">
        <v>-327516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672147</v>
      </c>
      <c r="S115" s="22">
        <v>0</v>
      </c>
      <c r="T115" s="22">
        <v>0</v>
      </c>
      <c r="U115" s="22">
        <v>0</v>
      </c>
    </row>
    <row r="116" spans="1:21" x14ac:dyDescent="0.25">
      <c r="A116" s="22" t="s">
        <v>120</v>
      </c>
      <c r="B116" s="22" t="s">
        <v>292</v>
      </c>
      <c r="C116" s="22" t="s">
        <v>349</v>
      </c>
      <c r="D116" s="22" t="s">
        <v>350</v>
      </c>
      <c r="E116" s="22">
        <v>6219816</v>
      </c>
      <c r="F116" s="22">
        <v>0</v>
      </c>
      <c r="G116" s="22">
        <v>1657253</v>
      </c>
      <c r="H116" s="22">
        <v>-307057</v>
      </c>
      <c r="I116" s="22">
        <v>-968857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6601155</v>
      </c>
      <c r="S116" s="22">
        <v>0</v>
      </c>
      <c r="T116" s="22">
        <v>0</v>
      </c>
      <c r="U116" s="22">
        <v>0</v>
      </c>
    </row>
    <row r="117" spans="1:21" x14ac:dyDescent="0.25">
      <c r="A117" s="22" t="s">
        <v>120</v>
      </c>
      <c r="B117" s="22" t="s">
        <v>292</v>
      </c>
      <c r="C117" s="22" t="s">
        <v>351</v>
      </c>
      <c r="D117" s="22" t="s">
        <v>352</v>
      </c>
      <c r="E117" s="22">
        <v>1020111</v>
      </c>
      <c r="F117" s="22">
        <v>0</v>
      </c>
      <c r="G117" s="22">
        <v>0</v>
      </c>
      <c r="H117" s="22">
        <v>-157179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862932</v>
      </c>
      <c r="S117" s="22">
        <v>0</v>
      </c>
      <c r="T117" s="22">
        <v>0</v>
      </c>
      <c r="U117" s="22">
        <v>0</v>
      </c>
    </row>
    <row r="118" spans="1:21" x14ac:dyDescent="0.25">
      <c r="A118" s="22" t="s">
        <v>120</v>
      </c>
      <c r="B118" s="22" t="s">
        <v>292</v>
      </c>
      <c r="C118" s="22" t="s">
        <v>353</v>
      </c>
      <c r="D118" s="22" t="s">
        <v>354</v>
      </c>
      <c r="E118" s="22">
        <v>2732574</v>
      </c>
      <c r="F118" s="22">
        <v>0</v>
      </c>
      <c r="G118" s="22">
        <v>330511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3063085</v>
      </c>
      <c r="S118" s="22">
        <v>0</v>
      </c>
      <c r="T118" s="22">
        <v>0</v>
      </c>
      <c r="U118" s="22">
        <v>0</v>
      </c>
    </row>
    <row r="119" spans="1:21" x14ac:dyDescent="0.25">
      <c r="A119" s="22" t="s">
        <v>120</v>
      </c>
      <c r="B119" s="22" t="s">
        <v>292</v>
      </c>
      <c r="C119" s="22" t="s">
        <v>355</v>
      </c>
      <c r="D119" s="22" t="s">
        <v>356</v>
      </c>
      <c r="E119" s="22">
        <v>7028206</v>
      </c>
      <c r="F119" s="22"/>
      <c r="G119" s="22">
        <v>2367590</v>
      </c>
      <c r="H119" s="22">
        <v>-13193</v>
      </c>
      <c r="I119" s="22">
        <v>-2385923</v>
      </c>
      <c r="J119" s="22"/>
      <c r="K119" s="22"/>
      <c r="L119" s="22"/>
      <c r="M119" s="22"/>
      <c r="N119" s="22"/>
      <c r="O119" s="22"/>
      <c r="P119" s="22"/>
      <c r="Q119" s="22"/>
      <c r="R119" s="22">
        <v>6996680</v>
      </c>
      <c r="S119" s="22"/>
      <c r="T119" s="22"/>
      <c r="U119" s="22"/>
    </row>
    <row r="120" spans="1:21" x14ac:dyDescent="0.25">
      <c r="A120" s="22" t="s">
        <v>120</v>
      </c>
      <c r="B120" s="22" t="s">
        <v>292</v>
      </c>
      <c r="C120" s="22" t="s">
        <v>357</v>
      </c>
      <c r="D120" s="22" t="s">
        <v>358</v>
      </c>
      <c r="E120" s="22">
        <v>514748</v>
      </c>
      <c r="F120" s="22">
        <v>0</v>
      </c>
      <c r="G120" s="22">
        <v>34745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549493</v>
      </c>
      <c r="S120" s="22">
        <v>0</v>
      </c>
      <c r="T120" s="22">
        <v>0</v>
      </c>
      <c r="U120" s="22">
        <v>0</v>
      </c>
    </row>
    <row r="121" spans="1:21" x14ac:dyDescent="0.25">
      <c r="A121" s="22" t="s">
        <v>120</v>
      </c>
      <c r="B121" s="22" t="s">
        <v>292</v>
      </c>
      <c r="C121" s="22" t="s">
        <v>359</v>
      </c>
      <c r="D121" s="22" t="s">
        <v>360</v>
      </c>
      <c r="E121" s="22">
        <v>8168865</v>
      </c>
      <c r="F121" s="22">
        <v>0</v>
      </c>
      <c r="G121" s="22">
        <v>1761262</v>
      </c>
      <c r="H121" s="22">
        <v>-1177749</v>
      </c>
      <c r="I121" s="22">
        <v>-2294582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6457796</v>
      </c>
      <c r="S121" s="22">
        <v>0</v>
      </c>
      <c r="T121" s="22">
        <v>0</v>
      </c>
      <c r="U121" s="22">
        <v>0</v>
      </c>
    </row>
    <row r="122" spans="1:21" x14ac:dyDescent="0.25">
      <c r="A122" s="22" t="s">
        <v>120</v>
      </c>
      <c r="B122" s="22" t="s">
        <v>292</v>
      </c>
      <c r="C122" s="22" t="s">
        <v>361</v>
      </c>
      <c r="D122" s="22" t="s">
        <v>362</v>
      </c>
      <c r="E122" s="22">
        <v>510518</v>
      </c>
      <c r="F122" s="22">
        <v>0</v>
      </c>
      <c r="G122" s="22">
        <v>262903</v>
      </c>
      <c r="H122" s="22">
        <v>-25985</v>
      </c>
      <c r="I122" s="22">
        <v>-237602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509834</v>
      </c>
      <c r="S122" s="22">
        <v>0</v>
      </c>
      <c r="T122" s="22">
        <v>0</v>
      </c>
      <c r="U122" s="22">
        <v>0</v>
      </c>
    </row>
    <row r="123" spans="1:21" x14ac:dyDescent="0.25">
      <c r="A123" s="22" t="s">
        <v>120</v>
      </c>
      <c r="B123" s="22" t="s">
        <v>292</v>
      </c>
      <c r="C123" s="22" t="s">
        <v>363</v>
      </c>
      <c r="D123" s="22" t="s">
        <v>364</v>
      </c>
      <c r="E123" s="22">
        <v>2172113</v>
      </c>
      <c r="F123" s="22">
        <v>0</v>
      </c>
      <c r="G123" s="22">
        <v>287283</v>
      </c>
      <c r="H123" s="22">
        <v>-560777</v>
      </c>
      <c r="I123" s="22">
        <v>-125000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1773619</v>
      </c>
      <c r="S123" s="22">
        <v>0</v>
      </c>
      <c r="T123" s="22">
        <v>0</v>
      </c>
      <c r="U123" s="22">
        <v>0</v>
      </c>
    </row>
    <row r="124" spans="1:21" x14ac:dyDescent="0.25">
      <c r="A124" s="22" t="s">
        <v>120</v>
      </c>
      <c r="B124" s="22" t="s">
        <v>292</v>
      </c>
      <c r="C124" s="22" t="s">
        <v>365</v>
      </c>
      <c r="D124" s="22" t="s">
        <v>366</v>
      </c>
      <c r="E124" s="22">
        <v>1862047</v>
      </c>
      <c r="F124" s="22">
        <v>0</v>
      </c>
      <c r="G124" s="22">
        <v>177645</v>
      </c>
      <c r="H124" s="22">
        <v>-18382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2021310</v>
      </c>
      <c r="S124" s="22">
        <v>0</v>
      </c>
      <c r="T124" s="22">
        <v>0</v>
      </c>
      <c r="U124" s="22">
        <v>0</v>
      </c>
    </row>
    <row r="125" spans="1:21" x14ac:dyDescent="0.25">
      <c r="A125" s="22" t="s">
        <v>120</v>
      </c>
      <c r="B125" s="22" t="s">
        <v>292</v>
      </c>
      <c r="C125" s="22" t="s">
        <v>367</v>
      </c>
      <c r="D125" s="22" t="s">
        <v>368</v>
      </c>
      <c r="E125" s="22">
        <v>3296227</v>
      </c>
      <c r="F125" s="22">
        <v>0</v>
      </c>
      <c r="G125" s="22">
        <v>461383</v>
      </c>
      <c r="H125" s="22">
        <v>0</v>
      </c>
      <c r="I125" s="22">
        <v>-632787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3124823</v>
      </c>
      <c r="S125" s="22">
        <v>0</v>
      </c>
      <c r="T125" s="22">
        <v>0</v>
      </c>
      <c r="U125" s="22">
        <v>0</v>
      </c>
    </row>
    <row r="126" spans="1:21" x14ac:dyDescent="0.25">
      <c r="A126" s="22" t="s">
        <v>120</v>
      </c>
      <c r="B126" s="22" t="s">
        <v>292</v>
      </c>
      <c r="C126" s="22" t="s">
        <v>369</v>
      </c>
      <c r="D126" s="22" t="s">
        <v>370</v>
      </c>
      <c r="E126" s="22">
        <v>4404872</v>
      </c>
      <c r="F126" s="22">
        <v>0</v>
      </c>
      <c r="G126" s="22">
        <v>6161873</v>
      </c>
      <c r="H126" s="22">
        <v>-61153</v>
      </c>
      <c r="I126" s="22">
        <v>-3714931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6790661</v>
      </c>
      <c r="S126" s="22">
        <v>0</v>
      </c>
      <c r="T126" s="22">
        <v>0</v>
      </c>
      <c r="U126" s="22">
        <v>0</v>
      </c>
    </row>
    <row r="127" spans="1:21" x14ac:dyDescent="0.25">
      <c r="A127" s="22" t="s">
        <v>120</v>
      </c>
      <c r="B127" s="22" t="s">
        <v>292</v>
      </c>
      <c r="C127" s="22" t="s">
        <v>371</v>
      </c>
      <c r="D127" s="22" t="s">
        <v>372</v>
      </c>
      <c r="E127" s="22">
        <v>1899544</v>
      </c>
      <c r="F127" s="22"/>
      <c r="G127" s="22">
        <v>606915</v>
      </c>
      <c r="H127" s="22">
        <v>-26302</v>
      </c>
      <c r="I127" s="22">
        <v>-202155</v>
      </c>
      <c r="J127" s="22"/>
      <c r="K127" s="22"/>
      <c r="L127" s="22"/>
      <c r="M127" s="22"/>
      <c r="N127" s="22"/>
      <c r="O127" s="22"/>
      <c r="P127" s="22"/>
      <c r="Q127" s="22"/>
      <c r="R127" s="22">
        <v>2278002</v>
      </c>
      <c r="S127" s="22"/>
      <c r="T127" s="22"/>
      <c r="U127" s="22"/>
    </row>
    <row r="128" spans="1:21" x14ac:dyDescent="0.25">
      <c r="A128" s="22" t="s">
        <v>120</v>
      </c>
      <c r="B128" s="22" t="s">
        <v>292</v>
      </c>
      <c r="C128" s="22" t="s">
        <v>373</v>
      </c>
      <c r="D128" s="22" t="s">
        <v>374</v>
      </c>
      <c r="E128" s="22">
        <v>8187496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211938</v>
      </c>
      <c r="R128" s="22">
        <v>8399434</v>
      </c>
      <c r="S128" s="22">
        <v>0</v>
      </c>
      <c r="T128" s="22">
        <v>0</v>
      </c>
      <c r="U128" s="22">
        <v>0</v>
      </c>
    </row>
    <row r="129" spans="1:21" x14ac:dyDescent="0.25">
      <c r="A129" s="22" t="s">
        <v>120</v>
      </c>
      <c r="B129" s="22" t="s">
        <v>292</v>
      </c>
      <c r="C129" s="22" t="s">
        <v>375</v>
      </c>
      <c r="D129" s="22" t="s">
        <v>376</v>
      </c>
      <c r="E129" s="22">
        <v>3065731</v>
      </c>
      <c r="F129" s="22">
        <v>0</v>
      </c>
      <c r="G129" s="22">
        <v>0</v>
      </c>
      <c r="H129" s="22">
        <v>1069535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4135266</v>
      </c>
      <c r="S129" s="22">
        <v>0</v>
      </c>
      <c r="T129" s="22">
        <v>0</v>
      </c>
      <c r="U129" s="22">
        <v>0</v>
      </c>
    </row>
    <row r="130" spans="1:21" x14ac:dyDescent="0.25">
      <c r="A130" s="22" t="s">
        <v>120</v>
      </c>
      <c r="B130" s="22" t="s">
        <v>292</v>
      </c>
      <c r="C130" s="22" t="s">
        <v>377</v>
      </c>
      <c r="D130" s="22" t="s">
        <v>378</v>
      </c>
      <c r="E130" s="22">
        <v>95552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95552</v>
      </c>
      <c r="S130" s="22">
        <v>0</v>
      </c>
      <c r="T130" s="22">
        <v>0</v>
      </c>
      <c r="U130" s="22">
        <v>0</v>
      </c>
    </row>
    <row r="131" spans="1:21" x14ac:dyDescent="0.25">
      <c r="A131" s="22" t="s">
        <v>120</v>
      </c>
      <c r="B131" s="22" t="s">
        <v>292</v>
      </c>
      <c r="C131" s="22" t="s">
        <v>379</v>
      </c>
      <c r="D131" s="22" t="s">
        <v>380</v>
      </c>
      <c r="E131" s="22">
        <v>2601496</v>
      </c>
      <c r="F131" s="22">
        <v>0</v>
      </c>
      <c r="G131" s="22">
        <v>0</v>
      </c>
      <c r="H131" s="22">
        <v>-16713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2584783</v>
      </c>
      <c r="S131" s="22">
        <v>0</v>
      </c>
      <c r="T131" s="22">
        <v>0</v>
      </c>
      <c r="U131" s="22">
        <v>0</v>
      </c>
    </row>
    <row r="132" spans="1:21" x14ac:dyDescent="0.25">
      <c r="A132" s="22" t="s">
        <v>120</v>
      </c>
      <c r="B132" s="22" t="s">
        <v>292</v>
      </c>
      <c r="C132" s="22" t="s">
        <v>381</v>
      </c>
      <c r="D132" s="22" t="s">
        <v>382</v>
      </c>
      <c r="E132" s="22">
        <v>227048</v>
      </c>
      <c r="F132" s="22">
        <v>0</v>
      </c>
      <c r="G132" s="22">
        <v>58225</v>
      </c>
      <c r="H132" s="22">
        <v>-34903</v>
      </c>
      <c r="I132" s="22">
        <v>-43000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207370</v>
      </c>
      <c r="S132" s="22">
        <v>0</v>
      </c>
      <c r="T132" s="22">
        <v>0</v>
      </c>
      <c r="U132" s="22">
        <v>0</v>
      </c>
    </row>
    <row r="133" spans="1:21" x14ac:dyDescent="0.25">
      <c r="A133" s="22" t="s">
        <v>120</v>
      </c>
      <c r="B133" s="22" t="s">
        <v>292</v>
      </c>
      <c r="C133" s="22" t="s">
        <v>383</v>
      </c>
      <c r="D133" s="22" t="s">
        <v>384</v>
      </c>
      <c r="E133" s="22">
        <v>7290918</v>
      </c>
      <c r="F133" s="22">
        <v>0</v>
      </c>
      <c r="G133" s="22">
        <v>2345866</v>
      </c>
      <c r="H133" s="22">
        <v>-467024</v>
      </c>
      <c r="I133" s="22">
        <v>-312373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8857387</v>
      </c>
      <c r="S133" s="22">
        <v>0</v>
      </c>
      <c r="T133" s="22">
        <v>0</v>
      </c>
      <c r="U133" s="22">
        <v>0</v>
      </c>
    </row>
    <row r="134" spans="1:21" x14ac:dyDescent="0.25">
      <c r="A134" s="22" t="s">
        <v>120</v>
      </c>
      <c r="B134" s="22" t="s">
        <v>292</v>
      </c>
      <c r="C134" s="22" t="s">
        <v>385</v>
      </c>
      <c r="D134" s="22" t="s">
        <v>386</v>
      </c>
      <c r="E134" s="22">
        <v>1534495</v>
      </c>
      <c r="F134" s="22">
        <v>0</v>
      </c>
      <c r="G134" s="22">
        <v>128182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1662677</v>
      </c>
      <c r="S134" s="22">
        <v>0</v>
      </c>
      <c r="T134" s="22">
        <v>0</v>
      </c>
      <c r="U134" s="22">
        <v>0</v>
      </c>
    </row>
    <row r="135" spans="1:21" x14ac:dyDescent="0.25">
      <c r="A135" s="22" t="s">
        <v>120</v>
      </c>
      <c r="B135" s="22" t="s">
        <v>292</v>
      </c>
      <c r="C135" s="22" t="s">
        <v>387</v>
      </c>
      <c r="D135" s="22" t="s">
        <v>388</v>
      </c>
      <c r="E135" s="22">
        <v>21133305</v>
      </c>
      <c r="F135" s="22">
        <v>0</v>
      </c>
      <c r="G135" s="22">
        <v>3027393</v>
      </c>
      <c r="H135" s="22">
        <v>-7419957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16740741</v>
      </c>
      <c r="S135" s="22">
        <v>0</v>
      </c>
      <c r="T135" s="22">
        <v>0</v>
      </c>
      <c r="U135" s="22">
        <v>0</v>
      </c>
    </row>
    <row r="136" spans="1:21" x14ac:dyDescent="0.25">
      <c r="A136" s="22" t="s">
        <v>120</v>
      </c>
      <c r="B136" s="22" t="s">
        <v>292</v>
      </c>
      <c r="C136" s="22" t="s">
        <v>389</v>
      </c>
      <c r="D136" s="22" t="s">
        <v>390</v>
      </c>
      <c r="E136" s="22">
        <v>10045821</v>
      </c>
      <c r="F136" s="22">
        <v>0</v>
      </c>
      <c r="G136" s="22">
        <v>9051411</v>
      </c>
      <c r="H136" s="22">
        <v>0</v>
      </c>
      <c r="I136" s="22">
        <v>-6959746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12137486</v>
      </c>
      <c r="S136" s="22">
        <v>0</v>
      </c>
      <c r="T136" s="22">
        <v>0</v>
      </c>
      <c r="U136" s="22">
        <v>0</v>
      </c>
    </row>
    <row r="137" spans="1:21" x14ac:dyDescent="0.25">
      <c r="A137" s="22" t="s">
        <v>120</v>
      </c>
      <c r="B137" s="22" t="s">
        <v>292</v>
      </c>
      <c r="C137" s="22" t="s">
        <v>391</v>
      </c>
      <c r="D137" s="22" t="s">
        <v>392</v>
      </c>
      <c r="E137" s="22">
        <v>16722147</v>
      </c>
      <c r="F137" s="22">
        <v>0</v>
      </c>
      <c r="G137" s="22">
        <v>0</v>
      </c>
      <c r="H137" s="22">
        <v>-419729</v>
      </c>
      <c r="I137" s="22">
        <v>-930271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15372147</v>
      </c>
      <c r="S137" s="22">
        <v>0</v>
      </c>
      <c r="T137" s="22">
        <v>0</v>
      </c>
      <c r="U137" s="22">
        <v>0</v>
      </c>
    </row>
    <row r="138" spans="1:21" x14ac:dyDescent="0.25">
      <c r="A138" s="22" t="s">
        <v>120</v>
      </c>
      <c r="B138" s="22" t="s">
        <v>292</v>
      </c>
      <c r="C138" s="22" t="s">
        <v>393</v>
      </c>
      <c r="D138" s="22" t="s">
        <v>394</v>
      </c>
      <c r="E138" s="22">
        <v>381320</v>
      </c>
      <c r="F138" s="22"/>
      <c r="G138" s="22">
        <v>62728</v>
      </c>
      <c r="H138" s="22">
        <v>-41412</v>
      </c>
      <c r="I138" s="22">
        <v>-2252</v>
      </c>
      <c r="J138" s="22"/>
      <c r="K138" s="22"/>
      <c r="L138" s="22"/>
      <c r="M138" s="22"/>
      <c r="N138" s="22"/>
      <c r="O138" s="22"/>
      <c r="P138" s="22"/>
      <c r="Q138" s="22"/>
      <c r="R138" s="22">
        <v>400384</v>
      </c>
      <c r="S138" s="22"/>
      <c r="T138" s="22"/>
      <c r="U138" s="22"/>
    </row>
    <row r="139" spans="1:21" x14ac:dyDescent="0.25">
      <c r="A139" s="22" t="s">
        <v>120</v>
      </c>
      <c r="B139" s="22" t="s">
        <v>292</v>
      </c>
      <c r="C139" s="22" t="s">
        <v>395</v>
      </c>
      <c r="D139" s="22" t="s">
        <v>396</v>
      </c>
      <c r="E139" s="22">
        <v>401822</v>
      </c>
      <c r="F139" s="22">
        <v>0</v>
      </c>
      <c r="G139" s="22">
        <v>138672</v>
      </c>
      <c r="H139" s="22">
        <v>0</v>
      </c>
      <c r="I139" s="22">
        <v>-144000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396494</v>
      </c>
      <c r="S139" s="22">
        <v>0</v>
      </c>
      <c r="T139" s="22">
        <v>0</v>
      </c>
      <c r="U139" s="22">
        <v>0</v>
      </c>
    </row>
    <row r="140" spans="1:21" x14ac:dyDescent="0.25">
      <c r="A140" s="22" t="s">
        <v>120</v>
      </c>
      <c r="B140" s="22" t="s">
        <v>292</v>
      </c>
      <c r="C140" s="22" t="s">
        <v>397</v>
      </c>
      <c r="D140" s="22" t="s">
        <v>398</v>
      </c>
      <c r="E140" s="22">
        <v>7986333</v>
      </c>
      <c r="F140" s="22">
        <v>0</v>
      </c>
      <c r="G140" s="22">
        <v>183181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8169514</v>
      </c>
      <c r="S140" s="22">
        <v>0</v>
      </c>
      <c r="T140" s="22">
        <v>0</v>
      </c>
      <c r="U140" s="22">
        <v>0</v>
      </c>
    </row>
    <row r="141" spans="1:21" x14ac:dyDescent="0.25">
      <c r="A141" s="22" t="s">
        <v>120</v>
      </c>
      <c r="B141" s="22" t="s">
        <v>292</v>
      </c>
      <c r="C141" s="22" t="s">
        <v>399</v>
      </c>
      <c r="D141" s="22" t="s">
        <v>400</v>
      </c>
      <c r="E141" s="22">
        <v>51670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51670</v>
      </c>
      <c r="S141" s="22">
        <v>0</v>
      </c>
      <c r="T141" s="22">
        <v>0</v>
      </c>
      <c r="U141" s="22">
        <v>0</v>
      </c>
    </row>
    <row r="142" spans="1:21" x14ac:dyDescent="0.25">
      <c r="A142" s="22" t="s">
        <v>120</v>
      </c>
      <c r="B142" s="22" t="s">
        <v>292</v>
      </c>
      <c r="C142" s="22" t="s">
        <v>401</v>
      </c>
      <c r="D142" s="22" t="s">
        <v>402</v>
      </c>
      <c r="E142" s="22">
        <v>1912391</v>
      </c>
      <c r="F142" s="22">
        <v>0</v>
      </c>
      <c r="G142" s="22">
        <v>75625</v>
      </c>
      <c r="H142" s="22">
        <v>0</v>
      </c>
      <c r="I142" s="22">
        <v>-583706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1404310</v>
      </c>
      <c r="S142" s="22">
        <v>0</v>
      </c>
      <c r="T142" s="22">
        <v>0</v>
      </c>
      <c r="U142" s="22">
        <v>0</v>
      </c>
    </row>
    <row r="143" spans="1:21" x14ac:dyDescent="0.25">
      <c r="A143" s="22" t="s">
        <v>120</v>
      </c>
      <c r="B143" s="22" t="s">
        <v>292</v>
      </c>
      <c r="C143" s="22" t="s">
        <v>403</v>
      </c>
      <c r="D143" s="22" t="s">
        <v>404</v>
      </c>
      <c r="E143" s="22">
        <v>152986</v>
      </c>
      <c r="F143" s="22">
        <v>0</v>
      </c>
      <c r="G143" s="22">
        <v>0</v>
      </c>
      <c r="H143" s="22">
        <v>-22500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130486</v>
      </c>
      <c r="S143" s="22">
        <v>0</v>
      </c>
      <c r="T143" s="22">
        <v>0</v>
      </c>
      <c r="U143" s="22">
        <v>0</v>
      </c>
    </row>
    <row r="144" spans="1:21" x14ac:dyDescent="0.25">
      <c r="A144" s="22" t="s">
        <v>120</v>
      </c>
      <c r="B144" s="22" t="s">
        <v>292</v>
      </c>
      <c r="C144" s="22" t="s">
        <v>405</v>
      </c>
      <c r="D144" s="22" t="s">
        <v>406</v>
      </c>
      <c r="E144" s="22">
        <v>3140202</v>
      </c>
      <c r="F144" s="22">
        <v>0</v>
      </c>
      <c r="G144" s="22">
        <v>14540</v>
      </c>
      <c r="H144" s="22">
        <v>-15506</v>
      </c>
      <c r="I144" s="22">
        <v>-1026634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2112602</v>
      </c>
      <c r="S144" s="22">
        <v>0</v>
      </c>
      <c r="T144" s="22">
        <v>0</v>
      </c>
      <c r="U144" s="22">
        <v>0</v>
      </c>
    </row>
    <row r="145" spans="1:21" x14ac:dyDescent="0.25">
      <c r="A145" s="22" t="s">
        <v>120</v>
      </c>
      <c r="B145" s="22" t="s">
        <v>292</v>
      </c>
      <c r="C145" s="22" t="s">
        <v>407</v>
      </c>
      <c r="D145" s="22" t="s">
        <v>408</v>
      </c>
      <c r="E145" s="22">
        <v>2019722</v>
      </c>
      <c r="F145" s="22">
        <v>0</v>
      </c>
      <c r="G145" s="22">
        <v>1465148</v>
      </c>
      <c r="H145" s="22">
        <v>-266000</v>
      </c>
      <c r="I145" s="22">
        <v>-196196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3022674</v>
      </c>
      <c r="S145" s="22">
        <v>0</v>
      </c>
      <c r="T145" s="22">
        <v>0</v>
      </c>
      <c r="U145" s="22">
        <v>0</v>
      </c>
    </row>
    <row r="146" spans="1:21" x14ac:dyDescent="0.25">
      <c r="A146" s="22" t="s">
        <v>120</v>
      </c>
      <c r="B146" s="22" t="s">
        <v>292</v>
      </c>
      <c r="C146" s="22" t="s">
        <v>409</v>
      </c>
      <c r="D146" s="22" t="s">
        <v>410</v>
      </c>
      <c r="E146" s="22">
        <v>220477</v>
      </c>
      <c r="F146" s="22">
        <v>0</v>
      </c>
      <c r="G146" s="22">
        <v>190000</v>
      </c>
      <c r="H146" s="22">
        <v>-2621</v>
      </c>
      <c r="I146" s="22">
        <v>-81395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326461</v>
      </c>
      <c r="S146" s="22">
        <v>0</v>
      </c>
      <c r="T146" s="22">
        <v>0</v>
      </c>
      <c r="U146" s="22">
        <v>0</v>
      </c>
    </row>
    <row r="147" spans="1:21" x14ac:dyDescent="0.25">
      <c r="A147" s="22" t="s">
        <v>120</v>
      </c>
      <c r="B147" s="22" t="s">
        <v>292</v>
      </c>
      <c r="C147" s="22" t="s">
        <v>411</v>
      </c>
      <c r="D147" s="22" t="s">
        <v>412</v>
      </c>
      <c r="E147" s="22">
        <v>1168607</v>
      </c>
      <c r="F147" s="22">
        <v>0</v>
      </c>
      <c r="G147" s="22">
        <v>0</v>
      </c>
      <c r="H147" s="22">
        <v>-83706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1084901</v>
      </c>
      <c r="S147" s="22">
        <v>0</v>
      </c>
      <c r="T147" s="22">
        <v>0</v>
      </c>
      <c r="U147" s="22">
        <v>0</v>
      </c>
    </row>
    <row r="148" spans="1:21" x14ac:dyDescent="0.25">
      <c r="A148" s="22" t="s">
        <v>120</v>
      </c>
      <c r="B148" s="22" t="s">
        <v>292</v>
      </c>
      <c r="C148" s="22" t="s">
        <v>413</v>
      </c>
      <c r="D148" s="22" t="s">
        <v>414</v>
      </c>
      <c r="E148" s="22">
        <v>713359</v>
      </c>
      <c r="F148" s="22">
        <v>0</v>
      </c>
      <c r="G148" s="22">
        <v>86052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799411</v>
      </c>
      <c r="S148" s="22">
        <v>0</v>
      </c>
      <c r="T148" s="22">
        <v>0</v>
      </c>
      <c r="U148" s="22">
        <v>0</v>
      </c>
    </row>
    <row r="149" spans="1:21" x14ac:dyDescent="0.25">
      <c r="A149" s="22" t="s">
        <v>120</v>
      </c>
      <c r="B149" s="22" t="s">
        <v>292</v>
      </c>
      <c r="C149" s="22" t="s">
        <v>415</v>
      </c>
      <c r="D149" s="22" t="s">
        <v>416</v>
      </c>
      <c r="E149" s="22">
        <v>5395671</v>
      </c>
      <c r="F149" s="22">
        <v>0</v>
      </c>
      <c r="G149" s="22">
        <v>0</v>
      </c>
      <c r="H149" s="22">
        <v>-487665</v>
      </c>
      <c r="I149" s="22">
        <v>-310250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4597756</v>
      </c>
      <c r="S149" s="22">
        <v>0</v>
      </c>
      <c r="T149" s="22">
        <v>0</v>
      </c>
      <c r="U149" s="22">
        <v>0</v>
      </c>
    </row>
    <row r="150" spans="1:21" x14ac:dyDescent="0.25">
      <c r="A150" s="22" t="s">
        <v>120</v>
      </c>
      <c r="B150" s="22" t="s">
        <v>292</v>
      </c>
      <c r="C150" s="22" t="s">
        <v>417</v>
      </c>
      <c r="D150" s="22" t="s">
        <v>418</v>
      </c>
      <c r="E150" s="22">
        <v>264109</v>
      </c>
      <c r="F150" s="22">
        <v>0</v>
      </c>
      <c r="G150" s="22">
        <v>0</v>
      </c>
      <c r="H150" s="22">
        <v>0</v>
      </c>
      <c r="I150" s="22">
        <v>-81000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183109</v>
      </c>
      <c r="S150" s="22">
        <v>0</v>
      </c>
      <c r="T150" s="22">
        <v>0</v>
      </c>
      <c r="U150" s="22">
        <v>0</v>
      </c>
    </row>
    <row r="151" spans="1:21" x14ac:dyDescent="0.25">
      <c r="A151" s="22" t="s">
        <v>120</v>
      </c>
      <c r="B151" s="22" t="s">
        <v>292</v>
      </c>
      <c r="C151" s="22" t="s">
        <v>419</v>
      </c>
      <c r="D151" s="22" t="s">
        <v>420</v>
      </c>
      <c r="E151" s="22">
        <v>3424622</v>
      </c>
      <c r="F151" s="22">
        <v>0</v>
      </c>
      <c r="G151" s="22">
        <v>1752028</v>
      </c>
      <c r="H151" s="22">
        <v>0</v>
      </c>
      <c r="I151" s="22">
        <v>-331501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4845149</v>
      </c>
      <c r="S151" s="22">
        <v>0</v>
      </c>
      <c r="T151" s="22">
        <v>0</v>
      </c>
      <c r="U151" s="22">
        <v>0</v>
      </c>
    </row>
    <row r="152" spans="1:21" x14ac:dyDescent="0.25">
      <c r="A152" s="22" t="s">
        <v>120</v>
      </c>
      <c r="B152" s="22" t="s">
        <v>292</v>
      </c>
      <c r="C152" s="22" t="s">
        <v>421</v>
      </c>
      <c r="D152" s="22" t="s">
        <v>422</v>
      </c>
      <c r="E152" s="22">
        <v>27491072</v>
      </c>
      <c r="F152" s="22"/>
      <c r="G152" s="22"/>
      <c r="H152" s="22">
        <v>114260</v>
      </c>
      <c r="I152" s="22">
        <v>-2569173</v>
      </c>
      <c r="J152" s="22"/>
      <c r="K152" s="22"/>
      <c r="L152" s="22"/>
      <c r="M152" s="22"/>
      <c r="N152" s="22"/>
      <c r="O152" s="22"/>
      <c r="P152" s="22"/>
      <c r="Q152" s="22"/>
      <c r="R152" s="22">
        <v>25036159</v>
      </c>
      <c r="S152" s="22"/>
      <c r="T152" s="22"/>
      <c r="U152" s="22"/>
    </row>
    <row r="153" spans="1:21" x14ac:dyDescent="0.25">
      <c r="A153" s="22" t="s">
        <v>120</v>
      </c>
      <c r="B153" s="22" t="s">
        <v>292</v>
      </c>
      <c r="C153" s="22" t="s">
        <v>423</v>
      </c>
      <c r="D153" s="22" t="s">
        <v>424</v>
      </c>
      <c r="E153" s="22">
        <v>4378356</v>
      </c>
      <c r="F153" s="22"/>
      <c r="G153" s="22">
        <v>1448639</v>
      </c>
      <c r="H153" s="22">
        <v>-56110</v>
      </c>
      <c r="I153" s="22"/>
      <c r="J153" s="22"/>
      <c r="K153" s="22"/>
      <c r="L153" s="22"/>
      <c r="M153" s="22"/>
      <c r="N153" s="22"/>
      <c r="O153" s="22"/>
      <c r="P153" s="22"/>
      <c r="Q153" s="22"/>
      <c r="R153" s="22">
        <v>5770885</v>
      </c>
      <c r="S153" s="22"/>
      <c r="T153" s="22"/>
      <c r="U153" s="22"/>
    </row>
    <row r="154" spans="1:21" x14ac:dyDescent="0.25">
      <c r="A154" s="22" t="s">
        <v>120</v>
      </c>
      <c r="B154" s="22" t="s">
        <v>292</v>
      </c>
      <c r="C154" s="22" t="s">
        <v>425</v>
      </c>
      <c r="D154" s="22" t="s">
        <v>426</v>
      </c>
      <c r="E154" s="22">
        <v>231838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1</v>
      </c>
      <c r="R154" s="22">
        <v>231839</v>
      </c>
      <c r="S154" s="22">
        <v>0</v>
      </c>
      <c r="T154" s="22">
        <v>0</v>
      </c>
      <c r="U154" s="22">
        <v>0</v>
      </c>
    </row>
    <row r="155" spans="1:21" x14ac:dyDescent="0.25">
      <c r="A155" s="22" t="s">
        <v>120</v>
      </c>
      <c r="B155" s="22" t="s">
        <v>292</v>
      </c>
      <c r="C155" s="22" t="s">
        <v>427</v>
      </c>
      <c r="D155" s="22" t="s">
        <v>428</v>
      </c>
      <c r="E155" s="22">
        <v>62129</v>
      </c>
      <c r="F155" s="22">
        <v>0</v>
      </c>
      <c r="G155" s="22">
        <v>70036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132165</v>
      </c>
      <c r="S155" s="22">
        <v>0</v>
      </c>
      <c r="T155" s="22">
        <v>0</v>
      </c>
      <c r="U155" s="22">
        <v>0</v>
      </c>
    </row>
    <row r="156" spans="1:21" x14ac:dyDescent="0.25">
      <c r="A156" s="22" t="s">
        <v>120</v>
      </c>
      <c r="B156" s="22" t="s">
        <v>292</v>
      </c>
      <c r="C156" s="22" t="s">
        <v>429</v>
      </c>
      <c r="D156" s="22" t="s">
        <v>430</v>
      </c>
      <c r="E156" s="22">
        <v>6286462</v>
      </c>
      <c r="F156" s="22">
        <v>0</v>
      </c>
      <c r="G156" s="22">
        <v>610365</v>
      </c>
      <c r="H156" s="22">
        <v>0</v>
      </c>
      <c r="I156" s="22">
        <v>-584691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6312136</v>
      </c>
      <c r="S156" s="22">
        <v>0</v>
      </c>
      <c r="T156" s="22">
        <v>0</v>
      </c>
      <c r="U156" s="22">
        <v>0</v>
      </c>
    </row>
    <row r="157" spans="1:21" x14ac:dyDescent="0.25">
      <c r="A157" s="22" t="s">
        <v>120</v>
      </c>
      <c r="B157" s="22" t="s">
        <v>292</v>
      </c>
      <c r="C157" s="22" t="s">
        <v>431</v>
      </c>
      <c r="D157" s="22" t="s">
        <v>432</v>
      </c>
      <c r="E157" s="22">
        <v>3795580</v>
      </c>
      <c r="F157" s="22">
        <v>0</v>
      </c>
      <c r="G157" s="22">
        <v>139354</v>
      </c>
      <c r="H157" s="22">
        <v>-995307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2939627</v>
      </c>
      <c r="S157" s="22">
        <v>0</v>
      </c>
      <c r="T157" s="22">
        <v>0</v>
      </c>
      <c r="U157" s="22">
        <v>0</v>
      </c>
    </row>
    <row r="158" spans="1:21" x14ac:dyDescent="0.25">
      <c r="A158" s="22" t="s">
        <v>120</v>
      </c>
      <c r="B158" s="22" t="s">
        <v>292</v>
      </c>
      <c r="C158" s="22" t="s">
        <v>433</v>
      </c>
      <c r="D158" s="22" t="s">
        <v>434</v>
      </c>
      <c r="E158" s="22">
        <v>1136040</v>
      </c>
      <c r="F158" s="22">
        <v>0</v>
      </c>
      <c r="G158" s="22">
        <v>80505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1216545</v>
      </c>
      <c r="S158" s="22">
        <v>0</v>
      </c>
      <c r="T158" s="22">
        <v>0</v>
      </c>
      <c r="U158" s="22">
        <v>0</v>
      </c>
    </row>
    <row r="159" spans="1:21" x14ac:dyDescent="0.25">
      <c r="A159" s="22" t="s">
        <v>120</v>
      </c>
      <c r="B159" s="22" t="s">
        <v>292</v>
      </c>
      <c r="C159" s="22" t="s">
        <v>435</v>
      </c>
      <c r="D159" s="22" t="s">
        <v>436</v>
      </c>
      <c r="E159" s="22">
        <v>7599128</v>
      </c>
      <c r="F159" s="22">
        <v>0</v>
      </c>
      <c r="G159" s="22">
        <v>543040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8142168</v>
      </c>
      <c r="S159" s="22">
        <v>0</v>
      </c>
      <c r="T159" s="22">
        <v>0</v>
      </c>
      <c r="U159" s="22">
        <v>0</v>
      </c>
    </row>
    <row r="160" spans="1:21" x14ac:dyDescent="0.25">
      <c r="A160" s="22" t="s">
        <v>120</v>
      </c>
      <c r="B160" s="22" t="s">
        <v>292</v>
      </c>
      <c r="C160" s="22" t="s">
        <v>437</v>
      </c>
      <c r="D160" s="22" t="s">
        <v>438</v>
      </c>
      <c r="E160" s="22">
        <v>5978276</v>
      </c>
      <c r="F160" s="22">
        <v>0</v>
      </c>
      <c r="G160" s="22">
        <v>730080</v>
      </c>
      <c r="H160" s="22">
        <v>-48417</v>
      </c>
      <c r="I160" s="22">
        <v>-1155393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5504546</v>
      </c>
      <c r="S160" s="22">
        <v>0</v>
      </c>
      <c r="T160" s="22">
        <v>0</v>
      </c>
      <c r="U160" s="22">
        <v>0</v>
      </c>
    </row>
    <row r="161" spans="1:21" x14ac:dyDescent="0.25">
      <c r="A161" s="22" t="s">
        <v>120</v>
      </c>
      <c r="B161" s="22" t="s">
        <v>292</v>
      </c>
      <c r="C161" s="22" t="s">
        <v>439</v>
      </c>
      <c r="D161" s="22" t="s">
        <v>440</v>
      </c>
      <c r="E161" s="22">
        <v>3199751</v>
      </c>
      <c r="F161" s="22">
        <v>0</v>
      </c>
      <c r="G161" s="22">
        <v>1031942</v>
      </c>
      <c r="H161" s="22">
        <v>-38630</v>
      </c>
      <c r="I161" s="22">
        <v>-2993661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1199402</v>
      </c>
      <c r="S161" s="22">
        <v>0</v>
      </c>
      <c r="T161" s="22">
        <v>0</v>
      </c>
      <c r="U161" s="22">
        <v>0</v>
      </c>
    </row>
    <row r="162" spans="1:21" x14ac:dyDescent="0.25">
      <c r="A162" s="22" t="s">
        <v>120</v>
      </c>
      <c r="B162" s="22" t="s">
        <v>292</v>
      </c>
      <c r="C162" s="22" t="s">
        <v>441</v>
      </c>
      <c r="D162" s="22" t="s">
        <v>442</v>
      </c>
      <c r="E162" s="22">
        <v>2612727</v>
      </c>
      <c r="F162" s="22">
        <v>0</v>
      </c>
      <c r="G162" s="22">
        <v>85582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2698309</v>
      </c>
      <c r="S162" s="22">
        <v>0</v>
      </c>
      <c r="T162" s="22">
        <v>0</v>
      </c>
      <c r="U162" s="22">
        <v>0</v>
      </c>
    </row>
    <row r="163" spans="1:21" x14ac:dyDescent="0.25">
      <c r="A163" s="22" t="s">
        <v>120</v>
      </c>
      <c r="B163" s="22" t="s">
        <v>292</v>
      </c>
      <c r="C163" s="22" t="s">
        <v>443</v>
      </c>
      <c r="D163" s="22" t="s">
        <v>444</v>
      </c>
      <c r="E163" s="22">
        <v>2415270</v>
      </c>
      <c r="F163" s="22">
        <v>0</v>
      </c>
      <c r="G163" s="22">
        <v>0</v>
      </c>
      <c r="H163" s="22">
        <v>-1990031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425239</v>
      </c>
      <c r="S163" s="22">
        <v>0</v>
      </c>
      <c r="T163" s="22">
        <v>0</v>
      </c>
      <c r="U163" s="22">
        <v>0</v>
      </c>
    </row>
    <row r="164" spans="1:21" x14ac:dyDescent="0.25">
      <c r="A164" s="22" t="s">
        <v>120</v>
      </c>
      <c r="B164" s="22" t="s">
        <v>292</v>
      </c>
      <c r="C164" s="22" t="s">
        <v>445</v>
      </c>
      <c r="D164" s="22" t="s">
        <v>446</v>
      </c>
      <c r="E164" s="22">
        <v>7628302</v>
      </c>
      <c r="F164" s="22">
        <v>0</v>
      </c>
      <c r="G164" s="22">
        <v>5346898</v>
      </c>
      <c r="H164" s="22">
        <v>-1095415</v>
      </c>
      <c r="I164" s="22">
        <v>-4578159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7301625</v>
      </c>
      <c r="S164" s="22">
        <v>0</v>
      </c>
      <c r="T164" s="22">
        <v>0</v>
      </c>
      <c r="U164" s="22">
        <v>0</v>
      </c>
    </row>
    <row r="165" spans="1:21" x14ac:dyDescent="0.25">
      <c r="A165" s="22" t="s">
        <v>120</v>
      </c>
      <c r="B165" s="22" t="s">
        <v>292</v>
      </c>
      <c r="C165" s="22" t="s">
        <v>447</v>
      </c>
      <c r="D165" s="22" t="s">
        <v>448</v>
      </c>
      <c r="E165" s="22">
        <v>1013922</v>
      </c>
      <c r="F165" s="22">
        <v>0</v>
      </c>
      <c r="G165" s="22">
        <v>550806</v>
      </c>
      <c r="H165" s="22">
        <v>-35175</v>
      </c>
      <c r="I165" s="22">
        <v>-113008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1416545</v>
      </c>
      <c r="S165" s="22">
        <v>0</v>
      </c>
      <c r="T165" s="22">
        <v>0</v>
      </c>
      <c r="U165" s="22">
        <v>0</v>
      </c>
    </row>
    <row r="166" spans="1:21" x14ac:dyDescent="0.25">
      <c r="A166" s="22" t="s">
        <v>120</v>
      </c>
      <c r="B166" s="22" t="s">
        <v>292</v>
      </c>
      <c r="C166" s="22" t="s">
        <v>449</v>
      </c>
      <c r="D166" s="22" t="s">
        <v>450</v>
      </c>
      <c r="E166" s="22">
        <v>1098390</v>
      </c>
      <c r="F166" s="22">
        <v>0</v>
      </c>
      <c r="G166" s="22">
        <v>89480</v>
      </c>
      <c r="H166" s="22">
        <v>-258182</v>
      </c>
      <c r="I166" s="22">
        <v>-278128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651560</v>
      </c>
      <c r="S166" s="22">
        <v>0</v>
      </c>
      <c r="T166" s="22">
        <v>0</v>
      </c>
      <c r="U166" s="22">
        <v>0</v>
      </c>
    </row>
    <row r="167" spans="1:21" x14ac:dyDescent="0.25">
      <c r="A167" s="22" t="s">
        <v>120</v>
      </c>
      <c r="B167" s="22" t="s">
        <v>292</v>
      </c>
      <c r="C167" s="22" t="s">
        <v>451</v>
      </c>
      <c r="D167" s="22" t="s">
        <v>452</v>
      </c>
      <c r="E167" s="22">
        <v>8499904</v>
      </c>
      <c r="F167" s="22">
        <v>0</v>
      </c>
      <c r="G167" s="22">
        <v>-461049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8038855</v>
      </c>
      <c r="S167" s="22">
        <v>0</v>
      </c>
      <c r="T167" s="22">
        <v>0</v>
      </c>
      <c r="U167" s="22">
        <v>0</v>
      </c>
    </row>
    <row r="168" spans="1:21" x14ac:dyDescent="0.25">
      <c r="A168" s="22" t="s">
        <v>120</v>
      </c>
      <c r="B168" s="22" t="s">
        <v>292</v>
      </c>
      <c r="C168" s="22" t="s">
        <v>453</v>
      </c>
      <c r="D168" s="22" t="s">
        <v>454</v>
      </c>
      <c r="E168" s="22">
        <v>810903</v>
      </c>
      <c r="F168" s="22">
        <v>0</v>
      </c>
      <c r="G168" s="22">
        <v>64285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875188</v>
      </c>
      <c r="S168" s="22">
        <v>0</v>
      </c>
      <c r="T168" s="22">
        <v>0</v>
      </c>
      <c r="U168" s="22">
        <v>0</v>
      </c>
    </row>
    <row r="169" spans="1:21" x14ac:dyDescent="0.25">
      <c r="A169" s="22" t="s">
        <v>120</v>
      </c>
      <c r="B169" s="22" t="s">
        <v>292</v>
      </c>
      <c r="C169" s="22" t="s">
        <v>455</v>
      </c>
      <c r="D169" s="22" t="s">
        <v>456</v>
      </c>
      <c r="E169" s="22">
        <v>4998486</v>
      </c>
      <c r="F169" s="22">
        <v>0</v>
      </c>
      <c r="G169" s="22">
        <v>867329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5865815</v>
      </c>
      <c r="S169" s="22">
        <v>0</v>
      </c>
      <c r="T169" s="22">
        <v>0</v>
      </c>
      <c r="U169" s="22">
        <v>0</v>
      </c>
    </row>
    <row r="170" spans="1:21" x14ac:dyDescent="0.25">
      <c r="A170" s="22" t="s">
        <v>120</v>
      </c>
      <c r="B170" s="22" t="s">
        <v>292</v>
      </c>
      <c r="C170" s="22" t="s">
        <v>457</v>
      </c>
      <c r="D170" s="22" t="s">
        <v>458</v>
      </c>
      <c r="E170" s="22">
        <v>10668571</v>
      </c>
      <c r="F170" s="22">
        <v>0</v>
      </c>
      <c r="G170" s="22">
        <v>2642282</v>
      </c>
      <c r="H170" s="22">
        <v>-10280</v>
      </c>
      <c r="I170" s="22">
        <v>-1881691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11418882</v>
      </c>
      <c r="S170" s="22">
        <v>0</v>
      </c>
      <c r="T170" s="22">
        <v>0</v>
      </c>
      <c r="U170" s="22">
        <v>0</v>
      </c>
    </row>
    <row r="171" spans="1:21" x14ac:dyDescent="0.25">
      <c r="A171" s="22" t="s">
        <v>120</v>
      </c>
      <c r="B171" s="22" t="s">
        <v>292</v>
      </c>
      <c r="C171" s="22" t="s">
        <v>459</v>
      </c>
      <c r="D171" s="22" t="s">
        <v>460</v>
      </c>
      <c r="E171" s="22">
        <v>914987</v>
      </c>
      <c r="F171" s="22">
        <v>0</v>
      </c>
      <c r="G171" s="22">
        <v>25616</v>
      </c>
      <c r="H171" s="22">
        <v>-142967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797636</v>
      </c>
      <c r="S171" s="22">
        <v>0</v>
      </c>
      <c r="T171" s="22">
        <v>0</v>
      </c>
      <c r="U171" s="22">
        <v>0</v>
      </c>
    </row>
    <row r="172" spans="1:21" x14ac:dyDescent="0.25">
      <c r="A172" s="22" t="s">
        <v>120</v>
      </c>
      <c r="B172" s="22" t="s">
        <v>292</v>
      </c>
      <c r="C172" s="22" t="s">
        <v>461</v>
      </c>
      <c r="D172" s="22" t="s">
        <v>462</v>
      </c>
      <c r="E172" s="22">
        <v>3147361</v>
      </c>
      <c r="F172" s="22">
        <v>0</v>
      </c>
      <c r="G172" s="22">
        <v>0</v>
      </c>
      <c r="H172" s="22">
        <v>0</v>
      </c>
      <c r="I172" s="22">
        <v>-518674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2628687</v>
      </c>
      <c r="S172" s="22">
        <v>0</v>
      </c>
      <c r="T172" s="22">
        <v>0</v>
      </c>
      <c r="U172" s="22">
        <v>0</v>
      </c>
    </row>
    <row r="173" spans="1:21" x14ac:dyDescent="0.25">
      <c r="A173" s="22" t="s">
        <v>120</v>
      </c>
      <c r="B173" s="22" t="s">
        <v>292</v>
      </c>
      <c r="C173" s="22" t="s">
        <v>463</v>
      </c>
      <c r="D173" s="22" t="s">
        <v>464</v>
      </c>
      <c r="E173" s="22">
        <v>1625693</v>
      </c>
      <c r="F173" s="22">
        <v>0</v>
      </c>
      <c r="G173" s="22">
        <v>0</v>
      </c>
      <c r="H173" s="22">
        <v>-32622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1593071</v>
      </c>
      <c r="S173" s="22">
        <v>0</v>
      </c>
      <c r="T173" s="22">
        <v>0</v>
      </c>
      <c r="U173" s="22">
        <v>0</v>
      </c>
    </row>
    <row r="174" spans="1:21" x14ac:dyDescent="0.25">
      <c r="A174" s="22" t="s">
        <v>120</v>
      </c>
      <c r="B174" s="22" t="s">
        <v>292</v>
      </c>
      <c r="C174" s="22" t="s">
        <v>465</v>
      </c>
      <c r="D174" s="22" t="s">
        <v>466</v>
      </c>
      <c r="E174" s="22">
        <v>224846</v>
      </c>
      <c r="F174" s="22">
        <v>0</v>
      </c>
      <c r="G174" s="22">
        <v>496377</v>
      </c>
      <c r="H174" s="22">
        <v>0</v>
      </c>
      <c r="I174" s="22">
        <v>-10000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711223</v>
      </c>
      <c r="S174" s="22">
        <v>0</v>
      </c>
      <c r="T174" s="22">
        <v>0</v>
      </c>
      <c r="U174" s="22">
        <v>0</v>
      </c>
    </row>
    <row r="175" spans="1:21" x14ac:dyDescent="0.25">
      <c r="A175" s="22" t="s">
        <v>120</v>
      </c>
      <c r="B175" s="22" t="s">
        <v>292</v>
      </c>
      <c r="C175" s="22" t="s">
        <v>467</v>
      </c>
      <c r="D175" s="22" t="s">
        <v>468</v>
      </c>
      <c r="E175" s="22">
        <v>2884613</v>
      </c>
      <c r="F175" s="22">
        <v>0</v>
      </c>
      <c r="G175" s="22">
        <v>2620852</v>
      </c>
      <c r="H175" s="22">
        <v>-568263</v>
      </c>
      <c r="I175" s="22">
        <v>-1432017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3505185</v>
      </c>
      <c r="S175" s="22">
        <v>0</v>
      </c>
      <c r="T175" s="22">
        <v>0</v>
      </c>
      <c r="U175" s="22">
        <v>0</v>
      </c>
    </row>
    <row r="176" spans="1:21" x14ac:dyDescent="0.25">
      <c r="A176" s="22" t="s">
        <v>120</v>
      </c>
      <c r="B176" s="22" t="s">
        <v>292</v>
      </c>
      <c r="C176" s="22" t="s">
        <v>469</v>
      </c>
      <c r="D176" s="22" t="s">
        <v>470</v>
      </c>
      <c r="E176" s="22">
        <v>12883527</v>
      </c>
      <c r="F176" s="22">
        <v>0</v>
      </c>
      <c r="G176" s="22">
        <v>228481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13112008</v>
      </c>
      <c r="S176" s="22">
        <v>0</v>
      </c>
      <c r="T176" s="22">
        <v>0</v>
      </c>
      <c r="U176" s="22">
        <v>0</v>
      </c>
    </row>
    <row r="177" spans="1:21" x14ac:dyDescent="0.25">
      <c r="A177" s="22" t="s">
        <v>120</v>
      </c>
      <c r="B177" s="22" t="s">
        <v>292</v>
      </c>
      <c r="C177" s="22" t="s">
        <v>471</v>
      </c>
      <c r="D177" s="22" t="s">
        <v>472</v>
      </c>
      <c r="E177" s="22">
        <v>10734734</v>
      </c>
      <c r="F177" s="22">
        <v>0</v>
      </c>
      <c r="G177" s="22">
        <v>0</v>
      </c>
      <c r="H177" s="22">
        <v>-1605941</v>
      </c>
      <c r="I177" s="22">
        <v>-415442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8713351</v>
      </c>
      <c r="S177" s="22">
        <v>0</v>
      </c>
      <c r="T177" s="22">
        <v>0</v>
      </c>
      <c r="U177" s="22">
        <v>0</v>
      </c>
    </row>
    <row r="178" spans="1:21" x14ac:dyDescent="0.25">
      <c r="A178" s="22" t="s">
        <v>120</v>
      </c>
      <c r="B178" s="22" t="s">
        <v>292</v>
      </c>
      <c r="C178" s="22" t="s">
        <v>473</v>
      </c>
      <c r="D178" s="22" t="s">
        <v>474</v>
      </c>
      <c r="E178" s="22">
        <v>1836275</v>
      </c>
      <c r="F178" s="22"/>
      <c r="G178" s="22"/>
      <c r="H178" s="22">
        <v>-109064</v>
      </c>
      <c r="I178" s="22">
        <v>-2589132</v>
      </c>
      <c r="J178" s="22"/>
      <c r="K178" s="22"/>
      <c r="L178" s="22">
        <v>0</v>
      </c>
      <c r="M178" s="22"/>
      <c r="N178" s="22"/>
      <c r="O178" s="22"/>
      <c r="P178" s="22"/>
      <c r="Q178" s="22">
        <v>2849524</v>
      </c>
      <c r="R178" s="22">
        <v>1987603</v>
      </c>
      <c r="S178" s="22"/>
      <c r="T178" s="22"/>
      <c r="U178" s="22"/>
    </row>
    <row r="179" spans="1:21" x14ac:dyDescent="0.25">
      <c r="A179" s="22" t="s">
        <v>120</v>
      </c>
      <c r="B179" s="22" t="s">
        <v>292</v>
      </c>
      <c r="C179" s="22" t="s">
        <v>475</v>
      </c>
      <c r="D179" s="22" t="s">
        <v>476</v>
      </c>
      <c r="E179" s="22">
        <v>837385</v>
      </c>
      <c r="F179" s="22">
        <v>0</v>
      </c>
      <c r="G179" s="22">
        <v>0</v>
      </c>
      <c r="H179" s="22">
        <v>0</v>
      </c>
      <c r="I179" s="22">
        <v>-359015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478370</v>
      </c>
      <c r="S179" s="22">
        <v>0</v>
      </c>
      <c r="T179" s="22">
        <v>0</v>
      </c>
      <c r="U179" s="22">
        <v>0</v>
      </c>
    </row>
    <row r="180" spans="1:21" x14ac:dyDescent="0.25">
      <c r="A180" s="22" t="s">
        <v>120</v>
      </c>
      <c r="B180" s="22" t="s">
        <v>292</v>
      </c>
      <c r="C180" s="22" t="s">
        <v>477</v>
      </c>
      <c r="D180" s="22" t="s">
        <v>478</v>
      </c>
      <c r="E180" s="22">
        <v>17993228</v>
      </c>
      <c r="F180" s="22"/>
      <c r="G180" s="22">
        <v>4074958</v>
      </c>
      <c r="H180" s="22">
        <v>-2477229</v>
      </c>
      <c r="I180" s="22">
        <v>-1545317</v>
      </c>
      <c r="J180" s="22"/>
      <c r="K180" s="22"/>
      <c r="L180" s="22">
        <v>0</v>
      </c>
      <c r="M180" s="22"/>
      <c r="N180" s="22"/>
      <c r="O180" s="22"/>
      <c r="P180" s="22"/>
      <c r="Q180" s="22"/>
      <c r="R180" s="22">
        <v>18045640</v>
      </c>
      <c r="S180" s="22"/>
      <c r="T180" s="22"/>
      <c r="U180" s="22"/>
    </row>
    <row r="181" spans="1:21" x14ac:dyDescent="0.25">
      <c r="A181" s="22" t="s">
        <v>120</v>
      </c>
      <c r="B181" s="22" t="s">
        <v>292</v>
      </c>
      <c r="C181" s="22" t="s">
        <v>479</v>
      </c>
      <c r="D181" s="22" t="s">
        <v>480</v>
      </c>
      <c r="E181" s="22">
        <v>7302062</v>
      </c>
      <c r="F181" s="22">
        <v>0</v>
      </c>
      <c r="G181" s="22">
        <v>4674881</v>
      </c>
      <c r="H181" s="22">
        <v>-3209873</v>
      </c>
      <c r="I181" s="22">
        <v>-2883871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5883199</v>
      </c>
      <c r="S181" s="22">
        <v>0</v>
      </c>
      <c r="T181" s="22">
        <v>0</v>
      </c>
      <c r="U181" s="22">
        <v>0</v>
      </c>
    </row>
    <row r="182" spans="1:21" x14ac:dyDescent="0.25">
      <c r="A182" s="22" t="s">
        <v>120</v>
      </c>
      <c r="B182" s="22" t="s">
        <v>292</v>
      </c>
      <c r="C182" s="22" t="s">
        <v>481</v>
      </c>
      <c r="D182" s="22" t="s">
        <v>482</v>
      </c>
      <c r="E182" s="22">
        <v>1326702</v>
      </c>
      <c r="F182" s="22">
        <v>0</v>
      </c>
      <c r="G182" s="22">
        <v>31640</v>
      </c>
      <c r="H182" s="22">
        <v>0</v>
      </c>
      <c r="I182" s="22">
        <v>-414433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943909</v>
      </c>
      <c r="S182" s="22">
        <v>0</v>
      </c>
      <c r="T182" s="22">
        <v>0</v>
      </c>
      <c r="U182" s="22">
        <v>0</v>
      </c>
    </row>
    <row r="183" spans="1:21" x14ac:dyDescent="0.25">
      <c r="A183" s="22" t="s">
        <v>120</v>
      </c>
      <c r="B183" s="22" t="s">
        <v>292</v>
      </c>
      <c r="C183" s="22" t="s">
        <v>483</v>
      </c>
      <c r="D183" s="22" t="s">
        <v>484</v>
      </c>
      <c r="E183" s="22">
        <v>3042349</v>
      </c>
      <c r="F183" s="22">
        <v>0</v>
      </c>
      <c r="G183" s="22">
        <v>911893</v>
      </c>
      <c r="H183" s="22">
        <v>-1085808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2868434</v>
      </c>
      <c r="S183" s="22">
        <v>0</v>
      </c>
      <c r="T183" s="22">
        <v>0</v>
      </c>
      <c r="U183" s="22">
        <v>0</v>
      </c>
    </row>
    <row r="184" spans="1:21" x14ac:dyDescent="0.25">
      <c r="A184" s="22" t="s">
        <v>120</v>
      </c>
      <c r="B184" s="22" t="s">
        <v>292</v>
      </c>
      <c r="C184" s="22" t="s">
        <v>485</v>
      </c>
      <c r="D184" s="22" t="s">
        <v>486</v>
      </c>
      <c r="E184" s="22">
        <v>1209403</v>
      </c>
      <c r="F184" s="22">
        <v>0</v>
      </c>
      <c r="G184" s="22">
        <v>9083</v>
      </c>
      <c r="H184" s="22">
        <v>-68500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1149986</v>
      </c>
      <c r="S184" s="22">
        <v>0</v>
      </c>
      <c r="T184" s="22">
        <v>0</v>
      </c>
      <c r="U184" s="22">
        <v>0</v>
      </c>
    </row>
    <row r="185" spans="1:21" x14ac:dyDescent="0.25">
      <c r="A185" s="22" t="s">
        <v>120</v>
      </c>
      <c r="B185" s="22" t="s">
        <v>292</v>
      </c>
      <c r="C185" s="22" t="s">
        <v>487</v>
      </c>
      <c r="D185" s="22" t="s">
        <v>488</v>
      </c>
      <c r="E185" s="22">
        <v>111807</v>
      </c>
      <c r="F185" s="22">
        <v>0</v>
      </c>
      <c r="G185" s="22">
        <v>91460</v>
      </c>
      <c r="H185" s="22">
        <v>-111807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91460</v>
      </c>
      <c r="S185" s="22">
        <v>0</v>
      </c>
      <c r="T185" s="22">
        <v>0</v>
      </c>
      <c r="U185" s="22">
        <v>0</v>
      </c>
    </row>
    <row r="186" spans="1:21" x14ac:dyDescent="0.25">
      <c r="A186" s="22" t="s">
        <v>120</v>
      </c>
      <c r="B186" s="22" t="s">
        <v>292</v>
      </c>
      <c r="C186" s="22" t="s">
        <v>489</v>
      </c>
      <c r="D186" s="22" t="s">
        <v>490</v>
      </c>
      <c r="E186" s="22">
        <v>3867681</v>
      </c>
      <c r="F186" s="22">
        <v>0</v>
      </c>
      <c r="G186" s="22">
        <v>997245</v>
      </c>
      <c r="H186" s="22">
        <v>0</v>
      </c>
      <c r="I186" s="22">
        <v>-395238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4469688</v>
      </c>
      <c r="S186" s="22">
        <v>0</v>
      </c>
      <c r="T186" s="22">
        <v>0</v>
      </c>
      <c r="U186" s="22">
        <v>0</v>
      </c>
    </row>
    <row r="187" spans="1:21" x14ac:dyDescent="0.25">
      <c r="A187" s="22" t="s">
        <v>120</v>
      </c>
      <c r="B187" s="22" t="s">
        <v>292</v>
      </c>
      <c r="C187" s="22" t="s">
        <v>491</v>
      </c>
      <c r="D187" s="22" t="s">
        <v>492</v>
      </c>
      <c r="E187" s="22">
        <v>408218</v>
      </c>
      <c r="F187" s="22">
        <v>0</v>
      </c>
      <c r="G187" s="22">
        <v>129582</v>
      </c>
      <c r="H187" s="22">
        <v>-3156</v>
      </c>
      <c r="I187" s="22">
        <v>-16893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517751</v>
      </c>
      <c r="S187" s="22">
        <v>0</v>
      </c>
      <c r="T187" s="22">
        <v>0</v>
      </c>
      <c r="U187" s="22">
        <v>0</v>
      </c>
    </row>
    <row r="188" spans="1:21" x14ac:dyDescent="0.25">
      <c r="A188" s="22" t="s">
        <v>120</v>
      </c>
      <c r="B188" s="22" t="s">
        <v>292</v>
      </c>
      <c r="C188" s="22" t="s">
        <v>493</v>
      </c>
      <c r="D188" s="22" t="s">
        <v>494</v>
      </c>
      <c r="E188" s="22">
        <v>1364846</v>
      </c>
      <c r="F188" s="22">
        <v>0</v>
      </c>
      <c r="G188" s="22">
        <v>648668</v>
      </c>
      <c r="H188" s="22">
        <v>-17508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1996006</v>
      </c>
      <c r="S188" s="22">
        <v>0</v>
      </c>
      <c r="T188" s="22">
        <v>0</v>
      </c>
      <c r="U188" s="22">
        <v>0</v>
      </c>
    </row>
    <row r="189" spans="1:21" x14ac:dyDescent="0.25">
      <c r="A189" s="22" t="s">
        <v>120</v>
      </c>
      <c r="B189" s="22" t="s">
        <v>292</v>
      </c>
      <c r="C189" s="22" t="s">
        <v>495</v>
      </c>
      <c r="D189" s="22" t="s">
        <v>496</v>
      </c>
      <c r="E189" s="22">
        <v>2834043</v>
      </c>
      <c r="F189" s="22">
        <v>0</v>
      </c>
      <c r="G189" s="22">
        <v>566758</v>
      </c>
      <c r="H189" s="22">
        <v>-193473</v>
      </c>
      <c r="I189" s="22">
        <v>-184199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3023129</v>
      </c>
      <c r="S189" s="22">
        <v>0</v>
      </c>
      <c r="T189" s="22">
        <v>0</v>
      </c>
      <c r="U189" s="22">
        <v>0</v>
      </c>
    </row>
    <row r="190" spans="1:21" x14ac:dyDescent="0.25">
      <c r="A190" s="22" t="s">
        <v>120</v>
      </c>
      <c r="B190" s="22" t="s">
        <v>292</v>
      </c>
      <c r="C190" s="22" t="s">
        <v>497</v>
      </c>
      <c r="D190" s="22" t="s">
        <v>498</v>
      </c>
      <c r="E190" s="22">
        <v>6073549</v>
      </c>
      <c r="F190" s="22">
        <v>0</v>
      </c>
      <c r="G190" s="22">
        <v>4119629</v>
      </c>
      <c r="H190" s="22">
        <v>-3920928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6272250</v>
      </c>
      <c r="S190" s="22">
        <v>0</v>
      </c>
      <c r="T190" s="22">
        <v>0</v>
      </c>
      <c r="U190" s="22">
        <v>0</v>
      </c>
    </row>
    <row r="191" spans="1:21" x14ac:dyDescent="0.25">
      <c r="A191" s="22" t="s">
        <v>120</v>
      </c>
      <c r="B191" s="22" t="s">
        <v>292</v>
      </c>
      <c r="C191" s="22" t="s">
        <v>499</v>
      </c>
      <c r="D191" s="22" t="s">
        <v>500</v>
      </c>
      <c r="E191" s="22">
        <v>476953</v>
      </c>
      <c r="F191" s="22">
        <v>0</v>
      </c>
      <c r="G191" s="22">
        <v>48589</v>
      </c>
      <c r="H191" s="22">
        <v>-155767</v>
      </c>
      <c r="I191" s="22">
        <v>-14900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354875</v>
      </c>
      <c r="S191" s="22">
        <v>0</v>
      </c>
      <c r="T191" s="22">
        <v>0</v>
      </c>
      <c r="U191" s="22">
        <v>0</v>
      </c>
    </row>
    <row r="192" spans="1:21" x14ac:dyDescent="0.25">
      <c r="A192" s="22" t="s">
        <v>120</v>
      </c>
      <c r="B192" s="22" t="s">
        <v>292</v>
      </c>
      <c r="C192" s="22" t="s">
        <v>501</v>
      </c>
      <c r="D192" s="22" t="s">
        <v>502</v>
      </c>
      <c r="E192" s="22">
        <v>720445</v>
      </c>
      <c r="F192" s="22">
        <v>0</v>
      </c>
      <c r="G192" s="22">
        <v>0</v>
      </c>
      <c r="H192" s="22">
        <v>-17175</v>
      </c>
      <c r="I192" s="22">
        <v>-198284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504986</v>
      </c>
      <c r="S192" s="22">
        <v>0</v>
      </c>
      <c r="T192" s="22">
        <v>0</v>
      </c>
      <c r="U192" s="22">
        <v>0</v>
      </c>
    </row>
    <row r="193" spans="1:21" x14ac:dyDescent="0.25">
      <c r="A193" s="22" t="s">
        <v>120</v>
      </c>
      <c r="B193" s="22" t="s">
        <v>292</v>
      </c>
      <c r="C193" s="22" t="s">
        <v>503</v>
      </c>
      <c r="D193" s="22" t="s">
        <v>504</v>
      </c>
      <c r="E193" s="22">
        <v>12890148</v>
      </c>
      <c r="F193" s="22">
        <v>0</v>
      </c>
      <c r="G193" s="22">
        <v>0</v>
      </c>
      <c r="H193" s="22">
        <v>-2653677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10236471</v>
      </c>
      <c r="S193" s="22">
        <v>0</v>
      </c>
      <c r="T193" s="22">
        <v>0</v>
      </c>
      <c r="U193" s="22">
        <v>0</v>
      </c>
    </row>
    <row r="194" spans="1:21" x14ac:dyDescent="0.25">
      <c r="A194" s="22" t="s">
        <v>120</v>
      </c>
      <c r="B194" s="22" t="s">
        <v>292</v>
      </c>
      <c r="C194" s="22" t="s">
        <v>505</v>
      </c>
      <c r="D194" s="22" t="s">
        <v>506</v>
      </c>
      <c r="E194" s="22">
        <v>1220632</v>
      </c>
      <c r="F194" s="22">
        <v>0</v>
      </c>
      <c r="G194" s="22">
        <v>0</v>
      </c>
      <c r="H194" s="22">
        <v>-23644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1196988</v>
      </c>
      <c r="S194" s="22">
        <v>0</v>
      </c>
      <c r="T194" s="22">
        <v>0</v>
      </c>
      <c r="U194" s="22">
        <v>0</v>
      </c>
    </row>
    <row r="195" spans="1:21" x14ac:dyDescent="0.25">
      <c r="A195" s="22" t="s">
        <v>120</v>
      </c>
      <c r="B195" s="22" t="s">
        <v>292</v>
      </c>
      <c r="C195" s="22" t="s">
        <v>507</v>
      </c>
      <c r="D195" s="22" t="s">
        <v>508</v>
      </c>
      <c r="E195" s="22">
        <v>4702764</v>
      </c>
      <c r="F195" s="22">
        <v>0</v>
      </c>
      <c r="G195" s="22">
        <v>551632</v>
      </c>
      <c r="H195" s="22">
        <v>-869765</v>
      </c>
      <c r="I195" s="22">
        <v>-1198520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3186111</v>
      </c>
      <c r="S195" s="22">
        <v>0</v>
      </c>
      <c r="T195" s="22">
        <v>0</v>
      </c>
      <c r="U195" s="22">
        <v>0</v>
      </c>
    </row>
    <row r="196" spans="1:21" x14ac:dyDescent="0.25">
      <c r="A196" s="22" t="s">
        <v>120</v>
      </c>
      <c r="B196" s="22" t="s">
        <v>292</v>
      </c>
      <c r="C196" s="22" t="s">
        <v>509</v>
      </c>
      <c r="D196" s="22" t="s">
        <v>510</v>
      </c>
      <c r="E196" s="22">
        <v>14430816</v>
      </c>
      <c r="F196" s="22">
        <v>0</v>
      </c>
      <c r="G196" s="22">
        <v>0</v>
      </c>
      <c r="H196" s="22">
        <v>184321</v>
      </c>
      <c r="I196" s="22">
        <v>-999463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13615674</v>
      </c>
      <c r="S196" s="22">
        <v>0</v>
      </c>
      <c r="T196" s="22">
        <v>0</v>
      </c>
      <c r="U196" s="22">
        <v>0</v>
      </c>
    </row>
    <row r="197" spans="1:21" x14ac:dyDescent="0.25">
      <c r="A197" s="22" t="s">
        <v>120</v>
      </c>
      <c r="B197" s="22" t="s">
        <v>511</v>
      </c>
      <c r="C197" s="22" t="s">
        <v>512</v>
      </c>
      <c r="D197" s="22" t="s">
        <v>513</v>
      </c>
      <c r="E197" s="22">
        <v>209115</v>
      </c>
      <c r="F197" s="22">
        <v>0</v>
      </c>
      <c r="G197" s="22">
        <v>2775</v>
      </c>
      <c r="H197" s="22">
        <v>-5459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206431</v>
      </c>
      <c r="S197" s="22">
        <v>0</v>
      </c>
      <c r="T197" s="22">
        <v>0</v>
      </c>
      <c r="U197" s="22">
        <v>0</v>
      </c>
    </row>
    <row r="198" spans="1:21" x14ac:dyDescent="0.25">
      <c r="A198" s="22" t="s">
        <v>120</v>
      </c>
      <c r="B198" s="22" t="s">
        <v>511</v>
      </c>
      <c r="C198" s="22" t="s">
        <v>514</v>
      </c>
      <c r="D198" s="22" t="s">
        <v>515</v>
      </c>
      <c r="E198" s="22">
        <v>681549</v>
      </c>
      <c r="F198" s="22">
        <v>0</v>
      </c>
      <c r="G198" s="22">
        <v>150000</v>
      </c>
      <c r="H198" s="22">
        <v>-21967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809582</v>
      </c>
      <c r="S198" s="22">
        <v>0</v>
      </c>
      <c r="T198" s="22">
        <v>0</v>
      </c>
      <c r="U198" s="22">
        <v>0</v>
      </c>
    </row>
    <row r="199" spans="1:21" x14ac:dyDescent="0.25">
      <c r="A199" s="22" t="s">
        <v>120</v>
      </c>
      <c r="B199" s="22" t="s">
        <v>511</v>
      </c>
      <c r="C199" s="22" t="s">
        <v>516</v>
      </c>
      <c r="D199" s="22" t="s">
        <v>517</v>
      </c>
      <c r="E199" s="22">
        <v>1260975</v>
      </c>
      <c r="F199" s="22">
        <v>0</v>
      </c>
      <c r="G199" s="22">
        <v>852663</v>
      </c>
      <c r="H199" s="22">
        <v>0</v>
      </c>
      <c r="I199" s="22">
        <v>-373276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1740362</v>
      </c>
      <c r="S199" s="22">
        <v>0</v>
      </c>
      <c r="T199" s="22">
        <v>0</v>
      </c>
      <c r="U199" s="22">
        <v>0</v>
      </c>
    </row>
    <row r="200" spans="1:21" x14ac:dyDescent="0.25">
      <c r="A200" s="22" t="s">
        <v>120</v>
      </c>
      <c r="B200" s="22" t="s">
        <v>511</v>
      </c>
      <c r="C200" s="22" t="s">
        <v>518</v>
      </c>
      <c r="D200" s="22" t="s">
        <v>519</v>
      </c>
      <c r="E200" s="22">
        <v>151125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151125</v>
      </c>
      <c r="S200" s="22">
        <v>0</v>
      </c>
      <c r="T200" s="22">
        <v>0</v>
      </c>
      <c r="U200" s="22">
        <v>0</v>
      </c>
    </row>
    <row r="201" spans="1:21" x14ac:dyDescent="0.25">
      <c r="A201" s="22" t="s">
        <v>120</v>
      </c>
      <c r="B201" s="22" t="s">
        <v>511</v>
      </c>
      <c r="C201" s="22" t="s">
        <v>520</v>
      </c>
      <c r="D201" s="22" t="s">
        <v>521</v>
      </c>
      <c r="E201" s="22">
        <v>60000</v>
      </c>
      <c r="F201" s="22">
        <v>0</v>
      </c>
      <c r="G201" s="22">
        <v>5195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65195</v>
      </c>
      <c r="S201" s="22">
        <v>0</v>
      </c>
      <c r="T201" s="22">
        <v>0</v>
      </c>
      <c r="U201" s="22">
        <v>0</v>
      </c>
    </row>
    <row r="202" spans="1:21" x14ac:dyDescent="0.25">
      <c r="A202" s="22" t="s">
        <v>120</v>
      </c>
      <c r="B202" s="22" t="s">
        <v>511</v>
      </c>
      <c r="C202" s="22" t="s">
        <v>522</v>
      </c>
      <c r="D202" s="22" t="s">
        <v>523</v>
      </c>
      <c r="E202" s="22">
        <v>951277</v>
      </c>
      <c r="F202" s="22">
        <v>0</v>
      </c>
      <c r="G202" s="22">
        <v>0</v>
      </c>
      <c r="H202" s="22">
        <v>-9725</v>
      </c>
      <c r="I202" s="22">
        <v>-40000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901552</v>
      </c>
      <c r="S202" s="22">
        <v>0</v>
      </c>
      <c r="T202" s="22">
        <v>0</v>
      </c>
      <c r="U202" s="22">
        <v>0</v>
      </c>
    </row>
    <row r="203" spans="1:21" x14ac:dyDescent="0.25">
      <c r="A203" s="22" t="s">
        <v>120</v>
      </c>
      <c r="B203" s="22" t="s">
        <v>511</v>
      </c>
      <c r="C203" s="22" t="s">
        <v>524</v>
      </c>
      <c r="D203" s="22" t="s">
        <v>525</v>
      </c>
      <c r="E203" s="22">
        <v>18360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18360</v>
      </c>
      <c r="S203" s="22">
        <v>0</v>
      </c>
      <c r="T203" s="22">
        <v>0</v>
      </c>
      <c r="U203" s="22">
        <v>0</v>
      </c>
    </row>
    <row r="204" spans="1:21" x14ac:dyDescent="0.25">
      <c r="A204" s="22" t="s">
        <v>120</v>
      </c>
      <c r="B204" s="22" t="s">
        <v>511</v>
      </c>
      <c r="C204" s="22" t="s">
        <v>526</v>
      </c>
      <c r="D204" s="22" t="s">
        <v>527</v>
      </c>
      <c r="E204" s="22">
        <v>222328</v>
      </c>
      <c r="F204" s="22">
        <v>0</v>
      </c>
      <c r="G204" s="22">
        <v>157538</v>
      </c>
      <c r="H204" s="22">
        <v>0</v>
      </c>
      <c r="I204" s="22">
        <v>-86194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293672</v>
      </c>
      <c r="S204" s="22">
        <v>0</v>
      </c>
      <c r="T204" s="22">
        <v>0</v>
      </c>
      <c r="U204" s="22">
        <v>0</v>
      </c>
    </row>
    <row r="205" spans="1:21" x14ac:dyDescent="0.25">
      <c r="A205" s="22" t="s">
        <v>120</v>
      </c>
      <c r="B205" s="22" t="s">
        <v>511</v>
      </c>
      <c r="C205" s="22" t="s">
        <v>528</v>
      </c>
      <c r="D205" s="22" t="s">
        <v>529</v>
      </c>
      <c r="E205" s="22">
        <v>81771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81771</v>
      </c>
      <c r="S205" s="22">
        <v>0</v>
      </c>
      <c r="T205" s="22">
        <v>0</v>
      </c>
      <c r="U205" s="22">
        <v>0</v>
      </c>
    </row>
    <row r="206" spans="1:21" x14ac:dyDescent="0.25">
      <c r="A206" s="22" t="s">
        <v>120</v>
      </c>
      <c r="B206" s="22" t="s">
        <v>511</v>
      </c>
      <c r="C206" s="22" t="s">
        <v>530</v>
      </c>
      <c r="D206" s="22" t="s">
        <v>531</v>
      </c>
      <c r="E206" s="22">
        <v>148258</v>
      </c>
      <c r="F206" s="22">
        <v>0</v>
      </c>
      <c r="G206" s="22">
        <v>21789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170047</v>
      </c>
      <c r="S206" s="22">
        <v>0</v>
      </c>
      <c r="T206" s="22">
        <v>0</v>
      </c>
      <c r="U206" s="22">
        <v>0</v>
      </c>
    </row>
    <row r="207" spans="1:21" x14ac:dyDescent="0.25">
      <c r="A207" s="22" t="s">
        <v>120</v>
      </c>
      <c r="B207" s="22" t="s">
        <v>511</v>
      </c>
      <c r="C207" s="22" t="s">
        <v>532</v>
      </c>
      <c r="D207" s="22" t="s">
        <v>533</v>
      </c>
      <c r="E207" s="22">
        <v>137470</v>
      </c>
      <c r="F207" s="22"/>
      <c r="G207" s="22"/>
      <c r="H207" s="22">
        <v>6063</v>
      </c>
      <c r="I207" s="22"/>
      <c r="J207" s="22"/>
      <c r="K207" s="22"/>
      <c r="L207" s="22">
        <v>0</v>
      </c>
      <c r="M207" s="22"/>
      <c r="N207" s="22"/>
      <c r="O207" s="22"/>
      <c r="P207" s="22"/>
      <c r="Q207" s="22"/>
      <c r="R207" s="22">
        <v>143533</v>
      </c>
      <c r="S207" s="22"/>
      <c r="T207" s="22"/>
      <c r="U207" s="22"/>
    </row>
    <row r="208" spans="1:21" x14ac:dyDescent="0.25">
      <c r="A208" s="22" t="s">
        <v>120</v>
      </c>
      <c r="B208" s="22" t="s">
        <v>511</v>
      </c>
      <c r="C208" s="22" t="s">
        <v>534</v>
      </c>
      <c r="D208" s="22" t="s">
        <v>535</v>
      </c>
      <c r="E208" s="22">
        <v>134419</v>
      </c>
      <c r="F208" s="22">
        <v>0</v>
      </c>
      <c r="G208" s="22">
        <v>0</v>
      </c>
      <c r="H208" s="22">
        <v>-24277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110142</v>
      </c>
      <c r="S208" s="22">
        <v>0</v>
      </c>
      <c r="T208" s="22">
        <v>0</v>
      </c>
      <c r="U208" s="22">
        <v>0</v>
      </c>
    </row>
    <row r="209" spans="1:21" x14ac:dyDescent="0.25">
      <c r="A209" s="22" t="s">
        <v>120</v>
      </c>
      <c r="B209" s="22" t="s">
        <v>511</v>
      </c>
      <c r="C209" s="22" t="s">
        <v>536</v>
      </c>
      <c r="D209" s="22" t="s">
        <v>537</v>
      </c>
      <c r="E209" s="22">
        <v>11000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11000</v>
      </c>
      <c r="S209" s="22">
        <v>0</v>
      </c>
      <c r="T209" s="22">
        <v>0</v>
      </c>
      <c r="U209" s="22">
        <v>0</v>
      </c>
    </row>
    <row r="210" spans="1:21" x14ac:dyDescent="0.25">
      <c r="A210" s="22" t="s">
        <v>120</v>
      </c>
      <c r="B210" s="22" t="s">
        <v>511</v>
      </c>
      <c r="C210" s="22" t="s">
        <v>538</v>
      </c>
      <c r="D210" s="22" t="s">
        <v>539</v>
      </c>
      <c r="E210" s="22">
        <v>157224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157224</v>
      </c>
      <c r="S210" s="22">
        <v>0</v>
      </c>
      <c r="T210" s="22">
        <v>0</v>
      </c>
      <c r="U210" s="22">
        <v>0</v>
      </c>
    </row>
    <row r="211" spans="1:21" x14ac:dyDescent="0.25">
      <c r="A211" s="22" t="s">
        <v>120</v>
      </c>
      <c r="B211" s="22" t="s">
        <v>511</v>
      </c>
      <c r="C211" s="22" t="s">
        <v>540</v>
      </c>
      <c r="D211" s="22" t="s">
        <v>541</v>
      </c>
      <c r="E211" s="22">
        <v>3461329</v>
      </c>
      <c r="F211" s="22">
        <v>0</v>
      </c>
      <c r="G211" s="22">
        <v>15263</v>
      </c>
      <c r="H211" s="22">
        <v>-293853</v>
      </c>
      <c r="I211" s="22">
        <v>-152824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-1</v>
      </c>
      <c r="R211" s="22">
        <v>3029914</v>
      </c>
      <c r="S211" s="22">
        <v>0</v>
      </c>
      <c r="T211" s="22">
        <v>0</v>
      </c>
      <c r="U211" s="22">
        <v>0</v>
      </c>
    </row>
    <row r="212" spans="1:21" x14ac:dyDescent="0.25">
      <c r="A212" s="22" t="s">
        <v>120</v>
      </c>
      <c r="B212" s="22" t="s">
        <v>511</v>
      </c>
      <c r="C212" s="22" t="s">
        <v>542</v>
      </c>
      <c r="D212" s="22" t="s">
        <v>543</v>
      </c>
      <c r="E212" s="22">
        <v>285134</v>
      </c>
      <c r="F212" s="22">
        <v>0</v>
      </c>
      <c r="G212" s="22">
        <v>89241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374375</v>
      </c>
      <c r="S212" s="22">
        <v>0</v>
      </c>
      <c r="T212" s="22">
        <v>0</v>
      </c>
      <c r="U212" s="22">
        <v>0</v>
      </c>
    </row>
    <row r="213" spans="1:21" x14ac:dyDescent="0.25">
      <c r="A213" s="22" t="s">
        <v>120</v>
      </c>
      <c r="B213" s="22" t="s">
        <v>511</v>
      </c>
      <c r="C213" s="22" t="s">
        <v>544</v>
      </c>
      <c r="D213" s="22" t="s">
        <v>545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</row>
    <row r="214" spans="1:21" x14ac:dyDescent="0.25">
      <c r="A214" s="22" t="s">
        <v>120</v>
      </c>
      <c r="B214" s="22" t="s">
        <v>511</v>
      </c>
      <c r="C214" s="22" t="s">
        <v>546</v>
      </c>
      <c r="D214" s="22" t="s">
        <v>547</v>
      </c>
      <c r="E214" s="22">
        <v>446128</v>
      </c>
      <c r="F214" s="22">
        <v>0</v>
      </c>
      <c r="G214" s="22">
        <v>0</v>
      </c>
      <c r="H214" s="22">
        <v>-17647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428481</v>
      </c>
      <c r="S214" s="22">
        <v>0</v>
      </c>
      <c r="T214" s="22">
        <v>0</v>
      </c>
      <c r="U214" s="22">
        <v>0</v>
      </c>
    </row>
    <row r="215" spans="1:21" x14ac:dyDescent="0.25">
      <c r="A215" s="22" t="s">
        <v>120</v>
      </c>
      <c r="B215" s="22" t="s">
        <v>511</v>
      </c>
      <c r="C215" s="22" t="s">
        <v>548</v>
      </c>
      <c r="D215" s="22" t="s">
        <v>549</v>
      </c>
      <c r="E215" s="22">
        <v>56031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56031</v>
      </c>
      <c r="S215" s="22">
        <v>0</v>
      </c>
      <c r="T215" s="22">
        <v>0</v>
      </c>
      <c r="U215" s="22">
        <v>0</v>
      </c>
    </row>
    <row r="216" spans="1:21" x14ac:dyDescent="0.25">
      <c r="A216" s="22" t="s">
        <v>120</v>
      </c>
      <c r="B216" s="22" t="s">
        <v>511</v>
      </c>
      <c r="C216" s="22" t="s">
        <v>550</v>
      </c>
      <c r="D216" s="22" t="s">
        <v>551</v>
      </c>
      <c r="E216" s="22">
        <v>323279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323279</v>
      </c>
      <c r="S216" s="22">
        <v>0</v>
      </c>
      <c r="T216" s="22">
        <v>0</v>
      </c>
      <c r="U216" s="22">
        <v>0</v>
      </c>
    </row>
    <row r="217" spans="1:21" x14ac:dyDescent="0.25">
      <c r="A217" s="22" t="s">
        <v>120</v>
      </c>
      <c r="B217" s="22" t="s">
        <v>511</v>
      </c>
      <c r="C217" s="22" t="s">
        <v>552</v>
      </c>
      <c r="D217" s="22" t="s">
        <v>553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</row>
    <row r="218" spans="1:21" x14ac:dyDescent="0.25">
      <c r="A218" s="22" t="s">
        <v>120</v>
      </c>
      <c r="B218" s="22" t="s">
        <v>511</v>
      </c>
      <c r="C218" s="22" t="s">
        <v>554</v>
      </c>
      <c r="D218" s="22" t="s">
        <v>555</v>
      </c>
      <c r="E218" s="22">
        <v>504685</v>
      </c>
      <c r="F218" s="22">
        <v>0</v>
      </c>
      <c r="G218" s="22">
        <v>92184</v>
      </c>
      <c r="H218" s="22">
        <v>-1504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595365</v>
      </c>
      <c r="S218" s="22">
        <v>0</v>
      </c>
      <c r="T218" s="22">
        <v>0</v>
      </c>
      <c r="U218" s="22">
        <v>0</v>
      </c>
    </row>
    <row r="219" spans="1:21" x14ac:dyDescent="0.25">
      <c r="A219" s="22" t="s">
        <v>120</v>
      </c>
      <c r="B219" s="22" t="s">
        <v>511</v>
      </c>
      <c r="C219" s="22" t="s">
        <v>556</v>
      </c>
      <c r="D219" s="22" t="s">
        <v>557</v>
      </c>
      <c r="E219" s="22">
        <v>55445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55445</v>
      </c>
      <c r="S219" s="22">
        <v>0</v>
      </c>
      <c r="T219" s="22">
        <v>0</v>
      </c>
      <c r="U219" s="22">
        <v>0</v>
      </c>
    </row>
    <row r="220" spans="1:21" x14ac:dyDescent="0.25">
      <c r="A220" s="22" t="s">
        <v>120</v>
      </c>
      <c r="B220" s="22" t="s">
        <v>511</v>
      </c>
      <c r="C220" s="22" t="s">
        <v>558</v>
      </c>
      <c r="D220" s="22" t="s">
        <v>559</v>
      </c>
      <c r="E220" s="22">
        <v>297046</v>
      </c>
      <c r="F220" s="22">
        <v>0</v>
      </c>
      <c r="G220" s="22">
        <v>156108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453154</v>
      </c>
      <c r="S220" s="22">
        <v>0</v>
      </c>
      <c r="T220" s="22">
        <v>0</v>
      </c>
      <c r="U220" s="22">
        <v>0</v>
      </c>
    </row>
    <row r="221" spans="1:21" x14ac:dyDescent="0.25">
      <c r="A221" s="22" t="s">
        <v>120</v>
      </c>
      <c r="B221" s="22" t="s">
        <v>511</v>
      </c>
      <c r="C221" s="22" t="s">
        <v>560</v>
      </c>
      <c r="D221" s="22" t="s">
        <v>561</v>
      </c>
      <c r="E221" s="22">
        <v>138017</v>
      </c>
      <c r="F221" s="22">
        <v>0</v>
      </c>
      <c r="G221" s="22">
        <v>0</v>
      </c>
      <c r="H221" s="22">
        <v>-19894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118123</v>
      </c>
      <c r="S221" s="22">
        <v>0</v>
      </c>
      <c r="T221" s="22">
        <v>0</v>
      </c>
      <c r="U221" s="22">
        <v>0</v>
      </c>
    </row>
    <row r="222" spans="1:21" x14ac:dyDescent="0.25">
      <c r="A222" s="22" t="s">
        <v>120</v>
      </c>
      <c r="B222" s="22" t="s">
        <v>511</v>
      </c>
      <c r="C222" s="22" t="s">
        <v>562</v>
      </c>
      <c r="D222" s="22" t="s">
        <v>563</v>
      </c>
      <c r="E222" s="22">
        <v>447970</v>
      </c>
      <c r="F222" s="22">
        <v>0</v>
      </c>
      <c r="G222" s="22">
        <v>117223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565193</v>
      </c>
      <c r="S222" s="22">
        <v>0</v>
      </c>
      <c r="T222" s="22">
        <v>0</v>
      </c>
      <c r="U222" s="22">
        <v>0</v>
      </c>
    </row>
    <row r="223" spans="1:21" x14ac:dyDescent="0.25">
      <c r="A223" s="22" t="s">
        <v>120</v>
      </c>
      <c r="B223" s="22" t="s">
        <v>511</v>
      </c>
      <c r="C223" s="22" t="s">
        <v>564</v>
      </c>
      <c r="D223" s="22" t="s">
        <v>565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</row>
    <row r="224" spans="1:21" x14ac:dyDescent="0.25">
      <c r="A224" s="22" t="s">
        <v>120</v>
      </c>
      <c r="B224" s="22" t="s">
        <v>511</v>
      </c>
      <c r="C224" s="22" t="s">
        <v>566</v>
      </c>
      <c r="D224" s="22" t="s">
        <v>567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</row>
    <row r="225" spans="1:21" x14ac:dyDescent="0.25">
      <c r="A225" s="22" t="s">
        <v>120</v>
      </c>
      <c r="B225" s="22" t="s">
        <v>511</v>
      </c>
      <c r="C225" s="22" t="s">
        <v>568</v>
      </c>
      <c r="D225" s="22" t="s">
        <v>569</v>
      </c>
      <c r="E225" s="22">
        <v>196651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196651</v>
      </c>
      <c r="S225" s="22">
        <v>0</v>
      </c>
      <c r="T225" s="22">
        <v>0</v>
      </c>
      <c r="U225" s="22">
        <v>0</v>
      </c>
    </row>
    <row r="226" spans="1:21" x14ac:dyDescent="0.25">
      <c r="A226" s="22" t="s">
        <v>120</v>
      </c>
      <c r="B226" s="22" t="s">
        <v>511</v>
      </c>
      <c r="C226" s="22" t="s">
        <v>570</v>
      </c>
      <c r="D226" s="22" t="s">
        <v>571</v>
      </c>
      <c r="E226" s="22">
        <v>0</v>
      </c>
      <c r="F226" s="22">
        <v>0</v>
      </c>
      <c r="G226" s="22">
        <v>6358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6358</v>
      </c>
      <c r="S226" s="22">
        <v>0</v>
      </c>
      <c r="T226" s="22">
        <v>0</v>
      </c>
      <c r="U226" s="22">
        <v>0</v>
      </c>
    </row>
    <row r="227" spans="1:21" x14ac:dyDescent="0.25">
      <c r="A227" s="22" t="s">
        <v>120</v>
      </c>
      <c r="B227" s="22" t="s">
        <v>511</v>
      </c>
      <c r="C227" s="22" t="s">
        <v>572</v>
      </c>
      <c r="D227" s="22" t="s">
        <v>573</v>
      </c>
      <c r="E227" s="22">
        <v>504149</v>
      </c>
      <c r="F227" s="22">
        <v>0</v>
      </c>
      <c r="G227" s="22">
        <v>187791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691940</v>
      </c>
      <c r="S227" s="22">
        <v>0</v>
      </c>
      <c r="T227" s="22">
        <v>0</v>
      </c>
      <c r="U227" s="22">
        <v>0</v>
      </c>
    </row>
    <row r="228" spans="1:21" x14ac:dyDescent="0.25">
      <c r="A228" s="22" t="s">
        <v>120</v>
      </c>
      <c r="B228" s="22" t="s">
        <v>511</v>
      </c>
      <c r="C228" s="22" t="s">
        <v>574</v>
      </c>
      <c r="D228" s="22" t="s">
        <v>575</v>
      </c>
      <c r="E228" s="22">
        <v>767805</v>
      </c>
      <c r="F228" s="22">
        <v>0</v>
      </c>
      <c r="G228" s="22">
        <v>99578</v>
      </c>
      <c r="H228" s="22">
        <v>-146248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721135</v>
      </c>
      <c r="S228" s="22">
        <v>0</v>
      </c>
      <c r="T228" s="22">
        <v>0</v>
      </c>
      <c r="U228" s="22">
        <v>0</v>
      </c>
    </row>
    <row r="229" spans="1:21" x14ac:dyDescent="0.25">
      <c r="A229" s="22" t="s">
        <v>120</v>
      </c>
      <c r="B229" s="22" t="s">
        <v>511</v>
      </c>
      <c r="C229" s="22" t="s">
        <v>576</v>
      </c>
      <c r="D229" s="22" t="s">
        <v>577</v>
      </c>
      <c r="E229" s="22">
        <v>170252</v>
      </c>
      <c r="F229" s="22">
        <v>0</v>
      </c>
      <c r="G229" s="22">
        <v>0</v>
      </c>
      <c r="H229" s="22">
        <v>0</v>
      </c>
      <c r="I229" s="22">
        <v>-46154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124098</v>
      </c>
      <c r="S229" s="22">
        <v>0</v>
      </c>
      <c r="T229" s="22">
        <v>0</v>
      </c>
      <c r="U229" s="22">
        <v>0</v>
      </c>
    </row>
    <row r="230" spans="1:21" x14ac:dyDescent="0.25">
      <c r="A230" s="22" t="s">
        <v>120</v>
      </c>
      <c r="B230" s="22" t="s">
        <v>511</v>
      </c>
      <c r="C230" s="22" t="s">
        <v>578</v>
      </c>
      <c r="D230" s="22" t="s">
        <v>579</v>
      </c>
      <c r="E230" s="22">
        <v>62113</v>
      </c>
      <c r="F230" s="22">
        <v>0</v>
      </c>
      <c r="G230" s="22">
        <v>0</v>
      </c>
      <c r="H230" s="22">
        <v>-2500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59613</v>
      </c>
      <c r="S230" s="22">
        <v>0</v>
      </c>
      <c r="T230" s="22">
        <v>0</v>
      </c>
      <c r="U230" s="22">
        <v>0</v>
      </c>
    </row>
    <row r="231" spans="1:21" x14ac:dyDescent="0.25">
      <c r="A231" s="22" t="s">
        <v>120</v>
      </c>
      <c r="B231" s="22" t="s">
        <v>511</v>
      </c>
      <c r="C231" s="22" t="s">
        <v>580</v>
      </c>
      <c r="D231" s="22" t="s">
        <v>581</v>
      </c>
      <c r="E231" s="22">
        <v>277179</v>
      </c>
      <c r="F231" s="22">
        <v>0</v>
      </c>
      <c r="G231" s="22">
        <v>0</v>
      </c>
      <c r="H231" s="22">
        <v>-61000</v>
      </c>
      <c r="I231" s="22">
        <v>-24471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191708</v>
      </c>
      <c r="S231" s="22">
        <v>0</v>
      </c>
      <c r="T231" s="22">
        <v>0</v>
      </c>
      <c r="U231" s="22">
        <v>0</v>
      </c>
    </row>
    <row r="232" spans="1:21" x14ac:dyDescent="0.25">
      <c r="A232" s="22" t="s">
        <v>120</v>
      </c>
      <c r="B232" s="22" t="s">
        <v>511</v>
      </c>
      <c r="C232" s="22" t="s">
        <v>582</v>
      </c>
      <c r="D232" s="22" t="s">
        <v>583</v>
      </c>
      <c r="E232" s="22">
        <v>1370082</v>
      </c>
      <c r="F232" s="22">
        <v>0</v>
      </c>
      <c r="G232" s="22">
        <v>171461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1541543</v>
      </c>
      <c r="S232" s="22">
        <v>0</v>
      </c>
      <c r="T232" s="22">
        <v>0</v>
      </c>
      <c r="U232" s="22">
        <v>0</v>
      </c>
    </row>
    <row r="233" spans="1:21" x14ac:dyDescent="0.25">
      <c r="A233" s="22" t="s">
        <v>120</v>
      </c>
      <c r="B233" s="22" t="s">
        <v>511</v>
      </c>
      <c r="C233" s="22" t="s">
        <v>584</v>
      </c>
      <c r="D233" s="22" t="s">
        <v>585</v>
      </c>
      <c r="E233" s="22">
        <v>30305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42588</v>
      </c>
      <c r="R233" s="22">
        <v>72893</v>
      </c>
      <c r="S233" s="22">
        <v>0</v>
      </c>
      <c r="T233" s="22">
        <v>0</v>
      </c>
      <c r="U233" s="22">
        <v>0</v>
      </c>
    </row>
    <row r="234" spans="1:21" x14ac:dyDescent="0.25">
      <c r="A234" s="22" t="s">
        <v>120</v>
      </c>
      <c r="B234" s="22" t="s">
        <v>511</v>
      </c>
      <c r="C234" s="22" t="s">
        <v>586</v>
      </c>
      <c r="D234" s="22" t="s">
        <v>587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</row>
    <row r="235" spans="1:21" x14ac:dyDescent="0.25">
      <c r="A235" s="22" t="s">
        <v>120</v>
      </c>
      <c r="B235" s="22" t="s">
        <v>511</v>
      </c>
      <c r="C235" s="22" t="s">
        <v>588</v>
      </c>
      <c r="D235" s="22" t="s">
        <v>589</v>
      </c>
      <c r="E235" s="22">
        <v>159395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159395</v>
      </c>
      <c r="S235" s="22">
        <v>0</v>
      </c>
      <c r="T235" s="22">
        <v>0</v>
      </c>
      <c r="U235" s="22">
        <v>0</v>
      </c>
    </row>
    <row r="236" spans="1:21" x14ac:dyDescent="0.25">
      <c r="A236" s="22" t="s">
        <v>120</v>
      </c>
      <c r="B236" s="22" t="s">
        <v>511</v>
      </c>
      <c r="C236" s="22" t="s">
        <v>590</v>
      </c>
      <c r="D236" s="22" t="s">
        <v>591</v>
      </c>
      <c r="E236" s="22">
        <v>258268</v>
      </c>
      <c r="F236" s="22">
        <v>0</v>
      </c>
      <c r="G236" s="22">
        <v>-15770</v>
      </c>
      <c r="H236" s="22">
        <v>0</v>
      </c>
      <c r="I236" s="22">
        <v>-23504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218994</v>
      </c>
      <c r="S236" s="22">
        <v>0</v>
      </c>
      <c r="T236" s="22">
        <v>0</v>
      </c>
      <c r="U236" s="22">
        <v>0</v>
      </c>
    </row>
    <row r="237" spans="1:21" x14ac:dyDescent="0.25">
      <c r="A237" s="22" t="s">
        <v>120</v>
      </c>
      <c r="B237" s="22" t="s">
        <v>511</v>
      </c>
      <c r="C237" s="22" t="s">
        <v>592</v>
      </c>
      <c r="D237" s="22" t="s">
        <v>593</v>
      </c>
      <c r="E237" s="22">
        <v>157500</v>
      </c>
      <c r="F237" s="22">
        <v>0</v>
      </c>
      <c r="G237" s="22">
        <v>4500</v>
      </c>
      <c r="H237" s="22">
        <v>-100000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62000</v>
      </c>
      <c r="S237" s="22">
        <v>0</v>
      </c>
      <c r="T237" s="22">
        <v>0</v>
      </c>
      <c r="U237" s="22">
        <v>0</v>
      </c>
    </row>
    <row r="238" spans="1:21" x14ac:dyDescent="0.25">
      <c r="A238" s="22" t="s">
        <v>120</v>
      </c>
      <c r="B238" s="22" t="s">
        <v>511</v>
      </c>
      <c r="C238" s="22" t="s">
        <v>594</v>
      </c>
      <c r="D238" s="22" t="s">
        <v>595</v>
      </c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</row>
    <row r="239" spans="1:21" x14ac:dyDescent="0.25">
      <c r="A239" s="22" t="s">
        <v>120</v>
      </c>
      <c r="B239" s="22" t="s">
        <v>511</v>
      </c>
      <c r="C239" s="22" t="s">
        <v>596</v>
      </c>
      <c r="D239" s="22" t="s">
        <v>597</v>
      </c>
      <c r="E239" s="22">
        <v>53126</v>
      </c>
      <c r="F239" s="22">
        <v>0</v>
      </c>
      <c r="G239" s="22">
        <v>500000</v>
      </c>
      <c r="H239" s="22">
        <v>41590</v>
      </c>
      <c r="I239" s="22">
        <v>-929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593787</v>
      </c>
      <c r="S239" s="22">
        <v>0</v>
      </c>
      <c r="T239" s="22">
        <v>0</v>
      </c>
      <c r="U239" s="22">
        <v>0</v>
      </c>
    </row>
    <row r="240" spans="1:21" x14ac:dyDescent="0.25">
      <c r="A240" s="22" t="s">
        <v>120</v>
      </c>
      <c r="B240" s="22" t="s">
        <v>511</v>
      </c>
      <c r="C240" s="22" t="s">
        <v>598</v>
      </c>
      <c r="D240" s="22" t="s">
        <v>599</v>
      </c>
      <c r="E240" s="22">
        <v>538605</v>
      </c>
      <c r="F240" s="22">
        <v>0</v>
      </c>
      <c r="G240" s="22">
        <v>277922</v>
      </c>
      <c r="H240" s="22">
        <v>-17580</v>
      </c>
      <c r="I240" s="22">
        <v>-133697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665250</v>
      </c>
      <c r="S240" s="22">
        <v>0</v>
      </c>
      <c r="T240" s="22">
        <v>0</v>
      </c>
      <c r="U240" s="22">
        <v>0</v>
      </c>
    </row>
    <row r="241" spans="1:21" x14ac:dyDescent="0.25">
      <c r="A241" s="22" t="s">
        <v>120</v>
      </c>
      <c r="B241" s="22" t="s">
        <v>511</v>
      </c>
      <c r="C241" s="22" t="s">
        <v>600</v>
      </c>
      <c r="D241" s="22" t="s">
        <v>601</v>
      </c>
      <c r="E241" s="22">
        <v>95400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95400</v>
      </c>
      <c r="S241" s="22">
        <v>0</v>
      </c>
      <c r="T241" s="22">
        <v>0</v>
      </c>
      <c r="U241" s="22">
        <v>0</v>
      </c>
    </row>
    <row r="242" spans="1:21" x14ac:dyDescent="0.25">
      <c r="A242" s="22" t="s">
        <v>120</v>
      </c>
      <c r="B242" s="22" t="s">
        <v>511</v>
      </c>
      <c r="C242" s="22" t="s">
        <v>602</v>
      </c>
      <c r="D242" s="22" t="s">
        <v>603</v>
      </c>
      <c r="E242" s="22">
        <v>374385</v>
      </c>
      <c r="F242" s="22">
        <v>0</v>
      </c>
      <c r="G242" s="22">
        <v>0</v>
      </c>
      <c r="H242" s="22">
        <v>-34500</v>
      </c>
      <c r="I242" s="22">
        <v>-32973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306912</v>
      </c>
      <c r="S242" s="22">
        <v>0</v>
      </c>
      <c r="T242" s="22">
        <v>0</v>
      </c>
      <c r="U242" s="22">
        <v>0</v>
      </c>
    </row>
    <row r="243" spans="1:21" x14ac:dyDescent="0.25">
      <c r="A243" s="22" t="s">
        <v>120</v>
      </c>
      <c r="B243" s="22" t="s">
        <v>511</v>
      </c>
      <c r="C243" s="22" t="s">
        <v>604</v>
      </c>
      <c r="D243" s="22" t="s">
        <v>605</v>
      </c>
      <c r="E243" s="22">
        <v>186300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186300</v>
      </c>
      <c r="S243" s="22">
        <v>0</v>
      </c>
      <c r="T243" s="22">
        <v>0</v>
      </c>
      <c r="U243" s="22">
        <v>0</v>
      </c>
    </row>
    <row r="244" spans="1:21" x14ac:dyDescent="0.25">
      <c r="A244" s="22" t="s">
        <v>120</v>
      </c>
      <c r="B244" s="22" t="s">
        <v>511</v>
      </c>
      <c r="C244" s="22" t="s">
        <v>606</v>
      </c>
      <c r="D244" s="22" t="s">
        <v>607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</row>
    <row r="245" spans="1:21" x14ac:dyDescent="0.25">
      <c r="A245" s="22" t="s">
        <v>120</v>
      </c>
      <c r="B245" s="22" t="s">
        <v>511</v>
      </c>
      <c r="C245" s="22" t="s">
        <v>608</v>
      </c>
      <c r="D245" s="22" t="s">
        <v>609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</row>
    <row r="246" spans="1:21" x14ac:dyDescent="0.25">
      <c r="A246" s="22" t="s">
        <v>120</v>
      </c>
      <c r="B246" s="22" t="s">
        <v>511</v>
      </c>
      <c r="C246" s="22" t="s">
        <v>610</v>
      </c>
      <c r="D246" s="22" t="s">
        <v>611</v>
      </c>
      <c r="E246" s="22">
        <v>269465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269465</v>
      </c>
      <c r="S246" s="22">
        <v>0</v>
      </c>
      <c r="T246" s="22">
        <v>0</v>
      </c>
      <c r="U246" s="22">
        <v>0</v>
      </c>
    </row>
    <row r="247" spans="1:21" x14ac:dyDescent="0.25">
      <c r="A247" s="22" t="s">
        <v>120</v>
      </c>
      <c r="B247" s="22" t="s">
        <v>511</v>
      </c>
      <c r="C247" s="22" t="s">
        <v>612</v>
      </c>
      <c r="D247" s="22" t="s">
        <v>613</v>
      </c>
      <c r="E247" s="22">
        <v>134758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134758</v>
      </c>
      <c r="S247" s="22">
        <v>0</v>
      </c>
      <c r="T247" s="22">
        <v>0</v>
      </c>
      <c r="U247" s="22">
        <v>0</v>
      </c>
    </row>
    <row r="248" spans="1:21" x14ac:dyDescent="0.25">
      <c r="A248" s="22" t="s">
        <v>120</v>
      </c>
      <c r="B248" s="22" t="s">
        <v>511</v>
      </c>
      <c r="C248" s="22" t="s">
        <v>614</v>
      </c>
      <c r="D248" s="22" t="s">
        <v>615</v>
      </c>
      <c r="E248" s="22">
        <v>156300</v>
      </c>
      <c r="F248" s="22"/>
      <c r="G248" s="22">
        <v>117811</v>
      </c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>
        <v>274111</v>
      </c>
      <c r="S248" s="22"/>
      <c r="T248" s="22"/>
      <c r="U248" s="22"/>
    </row>
    <row r="249" spans="1:21" x14ac:dyDescent="0.25">
      <c r="A249" s="22" t="s">
        <v>120</v>
      </c>
      <c r="B249" s="22" t="s">
        <v>511</v>
      </c>
      <c r="C249" s="22" t="s">
        <v>616</v>
      </c>
      <c r="D249" s="22" t="s">
        <v>617</v>
      </c>
      <c r="E249" s="22">
        <v>131420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131420</v>
      </c>
      <c r="S249" s="22">
        <v>0</v>
      </c>
      <c r="T249" s="22">
        <v>0</v>
      </c>
      <c r="U249" s="22">
        <v>0</v>
      </c>
    </row>
    <row r="250" spans="1:21" x14ac:dyDescent="0.25">
      <c r="A250" s="22" t="s">
        <v>120</v>
      </c>
      <c r="B250" s="22" t="s">
        <v>511</v>
      </c>
      <c r="C250" s="22" t="s">
        <v>618</v>
      </c>
      <c r="D250" s="22" t="s">
        <v>619</v>
      </c>
      <c r="E250" s="22">
        <v>37680</v>
      </c>
      <c r="F250" s="22">
        <v>0</v>
      </c>
      <c r="G250" s="22">
        <v>0</v>
      </c>
      <c r="H250" s="22">
        <v>0</v>
      </c>
      <c r="I250" s="22">
        <v>-37680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</row>
    <row r="251" spans="1:21" x14ac:dyDescent="0.25">
      <c r="A251" s="22" t="s">
        <v>120</v>
      </c>
      <c r="B251" s="22" t="s">
        <v>511</v>
      </c>
      <c r="C251" s="22" t="s">
        <v>620</v>
      </c>
      <c r="D251" s="22" t="s">
        <v>621</v>
      </c>
      <c r="E251" s="22">
        <v>271399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271399</v>
      </c>
      <c r="S251" s="22">
        <v>0</v>
      </c>
      <c r="T251" s="22">
        <v>0</v>
      </c>
      <c r="U251" s="22">
        <v>0</v>
      </c>
    </row>
    <row r="252" spans="1:21" x14ac:dyDescent="0.25">
      <c r="A252" s="22" t="s">
        <v>120</v>
      </c>
      <c r="B252" s="22" t="s">
        <v>511</v>
      </c>
      <c r="C252" s="22" t="s">
        <v>622</v>
      </c>
      <c r="D252" s="22" t="s">
        <v>623</v>
      </c>
      <c r="E252" s="22">
        <v>335302</v>
      </c>
      <c r="F252" s="22">
        <v>0</v>
      </c>
      <c r="G252" s="22">
        <v>0</v>
      </c>
      <c r="H252" s="22">
        <v>-39554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295748</v>
      </c>
      <c r="S252" s="22">
        <v>0</v>
      </c>
      <c r="T252" s="22">
        <v>0</v>
      </c>
      <c r="U252" s="22">
        <v>0</v>
      </c>
    </row>
    <row r="253" spans="1:21" x14ac:dyDescent="0.25">
      <c r="A253" s="22" t="s">
        <v>120</v>
      </c>
      <c r="B253" s="22" t="s">
        <v>511</v>
      </c>
      <c r="C253" s="22" t="s">
        <v>624</v>
      </c>
      <c r="D253" s="22" t="s">
        <v>625</v>
      </c>
      <c r="E253" s="22">
        <v>137845</v>
      </c>
      <c r="F253" s="22">
        <v>0</v>
      </c>
      <c r="G253" s="22">
        <v>19458</v>
      </c>
      <c r="H253" s="22">
        <v>0</v>
      </c>
      <c r="I253" s="22">
        <v>-5680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151623</v>
      </c>
      <c r="S253" s="22">
        <v>0</v>
      </c>
      <c r="T253" s="22">
        <v>0</v>
      </c>
      <c r="U253" s="22">
        <v>0</v>
      </c>
    </row>
    <row r="254" spans="1:21" x14ac:dyDescent="0.25">
      <c r="A254" s="22" t="s">
        <v>120</v>
      </c>
      <c r="B254" s="22" t="s">
        <v>511</v>
      </c>
      <c r="C254" s="22" t="s">
        <v>626</v>
      </c>
      <c r="D254" s="22" t="s">
        <v>627</v>
      </c>
      <c r="E254" s="22">
        <v>42235</v>
      </c>
      <c r="F254" s="22">
        <v>0</v>
      </c>
      <c r="G254" s="22">
        <v>1000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43235</v>
      </c>
      <c r="S254" s="22">
        <v>0</v>
      </c>
      <c r="T254" s="22">
        <v>0</v>
      </c>
      <c r="U254" s="22">
        <v>0</v>
      </c>
    </row>
    <row r="255" spans="1:21" x14ac:dyDescent="0.25">
      <c r="A255" s="22" t="s">
        <v>120</v>
      </c>
      <c r="B255" s="22" t="s">
        <v>511</v>
      </c>
      <c r="C255" s="22" t="s">
        <v>628</v>
      </c>
      <c r="D255" s="22" t="s">
        <v>629</v>
      </c>
      <c r="E255" s="22">
        <v>525792</v>
      </c>
      <c r="F255" s="22">
        <v>0</v>
      </c>
      <c r="G255" s="22">
        <v>54158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579950</v>
      </c>
      <c r="S255" s="22">
        <v>0</v>
      </c>
      <c r="T255" s="22">
        <v>0</v>
      </c>
      <c r="U255" s="22">
        <v>0</v>
      </c>
    </row>
    <row r="256" spans="1:21" x14ac:dyDescent="0.25">
      <c r="A256" s="22" t="s">
        <v>120</v>
      </c>
      <c r="B256" s="22" t="s">
        <v>511</v>
      </c>
      <c r="C256" s="22" t="s">
        <v>630</v>
      </c>
      <c r="D256" s="22" t="s">
        <v>631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</row>
    <row r="257" spans="1:21" x14ac:dyDescent="0.25">
      <c r="A257" s="22" t="s">
        <v>120</v>
      </c>
      <c r="B257" s="22" t="s">
        <v>511</v>
      </c>
      <c r="C257" s="22" t="s">
        <v>632</v>
      </c>
      <c r="D257" s="22" t="s">
        <v>633</v>
      </c>
      <c r="E257" s="22">
        <v>241571</v>
      </c>
      <c r="F257" s="22">
        <v>0</v>
      </c>
      <c r="G257" s="22">
        <v>14709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256280</v>
      </c>
      <c r="S257" s="22">
        <v>0</v>
      </c>
      <c r="T257" s="22">
        <v>0</v>
      </c>
      <c r="U257" s="22">
        <v>0</v>
      </c>
    </row>
    <row r="258" spans="1:21" x14ac:dyDescent="0.25">
      <c r="A258" s="22" t="s">
        <v>120</v>
      </c>
      <c r="B258" s="22" t="s">
        <v>511</v>
      </c>
      <c r="C258" s="22" t="s">
        <v>634</v>
      </c>
      <c r="D258" s="22" t="s">
        <v>635</v>
      </c>
      <c r="E258" s="22">
        <v>213672</v>
      </c>
      <c r="F258" s="22">
        <v>0</v>
      </c>
      <c r="G258" s="22">
        <v>8000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221672</v>
      </c>
      <c r="S258" s="22">
        <v>0</v>
      </c>
      <c r="T258" s="22">
        <v>0</v>
      </c>
      <c r="U258" s="22">
        <v>0</v>
      </c>
    </row>
    <row r="259" spans="1:21" x14ac:dyDescent="0.25">
      <c r="A259" s="22" t="s">
        <v>120</v>
      </c>
      <c r="B259" s="22" t="s">
        <v>511</v>
      </c>
      <c r="C259" s="22" t="s">
        <v>636</v>
      </c>
      <c r="D259" s="22" t="s">
        <v>637</v>
      </c>
      <c r="E259" s="22">
        <v>258758</v>
      </c>
      <c r="F259" s="22">
        <v>0</v>
      </c>
      <c r="G259" s="22">
        <v>20000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278758</v>
      </c>
      <c r="S259" s="22">
        <v>0</v>
      </c>
      <c r="T259" s="22">
        <v>0</v>
      </c>
      <c r="U259" s="22">
        <v>0</v>
      </c>
    </row>
    <row r="260" spans="1:21" x14ac:dyDescent="0.25">
      <c r="A260" s="22" t="s">
        <v>120</v>
      </c>
      <c r="B260" s="22" t="s">
        <v>511</v>
      </c>
      <c r="C260" s="22" t="s">
        <v>638</v>
      </c>
      <c r="D260" s="22" t="s">
        <v>639</v>
      </c>
      <c r="E260" s="22">
        <v>19145</v>
      </c>
      <c r="F260" s="22">
        <v>0</v>
      </c>
      <c r="G260" s="22">
        <v>0</v>
      </c>
      <c r="H260" s="22">
        <v>-3320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15825</v>
      </c>
      <c r="S260" s="22">
        <v>0</v>
      </c>
      <c r="T260" s="22">
        <v>0</v>
      </c>
      <c r="U260" s="22">
        <v>0</v>
      </c>
    </row>
    <row r="261" spans="1:21" x14ac:dyDescent="0.25">
      <c r="A261" s="22" t="s">
        <v>120</v>
      </c>
      <c r="B261" s="22" t="s">
        <v>511</v>
      </c>
      <c r="C261" s="22" t="s">
        <v>640</v>
      </c>
      <c r="D261" s="22" t="s">
        <v>641</v>
      </c>
      <c r="E261" s="22">
        <v>91294</v>
      </c>
      <c r="F261" s="22">
        <v>0</v>
      </c>
      <c r="G261" s="22">
        <v>260034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351328</v>
      </c>
      <c r="S261" s="22">
        <v>0</v>
      </c>
      <c r="T261" s="22">
        <v>0</v>
      </c>
      <c r="U261" s="22">
        <v>0</v>
      </c>
    </row>
    <row r="262" spans="1:21" x14ac:dyDescent="0.25">
      <c r="A262" s="22" t="s">
        <v>120</v>
      </c>
      <c r="B262" s="22" t="s">
        <v>511</v>
      </c>
      <c r="C262" s="22" t="s">
        <v>642</v>
      </c>
      <c r="D262" s="22" t="s">
        <v>643</v>
      </c>
      <c r="E262" s="22">
        <v>1500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1500</v>
      </c>
      <c r="S262" s="22">
        <v>0</v>
      </c>
      <c r="T262" s="22">
        <v>0</v>
      </c>
      <c r="U262" s="22">
        <v>0</v>
      </c>
    </row>
    <row r="263" spans="1:21" x14ac:dyDescent="0.25">
      <c r="A263" s="22" t="s">
        <v>120</v>
      </c>
      <c r="B263" s="22" t="s">
        <v>511</v>
      </c>
      <c r="C263" s="22" t="s">
        <v>644</v>
      </c>
      <c r="D263" s="22" t="s">
        <v>645</v>
      </c>
      <c r="E263" s="22">
        <v>181242</v>
      </c>
      <c r="F263" s="22">
        <v>0</v>
      </c>
      <c r="G263" s="22">
        <v>26723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207965</v>
      </c>
      <c r="S263" s="22">
        <v>0</v>
      </c>
      <c r="T263" s="22">
        <v>0</v>
      </c>
      <c r="U263" s="22">
        <v>0</v>
      </c>
    </row>
    <row r="264" spans="1:21" x14ac:dyDescent="0.25">
      <c r="A264" s="22" t="s">
        <v>120</v>
      </c>
      <c r="B264" s="22" t="s">
        <v>511</v>
      </c>
      <c r="C264" s="22" t="s">
        <v>646</v>
      </c>
      <c r="D264" s="22" t="s">
        <v>647</v>
      </c>
      <c r="E264" s="22">
        <v>95702</v>
      </c>
      <c r="F264" s="22">
        <v>0</v>
      </c>
      <c r="G264" s="22">
        <v>198197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293899</v>
      </c>
      <c r="S264" s="22">
        <v>0</v>
      </c>
      <c r="T264" s="22">
        <v>0</v>
      </c>
      <c r="U264" s="22">
        <v>0</v>
      </c>
    </row>
    <row r="265" spans="1:21" x14ac:dyDescent="0.25">
      <c r="A265" s="22" t="s">
        <v>120</v>
      </c>
      <c r="B265" s="22" t="s">
        <v>511</v>
      </c>
      <c r="C265" s="22" t="s">
        <v>648</v>
      </c>
      <c r="D265" s="22" t="s">
        <v>649</v>
      </c>
      <c r="E265" s="22">
        <v>22458</v>
      </c>
      <c r="F265" s="22">
        <v>0</v>
      </c>
      <c r="G265" s="22">
        <v>0</v>
      </c>
      <c r="H265" s="22">
        <v>0</v>
      </c>
      <c r="I265" s="22">
        <v>-22458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</row>
    <row r="266" spans="1:21" x14ac:dyDescent="0.25">
      <c r="A266" s="22" t="s">
        <v>120</v>
      </c>
      <c r="B266" s="22" t="s">
        <v>511</v>
      </c>
      <c r="C266" s="22" t="s">
        <v>650</v>
      </c>
      <c r="D266" s="22" t="s">
        <v>651</v>
      </c>
      <c r="E266" s="22">
        <v>1003719</v>
      </c>
      <c r="F266" s="22">
        <v>0</v>
      </c>
      <c r="G266" s="22">
        <v>0</v>
      </c>
      <c r="H266" s="22">
        <v>0</v>
      </c>
      <c r="I266" s="22">
        <v>-154652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849067</v>
      </c>
      <c r="S266" s="22">
        <v>0</v>
      </c>
      <c r="T266" s="22">
        <v>0</v>
      </c>
      <c r="U266" s="22">
        <v>0</v>
      </c>
    </row>
    <row r="267" spans="1:21" x14ac:dyDescent="0.25">
      <c r="A267" s="22" t="s">
        <v>120</v>
      </c>
      <c r="B267" s="22" t="s">
        <v>511</v>
      </c>
      <c r="C267" s="22" t="s">
        <v>652</v>
      </c>
      <c r="D267" s="22" t="s">
        <v>653</v>
      </c>
      <c r="E267" s="22">
        <v>725484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725484</v>
      </c>
      <c r="S267" s="22">
        <v>0</v>
      </c>
      <c r="T267" s="22">
        <v>0</v>
      </c>
      <c r="U267" s="22">
        <v>0</v>
      </c>
    </row>
    <row r="268" spans="1:21" x14ac:dyDescent="0.25">
      <c r="A268" s="22" t="s">
        <v>120</v>
      </c>
      <c r="B268" s="22" t="s">
        <v>511</v>
      </c>
      <c r="C268" s="22" t="s">
        <v>654</v>
      </c>
      <c r="D268" s="22" t="s">
        <v>655</v>
      </c>
      <c r="E268" s="22">
        <v>9365</v>
      </c>
      <c r="F268" s="22">
        <v>0</v>
      </c>
      <c r="G268" s="22">
        <v>0</v>
      </c>
      <c r="H268" s="22">
        <v>-9365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</row>
    <row r="269" spans="1:21" x14ac:dyDescent="0.25">
      <c r="A269" s="22" t="s">
        <v>120</v>
      </c>
      <c r="B269" s="22" t="s">
        <v>511</v>
      </c>
      <c r="C269" s="22" t="s">
        <v>656</v>
      </c>
      <c r="D269" s="22" t="s">
        <v>657</v>
      </c>
      <c r="E269" s="22">
        <v>177586</v>
      </c>
      <c r="F269" s="22">
        <v>0</v>
      </c>
      <c r="G269" s="22">
        <v>-8721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168865</v>
      </c>
      <c r="S269" s="22">
        <v>0</v>
      </c>
      <c r="T269" s="22">
        <v>0</v>
      </c>
      <c r="U269" s="22">
        <v>0</v>
      </c>
    </row>
    <row r="270" spans="1:21" x14ac:dyDescent="0.25">
      <c r="A270" s="22" t="s">
        <v>120</v>
      </c>
      <c r="B270" s="22" t="s">
        <v>511</v>
      </c>
      <c r="C270" s="22" t="s">
        <v>658</v>
      </c>
      <c r="D270" s="22" t="s">
        <v>659</v>
      </c>
      <c r="E270" s="22">
        <v>296947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296947</v>
      </c>
      <c r="S270" s="22">
        <v>0</v>
      </c>
      <c r="T270" s="22">
        <v>0</v>
      </c>
      <c r="U270" s="22">
        <v>0</v>
      </c>
    </row>
    <row r="271" spans="1:21" x14ac:dyDescent="0.25">
      <c r="A271" s="22" t="s">
        <v>120</v>
      </c>
      <c r="B271" s="22" t="s">
        <v>511</v>
      </c>
      <c r="C271" s="22" t="s">
        <v>660</v>
      </c>
      <c r="D271" s="22" t="s">
        <v>661</v>
      </c>
      <c r="E271" s="22">
        <v>2029122</v>
      </c>
      <c r="F271" s="22">
        <v>0</v>
      </c>
      <c r="G271" s="22">
        <v>285323</v>
      </c>
      <c r="H271" s="22">
        <v>0</v>
      </c>
      <c r="I271" s="22">
        <v>-172522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2141923</v>
      </c>
      <c r="S271" s="22">
        <v>0</v>
      </c>
      <c r="T271" s="22">
        <v>0</v>
      </c>
      <c r="U271" s="22">
        <v>0</v>
      </c>
    </row>
    <row r="272" spans="1:21" x14ac:dyDescent="0.25">
      <c r="A272" s="22" t="s">
        <v>120</v>
      </c>
      <c r="B272" s="22" t="s">
        <v>511</v>
      </c>
      <c r="C272" s="22" t="s">
        <v>662</v>
      </c>
      <c r="D272" s="22" t="s">
        <v>663</v>
      </c>
      <c r="E272" s="22">
        <v>82849</v>
      </c>
      <c r="F272" s="22">
        <v>0</v>
      </c>
      <c r="G272" s="22">
        <v>0</v>
      </c>
      <c r="H272" s="22">
        <v>-1963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80886</v>
      </c>
      <c r="S272" s="22">
        <v>0</v>
      </c>
      <c r="T272" s="22">
        <v>0</v>
      </c>
      <c r="U272" s="22">
        <v>0</v>
      </c>
    </row>
    <row r="273" spans="1:21" x14ac:dyDescent="0.25">
      <c r="A273" s="22" t="s">
        <v>120</v>
      </c>
      <c r="B273" s="22" t="s">
        <v>511</v>
      </c>
      <c r="C273" s="22" t="s">
        <v>664</v>
      </c>
      <c r="D273" s="22" t="s">
        <v>665</v>
      </c>
      <c r="E273" s="22">
        <v>166585</v>
      </c>
      <c r="F273" s="22">
        <v>0</v>
      </c>
      <c r="G273" s="22">
        <v>73475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240060</v>
      </c>
      <c r="S273" s="22">
        <v>0</v>
      </c>
      <c r="T273" s="22">
        <v>0</v>
      </c>
      <c r="U273" s="22">
        <v>0</v>
      </c>
    </row>
    <row r="274" spans="1:21" x14ac:dyDescent="0.25">
      <c r="A274" s="22" t="s">
        <v>120</v>
      </c>
      <c r="B274" s="22" t="s">
        <v>511</v>
      </c>
      <c r="C274" s="22" t="s">
        <v>666</v>
      </c>
      <c r="D274" s="22" t="s">
        <v>667</v>
      </c>
      <c r="E274" s="22">
        <v>56563</v>
      </c>
      <c r="F274" s="22">
        <v>0</v>
      </c>
      <c r="G274" s="22">
        <v>0</v>
      </c>
      <c r="H274" s="22">
        <v>-2520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54043</v>
      </c>
      <c r="S274" s="22">
        <v>0</v>
      </c>
      <c r="T274" s="22">
        <v>0</v>
      </c>
      <c r="U274" s="22">
        <v>0</v>
      </c>
    </row>
    <row r="275" spans="1:21" x14ac:dyDescent="0.25">
      <c r="A275" s="22" t="s">
        <v>120</v>
      </c>
      <c r="B275" s="22" t="s">
        <v>511</v>
      </c>
      <c r="C275" s="22" t="s">
        <v>668</v>
      </c>
      <c r="D275" s="22" t="s">
        <v>669</v>
      </c>
      <c r="E275" s="22">
        <v>515414</v>
      </c>
      <c r="F275" s="22">
        <v>0</v>
      </c>
      <c r="G275" s="22">
        <v>0</v>
      </c>
      <c r="H275" s="22">
        <v>-515414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</row>
    <row r="276" spans="1:21" x14ac:dyDescent="0.25">
      <c r="A276" s="22" t="s">
        <v>120</v>
      </c>
      <c r="B276" s="22" t="s">
        <v>511</v>
      </c>
      <c r="C276" s="22" t="s">
        <v>670</v>
      </c>
      <c r="D276" s="22" t="s">
        <v>671</v>
      </c>
      <c r="E276" s="22">
        <v>185306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185306</v>
      </c>
      <c r="S276" s="22">
        <v>0</v>
      </c>
      <c r="T276" s="22">
        <v>0</v>
      </c>
      <c r="U276" s="22">
        <v>0</v>
      </c>
    </row>
    <row r="277" spans="1:21" x14ac:dyDescent="0.25">
      <c r="A277" s="22" t="s">
        <v>120</v>
      </c>
      <c r="B277" s="22" t="s">
        <v>511</v>
      </c>
      <c r="C277" s="22" t="s">
        <v>672</v>
      </c>
      <c r="D277" s="22" t="s">
        <v>673</v>
      </c>
      <c r="E277" s="22">
        <v>50000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50000</v>
      </c>
      <c r="S277" s="22">
        <v>0</v>
      </c>
      <c r="T277" s="22">
        <v>0</v>
      </c>
      <c r="U277" s="22">
        <v>0</v>
      </c>
    </row>
    <row r="278" spans="1:21" x14ac:dyDescent="0.25">
      <c r="A278" s="22" t="s">
        <v>120</v>
      </c>
      <c r="B278" s="22" t="s">
        <v>511</v>
      </c>
      <c r="C278" s="22" t="s">
        <v>674</v>
      </c>
      <c r="D278" s="22" t="s">
        <v>675</v>
      </c>
      <c r="E278" s="22">
        <v>77572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77572</v>
      </c>
      <c r="S278" s="22">
        <v>0</v>
      </c>
      <c r="T278" s="22">
        <v>0</v>
      </c>
      <c r="U278" s="22">
        <v>0</v>
      </c>
    </row>
    <row r="279" spans="1:21" x14ac:dyDescent="0.25">
      <c r="A279" s="22" t="s">
        <v>120</v>
      </c>
      <c r="B279" s="22" t="s">
        <v>511</v>
      </c>
      <c r="C279" s="22" t="s">
        <v>676</v>
      </c>
      <c r="D279" s="22" t="s">
        <v>677</v>
      </c>
      <c r="E279" s="22">
        <v>446677</v>
      </c>
      <c r="F279" s="22">
        <v>0</v>
      </c>
      <c r="G279" s="22">
        <v>35000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481677</v>
      </c>
      <c r="S279" s="22">
        <v>0</v>
      </c>
      <c r="T279" s="22">
        <v>0</v>
      </c>
      <c r="U279" s="22">
        <v>0</v>
      </c>
    </row>
    <row r="280" spans="1:21" x14ac:dyDescent="0.25">
      <c r="A280" s="22" t="s">
        <v>120</v>
      </c>
      <c r="B280" s="22" t="s">
        <v>511</v>
      </c>
      <c r="C280" s="22" t="s">
        <v>678</v>
      </c>
      <c r="D280" s="22" t="s">
        <v>679</v>
      </c>
      <c r="E280" s="22">
        <v>288663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288663</v>
      </c>
      <c r="S280" s="22">
        <v>0</v>
      </c>
      <c r="T280" s="22">
        <v>0</v>
      </c>
      <c r="U280" s="22">
        <v>0</v>
      </c>
    </row>
    <row r="281" spans="1:21" x14ac:dyDescent="0.25">
      <c r="A281" s="22" t="s">
        <v>120</v>
      </c>
      <c r="B281" s="22" t="s">
        <v>511</v>
      </c>
      <c r="C281" s="22" t="s">
        <v>680</v>
      </c>
      <c r="D281" s="22" t="s">
        <v>681</v>
      </c>
      <c r="E281" s="22">
        <v>299445</v>
      </c>
      <c r="F281" s="22">
        <v>0</v>
      </c>
      <c r="G281" s="22">
        <v>37728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337173</v>
      </c>
      <c r="S281" s="22">
        <v>0</v>
      </c>
      <c r="T281" s="22">
        <v>0</v>
      </c>
      <c r="U281" s="22">
        <v>0</v>
      </c>
    </row>
    <row r="282" spans="1:21" x14ac:dyDescent="0.25">
      <c r="A282" s="22" t="s">
        <v>120</v>
      </c>
      <c r="B282" s="22" t="s">
        <v>511</v>
      </c>
      <c r="C282" s="22" t="s">
        <v>682</v>
      </c>
      <c r="D282" s="22" t="s">
        <v>683</v>
      </c>
      <c r="E282" s="22">
        <v>23139</v>
      </c>
      <c r="F282" s="22">
        <v>0</v>
      </c>
      <c r="G282" s="22">
        <v>6802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29941</v>
      </c>
      <c r="S282" s="22">
        <v>0</v>
      </c>
      <c r="T282" s="22">
        <v>0</v>
      </c>
      <c r="U282" s="22">
        <v>0</v>
      </c>
    </row>
    <row r="283" spans="1:21" x14ac:dyDescent="0.25">
      <c r="A283" s="22" t="s">
        <v>120</v>
      </c>
      <c r="B283" s="22" t="s">
        <v>511</v>
      </c>
      <c r="C283" s="22" t="s">
        <v>684</v>
      </c>
      <c r="D283" s="22" t="s">
        <v>685</v>
      </c>
      <c r="E283" s="22">
        <v>32192</v>
      </c>
      <c r="F283" s="22">
        <v>0</v>
      </c>
      <c r="G283" s="22">
        <v>14362</v>
      </c>
      <c r="H283" s="22">
        <v>-105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46449</v>
      </c>
      <c r="S283" s="22">
        <v>0</v>
      </c>
      <c r="T283" s="22">
        <v>0</v>
      </c>
      <c r="U283" s="22">
        <v>0</v>
      </c>
    </row>
    <row r="284" spans="1:21" x14ac:dyDescent="0.25">
      <c r="A284" s="22" t="s">
        <v>120</v>
      </c>
      <c r="B284" s="22" t="s">
        <v>511</v>
      </c>
      <c r="C284" s="22" t="s">
        <v>686</v>
      </c>
      <c r="D284" s="22" t="s">
        <v>687</v>
      </c>
      <c r="E284" s="22">
        <v>437805</v>
      </c>
      <c r="F284" s="22">
        <v>0</v>
      </c>
      <c r="G284" s="22">
        <v>0</v>
      </c>
      <c r="H284" s="22">
        <v>-58270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379535</v>
      </c>
      <c r="S284" s="22">
        <v>0</v>
      </c>
      <c r="T284" s="22">
        <v>0</v>
      </c>
      <c r="U284" s="22">
        <v>0</v>
      </c>
    </row>
    <row r="285" spans="1:21" x14ac:dyDescent="0.25">
      <c r="A285" s="22" t="s">
        <v>120</v>
      </c>
      <c r="B285" s="22" t="s">
        <v>511</v>
      </c>
      <c r="C285" s="22" t="s">
        <v>688</v>
      </c>
      <c r="D285" s="22" t="s">
        <v>689</v>
      </c>
      <c r="E285" s="22">
        <v>84641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84641</v>
      </c>
      <c r="S285" s="22">
        <v>0</v>
      </c>
      <c r="T285" s="22">
        <v>0</v>
      </c>
      <c r="U285" s="22">
        <v>0</v>
      </c>
    </row>
    <row r="286" spans="1:21" x14ac:dyDescent="0.25">
      <c r="A286" s="22" t="s">
        <v>120</v>
      </c>
      <c r="B286" s="22" t="s">
        <v>511</v>
      </c>
      <c r="C286" s="22" t="s">
        <v>690</v>
      </c>
      <c r="D286" s="22" t="s">
        <v>691</v>
      </c>
      <c r="E286" s="22">
        <v>104203</v>
      </c>
      <c r="F286" s="22">
        <v>0</v>
      </c>
      <c r="G286" s="22">
        <v>0</v>
      </c>
      <c r="H286" s="22">
        <v>0</v>
      </c>
      <c r="I286" s="22">
        <v>-11427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92776</v>
      </c>
      <c r="S286" s="22">
        <v>0</v>
      </c>
      <c r="T286" s="22">
        <v>0</v>
      </c>
      <c r="U286" s="22">
        <v>0</v>
      </c>
    </row>
    <row r="287" spans="1:21" x14ac:dyDescent="0.25">
      <c r="A287" s="22" t="s">
        <v>120</v>
      </c>
      <c r="B287" s="22" t="s">
        <v>511</v>
      </c>
      <c r="C287" s="22" t="s">
        <v>692</v>
      </c>
      <c r="D287" s="22" t="s">
        <v>693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</row>
    <row r="288" spans="1:21" x14ac:dyDescent="0.25">
      <c r="A288" s="22" t="s">
        <v>120</v>
      </c>
      <c r="B288" s="22" t="s">
        <v>511</v>
      </c>
      <c r="C288" s="22" t="s">
        <v>694</v>
      </c>
      <c r="D288" s="22" t="s">
        <v>695</v>
      </c>
      <c r="E288" s="22">
        <v>726863</v>
      </c>
      <c r="F288" s="22">
        <v>0</v>
      </c>
      <c r="G288" s="22">
        <v>893</v>
      </c>
      <c r="H288" s="22">
        <v>249574</v>
      </c>
      <c r="I288" s="22">
        <v>-480474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496856</v>
      </c>
      <c r="S288" s="22">
        <v>0</v>
      </c>
      <c r="T288" s="22">
        <v>0</v>
      </c>
      <c r="U288" s="22">
        <v>0</v>
      </c>
    </row>
    <row r="289" spans="1:21" x14ac:dyDescent="0.25">
      <c r="A289" s="22" t="s">
        <v>120</v>
      </c>
      <c r="B289" s="22" t="s">
        <v>511</v>
      </c>
      <c r="C289" s="22" t="s">
        <v>696</v>
      </c>
      <c r="D289" s="22" t="s">
        <v>697</v>
      </c>
      <c r="E289" s="22">
        <v>78345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78345</v>
      </c>
      <c r="S289" s="22">
        <v>0</v>
      </c>
      <c r="T289" s="22">
        <v>0</v>
      </c>
      <c r="U289" s="22">
        <v>0</v>
      </c>
    </row>
    <row r="290" spans="1:21" x14ac:dyDescent="0.25">
      <c r="A290" s="22" t="s">
        <v>120</v>
      </c>
      <c r="B290" s="22" t="s">
        <v>511</v>
      </c>
      <c r="C290" s="22" t="s">
        <v>698</v>
      </c>
      <c r="D290" s="22" t="s">
        <v>699</v>
      </c>
      <c r="E290" s="22">
        <v>91498</v>
      </c>
      <c r="F290" s="22">
        <v>0</v>
      </c>
      <c r="G290" s="22">
        <v>9000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100498</v>
      </c>
      <c r="S290" s="22">
        <v>0</v>
      </c>
      <c r="T290" s="22">
        <v>0</v>
      </c>
      <c r="U290" s="22">
        <v>0</v>
      </c>
    </row>
    <row r="291" spans="1:21" x14ac:dyDescent="0.25">
      <c r="A291" s="22" t="s">
        <v>120</v>
      </c>
      <c r="B291" s="22" t="s">
        <v>511</v>
      </c>
      <c r="C291" s="22" t="s">
        <v>700</v>
      </c>
      <c r="D291" s="22" t="s">
        <v>701</v>
      </c>
      <c r="E291" s="22">
        <v>6237384</v>
      </c>
      <c r="F291" s="22">
        <v>0</v>
      </c>
      <c r="G291" s="22">
        <v>3173478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9410862</v>
      </c>
      <c r="S291" s="22">
        <v>0</v>
      </c>
      <c r="T291" s="22">
        <v>0</v>
      </c>
      <c r="U291" s="22">
        <v>0</v>
      </c>
    </row>
    <row r="292" spans="1:21" x14ac:dyDescent="0.25">
      <c r="A292" s="22" t="s">
        <v>120</v>
      </c>
      <c r="B292" s="22" t="s">
        <v>511</v>
      </c>
      <c r="C292" s="22" t="s">
        <v>702</v>
      </c>
      <c r="D292" s="22" t="s">
        <v>703</v>
      </c>
      <c r="E292" s="22">
        <v>60000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60000</v>
      </c>
      <c r="S292" s="22">
        <v>0</v>
      </c>
      <c r="T292" s="22">
        <v>0</v>
      </c>
      <c r="U292" s="22">
        <v>0</v>
      </c>
    </row>
    <row r="293" spans="1:21" x14ac:dyDescent="0.25">
      <c r="A293" s="22" t="s">
        <v>120</v>
      </c>
      <c r="B293" s="22" t="s">
        <v>511</v>
      </c>
      <c r="C293" s="22" t="s">
        <v>704</v>
      </c>
      <c r="D293" s="22" t="s">
        <v>705</v>
      </c>
      <c r="E293" s="22">
        <v>454708</v>
      </c>
      <c r="F293" s="22">
        <v>0</v>
      </c>
      <c r="G293" s="22">
        <v>29309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484017</v>
      </c>
      <c r="S293" s="22">
        <v>0</v>
      </c>
      <c r="T293" s="22">
        <v>0</v>
      </c>
      <c r="U293" s="22">
        <v>0</v>
      </c>
    </row>
    <row r="294" spans="1:21" x14ac:dyDescent="0.25">
      <c r="A294" s="22" t="s">
        <v>120</v>
      </c>
      <c r="B294" s="22" t="s">
        <v>706</v>
      </c>
      <c r="C294" s="22" t="s">
        <v>707</v>
      </c>
      <c r="D294" s="22" t="s">
        <v>708</v>
      </c>
      <c r="E294" s="22">
        <v>295587</v>
      </c>
      <c r="F294" s="22">
        <v>0</v>
      </c>
      <c r="G294" s="22">
        <v>17543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313130</v>
      </c>
      <c r="S294" s="22">
        <v>0</v>
      </c>
      <c r="T294" s="22">
        <v>0</v>
      </c>
      <c r="U294" s="22">
        <v>0</v>
      </c>
    </row>
    <row r="295" spans="1:21" x14ac:dyDescent="0.25">
      <c r="A295" s="22" t="s">
        <v>120</v>
      </c>
      <c r="B295" s="22" t="s">
        <v>706</v>
      </c>
      <c r="C295" s="22" t="s">
        <v>709</v>
      </c>
      <c r="D295" s="22" t="s">
        <v>710</v>
      </c>
      <c r="E295" s="22">
        <v>20602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20602</v>
      </c>
      <c r="S295" s="22">
        <v>0</v>
      </c>
      <c r="T295" s="22">
        <v>0</v>
      </c>
      <c r="U295" s="22">
        <v>0</v>
      </c>
    </row>
    <row r="296" spans="1:21" x14ac:dyDescent="0.25">
      <c r="A296" s="22" t="s">
        <v>120</v>
      </c>
      <c r="B296" s="22" t="s">
        <v>706</v>
      </c>
      <c r="C296" s="22" t="s">
        <v>711</v>
      </c>
      <c r="D296" s="22" t="s">
        <v>712</v>
      </c>
      <c r="E296" s="22">
        <v>220643</v>
      </c>
      <c r="F296" s="22">
        <v>0</v>
      </c>
      <c r="G296" s="22">
        <v>53429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274072</v>
      </c>
      <c r="S296" s="22">
        <v>0</v>
      </c>
      <c r="T296" s="22">
        <v>0</v>
      </c>
      <c r="U296" s="22">
        <v>0</v>
      </c>
    </row>
    <row r="297" spans="1:21" x14ac:dyDescent="0.25">
      <c r="A297" s="22" t="s">
        <v>120</v>
      </c>
      <c r="B297" s="22" t="s">
        <v>706</v>
      </c>
      <c r="C297" s="22" t="s">
        <v>713</v>
      </c>
      <c r="D297" s="22" t="s">
        <v>714</v>
      </c>
      <c r="E297" s="22">
        <v>736124</v>
      </c>
      <c r="F297" s="22">
        <v>0</v>
      </c>
      <c r="G297" s="22">
        <v>160800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896924</v>
      </c>
      <c r="S297" s="22">
        <v>0</v>
      </c>
      <c r="T297" s="22">
        <v>0</v>
      </c>
      <c r="U297" s="22">
        <v>0</v>
      </c>
    </row>
    <row r="298" spans="1:21" x14ac:dyDescent="0.25">
      <c r="A298" s="22" t="s">
        <v>120</v>
      </c>
      <c r="B298" s="22" t="s">
        <v>706</v>
      </c>
      <c r="C298" s="22" t="s">
        <v>715</v>
      </c>
      <c r="D298" s="22" t="s">
        <v>716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</row>
    <row r="299" spans="1:21" x14ac:dyDescent="0.25">
      <c r="A299" s="22" t="s">
        <v>120</v>
      </c>
      <c r="B299" s="22" t="s">
        <v>706</v>
      </c>
      <c r="C299" s="22" t="s">
        <v>717</v>
      </c>
      <c r="D299" s="22" t="s">
        <v>718</v>
      </c>
      <c r="E299" s="22">
        <v>34060</v>
      </c>
      <c r="F299" s="22">
        <v>0</v>
      </c>
      <c r="G299" s="22">
        <v>112</v>
      </c>
      <c r="H299" s="22">
        <v>-4841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29331</v>
      </c>
      <c r="S299" s="22">
        <v>0</v>
      </c>
      <c r="T299" s="22">
        <v>0</v>
      </c>
      <c r="U299" s="22">
        <v>0</v>
      </c>
    </row>
    <row r="300" spans="1:21" x14ac:dyDescent="0.25">
      <c r="A300" s="22" t="s">
        <v>120</v>
      </c>
      <c r="B300" s="22" t="s">
        <v>706</v>
      </c>
      <c r="C300" s="22" t="s">
        <v>719</v>
      </c>
      <c r="D300" s="22" t="s">
        <v>720</v>
      </c>
      <c r="E300" s="22">
        <v>35418</v>
      </c>
      <c r="F300" s="22">
        <v>0</v>
      </c>
      <c r="G300" s="22">
        <v>359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35777</v>
      </c>
      <c r="S300" s="22">
        <v>0</v>
      </c>
      <c r="T300" s="22">
        <v>0</v>
      </c>
      <c r="U300" s="22">
        <v>0</v>
      </c>
    </row>
    <row r="301" spans="1:21" x14ac:dyDescent="0.25">
      <c r="A301" s="22" t="s">
        <v>120</v>
      </c>
      <c r="B301" s="22" t="s">
        <v>706</v>
      </c>
      <c r="C301" s="22" t="s">
        <v>721</v>
      </c>
      <c r="D301" s="22" t="s">
        <v>722</v>
      </c>
      <c r="E301" s="22">
        <v>18508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18508</v>
      </c>
      <c r="S301" s="22">
        <v>0</v>
      </c>
      <c r="T301" s="22">
        <v>0</v>
      </c>
      <c r="U301" s="22">
        <v>0</v>
      </c>
    </row>
    <row r="302" spans="1:21" x14ac:dyDescent="0.25">
      <c r="A302" s="22" t="s">
        <v>120</v>
      </c>
      <c r="B302" s="22" t="s">
        <v>706</v>
      </c>
      <c r="C302" s="22" t="s">
        <v>723</v>
      </c>
      <c r="D302" s="22" t="s">
        <v>724</v>
      </c>
      <c r="E302" s="22">
        <v>209358</v>
      </c>
      <c r="F302" s="22">
        <v>0</v>
      </c>
      <c r="G302" s="22">
        <v>50315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259673</v>
      </c>
      <c r="S302" s="22">
        <v>0</v>
      </c>
      <c r="T302" s="22">
        <v>0</v>
      </c>
      <c r="U302" s="22">
        <v>0</v>
      </c>
    </row>
    <row r="303" spans="1:21" x14ac:dyDescent="0.25">
      <c r="A303" s="22" t="s">
        <v>120</v>
      </c>
      <c r="B303" s="22" t="s">
        <v>706</v>
      </c>
      <c r="C303" s="22" t="s">
        <v>725</v>
      </c>
      <c r="D303" s="22" t="s">
        <v>726</v>
      </c>
      <c r="E303" s="22">
        <v>125396</v>
      </c>
      <c r="F303" s="22">
        <v>0</v>
      </c>
      <c r="G303" s="22">
        <v>5285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130681</v>
      </c>
      <c r="S303" s="22">
        <v>0</v>
      </c>
      <c r="T303" s="22">
        <v>0</v>
      </c>
      <c r="U303" s="22">
        <v>0</v>
      </c>
    </row>
    <row r="304" spans="1:21" x14ac:dyDescent="0.25">
      <c r="A304" s="22" t="s">
        <v>120</v>
      </c>
      <c r="B304" s="22" t="s">
        <v>706</v>
      </c>
      <c r="C304" s="22" t="s">
        <v>727</v>
      </c>
      <c r="D304" s="22" t="s">
        <v>728</v>
      </c>
      <c r="E304" s="22">
        <v>290301</v>
      </c>
      <c r="F304" s="22">
        <v>0</v>
      </c>
      <c r="G304" s="22">
        <v>11142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301443</v>
      </c>
      <c r="S304" s="22">
        <v>0</v>
      </c>
      <c r="T304" s="22">
        <v>0</v>
      </c>
      <c r="U304" s="22">
        <v>0</v>
      </c>
    </row>
    <row r="305" spans="1:21" x14ac:dyDescent="0.25">
      <c r="A305" s="22" t="s">
        <v>120</v>
      </c>
      <c r="B305" s="22" t="s">
        <v>706</v>
      </c>
      <c r="C305" s="22" t="s">
        <v>729</v>
      </c>
      <c r="D305" s="22" t="s">
        <v>730</v>
      </c>
      <c r="E305" s="22">
        <v>321795</v>
      </c>
      <c r="F305" s="22">
        <v>0</v>
      </c>
      <c r="G305" s="22">
        <v>17857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339652</v>
      </c>
      <c r="S305" s="22">
        <v>0</v>
      </c>
      <c r="T305" s="22">
        <v>0</v>
      </c>
      <c r="U305" s="22">
        <v>0</v>
      </c>
    </row>
    <row r="306" spans="1:21" x14ac:dyDescent="0.25">
      <c r="A306" s="22" t="s">
        <v>120</v>
      </c>
      <c r="B306" s="22" t="s">
        <v>706</v>
      </c>
      <c r="C306" s="22" t="s">
        <v>731</v>
      </c>
      <c r="D306" s="22" t="s">
        <v>732</v>
      </c>
      <c r="E306" s="22">
        <v>10622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10622</v>
      </c>
      <c r="S306" s="22">
        <v>0</v>
      </c>
      <c r="T306" s="22">
        <v>0</v>
      </c>
      <c r="U306" s="22">
        <v>0</v>
      </c>
    </row>
    <row r="307" spans="1:21" x14ac:dyDescent="0.25">
      <c r="A307" s="22" t="s">
        <v>120</v>
      </c>
      <c r="B307" s="22" t="s">
        <v>706</v>
      </c>
      <c r="C307" s="22" t="s">
        <v>733</v>
      </c>
      <c r="D307" s="22" t="s">
        <v>734</v>
      </c>
      <c r="E307" s="22">
        <v>293900</v>
      </c>
      <c r="F307" s="22">
        <v>0</v>
      </c>
      <c r="G307" s="22">
        <v>68900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362800</v>
      </c>
      <c r="S307" s="22">
        <v>0</v>
      </c>
      <c r="T307" s="22">
        <v>0</v>
      </c>
      <c r="U307" s="22">
        <v>0</v>
      </c>
    </row>
    <row r="308" spans="1:21" x14ac:dyDescent="0.25">
      <c r="A308" s="22" t="s">
        <v>120</v>
      </c>
      <c r="B308" s="22" t="s">
        <v>706</v>
      </c>
      <c r="C308" s="22" t="s">
        <v>735</v>
      </c>
      <c r="D308" s="22" t="s">
        <v>736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</row>
    <row r="309" spans="1:21" x14ac:dyDescent="0.25">
      <c r="A309" s="22" t="s">
        <v>120</v>
      </c>
      <c r="B309" s="22" t="s">
        <v>706</v>
      </c>
      <c r="C309" s="22" t="s">
        <v>737</v>
      </c>
      <c r="D309" s="22" t="s">
        <v>738</v>
      </c>
      <c r="E309" s="22">
        <v>549934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549934</v>
      </c>
      <c r="S309" s="22">
        <v>0</v>
      </c>
      <c r="T309" s="22">
        <v>0</v>
      </c>
      <c r="U309" s="22">
        <v>0</v>
      </c>
    </row>
    <row r="310" spans="1:21" x14ac:dyDescent="0.25">
      <c r="A310" s="22" t="s">
        <v>120</v>
      </c>
      <c r="B310" s="22" t="s">
        <v>706</v>
      </c>
      <c r="C310" s="22" t="s">
        <v>739</v>
      </c>
      <c r="D310" s="22" t="s">
        <v>740</v>
      </c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</row>
    <row r="311" spans="1:21" x14ac:dyDescent="0.25">
      <c r="A311" s="22" t="s">
        <v>120</v>
      </c>
      <c r="B311" s="22" t="s">
        <v>706</v>
      </c>
      <c r="C311" s="22" t="s">
        <v>741</v>
      </c>
      <c r="D311" s="22" t="s">
        <v>742</v>
      </c>
      <c r="E311" s="22">
        <v>140091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140091</v>
      </c>
      <c r="S311" s="22">
        <v>0</v>
      </c>
      <c r="T311" s="22">
        <v>0</v>
      </c>
      <c r="U311" s="22">
        <v>0</v>
      </c>
    </row>
    <row r="312" spans="1:21" x14ac:dyDescent="0.25">
      <c r="A312" s="22" t="s">
        <v>120</v>
      </c>
      <c r="B312" s="22" t="s">
        <v>706</v>
      </c>
      <c r="C312" s="22" t="s">
        <v>743</v>
      </c>
      <c r="D312" s="22" t="s">
        <v>744</v>
      </c>
      <c r="E312" s="22">
        <v>684648</v>
      </c>
      <c r="F312" s="22">
        <v>0</v>
      </c>
      <c r="G312" s="22">
        <v>152000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836648</v>
      </c>
      <c r="S312" s="22">
        <v>0</v>
      </c>
      <c r="T312" s="22">
        <v>0</v>
      </c>
      <c r="U312" s="22">
        <v>0</v>
      </c>
    </row>
    <row r="313" spans="1:21" x14ac:dyDescent="0.25">
      <c r="A313" s="22" t="s">
        <v>120</v>
      </c>
      <c r="B313" s="22" t="s">
        <v>706</v>
      </c>
      <c r="C313" s="22" t="s">
        <v>745</v>
      </c>
      <c r="D313" s="22" t="s">
        <v>746</v>
      </c>
      <c r="E313" s="22">
        <v>31025</v>
      </c>
      <c r="F313" s="22">
        <v>0</v>
      </c>
      <c r="G313" s="22">
        <v>2000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33025</v>
      </c>
      <c r="S313" s="22">
        <v>0</v>
      </c>
      <c r="T313" s="22">
        <v>0</v>
      </c>
      <c r="U313" s="22">
        <v>0</v>
      </c>
    </row>
    <row r="314" spans="1:21" x14ac:dyDescent="0.25">
      <c r="A314" s="22" t="s">
        <v>120</v>
      </c>
      <c r="B314" s="22" t="s">
        <v>706</v>
      </c>
      <c r="C314" s="22" t="s">
        <v>747</v>
      </c>
      <c r="D314" s="22" t="s">
        <v>748</v>
      </c>
      <c r="E314" s="22">
        <v>397529</v>
      </c>
      <c r="F314" s="22">
        <v>0</v>
      </c>
      <c r="G314" s="22">
        <v>0</v>
      </c>
      <c r="H314" s="22">
        <v>-18000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379529</v>
      </c>
      <c r="S314" s="22">
        <v>0</v>
      </c>
      <c r="T314" s="22">
        <v>0</v>
      </c>
      <c r="U314" s="22">
        <v>0</v>
      </c>
    </row>
    <row r="315" spans="1:21" x14ac:dyDescent="0.25">
      <c r="A315" s="22" t="s">
        <v>120</v>
      </c>
      <c r="B315" s="22" t="s">
        <v>706</v>
      </c>
      <c r="C315" s="22" t="s">
        <v>749</v>
      </c>
      <c r="D315" s="22" t="s">
        <v>750</v>
      </c>
      <c r="E315" s="22">
        <v>199133</v>
      </c>
      <c r="F315" s="22">
        <v>0</v>
      </c>
      <c r="G315" s="22">
        <v>10320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209453</v>
      </c>
      <c r="S315" s="22">
        <v>0</v>
      </c>
      <c r="T315" s="22">
        <v>0</v>
      </c>
      <c r="U315" s="22">
        <v>0</v>
      </c>
    </row>
    <row r="316" spans="1:21" x14ac:dyDescent="0.25">
      <c r="A316" s="22" t="s">
        <v>120</v>
      </c>
      <c r="B316" s="22" t="s">
        <v>706</v>
      </c>
      <c r="C316" s="22" t="s">
        <v>751</v>
      </c>
      <c r="D316" s="22" t="s">
        <v>752</v>
      </c>
      <c r="E316" s="22">
        <v>359254</v>
      </c>
      <c r="F316" s="22">
        <v>0</v>
      </c>
      <c r="G316" s="22">
        <v>28066</v>
      </c>
      <c r="H316" s="22">
        <v>-3453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383867</v>
      </c>
      <c r="S316" s="22">
        <v>0</v>
      </c>
      <c r="T316" s="22">
        <v>0</v>
      </c>
      <c r="U316" s="22">
        <v>0</v>
      </c>
    </row>
    <row r="317" spans="1:21" x14ac:dyDescent="0.25">
      <c r="A317" s="22" t="s">
        <v>120</v>
      </c>
      <c r="B317" s="22" t="s">
        <v>706</v>
      </c>
      <c r="C317" s="22" t="s">
        <v>753</v>
      </c>
      <c r="D317" s="22" t="s">
        <v>754</v>
      </c>
      <c r="E317" s="22">
        <v>363995</v>
      </c>
      <c r="F317" s="22">
        <v>0</v>
      </c>
      <c r="G317" s="22">
        <v>126171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490166</v>
      </c>
      <c r="S317" s="22">
        <v>0</v>
      </c>
      <c r="T317" s="22">
        <v>0</v>
      </c>
      <c r="U317" s="22">
        <v>0</v>
      </c>
    </row>
    <row r="318" spans="1:21" x14ac:dyDescent="0.25">
      <c r="A318" s="22" t="s">
        <v>120</v>
      </c>
      <c r="B318" s="22" t="s">
        <v>706</v>
      </c>
      <c r="C318" s="22" t="s">
        <v>755</v>
      </c>
      <c r="D318" s="22" t="s">
        <v>756</v>
      </c>
      <c r="E318" s="22">
        <v>98225</v>
      </c>
      <c r="F318" s="22">
        <v>0</v>
      </c>
      <c r="G318" s="22">
        <v>54542</v>
      </c>
      <c r="H318" s="22">
        <v>-15700</v>
      </c>
      <c r="I318" s="22">
        <v>-9095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127972</v>
      </c>
      <c r="S318" s="22">
        <v>0</v>
      </c>
      <c r="T318" s="22">
        <v>0</v>
      </c>
      <c r="U318" s="22">
        <v>0</v>
      </c>
    </row>
    <row r="319" spans="1:21" x14ac:dyDescent="0.25">
      <c r="A319" s="22" t="s">
        <v>120</v>
      </c>
      <c r="B319" s="22" t="s">
        <v>706</v>
      </c>
      <c r="C319" s="22" t="s">
        <v>757</v>
      </c>
      <c r="D319" s="22" t="s">
        <v>758</v>
      </c>
      <c r="E319" s="22">
        <v>1785698</v>
      </c>
      <c r="F319" s="22">
        <v>0</v>
      </c>
      <c r="G319" s="22">
        <v>-322655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1463043</v>
      </c>
      <c r="S319" s="22">
        <v>0</v>
      </c>
      <c r="T319" s="22">
        <v>0</v>
      </c>
      <c r="U319" s="22">
        <v>0</v>
      </c>
    </row>
    <row r="320" spans="1:21" x14ac:dyDescent="0.25">
      <c r="A320" s="22" t="s">
        <v>120</v>
      </c>
      <c r="B320" s="22" t="s">
        <v>706</v>
      </c>
      <c r="C320" s="22" t="s">
        <v>759</v>
      </c>
      <c r="D320" s="22" t="s">
        <v>760</v>
      </c>
      <c r="E320" s="22">
        <v>179320</v>
      </c>
      <c r="F320" s="22">
        <v>0</v>
      </c>
      <c r="G320" s="22">
        <v>10752</v>
      </c>
      <c r="H320" s="22">
        <v>-79411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110661</v>
      </c>
      <c r="S320" s="22">
        <v>0</v>
      </c>
      <c r="T320" s="22">
        <v>0</v>
      </c>
      <c r="U320" s="22">
        <v>0</v>
      </c>
    </row>
    <row r="321" spans="1:21" x14ac:dyDescent="0.25">
      <c r="A321" s="22" t="s">
        <v>120</v>
      </c>
      <c r="B321" s="22" t="s">
        <v>706</v>
      </c>
      <c r="C321" s="22" t="s">
        <v>761</v>
      </c>
      <c r="D321" s="22" t="s">
        <v>762</v>
      </c>
      <c r="E321" s="22">
        <v>27993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27993</v>
      </c>
      <c r="S321" s="22">
        <v>0</v>
      </c>
      <c r="T321" s="22">
        <v>0</v>
      </c>
      <c r="U321" s="22">
        <v>0</v>
      </c>
    </row>
    <row r="322" spans="1:21" x14ac:dyDescent="0.25">
      <c r="A322" s="22" t="s">
        <v>120</v>
      </c>
      <c r="B322" s="22" t="s">
        <v>706</v>
      </c>
      <c r="C322" s="22" t="s">
        <v>763</v>
      </c>
      <c r="D322" s="22" t="s">
        <v>764</v>
      </c>
      <c r="E322" s="22">
        <v>212828</v>
      </c>
      <c r="F322" s="22">
        <v>0</v>
      </c>
      <c r="G322" s="22">
        <v>20000</v>
      </c>
      <c r="H322" s="22">
        <v>-226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232602</v>
      </c>
      <c r="S322" s="22">
        <v>0</v>
      </c>
      <c r="T322" s="22">
        <v>0</v>
      </c>
      <c r="U322" s="22">
        <v>0</v>
      </c>
    </row>
    <row r="323" spans="1:21" x14ac:dyDescent="0.25">
      <c r="A323" s="22" t="s">
        <v>120</v>
      </c>
      <c r="B323" s="22" t="s">
        <v>706</v>
      </c>
      <c r="C323" s="22" t="s">
        <v>765</v>
      </c>
      <c r="D323" s="22" t="s">
        <v>766</v>
      </c>
      <c r="E323" s="22">
        <v>128280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128280</v>
      </c>
      <c r="S323" s="22">
        <v>0</v>
      </c>
      <c r="T323" s="22">
        <v>0</v>
      </c>
      <c r="U323" s="22">
        <v>0</v>
      </c>
    </row>
    <row r="324" spans="1:21" x14ac:dyDescent="0.25">
      <c r="A324" s="22" t="s">
        <v>120</v>
      </c>
      <c r="B324" s="22" t="s">
        <v>706</v>
      </c>
      <c r="C324" s="22" t="s">
        <v>767</v>
      </c>
      <c r="D324" s="22" t="s">
        <v>768</v>
      </c>
      <c r="E324" s="22">
        <v>307901</v>
      </c>
      <c r="F324" s="22">
        <v>0</v>
      </c>
      <c r="G324" s="22">
        <v>142942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450843</v>
      </c>
      <c r="S324" s="22">
        <v>0</v>
      </c>
      <c r="T324" s="22">
        <v>0</v>
      </c>
      <c r="U324" s="22">
        <v>0</v>
      </c>
    </row>
    <row r="325" spans="1:21" x14ac:dyDescent="0.25">
      <c r="A325" s="22" t="s">
        <v>120</v>
      </c>
      <c r="B325" s="22" t="s">
        <v>706</v>
      </c>
      <c r="C325" s="22" t="s">
        <v>769</v>
      </c>
      <c r="D325" s="22" t="s">
        <v>770</v>
      </c>
      <c r="E325" s="22">
        <v>56818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56818</v>
      </c>
      <c r="S325" s="22">
        <v>0</v>
      </c>
      <c r="T325" s="22">
        <v>0</v>
      </c>
      <c r="U325" s="22">
        <v>0</v>
      </c>
    </row>
    <row r="326" spans="1:21" x14ac:dyDescent="0.25">
      <c r="A326" s="22" t="s">
        <v>120</v>
      </c>
      <c r="B326" s="22" t="s">
        <v>706</v>
      </c>
      <c r="C326" s="22" t="s">
        <v>771</v>
      </c>
      <c r="D326" s="22" t="s">
        <v>772</v>
      </c>
      <c r="E326" s="22">
        <v>175600</v>
      </c>
      <c r="F326" s="22">
        <v>0</v>
      </c>
      <c r="G326" s="22">
        <v>0</v>
      </c>
      <c r="H326" s="22">
        <v>103822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279422</v>
      </c>
      <c r="S326" s="22">
        <v>0</v>
      </c>
      <c r="T326" s="22">
        <v>0</v>
      </c>
      <c r="U326" s="22">
        <v>0</v>
      </c>
    </row>
    <row r="327" spans="1:21" x14ac:dyDescent="0.25">
      <c r="A327" s="22" t="s">
        <v>120</v>
      </c>
      <c r="B327" s="22" t="s">
        <v>706</v>
      </c>
      <c r="C327" s="22" t="s">
        <v>773</v>
      </c>
      <c r="D327" s="22" t="s">
        <v>774</v>
      </c>
      <c r="E327" s="22">
        <v>310000</v>
      </c>
      <c r="F327" s="22">
        <v>0</v>
      </c>
      <c r="G327" s="22">
        <v>80000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390000</v>
      </c>
      <c r="S327" s="22">
        <v>0</v>
      </c>
      <c r="T327" s="22">
        <v>0</v>
      </c>
      <c r="U327" s="22">
        <v>0</v>
      </c>
    </row>
    <row r="328" spans="1:21" x14ac:dyDescent="0.25">
      <c r="A328" s="22" t="s">
        <v>120</v>
      </c>
      <c r="B328" s="22" t="s">
        <v>706</v>
      </c>
      <c r="C328" s="22" t="s">
        <v>775</v>
      </c>
      <c r="D328" s="22" t="s">
        <v>776</v>
      </c>
      <c r="E328" s="22">
        <v>203631</v>
      </c>
      <c r="F328" s="22">
        <v>0</v>
      </c>
      <c r="G328" s="22">
        <v>50000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253631</v>
      </c>
      <c r="S328" s="22">
        <v>0</v>
      </c>
      <c r="T328" s="22">
        <v>0</v>
      </c>
      <c r="U328" s="22">
        <v>0</v>
      </c>
    </row>
    <row r="329" spans="1:21" x14ac:dyDescent="0.25">
      <c r="A329" s="22" t="s">
        <v>120</v>
      </c>
      <c r="B329" s="22" t="s">
        <v>706</v>
      </c>
      <c r="C329" s="22" t="s">
        <v>777</v>
      </c>
      <c r="D329" s="22" t="s">
        <v>778</v>
      </c>
      <c r="E329" s="22">
        <v>302244</v>
      </c>
      <c r="F329" s="22">
        <v>0</v>
      </c>
      <c r="G329" s="22">
        <v>13500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315744</v>
      </c>
      <c r="S329" s="22">
        <v>0</v>
      </c>
      <c r="T329" s="22">
        <v>0</v>
      </c>
      <c r="U329" s="22">
        <v>0</v>
      </c>
    </row>
    <row r="330" spans="1:21" x14ac:dyDescent="0.25">
      <c r="A330" s="22" t="s">
        <v>120</v>
      </c>
      <c r="B330" s="22" t="s">
        <v>706</v>
      </c>
      <c r="C330" s="22" t="s">
        <v>779</v>
      </c>
      <c r="D330" s="22" t="s">
        <v>780</v>
      </c>
      <c r="E330" s="22">
        <v>128797</v>
      </c>
      <c r="F330" s="22">
        <v>0</v>
      </c>
      <c r="G330" s="22">
        <v>94371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223168</v>
      </c>
      <c r="S330" s="22">
        <v>0</v>
      </c>
      <c r="T330" s="22">
        <v>0</v>
      </c>
      <c r="U330" s="22">
        <v>0</v>
      </c>
    </row>
    <row r="331" spans="1:21" x14ac:dyDescent="0.25">
      <c r="A331" s="22" t="s">
        <v>120</v>
      </c>
      <c r="B331" s="22" t="s">
        <v>706</v>
      </c>
      <c r="C331" s="22" t="s">
        <v>781</v>
      </c>
      <c r="D331" s="22" t="s">
        <v>782</v>
      </c>
      <c r="E331" s="22">
        <v>17945</v>
      </c>
      <c r="F331" s="22">
        <v>0</v>
      </c>
      <c r="G331" s="22">
        <v>0</v>
      </c>
      <c r="H331" s="22">
        <v>9980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27925</v>
      </c>
      <c r="S331" s="22">
        <v>0</v>
      </c>
      <c r="T331" s="22">
        <v>0</v>
      </c>
      <c r="U331" s="22">
        <v>0</v>
      </c>
    </row>
    <row r="332" spans="1:21" x14ac:dyDescent="0.25">
      <c r="A332" s="22" t="s">
        <v>120</v>
      </c>
      <c r="B332" s="22" t="s">
        <v>706</v>
      </c>
      <c r="C332" s="22" t="s">
        <v>783</v>
      </c>
      <c r="D332" s="22" t="s">
        <v>784</v>
      </c>
      <c r="E332" s="22">
        <v>20631</v>
      </c>
      <c r="F332" s="22">
        <v>0</v>
      </c>
      <c r="G332" s="22">
        <v>103103</v>
      </c>
      <c r="H332" s="22">
        <v>-14098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109636</v>
      </c>
      <c r="S332" s="22">
        <v>0</v>
      </c>
      <c r="T332" s="22">
        <v>0</v>
      </c>
      <c r="U332" s="22">
        <v>0</v>
      </c>
    </row>
    <row r="333" spans="1:21" x14ac:dyDescent="0.25">
      <c r="A333" s="22" t="s">
        <v>120</v>
      </c>
      <c r="B333" s="22" t="s">
        <v>706</v>
      </c>
      <c r="C333" s="22" t="s">
        <v>785</v>
      </c>
      <c r="D333" s="22" t="s">
        <v>786</v>
      </c>
      <c r="E333" s="22">
        <v>885116</v>
      </c>
      <c r="F333" s="22">
        <v>0</v>
      </c>
      <c r="G333" s="22">
        <v>17500</v>
      </c>
      <c r="H333" s="22">
        <v>-20000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882616</v>
      </c>
      <c r="S333" s="22">
        <v>0</v>
      </c>
      <c r="T333" s="22">
        <v>0</v>
      </c>
      <c r="U333" s="22">
        <v>0</v>
      </c>
    </row>
    <row r="334" spans="1:21" x14ac:dyDescent="0.25">
      <c r="A334" s="22" t="s">
        <v>120</v>
      </c>
      <c r="B334" s="22" t="s">
        <v>706</v>
      </c>
      <c r="C334" s="22" t="s">
        <v>787</v>
      </c>
      <c r="D334" s="22" t="s">
        <v>788</v>
      </c>
      <c r="E334" s="22">
        <v>216678</v>
      </c>
      <c r="F334" s="22">
        <v>0</v>
      </c>
      <c r="G334" s="22">
        <v>5500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222178</v>
      </c>
      <c r="S334" s="22">
        <v>0</v>
      </c>
      <c r="T334" s="22">
        <v>0</v>
      </c>
      <c r="U334" s="22">
        <v>0</v>
      </c>
    </row>
    <row r="335" spans="1:21" x14ac:dyDescent="0.25">
      <c r="A335" s="22" t="s">
        <v>120</v>
      </c>
      <c r="B335" s="22" t="s">
        <v>706</v>
      </c>
      <c r="C335" s="22" t="s">
        <v>789</v>
      </c>
      <c r="D335" s="22" t="s">
        <v>790</v>
      </c>
      <c r="E335" s="22">
        <v>478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478</v>
      </c>
      <c r="S335" s="22">
        <v>0</v>
      </c>
      <c r="T335" s="22">
        <v>0</v>
      </c>
      <c r="U335" s="22">
        <v>0</v>
      </c>
    </row>
    <row r="336" spans="1:21" x14ac:dyDescent="0.25">
      <c r="A336" s="22" t="s">
        <v>120</v>
      </c>
      <c r="B336" s="22" t="s">
        <v>706</v>
      </c>
      <c r="C336" s="22" t="s">
        <v>791</v>
      </c>
      <c r="D336" s="22" t="s">
        <v>792</v>
      </c>
      <c r="E336" s="22">
        <v>115000</v>
      </c>
      <c r="F336" s="22">
        <v>0</v>
      </c>
      <c r="G336" s="22">
        <v>53300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168300</v>
      </c>
      <c r="S336" s="22">
        <v>0</v>
      </c>
      <c r="T336" s="22">
        <v>0</v>
      </c>
      <c r="U336" s="22">
        <v>0</v>
      </c>
    </row>
    <row r="337" spans="1:21" x14ac:dyDescent="0.25">
      <c r="A337" s="22" t="s">
        <v>120</v>
      </c>
      <c r="B337" s="22" t="s">
        <v>706</v>
      </c>
      <c r="C337" s="22" t="s">
        <v>793</v>
      </c>
      <c r="D337" s="22" t="s">
        <v>794</v>
      </c>
      <c r="E337" s="22">
        <v>284473</v>
      </c>
      <c r="F337" s="22">
        <v>0</v>
      </c>
      <c r="G337" s="22">
        <v>217615</v>
      </c>
      <c r="H337" s="22">
        <v>-172025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330063</v>
      </c>
      <c r="S337" s="22">
        <v>0</v>
      </c>
      <c r="T337" s="22">
        <v>0</v>
      </c>
      <c r="U337" s="22">
        <v>0</v>
      </c>
    </row>
    <row r="338" spans="1:21" x14ac:dyDescent="0.25">
      <c r="A338" s="22" t="s">
        <v>120</v>
      </c>
      <c r="B338" s="22" t="s">
        <v>706</v>
      </c>
      <c r="C338" s="22" t="s">
        <v>795</v>
      </c>
      <c r="D338" s="22" t="s">
        <v>796</v>
      </c>
      <c r="E338" s="22">
        <v>267892</v>
      </c>
      <c r="F338" s="22">
        <v>0</v>
      </c>
      <c r="G338" s="22">
        <v>17000</v>
      </c>
      <c r="H338" s="22">
        <v>-12594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272298</v>
      </c>
      <c r="S338" s="22">
        <v>0</v>
      </c>
      <c r="T338" s="22">
        <v>0</v>
      </c>
      <c r="U338" s="22">
        <v>0</v>
      </c>
    </row>
    <row r="339" spans="1:21" x14ac:dyDescent="0.25">
      <c r="A339" s="22" t="s">
        <v>120</v>
      </c>
      <c r="B339" s="22" t="s">
        <v>706</v>
      </c>
      <c r="C339" s="22" t="s">
        <v>797</v>
      </c>
      <c r="D339" s="22" t="s">
        <v>798</v>
      </c>
      <c r="E339" s="22">
        <v>164886</v>
      </c>
      <c r="F339" s="22">
        <v>0</v>
      </c>
      <c r="G339" s="22">
        <v>14779</v>
      </c>
      <c r="H339" s="22">
        <v>-475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179190</v>
      </c>
      <c r="S339" s="22">
        <v>0</v>
      </c>
      <c r="T339" s="22">
        <v>0</v>
      </c>
      <c r="U339" s="22">
        <v>0</v>
      </c>
    </row>
    <row r="340" spans="1:21" x14ac:dyDescent="0.25">
      <c r="A340" s="22" t="s">
        <v>120</v>
      </c>
      <c r="B340" s="22" t="s">
        <v>706</v>
      </c>
      <c r="C340" s="22" t="s">
        <v>799</v>
      </c>
      <c r="D340" s="22" t="s">
        <v>800</v>
      </c>
      <c r="E340" s="22">
        <v>5500</v>
      </c>
      <c r="F340" s="22"/>
      <c r="G340" s="22"/>
      <c r="H340" s="22">
        <v>4000</v>
      </c>
      <c r="I340" s="22"/>
      <c r="J340" s="22"/>
      <c r="K340" s="22"/>
      <c r="L340" s="22"/>
      <c r="M340" s="22"/>
      <c r="N340" s="22"/>
      <c r="O340" s="22"/>
      <c r="P340" s="22"/>
      <c r="Q340" s="22"/>
      <c r="R340" s="22">
        <v>9500</v>
      </c>
      <c r="S340" s="22"/>
      <c r="T340" s="22"/>
      <c r="U340" s="22"/>
    </row>
    <row r="341" spans="1:21" x14ac:dyDescent="0.25">
      <c r="A341" s="22" t="s">
        <v>120</v>
      </c>
      <c r="B341" s="22" t="s">
        <v>706</v>
      </c>
      <c r="C341" s="22" t="s">
        <v>801</v>
      </c>
      <c r="D341" s="22" t="s">
        <v>802</v>
      </c>
      <c r="E341" s="22">
        <v>438473</v>
      </c>
      <c r="F341" s="22">
        <v>0</v>
      </c>
      <c r="G341" s="22">
        <v>0</v>
      </c>
      <c r="H341" s="22">
        <v>-97566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340907</v>
      </c>
      <c r="S341" s="22">
        <v>0</v>
      </c>
      <c r="T341" s="22">
        <v>0</v>
      </c>
      <c r="U341" s="22">
        <v>0</v>
      </c>
    </row>
    <row r="342" spans="1:21" x14ac:dyDescent="0.25">
      <c r="A342" s="22" t="s">
        <v>120</v>
      </c>
      <c r="B342" s="22" t="s">
        <v>706</v>
      </c>
      <c r="C342" s="22" t="s">
        <v>803</v>
      </c>
      <c r="D342" s="22" t="s">
        <v>804</v>
      </c>
      <c r="E342" s="22">
        <v>138740</v>
      </c>
      <c r="F342" s="22">
        <v>0</v>
      </c>
      <c r="G342" s="22">
        <v>82000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220740</v>
      </c>
      <c r="S342" s="22">
        <v>0</v>
      </c>
      <c r="T342" s="22">
        <v>0</v>
      </c>
      <c r="U342" s="22">
        <v>0</v>
      </c>
    </row>
    <row r="343" spans="1:21" x14ac:dyDescent="0.25">
      <c r="A343" s="22" t="s">
        <v>120</v>
      </c>
      <c r="B343" s="22" t="s">
        <v>706</v>
      </c>
      <c r="C343" s="22" t="s">
        <v>805</v>
      </c>
      <c r="D343" s="22" t="s">
        <v>806</v>
      </c>
      <c r="E343" s="22">
        <v>291608</v>
      </c>
      <c r="F343" s="22">
        <v>0</v>
      </c>
      <c r="G343" s="22">
        <v>43166</v>
      </c>
      <c r="H343" s="22">
        <v>-23645</v>
      </c>
      <c r="I343" s="22">
        <v>-30043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281086</v>
      </c>
      <c r="S343" s="22">
        <v>0</v>
      </c>
      <c r="T343" s="22">
        <v>0</v>
      </c>
      <c r="U343" s="22">
        <v>0</v>
      </c>
    </row>
    <row r="344" spans="1:21" x14ac:dyDescent="0.25">
      <c r="A344" s="22" t="s">
        <v>120</v>
      </c>
      <c r="B344" s="22" t="s">
        <v>706</v>
      </c>
      <c r="C344" s="22" t="s">
        <v>807</v>
      </c>
      <c r="D344" s="22" t="s">
        <v>808</v>
      </c>
      <c r="E344" s="22">
        <v>202279</v>
      </c>
      <c r="F344" s="22">
        <v>0</v>
      </c>
      <c r="G344" s="22">
        <v>81130</v>
      </c>
      <c r="H344" s="22">
        <v>-932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282477</v>
      </c>
      <c r="S344" s="22">
        <v>0</v>
      </c>
      <c r="T344" s="22">
        <v>0</v>
      </c>
      <c r="U344" s="22">
        <v>0</v>
      </c>
    </row>
    <row r="345" spans="1:21" x14ac:dyDescent="0.25">
      <c r="A345" s="22" t="s">
        <v>120</v>
      </c>
      <c r="B345" s="22" t="s">
        <v>809</v>
      </c>
      <c r="C345" s="22" t="s">
        <v>810</v>
      </c>
      <c r="D345" s="22" t="s">
        <v>811</v>
      </c>
      <c r="E345" s="22">
        <v>23391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23391</v>
      </c>
      <c r="S345" s="22">
        <v>0</v>
      </c>
      <c r="T345" s="22">
        <v>0</v>
      </c>
      <c r="U345" s="22">
        <v>0</v>
      </c>
    </row>
    <row r="346" spans="1:21" x14ac:dyDescent="0.25">
      <c r="A346" s="22" t="s">
        <v>120</v>
      </c>
      <c r="B346" s="22" t="s">
        <v>809</v>
      </c>
      <c r="C346" s="22" t="s">
        <v>812</v>
      </c>
      <c r="D346" s="22" t="s">
        <v>813</v>
      </c>
      <c r="E346" s="22">
        <v>729705</v>
      </c>
      <c r="F346" s="22">
        <v>0</v>
      </c>
      <c r="G346" s="22">
        <v>792577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1522282</v>
      </c>
      <c r="S346" s="22">
        <v>0</v>
      </c>
      <c r="T346" s="22">
        <v>0</v>
      </c>
      <c r="U346" s="22">
        <v>0</v>
      </c>
    </row>
    <row r="347" spans="1:21" x14ac:dyDescent="0.25">
      <c r="A347" s="22" t="s">
        <v>120</v>
      </c>
      <c r="B347" s="22" t="s">
        <v>809</v>
      </c>
      <c r="C347" s="22" t="s">
        <v>814</v>
      </c>
      <c r="D347" s="22" t="s">
        <v>815</v>
      </c>
      <c r="E347" s="22">
        <v>101649</v>
      </c>
      <c r="F347" s="22">
        <v>0</v>
      </c>
      <c r="G347" s="22">
        <v>42047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143696</v>
      </c>
      <c r="S347" s="22">
        <v>0</v>
      </c>
      <c r="T347" s="22">
        <v>0</v>
      </c>
      <c r="U347" s="22">
        <v>0</v>
      </c>
    </row>
    <row r="348" spans="1:21" x14ac:dyDescent="0.25">
      <c r="A348" s="22" t="s">
        <v>120</v>
      </c>
      <c r="B348" s="22" t="s">
        <v>809</v>
      </c>
      <c r="C348" s="22" t="s">
        <v>816</v>
      </c>
      <c r="D348" s="22" t="s">
        <v>817</v>
      </c>
      <c r="E348" s="22">
        <v>114458</v>
      </c>
      <c r="F348" s="22">
        <v>0</v>
      </c>
      <c r="G348" s="22">
        <v>21025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135483</v>
      </c>
      <c r="S348" s="22">
        <v>0</v>
      </c>
      <c r="T348" s="22">
        <v>0</v>
      </c>
      <c r="U348" s="22">
        <v>0</v>
      </c>
    </row>
    <row r="349" spans="1:21" x14ac:dyDescent="0.25">
      <c r="A349" s="22" t="s">
        <v>120</v>
      </c>
      <c r="B349" s="22" t="s">
        <v>809</v>
      </c>
      <c r="C349" s="22" t="s">
        <v>818</v>
      </c>
      <c r="D349" s="22" t="s">
        <v>819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0</v>
      </c>
    </row>
    <row r="350" spans="1:21" x14ac:dyDescent="0.25">
      <c r="A350" s="22" t="s">
        <v>120</v>
      </c>
      <c r="B350" s="22" t="s">
        <v>809</v>
      </c>
      <c r="C350" s="22" t="s">
        <v>820</v>
      </c>
      <c r="D350" s="22" t="s">
        <v>821</v>
      </c>
      <c r="E350" s="22">
        <v>1083413</v>
      </c>
      <c r="F350" s="22">
        <v>0</v>
      </c>
      <c r="G350" s="22">
        <v>203874</v>
      </c>
      <c r="H350" s="22">
        <v>0</v>
      </c>
      <c r="I350" s="22">
        <v>0</v>
      </c>
      <c r="J350" s="22">
        <v>0</v>
      </c>
      <c r="K350" s="22">
        <v>0</v>
      </c>
      <c r="L350" s="22">
        <v>0</v>
      </c>
      <c r="M350" s="22">
        <v>0</v>
      </c>
      <c r="N350" s="22">
        <v>0</v>
      </c>
      <c r="O350" s="22">
        <v>0</v>
      </c>
      <c r="P350" s="22">
        <v>0</v>
      </c>
      <c r="Q350" s="22">
        <v>0</v>
      </c>
      <c r="R350" s="22">
        <v>1287287</v>
      </c>
      <c r="S350" s="22">
        <v>0</v>
      </c>
      <c r="T350" s="22">
        <v>0</v>
      </c>
      <c r="U350" s="22">
        <v>0</v>
      </c>
    </row>
    <row r="351" spans="1:21" x14ac:dyDescent="0.25">
      <c r="A351" s="22" t="s">
        <v>120</v>
      </c>
      <c r="B351" s="22" t="s">
        <v>822</v>
      </c>
      <c r="C351" s="22" t="s">
        <v>823</v>
      </c>
      <c r="D351" s="22" t="s">
        <v>824</v>
      </c>
      <c r="E351" s="22">
        <v>43420389</v>
      </c>
      <c r="F351" s="22">
        <v>0</v>
      </c>
      <c r="G351" s="22">
        <v>712427</v>
      </c>
      <c r="H351" s="22">
        <v>0</v>
      </c>
      <c r="I351" s="22">
        <v>0</v>
      </c>
      <c r="J351" s="22">
        <v>0</v>
      </c>
      <c r="K351" s="22">
        <v>0</v>
      </c>
      <c r="L351" s="22">
        <v>0</v>
      </c>
      <c r="M351" s="22">
        <v>0</v>
      </c>
      <c r="N351" s="22">
        <v>0</v>
      </c>
      <c r="O351" s="22">
        <v>0</v>
      </c>
      <c r="P351" s="22">
        <v>0</v>
      </c>
      <c r="Q351" s="22">
        <v>0</v>
      </c>
      <c r="R351" s="22">
        <v>44132816</v>
      </c>
      <c r="S351" s="22">
        <v>0</v>
      </c>
      <c r="T351" s="22">
        <v>0</v>
      </c>
      <c r="U351" s="22">
        <v>0</v>
      </c>
    </row>
    <row r="352" spans="1:21" x14ac:dyDescent="0.25">
      <c r="A352" s="22"/>
      <c r="B352" s="22"/>
      <c r="C352" s="22"/>
      <c r="D352" s="22" t="s">
        <v>825</v>
      </c>
      <c r="E352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40A60-6B03-4E61-B994-7363D4640082}">
  <dimension ref="A1:U35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21" width="15.7109375" customWidth="1"/>
  </cols>
  <sheetData>
    <row r="1" spans="1:21" ht="24" customHeight="1" x14ac:dyDescent="0.3">
      <c r="A1" s="4" t="str">
        <f>HYPERLINK("#'Index'!A1", "&lt;&lt; Index")</f>
        <v>&lt;&lt; Index</v>
      </c>
      <c r="B1" s="20" t="s">
        <v>836</v>
      </c>
      <c r="D1" s="20" t="s">
        <v>872</v>
      </c>
    </row>
    <row r="2" spans="1:21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838</v>
      </c>
      <c r="F2" s="21" t="s">
        <v>839</v>
      </c>
      <c r="G2" s="21" t="s">
        <v>840</v>
      </c>
      <c r="H2" s="21" t="s">
        <v>841</v>
      </c>
      <c r="I2" s="21" t="s">
        <v>842</v>
      </c>
      <c r="J2" s="21" t="s">
        <v>843</v>
      </c>
      <c r="K2" s="21" t="s">
        <v>844</v>
      </c>
      <c r="L2" s="21" t="s">
        <v>845</v>
      </c>
      <c r="M2" s="21" t="s">
        <v>17</v>
      </c>
      <c r="N2" s="21" t="s">
        <v>846</v>
      </c>
      <c r="O2" s="21" t="s">
        <v>847</v>
      </c>
      <c r="P2" s="21" t="s">
        <v>848</v>
      </c>
      <c r="Q2" s="21" t="s">
        <v>849</v>
      </c>
      <c r="R2" s="21" t="s">
        <v>850</v>
      </c>
      <c r="S2" s="21" t="s">
        <v>851</v>
      </c>
      <c r="T2" s="21" t="s">
        <v>852</v>
      </c>
      <c r="U2" s="21" t="s">
        <v>853</v>
      </c>
    </row>
    <row r="3" spans="1:21" x14ac:dyDescent="0.25">
      <c r="A3" s="21"/>
      <c r="B3" s="21"/>
      <c r="C3" s="21"/>
      <c r="D3" s="21" t="s">
        <v>87</v>
      </c>
      <c r="E3" s="21" t="s">
        <v>854</v>
      </c>
      <c r="F3" s="21" t="s">
        <v>855</v>
      </c>
      <c r="G3" s="21" t="s">
        <v>856</v>
      </c>
      <c r="H3" s="21" t="s">
        <v>857</v>
      </c>
      <c r="I3" s="21" t="s">
        <v>858</v>
      </c>
      <c r="J3" s="21" t="s">
        <v>859</v>
      </c>
      <c r="K3" s="21" t="s">
        <v>860</v>
      </c>
      <c r="L3" s="21" t="s">
        <v>861</v>
      </c>
      <c r="M3" s="21" t="s">
        <v>862</v>
      </c>
      <c r="N3" s="21" t="s">
        <v>863</v>
      </c>
      <c r="O3" s="21" t="s">
        <v>864</v>
      </c>
      <c r="P3" s="21" t="s">
        <v>865</v>
      </c>
      <c r="Q3" s="21" t="s">
        <v>866</v>
      </c>
      <c r="R3" s="21" t="s">
        <v>867</v>
      </c>
      <c r="S3" s="21" t="s">
        <v>868</v>
      </c>
      <c r="T3" s="21" t="s">
        <v>869</v>
      </c>
      <c r="U3" s="21" t="s">
        <v>870</v>
      </c>
    </row>
    <row r="4" spans="1:21" x14ac:dyDescent="0.25">
      <c r="A4" s="22" t="s">
        <v>120</v>
      </c>
      <c r="B4" s="22" t="s">
        <v>121</v>
      </c>
      <c r="C4" s="22" t="s">
        <v>122</v>
      </c>
      <c r="D4" s="22" t="s">
        <v>123</v>
      </c>
      <c r="E4" s="22">
        <v>291332451</v>
      </c>
      <c r="F4" s="22">
        <v>0</v>
      </c>
      <c r="G4" s="22">
        <v>0</v>
      </c>
      <c r="H4" s="22">
        <v>0</v>
      </c>
      <c r="I4" s="22">
        <v>22625091</v>
      </c>
      <c r="J4" s="22">
        <v>16233938</v>
      </c>
      <c r="K4" s="22">
        <v>22218590</v>
      </c>
      <c r="L4" s="22">
        <v>-98797</v>
      </c>
      <c r="M4" s="22">
        <v>-9089918</v>
      </c>
      <c r="N4" s="22">
        <v>-7151800</v>
      </c>
      <c r="O4" s="22">
        <v>2310168</v>
      </c>
      <c r="P4" s="22">
        <v>7151800</v>
      </c>
      <c r="Q4" s="22">
        <v>0</v>
      </c>
      <c r="R4" s="22">
        <v>345531523</v>
      </c>
      <c r="S4" s="22">
        <v>0</v>
      </c>
      <c r="T4" s="22">
        <v>0</v>
      </c>
      <c r="U4" s="22">
        <v>0</v>
      </c>
    </row>
    <row r="5" spans="1:21" x14ac:dyDescent="0.25">
      <c r="A5" s="22" t="s">
        <v>120</v>
      </c>
      <c r="B5" s="22" t="s">
        <v>121</v>
      </c>
      <c r="C5" s="22" t="s">
        <v>124</v>
      </c>
      <c r="D5" s="22" t="s">
        <v>125</v>
      </c>
      <c r="E5" s="22">
        <v>88606752</v>
      </c>
      <c r="F5" s="22">
        <v>0</v>
      </c>
      <c r="G5" s="22">
        <v>0</v>
      </c>
      <c r="H5" s="22">
        <v>0</v>
      </c>
      <c r="I5" s="22">
        <v>3387540</v>
      </c>
      <c r="J5" s="22">
        <v>18446098</v>
      </c>
      <c r="K5" s="22">
        <v>14997</v>
      </c>
      <c r="L5" s="22">
        <v>-4961156</v>
      </c>
      <c r="M5" s="22">
        <v>-3939052</v>
      </c>
      <c r="N5" s="22">
        <v>-1700000</v>
      </c>
      <c r="O5" s="22">
        <v>390570</v>
      </c>
      <c r="P5" s="22">
        <v>1700000</v>
      </c>
      <c r="Q5" s="22">
        <v>0</v>
      </c>
      <c r="R5" s="22">
        <v>101945749</v>
      </c>
      <c r="S5" s="22">
        <v>0</v>
      </c>
      <c r="T5" s="22">
        <v>0</v>
      </c>
      <c r="U5" s="22">
        <v>0</v>
      </c>
    </row>
    <row r="6" spans="1:21" x14ac:dyDescent="0.25">
      <c r="A6" s="22" t="s">
        <v>120</v>
      </c>
      <c r="B6" s="22" t="s">
        <v>121</v>
      </c>
      <c r="C6" s="22" t="s">
        <v>126</v>
      </c>
      <c r="D6" s="22" t="s">
        <v>127</v>
      </c>
      <c r="E6" s="22">
        <v>7099870000</v>
      </c>
      <c r="F6" s="22">
        <v>0</v>
      </c>
      <c r="G6" s="22">
        <v>0</v>
      </c>
      <c r="H6" s="22">
        <v>0</v>
      </c>
      <c r="I6" s="22">
        <v>218684000</v>
      </c>
      <c r="J6" s="22">
        <v>308948000</v>
      </c>
      <c r="K6" s="22">
        <v>75242000</v>
      </c>
      <c r="L6" s="22">
        <v>-26325000</v>
      </c>
      <c r="M6" s="22">
        <v>-341792000</v>
      </c>
      <c r="N6" s="22">
        <v>-703114000</v>
      </c>
      <c r="O6" s="22">
        <v>200496000</v>
      </c>
      <c r="P6" s="22">
        <v>703114000</v>
      </c>
      <c r="Q6" s="22">
        <v>6206000</v>
      </c>
      <c r="R6" s="22">
        <v>7541329000</v>
      </c>
      <c r="S6" s="22">
        <v>0</v>
      </c>
      <c r="T6" s="22">
        <v>0</v>
      </c>
      <c r="U6" s="22">
        <v>0</v>
      </c>
    </row>
    <row r="7" spans="1:21" x14ac:dyDescent="0.25">
      <c r="A7" s="22" t="s">
        <v>120</v>
      </c>
      <c r="B7" s="22" t="s">
        <v>121</v>
      </c>
      <c r="C7" s="22" t="s">
        <v>128</v>
      </c>
      <c r="D7" s="22" t="s">
        <v>129</v>
      </c>
      <c r="E7" s="22">
        <v>154504491</v>
      </c>
      <c r="F7" s="22">
        <v>0</v>
      </c>
      <c r="G7" s="22">
        <v>0</v>
      </c>
      <c r="H7" s="22">
        <v>0</v>
      </c>
      <c r="I7" s="22">
        <v>4329316</v>
      </c>
      <c r="J7" s="22">
        <v>1813167</v>
      </c>
      <c r="K7" s="22">
        <v>0</v>
      </c>
      <c r="L7" s="22">
        <v>-262909</v>
      </c>
      <c r="M7" s="22">
        <v>-5971808</v>
      </c>
      <c r="N7" s="22">
        <v>-388772</v>
      </c>
      <c r="O7" s="22">
        <v>2055949</v>
      </c>
      <c r="P7" s="22">
        <v>388772</v>
      </c>
      <c r="Q7" s="22">
        <v>0</v>
      </c>
      <c r="R7" s="22">
        <v>156468206</v>
      </c>
      <c r="S7" s="22">
        <v>0</v>
      </c>
      <c r="T7" s="22">
        <v>0</v>
      </c>
      <c r="U7" s="22">
        <v>0</v>
      </c>
    </row>
    <row r="8" spans="1:21" x14ac:dyDescent="0.25">
      <c r="A8" s="22" t="s">
        <v>120</v>
      </c>
      <c r="B8" s="22" t="s">
        <v>121</v>
      </c>
      <c r="C8" s="22" t="s">
        <v>130</v>
      </c>
      <c r="D8" s="22" t="s">
        <v>131</v>
      </c>
      <c r="E8" s="22">
        <v>118637126</v>
      </c>
      <c r="F8" s="22">
        <v>0</v>
      </c>
      <c r="G8" s="22">
        <v>0</v>
      </c>
      <c r="H8" s="22">
        <v>0</v>
      </c>
      <c r="I8" s="22">
        <v>32281775</v>
      </c>
      <c r="J8" s="22">
        <v>0</v>
      </c>
      <c r="K8" s="22">
        <v>0</v>
      </c>
      <c r="L8" s="22">
        <v>0</v>
      </c>
      <c r="M8" s="22">
        <v>-5885787</v>
      </c>
      <c r="N8" s="22">
        <v>18889699</v>
      </c>
      <c r="O8" s="22">
        <v>1135759</v>
      </c>
      <c r="P8" s="22">
        <v>-18889699</v>
      </c>
      <c r="Q8" s="22">
        <v>0</v>
      </c>
      <c r="R8" s="22">
        <v>146168873</v>
      </c>
      <c r="S8" s="22">
        <v>0</v>
      </c>
      <c r="T8" s="22">
        <v>0</v>
      </c>
      <c r="U8" s="22">
        <v>0</v>
      </c>
    </row>
    <row r="9" spans="1:21" x14ac:dyDescent="0.25">
      <c r="A9" s="22" t="s">
        <v>120</v>
      </c>
      <c r="B9" s="22" t="s">
        <v>121</v>
      </c>
      <c r="C9" s="22" t="s">
        <v>132</v>
      </c>
      <c r="D9" s="22" t="s">
        <v>133</v>
      </c>
      <c r="E9" s="22">
        <v>5882827000</v>
      </c>
      <c r="F9" s="22">
        <v>0</v>
      </c>
      <c r="G9" s="22">
        <v>0</v>
      </c>
      <c r="H9" s="22">
        <v>0</v>
      </c>
      <c r="I9" s="22">
        <v>20151000</v>
      </c>
      <c r="J9" s="22">
        <v>466387000</v>
      </c>
      <c r="K9" s="22">
        <v>241074000</v>
      </c>
      <c r="L9" s="22">
        <v>-5074000</v>
      </c>
      <c r="M9" s="22">
        <v>-294240000</v>
      </c>
      <c r="N9" s="22">
        <v>-609866000</v>
      </c>
      <c r="O9" s="22">
        <v>49092000</v>
      </c>
      <c r="P9" s="22">
        <v>609866000</v>
      </c>
      <c r="Q9" s="22">
        <v>-47925000</v>
      </c>
      <c r="R9" s="22">
        <v>6312292000</v>
      </c>
      <c r="S9" s="22">
        <v>0</v>
      </c>
      <c r="T9" s="22">
        <v>0</v>
      </c>
      <c r="U9" s="22">
        <v>0</v>
      </c>
    </row>
    <row r="10" spans="1:21" x14ac:dyDescent="0.25">
      <c r="A10" s="22" t="s">
        <v>120</v>
      </c>
      <c r="B10" s="22" t="s">
        <v>121</v>
      </c>
      <c r="C10" s="22" t="s">
        <v>134</v>
      </c>
      <c r="D10" s="22" t="s">
        <v>135</v>
      </c>
      <c r="E10" s="22">
        <v>206182867</v>
      </c>
      <c r="F10" s="22">
        <v>0</v>
      </c>
      <c r="G10" s="22">
        <v>0</v>
      </c>
      <c r="H10" s="22">
        <v>0</v>
      </c>
      <c r="I10" s="22">
        <v>0</v>
      </c>
      <c r="J10" s="22">
        <v>17636803</v>
      </c>
      <c r="K10" s="22">
        <v>0</v>
      </c>
      <c r="L10" s="22">
        <v>-339825</v>
      </c>
      <c r="M10" s="22">
        <v>-5203993</v>
      </c>
      <c r="N10" s="22">
        <v>0</v>
      </c>
      <c r="O10" s="22">
        <v>743953</v>
      </c>
      <c r="P10" s="22">
        <v>0</v>
      </c>
      <c r="Q10" s="22">
        <v>0</v>
      </c>
      <c r="R10" s="22">
        <v>219019805</v>
      </c>
      <c r="S10" s="22">
        <v>0</v>
      </c>
      <c r="T10" s="22">
        <v>0</v>
      </c>
      <c r="U10" s="22">
        <v>0</v>
      </c>
    </row>
    <row r="11" spans="1:21" x14ac:dyDescent="0.25">
      <c r="A11" s="22" t="s">
        <v>120</v>
      </c>
      <c r="B11" s="22" t="s">
        <v>121</v>
      </c>
      <c r="C11" s="22" t="s">
        <v>136</v>
      </c>
      <c r="D11" s="22" t="s">
        <v>137</v>
      </c>
      <c r="E11" s="22">
        <v>265676414</v>
      </c>
      <c r="F11" s="22">
        <v>0</v>
      </c>
      <c r="G11" s="22">
        <v>0</v>
      </c>
      <c r="H11" s="22">
        <v>0</v>
      </c>
      <c r="I11" s="22">
        <v>2554117</v>
      </c>
      <c r="J11" s="22">
        <v>30982131</v>
      </c>
      <c r="K11" s="22">
        <v>14069138</v>
      </c>
      <c r="L11" s="22">
        <v>-1052563</v>
      </c>
      <c r="M11" s="22">
        <v>-11835754</v>
      </c>
      <c r="N11" s="22">
        <v>-52520546</v>
      </c>
      <c r="O11" s="22">
        <v>2911724</v>
      </c>
      <c r="P11" s="22">
        <v>52520546</v>
      </c>
      <c r="Q11" s="22">
        <v>0</v>
      </c>
      <c r="R11" s="22">
        <v>303305207</v>
      </c>
      <c r="S11" s="22">
        <v>0</v>
      </c>
      <c r="T11" s="22">
        <v>0</v>
      </c>
      <c r="U11" s="22">
        <v>0</v>
      </c>
    </row>
    <row r="12" spans="1:21" x14ac:dyDescent="0.25">
      <c r="A12" s="22" t="s">
        <v>120</v>
      </c>
      <c r="B12" s="22" t="s">
        <v>121</v>
      </c>
      <c r="C12" s="22" t="s">
        <v>138</v>
      </c>
      <c r="D12" s="22" t="s">
        <v>139</v>
      </c>
      <c r="E12" s="22">
        <v>368687042</v>
      </c>
      <c r="F12" s="22">
        <v>0</v>
      </c>
      <c r="G12" s="22">
        <v>0</v>
      </c>
      <c r="H12" s="22">
        <v>0</v>
      </c>
      <c r="I12" s="22">
        <v>21379486</v>
      </c>
      <c r="J12" s="22">
        <v>20569306</v>
      </c>
      <c r="K12" s="22">
        <v>9749699</v>
      </c>
      <c r="L12" s="22">
        <v>-391098</v>
      </c>
      <c r="M12" s="22">
        <v>-14562197</v>
      </c>
      <c r="N12" s="22">
        <v>0</v>
      </c>
      <c r="O12" s="22">
        <v>2074388</v>
      </c>
      <c r="P12" s="22">
        <v>0</v>
      </c>
      <c r="Q12" s="22">
        <v>0</v>
      </c>
      <c r="R12" s="22">
        <v>407506626</v>
      </c>
      <c r="S12" s="22">
        <v>0</v>
      </c>
      <c r="T12" s="22">
        <v>0</v>
      </c>
      <c r="U12" s="22">
        <v>0</v>
      </c>
    </row>
    <row r="13" spans="1:21" x14ac:dyDescent="0.25">
      <c r="A13" s="22" t="s">
        <v>120</v>
      </c>
      <c r="B13" s="22" t="s">
        <v>121</v>
      </c>
      <c r="C13" s="22" t="s">
        <v>140</v>
      </c>
      <c r="D13" s="22" t="s">
        <v>141</v>
      </c>
      <c r="E13" s="22">
        <v>669503000</v>
      </c>
      <c r="F13" s="22">
        <v>0</v>
      </c>
      <c r="G13" s="22">
        <v>0</v>
      </c>
      <c r="H13" s="22">
        <v>0</v>
      </c>
      <c r="I13" s="22">
        <v>0</v>
      </c>
      <c r="J13" s="22">
        <v>70479000</v>
      </c>
      <c r="K13" s="22">
        <v>1313000</v>
      </c>
      <c r="L13" s="22">
        <v>-1572000</v>
      </c>
      <c r="M13" s="22">
        <v>-26757000</v>
      </c>
      <c r="N13" s="22">
        <v>-3460000</v>
      </c>
      <c r="O13" s="22">
        <v>7209000</v>
      </c>
      <c r="P13" s="22">
        <v>3460000</v>
      </c>
      <c r="Q13" s="22">
        <v>0</v>
      </c>
      <c r="R13" s="22">
        <v>720175000</v>
      </c>
      <c r="S13" s="22">
        <v>0</v>
      </c>
      <c r="T13" s="22">
        <v>0</v>
      </c>
      <c r="U13" s="22">
        <v>0</v>
      </c>
    </row>
    <row r="14" spans="1:21" x14ac:dyDescent="0.25">
      <c r="A14" s="22" t="s">
        <v>120</v>
      </c>
      <c r="B14" s="22" t="s">
        <v>121</v>
      </c>
      <c r="C14" s="22" t="s">
        <v>142</v>
      </c>
      <c r="D14" s="22" t="s">
        <v>143</v>
      </c>
      <c r="E14" s="22">
        <v>878656000</v>
      </c>
      <c r="F14" s="22">
        <v>0</v>
      </c>
      <c r="G14" s="22">
        <v>0</v>
      </c>
      <c r="H14" s="22">
        <v>0</v>
      </c>
      <c r="I14" s="22">
        <v>0</v>
      </c>
      <c r="J14" s="22">
        <v>70744000</v>
      </c>
      <c r="K14" s="22">
        <v>6019000</v>
      </c>
      <c r="L14" s="22">
        <v>-442000</v>
      </c>
      <c r="M14" s="22">
        <v>-87454000</v>
      </c>
      <c r="N14" s="22">
        <v>39639000</v>
      </c>
      <c r="O14" s="22">
        <v>18162000</v>
      </c>
      <c r="P14" s="22">
        <v>-39639000</v>
      </c>
      <c r="Q14" s="22">
        <v>0</v>
      </c>
      <c r="R14" s="22">
        <v>885685000</v>
      </c>
      <c r="S14" s="22">
        <v>0</v>
      </c>
      <c r="T14" s="22">
        <v>0</v>
      </c>
      <c r="U14" s="22">
        <v>0</v>
      </c>
    </row>
    <row r="15" spans="1:21" x14ac:dyDescent="0.25">
      <c r="A15" s="22" t="s">
        <v>120</v>
      </c>
      <c r="B15" s="22" t="s">
        <v>121</v>
      </c>
      <c r="C15" s="22" t="s">
        <v>144</v>
      </c>
      <c r="D15" s="22" t="s">
        <v>145</v>
      </c>
      <c r="E15" s="22">
        <v>1545263397</v>
      </c>
      <c r="F15" s="22">
        <v>0</v>
      </c>
      <c r="G15" s="22">
        <v>0</v>
      </c>
      <c r="H15" s="22">
        <v>0</v>
      </c>
      <c r="I15" s="22">
        <v>0</v>
      </c>
      <c r="J15" s="22">
        <v>50543308</v>
      </c>
      <c r="K15" s="22">
        <v>59421443</v>
      </c>
      <c r="L15" s="22">
        <v>-1094755</v>
      </c>
      <c r="M15" s="22">
        <v>-49203051</v>
      </c>
      <c r="N15" s="22">
        <v>-67971869</v>
      </c>
      <c r="O15" s="22">
        <v>6912411</v>
      </c>
      <c r="P15" s="22">
        <v>67971869</v>
      </c>
      <c r="Q15" s="22">
        <v>0</v>
      </c>
      <c r="R15" s="22">
        <v>1611842753</v>
      </c>
      <c r="S15" s="22">
        <v>0</v>
      </c>
      <c r="T15" s="22">
        <v>0</v>
      </c>
      <c r="U15" s="22">
        <v>0</v>
      </c>
    </row>
    <row r="16" spans="1:21" x14ac:dyDescent="0.25">
      <c r="A16" s="22" t="s">
        <v>120</v>
      </c>
      <c r="B16" s="22" t="s">
        <v>121</v>
      </c>
      <c r="C16" s="22" t="s">
        <v>146</v>
      </c>
      <c r="D16" s="22" t="s">
        <v>147</v>
      </c>
      <c r="E16" s="22">
        <v>274048128</v>
      </c>
      <c r="F16" s="22">
        <v>0</v>
      </c>
      <c r="G16" s="22">
        <v>0</v>
      </c>
      <c r="H16" s="22">
        <v>0</v>
      </c>
      <c r="I16" s="22">
        <v>0</v>
      </c>
      <c r="J16" s="22">
        <v>8985774</v>
      </c>
      <c r="K16" s="22">
        <v>13266371</v>
      </c>
      <c r="L16" s="22">
        <v>-70000</v>
      </c>
      <c r="M16" s="22">
        <v>-7993718</v>
      </c>
      <c r="N16" s="22">
        <v>-4300000</v>
      </c>
      <c r="O16" s="22">
        <v>1212000</v>
      </c>
      <c r="P16" s="22">
        <v>4300000</v>
      </c>
      <c r="Q16" s="22">
        <v>0</v>
      </c>
      <c r="R16" s="22">
        <v>289448555</v>
      </c>
      <c r="S16" s="22">
        <v>0</v>
      </c>
      <c r="T16" s="22">
        <v>0</v>
      </c>
      <c r="U16" s="22">
        <v>0</v>
      </c>
    </row>
    <row r="17" spans="1:21" x14ac:dyDescent="0.25">
      <c r="A17" s="22" t="s">
        <v>120</v>
      </c>
      <c r="B17" s="22" t="s">
        <v>121</v>
      </c>
      <c r="C17" s="22" t="s">
        <v>148</v>
      </c>
      <c r="D17" s="22" t="s">
        <v>149</v>
      </c>
      <c r="E17" s="22">
        <v>607707554</v>
      </c>
      <c r="F17" s="22">
        <v>0</v>
      </c>
      <c r="G17" s="22">
        <v>0</v>
      </c>
      <c r="H17" s="22">
        <v>0</v>
      </c>
      <c r="I17" s="22">
        <v>12650712</v>
      </c>
      <c r="J17" s="22">
        <v>23849685</v>
      </c>
      <c r="K17" s="22">
        <v>6975907</v>
      </c>
      <c r="L17" s="22">
        <v>-559212</v>
      </c>
      <c r="M17" s="22">
        <v>-17335943</v>
      </c>
      <c r="N17" s="22">
        <v>-3803300</v>
      </c>
      <c r="O17" s="22">
        <v>4648186</v>
      </c>
      <c r="P17" s="22">
        <v>3803300</v>
      </c>
      <c r="Q17" s="22">
        <v>0</v>
      </c>
      <c r="R17" s="22">
        <v>637936889</v>
      </c>
      <c r="S17" s="22">
        <v>0</v>
      </c>
      <c r="T17" s="22">
        <v>0</v>
      </c>
      <c r="U17" s="22">
        <v>0</v>
      </c>
    </row>
    <row r="18" spans="1:21" x14ac:dyDescent="0.25">
      <c r="A18" s="22" t="s">
        <v>120</v>
      </c>
      <c r="B18" s="22" t="s">
        <v>121</v>
      </c>
      <c r="C18" s="22" t="s">
        <v>150</v>
      </c>
      <c r="D18" s="22" t="s">
        <v>151</v>
      </c>
      <c r="E18" s="22">
        <v>66486578</v>
      </c>
      <c r="F18" s="22">
        <v>0</v>
      </c>
      <c r="G18" s="22">
        <v>0</v>
      </c>
      <c r="H18" s="22">
        <v>0</v>
      </c>
      <c r="I18" s="22">
        <v>1280412</v>
      </c>
      <c r="J18" s="22">
        <v>5337753</v>
      </c>
      <c r="K18" s="22">
        <v>4384553</v>
      </c>
      <c r="L18" s="22">
        <v>-69082</v>
      </c>
      <c r="M18" s="22">
        <v>-3244046</v>
      </c>
      <c r="N18" s="22">
        <v>-1261665</v>
      </c>
      <c r="O18" s="22">
        <v>4629955</v>
      </c>
      <c r="P18" s="22">
        <v>1261665</v>
      </c>
      <c r="Q18" s="22">
        <v>0</v>
      </c>
      <c r="R18" s="22">
        <v>78806123</v>
      </c>
      <c r="S18" s="22">
        <v>0</v>
      </c>
      <c r="T18" s="22">
        <v>0</v>
      </c>
      <c r="U18" s="22">
        <v>0</v>
      </c>
    </row>
    <row r="19" spans="1:21" x14ac:dyDescent="0.25">
      <c r="A19" s="22" t="s">
        <v>120</v>
      </c>
      <c r="B19" s="22" t="s">
        <v>152</v>
      </c>
      <c r="C19" s="22" t="s">
        <v>153</v>
      </c>
      <c r="D19" s="22" t="s">
        <v>154</v>
      </c>
      <c r="E19" s="22">
        <v>89632050</v>
      </c>
      <c r="F19" s="22">
        <v>0</v>
      </c>
      <c r="G19" s="22">
        <v>0</v>
      </c>
      <c r="H19" s="22">
        <v>0</v>
      </c>
      <c r="I19" s="22">
        <v>159415</v>
      </c>
      <c r="J19" s="22">
        <v>6478926</v>
      </c>
      <c r="K19" s="22">
        <v>266687</v>
      </c>
      <c r="L19" s="22">
        <v>0</v>
      </c>
      <c r="M19" s="22">
        <v>-3203695</v>
      </c>
      <c r="N19" s="22">
        <v>-130000</v>
      </c>
      <c r="O19" s="22">
        <v>272471</v>
      </c>
      <c r="P19" s="22">
        <v>130000</v>
      </c>
      <c r="Q19" s="22">
        <v>576</v>
      </c>
      <c r="R19" s="22">
        <v>93606430</v>
      </c>
      <c r="S19" s="22">
        <v>0</v>
      </c>
      <c r="T19" s="22">
        <v>0</v>
      </c>
      <c r="U19" s="22">
        <v>0</v>
      </c>
    </row>
    <row r="20" spans="1:21" x14ac:dyDescent="0.25">
      <c r="A20" s="22" t="s">
        <v>120</v>
      </c>
      <c r="B20" s="22" t="s">
        <v>152</v>
      </c>
      <c r="C20" s="22" t="s">
        <v>155</v>
      </c>
      <c r="D20" s="22" t="s">
        <v>156</v>
      </c>
      <c r="E20" s="22">
        <v>35514882</v>
      </c>
      <c r="F20" s="22">
        <v>0</v>
      </c>
      <c r="G20" s="22">
        <v>0</v>
      </c>
      <c r="H20" s="22">
        <v>0</v>
      </c>
      <c r="I20" s="22">
        <v>2009595</v>
      </c>
      <c r="J20" s="22">
        <v>1230873</v>
      </c>
      <c r="K20" s="22">
        <v>0</v>
      </c>
      <c r="L20" s="22">
        <v>0</v>
      </c>
      <c r="M20" s="22">
        <v>-1631375</v>
      </c>
      <c r="N20" s="22">
        <v>0</v>
      </c>
      <c r="O20" s="22">
        <v>450877</v>
      </c>
      <c r="P20" s="22">
        <v>0</v>
      </c>
      <c r="Q20" s="22">
        <v>0</v>
      </c>
      <c r="R20" s="22">
        <v>37574852</v>
      </c>
      <c r="S20" s="22">
        <v>0</v>
      </c>
      <c r="T20" s="22">
        <v>0</v>
      </c>
      <c r="U20" s="22">
        <v>0</v>
      </c>
    </row>
    <row r="21" spans="1:21" x14ac:dyDescent="0.25">
      <c r="A21" s="22" t="s">
        <v>120</v>
      </c>
      <c r="B21" s="22" t="s">
        <v>152</v>
      </c>
      <c r="C21" s="22" t="s">
        <v>157</v>
      </c>
      <c r="D21" s="22" t="s">
        <v>158</v>
      </c>
      <c r="E21" s="22">
        <v>126197744</v>
      </c>
      <c r="F21" s="22">
        <v>0</v>
      </c>
      <c r="G21" s="22">
        <v>0</v>
      </c>
      <c r="H21" s="22">
        <v>0</v>
      </c>
      <c r="I21" s="22">
        <v>2195533</v>
      </c>
      <c r="J21" s="22">
        <v>9965335</v>
      </c>
      <c r="K21" s="22">
        <v>0</v>
      </c>
      <c r="L21" s="22">
        <v>-663848</v>
      </c>
      <c r="M21" s="22">
        <v>-4616513</v>
      </c>
      <c r="N21" s="22">
        <v>-4438504</v>
      </c>
      <c r="O21" s="22">
        <v>1316048</v>
      </c>
      <c r="P21" s="22">
        <v>4438504</v>
      </c>
      <c r="Q21" s="22">
        <v>0</v>
      </c>
      <c r="R21" s="22">
        <v>134394299</v>
      </c>
      <c r="S21" s="22">
        <v>0</v>
      </c>
      <c r="T21" s="22">
        <v>0</v>
      </c>
      <c r="U21" s="22">
        <v>0</v>
      </c>
    </row>
    <row r="22" spans="1:21" x14ac:dyDescent="0.25">
      <c r="A22" s="22" t="s">
        <v>120</v>
      </c>
      <c r="B22" s="22" t="s">
        <v>152</v>
      </c>
      <c r="C22" s="22" t="s">
        <v>159</v>
      </c>
      <c r="D22" s="22" t="s">
        <v>160</v>
      </c>
      <c r="E22" s="22">
        <v>1082265247</v>
      </c>
      <c r="F22" s="22">
        <v>0</v>
      </c>
      <c r="G22" s="22">
        <v>0</v>
      </c>
      <c r="H22" s="22">
        <v>0</v>
      </c>
      <c r="I22" s="22">
        <v>8145136</v>
      </c>
      <c r="J22" s="22">
        <v>49236979</v>
      </c>
      <c r="K22" s="22">
        <v>38533497</v>
      </c>
      <c r="L22" s="22">
        <v>-217517</v>
      </c>
      <c r="M22" s="22">
        <v>-36399276</v>
      </c>
      <c r="N22" s="22">
        <v>-44311130</v>
      </c>
      <c r="O22" s="22">
        <v>9012276</v>
      </c>
      <c r="P22" s="22">
        <v>44311130</v>
      </c>
      <c r="Q22" s="22">
        <v>0</v>
      </c>
      <c r="R22" s="22">
        <v>1150576342</v>
      </c>
      <c r="S22" s="22">
        <v>0</v>
      </c>
      <c r="T22" s="22">
        <v>0</v>
      </c>
      <c r="U22" s="22">
        <v>0</v>
      </c>
    </row>
    <row r="23" spans="1:21" x14ac:dyDescent="0.25">
      <c r="A23" s="22" t="s">
        <v>120</v>
      </c>
      <c r="B23" s="22" t="s">
        <v>152</v>
      </c>
      <c r="C23" s="22" t="s">
        <v>161</v>
      </c>
      <c r="D23" s="22" t="s">
        <v>162</v>
      </c>
      <c r="E23" s="22">
        <v>1126249396</v>
      </c>
      <c r="F23" s="22">
        <v>0</v>
      </c>
      <c r="G23" s="22">
        <v>0</v>
      </c>
      <c r="H23" s="22">
        <v>0</v>
      </c>
      <c r="I23" s="22">
        <v>66249230</v>
      </c>
      <c r="J23" s="22">
        <v>162381735</v>
      </c>
      <c r="K23" s="22">
        <v>75589850</v>
      </c>
      <c r="L23" s="22">
        <v>-227051</v>
      </c>
      <c r="M23" s="22">
        <v>-26681201</v>
      </c>
      <c r="N23" s="22">
        <v>0</v>
      </c>
      <c r="O23" s="22">
        <v>6456592</v>
      </c>
      <c r="P23" s="22">
        <v>0</v>
      </c>
      <c r="Q23" s="22">
        <v>0</v>
      </c>
      <c r="R23" s="22">
        <v>1410018551</v>
      </c>
      <c r="S23" s="22">
        <v>0</v>
      </c>
      <c r="T23" s="22">
        <v>0</v>
      </c>
      <c r="U23" s="22">
        <v>0</v>
      </c>
    </row>
    <row r="24" spans="1:21" x14ac:dyDescent="0.25">
      <c r="A24" s="22" t="s">
        <v>120</v>
      </c>
      <c r="B24" s="22" t="s">
        <v>163</v>
      </c>
      <c r="C24" s="22" t="s">
        <v>164</v>
      </c>
      <c r="D24" s="22" t="s">
        <v>165</v>
      </c>
      <c r="E24" s="22">
        <v>7390475</v>
      </c>
      <c r="F24" s="22">
        <v>0</v>
      </c>
      <c r="G24" s="22">
        <v>0</v>
      </c>
      <c r="H24" s="22">
        <v>0</v>
      </c>
      <c r="I24" s="22">
        <v>0</v>
      </c>
      <c r="J24" s="22">
        <v>344255</v>
      </c>
      <c r="K24" s="22">
        <v>0</v>
      </c>
      <c r="L24" s="22">
        <v>0</v>
      </c>
      <c r="M24" s="22">
        <v>-214274</v>
      </c>
      <c r="N24" s="22">
        <v>0</v>
      </c>
      <c r="O24" s="22">
        <v>0</v>
      </c>
      <c r="P24" s="22">
        <v>0</v>
      </c>
      <c r="Q24" s="22">
        <v>0</v>
      </c>
      <c r="R24" s="22">
        <v>7520456</v>
      </c>
      <c r="S24" s="22">
        <v>0</v>
      </c>
      <c r="T24" s="22">
        <v>0</v>
      </c>
      <c r="U24" s="22">
        <v>0</v>
      </c>
    </row>
    <row r="25" spans="1:21" x14ac:dyDescent="0.25">
      <c r="A25" s="22" t="s">
        <v>120</v>
      </c>
      <c r="B25" s="22" t="s">
        <v>163</v>
      </c>
      <c r="C25" s="22" t="s">
        <v>166</v>
      </c>
      <c r="D25" s="22" t="s">
        <v>167</v>
      </c>
      <c r="E25" s="22">
        <v>82872532</v>
      </c>
      <c r="F25" s="22">
        <v>0</v>
      </c>
      <c r="G25" s="22">
        <v>0</v>
      </c>
      <c r="H25" s="22">
        <v>0</v>
      </c>
      <c r="I25" s="22">
        <v>0</v>
      </c>
      <c r="J25" s="22">
        <v>4596847</v>
      </c>
      <c r="K25" s="22">
        <v>0</v>
      </c>
      <c r="L25" s="22">
        <v>-266060</v>
      </c>
      <c r="M25" s="22">
        <v>-5697555</v>
      </c>
      <c r="N25" s="22">
        <v>0</v>
      </c>
      <c r="O25" s="22">
        <v>5508</v>
      </c>
      <c r="P25" s="22">
        <v>0</v>
      </c>
      <c r="Q25" s="22">
        <v>0</v>
      </c>
      <c r="R25" s="22">
        <v>81511272</v>
      </c>
      <c r="S25" s="22">
        <v>0</v>
      </c>
      <c r="T25" s="22">
        <v>0</v>
      </c>
      <c r="U25" s="22">
        <v>0</v>
      </c>
    </row>
    <row r="26" spans="1:21" x14ac:dyDescent="0.25">
      <c r="A26" s="22" t="s">
        <v>120</v>
      </c>
      <c r="B26" s="22" t="s">
        <v>163</v>
      </c>
      <c r="C26" s="22" t="s">
        <v>168</v>
      </c>
      <c r="D26" s="22" t="s">
        <v>169</v>
      </c>
      <c r="E26" s="22">
        <v>34135213</v>
      </c>
      <c r="F26" s="22">
        <v>0</v>
      </c>
      <c r="G26" s="22">
        <v>0</v>
      </c>
      <c r="H26" s="22">
        <v>0</v>
      </c>
      <c r="I26" s="22">
        <v>2728522</v>
      </c>
      <c r="J26" s="22">
        <v>2417318</v>
      </c>
      <c r="K26" s="22">
        <v>0</v>
      </c>
      <c r="L26" s="22">
        <v>-172899</v>
      </c>
      <c r="M26" s="22">
        <v>-1555633</v>
      </c>
      <c r="N26" s="22">
        <v>0</v>
      </c>
      <c r="O26" s="22">
        <v>77763</v>
      </c>
      <c r="P26" s="22">
        <v>0</v>
      </c>
      <c r="Q26" s="22">
        <v>-154</v>
      </c>
      <c r="R26" s="22">
        <v>37630130</v>
      </c>
      <c r="S26" s="22">
        <v>0</v>
      </c>
      <c r="T26" s="22">
        <v>0</v>
      </c>
      <c r="U26" s="22">
        <v>0</v>
      </c>
    </row>
    <row r="27" spans="1:21" x14ac:dyDescent="0.25">
      <c r="A27" s="22" t="s">
        <v>120</v>
      </c>
      <c r="B27" s="22" t="s">
        <v>163</v>
      </c>
      <c r="C27" s="22" t="s">
        <v>170</v>
      </c>
      <c r="D27" s="22" t="s">
        <v>171</v>
      </c>
      <c r="E27" s="22">
        <v>34073837</v>
      </c>
      <c r="F27" s="22">
        <v>0</v>
      </c>
      <c r="G27" s="22">
        <v>0</v>
      </c>
      <c r="H27" s="22">
        <v>0</v>
      </c>
      <c r="I27" s="22">
        <v>852485</v>
      </c>
      <c r="J27" s="22">
        <v>3481663</v>
      </c>
      <c r="K27" s="22">
        <v>0</v>
      </c>
      <c r="L27" s="22">
        <v>-305930</v>
      </c>
      <c r="M27" s="22">
        <v>-2235409</v>
      </c>
      <c r="N27" s="22">
        <v>0</v>
      </c>
      <c r="O27" s="22">
        <v>0</v>
      </c>
      <c r="P27" s="22">
        <v>0</v>
      </c>
      <c r="Q27" s="22">
        <v>0</v>
      </c>
      <c r="R27" s="22">
        <v>35866646</v>
      </c>
      <c r="S27" s="22">
        <v>0</v>
      </c>
      <c r="T27" s="22">
        <v>0</v>
      </c>
      <c r="U27" s="22">
        <v>0</v>
      </c>
    </row>
    <row r="28" spans="1:21" x14ac:dyDescent="0.25">
      <c r="A28" s="22" t="s">
        <v>120</v>
      </c>
      <c r="B28" s="22" t="s">
        <v>163</v>
      </c>
      <c r="C28" s="22" t="s">
        <v>172</v>
      </c>
      <c r="D28" s="22" t="s">
        <v>173</v>
      </c>
      <c r="E28" s="22">
        <v>31848716</v>
      </c>
      <c r="F28" s="22">
        <v>0</v>
      </c>
      <c r="G28" s="22">
        <v>0</v>
      </c>
      <c r="H28" s="22">
        <v>0</v>
      </c>
      <c r="I28" s="22">
        <v>0</v>
      </c>
      <c r="J28" s="22">
        <v>2418821</v>
      </c>
      <c r="K28" s="22">
        <v>2810737</v>
      </c>
      <c r="L28" s="22">
        <v>-197003</v>
      </c>
      <c r="M28" s="22">
        <v>0</v>
      </c>
      <c r="N28" s="22">
        <v>0</v>
      </c>
      <c r="O28" s="22">
        <v>53675</v>
      </c>
      <c r="P28" s="22">
        <v>0</v>
      </c>
      <c r="Q28" s="22">
        <v>-84701</v>
      </c>
      <c r="R28" s="22">
        <v>36850245</v>
      </c>
      <c r="S28" s="22">
        <v>0</v>
      </c>
      <c r="T28" s="22">
        <v>0</v>
      </c>
      <c r="U28" s="22">
        <v>0</v>
      </c>
    </row>
    <row r="29" spans="1:21" x14ac:dyDescent="0.25">
      <c r="A29" s="22" t="s">
        <v>120</v>
      </c>
      <c r="B29" s="22" t="s">
        <v>163</v>
      </c>
      <c r="C29" s="22" t="s">
        <v>174</v>
      </c>
      <c r="D29" s="22" t="s">
        <v>175</v>
      </c>
      <c r="E29" s="22">
        <v>57038136</v>
      </c>
      <c r="F29" s="22">
        <v>0</v>
      </c>
      <c r="G29" s="22">
        <v>0</v>
      </c>
      <c r="H29" s="22">
        <v>0</v>
      </c>
      <c r="I29" s="22">
        <v>0</v>
      </c>
      <c r="J29" s="22">
        <v>1837354</v>
      </c>
      <c r="K29" s="22">
        <v>200000</v>
      </c>
      <c r="L29" s="22">
        <v>-5327</v>
      </c>
      <c r="M29" s="22">
        <v>-1316626</v>
      </c>
      <c r="N29" s="22">
        <v>0</v>
      </c>
      <c r="O29" s="22">
        <v>10328</v>
      </c>
      <c r="P29" s="22">
        <v>0</v>
      </c>
      <c r="Q29" s="22">
        <v>0</v>
      </c>
      <c r="R29" s="22">
        <v>57763865</v>
      </c>
      <c r="S29" s="22">
        <v>0</v>
      </c>
      <c r="T29" s="22">
        <v>0</v>
      </c>
      <c r="U29" s="22">
        <v>0</v>
      </c>
    </row>
    <row r="30" spans="1:21" x14ac:dyDescent="0.25">
      <c r="A30" s="22" t="s">
        <v>120</v>
      </c>
      <c r="B30" s="22" t="s">
        <v>163</v>
      </c>
      <c r="C30" s="22" t="s">
        <v>176</v>
      </c>
      <c r="D30" s="22" t="s">
        <v>177</v>
      </c>
      <c r="E30" s="22">
        <v>46895666</v>
      </c>
      <c r="F30" s="22">
        <v>0</v>
      </c>
      <c r="G30" s="22">
        <v>0</v>
      </c>
      <c r="H30" s="22">
        <v>0</v>
      </c>
      <c r="I30" s="22">
        <v>95325</v>
      </c>
      <c r="J30" s="22">
        <v>1454069</v>
      </c>
      <c r="K30" s="22">
        <v>0</v>
      </c>
      <c r="L30" s="22">
        <v>-473273</v>
      </c>
      <c r="M30" s="22">
        <v>-4305198</v>
      </c>
      <c r="N30" s="22">
        <v>0</v>
      </c>
      <c r="O30" s="22">
        <v>0</v>
      </c>
      <c r="P30" s="22">
        <v>0</v>
      </c>
      <c r="Q30" s="22">
        <v>0</v>
      </c>
      <c r="R30" s="22">
        <v>43666589</v>
      </c>
      <c r="S30" s="22">
        <v>0</v>
      </c>
      <c r="T30" s="22">
        <v>0</v>
      </c>
      <c r="U30" s="22">
        <v>0</v>
      </c>
    </row>
    <row r="31" spans="1:21" x14ac:dyDescent="0.25">
      <c r="A31" s="22" t="s">
        <v>120</v>
      </c>
      <c r="B31" s="22" t="s">
        <v>163</v>
      </c>
      <c r="C31" s="22" t="s">
        <v>178</v>
      </c>
      <c r="D31" s="22" t="s">
        <v>179</v>
      </c>
      <c r="E31" s="22">
        <v>59480692</v>
      </c>
      <c r="F31" s="22">
        <v>0</v>
      </c>
      <c r="G31" s="22">
        <v>0</v>
      </c>
      <c r="H31" s="22">
        <v>0</v>
      </c>
      <c r="I31" s="22">
        <v>1065776</v>
      </c>
      <c r="J31" s="22">
        <v>18697381</v>
      </c>
      <c r="K31" s="22">
        <v>1757217</v>
      </c>
      <c r="L31" s="22">
        <v>-779237</v>
      </c>
      <c r="M31" s="22">
        <v>-5606930</v>
      </c>
      <c r="N31" s="22">
        <v>0</v>
      </c>
      <c r="O31" s="22">
        <v>429172</v>
      </c>
      <c r="P31" s="22">
        <v>0</v>
      </c>
      <c r="Q31" s="22">
        <v>0</v>
      </c>
      <c r="R31" s="22">
        <v>75044071</v>
      </c>
      <c r="S31" s="22">
        <v>0</v>
      </c>
      <c r="T31" s="22">
        <v>0</v>
      </c>
      <c r="U31" s="22">
        <v>0</v>
      </c>
    </row>
    <row r="32" spans="1:21" x14ac:dyDescent="0.25">
      <c r="A32" s="22" t="s">
        <v>120</v>
      </c>
      <c r="B32" s="22" t="s">
        <v>163</v>
      </c>
      <c r="C32" s="22" t="s">
        <v>180</v>
      </c>
      <c r="D32" s="22" t="s">
        <v>181</v>
      </c>
      <c r="E32" s="22">
        <v>80506988</v>
      </c>
      <c r="F32" s="22">
        <v>0</v>
      </c>
      <c r="G32" s="22">
        <v>0</v>
      </c>
      <c r="H32" s="22">
        <v>0</v>
      </c>
      <c r="I32" s="22">
        <v>3987101</v>
      </c>
      <c r="J32" s="22">
        <v>12204300</v>
      </c>
      <c r="K32" s="22">
        <v>633030</v>
      </c>
      <c r="L32" s="22">
        <v>-369164</v>
      </c>
      <c r="M32" s="22">
        <v>-3450181</v>
      </c>
      <c r="N32" s="22">
        <v>0</v>
      </c>
      <c r="O32" s="22">
        <v>667043</v>
      </c>
      <c r="P32" s="22">
        <v>0</v>
      </c>
      <c r="Q32" s="22">
        <v>0</v>
      </c>
      <c r="R32" s="22">
        <v>94179117</v>
      </c>
      <c r="S32" s="22">
        <v>0</v>
      </c>
      <c r="T32" s="22">
        <v>0</v>
      </c>
      <c r="U32" s="22">
        <v>0</v>
      </c>
    </row>
    <row r="33" spans="1:21" x14ac:dyDescent="0.25">
      <c r="A33" s="22" t="s">
        <v>120</v>
      </c>
      <c r="B33" s="22" t="s">
        <v>163</v>
      </c>
      <c r="C33" s="22" t="s">
        <v>182</v>
      </c>
      <c r="D33" s="22" t="s">
        <v>183</v>
      </c>
      <c r="E33" s="22">
        <v>25685715</v>
      </c>
      <c r="F33" s="22">
        <v>0</v>
      </c>
      <c r="G33" s="22">
        <v>0</v>
      </c>
      <c r="H33" s="22">
        <v>0</v>
      </c>
      <c r="I33" s="22">
        <v>3967104</v>
      </c>
      <c r="J33" s="22">
        <v>2435937</v>
      </c>
      <c r="K33" s="22">
        <v>0</v>
      </c>
      <c r="L33" s="22">
        <v>-91735</v>
      </c>
      <c r="M33" s="22">
        <v>-2617395</v>
      </c>
      <c r="N33" s="22">
        <v>-405000</v>
      </c>
      <c r="O33" s="22">
        <v>2186492</v>
      </c>
      <c r="P33" s="22">
        <v>405000</v>
      </c>
      <c r="Q33" s="22">
        <v>0</v>
      </c>
      <c r="R33" s="22">
        <v>31566118</v>
      </c>
      <c r="S33" s="22">
        <v>0</v>
      </c>
      <c r="T33" s="22">
        <v>0</v>
      </c>
      <c r="U33" s="22">
        <v>0</v>
      </c>
    </row>
    <row r="34" spans="1:21" x14ac:dyDescent="0.25">
      <c r="A34" s="22" t="s">
        <v>120</v>
      </c>
      <c r="B34" s="22" t="s">
        <v>163</v>
      </c>
      <c r="C34" s="22" t="s">
        <v>184</v>
      </c>
      <c r="D34" s="22" t="s">
        <v>185</v>
      </c>
      <c r="E34" s="22">
        <v>38341672</v>
      </c>
      <c r="F34" s="22">
        <v>0</v>
      </c>
      <c r="G34" s="22">
        <v>0</v>
      </c>
      <c r="H34" s="22">
        <v>0</v>
      </c>
      <c r="I34" s="22">
        <v>0</v>
      </c>
      <c r="J34" s="22">
        <v>1160283</v>
      </c>
      <c r="K34" s="22">
        <v>51545</v>
      </c>
      <c r="L34" s="22">
        <v>-91016</v>
      </c>
      <c r="M34" s="22">
        <v>-2326109</v>
      </c>
      <c r="N34" s="22">
        <v>0</v>
      </c>
      <c r="O34" s="22">
        <v>0</v>
      </c>
      <c r="P34" s="22">
        <v>0</v>
      </c>
      <c r="Q34" s="22">
        <v>0</v>
      </c>
      <c r="R34" s="22">
        <v>37136375</v>
      </c>
      <c r="S34" s="22">
        <v>0</v>
      </c>
      <c r="T34" s="22">
        <v>0</v>
      </c>
      <c r="U34" s="22">
        <v>0</v>
      </c>
    </row>
    <row r="35" spans="1:21" x14ac:dyDescent="0.25">
      <c r="A35" s="22" t="s">
        <v>120</v>
      </c>
      <c r="B35" s="22" t="s">
        <v>163</v>
      </c>
      <c r="C35" s="22" t="s">
        <v>186</v>
      </c>
      <c r="D35" s="22" t="s">
        <v>187</v>
      </c>
      <c r="E35" s="22">
        <v>28189751</v>
      </c>
      <c r="F35" s="22">
        <v>0</v>
      </c>
      <c r="G35" s="22">
        <v>0</v>
      </c>
      <c r="H35" s="22">
        <v>0</v>
      </c>
      <c r="I35" s="22">
        <v>4763744</v>
      </c>
      <c r="J35" s="22">
        <v>3949410</v>
      </c>
      <c r="K35" s="22">
        <v>0</v>
      </c>
      <c r="L35" s="22">
        <v>-76734</v>
      </c>
      <c r="M35" s="22">
        <v>-1584489</v>
      </c>
      <c r="N35" s="22">
        <v>0</v>
      </c>
      <c r="O35" s="22">
        <v>0</v>
      </c>
      <c r="P35" s="22">
        <v>0</v>
      </c>
      <c r="Q35" s="22">
        <v>0</v>
      </c>
      <c r="R35" s="22">
        <v>35241682</v>
      </c>
      <c r="S35" s="22">
        <v>0</v>
      </c>
      <c r="T35" s="22">
        <v>0</v>
      </c>
      <c r="U35" s="22">
        <v>0</v>
      </c>
    </row>
    <row r="36" spans="1:21" x14ac:dyDescent="0.25">
      <c r="A36" s="22" t="s">
        <v>120</v>
      </c>
      <c r="B36" s="22" t="s">
        <v>163</v>
      </c>
      <c r="C36" s="22" t="s">
        <v>188</v>
      </c>
      <c r="D36" s="22" t="s">
        <v>189</v>
      </c>
      <c r="E36" s="22">
        <v>332322032</v>
      </c>
      <c r="F36" s="22">
        <v>0</v>
      </c>
      <c r="G36" s="22">
        <v>0</v>
      </c>
      <c r="H36" s="22">
        <v>0</v>
      </c>
      <c r="I36" s="22">
        <v>7500719</v>
      </c>
      <c r="J36" s="22">
        <v>19391667</v>
      </c>
      <c r="K36" s="22">
        <v>0</v>
      </c>
      <c r="L36" s="22">
        <v>-4976837</v>
      </c>
      <c r="M36" s="22">
        <v>-15537399</v>
      </c>
      <c r="N36" s="22">
        <v>0</v>
      </c>
      <c r="O36" s="22">
        <v>0</v>
      </c>
      <c r="P36" s="22">
        <v>0</v>
      </c>
      <c r="Q36" s="22">
        <v>0</v>
      </c>
      <c r="R36" s="22">
        <v>338700182</v>
      </c>
      <c r="S36" s="22">
        <v>0</v>
      </c>
      <c r="T36" s="22">
        <v>0</v>
      </c>
      <c r="U36" s="22">
        <v>0</v>
      </c>
    </row>
    <row r="37" spans="1:21" x14ac:dyDescent="0.25">
      <c r="A37" s="22" t="s">
        <v>120</v>
      </c>
      <c r="B37" s="22" t="s">
        <v>163</v>
      </c>
      <c r="C37" s="22" t="s">
        <v>190</v>
      </c>
      <c r="D37" s="22" t="s">
        <v>191</v>
      </c>
      <c r="E37" s="22">
        <v>122432655</v>
      </c>
      <c r="F37" s="22"/>
      <c r="G37" s="22"/>
      <c r="H37" s="22"/>
      <c r="I37" s="22">
        <v>3014698</v>
      </c>
      <c r="J37" s="22">
        <v>5154831</v>
      </c>
      <c r="K37" s="22"/>
      <c r="L37" s="22">
        <v>-314289</v>
      </c>
      <c r="M37" s="22">
        <v>-8221364</v>
      </c>
      <c r="N37" s="22"/>
      <c r="O37" s="22">
        <v>2094</v>
      </c>
      <c r="P37" s="22"/>
      <c r="Q37" s="22"/>
      <c r="R37" s="22">
        <v>122068625</v>
      </c>
      <c r="S37" s="22"/>
      <c r="T37" s="22"/>
      <c r="U37" s="22"/>
    </row>
    <row r="38" spans="1:21" x14ac:dyDescent="0.25">
      <c r="A38" s="22" t="s">
        <v>120</v>
      </c>
      <c r="B38" s="22" t="s">
        <v>163</v>
      </c>
      <c r="C38" s="22" t="s">
        <v>192</v>
      </c>
      <c r="D38" s="22" t="s">
        <v>193</v>
      </c>
      <c r="E38" s="22">
        <v>10798462</v>
      </c>
      <c r="F38" s="22">
        <v>0</v>
      </c>
      <c r="G38" s="22">
        <v>0</v>
      </c>
      <c r="H38" s="22">
        <v>0</v>
      </c>
      <c r="I38" s="22">
        <v>0</v>
      </c>
      <c r="J38" s="22">
        <v>1811365</v>
      </c>
      <c r="K38" s="22">
        <v>0</v>
      </c>
      <c r="L38" s="22">
        <v>-216964</v>
      </c>
      <c r="M38" s="22">
        <v>-691003</v>
      </c>
      <c r="N38" s="22">
        <v>0</v>
      </c>
      <c r="O38" s="22">
        <v>0</v>
      </c>
      <c r="P38" s="22">
        <v>0</v>
      </c>
      <c r="Q38" s="22">
        <v>0</v>
      </c>
      <c r="R38" s="22">
        <v>11701860</v>
      </c>
      <c r="S38" s="22">
        <v>0</v>
      </c>
      <c r="T38" s="22">
        <v>0</v>
      </c>
      <c r="U38" s="22">
        <v>0</v>
      </c>
    </row>
    <row r="39" spans="1:21" x14ac:dyDescent="0.25">
      <c r="A39" s="22" t="s">
        <v>120</v>
      </c>
      <c r="B39" s="22" t="s">
        <v>163</v>
      </c>
      <c r="C39" s="22" t="s">
        <v>194</v>
      </c>
      <c r="D39" s="22" t="s">
        <v>195</v>
      </c>
      <c r="E39" s="22">
        <v>60358879</v>
      </c>
      <c r="F39" s="22">
        <v>0</v>
      </c>
      <c r="G39" s="22">
        <v>0</v>
      </c>
      <c r="H39" s="22">
        <v>0</v>
      </c>
      <c r="I39" s="22">
        <v>0</v>
      </c>
      <c r="J39" s="22">
        <v>6526813</v>
      </c>
      <c r="K39" s="22">
        <v>0</v>
      </c>
      <c r="L39" s="22">
        <v>-1198490</v>
      </c>
      <c r="M39" s="22">
        <v>-3083175</v>
      </c>
      <c r="N39" s="22">
        <v>-67964</v>
      </c>
      <c r="O39" s="22">
        <v>46557</v>
      </c>
      <c r="P39" s="22">
        <v>67964</v>
      </c>
      <c r="Q39" s="22">
        <v>0</v>
      </c>
      <c r="R39" s="22">
        <v>62650584</v>
      </c>
      <c r="S39" s="22">
        <v>0</v>
      </c>
      <c r="T39" s="22">
        <v>0</v>
      </c>
      <c r="U39" s="22">
        <v>0</v>
      </c>
    </row>
    <row r="40" spans="1:21" x14ac:dyDescent="0.25">
      <c r="A40" s="22" t="s">
        <v>120</v>
      </c>
      <c r="B40" s="22" t="s">
        <v>163</v>
      </c>
      <c r="C40" s="22" t="s">
        <v>196</v>
      </c>
      <c r="D40" s="22" t="s">
        <v>197</v>
      </c>
      <c r="E40" s="22">
        <v>166855378</v>
      </c>
      <c r="F40" s="22"/>
      <c r="G40" s="22"/>
      <c r="H40" s="22"/>
      <c r="I40" s="22"/>
      <c r="J40" s="22">
        <v>11378747</v>
      </c>
      <c r="K40" s="22">
        <v>76380</v>
      </c>
      <c r="L40" s="22">
        <v>-644616</v>
      </c>
      <c r="M40" s="22">
        <v>-12747719</v>
      </c>
      <c r="N40" s="22"/>
      <c r="O40" s="22">
        <v>601398</v>
      </c>
      <c r="P40" s="22"/>
      <c r="Q40" s="22"/>
      <c r="R40" s="22">
        <v>165519568</v>
      </c>
      <c r="S40" s="22"/>
      <c r="T40" s="22"/>
      <c r="U40" s="22"/>
    </row>
    <row r="41" spans="1:21" x14ac:dyDescent="0.25">
      <c r="A41" s="22" t="s">
        <v>120</v>
      </c>
      <c r="B41" s="22" t="s">
        <v>163</v>
      </c>
      <c r="C41" s="22" t="s">
        <v>198</v>
      </c>
      <c r="D41" s="22" t="s">
        <v>199</v>
      </c>
      <c r="E41" s="22">
        <v>68238677</v>
      </c>
      <c r="F41" s="22">
        <v>0</v>
      </c>
      <c r="G41" s="22">
        <v>0</v>
      </c>
      <c r="H41" s="22">
        <v>0</v>
      </c>
      <c r="I41" s="22">
        <v>0</v>
      </c>
      <c r="J41" s="22">
        <v>1908705</v>
      </c>
      <c r="K41" s="22">
        <v>0</v>
      </c>
      <c r="L41" s="22">
        <v>-29412</v>
      </c>
      <c r="M41" s="22">
        <v>-2154997</v>
      </c>
      <c r="N41" s="22">
        <v>0</v>
      </c>
      <c r="O41" s="22">
        <v>7301</v>
      </c>
      <c r="P41" s="22">
        <v>0</v>
      </c>
      <c r="Q41" s="22">
        <v>0</v>
      </c>
      <c r="R41" s="22">
        <v>67970274</v>
      </c>
      <c r="S41" s="22">
        <v>0</v>
      </c>
      <c r="T41" s="22">
        <v>0</v>
      </c>
      <c r="U41" s="22">
        <v>0</v>
      </c>
    </row>
    <row r="42" spans="1:21" x14ac:dyDescent="0.25">
      <c r="A42" s="22" t="s">
        <v>120</v>
      </c>
      <c r="B42" s="22" t="s">
        <v>163</v>
      </c>
      <c r="C42" s="22" t="s">
        <v>200</v>
      </c>
      <c r="D42" s="22" t="s">
        <v>201</v>
      </c>
      <c r="E42" s="22">
        <v>148019335</v>
      </c>
      <c r="F42" s="22">
        <v>0</v>
      </c>
      <c r="G42" s="22">
        <v>0</v>
      </c>
      <c r="H42" s="22">
        <v>0</v>
      </c>
      <c r="I42" s="22">
        <v>15100907</v>
      </c>
      <c r="J42" s="22">
        <v>19780512</v>
      </c>
      <c r="K42" s="22">
        <v>5886211</v>
      </c>
      <c r="L42" s="22">
        <v>-3146420</v>
      </c>
      <c r="M42" s="22">
        <v>-9990887</v>
      </c>
      <c r="N42" s="22">
        <v>-4763935</v>
      </c>
      <c r="O42" s="22">
        <v>2361447</v>
      </c>
      <c r="P42" s="22">
        <v>4763935</v>
      </c>
      <c r="Q42" s="22">
        <v>0</v>
      </c>
      <c r="R42" s="22">
        <v>178011105</v>
      </c>
      <c r="S42" s="22">
        <v>0</v>
      </c>
      <c r="T42" s="22">
        <v>0</v>
      </c>
      <c r="U42" s="22">
        <v>0</v>
      </c>
    </row>
    <row r="43" spans="1:21" x14ac:dyDescent="0.25">
      <c r="A43" s="22" t="s">
        <v>120</v>
      </c>
      <c r="B43" s="22" t="s">
        <v>163</v>
      </c>
      <c r="C43" s="22" t="s">
        <v>202</v>
      </c>
      <c r="D43" s="22" t="s">
        <v>203</v>
      </c>
      <c r="E43" s="22">
        <v>95060375</v>
      </c>
      <c r="F43" s="22">
        <v>0</v>
      </c>
      <c r="G43" s="22">
        <v>0</v>
      </c>
      <c r="H43" s="22">
        <v>0</v>
      </c>
      <c r="I43" s="22">
        <v>0</v>
      </c>
      <c r="J43" s="22">
        <v>22948074</v>
      </c>
      <c r="K43" s="22">
        <v>0</v>
      </c>
      <c r="L43" s="22">
        <v>-194091</v>
      </c>
      <c r="M43" s="22">
        <v>-10361423</v>
      </c>
      <c r="N43" s="22">
        <v>0</v>
      </c>
      <c r="O43" s="22">
        <v>22032</v>
      </c>
      <c r="P43" s="22">
        <v>0</v>
      </c>
      <c r="Q43" s="22">
        <v>0</v>
      </c>
      <c r="R43" s="22">
        <v>107474967</v>
      </c>
      <c r="S43" s="22">
        <v>0</v>
      </c>
      <c r="T43" s="22">
        <v>0</v>
      </c>
      <c r="U43" s="22">
        <v>0</v>
      </c>
    </row>
    <row r="44" spans="1:21" x14ac:dyDescent="0.25">
      <c r="A44" s="22" t="s">
        <v>120</v>
      </c>
      <c r="B44" s="22" t="s">
        <v>163</v>
      </c>
      <c r="C44" s="22" t="s">
        <v>204</v>
      </c>
      <c r="D44" s="22" t="s">
        <v>205</v>
      </c>
      <c r="E44" s="22">
        <v>52842866</v>
      </c>
      <c r="F44" s="22">
        <v>0</v>
      </c>
      <c r="G44" s="22">
        <v>0</v>
      </c>
      <c r="H44" s="22">
        <v>0</v>
      </c>
      <c r="I44" s="22">
        <v>3513283</v>
      </c>
      <c r="J44" s="22">
        <v>15635227</v>
      </c>
      <c r="K44" s="22">
        <v>0</v>
      </c>
      <c r="L44" s="22">
        <v>-840258</v>
      </c>
      <c r="M44" s="22">
        <v>-4017322</v>
      </c>
      <c r="N44" s="22">
        <v>0</v>
      </c>
      <c r="O44" s="22">
        <v>-917611</v>
      </c>
      <c r="P44" s="22">
        <v>0</v>
      </c>
      <c r="Q44" s="22">
        <v>-1011093</v>
      </c>
      <c r="R44" s="22">
        <v>65205092</v>
      </c>
      <c r="S44" s="22">
        <v>0</v>
      </c>
      <c r="T44" s="22">
        <v>0</v>
      </c>
      <c r="U44" s="22">
        <v>0</v>
      </c>
    </row>
    <row r="45" spans="1:21" x14ac:dyDescent="0.25">
      <c r="A45" s="22" t="s">
        <v>120</v>
      </c>
      <c r="B45" s="22" t="s">
        <v>163</v>
      </c>
      <c r="C45" s="22" t="s">
        <v>206</v>
      </c>
      <c r="D45" s="22" t="s">
        <v>207</v>
      </c>
      <c r="E45" s="22">
        <v>208925428</v>
      </c>
      <c r="F45" s="22">
        <v>0</v>
      </c>
      <c r="G45" s="22">
        <v>0</v>
      </c>
      <c r="H45" s="22">
        <v>0</v>
      </c>
      <c r="I45" s="22">
        <v>4848605</v>
      </c>
      <c r="J45" s="22">
        <v>-5982017</v>
      </c>
      <c r="K45" s="22">
        <v>357000</v>
      </c>
      <c r="L45" s="22">
        <v>0</v>
      </c>
      <c r="M45" s="22">
        <v>-7493110</v>
      </c>
      <c r="N45" s="22">
        <v>-31975000</v>
      </c>
      <c r="O45" s="22">
        <v>1043648</v>
      </c>
      <c r="P45" s="22">
        <v>31975000</v>
      </c>
      <c r="Q45" s="22">
        <v>0</v>
      </c>
      <c r="R45" s="22">
        <v>201699554</v>
      </c>
      <c r="S45" s="22">
        <v>0</v>
      </c>
      <c r="T45" s="22">
        <v>0</v>
      </c>
      <c r="U45" s="22">
        <v>0</v>
      </c>
    </row>
    <row r="46" spans="1:21" x14ac:dyDescent="0.25">
      <c r="A46" s="22" t="s">
        <v>120</v>
      </c>
      <c r="B46" s="22" t="s">
        <v>163</v>
      </c>
      <c r="C46" s="22" t="s">
        <v>208</v>
      </c>
      <c r="D46" s="22" t="s">
        <v>209</v>
      </c>
      <c r="E46" s="22">
        <v>37498680</v>
      </c>
      <c r="F46" s="22">
        <v>0</v>
      </c>
      <c r="G46" s="22">
        <v>0</v>
      </c>
      <c r="H46" s="22">
        <v>0</v>
      </c>
      <c r="I46" s="22">
        <v>0</v>
      </c>
      <c r="J46" s="22">
        <v>4739486</v>
      </c>
      <c r="K46" s="22">
        <v>1171799</v>
      </c>
      <c r="L46" s="22">
        <v>-415227</v>
      </c>
      <c r="M46" s="22">
        <v>-3494506</v>
      </c>
      <c r="N46" s="22">
        <v>-1226666</v>
      </c>
      <c r="O46" s="22">
        <v>318196</v>
      </c>
      <c r="P46" s="22">
        <v>1226666</v>
      </c>
      <c r="Q46" s="22">
        <v>0</v>
      </c>
      <c r="R46" s="22">
        <v>39818428</v>
      </c>
      <c r="S46" s="22">
        <v>0</v>
      </c>
      <c r="T46" s="22">
        <v>0</v>
      </c>
      <c r="U46" s="22">
        <v>0</v>
      </c>
    </row>
    <row r="47" spans="1:21" x14ac:dyDescent="0.25">
      <c r="A47" s="22" t="s">
        <v>120</v>
      </c>
      <c r="B47" s="22" t="s">
        <v>163</v>
      </c>
      <c r="C47" s="22" t="s">
        <v>210</v>
      </c>
      <c r="D47" s="22" t="s">
        <v>211</v>
      </c>
      <c r="E47" s="22">
        <v>350851036</v>
      </c>
      <c r="F47" s="22">
        <v>0</v>
      </c>
      <c r="G47" s="22">
        <v>0</v>
      </c>
      <c r="H47" s="22">
        <v>0</v>
      </c>
      <c r="I47" s="22">
        <v>0</v>
      </c>
      <c r="J47" s="22">
        <v>17008083</v>
      </c>
      <c r="K47" s="22">
        <v>342121</v>
      </c>
      <c r="L47" s="22">
        <v>-2653436</v>
      </c>
      <c r="M47" s="22">
        <v>-19854455</v>
      </c>
      <c r="N47" s="22">
        <v>0</v>
      </c>
      <c r="O47" s="22">
        <v>0</v>
      </c>
      <c r="P47" s="22">
        <v>0</v>
      </c>
      <c r="Q47" s="22">
        <v>0</v>
      </c>
      <c r="R47" s="22">
        <v>345693349</v>
      </c>
      <c r="S47" s="22">
        <v>0</v>
      </c>
      <c r="T47" s="22">
        <v>0</v>
      </c>
      <c r="U47" s="22">
        <v>0</v>
      </c>
    </row>
    <row r="48" spans="1:21" x14ac:dyDescent="0.25">
      <c r="A48" s="22" t="s">
        <v>120</v>
      </c>
      <c r="B48" s="22" t="s">
        <v>163</v>
      </c>
      <c r="C48" s="22" t="s">
        <v>212</v>
      </c>
      <c r="D48" s="22" t="s">
        <v>213</v>
      </c>
      <c r="E48" s="22">
        <v>26775444</v>
      </c>
      <c r="F48" s="22">
        <v>0</v>
      </c>
      <c r="G48" s="22">
        <v>0</v>
      </c>
      <c r="H48" s="22">
        <v>0</v>
      </c>
      <c r="I48" s="22">
        <v>554000</v>
      </c>
      <c r="J48" s="22">
        <v>2642476</v>
      </c>
      <c r="K48" s="22">
        <v>0</v>
      </c>
      <c r="L48" s="22">
        <v>-504927</v>
      </c>
      <c r="M48" s="22">
        <v>-2463829</v>
      </c>
      <c r="N48" s="22">
        <v>0</v>
      </c>
      <c r="O48" s="22">
        <v>0</v>
      </c>
      <c r="P48" s="22">
        <v>0</v>
      </c>
      <c r="Q48" s="22">
        <v>0</v>
      </c>
      <c r="R48" s="22">
        <v>27003164</v>
      </c>
      <c r="S48" s="22">
        <v>0</v>
      </c>
      <c r="T48" s="22">
        <v>0</v>
      </c>
      <c r="U48" s="22">
        <v>0</v>
      </c>
    </row>
    <row r="49" spans="1:21" x14ac:dyDescent="0.25">
      <c r="A49" s="22" t="s">
        <v>120</v>
      </c>
      <c r="B49" s="22" t="s">
        <v>163</v>
      </c>
      <c r="C49" s="22" t="s">
        <v>214</v>
      </c>
      <c r="D49" s="22" t="s">
        <v>215</v>
      </c>
      <c r="E49" s="22">
        <v>288089132</v>
      </c>
      <c r="F49" s="22">
        <v>0</v>
      </c>
      <c r="G49" s="22">
        <v>0</v>
      </c>
      <c r="H49" s="22">
        <v>0</v>
      </c>
      <c r="I49" s="22">
        <v>472758</v>
      </c>
      <c r="J49" s="22">
        <v>11367336</v>
      </c>
      <c r="K49" s="22">
        <v>4979695</v>
      </c>
      <c r="L49" s="22">
        <v>-864541</v>
      </c>
      <c r="M49" s="22">
        <v>-65886269</v>
      </c>
      <c r="N49" s="22">
        <v>0</v>
      </c>
      <c r="O49" s="22">
        <v>718581</v>
      </c>
      <c r="P49" s="22">
        <v>0</v>
      </c>
      <c r="Q49" s="22">
        <v>0</v>
      </c>
      <c r="R49" s="22">
        <v>238876692</v>
      </c>
      <c r="S49" s="22">
        <v>0</v>
      </c>
      <c r="T49" s="22">
        <v>0</v>
      </c>
      <c r="U49" s="22">
        <v>0</v>
      </c>
    </row>
    <row r="50" spans="1:21" x14ac:dyDescent="0.25">
      <c r="A50" s="22" t="s">
        <v>120</v>
      </c>
      <c r="B50" s="22" t="s">
        <v>163</v>
      </c>
      <c r="C50" s="22" t="s">
        <v>216</v>
      </c>
      <c r="D50" s="22" t="s">
        <v>217</v>
      </c>
      <c r="E50" s="22">
        <v>85719659</v>
      </c>
      <c r="F50" s="22"/>
      <c r="G50" s="22"/>
      <c r="H50" s="22"/>
      <c r="I50" s="22">
        <v>1103743</v>
      </c>
      <c r="J50" s="22">
        <v>4823908</v>
      </c>
      <c r="K50" s="22"/>
      <c r="L50" s="22"/>
      <c r="M50" s="22">
        <v>-5261330</v>
      </c>
      <c r="N50" s="22"/>
      <c r="O50" s="22">
        <v>54855</v>
      </c>
      <c r="P50" s="22"/>
      <c r="Q50" s="22"/>
      <c r="R50" s="22">
        <v>86440835</v>
      </c>
      <c r="S50" s="22"/>
      <c r="T50" s="22"/>
      <c r="U50" s="22"/>
    </row>
    <row r="51" spans="1:21" x14ac:dyDescent="0.25">
      <c r="A51" s="22" t="s">
        <v>120</v>
      </c>
      <c r="B51" s="22" t="s">
        <v>163</v>
      </c>
      <c r="C51" s="22" t="s">
        <v>218</v>
      </c>
      <c r="D51" s="22" t="s">
        <v>219</v>
      </c>
      <c r="E51" s="22">
        <v>123521894</v>
      </c>
      <c r="F51" s="22">
        <v>0</v>
      </c>
      <c r="G51" s="22">
        <v>0</v>
      </c>
      <c r="H51" s="22">
        <v>0</v>
      </c>
      <c r="I51" s="22">
        <v>2613833</v>
      </c>
      <c r="J51" s="22">
        <v>3349532</v>
      </c>
      <c r="K51" s="22">
        <v>0</v>
      </c>
      <c r="L51" s="22">
        <v>-62001</v>
      </c>
      <c r="M51" s="22">
        <v>-8193711</v>
      </c>
      <c r="N51" s="22">
        <v>0</v>
      </c>
      <c r="O51" s="22">
        <v>213596</v>
      </c>
      <c r="P51" s="22">
        <v>0</v>
      </c>
      <c r="Q51" s="22">
        <v>298994</v>
      </c>
      <c r="R51" s="22">
        <v>121742137</v>
      </c>
      <c r="S51" s="22">
        <v>0</v>
      </c>
      <c r="T51" s="22">
        <v>0</v>
      </c>
      <c r="U51" s="22">
        <v>0</v>
      </c>
    </row>
    <row r="52" spans="1:21" x14ac:dyDescent="0.25">
      <c r="A52" s="22" t="s">
        <v>120</v>
      </c>
      <c r="B52" s="22" t="s">
        <v>163</v>
      </c>
      <c r="C52" s="22" t="s">
        <v>220</v>
      </c>
      <c r="D52" s="22" t="s">
        <v>221</v>
      </c>
      <c r="E52" s="22">
        <v>11601642</v>
      </c>
      <c r="F52" s="22">
        <v>0</v>
      </c>
      <c r="G52" s="22">
        <v>0</v>
      </c>
      <c r="H52" s="22">
        <v>0</v>
      </c>
      <c r="I52" s="22">
        <v>505882</v>
      </c>
      <c r="J52" s="22">
        <v>2500481</v>
      </c>
      <c r="K52" s="22">
        <v>0</v>
      </c>
      <c r="L52" s="22">
        <v>-196892</v>
      </c>
      <c r="M52" s="22">
        <v>-1607291</v>
      </c>
      <c r="N52" s="22">
        <v>0</v>
      </c>
      <c r="O52" s="22">
        <v>3046</v>
      </c>
      <c r="P52" s="22">
        <v>0</v>
      </c>
      <c r="Q52" s="22">
        <v>0</v>
      </c>
      <c r="R52" s="22">
        <v>12806868</v>
      </c>
      <c r="S52" s="22">
        <v>0</v>
      </c>
      <c r="T52" s="22">
        <v>0</v>
      </c>
      <c r="U52" s="22">
        <v>0</v>
      </c>
    </row>
    <row r="53" spans="1:21" x14ac:dyDescent="0.25">
      <c r="A53" s="22" t="s">
        <v>120</v>
      </c>
      <c r="B53" s="22" t="s">
        <v>163</v>
      </c>
      <c r="C53" s="22" t="s">
        <v>222</v>
      </c>
      <c r="D53" s="22" t="s">
        <v>223</v>
      </c>
      <c r="E53" s="22">
        <v>136574844</v>
      </c>
      <c r="F53" s="22">
        <v>0</v>
      </c>
      <c r="G53" s="22">
        <v>0</v>
      </c>
      <c r="H53" s="22">
        <v>0</v>
      </c>
      <c r="I53" s="22">
        <v>0</v>
      </c>
      <c r="J53" s="22">
        <v>10848169</v>
      </c>
      <c r="K53" s="22">
        <v>1011610</v>
      </c>
      <c r="L53" s="22">
        <v>-581957</v>
      </c>
      <c r="M53" s="22">
        <v>-10771387</v>
      </c>
      <c r="N53" s="22">
        <v>0</v>
      </c>
      <c r="O53" s="22">
        <v>0</v>
      </c>
      <c r="P53" s="22">
        <v>0</v>
      </c>
      <c r="Q53" s="22">
        <v>0</v>
      </c>
      <c r="R53" s="22">
        <v>137081279</v>
      </c>
      <c r="S53" s="22">
        <v>0</v>
      </c>
      <c r="T53" s="22">
        <v>0</v>
      </c>
      <c r="U53" s="22">
        <v>0</v>
      </c>
    </row>
    <row r="54" spans="1:21" x14ac:dyDescent="0.25">
      <c r="A54" s="22" t="s">
        <v>120</v>
      </c>
      <c r="B54" s="22" t="s">
        <v>163</v>
      </c>
      <c r="C54" s="22" t="s">
        <v>224</v>
      </c>
      <c r="D54" s="22" t="s">
        <v>225</v>
      </c>
      <c r="E54" s="22">
        <v>48184268</v>
      </c>
      <c r="F54" s="22">
        <v>0</v>
      </c>
      <c r="G54" s="22">
        <v>0</v>
      </c>
      <c r="H54" s="22">
        <v>0</v>
      </c>
      <c r="I54" s="22">
        <v>0</v>
      </c>
      <c r="J54" s="22">
        <v>27210062</v>
      </c>
      <c r="K54" s="22">
        <v>624420</v>
      </c>
      <c r="L54" s="22">
        <v>-144847</v>
      </c>
      <c r="M54" s="22">
        <v>-2884769</v>
      </c>
      <c r="N54" s="22">
        <v>0</v>
      </c>
      <c r="O54" s="22">
        <v>75419</v>
      </c>
      <c r="P54" s="22">
        <v>0</v>
      </c>
      <c r="Q54" s="22">
        <v>0</v>
      </c>
      <c r="R54" s="22">
        <v>73064553</v>
      </c>
      <c r="S54" s="22">
        <v>0</v>
      </c>
      <c r="T54" s="22">
        <v>0</v>
      </c>
      <c r="U54" s="22">
        <v>0</v>
      </c>
    </row>
    <row r="55" spans="1:21" x14ac:dyDescent="0.25">
      <c r="A55" s="22" t="s">
        <v>120</v>
      </c>
      <c r="B55" s="22" t="s">
        <v>163</v>
      </c>
      <c r="C55" s="22" t="s">
        <v>226</v>
      </c>
      <c r="D55" s="22" t="s">
        <v>227</v>
      </c>
      <c r="E55" s="22">
        <v>28905312</v>
      </c>
      <c r="F55" s="22">
        <v>0</v>
      </c>
      <c r="G55" s="22">
        <v>0</v>
      </c>
      <c r="H55" s="22">
        <v>0</v>
      </c>
      <c r="I55" s="22">
        <v>0</v>
      </c>
      <c r="J55" s="22">
        <v>5581018</v>
      </c>
      <c r="K55" s="22">
        <v>0</v>
      </c>
      <c r="L55" s="22">
        <v>0</v>
      </c>
      <c r="M55" s="22">
        <v>-1759110</v>
      </c>
      <c r="N55" s="22">
        <v>0</v>
      </c>
      <c r="O55" s="22">
        <v>138566</v>
      </c>
      <c r="P55" s="22">
        <v>0</v>
      </c>
      <c r="Q55" s="22">
        <v>0</v>
      </c>
      <c r="R55" s="22">
        <v>32865786</v>
      </c>
      <c r="S55" s="22">
        <v>0</v>
      </c>
      <c r="T55" s="22">
        <v>0</v>
      </c>
      <c r="U55" s="22">
        <v>0</v>
      </c>
    </row>
    <row r="56" spans="1:21" x14ac:dyDescent="0.25">
      <c r="A56" s="22" t="s">
        <v>120</v>
      </c>
      <c r="B56" s="22" t="s">
        <v>163</v>
      </c>
      <c r="C56" s="22" t="s">
        <v>228</v>
      </c>
      <c r="D56" s="22" t="s">
        <v>229</v>
      </c>
      <c r="E56" s="22">
        <v>55415736</v>
      </c>
      <c r="F56" s="22">
        <v>0</v>
      </c>
      <c r="G56" s="22">
        <v>0</v>
      </c>
      <c r="H56" s="22">
        <v>0</v>
      </c>
      <c r="I56" s="22">
        <v>2918102</v>
      </c>
      <c r="J56" s="22">
        <v>23410848</v>
      </c>
      <c r="K56" s="22">
        <v>0</v>
      </c>
      <c r="L56" s="22">
        <v>-360381</v>
      </c>
      <c r="M56" s="22">
        <v>-2336529</v>
      </c>
      <c r="N56" s="22">
        <v>0</v>
      </c>
      <c r="O56" s="22">
        <v>-6359</v>
      </c>
      <c r="P56" s="22">
        <v>0</v>
      </c>
      <c r="Q56" s="22">
        <v>0</v>
      </c>
      <c r="R56" s="22">
        <v>79041417</v>
      </c>
      <c r="S56" s="22">
        <v>0</v>
      </c>
      <c r="T56" s="22">
        <v>0</v>
      </c>
      <c r="U56" s="22">
        <v>0</v>
      </c>
    </row>
    <row r="57" spans="1:21" x14ac:dyDescent="0.25">
      <c r="A57" s="22" t="s">
        <v>120</v>
      </c>
      <c r="B57" s="22" t="s">
        <v>163</v>
      </c>
      <c r="C57" s="22" t="s">
        <v>230</v>
      </c>
      <c r="D57" s="22" t="s">
        <v>231</v>
      </c>
      <c r="E57" s="22">
        <v>160604637</v>
      </c>
      <c r="F57" s="22">
        <v>0</v>
      </c>
      <c r="G57" s="22">
        <v>0</v>
      </c>
      <c r="H57" s="22">
        <v>0</v>
      </c>
      <c r="I57" s="22">
        <v>21366996</v>
      </c>
      <c r="J57" s="22">
        <v>27404887</v>
      </c>
      <c r="K57" s="22">
        <v>0</v>
      </c>
      <c r="L57" s="22">
        <v>-14564</v>
      </c>
      <c r="M57" s="22">
        <v>-7660872</v>
      </c>
      <c r="N57" s="22">
        <v>0</v>
      </c>
      <c r="O57" s="22">
        <v>24271</v>
      </c>
      <c r="P57" s="22">
        <v>0</v>
      </c>
      <c r="Q57" s="22">
        <v>0</v>
      </c>
      <c r="R57" s="22">
        <v>201725355</v>
      </c>
      <c r="S57" s="22">
        <v>0</v>
      </c>
      <c r="T57" s="22">
        <v>0</v>
      </c>
      <c r="U57" s="22">
        <v>0</v>
      </c>
    </row>
    <row r="58" spans="1:21" x14ac:dyDescent="0.25">
      <c r="A58" s="22" t="s">
        <v>120</v>
      </c>
      <c r="B58" s="22" t="s">
        <v>163</v>
      </c>
      <c r="C58" s="22" t="s">
        <v>232</v>
      </c>
      <c r="D58" s="22" t="s">
        <v>233</v>
      </c>
      <c r="E58" s="22">
        <v>27374869</v>
      </c>
      <c r="F58" s="22">
        <v>0</v>
      </c>
      <c r="G58" s="22">
        <v>0</v>
      </c>
      <c r="H58" s="22">
        <v>0</v>
      </c>
      <c r="I58" s="22">
        <v>0</v>
      </c>
      <c r="J58" s="22">
        <v>4666648</v>
      </c>
      <c r="K58" s="22">
        <v>0</v>
      </c>
      <c r="L58" s="22">
        <v>-425254</v>
      </c>
      <c r="M58" s="22">
        <v>-1670679</v>
      </c>
      <c r="N58" s="22">
        <v>0</v>
      </c>
      <c r="O58" s="22">
        <v>0</v>
      </c>
      <c r="P58" s="22">
        <v>0</v>
      </c>
      <c r="Q58" s="22">
        <v>0</v>
      </c>
      <c r="R58" s="22">
        <v>29945584</v>
      </c>
      <c r="S58" s="22">
        <v>0</v>
      </c>
      <c r="T58" s="22">
        <v>0</v>
      </c>
      <c r="U58" s="22">
        <v>0</v>
      </c>
    </row>
    <row r="59" spans="1:21" x14ac:dyDescent="0.25">
      <c r="A59" s="22" t="s">
        <v>120</v>
      </c>
      <c r="B59" s="22" t="s">
        <v>163</v>
      </c>
      <c r="C59" s="22" t="s">
        <v>234</v>
      </c>
      <c r="D59" s="22" t="s">
        <v>235</v>
      </c>
      <c r="E59" s="22">
        <v>248337957</v>
      </c>
      <c r="F59" s="22">
        <v>0</v>
      </c>
      <c r="G59" s="22">
        <v>0</v>
      </c>
      <c r="H59" s="22">
        <v>0</v>
      </c>
      <c r="I59" s="22">
        <v>2921191</v>
      </c>
      <c r="J59" s="22">
        <v>8862136</v>
      </c>
      <c r="K59" s="22">
        <v>6849194</v>
      </c>
      <c r="L59" s="22">
        <v>-754658</v>
      </c>
      <c r="M59" s="22">
        <v>-10827828</v>
      </c>
      <c r="N59" s="22">
        <v>0</v>
      </c>
      <c r="O59" s="22">
        <v>625267</v>
      </c>
      <c r="P59" s="22">
        <v>0</v>
      </c>
      <c r="Q59" s="22">
        <v>0</v>
      </c>
      <c r="R59" s="22">
        <v>256013259</v>
      </c>
      <c r="S59" s="22">
        <v>0</v>
      </c>
      <c r="T59" s="22">
        <v>0</v>
      </c>
      <c r="U59" s="22">
        <v>0</v>
      </c>
    </row>
    <row r="60" spans="1:21" x14ac:dyDescent="0.25">
      <c r="A60" s="22" t="s">
        <v>120</v>
      </c>
      <c r="B60" s="22" t="s">
        <v>163</v>
      </c>
      <c r="C60" s="22" t="s">
        <v>236</v>
      </c>
      <c r="D60" s="22" t="s">
        <v>237</v>
      </c>
      <c r="E60" s="22">
        <v>7450886</v>
      </c>
      <c r="F60" s="22">
        <v>0</v>
      </c>
      <c r="G60" s="22">
        <v>0</v>
      </c>
      <c r="H60" s="22">
        <v>0</v>
      </c>
      <c r="I60" s="22">
        <v>0</v>
      </c>
      <c r="J60" s="22">
        <v>488104</v>
      </c>
      <c r="K60" s="22">
        <v>1913</v>
      </c>
      <c r="L60" s="22">
        <v>0</v>
      </c>
      <c r="M60" s="22">
        <v>-394941</v>
      </c>
      <c r="N60" s="22">
        <v>0</v>
      </c>
      <c r="O60" s="22">
        <v>0</v>
      </c>
      <c r="P60" s="22">
        <v>0</v>
      </c>
      <c r="Q60" s="22">
        <v>0</v>
      </c>
      <c r="R60" s="22">
        <v>7545962</v>
      </c>
      <c r="S60" s="22">
        <v>0</v>
      </c>
      <c r="T60" s="22">
        <v>0</v>
      </c>
      <c r="U60" s="22">
        <v>0</v>
      </c>
    </row>
    <row r="61" spans="1:21" x14ac:dyDescent="0.25">
      <c r="A61" s="22" t="s">
        <v>120</v>
      </c>
      <c r="B61" s="22" t="s">
        <v>163</v>
      </c>
      <c r="C61" s="22" t="s">
        <v>238</v>
      </c>
      <c r="D61" s="22" t="s">
        <v>239</v>
      </c>
      <c r="E61" s="22">
        <v>16763577</v>
      </c>
      <c r="F61" s="22">
        <v>0</v>
      </c>
      <c r="G61" s="22">
        <v>0</v>
      </c>
      <c r="H61" s="22">
        <v>0</v>
      </c>
      <c r="I61" s="22">
        <v>0</v>
      </c>
      <c r="J61" s="22">
        <v>1419198</v>
      </c>
      <c r="K61" s="22">
        <v>15275115</v>
      </c>
      <c r="L61" s="22">
        <v>-5692</v>
      </c>
      <c r="M61" s="22">
        <v>-1664149</v>
      </c>
      <c r="N61" s="22">
        <v>-1825710</v>
      </c>
      <c r="O61" s="22">
        <v>2239</v>
      </c>
      <c r="P61" s="22">
        <v>1825710</v>
      </c>
      <c r="Q61" s="22">
        <v>0</v>
      </c>
      <c r="R61" s="22">
        <v>31790288</v>
      </c>
      <c r="S61" s="22">
        <v>0</v>
      </c>
      <c r="T61" s="22">
        <v>0</v>
      </c>
      <c r="U61" s="22">
        <v>0</v>
      </c>
    </row>
    <row r="62" spans="1:21" x14ac:dyDescent="0.25">
      <c r="A62" s="22" t="s">
        <v>120</v>
      </c>
      <c r="B62" s="22" t="s">
        <v>163</v>
      </c>
      <c r="C62" s="22" t="s">
        <v>240</v>
      </c>
      <c r="D62" s="22" t="s">
        <v>241</v>
      </c>
      <c r="E62" s="22">
        <v>44408143</v>
      </c>
      <c r="F62" s="22">
        <v>0</v>
      </c>
      <c r="G62" s="22">
        <v>0</v>
      </c>
      <c r="H62" s="22">
        <v>0</v>
      </c>
      <c r="I62" s="22">
        <v>0</v>
      </c>
      <c r="J62" s="22">
        <v>10172874</v>
      </c>
      <c r="K62" s="22">
        <v>0</v>
      </c>
      <c r="L62" s="22">
        <v>-889901</v>
      </c>
      <c r="M62" s="22">
        <v>-1823944</v>
      </c>
      <c r="N62" s="22">
        <v>0</v>
      </c>
      <c r="O62" s="22">
        <v>0</v>
      </c>
      <c r="P62" s="22">
        <v>0</v>
      </c>
      <c r="Q62" s="22">
        <v>0</v>
      </c>
      <c r="R62" s="22">
        <v>51867172</v>
      </c>
      <c r="S62" s="22">
        <v>0</v>
      </c>
      <c r="T62" s="22">
        <v>0</v>
      </c>
      <c r="U62" s="22">
        <v>0</v>
      </c>
    </row>
    <row r="63" spans="1:21" x14ac:dyDescent="0.25">
      <c r="A63" s="22" t="s">
        <v>120</v>
      </c>
      <c r="B63" s="22" t="s">
        <v>163</v>
      </c>
      <c r="C63" s="22" t="s">
        <v>242</v>
      </c>
      <c r="D63" s="22" t="s">
        <v>243</v>
      </c>
      <c r="E63" s="22">
        <v>62420552</v>
      </c>
      <c r="F63" s="22">
        <v>0</v>
      </c>
      <c r="G63" s="22">
        <v>0</v>
      </c>
      <c r="H63" s="22">
        <v>0</v>
      </c>
      <c r="I63" s="22">
        <v>3539308</v>
      </c>
      <c r="J63" s="22">
        <v>11631992</v>
      </c>
      <c r="K63" s="22">
        <v>0</v>
      </c>
      <c r="L63" s="22">
        <v>-1240162</v>
      </c>
      <c r="M63" s="22">
        <v>-1907441</v>
      </c>
      <c r="N63" s="22">
        <v>0</v>
      </c>
      <c r="O63" s="22">
        <v>9878</v>
      </c>
      <c r="P63" s="22">
        <v>0</v>
      </c>
      <c r="Q63" s="22">
        <v>0</v>
      </c>
      <c r="R63" s="22">
        <v>74454127</v>
      </c>
      <c r="S63" s="22">
        <v>0</v>
      </c>
      <c r="T63" s="22">
        <v>0</v>
      </c>
      <c r="U63" s="22">
        <v>0</v>
      </c>
    </row>
    <row r="64" spans="1:21" x14ac:dyDescent="0.25">
      <c r="A64" s="22" t="s">
        <v>120</v>
      </c>
      <c r="B64" s="22" t="s">
        <v>163</v>
      </c>
      <c r="C64" s="22" t="s">
        <v>244</v>
      </c>
      <c r="D64" s="22" t="s">
        <v>245</v>
      </c>
      <c r="E64" s="22">
        <v>7401898</v>
      </c>
      <c r="F64" s="22">
        <v>0</v>
      </c>
      <c r="G64" s="22">
        <v>0</v>
      </c>
      <c r="H64" s="22">
        <v>0</v>
      </c>
      <c r="I64" s="22">
        <v>0</v>
      </c>
      <c r="J64" s="22">
        <v>204319</v>
      </c>
      <c r="K64" s="22">
        <v>0</v>
      </c>
      <c r="L64" s="22">
        <v>0</v>
      </c>
      <c r="M64" s="22">
        <v>-213772</v>
      </c>
      <c r="N64" s="22">
        <v>0</v>
      </c>
      <c r="O64" s="22">
        <v>0</v>
      </c>
      <c r="P64" s="22">
        <v>0</v>
      </c>
      <c r="Q64" s="22">
        <v>1</v>
      </c>
      <c r="R64" s="22">
        <v>7392446</v>
      </c>
      <c r="S64" s="22">
        <v>0</v>
      </c>
      <c r="T64" s="22">
        <v>0</v>
      </c>
      <c r="U64" s="22">
        <v>0</v>
      </c>
    </row>
    <row r="65" spans="1:21" x14ac:dyDescent="0.25">
      <c r="A65" s="22" t="s">
        <v>120</v>
      </c>
      <c r="B65" s="22" t="s">
        <v>163</v>
      </c>
      <c r="C65" s="22" t="s">
        <v>246</v>
      </c>
      <c r="D65" s="22" t="s">
        <v>247</v>
      </c>
      <c r="E65" s="22">
        <v>638247352</v>
      </c>
      <c r="F65" s="22">
        <v>0</v>
      </c>
      <c r="G65" s="22">
        <v>0</v>
      </c>
      <c r="H65" s="22">
        <v>0</v>
      </c>
      <c r="I65" s="22">
        <v>0</v>
      </c>
      <c r="J65" s="22">
        <v>26954729</v>
      </c>
      <c r="K65" s="22">
        <v>2895872</v>
      </c>
      <c r="L65" s="22">
        <v>-5589611</v>
      </c>
      <c r="M65" s="22">
        <v>-24774818</v>
      </c>
      <c r="N65" s="22">
        <v>0</v>
      </c>
      <c r="O65" s="22">
        <v>2066654</v>
      </c>
      <c r="P65" s="22">
        <v>0</v>
      </c>
      <c r="Q65" s="22">
        <v>0</v>
      </c>
      <c r="R65" s="22">
        <v>639800178</v>
      </c>
      <c r="S65" s="22">
        <v>0</v>
      </c>
      <c r="T65" s="22">
        <v>0</v>
      </c>
      <c r="U65" s="22">
        <v>0</v>
      </c>
    </row>
    <row r="66" spans="1:21" x14ac:dyDescent="0.25">
      <c r="A66" s="22" t="s">
        <v>120</v>
      </c>
      <c r="B66" s="22" t="s">
        <v>163</v>
      </c>
      <c r="C66" s="22" t="s">
        <v>248</v>
      </c>
      <c r="D66" s="22" t="s">
        <v>249</v>
      </c>
      <c r="E66" s="22">
        <v>237925256</v>
      </c>
      <c r="F66" s="22">
        <v>0</v>
      </c>
      <c r="G66" s="22">
        <v>0</v>
      </c>
      <c r="H66" s="22">
        <v>0</v>
      </c>
      <c r="I66" s="22">
        <v>11511856</v>
      </c>
      <c r="J66" s="22">
        <v>19157678</v>
      </c>
      <c r="K66" s="22">
        <v>22316807</v>
      </c>
      <c r="L66" s="22">
        <v>-378760</v>
      </c>
      <c r="M66" s="22">
        <v>-15872803</v>
      </c>
      <c r="N66" s="22">
        <v>-10507602</v>
      </c>
      <c r="O66" s="22">
        <v>4055022</v>
      </c>
      <c r="P66" s="22">
        <v>10507602</v>
      </c>
      <c r="Q66" s="22">
        <v>0</v>
      </c>
      <c r="R66" s="22">
        <v>278715056</v>
      </c>
      <c r="S66" s="22">
        <v>0</v>
      </c>
      <c r="T66" s="22">
        <v>0</v>
      </c>
      <c r="U66" s="22">
        <v>0</v>
      </c>
    </row>
    <row r="67" spans="1:21" x14ac:dyDescent="0.25">
      <c r="A67" s="22" t="s">
        <v>120</v>
      </c>
      <c r="B67" s="22" t="s">
        <v>163</v>
      </c>
      <c r="C67" s="22" t="s">
        <v>250</v>
      </c>
      <c r="D67" s="22" t="s">
        <v>251</v>
      </c>
      <c r="E67" s="22">
        <v>47662604</v>
      </c>
      <c r="F67" s="22">
        <v>0</v>
      </c>
      <c r="G67" s="22">
        <v>0</v>
      </c>
      <c r="H67" s="22">
        <v>0</v>
      </c>
      <c r="I67" s="22">
        <v>0</v>
      </c>
      <c r="J67" s="22">
        <v>5150686</v>
      </c>
      <c r="K67" s="22">
        <v>0</v>
      </c>
      <c r="L67" s="22">
        <v>-95128</v>
      </c>
      <c r="M67" s="22">
        <v>-3000701</v>
      </c>
      <c r="N67" s="22">
        <v>0</v>
      </c>
      <c r="O67" s="22">
        <v>0</v>
      </c>
      <c r="P67" s="22">
        <v>0</v>
      </c>
      <c r="Q67" s="22">
        <v>0</v>
      </c>
      <c r="R67" s="22">
        <v>49717461</v>
      </c>
      <c r="S67" s="22">
        <v>0</v>
      </c>
      <c r="T67" s="22">
        <v>0</v>
      </c>
      <c r="U67" s="22">
        <v>0</v>
      </c>
    </row>
    <row r="68" spans="1:21" x14ac:dyDescent="0.25">
      <c r="A68" s="22" t="s">
        <v>120</v>
      </c>
      <c r="B68" s="22" t="s">
        <v>163</v>
      </c>
      <c r="C68" s="22" t="s">
        <v>252</v>
      </c>
      <c r="D68" s="22" t="s">
        <v>253</v>
      </c>
      <c r="E68" s="22">
        <v>26126404</v>
      </c>
      <c r="F68" s="22">
        <v>0</v>
      </c>
      <c r="G68" s="22">
        <v>0</v>
      </c>
      <c r="H68" s="22">
        <v>0</v>
      </c>
      <c r="I68" s="22">
        <v>919769</v>
      </c>
      <c r="J68" s="22">
        <v>1751570</v>
      </c>
      <c r="K68" s="22">
        <v>0</v>
      </c>
      <c r="L68" s="22">
        <v>-171969</v>
      </c>
      <c r="M68" s="22">
        <v>-1510159</v>
      </c>
      <c r="N68" s="22">
        <v>0</v>
      </c>
      <c r="O68" s="22">
        <v>7976</v>
      </c>
      <c r="P68" s="22">
        <v>0</v>
      </c>
      <c r="Q68" s="22">
        <v>0</v>
      </c>
      <c r="R68" s="22">
        <v>27123591</v>
      </c>
      <c r="S68" s="22">
        <v>0</v>
      </c>
      <c r="T68" s="22">
        <v>0</v>
      </c>
      <c r="U68" s="22">
        <v>0</v>
      </c>
    </row>
    <row r="69" spans="1:21" x14ac:dyDescent="0.25">
      <c r="A69" s="22" t="s">
        <v>120</v>
      </c>
      <c r="B69" s="22" t="s">
        <v>163</v>
      </c>
      <c r="C69" s="22" t="s">
        <v>254</v>
      </c>
      <c r="D69" s="22" t="s">
        <v>255</v>
      </c>
      <c r="E69" s="22">
        <v>68457631</v>
      </c>
      <c r="F69" s="22">
        <v>0</v>
      </c>
      <c r="G69" s="22">
        <v>0</v>
      </c>
      <c r="H69" s="22">
        <v>0</v>
      </c>
      <c r="I69" s="22">
        <v>197000</v>
      </c>
      <c r="J69" s="22">
        <v>4108226</v>
      </c>
      <c r="K69" s="22">
        <v>0</v>
      </c>
      <c r="L69" s="22">
        <v>-219045</v>
      </c>
      <c r="M69" s="22">
        <v>-5205036</v>
      </c>
      <c r="N69" s="22">
        <v>-138375</v>
      </c>
      <c r="O69" s="22">
        <v>39531</v>
      </c>
      <c r="P69" s="22">
        <v>138375</v>
      </c>
      <c r="Q69" s="22">
        <v>0</v>
      </c>
      <c r="R69" s="22">
        <v>67378307</v>
      </c>
      <c r="S69" s="22">
        <v>0</v>
      </c>
      <c r="T69" s="22">
        <v>0</v>
      </c>
      <c r="U69" s="22">
        <v>0</v>
      </c>
    </row>
    <row r="70" spans="1:21" x14ac:dyDescent="0.25">
      <c r="A70" s="22" t="s">
        <v>120</v>
      </c>
      <c r="B70" s="22" t="s">
        <v>163</v>
      </c>
      <c r="C70" s="22" t="s">
        <v>256</v>
      </c>
      <c r="D70" s="22" t="s">
        <v>257</v>
      </c>
      <c r="E70" s="22">
        <v>32546430</v>
      </c>
      <c r="F70" s="22">
        <v>0</v>
      </c>
      <c r="G70" s="22">
        <v>0</v>
      </c>
      <c r="H70" s="22">
        <v>0</v>
      </c>
      <c r="I70" s="22">
        <v>41672</v>
      </c>
      <c r="J70" s="22">
        <v>2187796</v>
      </c>
      <c r="K70" s="22">
        <v>0</v>
      </c>
      <c r="L70" s="22">
        <v>-10792</v>
      </c>
      <c r="M70" s="22">
        <v>-1459045</v>
      </c>
      <c r="N70" s="22">
        <v>0</v>
      </c>
      <c r="O70" s="22">
        <v>6844</v>
      </c>
      <c r="P70" s="22">
        <v>0</v>
      </c>
      <c r="Q70" s="22">
        <v>0</v>
      </c>
      <c r="R70" s="22">
        <v>33312905</v>
      </c>
      <c r="S70" s="22">
        <v>0</v>
      </c>
      <c r="T70" s="22">
        <v>0</v>
      </c>
      <c r="U70" s="22">
        <v>0</v>
      </c>
    </row>
    <row r="71" spans="1:21" x14ac:dyDescent="0.25">
      <c r="A71" s="22" t="s">
        <v>120</v>
      </c>
      <c r="B71" s="22" t="s">
        <v>163</v>
      </c>
      <c r="C71" s="22" t="s">
        <v>258</v>
      </c>
      <c r="D71" s="22" t="s">
        <v>259</v>
      </c>
      <c r="E71" s="22">
        <v>57299059</v>
      </c>
      <c r="F71" s="22">
        <v>0</v>
      </c>
      <c r="G71" s="22">
        <v>0</v>
      </c>
      <c r="H71" s="22">
        <v>0</v>
      </c>
      <c r="I71" s="22">
        <v>593215</v>
      </c>
      <c r="J71" s="22">
        <v>7156913</v>
      </c>
      <c r="K71" s="22">
        <v>615000</v>
      </c>
      <c r="L71" s="22">
        <v>-313735</v>
      </c>
      <c r="M71" s="22">
        <v>-2702527</v>
      </c>
      <c r="N71" s="22">
        <v>0</v>
      </c>
      <c r="O71" s="22">
        <v>4438</v>
      </c>
      <c r="P71" s="22">
        <v>0</v>
      </c>
      <c r="Q71" s="22">
        <v>0</v>
      </c>
      <c r="R71" s="22">
        <v>62652363</v>
      </c>
      <c r="S71" s="22">
        <v>0</v>
      </c>
      <c r="T71" s="22">
        <v>0</v>
      </c>
      <c r="U71" s="22">
        <v>0</v>
      </c>
    </row>
    <row r="72" spans="1:21" x14ac:dyDescent="0.25">
      <c r="A72" s="22" t="s">
        <v>120</v>
      </c>
      <c r="B72" s="22" t="s">
        <v>163</v>
      </c>
      <c r="C72" s="22" t="s">
        <v>260</v>
      </c>
      <c r="D72" s="22" t="s">
        <v>261</v>
      </c>
      <c r="E72" s="22">
        <v>31270123</v>
      </c>
      <c r="F72" s="22">
        <v>0</v>
      </c>
      <c r="G72" s="22">
        <v>0</v>
      </c>
      <c r="H72" s="22">
        <v>0</v>
      </c>
      <c r="I72" s="22">
        <v>0</v>
      </c>
      <c r="J72" s="22">
        <v>10500809</v>
      </c>
      <c r="K72" s="22">
        <v>0</v>
      </c>
      <c r="L72" s="22">
        <v>-19835</v>
      </c>
      <c r="M72" s="22">
        <v>-2048522</v>
      </c>
      <c r="N72" s="22">
        <v>0</v>
      </c>
      <c r="O72" s="22">
        <v>510454</v>
      </c>
      <c r="P72" s="22">
        <v>0</v>
      </c>
      <c r="Q72" s="22">
        <v>0</v>
      </c>
      <c r="R72" s="22">
        <v>40213029</v>
      </c>
      <c r="S72" s="22">
        <v>0</v>
      </c>
      <c r="T72" s="22">
        <v>0</v>
      </c>
      <c r="U72" s="22">
        <v>0</v>
      </c>
    </row>
    <row r="73" spans="1:21" x14ac:dyDescent="0.25">
      <c r="A73" s="22" t="s">
        <v>120</v>
      </c>
      <c r="B73" s="22" t="s">
        <v>163</v>
      </c>
      <c r="C73" s="22" t="s">
        <v>262</v>
      </c>
      <c r="D73" s="22" t="s">
        <v>263</v>
      </c>
      <c r="E73" s="22">
        <v>66302364</v>
      </c>
      <c r="F73" s="22">
        <v>0</v>
      </c>
      <c r="G73" s="22">
        <v>0</v>
      </c>
      <c r="H73" s="22">
        <v>0</v>
      </c>
      <c r="I73" s="22">
        <v>53000</v>
      </c>
      <c r="J73" s="22">
        <v>9349354</v>
      </c>
      <c r="K73" s="22">
        <v>0</v>
      </c>
      <c r="L73" s="22">
        <v>-78229</v>
      </c>
      <c r="M73" s="22">
        <v>-3176798</v>
      </c>
      <c r="N73" s="22">
        <v>0</v>
      </c>
      <c r="O73" s="22">
        <v>11611</v>
      </c>
      <c r="P73" s="22">
        <v>0</v>
      </c>
      <c r="Q73" s="22">
        <v>0</v>
      </c>
      <c r="R73" s="22">
        <v>72461302</v>
      </c>
      <c r="S73" s="22">
        <v>0</v>
      </c>
      <c r="T73" s="22">
        <v>0</v>
      </c>
      <c r="U73" s="22">
        <v>0</v>
      </c>
    </row>
    <row r="74" spans="1:21" x14ac:dyDescent="0.25">
      <c r="A74" s="22" t="s">
        <v>120</v>
      </c>
      <c r="B74" s="22" t="s">
        <v>163</v>
      </c>
      <c r="C74" s="22" t="s">
        <v>264</v>
      </c>
      <c r="D74" s="22" t="s">
        <v>265</v>
      </c>
      <c r="E74" s="22">
        <v>158732071</v>
      </c>
      <c r="F74" s="22">
        <v>0</v>
      </c>
      <c r="G74" s="22">
        <v>0</v>
      </c>
      <c r="H74" s="22">
        <v>0</v>
      </c>
      <c r="I74" s="22">
        <v>119255</v>
      </c>
      <c r="J74" s="22">
        <v>9807793</v>
      </c>
      <c r="K74" s="22">
        <v>745950</v>
      </c>
      <c r="L74" s="22">
        <v>-559306</v>
      </c>
      <c r="M74" s="22">
        <v>-5805853</v>
      </c>
      <c r="N74" s="22">
        <v>-2129494</v>
      </c>
      <c r="O74" s="22">
        <v>680338</v>
      </c>
      <c r="P74" s="22">
        <v>2129494</v>
      </c>
      <c r="Q74" s="22">
        <v>-437739</v>
      </c>
      <c r="R74" s="22">
        <v>163282509</v>
      </c>
      <c r="S74" s="22">
        <v>0</v>
      </c>
      <c r="T74" s="22">
        <v>0</v>
      </c>
      <c r="U74" s="22">
        <v>0</v>
      </c>
    </row>
    <row r="75" spans="1:21" x14ac:dyDescent="0.25">
      <c r="A75" s="22" t="s">
        <v>120</v>
      </c>
      <c r="B75" s="22" t="s">
        <v>163</v>
      </c>
      <c r="C75" s="22" t="s">
        <v>266</v>
      </c>
      <c r="D75" s="22" t="s">
        <v>267</v>
      </c>
      <c r="E75" s="22">
        <v>44691809</v>
      </c>
      <c r="F75" s="22">
        <v>0</v>
      </c>
      <c r="G75" s="22">
        <v>0</v>
      </c>
      <c r="H75" s="22">
        <v>0</v>
      </c>
      <c r="I75" s="22">
        <v>3251220</v>
      </c>
      <c r="J75" s="22">
        <v>2644550</v>
      </c>
      <c r="K75" s="22">
        <v>1193000</v>
      </c>
      <c r="L75" s="22">
        <v>-541753</v>
      </c>
      <c r="M75" s="22">
        <v>-2965967</v>
      </c>
      <c r="N75" s="22">
        <v>0</v>
      </c>
      <c r="O75" s="22">
        <v>254304</v>
      </c>
      <c r="P75" s="22">
        <v>0</v>
      </c>
      <c r="Q75" s="22">
        <v>0</v>
      </c>
      <c r="R75" s="22">
        <v>48527163</v>
      </c>
      <c r="S75" s="22">
        <v>0</v>
      </c>
      <c r="T75" s="22">
        <v>0</v>
      </c>
      <c r="U75" s="22">
        <v>0</v>
      </c>
    </row>
    <row r="76" spans="1:21" x14ac:dyDescent="0.25">
      <c r="A76" s="22" t="s">
        <v>120</v>
      </c>
      <c r="B76" s="22" t="s">
        <v>163</v>
      </c>
      <c r="C76" s="22" t="s">
        <v>268</v>
      </c>
      <c r="D76" s="22" t="s">
        <v>269</v>
      </c>
      <c r="E76" s="22">
        <v>31116906</v>
      </c>
      <c r="F76" s="22">
        <v>0</v>
      </c>
      <c r="G76" s="22">
        <v>0</v>
      </c>
      <c r="H76" s="22">
        <v>0</v>
      </c>
      <c r="I76" s="22">
        <v>0</v>
      </c>
      <c r="J76" s="22">
        <v>4193889</v>
      </c>
      <c r="K76" s="22">
        <v>2476999</v>
      </c>
      <c r="L76" s="22">
        <v>-92700</v>
      </c>
      <c r="M76" s="22">
        <v>-1264946</v>
      </c>
      <c r="N76" s="22">
        <v>-324830</v>
      </c>
      <c r="O76" s="22">
        <v>61540</v>
      </c>
      <c r="P76" s="22">
        <v>324830</v>
      </c>
      <c r="Q76" s="22">
        <v>-324830</v>
      </c>
      <c r="R76" s="22">
        <v>36166858</v>
      </c>
      <c r="S76" s="22">
        <v>0</v>
      </c>
      <c r="T76" s="22">
        <v>0</v>
      </c>
      <c r="U76" s="22">
        <v>0</v>
      </c>
    </row>
    <row r="77" spans="1:21" x14ac:dyDescent="0.25">
      <c r="A77" s="22" t="s">
        <v>120</v>
      </c>
      <c r="B77" s="22" t="s">
        <v>163</v>
      </c>
      <c r="C77" s="22" t="s">
        <v>270</v>
      </c>
      <c r="D77" s="22" t="s">
        <v>271</v>
      </c>
      <c r="E77" s="22">
        <v>37728231</v>
      </c>
      <c r="F77" s="22">
        <v>0</v>
      </c>
      <c r="G77" s="22">
        <v>0</v>
      </c>
      <c r="H77" s="22">
        <v>0</v>
      </c>
      <c r="I77" s="22">
        <v>0</v>
      </c>
      <c r="J77" s="22">
        <v>2358379</v>
      </c>
      <c r="K77" s="22">
        <v>0</v>
      </c>
      <c r="L77" s="22">
        <v>-126668</v>
      </c>
      <c r="M77" s="22">
        <v>-1933845</v>
      </c>
      <c r="N77" s="22">
        <v>0</v>
      </c>
      <c r="O77" s="22">
        <v>0</v>
      </c>
      <c r="P77" s="22">
        <v>0</v>
      </c>
      <c r="Q77" s="22">
        <v>0</v>
      </c>
      <c r="R77" s="22">
        <v>38026097</v>
      </c>
      <c r="S77" s="22">
        <v>0</v>
      </c>
      <c r="T77" s="22">
        <v>0</v>
      </c>
      <c r="U77" s="22">
        <v>0</v>
      </c>
    </row>
    <row r="78" spans="1:21" x14ac:dyDescent="0.25">
      <c r="A78" s="22" t="s">
        <v>120</v>
      </c>
      <c r="B78" s="22" t="s">
        <v>163</v>
      </c>
      <c r="C78" s="22" t="s">
        <v>272</v>
      </c>
      <c r="D78" s="22" t="s">
        <v>273</v>
      </c>
      <c r="E78" s="22">
        <v>233077162</v>
      </c>
      <c r="F78" s="22">
        <v>0</v>
      </c>
      <c r="G78" s="22">
        <v>0</v>
      </c>
      <c r="H78" s="22">
        <v>0</v>
      </c>
      <c r="I78" s="22">
        <v>1276379</v>
      </c>
      <c r="J78" s="22">
        <v>10707103</v>
      </c>
      <c r="K78" s="22">
        <v>0</v>
      </c>
      <c r="L78" s="22">
        <v>-712018</v>
      </c>
      <c r="M78" s="22">
        <v>-11742249</v>
      </c>
      <c r="N78" s="22">
        <v>0</v>
      </c>
      <c r="O78" s="22">
        <v>128049</v>
      </c>
      <c r="P78" s="22">
        <v>0</v>
      </c>
      <c r="Q78" s="22">
        <v>0</v>
      </c>
      <c r="R78" s="22">
        <v>232734426</v>
      </c>
      <c r="S78" s="22">
        <v>0</v>
      </c>
      <c r="T78" s="22">
        <v>0</v>
      </c>
      <c r="U78" s="22">
        <v>0</v>
      </c>
    </row>
    <row r="79" spans="1:21" x14ac:dyDescent="0.25">
      <c r="A79" s="22" t="s">
        <v>120</v>
      </c>
      <c r="B79" s="22" t="s">
        <v>163</v>
      </c>
      <c r="C79" s="22" t="s">
        <v>274</v>
      </c>
      <c r="D79" s="22" t="s">
        <v>275</v>
      </c>
      <c r="E79" s="22">
        <v>92632767</v>
      </c>
      <c r="F79" s="22">
        <v>0</v>
      </c>
      <c r="G79" s="22">
        <v>0</v>
      </c>
      <c r="H79" s="22">
        <v>0</v>
      </c>
      <c r="I79" s="22">
        <v>592356</v>
      </c>
      <c r="J79" s="22">
        <v>9382045</v>
      </c>
      <c r="K79" s="22">
        <v>0</v>
      </c>
      <c r="L79" s="22">
        <v>-349255</v>
      </c>
      <c r="M79" s="22">
        <v>-3129657</v>
      </c>
      <c r="N79" s="22">
        <v>0</v>
      </c>
      <c r="O79" s="22">
        <v>0</v>
      </c>
      <c r="P79" s="22">
        <v>0</v>
      </c>
      <c r="Q79" s="22">
        <v>0</v>
      </c>
      <c r="R79" s="22">
        <v>99128256</v>
      </c>
      <c r="S79" s="22">
        <v>0</v>
      </c>
      <c r="T79" s="22">
        <v>0</v>
      </c>
      <c r="U79" s="22">
        <v>0</v>
      </c>
    </row>
    <row r="80" spans="1:21" x14ac:dyDescent="0.25">
      <c r="A80" s="22" t="s">
        <v>120</v>
      </c>
      <c r="B80" s="22" t="s">
        <v>163</v>
      </c>
      <c r="C80" s="22" t="s">
        <v>276</v>
      </c>
      <c r="D80" s="22" t="s">
        <v>277</v>
      </c>
      <c r="E80" s="22">
        <v>222942905</v>
      </c>
      <c r="F80" s="22">
        <v>0</v>
      </c>
      <c r="G80" s="22">
        <v>0</v>
      </c>
      <c r="H80" s="22">
        <v>0</v>
      </c>
      <c r="I80" s="22">
        <v>0</v>
      </c>
      <c r="J80" s="22">
        <v>20310516</v>
      </c>
      <c r="K80" s="22">
        <v>150000</v>
      </c>
      <c r="L80" s="22">
        <v>-683464</v>
      </c>
      <c r="M80" s="22">
        <v>-10623003</v>
      </c>
      <c r="N80" s="22">
        <v>0</v>
      </c>
      <c r="O80" s="22">
        <v>0</v>
      </c>
      <c r="P80" s="22">
        <v>0</v>
      </c>
      <c r="Q80" s="22">
        <v>0</v>
      </c>
      <c r="R80" s="22">
        <v>232096954</v>
      </c>
      <c r="S80" s="22">
        <v>0</v>
      </c>
      <c r="T80" s="22">
        <v>0</v>
      </c>
      <c r="U80" s="22">
        <v>0</v>
      </c>
    </row>
    <row r="81" spans="1:21" x14ac:dyDescent="0.25">
      <c r="A81" s="22" t="s">
        <v>120</v>
      </c>
      <c r="B81" s="22" t="s">
        <v>163</v>
      </c>
      <c r="C81" s="22" t="s">
        <v>278</v>
      </c>
      <c r="D81" s="22" t="s">
        <v>279</v>
      </c>
      <c r="E81" s="22">
        <v>14391520</v>
      </c>
      <c r="F81" s="22">
        <v>0</v>
      </c>
      <c r="G81" s="22">
        <v>0</v>
      </c>
      <c r="H81" s="22">
        <v>0</v>
      </c>
      <c r="I81" s="22">
        <v>0</v>
      </c>
      <c r="J81" s="22">
        <v>2665657</v>
      </c>
      <c r="K81" s="22">
        <v>562465</v>
      </c>
      <c r="L81" s="22">
        <v>-64595</v>
      </c>
      <c r="M81" s="22">
        <v>-1229390</v>
      </c>
      <c r="N81" s="22">
        <v>0</v>
      </c>
      <c r="O81" s="22">
        <v>0</v>
      </c>
      <c r="P81" s="22">
        <v>0</v>
      </c>
      <c r="Q81" s="22">
        <v>5090266</v>
      </c>
      <c r="R81" s="22">
        <v>21415923</v>
      </c>
      <c r="S81" s="22">
        <v>0</v>
      </c>
      <c r="T81" s="22">
        <v>0</v>
      </c>
      <c r="U81" s="22">
        <v>0</v>
      </c>
    </row>
    <row r="82" spans="1:21" x14ac:dyDescent="0.25">
      <c r="A82" s="22" t="s">
        <v>120</v>
      </c>
      <c r="B82" s="22" t="s">
        <v>163</v>
      </c>
      <c r="C82" s="22" t="s">
        <v>280</v>
      </c>
      <c r="D82" s="22" t="s">
        <v>281</v>
      </c>
      <c r="E82" s="22">
        <v>13695523</v>
      </c>
      <c r="F82" s="22">
        <v>0</v>
      </c>
      <c r="G82" s="22">
        <v>0</v>
      </c>
      <c r="H82" s="22">
        <v>0</v>
      </c>
      <c r="I82" s="22">
        <v>606619</v>
      </c>
      <c r="J82" s="22">
        <v>1006325</v>
      </c>
      <c r="K82" s="22">
        <v>0</v>
      </c>
      <c r="L82" s="22">
        <v>-121281</v>
      </c>
      <c r="M82" s="22">
        <v>-684104</v>
      </c>
      <c r="N82" s="22">
        <v>0</v>
      </c>
      <c r="O82" s="22">
        <v>69399</v>
      </c>
      <c r="P82" s="22">
        <v>0</v>
      </c>
      <c r="Q82" s="22">
        <v>0</v>
      </c>
      <c r="R82" s="22">
        <v>14572481</v>
      </c>
      <c r="S82" s="22">
        <v>0</v>
      </c>
      <c r="T82" s="22">
        <v>0</v>
      </c>
      <c r="U82" s="22">
        <v>0</v>
      </c>
    </row>
    <row r="83" spans="1:21" x14ac:dyDescent="0.25">
      <c r="A83" s="22" t="s">
        <v>120</v>
      </c>
      <c r="B83" s="22" t="s">
        <v>163</v>
      </c>
      <c r="C83" s="22" t="s">
        <v>282</v>
      </c>
      <c r="D83" s="22" t="s">
        <v>283</v>
      </c>
      <c r="E83" s="22">
        <v>43881583</v>
      </c>
      <c r="F83" s="22">
        <v>0</v>
      </c>
      <c r="G83" s="22">
        <v>0</v>
      </c>
      <c r="H83" s="22">
        <v>0</v>
      </c>
      <c r="I83" s="22">
        <v>0</v>
      </c>
      <c r="J83" s="22">
        <v>10960019</v>
      </c>
      <c r="K83" s="22">
        <v>18</v>
      </c>
      <c r="L83" s="22">
        <v>-256755</v>
      </c>
      <c r="M83" s="22">
        <v>-2190012</v>
      </c>
      <c r="N83" s="22">
        <v>0</v>
      </c>
      <c r="O83" s="22">
        <v>42033</v>
      </c>
      <c r="P83" s="22">
        <v>0</v>
      </c>
      <c r="Q83" s="22">
        <v>0</v>
      </c>
      <c r="R83" s="22">
        <v>52436886</v>
      </c>
      <c r="S83" s="22">
        <v>0</v>
      </c>
      <c r="T83" s="22">
        <v>0</v>
      </c>
      <c r="U83" s="22">
        <v>0</v>
      </c>
    </row>
    <row r="84" spans="1:21" x14ac:dyDescent="0.25">
      <c r="A84" s="22" t="s">
        <v>120</v>
      </c>
      <c r="B84" s="22" t="s">
        <v>163</v>
      </c>
      <c r="C84" s="22" t="s">
        <v>284</v>
      </c>
      <c r="D84" s="22" t="s">
        <v>285</v>
      </c>
      <c r="E84" s="22">
        <v>50084066</v>
      </c>
      <c r="F84" s="22">
        <v>0</v>
      </c>
      <c r="G84" s="22">
        <v>0</v>
      </c>
      <c r="H84" s="22">
        <v>0</v>
      </c>
      <c r="I84" s="22">
        <v>0</v>
      </c>
      <c r="J84" s="22">
        <v>19587975</v>
      </c>
      <c r="K84" s="22">
        <v>915860</v>
      </c>
      <c r="L84" s="22">
        <v>-5093504</v>
      </c>
      <c r="M84" s="22">
        <v>-12724250</v>
      </c>
      <c r="N84" s="22">
        <v>0</v>
      </c>
      <c r="O84" s="22">
        <v>57203</v>
      </c>
      <c r="P84" s="22">
        <v>0</v>
      </c>
      <c r="Q84" s="22">
        <v>152357312</v>
      </c>
      <c r="R84" s="22">
        <v>205184662</v>
      </c>
      <c r="S84" s="22">
        <v>0</v>
      </c>
      <c r="T84" s="22">
        <v>0</v>
      </c>
      <c r="U84" s="22">
        <v>0</v>
      </c>
    </row>
    <row r="85" spans="1:21" x14ac:dyDescent="0.25">
      <c r="A85" s="22" t="s">
        <v>120</v>
      </c>
      <c r="B85" s="22" t="s">
        <v>163</v>
      </c>
      <c r="C85" s="22" t="s">
        <v>286</v>
      </c>
      <c r="D85" s="22" t="s">
        <v>287</v>
      </c>
      <c r="E85" s="22">
        <v>116018943</v>
      </c>
      <c r="F85" s="22">
        <v>0</v>
      </c>
      <c r="G85" s="22">
        <v>0</v>
      </c>
      <c r="H85" s="22">
        <v>0</v>
      </c>
      <c r="I85" s="22">
        <v>502912</v>
      </c>
      <c r="J85" s="22">
        <v>317933</v>
      </c>
      <c r="K85" s="22">
        <v>1085242</v>
      </c>
      <c r="L85" s="22">
        <v>-32518</v>
      </c>
      <c r="M85" s="22">
        <v>-5325210</v>
      </c>
      <c r="N85" s="22">
        <v>-1300000</v>
      </c>
      <c r="O85" s="22">
        <v>444988</v>
      </c>
      <c r="P85" s="22">
        <v>1300000</v>
      </c>
      <c r="Q85" s="22">
        <v>0</v>
      </c>
      <c r="R85" s="22">
        <v>113012290</v>
      </c>
      <c r="S85" s="22">
        <v>0</v>
      </c>
      <c r="T85" s="22">
        <v>0</v>
      </c>
      <c r="U85" s="22">
        <v>0</v>
      </c>
    </row>
    <row r="86" spans="1:21" x14ac:dyDescent="0.25">
      <c r="A86" s="22" t="s">
        <v>120</v>
      </c>
      <c r="B86" s="22" t="s">
        <v>163</v>
      </c>
      <c r="C86" s="22" t="s">
        <v>288</v>
      </c>
      <c r="D86" s="22" t="s">
        <v>289</v>
      </c>
      <c r="E86" s="22">
        <v>205299278</v>
      </c>
      <c r="F86" s="22">
        <v>0</v>
      </c>
      <c r="G86" s="22">
        <v>0</v>
      </c>
      <c r="H86" s="22">
        <v>0</v>
      </c>
      <c r="I86" s="22">
        <v>2543682</v>
      </c>
      <c r="J86" s="22">
        <v>3914157</v>
      </c>
      <c r="K86" s="22">
        <v>0</v>
      </c>
      <c r="L86" s="22">
        <v>-1149376</v>
      </c>
      <c r="M86" s="22">
        <v>-1232893</v>
      </c>
      <c r="N86" s="22">
        <v>-2500000</v>
      </c>
      <c r="O86" s="22">
        <v>1464143</v>
      </c>
      <c r="P86" s="22">
        <v>2500000</v>
      </c>
      <c r="Q86" s="22">
        <v>0</v>
      </c>
      <c r="R86" s="22">
        <v>210838991</v>
      </c>
      <c r="S86" s="22">
        <v>0</v>
      </c>
      <c r="T86" s="22">
        <v>0</v>
      </c>
      <c r="U86" s="22">
        <v>0</v>
      </c>
    </row>
    <row r="87" spans="1:21" x14ac:dyDescent="0.25">
      <c r="A87" s="22" t="s">
        <v>120</v>
      </c>
      <c r="B87" s="22" t="s">
        <v>163</v>
      </c>
      <c r="C87" s="22" t="s">
        <v>290</v>
      </c>
      <c r="D87" s="22" t="s">
        <v>291</v>
      </c>
      <c r="E87" s="22">
        <v>148108981</v>
      </c>
      <c r="F87" s="22">
        <v>0</v>
      </c>
      <c r="G87" s="22">
        <v>0</v>
      </c>
      <c r="H87" s="22">
        <v>0</v>
      </c>
      <c r="I87" s="22">
        <v>5471876</v>
      </c>
      <c r="J87" s="22">
        <v>23450123</v>
      </c>
      <c r="K87" s="22">
        <v>0</v>
      </c>
      <c r="L87" s="22">
        <v>-84226</v>
      </c>
      <c r="M87" s="22">
        <v>-34828535</v>
      </c>
      <c r="N87" s="22">
        <v>0</v>
      </c>
      <c r="O87" s="22">
        <v>210731</v>
      </c>
      <c r="P87" s="22">
        <v>0</v>
      </c>
      <c r="Q87" s="22">
        <v>0</v>
      </c>
      <c r="R87" s="22">
        <v>142328950</v>
      </c>
      <c r="S87" s="22">
        <v>0</v>
      </c>
      <c r="T87" s="22">
        <v>0</v>
      </c>
      <c r="U87" s="22">
        <v>0</v>
      </c>
    </row>
    <row r="88" spans="1:21" x14ac:dyDescent="0.25">
      <c r="A88" s="22" t="s">
        <v>120</v>
      </c>
      <c r="B88" s="22" t="s">
        <v>292</v>
      </c>
      <c r="C88" s="22" t="s">
        <v>293</v>
      </c>
      <c r="D88" s="22" t="s">
        <v>294</v>
      </c>
      <c r="E88" s="22">
        <v>13537972</v>
      </c>
      <c r="F88" s="22">
        <v>0</v>
      </c>
      <c r="G88" s="22">
        <v>0</v>
      </c>
      <c r="H88" s="22">
        <v>0</v>
      </c>
      <c r="I88" s="22">
        <v>588448</v>
      </c>
      <c r="J88" s="22">
        <v>338062</v>
      </c>
      <c r="K88" s="22">
        <v>0</v>
      </c>
      <c r="L88" s="22">
        <v>-656472</v>
      </c>
      <c r="M88" s="22">
        <v>-697807</v>
      </c>
      <c r="N88" s="22">
        <v>0</v>
      </c>
      <c r="O88" s="22">
        <v>528781</v>
      </c>
      <c r="P88" s="22">
        <v>0</v>
      </c>
      <c r="Q88" s="22">
        <v>0</v>
      </c>
      <c r="R88" s="22">
        <v>13638984</v>
      </c>
      <c r="S88" s="22">
        <v>0</v>
      </c>
      <c r="T88" s="22">
        <v>0</v>
      </c>
      <c r="U88" s="22">
        <v>0</v>
      </c>
    </row>
    <row r="89" spans="1:21" x14ac:dyDescent="0.25">
      <c r="A89" s="22" t="s">
        <v>120</v>
      </c>
      <c r="B89" s="22" t="s">
        <v>292</v>
      </c>
      <c r="C89" s="22" t="s">
        <v>295</v>
      </c>
      <c r="D89" s="22" t="s">
        <v>296</v>
      </c>
      <c r="E89" s="22">
        <v>151681380</v>
      </c>
      <c r="F89" s="22">
        <v>0</v>
      </c>
      <c r="G89" s="22">
        <v>0</v>
      </c>
      <c r="H89" s="22">
        <v>0</v>
      </c>
      <c r="I89" s="22">
        <v>15183838</v>
      </c>
      <c r="J89" s="22">
        <v>-15481433</v>
      </c>
      <c r="K89" s="22">
        <v>328856</v>
      </c>
      <c r="L89" s="22">
        <v>-124526</v>
      </c>
      <c r="M89" s="22">
        <v>-4668473</v>
      </c>
      <c r="N89" s="22">
        <v>15600000</v>
      </c>
      <c r="O89" s="22">
        <v>1211392</v>
      </c>
      <c r="P89" s="22">
        <v>-15600000</v>
      </c>
      <c r="Q89" s="22">
        <v>-67288</v>
      </c>
      <c r="R89" s="22">
        <v>148063746</v>
      </c>
      <c r="S89" s="22">
        <v>0</v>
      </c>
      <c r="T89" s="22">
        <v>0</v>
      </c>
      <c r="U89" s="22">
        <v>0</v>
      </c>
    </row>
    <row r="90" spans="1:21" x14ac:dyDescent="0.25">
      <c r="A90" s="22" t="s">
        <v>120</v>
      </c>
      <c r="B90" s="22" t="s">
        <v>292</v>
      </c>
      <c r="C90" s="22" t="s">
        <v>297</v>
      </c>
      <c r="D90" s="22" t="s">
        <v>298</v>
      </c>
      <c r="E90" s="22">
        <v>41990829</v>
      </c>
      <c r="F90" s="22">
        <v>0</v>
      </c>
      <c r="G90" s="22">
        <v>0</v>
      </c>
      <c r="H90" s="22">
        <v>0</v>
      </c>
      <c r="I90" s="22">
        <v>2038504</v>
      </c>
      <c r="J90" s="22">
        <v>1232265</v>
      </c>
      <c r="K90" s="22">
        <v>0</v>
      </c>
      <c r="L90" s="22">
        <v>-195250</v>
      </c>
      <c r="M90" s="22">
        <v>-1667560</v>
      </c>
      <c r="N90" s="22">
        <v>-2430000</v>
      </c>
      <c r="O90" s="22">
        <v>472956</v>
      </c>
      <c r="P90" s="22">
        <v>2430000</v>
      </c>
      <c r="Q90" s="22">
        <v>0</v>
      </c>
      <c r="R90" s="22">
        <v>43871744</v>
      </c>
      <c r="S90" s="22">
        <v>0</v>
      </c>
      <c r="T90" s="22">
        <v>0</v>
      </c>
      <c r="U90" s="22">
        <v>0</v>
      </c>
    </row>
    <row r="91" spans="1:21" x14ac:dyDescent="0.25">
      <c r="A91" s="22" t="s">
        <v>120</v>
      </c>
      <c r="B91" s="22" t="s">
        <v>292</v>
      </c>
      <c r="C91" s="22" t="s">
        <v>299</v>
      </c>
      <c r="D91" s="22" t="s">
        <v>300</v>
      </c>
      <c r="E91" s="22">
        <v>7028189</v>
      </c>
      <c r="F91" s="22">
        <v>0</v>
      </c>
      <c r="G91" s="22">
        <v>0</v>
      </c>
      <c r="H91" s="22">
        <v>0</v>
      </c>
      <c r="I91" s="22">
        <v>78221</v>
      </c>
      <c r="J91" s="22">
        <v>2447450</v>
      </c>
      <c r="K91" s="22">
        <v>0</v>
      </c>
      <c r="L91" s="22">
        <v>0</v>
      </c>
      <c r="M91" s="22">
        <v>-299360</v>
      </c>
      <c r="N91" s="22">
        <v>0</v>
      </c>
      <c r="O91" s="22">
        <v>0</v>
      </c>
      <c r="P91" s="22">
        <v>0</v>
      </c>
      <c r="Q91" s="22">
        <v>0</v>
      </c>
      <c r="R91" s="22">
        <v>9254500</v>
      </c>
      <c r="S91" s="22">
        <v>0</v>
      </c>
      <c r="T91" s="22">
        <v>0</v>
      </c>
      <c r="U91" s="22">
        <v>0</v>
      </c>
    </row>
    <row r="92" spans="1:21" x14ac:dyDescent="0.25">
      <c r="A92" s="22" t="s">
        <v>120</v>
      </c>
      <c r="B92" s="22" t="s">
        <v>292</v>
      </c>
      <c r="C92" s="22" t="s">
        <v>301</v>
      </c>
      <c r="D92" s="22" t="s">
        <v>302</v>
      </c>
      <c r="E92" s="22">
        <v>7270794</v>
      </c>
      <c r="F92" s="22">
        <v>0</v>
      </c>
      <c r="G92" s="22">
        <v>0</v>
      </c>
      <c r="H92" s="22">
        <v>0</v>
      </c>
      <c r="I92" s="22">
        <v>967529</v>
      </c>
      <c r="J92" s="22">
        <v>1307425</v>
      </c>
      <c r="K92" s="22">
        <v>0</v>
      </c>
      <c r="L92" s="22">
        <v>0</v>
      </c>
      <c r="M92" s="22">
        <v>-286675</v>
      </c>
      <c r="N92" s="22">
        <v>-250000</v>
      </c>
      <c r="O92" s="22">
        <v>56553</v>
      </c>
      <c r="P92" s="22">
        <v>250000</v>
      </c>
      <c r="Q92" s="22">
        <v>0</v>
      </c>
      <c r="R92" s="22">
        <v>9315626</v>
      </c>
      <c r="S92" s="22">
        <v>0</v>
      </c>
      <c r="T92" s="22">
        <v>0</v>
      </c>
      <c r="U92" s="22">
        <v>0</v>
      </c>
    </row>
    <row r="93" spans="1:21" x14ac:dyDescent="0.25">
      <c r="A93" s="22" t="s">
        <v>120</v>
      </c>
      <c r="B93" s="22" t="s">
        <v>292</v>
      </c>
      <c r="C93" s="22" t="s">
        <v>303</v>
      </c>
      <c r="D93" s="22" t="s">
        <v>304</v>
      </c>
      <c r="E93" s="22">
        <v>102625709</v>
      </c>
      <c r="F93" s="22">
        <v>0</v>
      </c>
      <c r="G93" s="22">
        <v>0</v>
      </c>
      <c r="H93" s="22">
        <v>0</v>
      </c>
      <c r="I93" s="22">
        <v>6433583</v>
      </c>
      <c r="J93" s="22">
        <v>7446753</v>
      </c>
      <c r="K93" s="22">
        <v>3368146</v>
      </c>
      <c r="L93" s="22">
        <v>0</v>
      </c>
      <c r="M93" s="22">
        <v>-2939309</v>
      </c>
      <c r="N93" s="22">
        <v>-2590000</v>
      </c>
      <c r="O93" s="22">
        <v>788293</v>
      </c>
      <c r="P93" s="22">
        <v>2590000</v>
      </c>
      <c r="Q93" s="22">
        <v>-2318259</v>
      </c>
      <c r="R93" s="22">
        <v>115404916</v>
      </c>
      <c r="S93" s="22">
        <v>0</v>
      </c>
      <c r="T93" s="22">
        <v>0</v>
      </c>
      <c r="U93" s="22">
        <v>0</v>
      </c>
    </row>
    <row r="94" spans="1:21" x14ac:dyDescent="0.25">
      <c r="A94" s="22" t="s">
        <v>120</v>
      </c>
      <c r="B94" s="22" t="s">
        <v>292</v>
      </c>
      <c r="C94" s="22" t="s">
        <v>305</v>
      </c>
      <c r="D94" s="22" t="s">
        <v>306</v>
      </c>
      <c r="E94" s="22">
        <v>9059601</v>
      </c>
      <c r="F94" s="22">
        <v>0</v>
      </c>
      <c r="G94" s="22">
        <v>0</v>
      </c>
      <c r="H94" s="22">
        <v>0</v>
      </c>
      <c r="I94" s="22">
        <v>0</v>
      </c>
      <c r="J94" s="22">
        <v>594492</v>
      </c>
      <c r="K94" s="22">
        <v>202350</v>
      </c>
      <c r="L94" s="22">
        <v>-5964</v>
      </c>
      <c r="M94" s="22">
        <v>-418039</v>
      </c>
      <c r="N94" s="22">
        <v>0</v>
      </c>
      <c r="O94" s="22">
        <v>58685</v>
      </c>
      <c r="P94" s="22">
        <v>0</v>
      </c>
      <c r="Q94" s="22">
        <v>0</v>
      </c>
      <c r="R94" s="22">
        <v>9491125</v>
      </c>
      <c r="S94" s="22">
        <v>0</v>
      </c>
      <c r="T94" s="22">
        <v>0</v>
      </c>
      <c r="U94" s="22">
        <v>0</v>
      </c>
    </row>
    <row r="95" spans="1:21" x14ac:dyDescent="0.25">
      <c r="A95" s="22" t="s">
        <v>120</v>
      </c>
      <c r="B95" s="22" t="s">
        <v>292</v>
      </c>
      <c r="C95" s="22" t="s">
        <v>307</v>
      </c>
      <c r="D95" s="22" t="s">
        <v>308</v>
      </c>
      <c r="E95" s="22">
        <v>5308105</v>
      </c>
      <c r="F95" s="22">
        <v>0</v>
      </c>
      <c r="G95" s="22">
        <v>0</v>
      </c>
      <c r="H95" s="22">
        <v>0</v>
      </c>
      <c r="I95" s="22">
        <v>0</v>
      </c>
      <c r="J95" s="22">
        <v>602329</v>
      </c>
      <c r="K95" s="22">
        <v>0</v>
      </c>
      <c r="L95" s="22">
        <v>-6260</v>
      </c>
      <c r="M95" s="22">
        <v>-301482</v>
      </c>
      <c r="N95" s="22">
        <v>-55000</v>
      </c>
      <c r="O95" s="22">
        <v>50642</v>
      </c>
      <c r="P95" s="22">
        <v>55000</v>
      </c>
      <c r="Q95" s="22">
        <v>0</v>
      </c>
      <c r="R95" s="22">
        <v>5653334</v>
      </c>
      <c r="S95" s="22">
        <v>0</v>
      </c>
      <c r="T95" s="22">
        <v>0</v>
      </c>
      <c r="U95" s="22">
        <v>0</v>
      </c>
    </row>
    <row r="96" spans="1:21" x14ac:dyDescent="0.25">
      <c r="A96" s="22" t="s">
        <v>120</v>
      </c>
      <c r="B96" s="22" t="s">
        <v>292</v>
      </c>
      <c r="C96" s="22" t="s">
        <v>309</v>
      </c>
      <c r="D96" s="22" t="s">
        <v>310</v>
      </c>
      <c r="E96" s="22">
        <v>68826496</v>
      </c>
      <c r="F96" s="22"/>
      <c r="G96" s="22"/>
      <c r="H96" s="22"/>
      <c r="I96" s="22">
        <v>1770669</v>
      </c>
      <c r="J96" s="22">
        <v>3766378</v>
      </c>
      <c r="K96" s="22"/>
      <c r="L96" s="22"/>
      <c r="M96" s="22">
        <v>-2382003</v>
      </c>
      <c r="N96" s="22"/>
      <c r="O96" s="22">
        <v>564332</v>
      </c>
      <c r="P96" s="22"/>
      <c r="Q96" s="22"/>
      <c r="R96" s="22">
        <v>72545872</v>
      </c>
      <c r="S96" s="22"/>
      <c r="T96" s="22"/>
      <c r="U96" s="22"/>
    </row>
    <row r="97" spans="1:21" x14ac:dyDescent="0.25">
      <c r="A97" s="22" t="s">
        <v>120</v>
      </c>
      <c r="B97" s="22" t="s">
        <v>292</v>
      </c>
      <c r="C97" s="22" t="s">
        <v>311</v>
      </c>
      <c r="D97" s="22" t="s">
        <v>312</v>
      </c>
      <c r="E97" s="22">
        <v>8525008</v>
      </c>
      <c r="F97" s="22">
        <v>0</v>
      </c>
      <c r="G97" s="22">
        <v>0</v>
      </c>
      <c r="H97" s="22">
        <v>0</v>
      </c>
      <c r="I97" s="22">
        <v>0</v>
      </c>
      <c r="J97" s="22">
        <v>1022566</v>
      </c>
      <c r="K97" s="22">
        <v>0</v>
      </c>
      <c r="L97" s="22">
        <v>0</v>
      </c>
      <c r="M97" s="22">
        <v>-340963</v>
      </c>
      <c r="N97" s="22">
        <v>0</v>
      </c>
      <c r="O97" s="22">
        <v>174316</v>
      </c>
      <c r="P97" s="22">
        <v>0</v>
      </c>
      <c r="Q97" s="22">
        <v>2</v>
      </c>
      <c r="R97" s="22">
        <v>9380929</v>
      </c>
      <c r="S97" s="22">
        <v>0</v>
      </c>
      <c r="T97" s="22">
        <v>0</v>
      </c>
      <c r="U97" s="22">
        <v>0</v>
      </c>
    </row>
    <row r="98" spans="1:21" x14ac:dyDescent="0.25">
      <c r="A98" s="22" t="s">
        <v>120</v>
      </c>
      <c r="B98" s="22" t="s">
        <v>292</v>
      </c>
      <c r="C98" s="22" t="s">
        <v>313</v>
      </c>
      <c r="D98" s="22" t="s">
        <v>314</v>
      </c>
      <c r="E98" s="22">
        <v>73056020</v>
      </c>
      <c r="F98" s="22">
        <v>0</v>
      </c>
      <c r="G98" s="22">
        <v>0</v>
      </c>
      <c r="H98" s="22">
        <v>0</v>
      </c>
      <c r="I98" s="22">
        <v>0</v>
      </c>
      <c r="J98" s="22">
        <v>4012734</v>
      </c>
      <c r="K98" s="22">
        <v>0</v>
      </c>
      <c r="L98" s="22">
        <v>0</v>
      </c>
      <c r="M98" s="22">
        <v>-2549846</v>
      </c>
      <c r="N98" s="22">
        <v>0</v>
      </c>
      <c r="O98" s="22">
        <v>430776</v>
      </c>
      <c r="P98" s="22">
        <v>0</v>
      </c>
      <c r="Q98" s="22">
        <v>0</v>
      </c>
      <c r="R98" s="22">
        <v>74949684</v>
      </c>
      <c r="S98" s="22">
        <v>0</v>
      </c>
      <c r="T98" s="22">
        <v>0</v>
      </c>
      <c r="U98" s="22">
        <v>0</v>
      </c>
    </row>
    <row r="99" spans="1:21" x14ac:dyDescent="0.25">
      <c r="A99" s="22" t="s">
        <v>120</v>
      </c>
      <c r="B99" s="22" t="s">
        <v>292</v>
      </c>
      <c r="C99" s="22" t="s">
        <v>315</v>
      </c>
      <c r="D99" s="22" t="s">
        <v>316</v>
      </c>
      <c r="E99" s="22">
        <v>10122586</v>
      </c>
      <c r="F99" s="22">
        <v>0</v>
      </c>
      <c r="G99" s="22">
        <v>0</v>
      </c>
      <c r="H99" s="22">
        <v>0</v>
      </c>
      <c r="I99" s="22">
        <v>0</v>
      </c>
      <c r="J99" s="22">
        <v>1144442</v>
      </c>
      <c r="K99" s="22">
        <v>0</v>
      </c>
      <c r="L99" s="22">
        <v>0</v>
      </c>
      <c r="M99" s="22">
        <v>-547122</v>
      </c>
      <c r="N99" s="22">
        <v>0</v>
      </c>
      <c r="O99" s="22">
        <v>167599</v>
      </c>
      <c r="P99" s="22">
        <v>0</v>
      </c>
      <c r="Q99" s="22">
        <v>0</v>
      </c>
      <c r="R99" s="22">
        <v>10887505</v>
      </c>
      <c r="S99" s="22">
        <v>0</v>
      </c>
      <c r="T99" s="22">
        <v>0</v>
      </c>
      <c r="U99" s="22">
        <v>0</v>
      </c>
    </row>
    <row r="100" spans="1:21" x14ac:dyDescent="0.25">
      <c r="A100" s="22" t="s">
        <v>120</v>
      </c>
      <c r="B100" s="22" t="s">
        <v>292</v>
      </c>
      <c r="C100" s="22" t="s">
        <v>317</v>
      </c>
      <c r="D100" s="22" t="s">
        <v>318</v>
      </c>
      <c r="E100" s="22">
        <v>3010209</v>
      </c>
      <c r="F100" s="22">
        <v>0</v>
      </c>
      <c r="G100" s="22">
        <v>0</v>
      </c>
      <c r="H100" s="22">
        <v>0</v>
      </c>
      <c r="I100" s="22">
        <v>674523</v>
      </c>
      <c r="J100" s="22">
        <v>649446</v>
      </c>
      <c r="K100" s="22">
        <v>0</v>
      </c>
      <c r="L100" s="22">
        <v>0</v>
      </c>
      <c r="M100" s="22">
        <v>-225058</v>
      </c>
      <c r="N100" s="22">
        <v>-480097</v>
      </c>
      <c r="O100" s="22">
        <v>97866</v>
      </c>
      <c r="P100" s="22">
        <v>480097</v>
      </c>
      <c r="Q100" s="22">
        <v>0</v>
      </c>
      <c r="R100" s="22">
        <v>4206986</v>
      </c>
      <c r="S100" s="22">
        <v>0</v>
      </c>
      <c r="T100" s="22">
        <v>0</v>
      </c>
      <c r="U100" s="22">
        <v>0</v>
      </c>
    </row>
    <row r="101" spans="1:21" x14ac:dyDescent="0.25">
      <c r="A101" s="22" t="s">
        <v>120</v>
      </c>
      <c r="B101" s="22" t="s">
        <v>292</v>
      </c>
      <c r="C101" s="22" t="s">
        <v>319</v>
      </c>
      <c r="D101" s="22" t="s">
        <v>320</v>
      </c>
      <c r="E101" s="22">
        <v>6466380</v>
      </c>
      <c r="F101" s="22">
        <v>0</v>
      </c>
      <c r="G101" s="22">
        <v>0</v>
      </c>
      <c r="H101" s="22">
        <v>0</v>
      </c>
      <c r="I101" s="22">
        <v>103000</v>
      </c>
      <c r="J101" s="22">
        <v>17787</v>
      </c>
      <c r="K101" s="22">
        <v>71758</v>
      </c>
      <c r="L101" s="22">
        <v>0</v>
      </c>
      <c r="M101" s="22">
        <v>-260490</v>
      </c>
      <c r="N101" s="22">
        <v>0</v>
      </c>
      <c r="O101" s="22">
        <v>0</v>
      </c>
      <c r="P101" s="22">
        <v>0</v>
      </c>
      <c r="Q101" s="22">
        <v>0</v>
      </c>
      <c r="R101" s="22">
        <v>6398435</v>
      </c>
      <c r="S101" s="22">
        <v>0</v>
      </c>
      <c r="T101" s="22">
        <v>0</v>
      </c>
      <c r="U101" s="22">
        <v>0</v>
      </c>
    </row>
    <row r="102" spans="1:21" x14ac:dyDescent="0.25">
      <c r="A102" s="22" t="s">
        <v>120</v>
      </c>
      <c r="B102" s="22" t="s">
        <v>292</v>
      </c>
      <c r="C102" s="22" t="s">
        <v>321</v>
      </c>
      <c r="D102" s="22" t="s">
        <v>322</v>
      </c>
      <c r="E102" s="22">
        <v>16339822</v>
      </c>
      <c r="F102" s="22">
        <v>0</v>
      </c>
      <c r="G102" s="22">
        <v>0</v>
      </c>
      <c r="H102" s="22">
        <v>0</v>
      </c>
      <c r="I102" s="22">
        <v>0</v>
      </c>
      <c r="J102" s="22">
        <v>519787</v>
      </c>
      <c r="K102" s="22">
        <v>0</v>
      </c>
      <c r="L102" s="22">
        <v>-28700</v>
      </c>
      <c r="M102" s="22">
        <v>-509739</v>
      </c>
      <c r="N102" s="22">
        <v>-167335</v>
      </c>
      <c r="O102" s="22">
        <v>138515</v>
      </c>
      <c r="P102" s="22">
        <v>167335</v>
      </c>
      <c r="Q102" s="22">
        <v>0</v>
      </c>
      <c r="R102" s="22">
        <v>16459685</v>
      </c>
      <c r="S102" s="22">
        <v>0</v>
      </c>
      <c r="T102" s="22">
        <v>0</v>
      </c>
      <c r="U102" s="22">
        <v>0</v>
      </c>
    </row>
    <row r="103" spans="1:21" x14ac:dyDescent="0.25">
      <c r="A103" s="22" t="s">
        <v>120</v>
      </c>
      <c r="B103" s="22" t="s">
        <v>292</v>
      </c>
      <c r="C103" s="22" t="s">
        <v>323</v>
      </c>
      <c r="D103" s="22" t="s">
        <v>324</v>
      </c>
      <c r="E103" s="22">
        <v>5795846</v>
      </c>
      <c r="F103" s="22">
        <v>0</v>
      </c>
      <c r="G103" s="22">
        <v>0</v>
      </c>
      <c r="H103" s="22">
        <v>0</v>
      </c>
      <c r="I103" s="22">
        <v>0</v>
      </c>
      <c r="J103" s="22">
        <v>901447</v>
      </c>
      <c r="K103" s="22">
        <v>0</v>
      </c>
      <c r="L103" s="22">
        <v>0</v>
      </c>
      <c r="M103" s="22">
        <v>-537342</v>
      </c>
      <c r="N103" s="22">
        <v>0</v>
      </c>
      <c r="O103" s="22">
        <v>281321</v>
      </c>
      <c r="P103" s="22">
        <v>0</v>
      </c>
      <c r="Q103" s="22">
        <v>0</v>
      </c>
      <c r="R103" s="22">
        <v>6441272</v>
      </c>
      <c r="S103" s="22">
        <v>0</v>
      </c>
      <c r="T103" s="22">
        <v>0</v>
      </c>
      <c r="U103" s="22">
        <v>0</v>
      </c>
    </row>
    <row r="104" spans="1:21" x14ac:dyDescent="0.25">
      <c r="A104" s="22" t="s">
        <v>120</v>
      </c>
      <c r="B104" s="22" t="s">
        <v>292</v>
      </c>
      <c r="C104" s="22" t="s">
        <v>325</v>
      </c>
      <c r="D104" s="22" t="s">
        <v>326</v>
      </c>
      <c r="E104" s="22">
        <v>185266057</v>
      </c>
      <c r="F104" s="22"/>
      <c r="G104" s="22"/>
      <c r="H104" s="22"/>
      <c r="I104" s="22"/>
      <c r="J104" s="22">
        <v>11109724</v>
      </c>
      <c r="K104" s="22">
        <v>497844</v>
      </c>
      <c r="L104" s="22">
        <v>-1075261</v>
      </c>
      <c r="M104" s="22">
        <v>-4790084</v>
      </c>
      <c r="N104" s="22">
        <v>8334000</v>
      </c>
      <c r="O104" s="22">
        <v>1311988</v>
      </c>
      <c r="P104" s="22">
        <v>-8334000</v>
      </c>
      <c r="Q104" s="22"/>
      <c r="R104" s="22">
        <v>192320268</v>
      </c>
      <c r="S104" s="22"/>
      <c r="T104" s="22"/>
      <c r="U104" s="22"/>
    </row>
    <row r="105" spans="1:21" x14ac:dyDescent="0.25">
      <c r="A105" s="22" t="s">
        <v>120</v>
      </c>
      <c r="B105" s="22" t="s">
        <v>292</v>
      </c>
      <c r="C105" s="22" t="s">
        <v>327</v>
      </c>
      <c r="D105" s="22" t="s">
        <v>328</v>
      </c>
      <c r="E105" s="22">
        <v>39830772</v>
      </c>
      <c r="F105" s="22">
        <v>0</v>
      </c>
      <c r="G105" s="22">
        <v>0</v>
      </c>
      <c r="H105" s="22">
        <v>0</v>
      </c>
      <c r="I105" s="22">
        <v>0</v>
      </c>
      <c r="J105" s="22">
        <v>2349976</v>
      </c>
      <c r="K105" s="22">
        <v>0</v>
      </c>
      <c r="L105" s="22">
        <v>-28674</v>
      </c>
      <c r="M105" s="22">
        <v>-1660650</v>
      </c>
      <c r="N105" s="22">
        <v>0</v>
      </c>
      <c r="O105" s="22">
        <v>148188</v>
      </c>
      <c r="P105" s="22">
        <v>0</v>
      </c>
      <c r="Q105" s="22">
        <v>0</v>
      </c>
      <c r="R105" s="22">
        <v>40639612</v>
      </c>
      <c r="S105" s="22">
        <v>0</v>
      </c>
      <c r="T105" s="22">
        <v>0</v>
      </c>
      <c r="U105" s="22">
        <v>0</v>
      </c>
    </row>
    <row r="106" spans="1:21" x14ac:dyDescent="0.25">
      <c r="A106" s="22" t="s">
        <v>120</v>
      </c>
      <c r="B106" s="22" t="s">
        <v>292</v>
      </c>
      <c r="C106" s="22" t="s">
        <v>329</v>
      </c>
      <c r="D106" s="22" t="s">
        <v>330</v>
      </c>
      <c r="E106" s="22">
        <v>32149168</v>
      </c>
      <c r="F106" s="22">
        <v>0</v>
      </c>
      <c r="G106" s="22">
        <v>0</v>
      </c>
      <c r="H106" s="22">
        <v>0</v>
      </c>
      <c r="I106" s="22">
        <v>0</v>
      </c>
      <c r="J106" s="22">
        <v>1985278</v>
      </c>
      <c r="K106" s="22">
        <v>0</v>
      </c>
      <c r="L106" s="22">
        <v>-24278</v>
      </c>
      <c r="M106" s="22">
        <v>-913489</v>
      </c>
      <c r="N106" s="22">
        <v>-2343579</v>
      </c>
      <c r="O106" s="22">
        <v>189008</v>
      </c>
      <c r="P106" s="22">
        <v>2343579</v>
      </c>
      <c r="Q106" s="22">
        <v>0</v>
      </c>
      <c r="R106" s="22">
        <v>33385687</v>
      </c>
      <c r="S106" s="22">
        <v>0</v>
      </c>
      <c r="T106" s="22">
        <v>0</v>
      </c>
      <c r="U106" s="22">
        <v>0</v>
      </c>
    </row>
    <row r="107" spans="1:21" x14ac:dyDescent="0.25">
      <c r="A107" s="22" t="s">
        <v>120</v>
      </c>
      <c r="B107" s="22" t="s">
        <v>292</v>
      </c>
      <c r="C107" s="22" t="s">
        <v>331</v>
      </c>
      <c r="D107" s="22" t="s">
        <v>332</v>
      </c>
      <c r="E107" s="22">
        <v>4535829</v>
      </c>
      <c r="F107" s="22">
        <v>0</v>
      </c>
      <c r="G107" s="22">
        <v>0</v>
      </c>
      <c r="H107" s="22">
        <v>0</v>
      </c>
      <c r="I107" s="22">
        <v>80056</v>
      </c>
      <c r="J107" s="22">
        <v>1557418</v>
      </c>
      <c r="K107" s="22">
        <v>0</v>
      </c>
      <c r="L107" s="22">
        <v>-162092</v>
      </c>
      <c r="M107" s="22">
        <v>-296269</v>
      </c>
      <c r="N107" s="22">
        <v>-501153</v>
      </c>
      <c r="O107" s="22">
        <v>50964</v>
      </c>
      <c r="P107" s="22">
        <v>501153</v>
      </c>
      <c r="Q107" s="22">
        <v>0</v>
      </c>
      <c r="R107" s="22">
        <v>5765906</v>
      </c>
      <c r="S107" s="22">
        <v>0</v>
      </c>
      <c r="T107" s="22">
        <v>0</v>
      </c>
      <c r="U107" s="22">
        <v>0</v>
      </c>
    </row>
    <row r="108" spans="1:21" x14ac:dyDescent="0.25">
      <c r="A108" s="22" t="s">
        <v>120</v>
      </c>
      <c r="B108" s="22" t="s">
        <v>292</v>
      </c>
      <c r="C108" s="22" t="s">
        <v>333</v>
      </c>
      <c r="D108" s="22" t="s">
        <v>334</v>
      </c>
      <c r="E108" s="22">
        <v>79886126</v>
      </c>
      <c r="F108" s="22">
        <v>0</v>
      </c>
      <c r="G108" s="22">
        <v>0</v>
      </c>
      <c r="H108" s="22">
        <v>0</v>
      </c>
      <c r="I108" s="22">
        <v>1058218</v>
      </c>
      <c r="J108" s="22">
        <v>2799491</v>
      </c>
      <c r="K108" s="22">
        <v>1555611</v>
      </c>
      <c r="L108" s="22">
        <v>-98081</v>
      </c>
      <c r="M108" s="22">
        <v>-3617668</v>
      </c>
      <c r="N108" s="22">
        <v>-495188</v>
      </c>
      <c r="O108" s="22">
        <v>678703</v>
      </c>
      <c r="P108" s="22">
        <v>495188</v>
      </c>
      <c r="Q108" s="22">
        <v>0</v>
      </c>
      <c r="R108" s="22">
        <v>82262400</v>
      </c>
      <c r="S108" s="22">
        <v>0</v>
      </c>
      <c r="T108" s="22">
        <v>0</v>
      </c>
      <c r="U108" s="22">
        <v>0</v>
      </c>
    </row>
    <row r="109" spans="1:21" x14ac:dyDescent="0.25">
      <c r="A109" s="22" t="s">
        <v>120</v>
      </c>
      <c r="B109" s="22" t="s">
        <v>292</v>
      </c>
      <c r="C109" s="22" t="s">
        <v>335</v>
      </c>
      <c r="D109" s="22" t="s">
        <v>336</v>
      </c>
      <c r="E109" s="22">
        <v>35725273</v>
      </c>
      <c r="F109" s="22">
        <v>0</v>
      </c>
      <c r="G109" s="22">
        <v>0</v>
      </c>
      <c r="H109" s="22">
        <v>0</v>
      </c>
      <c r="I109" s="22">
        <v>401861</v>
      </c>
      <c r="J109" s="22">
        <v>3115849</v>
      </c>
      <c r="K109" s="22">
        <v>0</v>
      </c>
      <c r="L109" s="22">
        <v>-61718</v>
      </c>
      <c r="M109" s="22">
        <v>-1143707</v>
      </c>
      <c r="N109" s="22">
        <v>0</v>
      </c>
      <c r="O109" s="22">
        <v>135413</v>
      </c>
      <c r="P109" s="22">
        <v>0</v>
      </c>
      <c r="Q109" s="22">
        <v>2895142</v>
      </c>
      <c r="R109" s="22">
        <v>41068113</v>
      </c>
      <c r="S109" s="22">
        <v>0</v>
      </c>
      <c r="T109" s="22">
        <v>0</v>
      </c>
      <c r="U109" s="22">
        <v>0</v>
      </c>
    </row>
    <row r="110" spans="1:21" x14ac:dyDescent="0.25">
      <c r="A110" s="22" t="s">
        <v>120</v>
      </c>
      <c r="B110" s="22" t="s">
        <v>292</v>
      </c>
      <c r="C110" s="22" t="s">
        <v>337</v>
      </c>
      <c r="D110" s="22" t="s">
        <v>338</v>
      </c>
      <c r="E110" s="22">
        <v>64255494</v>
      </c>
      <c r="F110" s="22">
        <v>0</v>
      </c>
      <c r="G110" s="22">
        <v>0</v>
      </c>
      <c r="H110" s="22">
        <v>0</v>
      </c>
      <c r="I110" s="22">
        <v>812069</v>
      </c>
      <c r="J110" s="22">
        <v>3197146</v>
      </c>
      <c r="K110" s="22">
        <v>234615</v>
      </c>
      <c r="L110" s="22">
        <v>-19669</v>
      </c>
      <c r="M110" s="22">
        <v>-1738809</v>
      </c>
      <c r="N110" s="22">
        <v>-415000</v>
      </c>
      <c r="O110" s="22">
        <v>411230</v>
      </c>
      <c r="P110" s="22">
        <v>415000</v>
      </c>
      <c r="Q110" s="22">
        <v>0</v>
      </c>
      <c r="R110" s="22">
        <v>67152076</v>
      </c>
      <c r="S110" s="22">
        <v>0</v>
      </c>
      <c r="T110" s="22">
        <v>0</v>
      </c>
      <c r="U110" s="22">
        <v>0</v>
      </c>
    </row>
    <row r="111" spans="1:21" x14ac:dyDescent="0.25">
      <c r="A111" s="22" t="s">
        <v>120</v>
      </c>
      <c r="B111" s="22" t="s">
        <v>292</v>
      </c>
      <c r="C111" s="22" t="s">
        <v>339</v>
      </c>
      <c r="D111" s="22" t="s">
        <v>340</v>
      </c>
      <c r="E111" s="22">
        <v>9144765</v>
      </c>
      <c r="F111" s="22">
        <v>0</v>
      </c>
      <c r="G111" s="22">
        <v>0</v>
      </c>
      <c r="H111" s="22">
        <v>0</v>
      </c>
      <c r="I111" s="22">
        <v>0</v>
      </c>
      <c r="J111" s="22">
        <v>310006</v>
      </c>
      <c r="K111" s="22">
        <v>0</v>
      </c>
      <c r="L111" s="22">
        <v>0</v>
      </c>
      <c r="M111" s="22">
        <v>-348852</v>
      </c>
      <c r="N111" s="22">
        <v>-198900</v>
      </c>
      <c r="O111" s="22">
        <v>14524</v>
      </c>
      <c r="P111" s="22">
        <v>198900</v>
      </c>
      <c r="Q111" s="22">
        <v>0</v>
      </c>
      <c r="R111" s="22">
        <v>9120443</v>
      </c>
      <c r="S111" s="22">
        <v>0</v>
      </c>
      <c r="T111" s="22">
        <v>0</v>
      </c>
      <c r="U111" s="22">
        <v>0</v>
      </c>
    </row>
    <row r="112" spans="1:21" x14ac:dyDescent="0.25">
      <c r="A112" s="22" t="s">
        <v>120</v>
      </c>
      <c r="B112" s="22" t="s">
        <v>292</v>
      </c>
      <c r="C112" s="22" t="s">
        <v>341</v>
      </c>
      <c r="D112" s="22" t="s">
        <v>342</v>
      </c>
      <c r="E112" s="22">
        <v>164751824</v>
      </c>
      <c r="F112" s="22"/>
      <c r="G112" s="22"/>
      <c r="H112" s="22"/>
      <c r="I112" s="22">
        <v>3546317</v>
      </c>
      <c r="J112" s="22">
        <v>12404672</v>
      </c>
      <c r="K112" s="22">
        <v>26171232</v>
      </c>
      <c r="L112" s="22">
        <v>-139040</v>
      </c>
      <c r="M112" s="22">
        <v>-4458889</v>
      </c>
      <c r="N112" s="22">
        <v>45400</v>
      </c>
      <c r="O112" s="22">
        <v>1164014</v>
      </c>
      <c r="P112" s="22">
        <v>-45400</v>
      </c>
      <c r="Q112" s="22"/>
      <c r="R112" s="22">
        <v>203440130</v>
      </c>
      <c r="S112" s="22"/>
      <c r="T112" s="22"/>
      <c r="U112" s="22"/>
    </row>
    <row r="113" spans="1:21" x14ac:dyDescent="0.25">
      <c r="A113" s="22" t="s">
        <v>120</v>
      </c>
      <c r="B113" s="22" t="s">
        <v>292</v>
      </c>
      <c r="C113" s="22" t="s">
        <v>343</v>
      </c>
      <c r="D113" s="22" t="s">
        <v>344</v>
      </c>
      <c r="E113" s="22">
        <v>5225118</v>
      </c>
      <c r="F113" s="22">
        <v>0</v>
      </c>
      <c r="G113" s="22">
        <v>0</v>
      </c>
      <c r="H113" s="22">
        <v>0</v>
      </c>
      <c r="I113" s="22">
        <v>0</v>
      </c>
      <c r="J113" s="22">
        <v>419639</v>
      </c>
      <c r="K113" s="22">
        <v>0</v>
      </c>
      <c r="L113" s="22">
        <v>0</v>
      </c>
      <c r="M113" s="22">
        <v>-397135</v>
      </c>
      <c r="N113" s="22">
        <v>0</v>
      </c>
      <c r="O113" s="22">
        <v>0</v>
      </c>
      <c r="P113" s="22">
        <v>0</v>
      </c>
      <c r="Q113" s="22">
        <v>0</v>
      </c>
      <c r="R113" s="22">
        <v>5247622</v>
      </c>
      <c r="S113" s="22">
        <v>0</v>
      </c>
      <c r="T113" s="22">
        <v>0</v>
      </c>
      <c r="U113" s="22">
        <v>0</v>
      </c>
    </row>
    <row r="114" spans="1:21" x14ac:dyDescent="0.25">
      <c r="A114" s="22" t="s">
        <v>120</v>
      </c>
      <c r="B114" s="22" t="s">
        <v>292</v>
      </c>
      <c r="C114" s="22" t="s">
        <v>345</v>
      </c>
      <c r="D114" s="22" t="s">
        <v>346</v>
      </c>
      <c r="E114" s="22">
        <v>18568640</v>
      </c>
      <c r="F114" s="22">
        <v>0</v>
      </c>
      <c r="G114" s="22">
        <v>0</v>
      </c>
      <c r="H114" s="22">
        <v>0</v>
      </c>
      <c r="I114" s="22">
        <v>0</v>
      </c>
      <c r="J114" s="22">
        <v>3154128</v>
      </c>
      <c r="K114" s="22">
        <v>0</v>
      </c>
      <c r="L114" s="22">
        <v>-56895</v>
      </c>
      <c r="M114" s="22">
        <v>-796770</v>
      </c>
      <c r="N114" s="22">
        <v>0</v>
      </c>
      <c r="O114" s="22">
        <v>65276</v>
      </c>
      <c r="P114" s="22">
        <v>0</v>
      </c>
      <c r="Q114" s="22">
        <v>0</v>
      </c>
      <c r="R114" s="22">
        <v>20934379</v>
      </c>
      <c r="S114" s="22">
        <v>0</v>
      </c>
      <c r="T114" s="22">
        <v>0</v>
      </c>
      <c r="U114" s="22">
        <v>0</v>
      </c>
    </row>
    <row r="115" spans="1:21" x14ac:dyDescent="0.25">
      <c r="A115" s="22" t="s">
        <v>120</v>
      </c>
      <c r="B115" s="22" t="s">
        <v>292</v>
      </c>
      <c r="C115" s="22" t="s">
        <v>347</v>
      </c>
      <c r="D115" s="22" t="s">
        <v>348</v>
      </c>
      <c r="E115" s="22">
        <v>9617030</v>
      </c>
      <c r="F115" s="22">
        <v>0</v>
      </c>
      <c r="G115" s="22">
        <v>0</v>
      </c>
      <c r="H115" s="22">
        <v>0</v>
      </c>
      <c r="I115" s="22">
        <v>327516</v>
      </c>
      <c r="J115" s="22">
        <v>755004</v>
      </c>
      <c r="K115" s="22">
        <v>0</v>
      </c>
      <c r="L115" s="22">
        <v>0</v>
      </c>
      <c r="M115" s="22">
        <v>0</v>
      </c>
      <c r="N115" s="22">
        <v>-58065</v>
      </c>
      <c r="O115" s="22">
        <v>74235</v>
      </c>
      <c r="P115" s="22">
        <v>58065</v>
      </c>
      <c r="Q115" s="22">
        <v>0</v>
      </c>
      <c r="R115" s="22">
        <v>10773785</v>
      </c>
      <c r="S115" s="22">
        <v>0</v>
      </c>
      <c r="T115" s="22">
        <v>0</v>
      </c>
      <c r="U115" s="22">
        <v>0</v>
      </c>
    </row>
    <row r="116" spans="1:21" x14ac:dyDescent="0.25">
      <c r="A116" s="22" t="s">
        <v>120</v>
      </c>
      <c r="B116" s="22" t="s">
        <v>292</v>
      </c>
      <c r="C116" s="22" t="s">
        <v>349</v>
      </c>
      <c r="D116" s="22" t="s">
        <v>350</v>
      </c>
      <c r="E116" s="22">
        <v>47208898</v>
      </c>
      <c r="F116" s="22">
        <v>0</v>
      </c>
      <c r="G116" s="22">
        <v>0</v>
      </c>
      <c r="H116" s="22">
        <v>0</v>
      </c>
      <c r="I116" s="22">
        <v>968857</v>
      </c>
      <c r="J116" s="22">
        <v>2258221</v>
      </c>
      <c r="K116" s="22">
        <v>93766</v>
      </c>
      <c r="L116" s="22">
        <v>-41683</v>
      </c>
      <c r="M116" s="22">
        <v>-1437107</v>
      </c>
      <c r="N116" s="22">
        <v>0</v>
      </c>
      <c r="O116" s="22">
        <v>80345</v>
      </c>
      <c r="P116" s="22">
        <v>0</v>
      </c>
      <c r="Q116" s="22">
        <v>0</v>
      </c>
      <c r="R116" s="22">
        <v>49131297</v>
      </c>
      <c r="S116" s="22">
        <v>0</v>
      </c>
      <c r="T116" s="22">
        <v>0</v>
      </c>
      <c r="U116" s="22">
        <v>0</v>
      </c>
    </row>
    <row r="117" spans="1:21" x14ac:dyDescent="0.25">
      <c r="A117" s="22" t="s">
        <v>120</v>
      </c>
      <c r="B117" s="22" t="s">
        <v>292</v>
      </c>
      <c r="C117" s="22" t="s">
        <v>351</v>
      </c>
      <c r="D117" s="22" t="s">
        <v>352</v>
      </c>
      <c r="E117" s="22">
        <v>23693792</v>
      </c>
      <c r="F117" s="22">
        <v>0</v>
      </c>
      <c r="G117" s="22">
        <v>0</v>
      </c>
      <c r="H117" s="22">
        <v>0</v>
      </c>
      <c r="I117" s="22">
        <v>0</v>
      </c>
      <c r="J117" s="22">
        <v>2199792</v>
      </c>
      <c r="K117" s="22">
        <v>0</v>
      </c>
      <c r="L117" s="22">
        <v>-82965</v>
      </c>
      <c r="M117" s="22">
        <v>-1277135</v>
      </c>
      <c r="N117" s="22">
        <v>-22000</v>
      </c>
      <c r="O117" s="22">
        <v>790674</v>
      </c>
      <c r="P117" s="22">
        <v>22000</v>
      </c>
      <c r="Q117" s="22">
        <v>0</v>
      </c>
      <c r="R117" s="22">
        <v>25324158</v>
      </c>
      <c r="S117" s="22">
        <v>0</v>
      </c>
      <c r="T117" s="22">
        <v>0</v>
      </c>
      <c r="U117" s="22">
        <v>0</v>
      </c>
    </row>
    <row r="118" spans="1:21" x14ac:dyDescent="0.25">
      <c r="A118" s="22" t="s">
        <v>120</v>
      </c>
      <c r="B118" s="22" t="s">
        <v>292</v>
      </c>
      <c r="C118" s="22" t="s">
        <v>353</v>
      </c>
      <c r="D118" s="22" t="s">
        <v>354</v>
      </c>
      <c r="E118" s="22">
        <v>52034116</v>
      </c>
      <c r="F118" s="22">
        <v>0</v>
      </c>
      <c r="G118" s="22">
        <v>0</v>
      </c>
      <c r="H118" s="22">
        <v>0</v>
      </c>
      <c r="I118" s="22">
        <v>0</v>
      </c>
      <c r="J118" s="22">
        <v>10063505</v>
      </c>
      <c r="K118" s="22">
        <v>0</v>
      </c>
      <c r="L118" s="22">
        <v>0</v>
      </c>
      <c r="M118" s="22">
        <v>-3167599</v>
      </c>
      <c r="N118" s="22">
        <v>-912000</v>
      </c>
      <c r="O118" s="22">
        <v>1957383</v>
      </c>
      <c r="P118" s="22">
        <v>912000</v>
      </c>
      <c r="Q118" s="22">
        <v>0</v>
      </c>
      <c r="R118" s="22">
        <v>60887405</v>
      </c>
      <c r="S118" s="22">
        <v>0</v>
      </c>
      <c r="T118" s="22">
        <v>0</v>
      </c>
      <c r="U118" s="22">
        <v>0</v>
      </c>
    </row>
    <row r="119" spans="1:21" x14ac:dyDescent="0.25">
      <c r="A119" s="22" t="s">
        <v>120</v>
      </c>
      <c r="B119" s="22" t="s">
        <v>292</v>
      </c>
      <c r="C119" s="22" t="s">
        <v>355</v>
      </c>
      <c r="D119" s="22" t="s">
        <v>356</v>
      </c>
      <c r="E119" s="22">
        <v>93920960</v>
      </c>
      <c r="F119" s="22"/>
      <c r="G119" s="22"/>
      <c r="H119" s="22"/>
      <c r="I119" s="22">
        <v>2385923</v>
      </c>
      <c r="J119" s="22">
        <v>13706067</v>
      </c>
      <c r="K119" s="22"/>
      <c r="L119" s="22">
        <v>-19688</v>
      </c>
      <c r="M119" s="22">
        <v>-3015394</v>
      </c>
      <c r="N119" s="22"/>
      <c r="O119" s="22">
        <v>185022</v>
      </c>
      <c r="P119" s="22"/>
      <c r="Q119" s="22"/>
      <c r="R119" s="22">
        <v>107162890</v>
      </c>
      <c r="S119" s="22"/>
      <c r="T119" s="22"/>
      <c r="U119" s="22"/>
    </row>
    <row r="120" spans="1:21" x14ac:dyDescent="0.25">
      <c r="A120" s="22" t="s">
        <v>120</v>
      </c>
      <c r="B120" s="22" t="s">
        <v>292</v>
      </c>
      <c r="C120" s="22" t="s">
        <v>357</v>
      </c>
      <c r="D120" s="22" t="s">
        <v>358</v>
      </c>
      <c r="E120" s="22">
        <v>5465793</v>
      </c>
      <c r="F120" s="22">
        <v>0</v>
      </c>
      <c r="G120" s="22">
        <v>0</v>
      </c>
      <c r="H120" s="22">
        <v>0</v>
      </c>
      <c r="I120" s="22">
        <v>0</v>
      </c>
      <c r="J120" s="22">
        <v>133992</v>
      </c>
      <c r="K120" s="22">
        <v>0</v>
      </c>
      <c r="L120" s="22">
        <v>0</v>
      </c>
      <c r="M120" s="22">
        <v>-227477</v>
      </c>
      <c r="N120" s="22">
        <v>0</v>
      </c>
      <c r="O120" s="22">
        <v>0</v>
      </c>
      <c r="P120" s="22">
        <v>0</v>
      </c>
      <c r="Q120" s="22">
        <v>0</v>
      </c>
      <c r="R120" s="22">
        <v>5372308</v>
      </c>
      <c r="S120" s="22">
        <v>0</v>
      </c>
      <c r="T120" s="22">
        <v>0</v>
      </c>
      <c r="U120" s="22">
        <v>0</v>
      </c>
    </row>
    <row r="121" spans="1:21" x14ac:dyDescent="0.25">
      <c r="A121" s="22" t="s">
        <v>120</v>
      </c>
      <c r="B121" s="22" t="s">
        <v>292</v>
      </c>
      <c r="C121" s="22" t="s">
        <v>359</v>
      </c>
      <c r="D121" s="22" t="s">
        <v>360</v>
      </c>
      <c r="E121" s="22">
        <v>41363019</v>
      </c>
      <c r="F121" s="22">
        <v>0</v>
      </c>
      <c r="G121" s="22">
        <v>0</v>
      </c>
      <c r="H121" s="22">
        <v>0</v>
      </c>
      <c r="I121" s="22">
        <v>2294582</v>
      </c>
      <c r="J121" s="22">
        <v>7642401</v>
      </c>
      <c r="K121" s="22">
        <v>0</v>
      </c>
      <c r="L121" s="22">
        <v>-317033</v>
      </c>
      <c r="M121" s="22">
        <v>-1901311</v>
      </c>
      <c r="N121" s="22">
        <v>0</v>
      </c>
      <c r="O121" s="22">
        <v>1671047</v>
      </c>
      <c r="P121" s="22">
        <v>0</v>
      </c>
      <c r="Q121" s="22">
        <v>0</v>
      </c>
      <c r="R121" s="22">
        <v>50752705</v>
      </c>
      <c r="S121" s="22">
        <v>0</v>
      </c>
      <c r="T121" s="22">
        <v>0</v>
      </c>
      <c r="U121" s="22">
        <v>0</v>
      </c>
    </row>
    <row r="122" spans="1:21" x14ac:dyDescent="0.25">
      <c r="A122" s="22" t="s">
        <v>120</v>
      </c>
      <c r="B122" s="22" t="s">
        <v>292</v>
      </c>
      <c r="C122" s="22" t="s">
        <v>361</v>
      </c>
      <c r="D122" s="22" t="s">
        <v>362</v>
      </c>
      <c r="E122" s="22">
        <v>11319008</v>
      </c>
      <c r="F122" s="22">
        <v>0</v>
      </c>
      <c r="G122" s="22">
        <v>0</v>
      </c>
      <c r="H122" s="22">
        <v>0</v>
      </c>
      <c r="I122" s="22">
        <v>237602</v>
      </c>
      <c r="J122" s="22">
        <v>1205221</v>
      </c>
      <c r="K122" s="22">
        <v>0</v>
      </c>
      <c r="L122" s="22">
        <v>0</v>
      </c>
      <c r="M122" s="22">
        <v>-458742</v>
      </c>
      <c r="N122" s="22">
        <v>0</v>
      </c>
      <c r="O122" s="22">
        <v>76219</v>
      </c>
      <c r="P122" s="22">
        <v>0</v>
      </c>
      <c r="Q122" s="22">
        <v>0</v>
      </c>
      <c r="R122" s="22">
        <v>12379308</v>
      </c>
      <c r="S122" s="22">
        <v>0</v>
      </c>
      <c r="T122" s="22">
        <v>0</v>
      </c>
      <c r="U122" s="22">
        <v>0</v>
      </c>
    </row>
    <row r="123" spans="1:21" x14ac:dyDescent="0.25">
      <c r="A123" s="22" t="s">
        <v>120</v>
      </c>
      <c r="B123" s="22" t="s">
        <v>292</v>
      </c>
      <c r="C123" s="22" t="s">
        <v>363</v>
      </c>
      <c r="D123" s="22" t="s">
        <v>364</v>
      </c>
      <c r="E123" s="22">
        <v>23314397</v>
      </c>
      <c r="F123" s="22">
        <v>0</v>
      </c>
      <c r="G123" s="22">
        <v>0</v>
      </c>
      <c r="H123" s="22">
        <v>0</v>
      </c>
      <c r="I123" s="22">
        <v>125000</v>
      </c>
      <c r="J123" s="22">
        <v>1629360</v>
      </c>
      <c r="K123" s="22">
        <v>0</v>
      </c>
      <c r="L123" s="22">
        <v>0</v>
      </c>
      <c r="M123" s="22">
        <v>-1029093</v>
      </c>
      <c r="N123" s="22">
        <v>-500000</v>
      </c>
      <c r="O123" s="22">
        <v>271485</v>
      </c>
      <c r="P123" s="22">
        <v>500000</v>
      </c>
      <c r="Q123" s="22">
        <v>0</v>
      </c>
      <c r="R123" s="22">
        <v>24311149</v>
      </c>
      <c r="S123" s="22">
        <v>0</v>
      </c>
      <c r="T123" s="22">
        <v>0</v>
      </c>
      <c r="U123" s="22">
        <v>0</v>
      </c>
    </row>
    <row r="124" spans="1:21" x14ac:dyDescent="0.25">
      <c r="A124" s="22" t="s">
        <v>120</v>
      </c>
      <c r="B124" s="22" t="s">
        <v>292</v>
      </c>
      <c r="C124" s="22" t="s">
        <v>365</v>
      </c>
      <c r="D124" s="22" t="s">
        <v>366</v>
      </c>
      <c r="E124" s="22">
        <v>8958726</v>
      </c>
      <c r="F124" s="22">
        <v>0</v>
      </c>
      <c r="G124" s="22">
        <v>0</v>
      </c>
      <c r="H124" s="22">
        <v>0</v>
      </c>
      <c r="I124" s="22">
        <v>0</v>
      </c>
      <c r="J124" s="22">
        <v>662942</v>
      </c>
      <c r="K124" s="22">
        <v>0</v>
      </c>
      <c r="L124" s="22">
        <v>-30761</v>
      </c>
      <c r="M124" s="22">
        <v>-366455</v>
      </c>
      <c r="N124" s="22">
        <v>-37125</v>
      </c>
      <c r="O124" s="22">
        <v>67422</v>
      </c>
      <c r="P124" s="22">
        <v>37125</v>
      </c>
      <c r="Q124" s="22">
        <v>-11033</v>
      </c>
      <c r="R124" s="22">
        <v>9280841</v>
      </c>
      <c r="S124" s="22">
        <v>0</v>
      </c>
      <c r="T124" s="22">
        <v>0</v>
      </c>
      <c r="U124" s="22">
        <v>0</v>
      </c>
    </row>
    <row r="125" spans="1:21" x14ac:dyDescent="0.25">
      <c r="A125" s="22" t="s">
        <v>120</v>
      </c>
      <c r="B125" s="22" t="s">
        <v>292</v>
      </c>
      <c r="C125" s="22" t="s">
        <v>367</v>
      </c>
      <c r="D125" s="22" t="s">
        <v>368</v>
      </c>
      <c r="E125" s="22">
        <v>36683675</v>
      </c>
      <c r="F125" s="22">
        <v>0</v>
      </c>
      <c r="G125" s="22">
        <v>0</v>
      </c>
      <c r="H125" s="22">
        <v>0</v>
      </c>
      <c r="I125" s="22">
        <v>632787</v>
      </c>
      <c r="J125" s="22">
        <v>4142689</v>
      </c>
      <c r="K125" s="22">
        <v>219048</v>
      </c>
      <c r="L125" s="22">
        <v>-30352</v>
      </c>
      <c r="M125" s="22">
        <v>-725811</v>
      </c>
      <c r="N125" s="22">
        <v>0</v>
      </c>
      <c r="O125" s="22">
        <v>109684</v>
      </c>
      <c r="P125" s="22">
        <v>0</v>
      </c>
      <c r="Q125" s="22">
        <v>-23027038</v>
      </c>
      <c r="R125" s="22">
        <v>18004682</v>
      </c>
      <c r="S125" s="22">
        <v>0</v>
      </c>
      <c r="T125" s="22">
        <v>0</v>
      </c>
      <c r="U125" s="22">
        <v>0</v>
      </c>
    </row>
    <row r="126" spans="1:21" x14ac:dyDescent="0.25">
      <c r="A126" s="22" t="s">
        <v>120</v>
      </c>
      <c r="B126" s="22" t="s">
        <v>292</v>
      </c>
      <c r="C126" s="22" t="s">
        <v>369</v>
      </c>
      <c r="D126" s="22" t="s">
        <v>370</v>
      </c>
      <c r="E126" s="22">
        <v>17229404</v>
      </c>
      <c r="F126" s="22">
        <v>0</v>
      </c>
      <c r="G126" s="22">
        <v>0</v>
      </c>
      <c r="H126" s="22">
        <v>0</v>
      </c>
      <c r="I126" s="22">
        <v>3714931</v>
      </c>
      <c r="J126" s="22">
        <v>133348</v>
      </c>
      <c r="K126" s="22">
        <v>0</v>
      </c>
      <c r="L126" s="22">
        <v>0</v>
      </c>
      <c r="M126" s="22">
        <v>-622277</v>
      </c>
      <c r="N126" s="22">
        <v>0</v>
      </c>
      <c r="O126" s="22">
        <v>155041</v>
      </c>
      <c r="P126" s="22">
        <v>0</v>
      </c>
      <c r="Q126" s="22">
        <v>0</v>
      </c>
      <c r="R126" s="22">
        <v>20610447</v>
      </c>
      <c r="S126" s="22">
        <v>0</v>
      </c>
      <c r="T126" s="22">
        <v>0</v>
      </c>
      <c r="U126" s="22">
        <v>0</v>
      </c>
    </row>
    <row r="127" spans="1:21" x14ac:dyDescent="0.25">
      <c r="A127" s="22" t="s">
        <v>120</v>
      </c>
      <c r="B127" s="22" t="s">
        <v>292</v>
      </c>
      <c r="C127" s="22" t="s">
        <v>371</v>
      </c>
      <c r="D127" s="22" t="s">
        <v>372</v>
      </c>
      <c r="E127" s="22">
        <v>14569301</v>
      </c>
      <c r="F127" s="22"/>
      <c r="G127" s="22"/>
      <c r="H127" s="22"/>
      <c r="I127" s="22">
        <v>202155</v>
      </c>
      <c r="J127" s="22">
        <v>259263</v>
      </c>
      <c r="K127" s="22"/>
      <c r="L127" s="22"/>
      <c r="M127" s="22">
        <v>-508113</v>
      </c>
      <c r="N127" s="22"/>
      <c r="O127" s="22">
        <v>106129</v>
      </c>
      <c r="P127" s="22"/>
      <c r="Q127" s="22"/>
      <c r="R127" s="22">
        <v>14628735</v>
      </c>
      <c r="S127" s="22"/>
      <c r="T127" s="22"/>
      <c r="U127" s="22"/>
    </row>
    <row r="128" spans="1:21" x14ac:dyDescent="0.25">
      <c r="A128" s="22" t="s">
        <v>120</v>
      </c>
      <c r="B128" s="22" t="s">
        <v>292</v>
      </c>
      <c r="C128" s="22" t="s">
        <v>373</v>
      </c>
      <c r="D128" s="22" t="s">
        <v>374</v>
      </c>
      <c r="E128" s="22">
        <v>6008312</v>
      </c>
      <c r="F128" s="22">
        <v>0</v>
      </c>
      <c r="G128" s="22">
        <v>0</v>
      </c>
      <c r="H128" s="22">
        <v>0</v>
      </c>
      <c r="I128" s="22">
        <v>0</v>
      </c>
      <c r="J128" s="22">
        <v>1301215</v>
      </c>
      <c r="K128" s="22">
        <v>0</v>
      </c>
      <c r="L128" s="22">
        <v>0</v>
      </c>
      <c r="M128" s="22">
        <v>-539935</v>
      </c>
      <c r="N128" s="22">
        <v>0</v>
      </c>
      <c r="O128" s="22">
        <v>26075</v>
      </c>
      <c r="P128" s="22">
        <v>0</v>
      </c>
      <c r="Q128" s="22">
        <v>0</v>
      </c>
      <c r="R128" s="22">
        <v>6795667</v>
      </c>
      <c r="S128" s="22">
        <v>0</v>
      </c>
      <c r="T128" s="22">
        <v>0</v>
      </c>
      <c r="U128" s="22">
        <v>0</v>
      </c>
    </row>
    <row r="129" spans="1:21" x14ac:dyDescent="0.25">
      <c r="A129" s="22" t="s">
        <v>120</v>
      </c>
      <c r="B129" s="22" t="s">
        <v>292</v>
      </c>
      <c r="C129" s="22" t="s">
        <v>375</v>
      </c>
      <c r="D129" s="22" t="s">
        <v>376</v>
      </c>
      <c r="E129" s="22">
        <v>21238647</v>
      </c>
      <c r="F129" s="22">
        <v>0</v>
      </c>
      <c r="G129" s="22">
        <v>0</v>
      </c>
      <c r="H129" s="22">
        <v>0</v>
      </c>
      <c r="I129" s="22">
        <v>0</v>
      </c>
      <c r="J129" s="22">
        <v>5146301</v>
      </c>
      <c r="K129" s="22">
        <v>0</v>
      </c>
      <c r="L129" s="22">
        <v>-2954</v>
      </c>
      <c r="M129" s="22">
        <v>-774046</v>
      </c>
      <c r="N129" s="22">
        <v>0</v>
      </c>
      <c r="O129" s="22">
        <v>509579</v>
      </c>
      <c r="P129" s="22">
        <v>0</v>
      </c>
      <c r="Q129" s="22">
        <v>-3528580</v>
      </c>
      <c r="R129" s="22">
        <v>22588947</v>
      </c>
      <c r="S129" s="22">
        <v>0</v>
      </c>
      <c r="T129" s="22">
        <v>0</v>
      </c>
      <c r="U129" s="22">
        <v>0</v>
      </c>
    </row>
    <row r="130" spans="1:21" x14ac:dyDescent="0.25">
      <c r="A130" s="22" t="s">
        <v>120</v>
      </c>
      <c r="B130" s="22" t="s">
        <v>292</v>
      </c>
      <c r="C130" s="22" t="s">
        <v>377</v>
      </c>
      <c r="D130" s="22" t="s">
        <v>378</v>
      </c>
      <c r="E130" s="22">
        <v>4217655</v>
      </c>
      <c r="F130" s="22">
        <v>0</v>
      </c>
      <c r="G130" s="22">
        <v>0</v>
      </c>
      <c r="H130" s="22">
        <v>0</v>
      </c>
      <c r="I130" s="22">
        <v>0</v>
      </c>
      <c r="J130" s="22">
        <v>2133747</v>
      </c>
      <c r="K130" s="22">
        <v>0</v>
      </c>
      <c r="L130" s="22">
        <v>0</v>
      </c>
      <c r="M130" s="22">
        <v>-229540</v>
      </c>
      <c r="N130" s="22">
        <v>0</v>
      </c>
      <c r="O130" s="22">
        <v>15138</v>
      </c>
      <c r="P130" s="22">
        <v>0</v>
      </c>
      <c r="Q130" s="22">
        <v>0</v>
      </c>
      <c r="R130" s="22">
        <v>6137000</v>
      </c>
      <c r="S130" s="22">
        <v>0</v>
      </c>
      <c r="T130" s="22">
        <v>0</v>
      </c>
      <c r="U130" s="22">
        <v>0</v>
      </c>
    </row>
    <row r="131" spans="1:21" x14ac:dyDescent="0.25">
      <c r="A131" s="22" t="s">
        <v>120</v>
      </c>
      <c r="B131" s="22" t="s">
        <v>292</v>
      </c>
      <c r="C131" s="22" t="s">
        <v>379</v>
      </c>
      <c r="D131" s="22" t="s">
        <v>380</v>
      </c>
      <c r="E131" s="22">
        <v>13253189</v>
      </c>
      <c r="F131" s="22">
        <v>0</v>
      </c>
      <c r="G131" s="22">
        <v>0</v>
      </c>
      <c r="H131" s="22">
        <v>0</v>
      </c>
      <c r="I131" s="22">
        <v>0</v>
      </c>
      <c r="J131" s="22">
        <v>803980</v>
      </c>
      <c r="K131" s="22">
        <v>0</v>
      </c>
      <c r="L131" s="22">
        <v>-2</v>
      </c>
      <c r="M131" s="22">
        <v>-462720</v>
      </c>
      <c r="N131" s="22">
        <v>0</v>
      </c>
      <c r="O131" s="22">
        <v>55106</v>
      </c>
      <c r="P131" s="22">
        <v>0</v>
      </c>
      <c r="Q131" s="22">
        <v>0</v>
      </c>
      <c r="R131" s="22">
        <v>13649553</v>
      </c>
      <c r="S131" s="22">
        <v>0</v>
      </c>
      <c r="T131" s="22">
        <v>0</v>
      </c>
      <c r="U131" s="22">
        <v>0</v>
      </c>
    </row>
    <row r="132" spans="1:21" x14ac:dyDescent="0.25">
      <c r="A132" s="22" t="s">
        <v>120</v>
      </c>
      <c r="B132" s="22" t="s">
        <v>292</v>
      </c>
      <c r="C132" s="22" t="s">
        <v>381</v>
      </c>
      <c r="D132" s="22" t="s">
        <v>382</v>
      </c>
      <c r="E132" s="22">
        <v>4766011</v>
      </c>
      <c r="F132" s="22">
        <v>0</v>
      </c>
      <c r="G132" s="22">
        <v>0</v>
      </c>
      <c r="H132" s="22">
        <v>0</v>
      </c>
      <c r="I132" s="22">
        <v>43000</v>
      </c>
      <c r="J132" s="22">
        <v>82833</v>
      </c>
      <c r="K132" s="22">
        <v>0</v>
      </c>
      <c r="L132" s="22">
        <v>0</v>
      </c>
      <c r="M132" s="22">
        <v>-208587</v>
      </c>
      <c r="N132" s="22">
        <v>0</v>
      </c>
      <c r="O132" s="22">
        <v>171439</v>
      </c>
      <c r="P132" s="22">
        <v>0</v>
      </c>
      <c r="Q132" s="22">
        <v>0</v>
      </c>
      <c r="R132" s="22">
        <v>4854696</v>
      </c>
      <c r="S132" s="22">
        <v>0</v>
      </c>
      <c r="T132" s="22">
        <v>0</v>
      </c>
      <c r="U132" s="22">
        <v>0</v>
      </c>
    </row>
    <row r="133" spans="1:21" x14ac:dyDescent="0.25">
      <c r="A133" s="22" t="s">
        <v>120</v>
      </c>
      <c r="B133" s="22" t="s">
        <v>292</v>
      </c>
      <c r="C133" s="22" t="s">
        <v>383</v>
      </c>
      <c r="D133" s="22" t="s">
        <v>384</v>
      </c>
      <c r="E133" s="22">
        <v>106694776</v>
      </c>
      <c r="F133" s="22">
        <v>0</v>
      </c>
      <c r="G133" s="22">
        <v>0</v>
      </c>
      <c r="H133" s="22">
        <v>0</v>
      </c>
      <c r="I133" s="22">
        <v>312373</v>
      </c>
      <c r="J133" s="22">
        <v>2812354</v>
      </c>
      <c r="K133" s="22">
        <v>0</v>
      </c>
      <c r="L133" s="22">
        <v>-35478</v>
      </c>
      <c r="M133" s="22">
        <v>-3956412</v>
      </c>
      <c r="N133" s="22">
        <v>0</v>
      </c>
      <c r="O133" s="22">
        <v>1137968</v>
      </c>
      <c r="P133" s="22">
        <v>0</v>
      </c>
      <c r="Q133" s="22">
        <v>0</v>
      </c>
      <c r="R133" s="22">
        <v>106965581</v>
      </c>
      <c r="S133" s="22">
        <v>0</v>
      </c>
      <c r="T133" s="22">
        <v>0</v>
      </c>
      <c r="U133" s="22">
        <v>0</v>
      </c>
    </row>
    <row r="134" spans="1:21" x14ac:dyDescent="0.25">
      <c r="A134" s="22" t="s">
        <v>120</v>
      </c>
      <c r="B134" s="22" t="s">
        <v>292</v>
      </c>
      <c r="C134" s="22" t="s">
        <v>385</v>
      </c>
      <c r="D134" s="22" t="s">
        <v>386</v>
      </c>
      <c r="E134" s="22">
        <v>33951304</v>
      </c>
      <c r="F134" s="22">
        <v>0</v>
      </c>
      <c r="G134" s="22">
        <v>0</v>
      </c>
      <c r="H134" s="22">
        <v>0</v>
      </c>
      <c r="I134" s="22">
        <v>0</v>
      </c>
      <c r="J134" s="22">
        <v>1187075</v>
      </c>
      <c r="K134" s="22">
        <v>0</v>
      </c>
      <c r="L134" s="22">
        <v>-113125</v>
      </c>
      <c r="M134" s="22">
        <v>-1799211</v>
      </c>
      <c r="N134" s="22">
        <v>-1720000</v>
      </c>
      <c r="O134" s="22">
        <v>240381</v>
      </c>
      <c r="P134" s="22">
        <v>1720000</v>
      </c>
      <c r="Q134" s="22">
        <v>0</v>
      </c>
      <c r="R134" s="22">
        <v>33466424</v>
      </c>
      <c r="S134" s="22">
        <v>0</v>
      </c>
      <c r="T134" s="22">
        <v>0</v>
      </c>
      <c r="U134" s="22">
        <v>0</v>
      </c>
    </row>
    <row r="135" spans="1:21" x14ac:dyDescent="0.25">
      <c r="A135" s="22" t="s">
        <v>120</v>
      </c>
      <c r="B135" s="22" t="s">
        <v>292</v>
      </c>
      <c r="C135" s="22" t="s">
        <v>387</v>
      </c>
      <c r="D135" s="22" t="s">
        <v>388</v>
      </c>
      <c r="E135" s="22">
        <v>96734970</v>
      </c>
      <c r="F135" s="22">
        <v>0</v>
      </c>
      <c r="G135" s="22">
        <v>0</v>
      </c>
      <c r="H135" s="22">
        <v>0</v>
      </c>
      <c r="I135" s="22">
        <v>0</v>
      </c>
      <c r="J135" s="22">
        <v>12416218</v>
      </c>
      <c r="K135" s="22">
        <v>0</v>
      </c>
      <c r="L135" s="22">
        <v>-6930</v>
      </c>
      <c r="M135" s="22">
        <v>-3222078</v>
      </c>
      <c r="N135" s="22">
        <v>0</v>
      </c>
      <c r="O135" s="22">
        <v>94659</v>
      </c>
      <c r="P135" s="22">
        <v>0</v>
      </c>
      <c r="Q135" s="22">
        <v>0</v>
      </c>
      <c r="R135" s="22">
        <v>106016839</v>
      </c>
      <c r="S135" s="22">
        <v>0</v>
      </c>
      <c r="T135" s="22">
        <v>0</v>
      </c>
      <c r="U135" s="22">
        <v>0</v>
      </c>
    </row>
    <row r="136" spans="1:21" x14ac:dyDescent="0.25">
      <c r="A136" s="22" t="s">
        <v>120</v>
      </c>
      <c r="B136" s="22" t="s">
        <v>292</v>
      </c>
      <c r="C136" s="22" t="s">
        <v>389</v>
      </c>
      <c r="D136" s="22" t="s">
        <v>390</v>
      </c>
      <c r="E136" s="22">
        <v>100485516</v>
      </c>
      <c r="F136" s="22">
        <v>0</v>
      </c>
      <c r="G136" s="22">
        <v>0</v>
      </c>
      <c r="H136" s="22">
        <v>0</v>
      </c>
      <c r="I136" s="22">
        <v>6959746</v>
      </c>
      <c r="J136" s="22">
        <v>0</v>
      </c>
      <c r="K136" s="22">
        <v>0</v>
      </c>
      <c r="L136" s="22">
        <v>-206052</v>
      </c>
      <c r="M136" s="22">
        <v>-3181700</v>
      </c>
      <c r="N136" s="22">
        <v>-6000000</v>
      </c>
      <c r="O136" s="22">
        <v>1268706</v>
      </c>
      <c r="P136" s="22">
        <v>6000000</v>
      </c>
      <c r="Q136" s="22">
        <v>0</v>
      </c>
      <c r="R136" s="22">
        <v>105326216</v>
      </c>
      <c r="S136" s="22">
        <v>0</v>
      </c>
      <c r="T136" s="22">
        <v>0</v>
      </c>
      <c r="U136" s="22">
        <v>0</v>
      </c>
    </row>
    <row r="137" spans="1:21" x14ac:dyDescent="0.25">
      <c r="A137" s="22" t="s">
        <v>120</v>
      </c>
      <c r="B137" s="22" t="s">
        <v>292</v>
      </c>
      <c r="C137" s="22" t="s">
        <v>391</v>
      </c>
      <c r="D137" s="22" t="s">
        <v>392</v>
      </c>
      <c r="E137" s="22">
        <v>67974060</v>
      </c>
      <c r="F137" s="22">
        <v>0</v>
      </c>
      <c r="G137" s="22">
        <v>0</v>
      </c>
      <c r="H137" s="22">
        <v>0</v>
      </c>
      <c r="I137" s="22">
        <v>930271</v>
      </c>
      <c r="J137" s="22">
        <v>3296347</v>
      </c>
      <c r="K137" s="22">
        <v>0</v>
      </c>
      <c r="L137" s="22">
        <v>0</v>
      </c>
      <c r="M137" s="22">
        <v>-2528454</v>
      </c>
      <c r="N137" s="22">
        <v>0</v>
      </c>
      <c r="O137" s="22">
        <v>0</v>
      </c>
      <c r="P137" s="22">
        <v>0</v>
      </c>
      <c r="Q137" s="22">
        <v>0</v>
      </c>
      <c r="R137" s="22">
        <v>69672224</v>
      </c>
      <c r="S137" s="22">
        <v>0</v>
      </c>
      <c r="T137" s="22">
        <v>0</v>
      </c>
      <c r="U137" s="22">
        <v>0</v>
      </c>
    </row>
    <row r="138" spans="1:21" x14ac:dyDescent="0.25">
      <c r="A138" s="22" t="s">
        <v>120</v>
      </c>
      <c r="B138" s="22" t="s">
        <v>292</v>
      </c>
      <c r="C138" s="22" t="s">
        <v>393</v>
      </c>
      <c r="D138" s="22" t="s">
        <v>394</v>
      </c>
      <c r="E138" s="22">
        <v>8451588</v>
      </c>
      <c r="F138" s="22"/>
      <c r="G138" s="22"/>
      <c r="H138" s="22"/>
      <c r="I138" s="22">
        <v>2252</v>
      </c>
      <c r="J138" s="22">
        <v>340281</v>
      </c>
      <c r="K138" s="22">
        <v>4645</v>
      </c>
      <c r="L138" s="22">
        <v>-11750</v>
      </c>
      <c r="M138" s="22">
        <v>-304208</v>
      </c>
      <c r="N138" s="22"/>
      <c r="O138" s="22">
        <v>36835</v>
      </c>
      <c r="P138" s="22"/>
      <c r="Q138" s="22"/>
      <c r="R138" s="22">
        <v>8519643</v>
      </c>
      <c r="S138" s="22"/>
      <c r="T138" s="22"/>
      <c r="U138" s="22"/>
    </row>
    <row r="139" spans="1:21" x14ac:dyDescent="0.25">
      <c r="A139" s="22" t="s">
        <v>120</v>
      </c>
      <c r="B139" s="22" t="s">
        <v>292</v>
      </c>
      <c r="C139" s="22" t="s">
        <v>395</v>
      </c>
      <c r="D139" s="22" t="s">
        <v>396</v>
      </c>
      <c r="E139" s="22">
        <v>5879158</v>
      </c>
      <c r="F139" s="22">
        <v>0</v>
      </c>
      <c r="G139" s="22">
        <v>0</v>
      </c>
      <c r="H139" s="22">
        <v>0</v>
      </c>
      <c r="I139" s="22">
        <v>144000</v>
      </c>
      <c r="J139" s="22">
        <v>472765</v>
      </c>
      <c r="K139" s="22">
        <v>0</v>
      </c>
      <c r="L139" s="22">
        <v>0</v>
      </c>
      <c r="M139" s="22">
        <v>-442932</v>
      </c>
      <c r="N139" s="22">
        <v>0</v>
      </c>
      <c r="O139" s="22">
        <v>63757</v>
      </c>
      <c r="P139" s="22">
        <v>0</v>
      </c>
      <c r="Q139" s="22">
        <v>0</v>
      </c>
      <c r="R139" s="22">
        <v>6116748</v>
      </c>
      <c r="S139" s="22">
        <v>0</v>
      </c>
      <c r="T139" s="22">
        <v>0</v>
      </c>
      <c r="U139" s="22">
        <v>0</v>
      </c>
    </row>
    <row r="140" spans="1:21" x14ac:dyDescent="0.25">
      <c r="A140" s="22" t="s">
        <v>120</v>
      </c>
      <c r="B140" s="22" t="s">
        <v>292</v>
      </c>
      <c r="C140" s="22" t="s">
        <v>397</v>
      </c>
      <c r="D140" s="22" t="s">
        <v>398</v>
      </c>
      <c r="E140" s="22">
        <v>81222890</v>
      </c>
      <c r="F140" s="22">
        <v>0</v>
      </c>
      <c r="G140" s="22">
        <v>0</v>
      </c>
      <c r="H140" s="22">
        <v>0</v>
      </c>
      <c r="I140" s="22">
        <v>0</v>
      </c>
      <c r="J140" s="22">
        <v>2004803</v>
      </c>
      <c r="K140" s="22">
        <v>745216</v>
      </c>
      <c r="L140" s="22">
        <v>-700340</v>
      </c>
      <c r="M140" s="22">
        <v>-3073907</v>
      </c>
      <c r="N140" s="22">
        <v>0</v>
      </c>
      <c r="O140" s="22">
        <v>1118929</v>
      </c>
      <c r="P140" s="22">
        <v>0</v>
      </c>
      <c r="Q140" s="22">
        <v>0</v>
      </c>
      <c r="R140" s="22">
        <v>81317591</v>
      </c>
      <c r="S140" s="22">
        <v>0</v>
      </c>
      <c r="T140" s="22">
        <v>0</v>
      </c>
      <c r="U140" s="22">
        <v>0</v>
      </c>
    </row>
    <row r="141" spans="1:21" x14ac:dyDescent="0.25">
      <c r="A141" s="22" t="s">
        <v>120</v>
      </c>
      <c r="B141" s="22" t="s">
        <v>292</v>
      </c>
      <c r="C141" s="22" t="s">
        <v>399</v>
      </c>
      <c r="D141" s="22" t="s">
        <v>400</v>
      </c>
      <c r="E141" s="22">
        <v>10671670</v>
      </c>
      <c r="F141" s="22">
        <v>0</v>
      </c>
      <c r="G141" s="22">
        <v>0</v>
      </c>
      <c r="H141" s="22">
        <v>0</v>
      </c>
      <c r="I141" s="22">
        <v>0</v>
      </c>
      <c r="J141" s="22">
        <v>115539</v>
      </c>
      <c r="K141" s="22">
        <v>0</v>
      </c>
      <c r="L141" s="22">
        <v>0</v>
      </c>
      <c r="M141" s="22">
        <v>-654554</v>
      </c>
      <c r="N141" s="22">
        <v>-3175000</v>
      </c>
      <c r="O141" s="22">
        <v>53389</v>
      </c>
      <c r="P141" s="22">
        <v>3175000</v>
      </c>
      <c r="Q141" s="22">
        <v>0</v>
      </c>
      <c r="R141" s="22">
        <v>10186044</v>
      </c>
      <c r="S141" s="22">
        <v>0</v>
      </c>
      <c r="T141" s="22">
        <v>0</v>
      </c>
      <c r="U141" s="22">
        <v>0</v>
      </c>
    </row>
    <row r="142" spans="1:21" x14ac:dyDescent="0.25">
      <c r="A142" s="22" t="s">
        <v>120</v>
      </c>
      <c r="B142" s="22" t="s">
        <v>292</v>
      </c>
      <c r="C142" s="22" t="s">
        <v>401</v>
      </c>
      <c r="D142" s="22" t="s">
        <v>402</v>
      </c>
      <c r="E142" s="22">
        <v>4931017</v>
      </c>
      <c r="F142" s="22">
        <v>0</v>
      </c>
      <c r="G142" s="22">
        <v>0</v>
      </c>
      <c r="H142" s="22">
        <v>0</v>
      </c>
      <c r="I142" s="22">
        <v>583706</v>
      </c>
      <c r="J142" s="22">
        <v>1256440</v>
      </c>
      <c r="K142" s="22">
        <v>0</v>
      </c>
      <c r="L142" s="22">
        <v>0</v>
      </c>
      <c r="M142" s="22">
        <v>-318968</v>
      </c>
      <c r="N142" s="22">
        <v>0</v>
      </c>
      <c r="O142" s="22">
        <v>66705</v>
      </c>
      <c r="P142" s="22">
        <v>0</v>
      </c>
      <c r="Q142" s="22">
        <v>-2</v>
      </c>
      <c r="R142" s="22">
        <v>6518898</v>
      </c>
      <c r="S142" s="22">
        <v>0</v>
      </c>
      <c r="T142" s="22">
        <v>0</v>
      </c>
      <c r="U142" s="22">
        <v>0</v>
      </c>
    </row>
    <row r="143" spans="1:21" x14ac:dyDescent="0.25">
      <c r="A143" s="22" t="s">
        <v>120</v>
      </c>
      <c r="B143" s="22" t="s">
        <v>292</v>
      </c>
      <c r="C143" s="22" t="s">
        <v>403</v>
      </c>
      <c r="D143" s="22" t="s">
        <v>404</v>
      </c>
      <c r="E143" s="22">
        <v>14909464</v>
      </c>
      <c r="F143" s="22">
        <v>0</v>
      </c>
      <c r="G143" s="22">
        <v>0</v>
      </c>
      <c r="H143" s="22">
        <v>0</v>
      </c>
      <c r="I143" s="22">
        <v>0</v>
      </c>
      <c r="J143" s="22">
        <v>520032</v>
      </c>
      <c r="K143" s="22">
        <v>0</v>
      </c>
      <c r="L143" s="22">
        <v>-246636</v>
      </c>
      <c r="M143" s="22">
        <v>-508921</v>
      </c>
      <c r="N143" s="22">
        <v>-52423</v>
      </c>
      <c r="O143" s="22">
        <v>407234</v>
      </c>
      <c r="P143" s="22">
        <v>52423</v>
      </c>
      <c r="Q143" s="22">
        <v>0</v>
      </c>
      <c r="R143" s="22">
        <v>15081173</v>
      </c>
      <c r="S143" s="22">
        <v>0</v>
      </c>
      <c r="T143" s="22">
        <v>0</v>
      </c>
      <c r="U143" s="22">
        <v>0</v>
      </c>
    </row>
    <row r="144" spans="1:21" x14ac:dyDescent="0.25">
      <c r="A144" s="22" t="s">
        <v>120</v>
      </c>
      <c r="B144" s="22" t="s">
        <v>292</v>
      </c>
      <c r="C144" s="22" t="s">
        <v>405</v>
      </c>
      <c r="D144" s="22" t="s">
        <v>406</v>
      </c>
      <c r="E144" s="22">
        <v>16544468</v>
      </c>
      <c r="F144" s="22">
        <v>0</v>
      </c>
      <c r="G144" s="22">
        <v>0</v>
      </c>
      <c r="H144" s="22">
        <v>0</v>
      </c>
      <c r="I144" s="22">
        <v>1026634</v>
      </c>
      <c r="J144" s="22">
        <v>4115136</v>
      </c>
      <c r="K144" s="22">
        <v>0</v>
      </c>
      <c r="L144" s="22">
        <v>-28010</v>
      </c>
      <c r="M144" s="22">
        <v>-756370</v>
      </c>
      <c r="N144" s="22">
        <v>0</v>
      </c>
      <c r="O144" s="22">
        <v>146255</v>
      </c>
      <c r="P144" s="22">
        <v>0</v>
      </c>
      <c r="Q144" s="22">
        <v>0</v>
      </c>
      <c r="R144" s="22">
        <v>21048113</v>
      </c>
      <c r="S144" s="22">
        <v>0</v>
      </c>
      <c r="T144" s="22">
        <v>0</v>
      </c>
      <c r="U144" s="22">
        <v>0</v>
      </c>
    </row>
    <row r="145" spans="1:21" x14ac:dyDescent="0.25">
      <c r="A145" s="22" t="s">
        <v>120</v>
      </c>
      <c r="B145" s="22" t="s">
        <v>292</v>
      </c>
      <c r="C145" s="22" t="s">
        <v>407</v>
      </c>
      <c r="D145" s="22" t="s">
        <v>408</v>
      </c>
      <c r="E145" s="22">
        <v>6196891</v>
      </c>
      <c r="F145" s="22">
        <v>0</v>
      </c>
      <c r="G145" s="22">
        <v>0</v>
      </c>
      <c r="H145" s="22">
        <v>0</v>
      </c>
      <c r="I145" s="22">
        <v>196196</v>
      </c>
      <c r="J145" s="22">
        <v>771818</v>
      </c>
      <c r="K145" s="22">
        <v>0</v>
      </c>
      <c r="L145" s="22">
        <v>-15360</v>
      </c>
      <c r="M145" s="22">
        <v>-421485</v>
      </c>
      <c r="N145" s="22">
        <v>-590086</v>
      </c>
      <c r="O145" s="22">
        <v>115682</v>
      </c>
      <c r="P145" s="22">
        <v>590086</v>
      </c>
      <c r="Q145" s="22">
        <v>-786282</v>
      </c>
      <c r="R145" s="22">
        <v>6057460</v>
      </c>
      <c r="S145" s="22">
        <v>0</v>
      </c>
      <c r="T145" s="22">
        <v>0</v>
      </c>
      <c r="U145" s="22">
        <v>0</v>
      </c>
    </row>
    <row r="146" spans="1:21" x14ac:dyDescent="0.25">
      <c r="A146" s="22" t="s">
        <v>120</v>
      </c>
      <c r="B146" s="22" t="s">
        <v>292</v>
      </c>
      <c r="C146" s="22" t="s">
        <v>409</v>
      </c>
      <c r="D146" s="22" t="s">
        <v>410</v>
      </c>
      <c r="E146" s="22">
        <v>3570580</v>
      </c>
      <c r="F146" s="22">
        <v>0</v>
      </c>
      <c r="G146" s="22">
        <v>0</v>
      </c>
      <c r="H146" s="22">
        <v>0</v>
      </c>
      <c r="I146" s="22">
        <v>81395</v>
      </c>
      <c r="J146" s="22">
        <v>180451</v>
      </c>
      <c r="K146" s="22">
        <v>0</v>
      </c>
      <c r="L146" s="22">
        <v>-11700</v>
      </c>
      <c r="M146" s="22">
        <v>-223487</v>
      </c>
      <c r="N146" s="22">
        <v>-27000</v>
      </c>
      <c r="O146" s="22">
        <v>86371</v>
      </c>
      <c r="P146" s="22">
        <v>27000</v>
      </c>
      <c r="Q146" s="22">
        <v>0</v>
      </c>
      <c r="R146" s="22">
        <v>3683610</v>
      </c>
      <c r="S146" s="22">
        <v>0</v>
      </c>
      <c r="T146" s="22">
        <v>0</v>
      </c>
      <c r="U146" s="22">
        <v>0</v>
      </c>
    </row>
    <row r="147" spans="1:21" x14ac:dyDescent="0.25">
      <c r="A147" s="22" t="s">
        <v>120</v>
      </c>
      <c r="B147" s="22" t="s">
        <v>292</v>
      </c>
      <c r="C147" s="22" t="s">
        <v>411</v>
      </c>
      <c r="D147" s="22" t="s">
        <v>412</v>
      </c>
      <c r="E147" s="22">
        <v>4902266</v>
      </c>
      <c r="F147" s="22">
        <v>0</v>
      </c>
      <c r="G147" s="22">
        <v>0</v>
      </c>
      <c r="H147" s="22">
        <v>0</v>
      </c>
      <c r="I147" s="22">
        <v>0</v>
      </c>
      <c r="J147" s="22">
        <v>668167</v>
      </c>
      <c r="K147" s="22">
        <v>0</v>
      </c>
      <c r="L147" s="22">
        <v>-200497</v>
      </c>
      <c r="M147" s="22">
        <v>-359369</v>
      </c>
      <c r="N147" s="22">
        <v>0</v>
      </c>
      <c r="O147" s="22">
        <v>89839</v>
      </c>
      <c r="P147" s="22">
        <v>0</v>
      </c>
      <c r="Q147" s="22">
        <v>0</v>
      </c>
      <c r="R147" s="22">
        <v>5100406</v>
      </c>
      <c r="S147" s="22">
        <v>0</v>
      </c>
      <c r="T147" s="22">
        <v>0</v>
      </c>
      <c r="U147" s="22">
        <v>0</v>
      </c>
    </row>
    <row r="148" spans="1:21" x14ac:dyDescent="0.25">
      <c r="A148" s="22" t="s">
        <v>120</v>
      </c>
      <c r="B148" s="22" t="s">
        <v>292</v>
      </c>
      <c r="C148" s="22" t="s">
        <v>413</v>
      </c>
      <c r="D148" s="22" t="s">
        <v>414</v>
      </c>
      <c r="E148" s="22">
        <v>9935563</v>
      </c>
      <c r="F148" s="22">
        <v>0</v>
      </c>
      <c r="G148" s="22">
        <v>0</v>
      </c>
      <c r="H148" s="22">
        <v>0</v>
      </c>
      <c r="I148" s="22">
        <v>0</v>
      </c>
      <c r="J148" s="22">
        <v>2220622</v>
      </c>
      <c r="K148" s="22">
        <v>0</v>
      </c>
      <c r="L148" s="22">
        <v>0</v>
      </c>
      <c r="M148" s="22">
        <v>-484533</v>
      </c>
      <c r="N148" s="22">
        <v>0</v>
      </c>
      <c r="O148" s="22">
        <v>25468</v>
      </c>
      <c r="P148" s="22">
        <v>0</v>
      </c>
      <c r="Q148" s="22">
        <v>0</v>
      </c>
      <c r="R148" s="22">
        <v>11697120</v>
      </c>
      <c r="S148" s="22">
        <v>0</v>
      </c>
      <c r="T148" s="22">
        <v>0</v>
      </c>
      <c r="U148" s="22">
        <v>0</v>
      </c>
    </row>
    <row r="149" spans="1:21" x14ac:dyDescent="0.25">
      <c r="A149" s="22" t="s">
        <v>120</v>
      </c>
      <c r="B149" s="22" t="s">
        <v>292</v>
      </c>
      <c r="C149" s="22" t="s">
        <v>415</v>
      </c>
      <c r="D149" s="22" t="s">
        <v>416</v>
      </c>
      <c r="E149" s="22">
        <v>99995932</v>
      </c>
      <c r="F149" s="22">
        <v>0</v>
      </c>
      <c r="G149" s="22">
        <v>0</v>
      </c>
      <c r="H149" s="22">
        <v>0</v>
      </c>
      <c r="I149" s="22">
        <v>310250</v>
      </c>
      <c r="J149" s="22">
        <v>5021855</v>
      </c>
      <c r="K149" s="22">
        <v>0</v>
      </c>
      <c r="L149" s="22">
        <v>-22933</v>
      </c>
      <c r="M149" s="22">
        <v>-3899169</v>
      </c>
      <c r="N149" s="22">
        <v>0</v>
      </c>
      <c r="O149" s="22">
        <v>58108</v>
      </c>
      <c r="P149" s="22">
        <v>0</v>
      </c>
      <c r="Q149" s="22">
        <v>0</v>
      </c>
      <c r="R149" s="22">
        <v>101464043</v>
      </c>
      <c r="S149" s="22">
        <v>0</v>
      </c>
      <c r="T149" s="22">
        <v>0</v>
      </c>
      <c r="U149" s="22">
        <v>0</v>
      </c>
    </row>
    <row r="150" spans="1:21" x14ac:dyDescent="0.25">
      <c r="A150" s="22" t="s">
        <v>120</v>
      </c>
      <c r="B150" s="22" t="s">
        <v>292</v>
      </c>
      <c r="C150" s="22" t="s">
        <v>417</v>
      </c>
      <c r="D150" s="22" t="s">
        <v>418</v>
      </c>
      <c r="E150" s="22">
        <v>7352228</v>
      </c>
      <c r="F150" s="22">
        <v>0</v>
      </c>
      <c r="G150" s="22">
        <v>0</v>
      </c>
      <c r="H150" s="22">
        <v>0</v>
      </c>
      <c r="I150" s="22">
        <v>81000</v>
      </c>
      <c r="J150" s="22">
        <v>3430823</v>
      </c>
      <c r="K150" s="22">
        <v>0</v>
      </c>
      <c r="L150" s="22">
        <v>0</v>
      </c>
      <c r="M150" s="22">
        <v>-273236</v>
      </c>
      <c r="N150" s="22">
        <v>-1505550</v>
      </c>
      <c r="O150" s="22">
        <v>9824</v>
      </c>
      <c r="P150" s="22">
        <v>1505550</v>
      </c>
      <c r="Q150" s="22">
        <v>0</v>
      </c>
      <c r="R150" s="22">
        <v>10600639</v>
      </c>
      <c r="S150" s="22">
        <v>0</v>
      </c>
      <c r="T150" s="22">
        <v>0</v>
      </c>
      <c r="U150" s="22">
        <v>0</v>
      </c>
    </row>
    <row r="151" spans="1:21" x14ac:dyDescent="0.25">
      <c r="A151" s="22" t="s">
        <v>120</v>
      </c>
      <c r="B151" s="22" t="s">
        <v>292</v>
      </c>
      <c r="C151" s="22" t="s">
        <v>419</v>
      </c>
      <c r="D151" s="22" t="s">
        <v>420</v>
      </c>
      <c r="E151" s="22">
        <v>16914875</v>
      </c>
      <c r="F151" s="22">
        <v>0</v>
      </c>
      <c r="G151" s="22">
        <v>0</v>
      </c>
      <c r="H151" s="22">
        <v>0</v>
      </c>
      <c r="I151" s="22">
        <v>331501</v>
      </c>
      <c r="J151" s="22">
        <v>652154</v>
      </c>
      <c r="K151" s="22">
        <v>0</v>
      </c>
      <c r="L151" s="22">
        <v>0</v>
      </c>
      <c r="M151" s="22">
        <v>-572083</v>
      </c>
      <c r="N151" s="22">
        <v>-252612</v>
      </c>
      <c r="O151" s="22">
        <v>304689</v>
      </c>
      <c r="P151" s="22">
        <v>252612</v>
      </c>
      <c r="Q151" s="22">
        <v>-1038767</v>
      </c>
      <c r="R151" s="22">
        <v>16592369</v>
      </c>
      <c r="S151" s="22">
        <v>0</v>
      </c>
      <c r="T151" s="22">
        <v>0</v>
      </c>
      <c r="U151" s="22">
        <v>0</v>
      </c>
    </row>
    <row r="152" spans="1:21" x14ac:dyDescent="0.25">
      <c r="A152" s="22" t="s">
        <v>120</v>
      </c>
      <c r="B152" s="22" t="s">
        <v>292</v>
      </c>
      <c r="C152" s="22" t="s">
        <v>421</v>
      </c>
      <c r="D152" s="22" t="s">
        <v>422</v>
      </c>
      <c r="E152" s="22">
        <v>198985321</v>
      </c>
      <c r="F152" s="22"/>
      <c r="G152" s="22"/>
      <c r="H152" s="22"/>
      <c r="I152" s="22">
        <v>2569173</v>
      </c>
      <c r="J152" s="22">
        <v>20646044</v>
      </c>
      <c r="K152" s="22">
        <v>444326</v>
      </c>
      <c r="L152" s="22">
        <v>-9481</v>
      </c>
      <c r="M152" s="22">
        <v>-5422237</v>
      </c>
      <c r="N152" s="22">
        <v>3096200</v>
      </c>
      <c r="O152" s="22">
        <v>-1949174</v>
      </c>
      <c r="P152" s="22">
        <v>-3096200</v>
      </c>
      <c r="Q152" s="22"/>
      <c r="R152" s="22">
        <v>215263972</v>
      </c>
      <c r="S152" s="22"/>
      <c r="T152" s="22"/>
      <c r="U152" s="22"/>
    </row>
    <row r="153" spans="1:21" x14ac:dyDescent="0.25">
      <c r="A153" s="22" t="s">
        <v>120</v>
      </c>
      <c r="B153" s="22" t="s">
        <v>292</v>
      </c>
      <c r="C153" s="22" t="s">
        <v>423</v>
      </c>
      <c r="D153" s="22" t="s">
        <v>424</v>
      </c>
      <c r="E153" s="22">
        <v>41070931</v>
      </c>
      <c r="F153" s="22"/>
      <c r="G153" s="22"/>
      <c r="H153" s="22"/>
      <c r="I153" s="22"/>
      <c r="J153" s="22">
        <v>5217360</v>
      </c>
      <c r="K153" s="22"/>
      <c r="L153" s="22">
        <v>-60108</v>
      </c>
      <c r="M153" s="22">
        <v>-2491134</v>
      </c>
      <c r="N153" s="22"/>
      <c r="O153" s="22">
        <v>421030</v>
      </c>
      <c r="P153" s="22"/>
      <c r="Q153" s="22"/>
      <c r="R153" s="22">
        <v>44158079</v>
      </c>
      <c r="S153" s="22"/>
      <c r="T153" s="22"/>
      <c r="U153" s="22"/>
    </row>
    <row r="154" spans="1:21" x14ac:dyDescent="0.25">
      <c r="A154" s="22" t="s">
        <v>120</v>
      </c>
      <c r="B154" s="22" t="s">
        <v>292</v>
      </c>
      <c r="C154" s="22" t="s">
        <v>425</v>
      </c>
      <c r="D154" s="22" t="s">
        <v>426</v>
      </c>
      <c r="E154" s="22">
        <v>4258036</v>
      </c>
      <c r="F154" s="22">
        <v>0</v>
      </c>
      <c r="G154" s="22">
        <v>0</v>
      </c>
      <c r="H154" s="22">
        <v>0</v>
      </c>
      <c r="I154" s="22">
        <v>0</v>
      </c>
      <c r="J154" s="22">
        <v>911422</v>
      </c>
      <c r="K154" s="22">
        <v>0</v>
      </c>
      <c r="L154" s="22">
        <v>0</v>
      </c>
      <c r="M154" s="22">
        <v>-185511</v>
      </c>
      <c r="N154" s="22">
        <v>0</v>
      </c>
      <c r="O154" s="22">
        <v>68671</v>
      </c>
      <c r="P154" s="22">
        <v>0</v>
      </c>
      <c r="Q154" s="22">
        <v>0</v>
      </c>
      <c r="R154" s="22">
        <v>5052618</v>
      </c>
      <c r="S154" s="22">
        <v>0</v>
      </c>
      <c r="T154" s="22">
        <v>0</v>
      </c>
      <c r="U154" s="22">
        <v>0</v>
      </c>
    </row>
    <row r="155" spans="1:21" x14ac:dyDescent="0.25">
      <c r="A155" s="22" t="s">
        <v>120</v>
      </c>
      <c r="B155" s="22" t="s">
        <v>292</v>
      </c>
      <c r="C155" s="22" t="s">
        <v>427</v>
      </c>
      <c r="D155" s="22" t="s">
        <v>428</v>
      </c>
      <c r="E155" s="22">
        <v>20472796</v>
      </c>
      <c r="F155" s="22">
        <v>0</v>
      </c>
      <c r="G155" s="22">
        <v>0</v>
      </c>
      <c r="H155" s="22">
        <v>0</v>
      </c>
      <c r="I155" s="22">
        <v>0</v>
      </c>
      <c r="J155" s="22">
        <v>239531</v>
      </c>
      <c r="K155" s="22">
        <v>0</v>
      </c>
      <c r="L155" s="22">
        <v>0</v>
      </c>
      <c r="M155" s="22">
        <v>-655720</v>
      </c>
      <c r="N155" s="22">
        <v>0</v>
      </c>
      <c r="O155" s="22">
        <v>82995</v>
      </c>
      <c r="P155" s="22">
        <v>0</v>
      </c>
      <c r="Q155" s="22">
        <v>0</v>
      </c>
      <c r="R155" s="22">
        <v>20139602</v>
      </c>
      <c r="S155" s="22">
        <v>0</v>
      </c>
      <c r="T155" s="22">
        <v>0</v>
      </c>
      <c r="U155" s="22">
        <v>0</v>
      </c>
    </row>
    <row r="156" spans="1:21" x14ac:dyDescent="0.25">
      <c r="A156" s="22" t="s">
        <v>120</v>
      </c>
      <c r="B156" s="22" t="s">
        <v>292</v>
      </c>
      <c r="C156" s="22" t="s">
        <v>429</v>
      </c>
      <c r="D156" s="22" t="s">
        <v>430</v>
      </c>
      <c r="E156" s="22">
        <v>49135746</v>
      </c>
      <c r="F156" s="22">
        <v>0</v>
      </c>
      <c r="G156" s="22">
        <v>0</v>
      </c>
      <c r="H156" s="22">
        <v>0</v>
      </c>
      <c r="I156" s="22">
        <v>584691</v>
      </c>
      <c r="J156" s="22">
        <v>1416323</v>
      </c>
      <c r="K156" s="22">
        <v>0</v>
      </c>
      <c r="L156" s="22">
        <v>-28823</v>
      </c>
      <c r="M156" s="22">
        <v>-2990041</v>
      </c>
      <c r="N156" s="22">
        <v>0</v>
      </c>
      <c r="O156" s="22">
        <v>500569</v>
      </c>
      <c r="P156" s="22">
        <v>0</v>
      </c>
      <c r="Q156" s="22">
        <v>0</v>
      </c>
      <c r="R156" s="22">
        <v>48618465</v>
      </c>
      <c r="S156" s="22">
        <v>0</v>
      </c>
      <c r="T156" s="22">
        <v>0</v>
      </c>
      <c r="U156" s="22">
        <v>0</v>
      </c>
    </row>
    <row r="157" spans="1:21" x14ac:dyDescent="0.25">
      <c r="A157" s="22" t="s">
        <v>120</v>
      </c>
      <c r="B157" s="22" t="s">
        <v>292</v>
      </c>
      <c r="C157" s="22" t="s">
        <v>431</v>
      </c>
      <c r="D157" s="22" t="s">
        <v>432</v>
      </c>
      <c r="E157" s="22">
        <v>8527185</v>
      </c>
      <c r="F157" s="22">
        <v>0</v>
      </c>
      <c r="G157" s="22">
        <v>0</v>
      </c>
      <c r="H157" s="22">
        <v>0</v>
      </c>
      <c r="I157" s="22">
        <v>0</v>
      </c>
      <c r="J157" s="22">
        <v>11469736</v>
      </c>
      <c r="K157" s="22">
        <v>1190324</v>
      </c>
      <c r="L157" s="22">
        <v>-365400</v>
      </c>
      <c r="M157" s="22">
        <v>-290606</v>
      </c>
      <c r="N157" s="22">
        <v>0</v>
      </c>
      <c r="O157" s="22">
        <v>0</v>
      </c>
      <c r="P157" s="22">
        <v>0</v>
      </c>
      <c r="Q157" s="22">
        <v>0</v>
      </c>
      <c r="R157" s="22">
        <v>20531239</v>
      </c>
      <c r="S157" s="22">
        <v>0</v>
      </c>
      <c r="T157" s="22">
        <v>0</v>
      </c>
      <c r="U157" s="22">
        <v>0</v>
      </c>
    </row>
    <row r="158" spans="1:21" x14ac:dyDescent="0.25">
      <c r="A158" s="22" t="s">
        <v>120</v>
      </c>
      <c r="B158" s="22" t="s">
        <v>292</v>
      </c>
      <c r="C158" s="22" t="s">
        <v>433</v>
      </c>
      <c r="D158" s="22" t="s">
        <v>434</v>
      </c>
      <c r="E158" s="22">
        <v>14315693</v>
      </c>
      <c r="F158" s="22">
        <v>0</v>
      </c>
      <c r="G158" s="22">
        <v>0</v>
      </c>
      <c r="H158" s="22">
        <v>0</v>
      </c>
      <c r="I158" s="22">
        <v>0</v>
      </c>
      <c r="J158" s="22">
        <v>924959</v>
      </c>
      <c r="K158" s="22">
        <v>0</v>
      </c>
      <c r="L158" s="22">
        <v>0</v>
      </c>
      <c r="M158" s="22">
        <v>-656214</v>
      </c>
      <c r="N158" s="22">
        <v>-1200000</v>
      </c>
      <c r="O158" s="22">
        <v>127028</v>
      </c>
      <c r="P158" s="22">
        <v>1200000</v>
      </c>
      <c r="Q158" s="22">
        <v>-1200000</v>
      </c>
      <c r="R158" s="22">
        <v>13511466</v>
      </c>
      <c r="S158" s="22">
        <v>0</v>
      </c>
      <c r="T158" s="22">
        <v>0</v>
      </c>
      <c r="U158" s="22">
        <v>0</v>
      </c>
    </row>
    <row r="159" spans="1:21" x14ac:dyDescent="0.25">
      <c r="A159" s="22" t="s">
        <v>120</v>
      </c>
      <c r="B159" s="22" t="s">
        <v>292</v>
      </c>
      <c r="C159" s="22" t="s">
        <v>435</v>
      </c>
      <c r="D159" s="22" t="s">
        <v>436</v>
      </c>
      <c r="E159" s="22">
        <v>22942719</v>
      </c>
      <c r="F159" s="22">
        <v>0</v>
      </c>
      <c r="G159" s="22">
        <v>0</v>
      </c>
      <c r="H159" s="22">
        <v>0</v>
      </c>
      <c r="I159" s="22">
        <v>0</v>
      </c>
      <c r="J159" s="22">
        <v>1202226</v>
      </c>
      <c r="K159" s="22">
        <v>0</v>
      </c>
      <c r="L159" s="22">
        <v>-1159</v>
      </c>
      <c r="M159" s="22">
        <v>-1005227</v>
      </c>
      <c r="N159" s="22">
        <v>0</v>
      </c>
      <c r="O159" s="22">
        <v>366888</v>
      </c>
      <c r="P159" s="22">
        <v>0</v>
      </c>
      <c r="Q159" s="22">
        <v>0</v>
      </c>
      <c r="R159" s="22">
        <v>23505447</v>
      </c>
      <c r="S159" s="22">
        <v>0</v>
      </c>
      <c r="T159" s="22">
        <v>0</v>
      </c>
      <c r="U159" s="22">
        <v>0</v>
      </c>
    </row>
    <row r="160" spans="1:21" x14ac:dyDescent="0.25">
      <c r="A160" s="22" t="s">
        <v>120</v>
      </c>
      <c r="B160" s="22" t="s">
        <v>292</v>
      </c>
      <c r="C160" s="22" t="s">
        <v>437</v>
      </c>
      <c r="D160" s="22" t="s">
        <v>438</v>
      </c>
      <c r="E160" s="22">
        <v>27911031</v>
      </c>
      <c r="F160" s="22">
        <v>0</v>
      </c>
      <c r="G160" s="22">
        <v>0</v>
      </c>
      <c r="H160" s="22">
        <v>0</v>
      </c>
      <c r="I160" s="22">
        <v>1155393</v>
      </c>
      <c r="J160" s="22">
        <v>4026795</v>
      </c>
      <c r="K160" s="22">
        <v>887159</v>
      </c>
      <c r="L160" s="22">
        <v>0</v>
      </c>
      <c r="M160" s="22">
        <v>-1031336</v>
      </c>
      <c r="N160" s="22">
        <v>-446403</v>
      </c>
      <c r="O160" s="22">
        <v>386639</v>
      </c>
      <c r="P160" s="22">
        <v>446403</v>
      </c>
      <c r="Q160" s="22">
        <v>0</v>
      </c>
      <c r="R160" s="22">
        <v>33335681</v>
      </c>
      <c r="S160" s="22">
        <v>0</v>
      </c>
      <c r="T160" s="22">
        <v>0</v>
      </c>
      <c r="U160" s="22">
        <v>0</v>
      </c>
    </row>
    <row r="161" spans="1:21" x14ac:dyDescent="0.25">
      <c r="A161" s="22" t="s">
        <v>120</v>
      </c>
      <c r="B161" s="22" t="s">
        <v>292</v>
      </c>
      <c r="C161" s="22" t="s">
        <v>439</v>
      </c>
      <c r="D161" s="22" t="s">
        <v>440</v>
      </c>
      <c r="E161" s="22">
        <v>18139377</v>
      </c>
      <c r="F161" s="22">
        <v>0</v>
      </c>
      <c r="G161" s="22">
        <v>0</v>
      </c>
      <c r="H161" s="22">
        <v>0</v>
      </c>
      <c r="I161" s="22">
        <v>2993661</v>
      </c>
      <c r="J161" s="22">
        <v>7237200</v>
      </c>
      <c r="K161" s="22">
        <v>0</v>
      </c>
      <c r="L161" s="22">
        <v>-296</v>
      </c>
      <c r="M161" s="22">
        <v>-792774</v>
      </c>
      <c r="N161" s="22">
        <v>49096</v>
      </c>
      <c r="O161" s="22">
        <v>118896</v>
      </c>
      <c r="P161" s="22">
        <v>-49096</v>
      </c>
      <c r="Q161" s="22">
        <v>0</v>
      </c>
      <c r="R161" s="22">
        <v>27696064</v>
      </c>
      <c r="S161" s="22">
        <v>0</v>
      </c>
      <c r="T161" s="22">
        <v>0</v>
      </c>
      <c r="U161" s="22">
        <v>0</v>
      </c>
    </row>
    <row r="162" spans="1:21" x14ac:dyDescent="0.25">
      <c r="A162" s="22" t="s">
        <v>120</v>
      </c>
      <c r="B162" s="22" t="s">
        <v>292</v>
      </c>
      <c r="C162" s="22" t="s">
        <v>441</v>
      </c>
      <c r="D162" s="22" t="s">
        <v>442</v>
      </c>
      <c r="E162" s="22">
        <v>24726855</v>
      </c>
      <c r="F162" s="22">
        <v>0</v>
      </c>
      <c r="G162" s="22">
        <v>0</v>
      </c>
      <c r="H162" s="22">
        <v>0</v>
      </c>
      <c r="I162" s="22">
        <v>0</v>
      </c>
      <c r="J162" s="22">
        <v>359874</v>
      </c>
      <c r="K162" s="22">
        <v>0</v>
      </c>
      <c r="L162" s="22">
        <v>-24530</v>
      </c>
      <c r="M162" s="22">
        <v>-831956</v>
      </c>
      <c r="N162" s="22">
        <v>0</v>
      </c>
      <c r="O162" s="22">
        <v>249579</v>
      </c>
      <c r="P162" s="22">
        <v>0</v>
      </c>
      <c r="Q162" s="22">
        <v>-200485</v>
      </c>
      <c r="R162" s="22">
        <v>24279337</v>
      </c>
      <c r="S162" s="22">
        <v>0</v>
      </c>
      <c r="T162" s="22">
        <v>0</v>
      </c>
      <c r="U162" s="22">
        <v>0</v>
      </c>
    </row>
    <row r="163" spans="1:21" x14ac:dyDescent="0.25">
      <c r="A163" s="22" t="s">
        <v>120</v>
      </c>
      <c r="B163" s="22" t="s">
        <v>292</v>
      </c>
      <c r="C163" s="22" t="s">
        <v>443</v>
      </c>
      <c r="D163" s="22" t="s">
        <v>444</v>
      </c>
      <c r="E163" s="22">
        <v>14376865</v>
      </c>
      <c r="F163" s="22">
        <v>0</v>
      </c>
      <c r="G163" s="22">
        <v>0</v>
      </c>
      <c r="H163" s="22">
        <v>0</v>
      </c>
      <c r="I163" s="22">
        <v>0</v>
      </c>
      <c r="J163" s="22">
        <v>10855805</v>
      </c>
      <c r="K163" s="22">
        <v>0</v>
      </c>
      <c r="L163" s="22">
        <v>-107145</v>
      </c>
      <c r="M163" s="22">
        <v>-779444</v>
      </c>
      <c r="N163" s="22">
        <v>0</v>
      </c>
      <c r="O163" s="22">
        <v>369990</v>
      </c>
      <c r="P163" s="22">
        <v>0</v>
      </c>
      <c r="Q163" s="22">
        <v>0</v>
      </c>
      <c r="R163" s="22">
        <v>24716071</v>
      </c>
      <c r="S163" s="22">
        <v>0</v>
      </c>
      <c r="T163" s="22">
        <v>0</v>
      </c>
      <c r="U163" s="22">
        <v>0</v>
      </c>
    </row>
    <row r="164" spans="1:21" x14ac:dyDescent="0.25">
      <c r="A164" s="22" t="s">
        <v>120</v>
      </c>
      <c r="B164" s="22" t="s">
        <v>292</v>
      </c>
      <c r="C164" s="22" t="s">
        <v>445</v>
      </c>
      <c r="D164" s="22" t="s">
        <v>446</v>
      </c>
      <c r="E164" s="22">
        <v>64490324</v>
      </c>
      <c r="F164" s="22">
        <v>0</v>
      </c>
      <c r="G164" s="22">
        <v>0</v>
      </c>
      <c r="H164" s="22">
        <v>0</v>
      </c>
      <c r="I164" s="22">
        <v>4578159</v>
      </c>
      <c r="J164" s="22">
        <v>1783581</v>
      </c>
      <c r="K164" s="22">
        <v>0</v>
      </c>
      <c r="L164" s="22">
        <v>-3194769</v>
      </c>
      <c r="M164" s="22">
        <v>-2323661</v>
      </c>
      <c r="N164" s="22">
        <v>-253472</v>
      </c>
      <c r="O164" s="22">
        <v>812897</v>
      </c>
      <c r="P164" s="22">
        <v>253472</v>
      </c>
      <c r="Q164" s="22">
        <v>-19802</v>
      </c>
      <c r="R164" s="22">
        <v>66126730</v>
      </c>
      <c r="S164" s="22">
        <v>0</v>
      </c>
      <c r="T164" s="22">
        <v>0</v>
      </c>
      <c r="U164" s="22">
        <v>0</v>
      </c>
    </row>
    <row r="165" spans="1:21" x14ac:dyDescent="0.25">
      <c r="A165" s="22" t="s">
        <v>120</v>
      </c>
      <c r="B165" s="22" t="s">
        <v>292</v>
      </c>
      <c r="C165" s="22" t="s">
        <v>447</v>
      </c>
      <c r="D165" s="22" t="s">
        <v>448</v>
      </c>
      <c r="E165" s="22">
        <v>8762153</v>
      </c>
      <c r="F165" s="22">
        <v>0</v>
      </c>
      <c r="G165" s="22">
        <v>0</v>
      </c>
      <c r="H165" s="22">
        <v>0</v>
      </c>
      <c r="I165" s="22">
        <v>113008</v>
      </c>
      <c r="J165" s="22">
        <v>506643</v>
      </c>
      <c r="K165" s="22">
        <v>0</v>
      </c>
      <c r="L165" s="22">
        <v>0</v>
      </c>
      <c r="M165" s="22">
        <v>-479403</v>
      </c>
      <c r="N165" s="22">
        <v>0</v>
      </c>
      <c r="O165" s="22">
        <v>241645</v>
      </c>
      <c r="P165" s="22">
        <v>0</v>
      </c>
      <c r="Q165" s="22">
        <v>0</v>
      </c>
      <c r="R165" s="22">
        <v>9144046</v>
      </c>
      <c r="S165" s="22">
        <v>0</v>
      </c>
      <c r="T165" s="22">
        <v>0</v>
      </c>
      <c r="U165" s="22">
        <v>0</v>
      </c>
    </row>
    <row r="166" spans="1:21" x14ac:dyDescent="0.25">
      <c r="A166" s="22" t="s">
        <v>120</v>
      </c>
      <c r="B166" s="22" t="s">
        <v>292</v>
      </c>
      <c r="C166" s="22" t="s">
        <v>449</v>
      </c>
      <c r="D166" s="22" t="s">
        <v>450</v>
      </c>
      <c r="E166" s="22">
        <v>19558508</v>
      </c>
      <c r="F166" s="22">
        <v>0</v>
      </c>
      <c r="G166" s="22">
        <v>0</v>
      </c>
      <c r="H166" s="22">
        <v>0</v>
      </c>
      <c r="I166" s="22">
        <v>278128</v>
      </c>
      <c r="J166" s="22">
        <v>2267474</v>
      </c>
      <c r="K166" s="22">
        <v>109138</v>
      </c>
      <c r="L166" s="22">
        <v>-118476</v>
      </c>
      <c r="M166" s="22">
        <v>-856678</v>
      </c>
      <c r="N166" s="22">
        <v>-610000</v>
      </c>
      <c r="O166" s="22">
        <v>303537</v>
      </c>
      <c r="P166" s="22">
        <v>610000</v>
      </c>
      <c r="Q166" s="22">
        <v>0</v>
      </c>
      <c r="R166" s="22">
        <v>21541631</v>
      </c>
      <c r="S166" s="22">
        <v>0</v>
      </c>
      <c r="T166" s="22">
        <v>0</v>
      </c>
      <c r="U166" s="22">
        <v>0</v>
      </c>
    </row>
    <row r="167" spans="1:21" x14ac:dyDescent="0.25">
      <c r="A167" s="22" t="s">
        <v>120</v>
      </c>
      <c r="B167" s="22" t="s">
        <v>292</v>
      </c>
      <c r="C167" s="22" t="s">
        <v>451</v>
      </c>
      <c r="D167" s="22" t="s">
        <v>452</v>
      </c>
      <c r="E167" s="22">
        <v>45209845</v>
      </c>
      <c r="F167" s="22">
        <v>0</v>
      </c>
      <c r="G167" s="22">
        <v>0</v>
      </c>
      <c r="H167" s="22">
        <v>0</v>
      </c>
      <c r="I167" s="22">
        <v>0</v>
      </c>
      <c r="J167" s="22">
        <v>8357926</v>
      </c>
      <c r="K167" s="22">
        <v>0</v>
      </c>
      <c r="L167" s="22">
        <v>-303984</v>
      </c>
      <c r="M167" s="22">
        <v>-1836704</v>
      </c>
      <c r="N167" s="22">
        <v>0</v>
      </c>
      <c r="O167" s="22">
        <v>549728</v>
      </c>
      <c r="P167" s="22">
        <v>0</v>
      </c>
      <c r="Q167" s="22">
        <v>-646107</v>
      </c>
      <c r="R167" s="22">
        <v>51330704</v>
      </c>
      <c r="S167" s="22">
        <v>0</v>
      </c>
      <c r="T167" s="22">
        <v>0</v>
      </c>
      <c r="U167" s="22">
        <v>0</v>
      </c>
    </row>
    <row r="168" spans="1:21" x14ac:dyDescent="0.25">
      <c r="A168" s="22" t="s">
        <v>120</v>
      </c>
      <c r="B168" s="22" t="s">
        <v>292</v>
      </c>
      <c r="C168" s="22" t="s">
        <v>453</v>
      </c>
      <c r="D168" s="22" t="s">
        <v>454</v>
      </c>
      <c r="E168" s="22">
        <v>4020967</v>
      </c>
      <c r="F168" s="22">
        <v>0</v>
      </c>
      <c r="G168" s="22">
        <v>0</v>
      </c>
      <c r="H168" s="22">
        <v>0</v>
      </c>
      <c r="I168" s="22">
        <v>0</v>
      </c>
      <c r="J168" s="22">
        <v>1262897</v>
      </c>
      <c r="K168" s="22">
        <v>0</v>
      </c>
      <c r="L168" s="22">
        <v>-4000</v>
      </c>
      <c r="M168" s="22">
        <v>-184291</v>
      </c>
      <c r="N168" s="22">
        <v>0</v>
      </c>
      <c r="O168" s="22">
        <v>87336</v>
      </c>
      <c r="P168" s="22">
        <v>0</v>
      </c>
      <c r="Q168" s="22">
        <v>0</v>
      </c>
      <c r="R168" s="22">
        <v>5182909</v>
      </c>
      <c r="S168" s="22">
        <v>0</v>
      </c>
      <c r="T168" s="22">
        <v>0</v>
      </c>
      <c r="U168" s="22">
        <v>0</v>
      </c>
    </row>
    <row r="169" spans="1:21" x14ac:dyDescent="0.25">
      <c r="A169" s="22" t="s">
        <v>120</v>
      </c>
      <c r="B169" s="22" t="s">
        <v>292</v>
      </c>
      <c r="C169" s="22" t="s">
        <v>455</v>
      </c>
      <c r="D169" s="22" t="s">
        <v>456</v>
      </c>
      <c r="E169" s="22">
        <v>19175250</v>
      </c>
      <c r="F169" s="22">
        <v>0</v>
      </c>
      <c r="G169" s="22">
        <v>0</v>
      </c>
      <c r="H169" s="22">
        <v>0</v>
      </c>
      <c r="I169" s="22">
        <v>0</v>
      </c>
      <c r="J169" s="22">
        <v>1043278</v>
      </c>
      <c r="K169" s="22">
        <v>6750</v>
      </c>
      <c r="L169" s="22">
        <v>-56890</v>
      </c>
      <c r="M169" s="22">
        <v>-1010830</v>
      </c>
      <c r="N169" s="22">
        <v>0</v>
      </c>
      <c r="O169" s="22">
        <v>95770</v>
      </c>
      <c r="P169" s="22">
        <v>0</v>
      </c>
      <c r="Q169" s="22">
        <v>0</v>
      </c>
      <c r="R169" s="22">
        <v>19253328</v>
      </c>
      <c r="S169" s="22">
        <v>0</v>
      </c>
      <c r="T169" s="22">
        <v>0</v>
      </c>
      <c r="U169" s="22">
        <v>0</v>
      </c>
    </row>
    <row r="170" spans="1:21" x14ac:dyDescent="0.25">
      <c r="A170" s="22" t="s">
        <v>120</v>
      </c>
      <c r="B170" s="22" t="s">
        <v>292</v>
      </c>
      <c r="C170" s="22" t="s">
        <v>457</v>
      </c>
      <c r="D170" s="22" t="s">
        <v>458</v>
      </c>
      <c r="E170" s="22">
        <v>52344970</v>
      </c>
      <c r="F170" s="22">
        <v>0</v>
      </c>
      <c r="G170" s="22">
        <v>0</v>
      </c>
      <c r="H170" s="22">
        <v>0</v>
      </c>
      <c r="I170" s="22">
        <v>1881691</v>
      </c>
      <c r="J170" s="22">
        <v>5732629</v>
      </c>
      <c r="K170" s="22">
        <v>0</v>
      </c>
      <c r="L170" s="22">
        <v>0</v>
      </c>
      <c r="M170" s="22">
        <v>-2388518</v>
      </c>
      <c r="N170" s="22">
        <v>9096000</v>
      </c>
      <c r="O170" s="22">
        <v>863923</v>
      </c>
      <c r="P170" s="22">
        <v>-9096000</v>
      </c>
      <c r="Q170" s="22">
        <v>0</v>
      </c>
      <c r="R170" s="22">
        <v>58434695</v>
      </c>
      <c r="S170" s="22">
        <v>0</v>
      </c>
      <c r="T170" s="22">
        <v>0</v>
      </c>
      <c r="U170" s="22">
        <v>0</v>
      </c>
    </row>
    <row r="171" spans="1:21" x14ac:dyDescent="0.25">
      <c r="A171" s="22" t="s">
        <v>120</v>
      </c>
      <c r="B171" s="22" t="s">
        <v>292</v>
      </c>
      <c r="C171" s="22" t="s">
        <v>459</v>
      </c>
      <c r="D171" s="22" t="s">
        <v>460</v>
      </c>
      <c r="E171" s="22">
        <v>5914028</v>
      </c>
      <c r="F171" s="22">
        <v>0</v>
      </c>
      <c r="G171" s="22">
        <v>0</v>
      </c>
      <c r="H171" s="22">
        <v>0</v>
      </c>
      <c r="I171" s="22">
        <v>0</v>
      </c>
      <c r="J171" s="22">
        <v>747229</v>
      </c>
      <c r="K171" s="22">
        <v>0</v>
      </c>
      <c r="L171" s="22">
        <v>0</v>
      </c>
      <c r="M171" s="22">
        <v>-326521</v>
      </c>
      <c r="N171" s="22">
        <v>0</v>
      </c>
      <c r="O171" s="22">
        <v>35861</v>
      </c>
      <c r="P171" s="22">
        <v>0</v>
      </c>
      <c r="Q171" s="22">
        <v>0</v>
      </c>
      <c r="R171" s="22">
        <v>6370597</v>
      </c>
      <c r="S171" s="22">
        <v>0</v>
      </c>
      <c r="T171" s="22">
        <v>0</v>
      </c>
      <c r="U171" s="22">
        <v>0</v>
      </c>
    </row>
    <row r="172" spans="1:21" x14ac:dyDescent="0.25">
      <c r="A172" s="22" t="s">
        <v>120</v>
      </c>
      <c r="B172" s="22" t="s">
        <v>292</v>
      </c>
      <c r="C172" s="22" t="s">
        <v>461</v>
      </c>
      <c r="D172" s="22" t="s">
        <v>462</v>
      </c>
      <c r="E172" s="22">
        <v>4246219</v>
      </c>
      <c r="F172" s="22">
        <v>0</v>
      </c>
      <c r="G172" s="22">
        <v>0</v>
      </c>
      <c r="H172" s="22">
        <v>0</v>
      </c>
      <c r="I172" s="22">
        <v>518674</v>
      </c>
      <c r="J172" s="22">
        <v>1082196</v>
      </c>
      <c r="K172" s="22">
        <v>0</v>
      </c>
      <c r="L172" s="22">
        <v>0</v>
      </c>
      <c r="M172" s="22">
        <v>-308282</v>
      </c>
      <c r="N172" s="22">
        <v>0</v>
      </c>
      <c r="O172" s="22">
        <v>38311</v>
      </c>
      <c r="P172" s="22">
        <v>0</v>
      </c>
      <c r="Q172" s="22">
        <v>0</v>
      </c>
      <c r="R172" s="22">
        <v>5577118</v>
      </c>
      <c r="S172" s="22">
        <v>0</v>
      </c>
      <c r="T172" s="22">
        <v>0</v>
      </c>
      <c r="U172" s="22">
        <v>0</v>
      </c>
    </row>
    <row r="173" spans="1:21" x14ac:dyDescent="0.25">
      <c r="A173" s="22" t="s">
        <v>120</v>
      </c>
      <c r="B173" s="22" t="s">
        <v>292</v>
      </c>
      <c r="C173" s="22" t="s">
        <v>463</v>
      </c>
      <c r="D173" s="22" t="s">
        <v>464</v>
      </c>
      <c r="E173" s="22">
        <v>39208642</v>
      </c>
      <c r="F173" s="22">
        <v>0</v>
      </c>
      <c r="G173" s="22">
        <v>0</v>
      </c>
      <c r="H173" s="22">
        <v>0</v>
      </c>
      <c r="I173" s="22">
        <v>0</v>
      </c>
      <c r="J173" s="22">
        <v>1700035</v>
      </c>
      <c r="K173" s="22">
        <v>0</v>
      </c>
      <c r="L173" s="22">
        <v>0</v>
      </c>
      <c r="M173" s="22">
        <v>-2018452</v>
      </c>
      <c r="N173" s="22">
        <v>-3000000</v>
      </c>
      <c r="O173" s="22">
        <v>110161</v>
      </c>
      <c r="P173" s="22">
        <v>3000000</v>
      </c>
      <c r="Q173" s="22">
        <v>0</v>
      </c>
      <c r="R173" s="22">
        <v>39000386</v>
      </c>
      <c r="S173" s="22">
        <v>0</v>
      </c>
      <c r="T173" s="22">
        <v>0</v>
      </c>
      <c r="U173" s="22">
        <v>0</v>
      </c>
    </row>
    <row r="174" spans="1:21" x14ac:dyDescent="0.25">
      <c r="A174" s="22" t="s">
        <v>120</v>
      </c>
      <c r="B174" s="22" t="s">
        <v>292</v>
      </c>
      <c r="C174" s="22" t="s">
        <v>465</v>
      </c>
      <c r="D174" s="22" t="s">
        <v>466</v>
      </c>
      <c r="E174" s="22">
        <v>5856329</v>
      </c>
      <c r="F174" s="22">
        <v>0</v>
      </c>
      <c r="G174" s="22">
        <v>0</v>
      </c>
      <c r="H174" s="22">
        <v>0</v>
      </c>
      <c r="I174" s="22">
        <v>10000</v>
      </c>
      <c r="J174" s="22">
        <v>0</v>
      </c>
      <c r="K174" s="22">
        <v>0</v>
      </c>
      <c r="L174" s="22">
        <v>-6966</v>
      </c>
      <c r="M174" s="22">
        <v>-236622</v>
      </c>
      <c r="N174" s="22">
        <v>1000000</v>
      </c>
      <c r="O174" s="22">
        <v>23545</v>
      </c>
      <c r="P174" s="22">
        <v>-1000000</v>
      </c>
      <c r="Q174" s="22">
        <v>-167331</v>
      </c>
      <c r="R174" s="22">
        <v>5478955</v>
      </c>
      <c r="S174" s="22">
        <v>0</v>
      </c>
      <c r="T174" s="22">
        <v>0</v>
      </c>
      <c r="U174" s="22">
        <v>0</v>
      </c>
    </row>
    <row r="175" spans="1:21" x14ac:dyDescent="0.25">
      <c r="A175" s="22" t="s">
        <v>120</v>
      </c>
      <c r="B175" s="22" t="s">
        <v>292</v>
      </c>
      <c r="C175" s="22" t="s">
        <v>467</v>
      </c>
      <c r="D175" s="22" t="s">
        <v>468</v>
      </c>
      <c r="E175" s="22">
        <v>94581144</v>
      </c>
      <c r="F175" s="22">
        <v>0</v>
      </c>
      <c r="G175" s="22">
        <v>0</v>
      </c>
      <c r="H175" s="22">
        <v>0</v>
      </c>
      <c r="I175" s="22">
        <v>1432017</v>
      </c>
      <c r="J175" s="22">
        <v>16042010</v>
      </c>
      <c r="K175" s="22">
        <v>0</v>
      </c>
      <c r="L175" s="22">
        <v>-170928</v>
      </c>
      <c r="M175" s="22">
        <v>-5199186</v>
      </c>
      <c r="N175" s="22">
        <v>0</v>
      </c>
      <c r="O175" s="22">
        <v>172709</v>
      </c>
      <c r="P175" s="22">
        <v>0</v>
      </c>
      <c r="Q175" s="22">
        <v>0</v>
      </c>
      <c r="R175" s="22">
        <v>106857766</v>
      </c>
      <c r="S175" s="22">
        <v>0</v>
      </c>
      <c r="T175" s="22">
        <v>0</v>
      </c>
      <c r="U175" s="22">
        <v>0</v>
      </c>
    </row>
    <row r="176" spans="1:21" x14ac:dyDescent="0.25">
      <c r="A176" s="22" t="s">
        <v>120</v>
      </c>
      <c r="B176" s="22" t="s">
        <v>292</v>
      </c>
      <c r="C176" s="22" t="s">
        <v>469</v>
      </c>
      <c r="D176" s="22" t="s">
        <v>470</v>
      </c>
      <c r="E176" s="22">
        <v>95001046</v>
      </c>
      <c r="F176" s="22">
        <v>0</v>
      </c>
      <c r="G176" s="22">
        <v>0</v>
      </c>
      <c r="H176" s="22">
        <v>0</v>
      </c>
      <c r="I176" s="22">
        <v>0</v>
      </c>
      <c r="J176" s="22">
        <v>11789984</v>
      </c>
      <c r="K176" s="22">
        <v>0</v>
      </c>
      <c r="L176" s="22">
        <v>-125106</v>
      </c>
      <c r="M176" s="22">
        <v>-3312065</v>
      </c>
      <c r="N176" s="22">
        <v>0</v>
      </c>
      <c r="O176" s="22">
        <v>634505</v>
      </c>
      <c r="P176" s="22">
        <v>0</v>
      </c>
      <c r="Q176" s="22">
        <v>0</v>
      </c>
      <c r="R176" s="22">
        <v>103988364</v>
      </c>
      <c r="S176" s="22">
        <v>0</v>
      </c>
      <c r="T176" s="22">
        <v>0</v>
      </c>
      <c r="U176" s="22">
        <v>0</v>
      </c>
    </row>
    <row r="177" spans="1:21" x14ac:dyDescent="0.25">
      <c r="A177" s="22" t="s">
        <v>120</v>
      </c>
      <c r="B177" s="22" t="s">
        <v>292</v>
      </c>
      <c r="C177" s="22" t="s">
        <v>471</v>
      </c>
      <c r="D177" s="22" t="s">
        <v>472</v>
      </c>
      <c r="E177" s="22">
        <v>91050031</v>
      </c>
      <c r="F177" s="22">
        <v>0</v>
      </c>
      <c r="G177" s="22">
        <v>0</v>
      </c>
      <c r="H177" s="22">
        <v>0</v>
      </c>
      <c r="I177" s="22">
        <v>415442</v>
      </c>
      <c r="J177" s="22">
        <v>48078066</v>
      </c>
      <c r="K177" s="22">
        <v>0</v>
      </c>
      <c r="L177" s="22">
        <v>-3236</v>
      </c>
      <c r="M177" s="22">
        <v>-2451756</v>
      </c>
      <c r="N177" s="22">
        <v>0</v>
      </c>
      <c r="O177" s="22">
        <v>721813</v>
      </c>
      <c r="P177" s="22">
        <v>0</v>
      </c>
      <c r="Q177" s="22">
        <v>0</v>
      </c>
      <c r="R177" s="22">
        <v>137810360</v>
      </c>
      <c r="S177" s="22">
        <v>0</v>
      </c>
      <c r="T177" s="22">
        <v>0</v>
      </c>
      <c r="U177" s="22">
        <v>0</v>
      </c>
    </row>
    <row r="178" spans="1:21" x14ac:dyDescent="0.25">
      <c r="A178" s="22" t="s">
        <v>120</v>
      </c>
      <c r="B178" s="22" t="s">
        <v>292</v>
      </c>
      <c r="C178" s="22" t="s">
        <v>473</v>
      </c>
      <c r="D178" s="22" t="s">
        <v>474</v>
      </c>
      <c r="E178" s="22">
        <v>19800348</v>
      </c>
      <c r="F178" s="22"/>
      <c r="G178" s="22"/>
      <c r="H178" s="22"/>
      <c r="I178" s="22">
        <v>2589132</v>
      </c>
      <c r="J178" s="22">
        <v>13666</v>
      </c>
      <c r="K178" s="22"/>
      <c r="L178" s="22">
        <v>-21527</v>
      </c>
      <c r="M178" s="22">
        <v>-713029</v>
      </c>
      <c r="N178" s="22"/>
      <c r="O178" s="22">
        <v>217485</v>
      </c>
      <c r="P178" s="22"/>
      <c r="Q178" s="22">
        <v>384325</v>
      </c>
      <c r="R178" s="22">
        <v>22270400</v>
      </c>
      <c r="S178" s="22"/>
      <c r="T178" s="22"/>
      <c r="U178" s="22"/>
    </row>
    <row r="179" spans="1:21" x14ac:dyDescent="0.25">
      <c r="A179" s="22" t="s">
        <v>120</v>
      </c>
      <c r="B179" s="22" t="s">
        <v>292</v>
      </c>
      <c r="C179" s="22" t="s">
        <v>475</v>
      </c>
      <c r="D179" s="22" t="s">
        <v>476</v>
      </c>
      <c r="E179" s="22">
        <v>13540719</v>
      </c>
      <c r="F179" s="22">
        <v>0</v>
      </c>
      <c r="G179" s="22">
        <v>0</v>
      </c>
      <c r="H179" s="22">
        <v>0</v>
      </c>
      <c r="I179" s="22">
        <v>359015</v>
      </c>
      <c r="J179" s="22">
        <v>3217921</v>
      </c>
      <c r="K179" s="22">
        <v>0</v>
      </c>
      <c r="L179" s="22">
        <v>0</v>
      </c>
      <c r="M179" s="22">
        <v>-734229</v>
      </c>
      <c r="N179" s="22">
        <v>0</v>
      </c>
      <c r="O179" s="22">
        <v>0</v>
      </c>
      <c r="P179" s="22">
        <v>0</v>
      </c>
      <c r="Q179" s="22">
        <v>0</v>
      </c>
      <c r="R179" s="22">
        <v>16383426</v>
      </c>
      <c r="S179" s="22">
        <v>0</v>
      </c>
      <c r="T179" s="22">
        <v>0</v>
      </c>
      <c r="U179" s="22">
        <v>0</v>
      </c>
    </row>
    <row r="180" spans="1:21" x14ac:dyDescent="0.25">
      <c r="A180" s="22" t="s">
        <v>120</v>
      </c>
      <c r="B180" s="22" t="s">
        <v>292</v>
      </c>
      <c r="C180" s="22" t="s">
        <v>477</v>
      </c>
      <c r="D180" s="22" t="s">
        <v>478</v>
      </c>
      <c r="E180" s="22">
        <v>78303311</v>
      </c>
      <c r="F180" s="22"/>
      <c r="G180" s="22"/>
      <c r="H180" s="22"/>
      <c r="I180" s="22">
        <v>1545317</v>
      </c>
      <c r="J180" s="22">
        <v>6441301</v>
      </c>
      <c r="K180" s="22">
        <v>231925</v>
      </c>
      <c r="L180" s="22">
        <v>-1030184</v>
      </c>
      <c r="M180" s="22">
        <v>-3351904</v>
      </c>
      <c r="N180" s="22">
        <v>-5400000</v>
      </c>
      <c r="O180" s="22">
        <v>175997</v>
      </c>
      <c r="P180" s="22">
        <v>5400000</v>
      </c>
      <c r="Q180" s="22"/>
      <c r="R180" s="22">
        <v>82315763</v>
      </c>
      <c r="S180" s="22"/>
      <c r="T180" s="22"/>
      <c r="U180" s="22"/>
    </row>
    <row r="181" spans="1:21" x14ac:dyDescent="0.25">
      <c r="A181" s="22" t="s">
        <v>120</v>
      </c>
      <c r="B181" s="22" t="s">
        <v>292</v>
      </c>
      <c r="C181" s="22" t="s">
        <v>479</v>
      </c>
      <c r="D181" s="22" t="s">
        <v>480</v>
      </c>
      <c r="E181" s="22">
        <v>95153974</v>
      </c>
      <c r="F181" s="22">
        <v>0</v>
      </c>
      <c r="G181" s="22">
        <v>0</v>
      </c>
      <c r="H181" s="22">
        <v>0</v>
      </c>
      <c r="I181" s="22">
        <v>2883871</v>
      </c>
      <c r="J181" s="22">
        <v>8718084</v>
      </c>
      <c r="K181" s="22">
        <v>0</v>
      </c>
      <c r="L181" s="22">
        <v>-222874</v>
      </c>
      <c r="M181" s="22">
        <v>-3482222</v>
      </c>
      <c r="N181" s="22">
        <v>-9143878</v>
      </c>
      <c r="O181" s="22">
        <v>436680</v>
      </c>
      <c r="P181" s="22">
        <v>9143878</v>
      </c>
      <c r="Q181" s="22">
        <v>0</v>
      </c>
      <c r="R181" s="22">
        <v>103487513</v>
      </c>
      <c r="S181" s="22">
        <v>0</v>
      </c>
      <c r="T181" s="22">
        <v>0</v>
      </c>
      <c r="U181" s="22">
        <v>0</v>
      </c>
    </row>
    <row r="182" spans="1:21" x14ac:dyDescent="0.25">
      <c r="A182" s="22" t="s">
        <v>120</v>
      </c>
      <c r="B182" s="22" t="s">
        <v>292</v>
      </c>
      <c r="C182" s="22" t="s">
        <v>481</v>
      </c>
      <c r="D182" s="22" t="s">
        <v>482</v>
      </c>
      <c r="E182" s="22">
        <v>36071724</v>
      </c>
      <c r="F182" s="22">
        <v>0</v>
      </c>
      <c r="G182" s="22">
        <v>0</v>
      </c>
      <c r="H182" s="22">
        <v>0</v>
      </c>
      <c r="I182" s="22">
        <v>414433</v>
      </c>
      <c r="J182" s="22">
        <v>3928557</v>
      </c>
      <c r="K182" s="22">
        <v>49519</v>
      </c>
      <c r="L182" s="22">
        <v>0</v>
      </c>
      <c r="M182" s="22">
        <v>0</v>
      </c>
      <c r="N182" s="22">
        <v>-878500</v>
      </c>
      <c r="O182" s="22">
        <v>489064</v>
      </c>
      <c r="P182" s="22">
        <v>878500</v>
      </c>
      <c r="Q182" s="22">
        <v>-332659</v>
      </c>
      <c r="R182" s="22">
        <v>40620638</v>
      </c>
      <c r="S182" s="22">
        <v>0</v>
      </c>
      <c r="T182" s="22">
        <v>0</v>
      </c>
      <c r="U182" s="22">
        <v>0</v>
      </c>
    </row>
    <row r="183" spans="1:21" x14ac:dyDescent="0.25">
      <c r="A183" s="22" t="s">
        <v>120</v>
      </c>
      <c r="B183" s="22" t="s">
        <v>292</v>
      </c>
      <c r="C183" s="22" t="s">
        <v>483</v>
      </c>
      <c r="D183" s="22" t="s">
        <v>484</v>
      </c>
      <c r="E183" s="22">
        <v>11415385</v>
      </c>
      <c r="F183" s="22">
        <v>0</v>
      </c>
      <c r="G183" s="22">
        <v>0</v>
      </c>
      <c r="H183" s="22">
        <v>0</v>
      </c>
      <c r="I183" s="22">
        <v>0</v>
      </c>
      <c r="J183" s="22">
        <v>794023</v>
      </c>
      <c r="K183" s="22">
        <v>0</v>
      </c>
      <c r="L183" s="22">
        <v>0</v>
      </c>
      <c r="M183" s="22">
        <v>-630330</v>
      </c>
      <c r="N183" s="22">
        <v>-837904</v>
      </c>
      <c r="O183" s="22">
        <v>1120977</v>
      </c>
      <c r="P183" s="22">
        <v>837904</v>
      </c>
      <c r="Q183" s="22">
        <v>-837904</v>
      </c>
      <c r="R183" s="22">
        <v>11862151</v>
      </c>
      <c r="S183" s="22">
        <v>0</v>
      </c>
      <c r="T183" s="22">
        <v>0</v>
      </c>
      <c r="U183" s="22">
        <v>0</v>
      </c>
    </row>
    <row r="184" spans="1:21" x14ac:dyDescent="0.25">
      <c r="A184" s="22" t="s">
        <v>120</v>
      </c>
      <c r="B184" s="22" t="s">
        <v>292</v>
      </c>
      <c r="C184" s="22" t="s">
        <v>485</v>
      </c>
      <c r="D184" s="22" t="s">
        <v>486</v>
      </c>
      <c r="E184" s="22">
        <v>5156357</v>
      </c>
      <c r="F184" s="22">
        <v>0</v>
      </c>
      <c r="G184" s="22">
        <v>0</v>
      </c>
      <c r="H184" s="22">
        <v>0</v>
      </c>
      <c r="I184" s="22">
        <v>0</v>
      </c>
      <c r="J184" s="22">
        <v>20486</v>
      </c>
      <c r="K184" s="22">
        <v>1000</v>
      </c>
      <c r="L184" s="22">
        <v>-1673</v>
      </c>
      <c r="M184" s="22">
        <v>-265521</v>
      </c>
      <c r="N184" s="22">
        <v>-655954</v>
      </c>
      <c r="O184" s="22">
        <v>82026</v>
      </c>
      <c r="P184" s="22">
        <v>655954</v>
      </c>
      <c r="Q184" s="22">
        <v>0</v>
      </c>
      <c r="R184" s="22">
        <v>4992675</v>
      </c>
      <c r="S184" s="22">
        <v>0</v>
      </c>
      <c r="T184" s="22">
        <v>0</v>
      </c>
      <c r="U184" s="22">
        <v>0</v>
      </c>
    </row>
    <row r="185" spans="1:21" x14ac:dyDescent="0.25">
      <c r="A185" s="22" t="s">
        <v>120</v>
      </c>
      <c r="B185" s="22" t="s">
        <v>292</v>
      </c>
      <c r="C185" s="22" t="s">
        <v>487</v>
      </c>
      <c r="D185" s="22" t="s">
        <v>488</v>
      </c>
      <c r="E185" s="22">
        <v>3997079</v>
      </c>
      <c r="F185" s="22">
        <v>0</v>
      </c>
      <c r="G185" s="22">
        <v>0</v>
      </c>
      <c r="H185" s="22">
        <v>0</v>
      </c>
      <c r="I185" s="22">
        <v>0</v>
      </c>
      <c r="J185" s="22">
        <v>410200</v>
      </c>
      <c r="K185" s="22">
        <v>0</v>
      </c>
      <c r="L185" s="22">
        <v>0</v>
      </c>
      <c r="M185" s="22">
        <v>-249192</v>
      </c>
      <c r="N185" s="22">
        <v>-330000</v>
      </c>
      <c r="O185" s="22">
        <v>87919</v>
      </c>
      <c r="P185" s="22">
        <v>330000</v>
      </c>
      <c r="Q185" s="22">
        <v>0</v>
      </c>
      <c r="R185" s="22">
        <v>4246006</v>
      </c>
      <c r="S185" s="22">
        <v>0</v>
      </c>
      <c r="T185" s="22">
        <v>0</v>
      </c>
      <c r="U185" s="22">
        <v>0</v>
      </c>
    </row>
    <row r="186" spans="1:21" x14ac:dyDescent="0.25">
      <c r="A186" s="22" t="s">
        <v>120</v>
      </c>
      <c r="B186" s="22" t="s">
        <v>292</v>
      </c>
      <c r="C186" s="22" t="s">
        <v>489</v>
      </c>
      <c r="D186" s="22" t="s">
        <v>490</v>
      </c>
      <c r="E186" s="22">
        <v>23261871</v>
      </c>
      <c r="F186" s="22">
        <v>0</v>
      </c>
      <c r="G186" s="22">
        <v>0</v>
      </c>
      <c r="H186" s="22">
        <v>0</v>
      </c>
      <c r="I186" s="22">
        <v>395238</v>
      </c>
      <c r="J186" s="22">
        <v>2386335</v>
      </c>
      <c r="K186" s="22">
        <v>0</v>
      </c>
      <c r="L186" s="22">
        <v>-158926</v>
      </c>
      <c r="M186" s="22">
        <v>-946671</v>
      </c>
      <c r="N186" s="22">
        <v>-455379</v>
      </c>
      <c r="O186" s="22">
        <v>426594</v>
      </c>
      <c r="P186" s="22">
        <v>455379</v>
      </c>
      <c r="Q186" s="22">
        <v>-1567445</v>
      </c>
      <c r="R186" s="22">
        <v>23796996</v>
      </c>
      <c r="S186" s="22">
        <v>0</v>
      </c>
      <c r="T186" s="22">
        <v>0</v>
      </c>
      <c r="U186" s="22">
        <v>0</v>
      </c>
    </row>
    <row r="187" spans="1:21" x14ac:dyDescent="0.25">
      <c r="A187" s="22" t="s">
        <v>120</v>
      </c>
      <c r="B187" s="22" t="s">
        <v>292</v>
      </c>
      <c r="C187" s="22" t="s">
        <v>491</v>
      </c>
      <c r="D187" s="22" t="s">
        <v>492</v>
      </c>
      <c r="E187" s="22">
        <v>31267431</v>
      </c>
      <c r="F187" s="22">
        <v>0</v>
      </c>
      <c r="G187" s="22">
        <v>0</v>
      </c>
      <c r="H187" s="22">
        <v>0</v>
      </c>
      <c r="I187" s="22">
        <v>16893</v>
      </c>
      <c r="J187" s="22">
        <v>1131789</v>
      </c>
      <c r="K187" s="22">
        <v>0</v>
      </c>
      <c r="L187" s="22">
        <v>-32784</v>
      </c>
      <c r="M187" s="22">
        <v>-1653923</v>
      </c>
      <c r="N187" s="22">
        <v>-650000</v>
      </c>
      <c r="O187" s="22">
        <v>1112589</v>
      </c>
      <c r="P187" s="22">
        <v>650000</v>
      </c>
      <c r="Q187" s="22">
        <v>0</v>
      </c>
      <c r="R187" s="22">
        <v>31841995</v>
      </c>
      <c r="S187" s="22">
        <v>0</v>
      </c>
      <c r="T187" s="22">
        <v>0</v>
      </c>
      <c r="U187" s="22">
        <v>0</v>
      </c>
    </row>
    <row r="188" spans="1:21" x14ac:dyDescent="0.25">
      <c r="A188" s="22" t="s">
        <v>120</v>
      </c>
      <c r="B188" s="22" t="s">
        <v>292</v>
      </c>
      <c r="C188" s="22" t="s">
        <v>493</v>
      </c>
      <c r="D188" s="22" t="s">
        <v>494</v>
      </c>
      <c r="E188" s="22">
        <v>5534704</v>
      </c>
      <c r="F188" s="22">
        <v>0</v>
      </c>
      <c r="G188" s="22">
        <v>0</v>
      </c>
      <c r="H188" s="22">
        <v>0</v>
      </c>
      <c r="I188" s="22">
        <v>0</v>
      </c>
      <c r="J188" s="22">
        <v>51597</v>
      </c>
      <c r="K188" s="22">
        <v>0</v>
      </c>
      <c r="L188" s="22">
        <v>0</v>
      </c>
      <c r="M188" s="22">
        <v>-374142</v>
      </c>
      <c r="N188" s="22">
        <v>0</v>
      </c>
      <c r="O188" s="22">
        <v>74371</v>
      </c>
      <c r="P188" s="22">
        <v>0</v>
      </c>
      <c r="Q188" s="22">
        <v>0</v>
      </c>
      <c r="R188" s="22">
        <v>5286530</v>
      </c>
      <c r="S188" s="22">
        <v>0</v>
      </c>
      <c r="T188" s="22">
        <v>0</v>
      </c>
      <c r="U188" s="22">
        <v>0</v>
      </c>
    </row>
    <row r="189" spans="1:21" x14ac:dyDescent="0.25">
      <c r="A189" s="22" t="s">
        <v>120</v>
      </c>
      <c r="B189" s="22" t="s">
        <v>292</v>
      </c>
      <c r="C189" s="22" t="s">
        <v>495</v>
      </c>
      <c r="D189" s="22" t="s">
        <v>496</v>
      </c>
      <c r="E189" s="22">
        <v>55987872</v>
      </c>
      <c r="F189" s="22">
        <v>0</v>
      </c>
      <c r="G189" s="22">
        <v>0</v>
      </c>
      <c r="H189" s="22">
        <v>0</v>
      </c>
      <c r="I189" s="22">
        <v>184199</v>
      </c>
      <c r="J189" s="22">
        <v>2927145</v>
      </c>
      <c r="K189" s="22">
        <v>0</v>
      </c>
      <c r="L189" s="22">
        <v>-303675</v>
      </c>
      <c r="M189" s="22">
        <v>-3613017</v>
      </c>
      <c r="N189" s="22">
        <v>-1433362</v>
      </c>
      <c r="O189" s="22">
        <v>211899</v>
      </c>
      <c r="P189" s="22">
        <v>1433362</v>
      </c>
      <c r="Q189" s="22">
        <v>-1132687</v>
      </c>
      <c r="R189" s="22">
        <v>54261736</v>
      </c>
      <c r="S189" s="22">
        <v>0</v>
      </c>
      <c r="T189" s="22">
        <v>0</v>
      </c>
      <c r="U189" s="22">
        <v>0</v>
      </c>
    </row>
    <row r="190" spans="1:21" x14ac:dyDescent="0.25">
      <c r="A190" s="22" t="s">
        <v>120</v>
      </c>
      <c r="B190" s="22" t="s">
        <v>292</v>
      </c>
      <c r="C190" s="22" t="s">
        <v>497</v>
      </c>
      <c r="D190" s="22" t="s">
        <v>498</v>
      </c>
      <c r="E190" s="22">
        <v>33513358</v>
      </c>
      <c r="F190" s="22">
        <v>0</v>
      </c>
      <c r="G190" s="22">
        <v>0</v>
      </c>
      <c r="H190" s="22">
        <v>0</v>
      </c>
      <c r="I190" s="22">
        <v>0</v>
      </c>
      <c r="J190" s="22">
        <v>6193291</v>
      </c>
      <c r="K190" s="22">
        <v>0</v>
      </c>
      <c r="L190" s="22">
        <v>-6904</v>
      </c>
      <c r="M190" s="22">
        <v>-1443915</v>
      </c>
      <c r="N190" s="22">
        <v>-100419</v>
      </c>
      <c r="O190" s="22">
        <v>209854</v>
      </c>
      <c r="P190" s="22">
        <v>100419</v>
      </c>
      <c r="Q190" s="22">
        <v>0</v>
      </c>
      <c r="R190" s="22">
        <v>38465684</v>
      </c>
      <c r="S190" s="22">
        <v>0</v>
      </c>
      <c r="T190" s="22">
        <v>0</v>
      </c>
      <c r="U190" s="22">
        <v>0</v>
      </c>
    </row>
    <row r="191" spans="1:21" x14ac:dyDescent="0.25">
      <c r="A191" s="22" t="s">
        <v>120</v>
      </c>
      <c r="B191" s="22" t="s">
        <v>292</v>
      </c>
      <c r="C191" s="22" t="s">
        <v>499</v>
      </c>
      <c r="D191" s="22" t="s">
        <v>500</v>
      </c>
      <c r="E191" s="22">
        <v>18694199</v>
      </c>
      <c r="F191" s="22">
        <v>0</v>
      </c>
      <c r="G191" s="22">
        <v>0</v>
      </c>
      <c r="H191" s="22">
        <v>0</v>
      </c>
      <c r="I191" s="22">
        <v>14900</v>
      </c>
      <c r="J191" s="22">
        <v>123569</v>
      </c>
      <c r="K191" s="22">
        <v>0</v>
      </c>
      <c r="L191" s="22">
        <v>0</v>
      </c>
      <c r="M191" s="22">
        <v>-616236</v>
      </c>
      <c r="N191" s="22">
        <v>0</v>
      </c>
      <c r="O191" s="22">
        <v>458853</v>
      </c>
      <c r="P191" s="22">
        <v>0</v>
      </c>
      <c r="Q191" s="22">
        <v>39802</v>
      </c>
      <c r="R191" s="22">
        <v>18715087</v>
      </c>
      <c r="S191" s="22">
        <v>0</v>
      </c>
      <c r="T191" s="22">
        <v>0</v>
      </c>
      <c r="U191" s="22">
        <v>0</v>
      </c>
    </row>
    <row r="192" spans="1:21" x14ac:dyDescent="0.25">
      <c r="A192" s="22" t="s">
        <v>120</v>
      </c>
      <c r="B192" s="22" t="s">
        <v>292</v>
      </c>
      <c r="C192" s="22" t="s">
        <v>501</v>
      </c>
      <c r="D192" s="22" t="s">
        <v>502</v>
      </c>
      <c r="E192" s="22">
        <v>13511147</v>
      </c>
      <c r="F192" s="22">
        <v>0</v>
      </c>
      <c r="G192" s="22">
        <v>0</v>
      </c>
      <c r="H192" s="22">
        <v>0</v>
      </c>
      <c r="I192" s="22">
        <v>198284</v>
      </c>
      <c r="J192" s="22">
        <v>1244345</v>
      </c>
      <c r="K192" s="22">
        <v>0</v>
      </c>
      <c r="L192" s="22">
        <v>0</v>
      </c>
      <c r="M192" s="22">
        <v>-767673</v>
      </c>
      <c r="N192" s="22">
        <v>-213388</v>
      </c>
      <c r="O192" s="22">
        <v>288140</v>
      </c>
      <c r="P192" s="22">
        <v>213388</v>
      </c>
      <c r="Q192" s="22">
        <v>-2133612</v>
      </c>
      <c r="R192" s="22">
        <v>12340631</v>
      </c>
      <c r="S192" s="22">
        <v>0</v>
      </c>
      <c r="T192" s="22">
        <v>0</v>
      </c>
      <c r="U192" s="22">
        <v>0</v>
      </c>
    </row>
    <row r="193" spans="1:21" x14ac:dyDescent="0.25">
      <c r="A193" s="22" t="s">
        <v>120</v>
      </c>
      <c r="B193" s="22" t="s">
        <v>292</v>
      </c>
      <c r="C193" s="22" t="s">
        <v>503</v>
      </c>
      <c r="D193" s="22" t="s">
        <v>504</v>
      </c>
      <c r="E193" s="22">
        <v>40165459</v>
      </c>
      <c r="F193" s="22">
        <v>0</v>
      </c>
      <c r="G193" s="22">
        <v>0</v>
      </c>
      <c r="H193" s="22">
        <v>0</v>
      </c>
      <c r="I193" s="22">
        <v>0</v>
      </c>
      <c r="J193" s="22">
        <v>6002949</v>
      </c>
      <c r="K193" s="22">
        <v>0</v>
      </c>
      <c r="L193" s="22">
        <v>-27688</v>
      </c>
      <c r="M193" s="22">
        <v>-1242054</v>
      </c>
      <c r="N193" s="22">
        <v>0</v>
      </c>
      <c r="O193" s="22">
        <v>261464</v>
      </c>
      <c r="P193" s="22">
        <v>0</v>
      </c>
      <c r="Q193" s="22">
        <v>0</v>
      </c>
      <c r="R193" s="22">
        <v>45160130</v>
      </c>
      <c r="S193" s="22">
        <v>0</v>
      </c>
      <c r="T193" s="22">
        <v>0</v>
      </c>
      <c r="U193" s="22">
        <v>0</v>
      </c>
    </row>
    <row r="194" spans="1:21" x14ac:dyDescent="0.25">
      <c r="A194" s="22" t="s">
        <v>120</v>
      </c>
      <c r="B194" s="22" t="s">
        <v>292</v>
      </c>
      <c r="C194" s="22" t="s">
        <v>505</v>
      </c>
      <c r="D194" s="22" t="s">
        <v>506</v>
      </c>
      <c r="E194" s="22">
        <v>9061410</v>
      </c>
      <c r="F194" s="22">
        <v>0</v>
      </c>
      <c r="G194" s="22">
        <v>0</v>
      </c>
      <c r="H194" s="22">
        <v>0</v>
      </c>
      <c r="I194" s="22">
        <v>0</v>
      </c>
      <c r="J194" s="22">
        <v>794986</v>
      </c>
      <c r="K194" s="22">
        <v>0</v>
      </c>
      <c r="L194" s="22">
        <v>-5963</v>
      </c>
      <c r="M194" s="22">
        <v>-299912</v>
      </c>
      <c r="N194" s="22">
        <v>0</v>
      </c>
      <c r="O194" s="22">
        <v>28904</v>
      </c>
      <c r="P194" s="22">
        <v>0</v>
      </c>
      <c r="Q194" s="22">
        <v>0</v>
      </c>
      <c r="R194" s="22">
        <v>9579425</v>
      </c>
      <c r="S194" s="22">
        <v>0</v>
      </c>
      <c r="T194" s="22">
        <v>0</v>
      </c>
      <c r="U194" s="22">
        <v>0</v>
      </c>
    </row>
    <row r="195" spans="1:21" x14ac:dyDescent="0.25">
      <c r="A195" s="22" t="s">
        <v>120</v>
      </c>
      <c r="B195" s="22" t="s">
        <v>292</v>
      </c>
      <c r="C195" s="22" t="s">
        <v>507</v>
      </c>
      <c r="D195" s="22" t="s">
        <v>508</v>
      </c>
      <c r="E195" s="22">
        <v>19419800</v>
      </c>
      <c r="F195" s="22">
        <v>0</v>
      </c>
      <c r="G195" s="22">
        <v>0</v>
      </c>
      <c r="H195" s="22">
        <v>0</v>
      </c>
      <c r="I195" s="22">
        <v>1198520</v>
      </c>
      <c r="J195" s="22">
        <v>6133298</v>
      </c>
      <c r="K195" s="22">
        <v>0</v>
      </c>
      <c r="L195" s="22">
        <v>-2448172</v>
      </c>
      <c r="M195" s="22">
        <v>-791671</v>
      </c>
      <c r="N195" s="22">
        <v>-37165</v>
      </c>
      <c r="O195" s="22">
        <v>414064</v>
      </c>
      <c r="P195" s="22">
        <v>37165</v>
      </c>
      <c r="Q195" s="22">
        <v>0</v>
      </c>
      <c r="R195" s="22">
        <v>23925839</v>
      </c>
      <c r="S195" s="22">
        <v>0</v>
      </c>
      <c r="T195" s="22">
        <v>0</v>
      </c>
      <c r="U195" s="22">
        <v>0</v>
      </c>
    </row>
    <row r="196" spans="1:21" x14ac:dyDescent="0.25">
      <c r="A196" s="22" t="s">
        <v>120</v>
      </c>
      <c r="B196" s="22" t="s">
        <v>292</v>
      </c>
      <c r="C196" s="22" t="s">
        <v>509</v>
      </c>
      <c r="D196" s="22" t="s">
        <v>510</v>
      </c>
      <c r="E196" s="22">
        <v>114335883</v>
      </c>
      <c r="F196" s="22">
        <v>0</v>
      </c>
      <c r="G196" s="22">
        <v>0</v>
      </c>
      <c r="H196" s="22">
        <v>0</v>
      </c>
      <c r="I196" s="22">
        <v>999463</v>
      </c>
      <c r="J196" s="22">
        <v>9064200</v>
      </c>
      <c r="K196" s="22">
        <v>924455</v>
      </c>
      <c r="L196" s="22">
        <v>-17911</v>
      </c>
      <c r="M196" s="22">
        <v>-4740184</v>
      </c>
      <c r="N196" s="22">
        <v>0</v>
      </c>
      <c r="O196" s="22">
        <v>683236</v>
      </c>
      <c r="P196" s="22">
        <v>0</v>
      </c>
      <c r="Q196" s="22">
        <v>0</v>
      </c>
      <c r="R196" s="22">
        <v>121249142</v>
      </c>
      <c r="S196" s="22">
        <v>0</v>
      </c>
      <c r="T196" s="22">
        <v>0</v>
      </c>
      <c r="U196" s="22">
        <v>0</v>
      </c>
    </row>
    <row r="197" spans="1:21" x14ac:dyDescent="0.25">
      <c r="A197" s="22" t="s">
        <v>120</v>
      </c>
      <c r="B197" s="22" t="s">
        <v>511</v>
      </c>
      <c r="C197" s="22" t="s">
        <v>512</v>
      </c>
      <c r="D197" s="22" t="s">
        <v>513</v>
      </c>
      <c r="E197" s="22">
        <v>4519782</v>
      </c>
      <c r="F197" s="22">
        <v>0</v>
      </c>
      <c r="G197" s="22">
        <v>0</v>
      </c>
      <c r="H197" s="22">
        <v>0</v>
      </c>
      <c r="I197" s="22">
        <v>0</v>
      </c>
      <c r="J197" s="22">
        <v>144077</v>
      </c>
      <c r="K197" s="22">
        <v>0</v>
      </c>
      <c r="L197" s="22">
        <v>-28398</v>
      </c>
      <c r="M197" s="22">
        <v>-178628</v>
      </c>
      <c r="N197" s="22">
        <v>0</v>
      </c>
      <c r="O197" s="22">
        <v>47000</v>
      </c>
      <c r="P197" s="22">
        <v>0</v>
      </c>
      <c r="Q197" s="22">
        <v>0</v>
      </c>
      <c r="R197" s="22">
        <v>4503833</v>
      </c>
      <c r="S197" s="22">
        <v>0</v>
      </c>
      <c r="T197" s="22">
        <v>0</v>
      </c>
      <c r="U197" s="22">
        <v>0</v>
      </c>
    </row>
    <row r="198" spans="1:21" x14ac:dyDescent="0.25">
      <c r="A198" s="22" t="s">
        <v>120</v>
      </c>
      <c r="B198" s="22" t="s">
        <v>511</v>
      </c>
      <c r="C198" s="22" t="s">
        <v>514</v>
      </c>
      <c r="D198" s="22" t="s">
        <v>515</v>
      </c>
      <c r="E198" s="22">
        <v>3427683</v>
      </c>
      <c r="F198" s="22">
        <v>0</v>
      </c>
      <c r="G198" s="22">
        <v>0</v>
      </c>
      <c r="H198" s="22">
        <v>0</v>
      </c>
      <c r="I198" s="22">
        <v>0</v>
      </c>
      <c r="J198" s="22">
        <v>381541</v>
      </c>
      <c r="K198" s="22">
        <v>0</v>
      </c>
      <c r="L198" s="22">
        <v>-3243</v>
      </c>
      <c r="M198" s="22">
        <v>-247786</v>
      </c>
      <c r="N198" s="22">
        <v>0</v>
      </c>
      <c r="O198" s="22">
        <v>0</v>
      </c>
      <c r="P198" s="22">
        <v>0</v>
      </c>
      <c r="Q198" s="22">
        <v>0</v>
      </c>
      <c r="R198" s="22">
        <v>3558195</v>
      </c>
      <c r="S198" s="22">
        <v>0</v>
      </c>
      <c r="T198" s="22">
        <v>0</v>
      </c>
      <c r="U198" s="22">
        <v>0</v>
      </c>
    </row>
    <row r="199" spans="1:21" x14ac:dyDescent="0.25">
      <c r="A199" s="22" t="s">
        <v>120</v>
      </c>
      <c r="B199" s="22" t="s">
        <v>511</v>
      </c>
      <c r="C199" s="22" t="s">
        <v>516</v>
      </c>
      <c r="D199" s="22" t="s">
        <v>517</v>
      </c>
      <c r="E199" s="22">
        <v>3391339</v>
      </c>
      <c r="F199" s="22">
        <v>0</v>
      </c>
      <c r="G199" s="22">
        <v>0</v>
      </c>
      <c r="H199" s="22">
        <v>0</v>
      </c>
      <c r="I199" s="22">
        <v>373276</v>
      </c>
      <c r="J199" s="22">
        <v>274842</v>
      </c>
      <c r="K199" s="22">
        <v>0</v>
      </c>
      <c r="L199" s="22">
        <v>-39318</v>
      </c>
      <c r="M199" s="22">
        <v>-174288</v>
      </c>
      <c r="N199" s="22">
        <v>0</v>
      </c>
      <c r="O199" s="22">
        <v>24203</v>
      </c>
      <c r="P199" s="22">
        <v>0</v>
      </c>
      <c r="Q199" s="22">
        <v>0</v>
      </c>
      <c r="R199" s="22">
        <v>3850054</v>
      </c>
      <c r="S199" s="22">
        <v>0</v>
      </c>
      <c r="T199" s="22">
        <v>0</v>
      </c>
      <c r="U199" s="22">
        <v>0</v>
      </c>
    </row>
    <row r="200" spans="1:21" x14ac:dyDescent="0.25">
      <c r="A200" s="22" t="s">
        <v>120</v>
      </c>
      <c r="B200" s="22" t="s">
        <v>511</v>
      </c>
      <c r="C200" s="22" t="s">
        <v>518</v>
      </c>
      <c r="D200" s="22" t="s">
        <v>519</v>
      </c>
      <c r="E200" s="22">
        <v>1903074</v>
      </c>
      <c r="F200" s="22">
        <v>0</v>
      </c>
      <c r="G200" s="22">
        <v>0</v>
      </c>
      <c r="H200" s="22">
        <v>0</v>
      </c>
      <c r="I200" s="22">
        <v>0</v>
      </c>
      <c r="J200" s="22">
        <v>680752</v>
      </c>
      <c r="K200" s="22">
        <v>3012</v>
      </c>
      <c r="L200" s="22">
        <v>0</v>
      </c>
      <c r="M200" s="22">
        <v>-72791</v>
      </c>
      <c r="N200" s="22">
        <v>0</v>
      </c>
      <c r="O200" s="22">
        <v>4045</v>
      </c>
      <c r="P200" s="22">
        <v>0</v>
      </c>
      <c r="Q200" s="22">
        <v>0</v>
      </c>
      <c r="R200" s="22">
        <v>2518092</v>
      </c>
      <c r="S200" s="22">
        <v>0</v>
      </c>
      <c r="T200" s="22">
        <v>0</v>
      </c>
      <c r="U200" s="22">
        <v>0</v>
      </c>
    </row>
    <row r="201" spans="1:21" x14ac:dyDescent="0.25">
      <c r="A201" s="22" t="s">
        <v>120</v>
      </c>
      <c r="B201" s="22" t="s">
        <v>511</v>
      </c>
      <c r="C201" s="22" t="s">
        <v>520</v>
      </c>
      <c r="D201" s="22" t="s">
        <v>521</v>
      </c>
      <c r="E201" s="22">
        <v>1138326</v>
      </c>
      <c r="F201" s="22">
        <v>0</v>
      </c>
      <c r="G201" s="22">
        <v>0</v>
      </c>
      <c r="H201" s="22">
        <v>0</v>
      </c>
      <c r="I201" s="22">
        <v>0</v>
      </c>
      <c r="J201" s="22">
        <v>51916</v>
      </c>
      <c r="K201" s="22">
        <v>0</v>
      </c>
      <c r="L201" s="22">
        <v>0</v>
      </c>
      <c r="M201" s="22">
        <v>-56167</v>
      </c>
      <c r="N201" s="22">
        <v>0</v>
      </c>
      <c r="O201" s="22">
        <v>0</v>
      </c>
      <c r="P201" s="22">
        <v>0</v>
      </c>
      <c r="Q201" s="22">
        <v>0</v>
      </c>
      <c r="R201" s="22">
        <v>1134075</v>
      </c>
      <c r="S201" s="22">
        <v>0</v>
      </c>
      <c r="T201" s="22">
        <v>0</v>
      </c>
      <c r="U201" s="22">
        <v>0</v>
      </c>
    </row>
    <row r="202" spans="1:21" x14ac:dyDescent="0.25">
      <c r="A202" s="22" t="s">
        <v>120</v>
      </c>
      <c r="B202" s="22" t="s">
        <v>511</v>
      </c>
      <c r="C202" s="22" t="s">
        <v>522</v>
      </c>
      <c r="D202" s="22" t="s">
        <v>523</v>
      </c>
      <c r="E202" s="22">
        <v>3284676</v>
      </c>
      <c r="F202" s="22">
        <v>0</v>
      </c>
      <c r="G202" s="22">
        <v>0</v>
      </c>
      <c r="H202" s="22">
        <v>0</v>
      </c>
      <c r="I202" s="22">
        <v>40000</v>
      </c>
      <c r="J202" s="22">
        <v>313738</v>
      </c>
      <c r="K202" s="22">
        <v>82552</v>
      </c>
      <c r="L202" s="22">
        <v>0</v>
      </c>
      <c r="M202" s="22">
        <v>-103648</v>
      </c>
      <c r="N202" s="22">
        <v>0</v>
      </c>
      <c r="O202" s="22">
        <v>31717</v>
      </c>
      <c r="P202" s="22">
        <v>0</v>
      </c>
      <c r="Q202" s="22">
        <v>0</v>
      </c>
      <c r="R202" s="22">
        <v>3649035</v>
      </c>
      <c r="S202" s="22">
        <v>0</v>
      </c>
      <c r="T202" s="22">
        <v>0</v>
      </c>
      <c r="U202" s="22">
        <v>0</v>
      </c>
    </row>
    <row r="203" spans="1:21" x14ac:dyDescent="0.25">
      <c r="A203" s="22" t="s">
        <v>120</v>
      </c>
      <c r="B203" s="22" t="s">
        <v>511</v>
      </c>
      <c r="C203" s="22" t="s">
        <v>524</v>
      </c>
      <c r="D203" s="22" t="s">
        <v>525</v>
      </c>
      <c r="E203" s="22">
        <v>1464624</v>
      </c>
      <c r="F203" s="22">
        <v>0</v>
      </c>
      <c r="G203" s="22">
        <v>0</v>
      </c>
      <c r="H203" s="22">
        <v>0</v>
      </c>
      <c r="I203" s="22">
        <v>0</v>
      </c>
      <c r="J203" s="22">
        <v>101410</v>
      </c>
      <c r="K203" s="22">
        <v>0</v>
      </c>
      <c r="L203" s="22">
        <v>0</v>
      </c>
      <c r="M203" s="22">
        <v>-63854</v>
      </c>
      <c r="N203" s="22">
        <v>0</v>
      </c>
      <c r="O203" s="22">
        <v>0</v>
      </c>
      <c r="P203" s="22">
        <v>0</v>
      </c>
      <c r="Q203" s="22">
        <v>0</v>
      </c>
      <c r="R203" s="22">
        <v>1502180</v>
      </c>
      <c r="S203" s="22">
        <v>0</v>
      </c>
      <c r="T203" s="22">
        <v>0</v>
      </c>
      <c r="U203" s="22">
        <v>0</v>
      </c>
    </row>
    <row r="204" spans="1:21" x14ac:dyDescent="0.25">
      <c r="A204" s="22" t="s">
        <v>120</v>
      </c>
      <c r="B204" s="22" t="s">
        <v>511</v>
      </c>
      <c r="C204" s="22" t="s">
        <v>526</v>
      </c>
      <c r="D204" s="22" t="s">
        <v>527</v>
      </c>
      <c r="E204" s="22">
        <v>4869650</v>
      </c>
      <c r="F204" s="22">
        <v>0</v>
      </c>
      <c r="G204" s="22">
        <v>0</v>
      </c>
      <c r="H204" s="22">
        <v>0</v>
      </c>
      <c r="I204" s="22">
        <v>86194</v>
      </c>
      <c r="J204" s="22">
        <v>485356</v>
      </c>
      <c r="K204" s="22">
        <v>9904</v>
      </c>
      <c r="L204" s="22">
        <v>0</v>
      </c>
      <c r="M204" s="22">
        <v>-174960</v>
      </c>
      <c r="N204" s="22">
        <v>0</v>
      </c>
      <c r="O204" s="22">
        <v>14384</v>
      </c>
      <c r="P204" s="22">
        <v>0</v>
      </c>
      <c r="Q204" s="22">
        <v>0</v>
      </c>
      <c r="R204" s="22">
        <v>5290528</v>
      </c>
      <c r="S204" s="22">
        <v>0</v>
      </c>
      <c r="T204" s="22">
        <v>0</v>
      </c>
      <c r="U204" s="22">
        <v>0</v>
      </c>
    </row>
    <row r="205" spans="1:21" x14ac:dyDescent="0.25">
      <c r="A205" s="22" t="s">
        <v>120</v>
      </c>
      <c r="B205" s="22" t="s">
        <v>511</v>
      </c>
      <c r="C205" s="22" t="s">
        <v>528</v>
      </c>
      <c r="D205" s="22" t="s">
        <v>529</v>
      </c>
      <c r="E205" s="22">
        <v>6357706</v>
      </c>
      <c r="F205" s="22">
        <v>0</v>
      </c>
      <c r="G205" s="22">
        <v>0</v>
      </c>
      <c r="H205" s="22">
        <v>0</v>
      </c>
      <c r="I205" s="22">
        <v>0</v>
      </c>
      <c r="J205" s="22">
        <v>33000</v>
      </c>
      <c r="K205" s="22">
        <v>0</v>
      </c>
      <c r="L205" s="22">
        <v>0</v>
      </c>
      <c r="M205" s="22">
        <v>-155803</v>
      </c>
      <c r="N205" s="22">
        <v>0</v>
      </c>
      <c r="O205" s="22">
        <v>6485</v>
      </c>
      <c r="P205" s="22">
        <v>0</v>
      </c>
      <c r="Q205" s="22">
        <v>0</v>
      </c>
      <c r="R205" s="22">
        <v>6241388</v>
      </c>
      <c r="S205" s="22">
        <v>0</v>
      </c>
      <c r="T205" s="22">
        <v>0</v>
      </c>
      <c r="U205" s="22">
        <v>0</v>
      </c>
    </row>
    <row r="206" spans="1:21" x14ac:dyDescent="0.25">
      <c r="A206" s="22" t="s">
        <v>120</v>
      </c>
      <c r="B206" s="22" t="s">
        <v>511</v>
      </c>
      <c r="C206" s="22" t="s">
        <v>530</v>
      </c>
      <c r="D206" s="22" t="s">
        <v>531</v>
      </c>
      <c r="E206" s="22">
        <v>3852556</v>
      </c>
      <c r="F206" s="22">
        <v>0</v>
      </c>
      <c r="G206" s="22">
        <v>0</v>
      </c>
      <c r="H206" s="22">
        <v>0</v>
      </c>
      <c r="I206" s="22">
        <v>0</v>
      </c>
      <c r="J206" s="22">
        <v>200156</v>
      </c>
      <c r="K206" s="22">
        <v>0</v>
      </c>
      <c r="L206" s="22">
        <v>0</v>
      </c>
      <c r="M206" s="22">
        <v>-139860</v>
      </c>
      <c r="N206" s="22">
        <v>-60000</v>
      </c>
      <c r="O206" s="22">
        <v>2217</v>
      </c>
      <c r="P206" s="22">
        <v>60000</v>
      </c>
      <c r="Q206" s="22">
        <v>0</v>
      </c>
      <c r="R206" s="22">
        <v>3915069</v>
      </c>
      <c r="S206" s="22">
        <v>0</v>
      </c>
      <c r="T206" s="22">
        <v>0</v>
      </c>
      <c r="U206" s="22">
        <v>0</v>
      </c>
    </row>
    <row r="207" spans="1:21" x14ac:dyDescent="0.25">
      <c r="A207" s="22" t="s">
        <v>120</v>
      </c>
      <c r="B207" s="22" t="s">
        <v>511</v>
      </c>
      <c r="C207" s="22" t="s">
        <v>532</v>
      </c>
      <c r="D207" s="22" t="s">
        <v>533</v>
      </c>
      <c r="E207" s="22">
        <v>7085839</v>
      </c>
      <c r="F207" s="22"/>
      <c r="G207" s="22"/>
      <c r="H207" s="22"/>
      <c r="I207" s="22"/>
      <c r="J207" s="22">
        <v>233020</v>
      </c>
      <c r="K207" s="22"/>
      <c r="L207" s="22">
        <v>-1625</v>
      </c>
      <c r="M207" s="22">
        <v>-333075</v>
      </c>
      <c r="N207" s="22"/>
      <c r="O207" s="22">
        <v>51018</v>
      </c>
      <c r="P207" s="22"/>
      <c r="Q207" s="22"/>
      <c r="R207" s="22">
        <v>7035177</v>
      </c>
      <c r="S207" s="22"/>
      <c r="T207" s="22"/>
      <c r="U207" s="22"/>
    </row>
    <row r="208" spans="1:21" x14ac:dyDescent="0.25">
      <c r="A208" s="22" t="s">
        <v>120</v>
      </c>
      <c r="B208" s="22" t="s">
        <v>511</v>
      </c>
      <c r="C208" s="22" t="s">
        <v>534</v>
      </c>
      <c r="D208" s="22" t="s">
        <v>535</v>
      </c>
      <c r="E208" s="22">
        <v>2779252</v>
      </c>
      <c r="F208" s="22">
        <v>0</v>
      </c>
      <c r="G208" s="22">
        <v>0</v>
      </c>
      <c r="H208" s="22">
        <v>0</v>
      </c>
      <c r="I208" s="22">
        <v>0</v>
      </c>
      <c r="J208" s="22">
        <v>439946</v>
      </c>
      <c r="K208" s="22">
        <v>0</v>
      </c>
      <c r="L208" s="22">
        <v>0</v>
      </c>
      <c r="M208" s="22">
        <v>-202967</v>
      </c>
      <c r="N208" s="22">
        <v>0</v>
      </c>
      <c r="O208" s="22">
        <v>16287</v>
      </c>
      <c r="P208" s="22">
        <v>0</v>
      </c>
      <c r="Q208" s="22">
        <v>0</v>
      </c>
      <c r="R208" s="22">
        <v>3032518</v>
      </c>
      <c r="S208" s="22">
        <v>0</v>
      </c>
      <c r="T208" s="22">
        <v>0</v>
      </c>
      <c r="U208" s="22">
        <v>0</v>
      </c>
    </row>
    <row r="209" spans="1:21" x14ac:dyDescent="0.25">
      <c r="A209" s="22" t="s">
        <v>120</v>
      </c>
      <c r="B209" s="22" t="s">
        <v>511</v>
      </c>
      <c r="C209" s="22" t="s">
        <v>536</v>
      </c>
      <c r="D209" s="22" t="s">
        <v>537</v>
      </c>
      <c r="E209" s="22">
        <v>1542259</v>
      </c>
      <c r="F209" s="22">
        <v>0</v>
      </c>
      <c r="G209" s="22">
        <v>0</v>
      </c>
      <c r="H209" s="22">
        <v>0</v>
      </c>
      <c r="I209" s="22">
        <v>0</v>
      </c>
      <c r="J209" s="22">
        <v>323974</v>
      </c>
      <c r="K209" s="22">
        <v>0</v>
      </c>
      <c r="L209" s="22">
        <v>-2790</v>
      </c>
      <c r="M209" s="22">
        <v>-80040</v>
      </c>
      <c r="N209" s="22">
        <v>0</v>
      </c>
      <c r="O209" s="22">
        <v>2194</v>
      </c>
      <c r="P209" s="22">
        <v>0</v>
      </c>
      <c r="Q209" s="22">
        <v>0</v>
      </c>
      <c r="R209" s="22">
        <v>1785597</v>
      </c>
      <c r="S209" s="22">
        <v>0</v>
      </c>
      <c r="T209" s="22">
        <v>0</v>
      </c>
      <c r="U209" s="22">
        <v>0</v>
      </c>
    </row>
    <row r="210" spans="1:21" x14ac:dyDescent="0.25">
      <c r="A210" s="22" t="s">
        <v>120</v>
      </c>
      <c r="B210" s="22" t="s">
        <v>511</v>
      </c>
      <c r="C210" s="22" t="s">
        <v>538</v>
      </c>
      <c r="D210" s="22" t="s">
        <v>539</v>
      </c>
      <c r="E210" s="22">
        <v>5275805</v>
      </c>
      <c r="F210" s="22">
        <v>0</v>
      </c>
      <c r="G210" s="22">
        <v>0</v>
      </c>
      <c r="H210" s="22">
        <v>0</v>
      </c>
      <c r="I210" s="22">
        <v>0</v>
      </c>
      <c r="J210" s="22">
        <v>120091</v>
      </c>
      <c r="K210" s="22">
        <v>0</v>
      </c>
      <c r="L210" s="22">
        <v>0</v>
      </c>
      <c r="M210" s="22">
        <v>-176016</v>
      </c>
      <c r="N210" s="22">
        <v>0</v>
      </c>
      <c r="O210" s="22">
        <v>6454</v>
      </c>
      <c r="P210" s="22">
        <v>0</v>
      </c>
      <c r="Q210" s="22">
        <v>0</v>
      </c>
      <c r="R210" s="22">
        <v>5226334</v>
      </c>
      <c r="S210" s="22">
        <v>0</v>
      </c>
      <c r="T210" s="22">
        <v>0</v>
      </c>
      <c r="U210" s="22">
        <v>0</v>
      </c>
    </row>
    <row r="211" spans="1:21" x14ac:dyDescent="0.25">
      <c r="A211" s="22" t="s">
        <v>120</v>
      </c>
      <c r="B211" s="22" t="s">
        <v>511</v>
      </c>
      <c r="C211" s="22" t="s">
        <v>540</v>
      </c>
      <c r="D211" s="22" t="s">
        <v>541</v>
      </c>
      <c r="E211" s="22">
        <v>7156611</v>
      </c>
      <c r="F211" s="22">
        <v>0</v>
      </c>
      <c r="G211" s="22">
        <v>0</v>
      </c>
      <c r="H211" s="22">
        <v>0</v>
      </c>
      <c r="I211" s="22">
        <v>152824</v>
      </c>
      <c r="J211" s="22">
        <v>692173</v>
      </c>
      <c r="K211" s="22">
        <v>0</v>
      </c>
      <c r="L211" s="22">
        <v>0</v>
      </c>
      <c r="M211" s="22">
        <v>-750436</v>
      </c>
      <c r="N211" s="22">
        <v>0</v>
      </c>
      <c r="O211" s="22">
        <v>27572</v>
      </c>
      <c r="P211" s="22">
        <v>0</v>
      </c>
      <c r="Q211" s="22">
        <v>1</v>
      </c>
      <c r="R211" s="22">
        <v>7278745</v>
      </c>
      <c r="S211" s="22">
        <v>0</v>
      </c>
      <c r="T211" s="22">
        <v>0</v>
      </c>
      <c r="U211" s="22">
        <v>0</v>
      </c>
    </row>
    <row r="212" spans="1:21" x14ac:dyDescent="0.25">
      <c r="A212" s="22" t="s">
        <v>120</v>
      </c>
      <c r="B212" s="22" t="s">
        <v>511</v>
      </c>
      <c r="C212" s="22" t="s">
        <v>542</v>
      </c>
      <c r="D212" s="22" t="s">
        <v>543</v>
      </c>
      <c r="E212" s="22">
        <v>6752491</v>
      </c>
      <c r="F212" s="22">
        <v>0</v>
      </c>
      <c r="G212" s="22">
        <v>0</v>
      </c>
      <c r="H212" s="22">
        <v>0</v>
      </c>
      <c r="I212" s="22">
        <v>0</v>
      </c>
      <c r="J212" s="22">
        <v>189669</v>
      </c>
      <c r="K212" s="22">
        <v>0</v>
      </c>
      <c r="L212" s="22">
        <v>0</v>
      </c>
      <c r="M212" s="22">
        <v>-194271</v>
      </c>
      <c r="N212" s="22">
        <v>0</v>
      </c>
      <c r="O212" s="22">
        <v>23237</v>
      </c>
      <c r="P212" s="22">
        <v>0</v>
      </c>
      <c r="Q212" s="22">
        <v>-2568732</v>
      </c>
      <c r="R212" s="22">
        <v>4202394</v>
      </c>
      <c r="S212" s="22">
        <v>0</v>
      </c>
      <c r="T212" s="22">
        <v>0</v>
      </c>
      <c r="U212" s="22">
        <v>0</v>
      </c>
    </row>
    <row r="213" spans="1:21" x14ac:dyDescent="0.25">
      <c r="A213" s="22" t="s">
        <v>120</v>
      </c>
      <c r="B213" s="22" t="s">
        <v>511</v>
      </c>
      <c r="C213" s="22" t="s">
        <v>544</v>
      </c>
      <c r="D213" s="22" t="s">
        <v>545</v>
      </c>
      <c r="E213" s="22">
        <v>1990782</v>
      </c>
      <c r="F213" s="22">
        <v>0</v>
      </c>
      <c r="G213" s="22">
        <v>0</v>
      </c>
      <c r="H213" s="22">
        <v>0</v>
      </c>
      <c r="I213" s="22">
        <v>0</v>
      </c>
      <c r="J213" s="22">
        <v>70168</v>
      </c>
      <c r="K213" s="22">
        <v>0</v>
      </c>
      <c r="L213" s="22">
        <v>0</v>
      </c>
      <c r="M213" s="22">
        <v>-182673</v>
      </c>
      <c r="N213" s="22">
        <v>0</v>
      </c>
      <c r="O213" s="22">
        <v>23984</v>
      </c>
      <c r="P213" s="22">
        <v>0</v>
      </c>
      <c r="Q213" s="22">
        <v>0</v>
      </c>
      <c r="R213" s="22">
        <v>1902261</v>
      </c>
      <c r="S213" s="22">
        <v>0</v>
      </c>
      <c r="T213" s="22">
        <v>0</v>
      </c>
      <c r="U213" s="22">
        <v>0</v>
      </c>
    </row>
    <row r="214" spans="1:21" x14ac:dyDescent="0.25">
      <c r="A214" s="22" t="s">
        <v>120</v>
      </c>
      <c r="B214" s="22" t="s">
        <v>511</v>
      </c>
      <c r="C214" s="22" t="s">
        <v>546</v>
      </c>
      <c r="D214" s="22" t="s">
        <v>547</v>
      </c>
      <c r="E214" s="22">
        <v>2797477</v>
      </c>
      <c r="F214" s="22">
        <v>0</v>
      </c>
      <c r="G214" s="22">
        <v>0</v>
      </c>
      <c r="H214" s="22">
        <v>0</v>
      </c>
      <c r="I214" s="22">
        <v>0</v>
      </c>
      <c r="J214" s="22">
        <v>175824</v>
      </c>
      <c r="K214" s="22">
        <v>21608</v>
      </c>
      <c r="L214" s="22">
        <v>-135</v>
      </c>
      <c r="M214" s="22">
        <v>-129496</v>
      </c>
      <c r="N214" s="22">
        <v>0</v>
      </c>
      <c r="O214" s="22">
        <v>16559</v>
      </c>
      <c r="P214" s="22">
        <v>0</v>
      </c>
      <c r="Q214" s="22">
        <v>0</v>
      </c>
      <c r="R214" s="22">
        <v>2881837</v>
      </c>
      <c r="S214" s="22">
        <v>0</v>
      </c>
      <c r="T214" s="22">
        <v>0</v>
      </c>
      <c r="U214" s="22">
        <v>0</v>
      </c>
    </row>
    <row r="215" spans="1:21" x14ac:dyDescent="0.25">
      <c r="A215" s="22" t="s">
        <v>120</v>
      </c>
      <c r="B215" s="22" t="s">
        <v>511</v>
      </c>
      <c r="C215" s="22" t="s">
        <v>548</v>
      </c>
      <c r="D215" s="22" t="s">
        <v>549</v>
      </c>
      <c r="E215" s="22">
        <v>1717784</v>
      </c>
      <c r="F215" s="22">
        <v>0</v>
      </c>
      <c r="G215" s="22">
        <v>0</v>
      </c>
      <c r="H215" s="22">
        <v>0</v>
      </c>
      <c r="I215" s="22">
        <v>0</v>
      </c>
      <c r="J215" s="22">
        <v>57778</v>
      </c>
      <c r="K215" s="22">
        <v>0</v>
      </c>
      <c r="L215" s="22">
        <v>0</v>
      </c>
      <c r="M215" s="22">
        <v>-100367</v>
      </c>
      <c r="N215" s="22">
        <v>0</v>
      </c>
      <c r="O215" s="22">
        <v>7900</v>
      </c>
      <c r="P215" s="22">
        <v>0</v>
      </c>
      <c r="Q215" s="22">
        <v>0</v>
      </c>
      <c r="R215" s="22">
        <v>1683095</v>
      </c>
      <c r="S215" s="22">
        <v>0</v>
      </c>
      <c r="T215" s="22">
        <v>0</v>
      </c>
      <c r="U215" s="22">
        <v>0</v>
      </c>
    </row>
    <row r="216" spans="1:21" x14ac:dyDescent="0.25">
      <c r="A216" s="22" t="s">
        <v>120</v>
      </c>
      <c r="B216" s="22" t="s">
        <v>511</v>
      </c>
      <c r="C216" s="22" t="s">
        <v>550</v>
      </c>
      <c r="D216" s="22" t="s">
        <v>551</v>
      </c>
      <c r="E216" s="22">
        <v>8283449</v>
      </c>
      <c r="F216" s="22">
        <v>0</v>
      </c>
      <c r="G216" s="22">
        <v>0</v>
      </c>
      <c r="H216" s="22">
        <v>0</v>
      </c>
      <c r="I216" s="22">
        <v>0</v>
      </c>
      <c r="J216" s="22">
        <v>170496</v>
      </c>
      <c r="K216" s="22">
        <v>0</v>
      </c>
      <c r="L216" s="22">
        <v>-40062</v>
      </c>
      <c r="M216" s="22">
        <v>-368824</v>
      </c>
      <c r="N216" s="22">
        <v>0</v>
      </c>
      <c r="O216" s="22">
        <v>65396</v>
      </c>
      <c r="P216" s="22">
        <v>0</v>
      </c>
      <c r="Q216" s="22">
        <v>0</v>
      </c>
      <c r="R216" s="22">
        <v>8110455</v>
      </c>
      <c r="S216" s="22">
        <v>0</v>
      </c>
      <c r="T216" s="22">
        <v>0</v>
      </c>
      <c r="U216" s="22">
        <v>0</v>
      </c>
    </row>
    <row r="217" spans="1:21" x14ac:dyDescent="0.25">
      <c r="A217" s="22" t="s">
        <v>120</v>
      </c>
      <c r="B217" s="22" t="s">
        <v>511</v>
      </c>
      <c r="C217" s="22" t="s">
        <v>552</v>
      </c>
      <c r="D217" s="22" t="s">
        <v>553</v>
      </c>
      <c r="E217" s="22">
        <v>4634720</v>
      </c>
      <c r="F217" s="22">
        <v>0</v>
      </c>
      <c r="G217" s="22">
        <v>0</v>
      </c>
      <c r="H217" s="22">
        <v>0</v>
      </c>
      <c r="I217" s="22">
        <v>0</v>
      </c>
      <c r="J217" s="22">
        <v>600359</v>
      </c>
      <c r="K217" s="22">
        <v>0</v>
      </c>
      <c r="L217" s="22">
        <v>0</v>
      </c>
      <c r="M217" s="22">
        <v>-220821</v>
      </c>
      <c r="N217" s="22">
        <v>0</v>
      </c>
      <c r="O217" s="22">
        <v>54324</v>
      </c>
      <c r="P217" s="22">
        <v>0</v>
      </c>
      <c r="Q217" s="22">
        <v>0</v>
      </c>
      <c r="R217" s="22">
        <v>5068582</v>
      </c>
      <c r="S217" s="22">
        <v>0</v>
      </c>
      <c r="T217" s="22">
        <v>0</v>
      </c>
      <c r="U217" s="22">
        <v>0</v>
      </c>
    </row>
    <row r="218" spans="1:21" x14ac:dyDescent="0.25">
      <c r="A218" s="22" t="s">
        <v>120</v>
      </c>
      <c r="B218" s="22" t="s">
        <v>511</v>
      </c>
      <c r="C218" s="22" t="s">
        <v>554</v>
      </c>
      <c r="D218" s="22" t="s">
        <v>555</v>
      </c>
      <c r="E218" s="22">
        <v>1625230</v>
      </c>
      <c r="F218" s="22">
        <v>0</v>
      </c>
      <c r="G218" s="22">
        <v>0</v>
      </c>
      <c r="H218" s="22">
        <v>0</v>
      </c>
      <c r="I218" s="22">
        <v>0</v>
      </c>
      <c r="J218" s="22">
        <v>106567</v>
      </c>
      <c r="K218" s="22">
        <v>0</v>
      </c>
      <c r="L218" s="22">
        <v>0</v>
      </c>
      <c r="M218" s="22">
        <v>-92136</v>
      </c>
      <c r="N218" s="22">
        <v>0</v>
      </c>
      <c r="O218" s="22">
        <v>2610</v>
      </c>
      <c r="P218" s="22">
        <v>0</v>
      </c>
      <c r="Q218" s="22">
        <v>0</v>
      </c>
      <c r="R218" s="22">
        <v>1642271</v>
      </c>
      <c r="S218" s="22">
        <v>0</v>
      </c>
      <c r="T218" s="22">
        <v>0</v>
      </c>
      <c r="U218" s="22">
        <v>0</v>
      </c>
    </row>
    <row r="219" spans="1:21" x14ac:dyDescent="0.25">
      <c r="A219" s="22" t="s">
        <v>120</v>
      </c>
      <c r="B219" s="22" t="s">
        <v>511</v>
      </c>
      <c r="C219" s="22" t="s">
        <v>556</v>
      </c>
      <c r="D219" s="22" t="s">
        <v>557</v>
      </c>
      <c r="E219" s="22">
        <v>2241595</v>
      </c>
      <c r="F219" s="22">
        <v>0</v>
      </c>
      <c r="G219" s="22">
        <v>0</v>
      </c>
      <c r="H219" s="22">
        <v>0</v>
      </c>
      <c r="I219" s="22">
        <v>0</v>
      </c>
      <c r="J219" s="22">
        <v>192137</v>
      </c>
      <c r="K219" s="22">
        <v>23856</v>
      </c>
      <c r="L219" s="22">
        <v>-38711</v>
      </c>
      <c r="M219" s="22">
        <v>-148676</v>
      </c>
      <c r="N219" s="22">
        <v>1195000</v>
      </c>
      <c r="O219" s="22">
        <v>-65941</v>
      </c>
      <c r="P219" s="22">
        <v>-1195000</v>
      </c>
      <c r="Q219" s="22">
        <v>0</v>
      </c>
      <c r="R219" s="22">
        <v>2204260</v>
      </c>
      <c r="S219" s="22">
        <v>0</v>
      </c>
      <c r="T219" s="22">
        <v>0</v>
      </c>
      <c r="U219" s="22">
        <v>0</v>
      </c>
    </row>
    <row r="220" spans="1:21" x14ac:dyDescent="0.25">
      <c r="A220" s="22" t="s">
        <v>120</v>
      </c>
      <c r="B220" s="22" t="s">
        <v>511</v>
      </c>
      <c r="C220" s="22" t="s">
        <v>558</v>
      </c>
      <c r="D220" s="22" t="s">
        <v>559</v>
      </c>
      <c r="E220" s="22">
        <v>3744375</v>
      </c>
      <c r="F220" s="22">
        <v>0</v>
      </c>
      <c r="G220" s="22">
        <v>0</v>
      </c>
      <c r="H220" s="22">
        <v>0</v>
      </c>
      <c r="I220" s="22">
        <v>0</v>
      </c>
      <c r="J220" s="22">
        <v>70495</v>
      </c>
      <c r="K220" s="22">
        <v>82500</v>
      </c>
      <c r="L220" s="22">
        <v>0</v>
      </c>
      <c r="M220" s="22">
        <v>-218603</v>
      </c>
      <c r="N220" s="22">
        <v>0</v>
      </c>
      <c r="O220" s="22">
        <v>9252</v>
      </c>
      <c r="P220" s="22">
        <v>0</v>
      </c>
      <c r="Q220" s="22">
        <v>0</v>
      </c>
      <c r="R220" s="22">
        <v>3688019</v>
      </c>
      <c r="S220" s="22">
        <v>0</v>
      </c>
      <c r="T220" s="22">
        <v>0</v>
      </c>
      <c r="U220" s="22">
        <v>0</v>
      </c>
    </row>
    <row r="221" spans="1:21" x14ac:dyDescent="0.25">
      <c r="A221" s="22" t="s">
        <v>120</v>
      </c>
      <c r="B221" s="22" t="s">
        <v>511</v>
      </c>
      <c r="C221" s="22" t="s">
        <v>560</v>
      </c>
      <c r="D221" s="22" t="s">
        <v>561</v>
      </c>
      <c r="E221" s="22">
        <v>1911469</v>
      </c>
      <c r="F221" s="22">
        <v>0</v>
      </c>
      <c r="G221" s="22">
        <v>0</v>
      </c>
      <c r="H221" s="22">
        <v>0</v>
      </c>
      <c r="I221" s="22">
        <v>0</v>
      </c>
      <c r="J221" s="22">
        <v>74000</v>
      </c>
      <c r="K221" s="22">
        <v>0</v>
      </c>
      <c r="L221" s="22">
        <v>-5386</v>
      </c>
      <c r="M221" s="22">
        <v>-86921</v>
      </c>
      <c r="N221" s="22">
        <v>-55000</v>
      </c>
      <c r="O221" s="22">
        <v>16054</v>
      </c>
      <c r="P221" s="22">
        <v>55000</v>
      </c>
      <c r="Q221" s="22">
        <v>0</v>
      </c>
      <c r="R221" s="22">
        <v>1909216</v>
      </c>
      <c r="S221" s="22">
        <v>0</v>
      </c>
      <c r="T221" s="22">
        <v>0</v>
      </c>
      <c r="U221" s="22">
        <v>0</v>
      </c>
    </row>
    <row r="222" spans="1:21" x14ac:dyDescent="0.25">
      <c r="A222" s="22" t="s">
        <v>120</v>
      </c>
      <c r="B222" s="22" t="s">
        <v>511</v>
      </c>
      <c r="C222" s="22" t="s">
        <v>562</v>
      </c>
      <c r="D222" s="22" t="s">
        <v>563</v>
      </c>
      <c r="E222" s="22">
        <v>5571680</v>
      </c>
      <c r="F222" s="22">
        <v>0</v>
      </c>
      <c r="G222" s="22">
        <v>0</v>
      </c>
      <c r="H222" s="22">
        <v>0</v>
      </c>
      <c r="I222" s="22">
        <v>0</v>
      </c>
      <c r="J222" s="22">
        <v>305619</v>
      </c>
      <c r="K222" s="22">
        <v>0</v>
      </c>
      <c r="L222" s="22">
        <v>0</v>
      </c>
      <c r="M222" s="22">
        <v>-332047</v>
      </c>
      <c r="N222" s="22">
        <v>-860000</v>
      </c>
      <c r="O222" s="22">
        <v>206690</v>
      </c>
      <c r="P222" s="22">
        <v>860000</v>
      </c>
      <c r="Q222" s="22">
        <v>0</v>
      </c>
      <c r="R222" s="22">
        <v>5751942</v>
      </c>
      <c r="S222" s="22">
        <v>0</v>
      </c>
      <c r="T222" s="22">
        <v>0</v>
      </c>
      <c r="U222" s="22">
        <v>0</v>
      </c>
    </row>
    <row r="223" spans="1:21" x14ac:dyDescent="0.25">
      <c r="A223" s="22" t="s">
        <v>120</v>
      </c>
      <c r="B223" s="22" t="s">
        <v>511</v>
      </c>
      <c r="C223" s="22" t="s">
        <v>564</v>
      </c>
      <c r="D223" s="22" t="s">
        <v>565</v>
      </c>
      <c r="E223" s="22">
        <v>2062836</v>
      </c>
      <c r="F223" s="22">
        <v>0</v>
      </c>
      <c r="G223" s="22">
        <v>0</v>
      </c>
      <c r="H223" s="22">
        <v>0</v>
      </c>
      <c r="I223" s="22">
        <v>0</v>
      </c>
      <c r="J223" s="22">
        <v>3915</v>
      </c>
      <c r="K223" s="22">
        <v>0</v>
      </c>
      <c r="L223" s="22">
        <v>0</v>
      </c>
      <c r="M223" s="22">
        <v>-151660</v>
      </c>
      <c r="N223" s="22">
        <v>0</v>
      </c>
      <c r="O223" s="22">
        <v>32669</v>
      </c>
      <c r="P223" s="22">
        <v>0</v>
      </c>
      <c r="Q223" s="22">
        <v>0</v>
      </c>
      <c r="R223" s="22">
        <v>1947760</v>
      </c>
      <c r="S223" s="22">
        <v>0</v>
      </c>
      <c r="T223" s="22">
        <v>0</v>
      </c>
      <c r="U223" s="22">
        <v>0</v>
      </c>
    </row>
    <row r="224" spans="1:21" x14ac:dyDescent="0.25">
      <c r="A224" s="22" t="s">
        <v>120</v>
      </c>
      <c r="B224" s="22" t="s">
        <v>511</v>
      </c>
      <c r="C224" s="22" t="s">
        <v>566</v>
      </c>
      <c r="D224" s="22" t="s">
        <v>567</v>
      </c>
      <c r="E224" s="22">
        <v>2249398</v>
      </c>
      <c r="F224" s="22">
        <v>0</v>
      </c>
      <c r="G224" s="22">
        <v>0</v>
      </c>
      <c r="H224" s="22">
        <v>0</v>
      </c>
      <c r="I224" s="22">
        <v>0</v>
      </c>
      <c r="J224" s="22">
        <v>42575</v>
      </c>
      <c r="K224" s="22">
        <v>0</v>
      </c>
      <c r="L224" s="22">
        <v>-2590</v>
      </c>
      <c r="M224" s="22">
        <v>-102121</v>
      </c>
      <c r="N224" s="22">
        <v>0</v>
      </c>
      <c r="O224" s="22">
        <v>0</v>
      </c>
      <c r="P224" s="22">
        <v>0</v>
      </c>
      <c r="Q224" s="22">
        <v>0</v>
      </c>
      <c r="R224" s="22">
        <v>2187262</v>
      </c>
      <c r="S224" s="22">
        <v>0</v>
      </c>
      <c r="T224" s="22">
        <v>0</v>
      </c>
      <c r="U224" s="22">
        <v>0</v>
      </c>
    </row>
    <row r="225" spans="1:21" x14ac:dyDescent="0.25">
      <c r="A225" s="22" t="s">
        <v>120</v>
      </c>
      <c r="B225" s="22" t="s">
        <v>511</v>
      </c>
      <c r="C225" s="22" t="s">
        <v>568</v>
      </c>
      <c r="D225" s="22" t="s">
        <v>569</v>
      </c>
      <c r="E225" s="22">
        <v>1366632</v>
      </c>
      <c r="F225" s="22">
        <v>0</v>
      </c>
      <c r="G225" s="22">
        <v>0</v>
      </c>
      <c r="H225" s="22">
        <v>0</v>
      </c>
      <c r="I225" s="22">
        <v>0</v>
      </c>
      <c r="J225" s="22">
        <v>305451</v>
      </c>
      <c r="K225" s="22">
        <v>0</v>
      </c>
      <c r="L225" s="22">
        <v>0</v>
      </c>
      <c r="M225" s="22">
        <v>-60559</v>
      </c>
      <c r="N225" s="22">
        <v>-500000</v>
      </c>
      <c r="O225" s="22">
        <v>13374</v>
      </c>
      <c r="P225" s="22">
        <v>500000</v>
      </c>
      <c r="Q225" s="22">
        <v>0</v>
      </c>
      <c r="R225" s="22">
        <v>1624898</v>
      </c>
      <c r="S225" s="22">
        <v>0</v>
      </c>
      <c r="T225" s="22">
        <v>0</v>
      </c>
      <c r="U225" s="22">
        <v>0</v>
      </c>
    </row>
    <row r="226" spans="1:21" x14ac:dyDescent="0.25">
      <c r="A226" s="22" t="s">
        <v>120</v>
      </c>
      <c r="B226" s="22" t="s">
        <v>511</v>
      </c>
      <c r="C226" s="22" t="s">
        <v>570</v>
      </c>
      <c r="D226" s="22" t="s">
        <v>571</v>
      </c>
      <c r="E226" s="22">
        <v>717617</v>
      </c>
      <c r="F226" s="22">
        <v>0</v>
      </c>
      <c r="G226" s="22">
        <v>0</v>
      </c>
      <c r="H226" s="22">
        <v>0</v>
      </c>
      <c r="I226" s="22">
        <v>0</v>
      </c>
      <c r="J226" s="22">
        <v>125241</v>
      </c>
      <c r="K226" s="22">
        <v>0</v>
      </c>
      <c r="L226" s="22">
        <v>0</v>
      </c>
      <c r="M226" s="22">
        <v>-33987</v>
      </c>
      <c r="N226" s="22">
        <v>0</v>
      </c>
      <c r="O226" s="22">
        <v>0</v>
      </c>
      <c r="P226" s="22">
        <v>0</v>
      </c>
      <c r="Q226" s="22">
        <v>1</v>
      </c>
      <c r="R226" s="22">
        <v>808872</v>
      </c>
      <c r="S226" s="22">
        <v>0</v>
      </c>
      <c r="T226" s="22">
        <v>0</v>
      </c>
      <c r="U226" s="22">
        <v>0</v>
      </c>
    </row>
    <row r="227" spans="1:21" x14ac:dyDescent="0.25">
      <c r="A227" s="22" t="s">
        <v>120</v>
      </c>
      <c r="B227" s="22" t="s">
        <v>511</v>
      </c>
      <c r="C227" s="22" t="s">
        <v>572</v>
      </c>
      <c r="D227" s="22" t="s">
        <v>573</v>
      </c>
      <c r="E227" s="22">
        <v>3887238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-99152</v>
      </c>
      <c r="N227" s="22">
        <v>0</v>
      </c>
      <c r="O227" s="22">
        <v>0</v>
      </c>
      <c r="P227" s="22">
        <v>0</v>
      </c>
      <c r="Q227" s="22">
        <v>0</v>
      </c>
      <c r="R227" s="22">
        <v>3788086</v>
      </c>
      <c r="S227" s="22">
        <v>0</v>
      </c>
      <c r="T227" s="22">
        <v>0</v>
      </c>
      <c r="U227" s="22">
        <v>0</v>
      </c>
    </row>
    <row r="228" spans="1:21" x14ac:dyDescent="0.25">
      <c r="A228" s="22" t="s">
        <v>120</v>
      </c>
      <c r="B228" s="22" t="s">
        <v>511</v>
      </c>
      <c r="C228" s="22" t="s">
        <v>574</v>
      </c>
      <c r="D228" s="22" t="s">
        <v>575</v>
      </c>
      <c r="E228" s="22">
        <v>5005173</v>
      </c>
      <c r="F228" s="22">
        <v>0</v>
      </c>
      <c r="G228" s="22">
        <v>0</v>
      </c>
      <c r="H228" s="22">
        <v>0</v>
      </c>
      <c r="I228" s="22">
        <v>0</v>
      </c>
      <c r="J228" s="22">
        <v>459498</v>
      </c>
      <c r="K228" s="22">
        <v>33038</v>
      </c>
      <c r="L228" s="22">
        <v>0</v>
      </c>
      <c r="M228" s="22">
        <v>-204110</v>
      </c>
      <c r="N228" s="22">
        <v>-20059</v>
      </c>
      <c r="O228" s="22">
        <v>84183</v>
      </c>
      <c r="P228" s="22">
        <v>20059</v>
      </c>
      <c r="Q228" s="22">
        <v>0</v>
      </c>
      <c r="R228" s="22">
        <v>5377782</v>
      </c>
      <c r="S228" s="22">
        <v>0</v>
      </c>
      <c r="T228" s="22">
        <v>0</v>
      </c>
      <c r="U228" s="22">
        <v>0</v>
      </c>
    </row>
    <row r="229" spans="1:21" x14ac:dyDescent="0.25">
      <c r="A229" s="22" t="s">
        <v>120</v>
      </c>
      <c r="B229" s="22" t="s">
        <v>511</v>
      </c>
      <c r="C229" s="22" t="s">
        <v>576</v>
      </c>
      <c r="D229" s="22" t="s">
        <v>577</v>
      </c>
      <c r="E229" s="22">
        <v>2869309</v>
      </c>
      <c r="F229" s="22">
        <v>0</v>
      </c>
      <c r="G229" s="22">
        <v>0</v>
      </c>
      <c r="H229" s="22">
        <v>0</v>
      </c>
      <c r="I229" s="22">
        <v>46154</v>
      </c>
      <c r="J229" s="22">
        <v>434305</v>
      </c>
      <c r="K229" s="22">
        <v>0</v>
      </c>
      <c r="L229" s="22">
        <v>-269511</v>
      </c>
      <c r="M229" s="22">
        <v>0</v>
      </c>
      <c r="N229" s="22">
        <v>0</v>
      </c>
      <c r="O229" s="22">
        <v>22517</v>
      </c>
      <c r="P229" s="22">
        <v>0</v>
      </c>
      <c r="Q229" s="22">
        <v>0</v>
      </c>
      <c r="R229" s="22">
        <v>3102774</v>
      </c>
      <c r="S229" s="22">
        <v>0</v>
      </c>
      <c r="T229" s="22">
        <v>0</v>
      </c>
      <c r="U229" s="22">
        <v>0</v>
      </c>
    </row>
    <row r="230" spans="1:21" x14ac:dyDescent="0.25">
      <c r="A230" s="22" t="s">
        <v>120</v>
      </c>
      <c r="B230" s="22" t="s">
        <v>511</v>
      </c>
      <c r="C230" s="22" t="s">
        <v>578</v>
      </c>
      <c r="D230" s="22" t="s">
        <v>579</v>
      </c>
      <c r="E230" s="22">
        <v>1037606</v>
      </c>
      <c r="F230" s="22">
        <v>0</v>
      </c>
      <c r="G230" s="22">
        <v>0</v>
      </c>
      <c r="H230" s="22">
        <v>0</v>
      </c>
      <c r="I230" s="22">
        <v>0</v>
      </c>
      <c r="J230" s="22">
        <v>687193</v>
      </c>
      <c r="K230" s="22">
        <v>0</v>
      </c>
      <c r="L230" s="22">
        <v>0</v>
      </c>
      <c r="M230" s="22">
        <v>-68493</v>
      </c>
      <c r="N230" s="22">
        <v>0</v>
      </c>
      <c r="O230" s="22">
        <v>0</v>
      </c>
      <c r="P230" s="22">
        <v>0</v>
      </c>
      <c r="Q230" s="22">
        <v>0</v>
      </c>
      <c r="R230" s="22">
        <v>1656306</v>
      </c>
      <c r="S230" s="22">
        <v>0</v>
      </c>
      <c r="T230" s="22">
        <v>0</v>
      </c>
      <c r="U230" s="22">
        <v>0</v>
      </c>
    </row>
    <row r="231" spans="1:21" x14ac:dyDescent="0.25">
      <c r="A231" s="22" t="s">
        <v>120</v>
      </c>
      <c r="B231" s="22" t="s">
        <v>511</v>
      </c>
      <c r="C231" s="22" t="s">
        <v>580</v>
      </c>
      <c r="D231" s="22" t="s">
        <v>581</v>
      </c>
      <c r="E231" s="22">
        <v>1653737</v>
      </c>
      <c r="F231" s="22">
        <v>0</v>
      </c>
      <c r="G231" s="22">
        <v>0</v>
      </c>
      <c r="H231" s="22">
        <v>0</v>
      </c>
      <c r="I231" s="22">
        <v>24471</v>
      </c>
      <c r="J231" s="22">
        <v>1137381</v>
      </c>
      <c r="K231" s="22">
        <v>95303</v>
      </c>
      <c r="L231" s="22">
        <v>-5000</v>
      </c>
      <c r="M231" s="22">
        <v>-155439</v>
      </c>
      <c r="N231" s="22">
        <v>-12264</v>
      </c>
      <c r="O231" s="22">
        <v>23480</v>
      </c>
      <c r="P231" s="22">
        <v>12264</v>
      </c>
      <c r="Q231" s="22">
        <v>0</v>
      </c>
      <c r="R231" s="22">
        <v>2773933</v>
      </c>
      <c r="S231" s="22">
        <v>0</v>
      </c>
      <c r="T231" s="22">
        <v>0</v>
      </c>
      <c r="U231" s="22">
        <v>0</v>
      </c>
    </row>
    <row r="232" spans="1:21" x14ac:dyDescent="0.25">
      <c r="A232" s="22" t="s">
        <v>120</v>
      </c>
      <c r="B232" s="22" t="s">
        <v>511</v>
      </c>
      <c r="C232" s="22" t="s">
        <v>582</v>
      </c>
      <c r="D232" s="22" t="s">
        <v>583</v>
      </c>
      <c r="E232" s="22">
        <v>9695211</v>
      </c>
      <c r="F232" s="22">
        <v>0</v>
      </c>
      <c r="G232" s="22">
        <v>0</v>
      </c>
      <c r="H232" s="22">
        <v>0</v>
      </c>
      <c r="I232" s="22">
        <v>0</v>
      </c>
      <c r="J232" s="22">
        <v>587515</v>
      </c>
      <c r="K232" s="22">
        <v>0</v>
      </c>
      <c r="L232" s="22">
        <v>0</v>
      </c>
      <c r="M232" s="22">
        <v>-358330</v>
      </c>
      <c r="N232" s="22">
        <v>0</v>
      </c>
      <c r="O232" s="22">
        <v>55521</v>
      </c>
      <c r="P232" s="22">
        <v>0</v>
      </c>
      <c r="Q232" s="22">
        <v>0</v>
      </c>
      <c r="R232" s="22">
        <v>9979917</v>
      </c>
      <c r="S232" s="22">
        <v>0</v>
      </c>
      <c r="T232" s="22">
        <v>0</v>
      </c>
      <c r="U232" s="22">
        <v>0</v>
      </c>
    </row>
    <row r="233" spans="1:21" x14ac:dyDescent="0.25">
      <c r="A233" s="22" t="s">
        <v>120</v>
      </c>
      <c r="B233" s="22" t="s">
        <v>511</v>
      </c>
      <c r="C233" s="22" t="s">
        <v>584</v>
      </c>
      <c r="D233" s="22" t="s">
        <v>585</v>
      </c>
      <c r="E233" s="22">
        <v>859271</v>
      </c>
      <c r="F233" s="22">
        <v>0</v>
      </c>
      <c r="G233" s="22">
        <v>0</v>
      </c>
      <c r="H233" s="22">
        <v>0</v>
      </c>
      <c r="I233" s="22">
        <v>0</v>
      </c>
      <c r="J233" s="22">
        <v>106866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966137</v>
      </c>
      <c r="S233" s="22">
        <v>0</v>
      </c>
      <c r="T233" s="22">
        <v>0</v>
      </c>
      <c r="U233" s="22">
        <v>0</v>
      </c>
    </row>
    <row r="234" spans="1:21" x14ac:dyDescent="0.25">
      <c r="A234" s="22" t="s">
        <v>120</v>
      </c>
      <c r="B234" s="22" t="s">
        <v>511</v>
      </c>
      <c r="C234" s="22" t="s">
        <v>586</v>
      </c>
      <c r="D234" s="22" t="s">
        <v>587</v>
      </c>
      <c r="E234" s="22">
        <v>2133438</v>
      </c>
      <c r="F234" s="22">
        <v>0</v>
      </c>
      <c r="G234" s="22">
        <v>0</v>
      </c>
      <c r="H234" s="22">
        <v>0</v>
      </c>
      <c r="I234" s="22">
        <v>0</v>
      </c>
      <c r="J234" s="22">
        <v>108815</v>
      </c>
      <c r="K234" s="22">
        <v>0</v>
      </c>
      <c r="L234" s="22">
        <v>0</v>
      </c>
      <c r="M234" s="22">
        <v>-89925</v>
      </c>
      <c r="N234" s="22">
        <v>0</v>
      </c>
      <c r="O234" s="22">
        <v>151264</v>
      </c>
      <c r="P234" s="22">
        <v>0</v>
      </c>
      <c r="Q234" s="22">
        <v>0</v>
      </c>
      <c r="R234" s="22">
        <v>2303592</v>
      </c>
      <c r="S234" s="22">
        <v>0</v>
      </c>
      <c r="T234" s="22">
        <v>0</v>
      </c>
      <c r="U234" s="22">
        <v>0</v>
      </c>
    </row>
    <row r="235" spans="1:21" x14ac:dyDescent="0.25">
      <c r="A235" s="22" t="s">
        <v>120</v>
      </c>
      <c r="B235" s="22" t="s">
        <v>511</v>
      </c>
      <c r="C235" s="22" t="s">
        <v>588</v>
      </c>
      <c r="D235" s="22" t="s">
        <v>589</v>
      </c>
      <c r="E235" s="22">
        <v>511097</v>
      </c>
      <c r="F235" s="22">
        <v>0</v>
      </c>
      <c r="G235" s="22">
        <v>0</v>
      </c>
      <c r="H235" s="22">
        <v>0</v>
      </c>
      <c r="I235" s="22">
        <v>0</v>
      </c>
      <c r="J235" s="22">
        <v>312271</v>
      </c>
      <c r="K235" s="22">
        <v>0</v>
      </c>
      <c r="L235" s="22">
        <v>0</v>
      </c>
      <c r="M235" s="22">
        <v>-41648</v>
      </c>
      <c r="N235" s="22">
        <v>0</v>
      </c>
      <c r="O235" s="22">
        <v>0</v>
      </c>
      <c r="P235" s="22">
        <v>0</v>
      </c>
      <c r="Q235" s="22">
        <v>0</v>
      </c>
      <c r="R235" s="22">
        <v>781720</v>
      </c>
      <c r="S235" s="22">
        <v>0</v>
      </c>
      <c r="T235" s="22">
        <v>0</v>
      </c>
      <c r="U235" s="22">
        <v>0</v>
      </c>
    </row>
    <row r="236" spans="1:21" x14ac:dyDescent="0.25">
      <c r="A236" s="22" t="s">
        <v>120</v>
      </c>
      <c r="B236" s="22" t="s">
        <v>511</v>
      </c>
      <c r="C236" s="22" t="s">
        <v>590</v>
      </c>
      <c r="D236" s="22" t="s">
        <v>591</v>
      </c>
      <c r="E236" s="22">
        <v>2213860</v>
      </c>
      <c r="F236" s="22">
        <v>0</v>
      </c>
      <c r="G236" s="22">
        <v>0</v>
      </c>
      <c r="H236" s="22">
        <v>0</v>
      </c>
      <c r="I236" s="22">
        <v>23504</v>
      </c>
      <c r="J236" s="22">
        <v>613226</v>
      </c>
      <c r="K236" s="22">
        <v>0</v>
      </c>
      <c r="L236" s="22">
        <v>-3465</v>
      </c>
      <c r="M236" s="22">
        <v>-106447</v>
      </c>
      <c r="N236" s="22">
        <v>0</v>
      </c>
      <c r="O236" s="22">
        <v>46494</v>
      </c>
      <c r="P236" s="22">
        <v>0</v>
      </c>
      <c r="Q236" s="22">
        <v>1</v>
      </c>
      <c r="R236" s="22">
        <v>2787173</v>
      </c>
      <c r="S236" s="22">
        <v>0</v>
      </c>
      <c r="T236" s="22">
        <v>0</v>
      </c>
      <c r="U236" s="22">
        <v>0</v>
      </c>
    </row>
    <row r="237" spans="1:21" x14ac:dyDescent="0.25">
      <c r="A237" s="22" t="s">
        <v>120</v>
      </c>
      <c r="B237" s="22" t="s">
        <v>511</v>
      </c>
      <c r="C237" s="22" t="s">
        <v>592</v>
      </c>
      <c r="D237" s="22" t="s">
        <v>593</v>
      </c>
      <c r="E237" s="22">
        <v>1764987</v>
      </c>
      <c r="F237" s="22">
        <v>0</v>
      </c>
      <c r="G237" s="22">
        <v>0</v>
      </c>
      <c r="H237" s="22">
        <v>0</v>
      </c>
      <c r="I237" s="22">
        <v>0</v>
      </c>
      <c r="J237" s="22">
        <v>21716</v>
      </c>
      <c r="K237" s="22">
        <v>0</v>
      </c>
      <c r="L237" s="22">
        <v>-4800</v>
      </c>
      <c r="M237" s="22">
        <v>-88127</v>
      </c>
      <c r="N237" s="22">
        <v>0</v>
      </c>
      <c r="O237" s="22">
        <v>0</v>
      </c>
      <c r="P237" s="22">
        <v>0</v>
      </c>
      <c r="Q237" s="22">
        <v>0</v>
      </c>
      <c r="R237" s="22">
        <v>1693776</v>
      </c>
      <c r="S237" s="22">
        <v>0</v>
      </c>
      <c r="T237" s="22">
        <v>0</v>
      </c>
      <c r="U237" s="22">
        <v>0</v>
      </c>
    </row>
    <row r="238" spans="1:21" x14ac:dyDescent="0.25">
      <c r="A238" s="22" t="s">
        <v>120</v>
      </c>
      <c r="B238" s="22" t="s">
        <v>511</v>
      </c>
      <c r="C238" s="22" t="s">
        <v>594</v>
      </c>
      <c r="D238" s="22" t="s">
        <v>595</v>
      </c>
      <c r="E238" s="22">
        <v>894347</v>
      </c>
      <c r="F238" s="22"/>
      <c r="G238" s="22"/>
      <c r="H238" s="22"/>
      <c r="I238" s="22"/>
      <c r="J238" s="22">
        <v>68216</v>
      </c>
      <c r="K238" s="22"/>
      <c r="L238" s="22"/>
      <c r="M238" s="22">
        <v>-54596</v>
      </c>
      <c r="N238" s="22"/>
      <c r="O238" s="22"/>
      <c r="P238" s="22"/>
      <c r="Q238" s="22"/>
      <c r="R238" s="22">
        <v>907967</v>
      </c>
      <c r="S238" s="22"/>
      <c r="T238" s="22"/>
      <c r="U238" s="22"/>
    </row>
    <row r="239" spans="1:21" x14ac:dyDescent="0.25">
      <c r="A239" s="22" t="s">
        <v>120</v>
      </c>
      <c r="B239" s="22" t="s">
        <v>511</v>
      </c>
      <c r="C239" s="22" t="s">
        <v>596</v>
      </c>
      <c r="D239" s="22" t="s">
        <v>597</v>
      </c>
      <c r="E239" s="22">
        <v>6729897</v>
      </c>
      <c r="F239" s="22">
        <v>0</v>
      </c>
      <c r="G239" s="22">
        <v>0</v>
      </c>
      <c r="H239" s="22">
        <v>0</v>
      </c>
      <c r="I239" s="22">
        <v>929</v>
      </c>
      <c r="J239" s="22">
        <v>675264</v>
      </c>
      <c r="K239" s="22">
        <v>0</v>
      </c>
      <c r="L239" s="22">
        <v>-1418</v>
      </c>
      <c r="M239" s="22">
        <v>-144689</v>
      </c>
      <c r="N239" s="22">
        <v>0</v>
      </c>
      <c r="O239" s="22">
        <v>10229</v>
      </c>
      <c r="P239" s="22">
        <v>0</v>
      </c>
      <c r="Q239" s="22">
        <v>0</v>
      </c>
      <c r="R239" s="22">
        <v>7270212</v>
      </c>
      <c r="S239" s="22">
        <v>0</v>
      </c>
      <c r="T239" s="22">
        <v>0</v>
      </c>
      <c r="U239" s="22">
        <v>0</v>
      </c>
    </row>
    <row r="240" spans="1:21" x14ac:dyDescent="0.25">
      <c r="A240" s="22" t="s">
        <v>120</v>
      </c>
      <c r="B240" s="22" t="s">
        <v>511</v>
      </c>
      <c r="C240" s="22" t="s">
        <v>598</v>
      </c>
      <c r="D240" s="22" t="s">
        <v>599</v>
      </c>
      <c r="E240" s="22">
        <v>7172622</v>
      </c>
      <c r="F240" s="22">
        <v>0</v>
      </c>
      <c r="G240" s="22">
        <v>0</v>
      </c>
      <c r="H240" s="22">
        <v>0</v>
      </c>
      <c r="I240" s="22">
        <v>133697</v>
      </c>
      <c r="J240" s="22">
        <v>355434</v>
      </c>
      <c r="K240" s="22">
        <v>0</v>
      </c>
      <c r="L240" s="22">
        <v>0</v>
      </c>
      <c r="M240" s="22">
        <v>-326953</v>
      </c>
      <c r="N240" s="22">
        <v>0</v>
      </c>
      <c r="O240" s="22">
        <v>0</v>
      </c>
      <c r="P240" s="22">
        <v>0</v>
      </c>
      <c r="Q240" s="22">
        <v>0</v>
      </c>
      <c r="R240" s="22">
        <v>7334800</v>
      </c>
      <c r="S240" s="22">
        <v>0</v>
      </c>
      <c r="T240" s="22">
        <v>0</v>
      </c>
      <c r="U240" s="22">
        <v>0</v>
      </c>
    </row>
    <row r="241" spans="1:21" x14ac:dyDescent="0.25">
      <c r="A241" s="22" t="s">
        <v>120</v>
      </c>
      <c r="B241" s="22" t="s">
        <v>511</v>
      </c>
      <c r="C241" s="22" t="s">
        <v>600</v>
      </c>
      <c r="D241" s="22" t="s">
        <v>601</v>
      </c>
      <c r="E241" s="22">
        <v>1740086</v>
      </c>
      <c r="F241" s="22">
        <v>0</v>
      </c>
      <c r="G241" s="22">
        <v>0</v>
      </c>
      <c r="H241" s="22">
        <v>0</v>
      </c>
      <c r="I241" s="22">
        <v>0</v>
      </c>
      <c r="J241" s="22">
        <v>172120</v>
      </c>
      <c r="K241" s="22">
        <v>0</v>
      </c>
      <c r="L241" s="22">
        <v>0</v>
      </c>
      <c r="M241" s="22">
        <v>-111007</v>
      </c>
      <c r="N241" s="22">
        <v>0</v>
      </c>
      <c r="O241" s="22">
        <v>0</v>
      </c>
      <c r="P241" s="22">
        <v>0</v>
      </c>
      <c r="Q241" s="22">
        <v>0</v>
      </c>
      <c r="R241" s="22">
        <v>1801199</v>
      </c>
      <c r="S241" s="22">
        <v>0</v>
      </c>
      <c r="T241" s="22">
        <v>0</v>
      </c>
      <c r="U241" s="22">
        <v>0</v>
      </c>
    </row>
    <row r="242" spans="1:21" x14ac:dyDescent="0.25">
      <c r="A242" s="22" t="s">
        <v>120</v>
      </c>
      <c r="B242" s="22" t="s">
        <v>511</v>
      </c>
      <c r="C242" s="22" t="s">
        <v>602</v>
      </c>
      <c r="D242" s="22" t="s">
        <v>603</v>
      </c>
      <c r="E242" s="22">
        <v>2509468</v>
      </c>
      <c r="F242" s="22">
        <v>0</v>
      </c>
      <c r="G242" s="22">
        <v>0</v>
      </c>
      <c r="H242" s="22">
        <v>0</v>
      </c>
      <c r="I242" s="22">
        <v>32973</v>
      </c>
      <c r="J242" s="22">
        <v>255027</v>
      </c>
      <c r="K242" s="22">
        <v>0</v>
      </c>
      <c r="L242" s="22">
        <v>-4908</v>
      </c>
      <c r="M242" s="22">
        <v>-132685</v>
      </c>
      <c r="N242" s="22">
        <v>-10125</v>
      </c>
      <c r="O242" s="22">
        <v>17466</v>
      </c>
      <c r="P242" s="22">
        <v>10125</v>
      </c>
      <c r="Q242" s="22">
        <v>-3268</v>
      </c>
      <c r="R242" s="22">
        <v>2674073</v>
      </c>
      <c r="S242" s="22">
        <v>0</v>
      </c>
      <c r="T242" s="22">
        <v>0</v>
      </c>
      <c r="U242" s="22">
        <v>0</v>
      </c>
    </row>
    <row r="243" spans="1:21" x14ac:dyDescent="0.25">
      <c r="A243" s="22" t="s">
        <v>120</v>
      </c>
      <c r="B243" s="22" t="s">
        <v>511</v>
      </c>
      <c r="C243" s="22" t="s">
        <v>604</v>
      </c>
      <c r="D243" s="22" t="s">
        <v>605</v>
      </c>
      <c r="E243" s="22">
        <v>4065931</v>
      </c>
      <c r="F243" s="22">
        <v>0</v>
      </c>
      <c r="G243" s="22">
        <v>0</v>
      </c>
      <c r="H243" s="22">
        <v>0</v>
      </c>
      <c r="I243" s="22">
        <v>0</v>
      </c>
      <c r="J243" s="22">
        <v>585996</v>
      </c>
      <c r="K243" s="22">
        <v>0</v>
      </c>
      <c r="L243" s="22">
        <v>0</v>
      </c>
      <c r="M243" s="22">
        <v>-157203</v>
      </c>
      <c r="N243" s="22">
        <v>-200000</v>
      </c>
      <c r="O243" s="22">
        <v>0</v>
      </c>
      <c r="P243" s="22">
        <v>200000</v>
      </c>
      <c r="Q243" s="22">
        <v>0</v>
      </c>
      <c r="R243" s="22">
        <v>4494724</v>
      </c>
      <c r="S243" s="22">
        <v>0</v>
      </c>
      <c r="T243" s="22">
        <v>0</v>
      </c>
      <c r="U243" s="22">
        <v>0</v>
      </c>
    </row>
    <row r="244" spans="1:21" x14ac:dyDescent="0.25">
      <c r="A244" s="22" t="s">
        <v>120</v>
      </c>
      <c r="B244" s="22" t="s">
        <v>511</v>
      </c>
      <c r="C244" s="22" t="s">
        <v>606</v>
      </c>
      <c r="D244" s="22" t="s">
        <v>607</v>
      </c>
      <c r="E244" s="22">
        <v>2200509</v>
      </c>
      <c r="F244" s="22">
        <v>0</v>
      </c>
      <c r="G244" s="22">
        <v>0</v>
      </c>
      <c r="H244" s="22">
        <v>0</v>
      </c>
      <c r="I244" s="22">
        <v>0</v>
      </c>
      <c r="J244" s="22">
        <v>-23422</v>
      </c>
      <c r="K244" s="22">
        <v>0</v>
      </c>
      <c r="L244" s="22">
        <v>0</v>
      </c>
      <c r="M244" s="22">
        <v>-138507</v>
      </c>
      <c r="N244" s="22">
        <v>-150000</v>
      </c>
      <c r="O244" s="22">
        <v>8267</v>
      </c>
      <c r="P244" s="22">
        <v>150000</v>
      </c>
      <c r="Q244" s="22">
        <v>0</v>
      </c>
      <c r="R244" s="22">
        <v>2046847</v>
      </c>
      <c r="S244" s="22">
        <v>0</v>
      </c>
      <c r="T244" s="22">
        <v>0</v>
      </c>
      <c r="U244" s="22">
        <v>0</v>
      </c>
    </row>
    <row r="245" spans="1:21" x14ac:dyDescent="0.25">
      <c r="A245" s="22" t="s">
        <v>120</v>
      </c>
      <c r="B245" s="22" t="s">
        <v>511</v>
      </c>
      <c r="C245" s="22" t="s">
        <v>608</v>
      </c>
      <c r="D245" s="22" t="s">
        <v>609</v>
      </c>
      <c r="E245" s="22">
        <v>638630</v>
      </c>
      <c r="F245" s="22">
        <v>0</v>
      </c>
      <c r="G245" s="22">
        <v>0</v>
      </c>
      <c r="H245" s="22">
        <v>0</v>
      </c>
      <c r="I245" s="22">
        <v>0</v>
      </c>
      <c r="J245" s="22">
        <v>11529</v>
      </c>
      <c r="K245" s="22">
        <v>0</v>
      </c>
      <c r="L245" s="22">
        <v>0</v>
      </c>
      <c r="M245" s="22">
        <v>-25550</v>
      </c>
      <c r="N245" s="22">
        <v>0</v>
      </c>
      <c r="O245" s="22">
        <v>0</v>
      </c>
      <c r="P245" s="22">
        <v>0</v>
      </c>
      <c r="Q245" s="22">
        <v>0</v>
      </c>
      <c r="R245" s="22">
        <v>624609</v>
      </c>
      <c r="S245" s="22">
        <v>0</v>
      </c>
      <c r="T245" s="22">
        <v>0</v>
      </c>
      <c r="U245" s="22">
        <v>0</v>
      </c>
    </row>
    <row r="246" spans="1:21" x14ac:dyDescent="0.25">
      <c r="A246" s="22" t="s">
        <v>120</v>
      </c>
      <c r="B246" s="22" t="s">
        <v>511</v>
      </c>
      <c r="C246" s="22" t="s">
        <v>610</v>
      </c>
      <c r="D246" s="22" t="s">
        <v>611</v>
      </c>
      <c r="E246" s="22">
        <v>1577493</v>
      </c>
      <c r="F246" s="22">
        <v>0</v>
      </c>
      <c r="G246" s="22">
        <v>0</v>
      </c>
      <c r="H246" s="22">
        <v>0</v>
      </c>
      <c r="I246" s="22">
        <v>0</v>
      </c>
      <c r="J246" s="22">
        <v>107299</v>
      </c>
      <c r="K246" s="22">
        <v>0</v>
      </c>
      <c r="L246" s="22">
        <v>0</v>
      </c>
      <c r="M246" s="22">
        <v>-65016</v>
      </c>
      <c r="N246" s="22">
        <v>0</v>
      </c>
      <c r="O246" s="22">
        <v>0</v>
      </c>
      <c r="P246" s="22">
        <v>0</v>
      </c>
      <c r="Q246" s="22">
        <v>0</v>
      </c>
      <c r="R246" s="22">
        <v>1619776</v>
      </c>
      <c r="S246" s="22">
        <v>0</v>
      </c>
      <c r="T246" s="22">
        <v>0</v>
      </c>
      <c r="U246" s="22">
        <v>0</v>
      </c>
    </row>
    <row r="247" spans="1:21" x14ac:dyDescent="0.25">
      <c r="A247" s="22" t="s">
        <v>120</v>
      </c>
      <c r="B247" s="22" t="s">
        <v>511</v>
      </c>
      <c r="C247" s="22" t="s">
        <v>612</v>
      </c>
      <c r="D247" s="22" t="s">
        <v>613</v>
      </c>
      <c r="E247" s="22">
        <v>1222586</v>
      </c>
      <c r="F247" s="22">
        <v>0</v>
      </c>
      <c r="G247" s="22">
        <v>0</v>
      </c>
      <c r="H247" s="22">
        <v>0</v>
      </c>
      <c r="I247" s="22">
        <v>0</v>
      </c>
      <c r="J247" s="22">
        <v>339036</v>
      </c>
      <c r="K247" s="22">
        <v>4147</v>
      </c>
      <c r="L247" s="22">
        <v>0</v>
      </c>
      <c r="M247" s="22">
        <v>-101703</v>
      </c>
      <c r="N247" s="22">
        <v>-10211</v>
      </c>
      <c r="O247" s="22">
        <v>0</v>
      </c>
      <c r="P247" s="22">
        <v>10211</v>
      </c>
      <c r="Q247" s="22">
        <v>0</v>
      </c>
      <c r="R247" s="22">
        <v>1464066</v>
      </c>
      <c r="S247" s="22">
        <v>0</v>
      </c>
      <c r="T247" s="22">
        <v>0</v>
      </c>
      <c r="U247" s="22">
        <v>0</v>
      </c>
    </row>
    <row r="248" spans="1:21" x14ac:dyDescent="0.25">
      <c r="A248" s="22" t="s">
        <v>120</v>
      </c>
      <c r="B248" s="22" t="s">
        <v>511</v>
      </c>
      <c r="C248" s="22" t="s">
        <v>614</v>
      </c>
      <c r="D248" s="22" t="s">
        <v>615</v>
      </c>
      <c r="E248" s="22">
        <v>2638659</v>
      </c>
      <c r="F248" s="22"/>
      <c r="G248" s="22"/>
      <c r="H248" s="22"/>
      <c r="I248" s="22"/>
      <c r="J248" s="22">
        <v>63755</v>
      </c>
      <c r="K248" s="22"/>
      <c r="L248" s="22"/>
      <c r="M248" s="22">
        <v>-152608</v>
      </c>
      <c r="N248" s="22"/>
      <c r="O248" s="22"/>
      <c r="P248" s="22"/>
      <c r="Q248" s="22"/>
      <c r="R248" s="22">
        <v>2549806</v>
      </c>
      <c r="S248" s="22"/>
      <c r="T248" s="22"/>
      <c r="U248" s="22"/>
    </row>
    <row r="249" spans="1:21" x14ac:dyDescent="0.25">
      <c r="A249" s="22" t="s">
        <v>120</v>
      </c>
      <c r="B249" s="22" t="s">
        <v>511</v>
      </c>
      <c r="C249" s="22" t="s">
        <v>616</v>
      </c>
      <c r="D249" s="22" t="s">
        <v>617</v>
      </c>
      <c r="E249" s="22">
        <v>1208953</v>
      </c>
      <c r="F249" s="22">
        <v>0</v>
      </c>
      <c r="G249" s="22">
        <v>0</v>
      </c>
      <c r="H249" s="22">
        <v>0</v>
      </c>
      <c r="I249" s="22">
        <v>0</v>
      </c>
      <c r="J249" s="22">
        <v>11654</v>
      </c>
      <c r="K249" s="22">
        <v>0</v>
      </c>
      <c r="L249" s="22">
        <v>0</v>
      </c>
      <c r="M249" s="22">
        <v>-57519</v>
      </c>
      <c r="N249" s="22">
        <v>0</v>
      </c>
      <c r="O249" s="22">
        <v>18084</v>
      </c>
      <c r="P249" s="22">
        <v>0</v>
      </c>
      <c r="Q249" s="22">
        <v>0</v>
      </c>
      <c r="R249" s="22">
        <v>1181172</v>
      </c>
      <c r="S249" s="22">
        <v>0</v>
      </c>
      <c r="T249" s="22">
        <v>0</v>
      </c>
      <c r="U249" s="22">
        <v>0</v>
      </c>
    </row>
    <row r="250" spans="1:21" x14ac:dyDescent="0.25">
      <c r="A250" s="22" t="s">
        <v>120</v>
      </c>
      <c r="B250" s="22" t="s">
        <v>511</v>
      </c>
      <c r="C250" s="22" t="s">
        <v>618</v>
      </c>
      <c r="D250" s="22" t="s">
        <v>619</v>
      </c>
      <c r="E250" s="22">
        <v>833214</v>
      </c>
      <c r="F250" s="22">
        <v>0</v>
      </c>
      <c r="G250" s="22">
        <v>0</v>
      </c>
      <c r="H250" s="22">
        <v>0</v>
      </c>
      <c r="I250" s="22">
        <v>37680</v>
      </c>
      <c r="J250" s="22">
        <v>38775</v>
      </c>
      <c r="K250" s="22">
        <v>0</v>
      </c>
      <c r="L250" s="22">
        <v>0</v>
      </c>
      <c r="M250" s="22">
        <v>-29287</v>
      </c>
      <c r="N250" s="22">
        <v>0</v>
      </c>
      <c r="O250" s="22">
        <v>0</v>
      </c>
      <c r="P250" s="22">
        <v>0</v>
      </c>
      <c r="Q250" s="22">
        <v>0</v>
      </c>
      <c r="R250" s="22">
        <v>880382</v>
      </c>
      <c r="S250" s="22">
        <v>0</v>
      </c>
      <c r="T250" s="22">
        <v>0</v>
      </c>
      <c r="U250" s="22">
        <v>0</v>
      </c>
    </row>
    <row r="251" spans="1:21" x14ac:dyDescent="0.25">
      <c r="A251" s="22" t="s">
        <v>120</v>
      </c>
      <c r="B251" s="22" t="s">
        <v>511</v>
      </c>
      <c r="C251" s="22" t="s">
        <v>620</v>
      </c>
      <c r="D251" s="22" t="s">
        <v>621</v>
      </c>
      <c r="E251" s="22">
        <v>3359277</v>
      </c>
      <c r="F251" s="22">
        <v>0</v>
      </c>
      <c r="G251" s="22">
        <v>0</v>
      </c>
      <c r="H251" s="22">
        <v>0</v>
      </c>
      <c r="I251" s="22">
        <v>0</v>
      </c>
      <c r="J251" s="22">
        <v>185248</v>
      </c>
      <c r="K251" s="22">
        <v>0</v>
      </c>
      <c r="L251" s="22">
        <v>-95606</v>
      </c>
      <c r="M251" s="22">
        <v>-205038</v>
      </c>
      <c r="N251" s="22">
        <v>0</v>
      </c>
      <c r="O251" s="22">
        <v>11171</v>
      </c>
      <c r="P251" s="22">
        <v>0</v>
      </c>
      <c r="Q251" s="22">
        <v>10862</v>
      </c>
      <c r="R251" s="22">
        <v>3265914</v>
      </c>
      <c r="S251" s="22">
        <v>0</v>
      </c>
      <c r="T251" s="22">
        <v>0</v>
      </c>
      <c r="U251" s="22">
        <v>0</v>
      </c>
    </row>
    <row r="252" spans="1:21" x14ac:dyDescent="0.25">
      <c r="A252" s="22" t="s">
        <v>120</v>
      </c>
      <c r="B252" s="22" t="s">
        <v>511</v>
      </c>
      <c r="C252" s="22" t="s">
        <v>622</v>
      </c>
      <c r="D252" s="22" t="s">
        <v>623</v>
      </c>
      <c r="E252" s="22">
        <v>2163347</v>
      </c>
      <c r="F252" s="22">
        <v>0</v>
      </c>
      <c r="G252" s="22">
        <v>0</v>
      </c>
      <c r="H252" s="22">
        <v>0</v>
      </c>
      <c r="I252" s="22">
        <v>0</v>
      </c>
      <c r="J252" s="22">
        <v>431410</v>
      </c>
      <c r="K252" s="22">
        <v>0</v>
      </c>
      <c r="L252" s="22">
        <v>-9025</v>
      </c>
      <c r="M252" s="22">
        <v>-120885</v>
      </c>
      <c r="N252" s="22">
        <v>0</v>
      </c>
      <c r="O252" s="22">
        <v>0</v>
      </c>
      <c r="P252" s="22">
        <v>0</v>
      </c>
      <c r="Q252" s="22">
        <v>0</v>
      </c>
      <c r="R252" s="22">
        <v>2464847</v>
      </c>
      <c r="S252" s="22">
        <v>0</v>
      </c>
      <c r="T252" s="22">
        <v>0</v>
      </c>
      <c r="U252" s="22">
        <v>0</v>
      </c>
    </row>
    <row r="253" spans="1:21" x14ac:dyDescent="0.25">
      <c r="A253" s="22" t="s">
        <v>120</v>
      </c>
      <c r="B253" s="22" t="s">
        <v>511</v>
      </c>
      <c r="C253" s="22" t="s">
        <v>624</v>
      </c>
      <c r="D253" s="22" t="s">
        <v>625</v>
      </c>
      <c r="E253" s="22">
        <v>2423134</v>
      </c>
      <c r="F253" s="22">
        <v>0</v>
      </c>
      <c r="G253" s="22">
        <v>0</v>
      </c>
      <c r="H253" s="22">
        <v>0</v>
      </c>
      <c r="I253" s="22">
        <v>5680</v>
      </c>
      <c r="J253" s="22">
        <v>499205</v>
      </c>
      <c r="K253" s="22">
        <v>0</v>
      </c>
      <c r="L253" s="22">
        <v>-26221</v>
      </c>
      <c r="M253" s="22">
        <v>-90295</v>
      </c>
      <c r="N253" s="22">
        <v>0</v>
      </c>
      <c r="O253" s="22">
        <v>18574</v>
      </c>
      <c r="P253" s="22">
        <v>0</v>
      </c>
      <c r="Q253" s="22">
        <v>0</v>
      </c>
      <c r="R253" s="22">
        <v>2830077</v>
      </c>
      <c r="S253" s="22">
        <v>0</v>
      </c>
      <c r="T253" s="22">
        <v>0</v>
      </c>
      <c r="U253" s="22">
        <v>0</v>
      </c>
    </row>
    <row r="254" spans="1:21" x14ac:dyDescent="0.25">
      <c r="A254" s="22" t="s">
        <v>120</v>
      </c>
      <c r="B254" s="22" t="s">
        <v>511</v>
      </c>
      <c r="C254" s="22" t="s">
        <v>626</v>
      </c>
      <c r="D254" s="22" t="s">
        <v>627</v>
      </c>
      <c r="E254" s="22">
        <v>2357712</v>
      </c>
      <c r="F254" s="22">
        <v>0</v>
      </c>
      <c r="G254" s="22">
        <v>0</v>
      </c>
      <c r="H254" s="22">
        <v>0</v>
      </c>
      <c r="I254" s="22">
        <v>0</v>
      </c>
      <c r="J254" s="22">
        <v>3686</v>
      </c>
      <c r="K254" s="22">
        <v>0</v>
      </c>
      <c r="L254" s="22">
        <v>0</v>
      </c>
      <c r="M254" s="22">
        <v>-105601</v>
      </c>
      <c r="N254" s="22">
        <v>0</v>
      </c>
      <c r="O254" s="22">
        <v>79093</v>
      </c>
      <c r="P254" s="22">
        <v>0</v>
      </c>
      <c r="Q254" s="22">
        <v>0</v>
      </c>
      <c r="R254" s="22">
        <v>2334890</v>
      </c>
      <c r="S254" s="22">
        <v>0</v>
      </c>
      <c r="T254" s="22">
        <v>0</v>
      </c>
      <c r="U254" s="22">
        <v>0</v>
      </c>
    </row>
    <row r="255" spans="1:21" x14ac:dyDescent="0.25">
      <c r="A255" s="22" t="s">
        <v>120</v>
      </c>
      <c r="B255" s="22" t="s">
        <v>511</v>
      </c>
      <c r="C255" s="22" t="s">
        <v>628</v>
      </c>
      <c r="D255" s="22" t="s">
        <v>629</v>
      </c>
      <c r="E255" s="22">
        <v>2783855</v>
      </c>
      <c r="F255" s="22">
        <v>0</v>
      </c>
      <c r="G255" s="22">
        <v>0</v>
      </c>
      <c r="H255" s="22">
        <v>0</v>
      </c>
      <c r="I255" s="22">
        <v>0</v>
      </c>
      <c r="J255" s="22">
        <v>259049</v>
      </c>
      <c r="K255" s="22">
        <v>0</v>
      </c>
      <c r="L255" s="22">
        <v>-5963</v>
      </c>
      <c r="M255" s="22">
        <v>-148850</v>
      </c>
      <c r="N255" s="22">
        <v>0</v>
      </c>
      <c r="O255" s="22">
        <v>45917</v>
      </c>
      <c r="P255" s="22">
        <v>0</v>
      </c>
      <c r="Q255" s="22">
        <v>0</v>
      </c>
      <c r="R255" s="22">
        <v>2934008</v>
      </c>
      <c r="S255" s="22">
        <v>0</v>
      </c>
      <c r="T255" s="22">
        <v>0</v>
      </c>
      <c r="U255" s="22">
        <v>0</v>
      </c>
    </row>
    <row r="256" spans="1:21" x14ac:dyDescent="0.25">
      <c r="A256" s="22" t="s">
        <v>120</v>
      </c>
      <c r="B256" s="22" t="s">
        <v>511</v>
      </c>
      <c r="C256" s="22" t="s">
        <v>630</v>
      </c>
      <c r="D256" s="22" t="s">
        <v>631</v>
      </c>
      <c r="E256" s="22">
        <v>3654132</v>
      </c>
      <c r="F256" s="22">
        <v>0</v>
      </c>
      <c r="G256" s="22">
        <v>0</v>
      </c>
      <c r="H256" s="22">
        <v>0</v>
      </c>
      <c r="I256" s="22">
        <v>0</v>
      </c>
      <c r="J256" s="22">
        <v>75239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3729371</v>
      </c>
      <c r="S256" s="22">
        <v>0</v>
      </c>
      <c r="T256" s="22">
        <v>0</v>
      </c>
      <c r="U256" s="22">
        <v>0</v>
      </c>
    </row>
    <row r="257" spans="1:21" x14ac:dyDescent="0.25">
      <c r="A257" s="22" t="s">
        <v>120</v>
      </c>
      <c r="B257" s="22" t="s">
        <v>511</v>
      </c>
      <c r="C257" s="22" t="s">
        <v>632</v>
      </c>
      <c r="D257" s="22" t="s">
        <v>633</v>
      </c>
      <c r="E257" s="22">
        <v>2778841</v>
      </c>
      <c r="F257" s="22">
        <v>0</v>
      </c>
      <c r="G257" s="22">
        <v>0</v>
      </c>
      <c r="H257" s="22">
        <v>0</v>
      </c>
      <c r="I257" s="22">
        <v>0</v>
      </c>
      <c r="J257" s="22">
        <v>575273</v>
      </c>
      <c r="K257" s="22">
        <v>0</v>
      </c>
      <c r="L257" s="22">
        <v>0</v>
      </c>
      <c r="M257" s="22">
        <v>-151225</v>
      </c>
      <c r="N257" s="22">
        <v>-188423</v>
      </c>
      <c r="O257" s="22">
        <v>295883</v>
      </c>
      <c r="P257" s="22">
        <v>188423</v>
      </c>
      <c r="Q257" s="22">
        <v>0</v>
      </c>
      <c r="R257" s="22">
        <v>3498772</v>
      </c>
      <c r="S257" s="22">
        <v>0</v>
      </c>
      <c r="T257" s="22">
        <v>0</v>
      </c>
      <c r="U257" s="22">
        <v>0</v>
      </c>
    </row>
    <row r="258" spans="1:21" x14ac:dyDescent="0.25">
      <c r="A258" s="22" t="s">
        <v>120</v>
      </c>
      <c r="B258" s="22" t="s">
        <v>511</v>
      </c>
      <c r="C258" s="22" t="s">
        <v>634</v>
      </c>
      <c r="D258" s="22" t="s">
        <v>635</v>
      </c>
      <c r="E258" s="22">
        <v>2387798</v>
      </c>
      <c r="F258" s="22">
        <v>0</v>
      </c>
      <c r="G258" s="22">
        <v>0</v>
      </c>
      <c r="H258" s="22">
        <v>0</v>
      </c>
      <c r="I258" s="22">
        <v>0</v>
      </c>
      <c r="J258" s="22">
        <v>309306</v>
      </c>
      <c r="K258" s="22">
        <v>0</v>
      </c>
      <c r="L258" s="22">
        <v>-32984</v>
      </c>
      <c r="M258" s="22">
        <v>-136857</v>
      </c>
      <c r="N258" s="22">
        <v>200000</v>
      </c>
      <c r="O258" s="22">
        <v>95226</v>
      </c>
      <c r="P258" s="22">
        <v>-200000</v>
      </c>
      <c r="Q258" s="22">
        <v>0</v>
      </c>
      <c r="R258" s="22">
        <v>2622489</v>
      </c>
      <c r="S258" s="22">
        <v>0</v>
      </c>
      <c r="T258" s="22">
        <v>0</v>
      </c>
      <c r="U258" s="22">
        <v>0</v>
      </c>
    </row>
    <row r="259" spans="1:21" x14ac:dyDescent="0.25">
      <c r="A259" s="22" t="s">
        <v>120</v>
      </c>
      <c r="B259" s="22" t="s">
        <v>511</v>
      </c>
      <c r="C259" s="22" t="s">
        <v>636</v>
      </c>
      <c r="D259" s="22" t="s">
        <v>637</v>
      </c>
      <c r="E259" s="22">
        <v>3045197</v>
      </c>
      <c r="F259" s="22">
        <v>0</v>
      </c>
      <c r="G259" s="22">
        <v>0</v>
      </c>
      <c r="H259" s="22">
        <v>0</v>
      </c>
      <c r="I259" s="22">
        <v>0</v>
      </c>
      <c r="J259" s="22">
        <v>320266</v>
      </c>
      <c r="K259" s="22">
        <v>0</v>
      </c>
      <c r="L259" s="22">
        <v>0</v>
      </c>
      <c r="M259" s="22">
        <v>-90520</v>
      </c>
      <c r="N259" s="22">
        <v>-184000</v>
      </c>
      <c r="O259" s="22">
        <v>129321</v>
      </c>
      <c r="P259" s="22">
        <v>184000</v>
      </c>
      <c r="Q259" s="22">
        <v>0</v>
      </c>
      <c r="R259" s="22">
        <v>3404264</v>
      </c>
      <c r="S259" s="22">
        <v>0</v>
      </c>
      <c r="T259" s="22">
        <v>0</v>
      </c>
      <c r="U259" s="22">
        <v>0</v>
      </c>
    </row>
    <row r="260" spans="1:21" x14ac:dyDescent="0.25">
      <c r="A260" s="22" t="s">
        <v>120</v>
      </c>
      <c r="B260" s="22" t="s">
        <v>511</v>
      </c>
      <c r="C260" s="22" t="s">
        <v>638</v>
      </c>
      <c r="D260" s="22" t="s">
        <v>639</v>
      </c>
      <c r="E260" s="22">
        <v>1119488</v>
      </c>
      <c r="F260" s="22">
        <v>0</v>
      </c>
      <c r="G260" s="22">
        <v>0</v>
      </c>
      <c r="H260" s="22">
        <v>0</v>
      </c>
      <c r="I260" s="22">
        <v>0</v>
      </c>
      <c r="J260" s="22">
        <v>111365</v>
      </c>
      <c r="K260" s="22">
        <v>0</v>
      </c>
      <c r="L260" s="22">
        <v>-8003</v>
      </c>
      <c r="M260" s="22">
        <v>-38784</v>
      </c>
      <c r="N260" s="22">
        <v>0</v>
      </c>
      <c r="O260" s="22">
        <v>11658</v>
      </c>
      <c r="P260" s="22">
        <v>0</v>
      </c>
      <c r="Q260" s="22">
        <v>2</v>
      </c>
      <c r="R260" s="22">
        <v>1195726</v>
      </c>
      <c r="S260" s="22">
        <v>0</v>
      </c>
      <c r="T260" s="22">
        <v>0</v>
      </c>
      <c r="U260" s="22">
        <v>0</v>
      </c>
    </row>
    <row r="261" spans="1:21" x14ac:dyDescent="0.25">
      <c r="A261" s="22" t="s">
        <v>120</v>
      </c>
      <c r="B261" s="22" t="s">
        <v>511</v>
      </c>
      <c r="C261" s="22" t="s">
        <v>640</v>
      </c>
      <c r="D261" s="22" t="s">
        <v>641</v>
      </c>
      <c r="E261" s="22">
        <v>2097637</v>
      </c>
      <c r="F261" s="22">
        <v>0</v>
      </c>
      <c r="G261" s="22">
        <v>0</v>
      </c>
      <c r="H261" s="22">
        <v>0</v>
      </c>
      <c r="I261" s="22">
        <v>0</v>
      </c>
      <c r="J261" s="22">
        <v>211580</v>
      </c>
      <c r="K261" s="22">
        <v>0</v>
      </c>
      <c r="L261" s="22">
        <v>-2657</v>
      </c>
      <c r="M261" s="22">
        <v>-75370</v>
      </c>
      <c r="N261" s="22">
        <v>0</v>
      </c>
      <c r="O261" s="22">
        <v>0</v>
      </c>
      <c r="P261" s="22">
        <v>0</v>
      </c>
      <c r="Q261" s="22">
        <v>0</v>
      </c>
      <c r="R261" s="22">
        <v>2231190</v>
      </c>
      <c r="S261" s="22">
        <v>0</v>
      </c>
      <c r="T261" s="22">
        <v>0</v>
      </c>
      <c r="U261" s="22">
        <v>0</v>
      </c>
    </row>
    <row r="262" spans="1:21" x14ac:dyDescent="0.25">
      <c r="A262" s="22" t="s">
        <v>120</v>
      </c>
      <c r="B262" s="22" t="s">
        <v>511</v>
      </c>
      <c r="C262" s="22" t="s">
        <v>642</v>
      </c>
      <c r="D262" s="22" t="s">
        <v>643</v>
      </c>
      <c r="E262" s="22">
        <v>2071595</v>
      </c>
      <c r="F262" s="22">
        <v>0</v>
      </c>
      <c r="G262" s="22">
        <v>0</v>
      </c>
      <c r="H262" s="22">
        <v>0</v>
      </c>
      <c r="I262" s="22">
        <v>0</v>
      </c>
      <c r="J262" s="22">
        <v>50552</v>
      </c>
      <c r="K262" s="22">
        <v>0</v>
      </c>
      <c r="L262" s="22">
        <v>0</v>
      </c>
      <c r="M262" s="22">
        <v>-112932</v>
      </c>
      <c r="N262" s="22">
        <v>0</v>
      </c>
      <c r="O262" s="22">
        <v>75786</v>
      </c>
      <c r="P262" s="22">
        <v>0</v>
      </c>
      <c r="Q262" s="22">
        <v>0</v>
      </c>
      <c r="R262" s="22">
        <v>2085001</v>
      </c>
      <c r="S262" s="22">
        <v>0</v>
      </c>
      <c r="T262" s="22">
        <v>0</v>
      </c>
      <c r="U262" s="22">
        <v>0</v>
      </c>
    </row>
    <row r="263" spans="1:21" x14ac:dyDescent="0.25">
      <c r="A263" s="22" t="s">
        <v>120</v>
      </c>
      <c r="B263" s="22" t="s">
        <v>511</v>
      </c>
      <c r="C263" s="22" t="s">
        <v>644</v>
      </c>
      <c r="D263" s="22" t="s">
        <v>645</v>
      </c>
      <c r="E263" s="22">
        <v>8781911</v>
      </c>
      <c r="F263" s="22">
        <v>0</v>
      </c>
      <c r="G263" s="22">
        <v>0</v>
      </c>
      <c r="H263" s="22">
        <v>0</v>
      </c>
      <c r="I263" s="22">
        <v>0</v>
      </c>
      <c r="J263" s="22">
        <v>616852</v>
      </c>
      <c r="K263" s="22">
        <v>16310</v>
      </c>
      <c r="L263" s="22">
        <v>-113562</v>
      </c>
      <c r="M263" s="22">
        <v>-320262</v>
      </c>
      <c r="N263" s="22">
        <v>0</v>
      </c>
      <c r="O263" s="22">
        <v>15415</v>
      </c>
      <c r="P263" s="22">
        <v>0</v>
      </c>
      <c r="Q263" s="22">
        <v>0</v>
      </c>
      <c r="R263" s="22">
        <v>8996664</v>
      </c>
      <c r="S263" s="22">
        <v>0</v>
      </c>
      <c r="T263" s="22">
        <v>0</v>
      </c>
      <c r="U263" s="22">
        <v>0</v>
      </c>
    </row>
    <row r="264" spans="1:21" x14ac:dyDescent="0.25">
      <c r="A264" s="22" t="s">
        <v>120</v>
      </c>
      <c r="B264" s="22" t="s">
        <v>511</v>
      </c>
      <c r="C264" s="22" t="s">
        <v>646</v>
      </c>
      <c r="D264" s="22" t="s">
        <v>647</v>
      </c>
      <c r="E264" s="22">
        <v>3751917</v>
      </c>
      <c r="F264" s="22">
        <v>0</v>
      </c>
      <c r="G264" s="22">
        <v>0</v>
      </c>
      <c r="H264" s="22">
        <v>0</v>
      </c>
      <c r="I264" s="22">
        <v>0</v>
      </c>
      <c r="J264" s="22">
        <v>105166</v>
      </c>
      <c r="K264" s="22">
        <v>0</v>
      </c>
      <c r="L264" s="22">
        <v>-28768</v>
      </c>
      <c r="M264" s="22">
        <v>-160454</v>
      </c>
      <c r="N264" s="22">
        <v>0</v>
      </c>
      <c r="O264" s="22">
        <v>7614</v>
      </c>
      <c r="P264" s="22">
        <v>0</v>
      </c>
      <c r="Q264" s="22">
        <v>0</v>
      </c>
      <c r="R264" s="22">
        <v>3675475</v>
      </c>
      <c r="S264" s="22">
        <v>0</v>
      </c>
      <c r="T264" s="22">
        <v>0</v>
      </c>
      <c r="U264" s="22">
        <v>0</v>
      </c>
    </row>
    <row r="265" spans="1:21" x14ac:dyDescent="0.25">
      <c r="A265" s="22" t="s">
        <v>120</v>
      </c>
      <c r="B265" s="22" t="s">
        <v>511</v>
      </c>
      <c r="C265" s="22" t="s">
        <v>648</v>
      </c>
      <c r="D265" s="22" t="s">
        <v>649</v>
      </c>
      <c r="E265" s="22">
        <v>955203</v>
      </c>
      <c r="F265" s="22">
        <v>0</v>
      </c>
      <c r="G265" s="22">
        <v>0</v>
      </c>
      <c r="H265" s="22">
        <v>0</v>
      </c>
      <c r="I265" s="22">
        <v>22458</v>
      </c>
      <c r="J265" s="22">
        <v>13935</v>
      </c>
      <c r="K265" s="22">
        <v>0</v>
      </c>
      <c r="L265" s="22">
        <v>0</v>
      </c>
      <c r="M265" s="22">
        <v>-30177</v>
      </c>
      <c r="N265" s="22">
        <v>0</v>
      </c>
      <c r="O265" s="22">
        <v>3409</v>
      </c>
      <c r="P265" s="22">
        <v>0</v>
      </c>
      <c r="Q265" s="22">
        <v>0</v>
      </c>
      <c r="R265" s="22">
        <v>964828</v>
      </c>
      <c r="S265" s="22">
        <v>0</v>
      </c>
      <c r="T265" s="22">
        <v>0</v>
      </c>
      <c r="U265" s="22">
        <v>0</v>
      </c>
    </row>
    <row r="266" spans="1:21" x14ac:dyDescent="0.25">
      <c r="A266" s="22" t="s">
        <v>120</v>
      </c>
      <c r="B266" s="22" t="s">
        <v>511</v>
      </c>
      <c r="C266" s="22" t="s">
        <v>650</v>
      </c>
      <c r="D266" s="22" t="s">
        <v>651</v>
      </c>
      <c r="E266" s="22">
        <v>2768367</v>
      </c>
      <c r="F266" s="22">
        <v>0</v>
      </c>
      <c r="G266" s="22">
        <v>0</v>
      </c>
      <c r="H266" s="22">
        <v>0</v>
      </c>
      <c r="I266" s="22">
        <v>154652</v>
      </c>
      <c r="J266" s="22">
        <v>16432</v>
      </c>
      <c r="K266" s="22">
        <v>0</v>
      </c>
      <c r="L266" s="22">
        <v>-493</v>
      </c>
      <c r="M266" s="22">
        <v>-90560</v>
      </c>
      <c r="N266" s="22">
        <v>0</v>
      </c>
      <c r="O266" s="22">
        <v>0</v>
      </c>
      <c r="P266" s="22">
        <v>0</v>
      </c>
      <c r="Q266" s="22">
        <v>0</v>
      </c>
      <c r="R266" s="22">
        <v>2848398</v>
      </c>
      <c r="S266" s="22">
        <v>0</v>
      </c>
      <c r="T266" s="22">
        <v>0</v>
      </c>
      <c r="U266" s="22">
        <v>0</v>
      </c>
    </row>
    <row r="267" spans="1:21" x14ac:dyDescent="0.25">
      <c r="A267" s="22" t="s">
        <v>120</v>
      </c>
      <c r="B267" s="22" t="s">
        <v>511</v>
      </c>
      <c r="C267" s="22" t="s">
        <v>652</v>
      </c>
      <c r="D267" s="22" t="s">
        <v>653</v>
      </c>
      <c r="E267" s="22">
        <v>3676186</v>
      </c>
      <c r="F267" s="22">
        <v>0</v>
      </c>
      <c r="G267" s="22">
        <v>0</v>
      </c>
      <c r="H267" s="22">
        <v>0</v>
      </c>
      <c r="I267" s="22">
        <v>0</v>
      </c>
      <c r="J267" s="22">
        <v>73283</v>
      </c>
      <c r="K267" s="22">
        <v>0</v>
      </c>
      <c r="L267" s="22">
        <v>0</v>
      </c>
      <c r="M267" s="22">
        <v>-89288</v>
      </c>
      <c r="N267" s="22">
        <v>-245000</v>
      </c>
      <c r="O267" s="22">
        <v>6349</v>
      </c>
      <c r="P267" s="22">
        <v>245000</v>
      </c>
      <c r="Q267" s="22">
        <v>0</v>
      </c>
      <c r="R267" s="22">
        <v>3666530</v>
      </c>
      <c r="S267" s="22">
        <v>0</v>
      </c>
      <c r="T267" s="22">
        <v>0</v>
      </c>
      <c r="U267" s="22">
        <v>0</v>
      </c>
    </row>
    <row r="268" spans="1:21" x14ac:dyDescent="0.25">
      <c r="A268" s="22" t="s">
        <v>120</v>
      </c>
      <c r="B268" s="22" t="s">
        <v>511</v>
      </c>
      <c r="C268" s="22" t="s">
        <v>654</v>
      </c>
      <c r="D268" s="22" t="s">
        <v>655</v>
      </c>
      <c r="E268" s="22">
        <v>2420584</v>
      </c>
      <c r="F268" s="22">
        <v>0</v>
      </c>
      <c r="G268" s="22">
        <v>0</v>
      </c>
      <c r="H268" s="22">
        <v>0</v>
      </c>
      <c r="I268" s="22">
        <v>0</v>
      </c>
      <c r="J268" s="22">
        <v>27693</v>
      </c>
      <c r="K268" s="22">
        <v>0</v>
      </c>
      <c r="L268" s="22">
        <v>-12690</v>
      </c>
      <c r="M268" s="22">
        <v>-72041</v>
      </c>
      <c r="N268" s="22">
        <v>-80900</v>
      </c>
      <c r="O268" s="22">
        <v>10618</v>
      </c>
      <c r="P268" s="22">
        <v>80900</v>
      </c>
      <c r="Q268" s="22">
        <v>-1150558</v>
      </c>
      <c r="R268" s="22">
        <v>1223606</v>
      </c>
      <c r="S268" s="22">
        <v>0</v>
      </c>
      <c r="T268" s="22">
        <v>0</v>
      </c>
      <c r="U268" s="22">
        <v>0</v>
      </c>
    </row>
    <row r="269" spans="1:21" x14ac:dyDescent="0.25">
      <c r="A269" s="22" t="s">
        <v>120</v>
      </c>
      <c r="B269" s="22" t="s">
        <v>511</v>
      </c>
      <c r="C269" s="22" t="s">
        <v>656</v>
      </c>
      <c r="D269" s="22" t="s">
        <v>657</v>
      </c>
      <c r="E269" s="22">
        <v>470049</v>
      </c>
      <c r="F269" s="22">
        <v>0</v>
      </c>
      <c r="G269" s="22">
        <v>0</v>
      </c>
      <c r="H269" s="22">
        <v>0</v>
      </c>
      <c r="I269" s="22">
        <v>0</v>
      </c>
      <c r="J269" s="22">
        <v>217429</v>
      </c>
      <c r="K269" s="22">
        <v>0</v>
      </c>
      <c r="L269" s="22">
        <v>0</v>
      </c>
      <c r="M269" s="22">
        <v>-31079</v>
      </c>
      <c r="N269" s="22">
        <v>0</v>
      </c>
      <c r="O269" s="22">
        <v>0</v>
      </c>
      <c r="P269" s="22">
        <v>0</v>
      </c>
      <c r="Q269" s="22">
        <v>0</v>
      </c>
      <c r="R269" s="22">
        <v>656399</v>
      </c>
      <c r="S269" s="22">
        <v>0</v>
      </c>
      <c r="T269" s="22">
        <v>0</v>
      </c>
      <c r="U269" s="22">
        <v>0</v>
      </c>
    </row>
    <row r="270" spans="1:21" x14ac:dyDescent="0.25">
      <c r="A270" s="22" t="s">
        <v>120</v>
      </c>
      <c r="B270" s="22" t="s">
        <v>511</v>
      </c>
      <c r="C270" s="22" t="s">
        <v>658</v>
      </c>
      <c r="D270" s="22" t="s">
        <v>659</v>
      </c>
      <c r="E270" s="22">
        <v>3094458</v>
      </c>
      <c r="F270" s="22">
        <v>0</v>
      </c>
      <c r="G270" s="22">
        <v>0</v>
      </c>
      <c r="H270" s="22">
        <v>0</v>
      </c>
      <c r="I270" s="22">
        <v>0</v>
      </c>
      <c r="J270" s="22">
        <v>269432</v>
      </c>
      <c r="K270" s="22">
        <v>0</v>
      </c>
      <c r="L270" s="22">
        <v>-12358</v>
      </c>
      <c r="M270" s="22">
        <v>-165780</v>
      </c>
      <c r="N270" s="22">
        <v>0</v>
      </c>
      <c r="O270" s="22">
        <v>26459</v>
      </c>
      <c r="P270" s="22">
        <v>0</v>
      </c>
      <c r="Q270" s="22">
        <v>0</v>
      </c>
      <c r="R270" s="22">
        <v>3212211</v>
      </c>
      <c r="S270" s="22">
        <v>0</v>
      </c>
      <c r="T270" s="22">
        <v>0</v>
      </c>
      <c r="U270" s="22">
        <v>0</v>
      </c>
    </row>
    <row r="271" spans="1:21" x14ac:dyDescent="0.25">
      <c r="A271" s="22" t="s">
        <v>120</v>
      </c>
      <c r="B271" s="22" t="s">
        <v>511</v>
      </c>
      <c r="C271" s="22" t="s">
        <v>660</v>
      </c>
      <c r="D271" s="22" t="s">
        <v>661</v>
      </c>
      <c r="E271" s="22">
        <v>9522594</v>
      </c>
      <c r="F271" s="22">
        <v>0</v>
      </c>
      <c r="G271" s="22">
        <v>0</v>
      </c>
      <c r="H271" s="22">
        <v>0</v>
      </c>
      <c r="I271" s="22">
        <v>172522</v>
      </c>
      <c r="J271" s="22">
        <v>125430</v>
      </c>
      <c r="K271" s="22">
        <v>0</v>
      </c>
      <c r="L271" s="22">
        <v>0</v>
      </c>
      <c r="M271" s="22">
        <v>-317711</v>
      </c>
      <c r="N271" s="22">
        <v>0</v>
      </c>
      <c r="O271" s="22">
        <v>23085</v>
      </c>
      <c r="P271" s="22">
        <v>0</v>
      </c>
      <c r="Q271" s="22">
        <v>0</v>
      </c>
      <c r="R271" s="22">
        <v>9525920</v>
      </c>
      <c r="S271" s="22">
        <v>0</v>
      </c>
      <c r="T271" s="22">
        <v>0</v>
      </c>
      <c r="U271" s="22">
        <v>0</v>
      </c>
    </row>
    <row r="272" spans="1:21" x14ac:dyDescent="0.25">
      <c r="A272" s="22" t="s">
        <v>120</v>
      </c>
      <c r="B272" s="22" t="s">
        <v>511</v>
      </c>
      <c r="C272" s="22" t="s">
        <v>662</v>
      </c>
      <c r="D272" s="22" t="s">
        <v>663</v>
      </c>
      <c r="E272" s="22">
        <v>2519366</v>
      </c>
      <c r="F272" s="22">
        <v>0</v>
      </c>
      <c r="G272" s="22">
        <v>0</v>
      </c>
      <c r="H272" s="22">
        <v>0</v>
      </c>
      <c r="I272" s="22">
        <v>0</v>
      </c>
      <c r="J272" s="22">
        <v>252033</v>
      </c>
      <c r="K272" s="22">
        <v>0</v>
      </c>
      <c r="L272" s="22">
        <v>0</v>
      </c>
      <c r="M272" s="22">
        <v>-112724</v>
      </c>
      <c r="N272" s="22">
        <v>0</v>
      </c>
      <c r="O272" s="22">
        <v>0</v>
      </c>
      <c r="P272" s="22">
        <v>0</v>
      </c>
      <c r="Q272" s="22">
        <v>3479</v>
      </c>
      <c r="R272" s="22">
        <v>2662154</v>
      </c>
      <c r="S272" s="22">
        <v>0</v>
      </c>
      <c r="T272" s="22">
        <v>0</v>
      </c>
      <c r="U272" s="22">
        <v>0</v>
      </c>
    </row>
    <row r="273" spans="1:21" x14ac:dyDescent="0.25">
      <c r="A273" s="22" t="s">
        <v>120</v>
      </c>
      <c r="B273" s="22" t="s">
        <v>511</v>
      </c>
      <c r="C273" s="22" t="s">
        <v>664</v>
      </c>
      <c r="D273" s="22" t="s">
        <v>665</v>
      </c>
      <c r="E273" s="22">
        <v>3851257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-3265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3847992</v>
      </c>
      <c r="S273" s="22">
        <v>0</v>
      </c>
      <c r="T273" s="22">
        <v>0</v>
      </c>
      <c r="U273" s="22">
        <v>0</v>
      </c>
    </row>
    <row r="274" spans="1:21" x14ac:dyDescent="0.25">
      <c r="A274" s="22" t="s">
        <v>120</v>
      </c>
      <c r="B274" s="22" t="s">
        <v>511</v>
      </c>
      <c r="C274" s="22" t="s">
        <v>666</v>
      </c>
      <c r="D274" s="22" t="s">
        <v>667</v>
      </c>
      <c r="E274" s="22">
        <v>1715058</v>
      </c>
      <c r="F274" s="22">
        <v>0</v>
      </c>
      <c r="G274" s="22">
        <v>0</v>
      </c>
      <c r="H274" s="22">
        <v>0</v>
      </c>
      <c r="I274" s="22">
        <v>0</v>
      </c>
      <c r="J274" s="22">
        <v>280417</v>
      </c>
      <c r="K274" s="22">
        <v>0</v>
      </c>
      <c r="L274" s="22">
        <v>0</v>
      </c>
      <c r="M274" s="22">
        <v>-119385</v>
      </c>
      <c r="N274" s="22">
        <v>0</v>
      </c>
      <c r="O274" s="22">
        <v>0</v>
      </c>
      <c r="P274" s="22">
        <v>0</v>
      </c>
      <c r="Q274" s="22">
        <v>0</v>
      </c>
      <c r="R274" s="22">
        <v>1876090</v>
      </c>
      <c r="S274" s="22">
        <v>0</v>
      </c>
      <c r="T274" s="22">
        <v>0</v>
      </c>
      <c r="U274" s="22">
        <v>0</v>
      </c>
    </row>
    <row r="275" spans="1:21" x14ac:dyDescent="0.25">
      <c r="A275" s="22" t="s">
        <v>120</v>
      </c>
      <c r="B275" s="22" t="s">
        <v>511</v>
      </c>
      <c r="C275" s="22" t="s">
        <v>668</v>
      </c>
      <c r="D275" s="22" t="s">
        <v>669</v>
      </c>
      <c r="E275" s="22">
        <v>1925172</v>
      </c>
      <c r="F275" s="22">
        <v>0</v>
      </c>
      <c r="G275" s="22">
        <v>0</v>
      </c>
      <c r="H275" s="22">
        <v>0</v>
      </c>
      <c r="I275" s="22">
        <v>0</v>
      </c>
      <c r="J275" s="22">
        <v>329498</v>
      </c>
      <c r="K275" s="22">
        <v>0</v>
      </c>
      <c r="L275" s="22">
        <v>0</v>
      </c>
      <c r="M275" s="22">
        <v>-144672</v>
      </c>
      <c r="N275" s="22">
        <v>0</v>
      </c>
      <c r="O275" s="22">
        <v>18354</v>
      </c>
      <c r="P275" s="22">
        <v>0</v>
      </c>
      <c r="Q275" s="22">
        <v>0</v>
      </c>
      <c r="R275" s="22">
        <v>2128352</v>
      </c>
      <c r="S275" s="22">
        <v>0</v>
      </c>
      <c r="T275" s="22">
        <v>0</v>
      </c>
      <c r="U275" s="22">
        <v>0</v>
      </c>
    </row>
    <row r="276" spans="1:21" x14ac:dyDescent="0.25">
      <c r="A276" s="22" t="s">
        <v>120</v>
      </c>
      <c r="B276" s="22" t="s">
        <v>511</v>
      </c>
      <c r="C276" s="22" t="s">
        <v>670</v>
      </c>
      <c r="D276" s="22" t="s">
        <v>671</v>
      </c>
      <c r="E276" s="22">
        <v>2310954</v>
      </c>
      <c r="F276" s="22">
        <v>0</v>
      </c>
      <c r="G276" s="22">
        <v>0</v>
      </c>
      <c r="H276" s="22">
        <v>0</v>
      </c>
      <c r="I276" s="22">
        <v>0</v>
      </c>
      <c r="J276" s="22">
        <v>190191</v>
      </c>
      <c r="K276" s="22">
        <v>0</v>
      </c>
      <c r="L276" s="22">
        <v>0</v>
      </c>
      <c r="M276" s="22">
        <v>-100299</v>
      </c>
      <c r="N276" s="22">
        <v>0</v>
      </c>
      <c r="O276" s="22">
        <v>0</v>
      </c>
      <c r="P276" s="22">
        <v>0</v>
      </c>
      <c r="Q276" s="22">
        <v>0</v>
      </c>
      <c r="R276" s="22">
        <v>2400846</v>
      </c>
      <c r="S276" s="22">
        <v>0</v>
      </c>
      <c r="T276" s="22">
        <v>0</v>
      </c>
      <c r="U276" s="22">
        <v>0</v>
      </c>
    </row>
    <row r="277" spans="1:21" x14ac:dyDescent="0.25">
      <c r="A277" s="22" t="s">
        <v>120</v>
      </c>
      <c r="B277" s="22" t="s">
        <v>511</v>
      </c>
      <c r="C277" s="22" t="s">
        <v>672</v>
      </c>
      <c r="D277" s="22" t="s">
        <v>673</v>
      </c>
      <c r="E277" s="22">
        <v>2634768</v>
      </c>
      <c r="F277" s="22">
        <v>0</v>
      </c>
      <c r="G277" s="22">
        <v>0</v>
      </c>
      <c r="H277" s="22">
        <v>0</v>
      </c>
      <c r="I277" s="22">
        <v>0</v>
      </c>
      <c r="J277" s="22">
        <v>618541</v>
      </c>
      <c r="K277" s="22">
        <v>0</v>
      </c>
      <c r="L277" s="22">
        <v>0</v>
      </c>
      <c r="M277" s="22">
        <v>-140905</v>
      </c>
      <c r="N277" s="22">
        <v>0</v>
      </c>
      <c r="O277" s="22">
        <v>9670</v>
      </c>
      <c r="P277" s="22">
        <v>0</v>
      </c>
      <c r="Q277" s="22">
        <v>0</v>
      </c>
      <c r="R277" s="22">
        <v>3122074</v>
      </c>
      <c r="S277" s="22">
        <v>0</v>
      </c>
      <c r="T277" s="22">
        <v>0</v>
      </c>
      <c r="U277" s="22">
        <v>0</v>
      </c>
    </row>
    <row r="278" spans="1:21" x14ac:dyDescent="0.25">
      <c r="A278" s="22" t="s">
        <v>120</v>
      </c>
      <c r="B278" s="22" t="s">
        <v>511</v>
      </c>
      <c r="C278" s="22" t="s">
        <v>674</v>
      </c>
      <c r="D278" s="22" t="s">
        <v>675</v>
      </c>
      <c r="E278" s="22">
        <v>7354177</v>
      </c>
      <c r="F278" s="22">
        <v>0</v>
      </c>
      <c r="G278" s="22">
        <v>0</v>
      </c>
      <c r="H278" s="22">
        <v>0</v>
      </c>
      <c r="I278" s="22">
        <v>0</v>
      </c>
      <c r="J278" s="22">
        <v>368152</v>
      </c>
      <c r="K278" s="22">
        <v>0</v>
      </c>
      <c r="L278" s="22">
        <v>-31550</v>
      </c>
      <c r="M278" s="22">
        <v>-298603</v>
      </c>
      <c r="N278" s="22">
        <v>0</v>
      </c>
      <c r="O278" s="22">
        <v>0</v>
      </c>
      <c r="P278" s="22">
        <v>0</v>
      </c>
      <c r="Q278" s="22">
        <v>20407</v>
      </c>
      <c r="R278" s="22">
        <v>7412583</v>
      </c>
      <c r="S278" s="22">
        <v>0</v>
      </c>
      <c r="T278" s="22">
        <v>0</v>
      </c>
      <c r="U278" s="22">
        <v>0</v>
      </c>
    </row>
    <row r="279" spans="1:21" x14ac:dyDescent="0.25">
      <c r="A279" s="22" t="s">
        <v>120</v>
      </c>
      <c r="B279" s="22" t="s">
        <v>511</v>
      </c>
      <c r="C279" s="22" t="s">
        <v>676</v>
      </c>
      <c r="D279" s="22" t="s">
        <v>677</v>
      </c>
      <c r="E279" s="22">
        <v>2107222</v>
      </c>
      <c r="F279" s="22">
        <v>0</v>
      </c>
      <c r="G279" s="22">
        <v>0</v>
      </c>
      <c r="H279" s="22">
        <v>0</v>
      </c>
      <c r="I279" s="22">
        <v>0</v>
      </c>
      <c r="J279" s="22">
        <v>331937</v>
      </c>
      <c r="K279" s="22">
        <v>0</v>
      </c>
      <c r="L279" s="22">
        <v>0</v>
      </c>
      <c r="M279" s="22">
        <v>-140335</v>
      </c>
      <c r="N279" s="22">
        <v>0</v>
      </c>
      <c r="O279" s="22">
        <v>42051</v>
      </c>
      <c r="P279" s="22">
        <v>0</v>
      </c>
      <c r="Q279" s="22">
        <v>0</v>
      </c>
      <c r="R279" s="22">
        <v>2340875</v>
      </c>
      <c r="S279" s="22">
        <v>0</v>
      </c>
      <c r="T279" s="22">
        <v>0</v>
      </c>
      <c r="U279" s="22">
        <v>0</v>
      </c>
    </row>
    <row r="280" spans="1:21" x14ac:dyDescent="0.25">
      <c r="A280" s="22" t="s">
        <v>120</v>
      </c>
      <c r="B280" s="22" t="s">
        <v>511</v>
      </c>
      <c r="C280" s="22" t="s">
        <v>678</v>
      </c>
      <c r="D280" s="22" t="s">
        <v>679</v>
      </c>
      <c r="E280" s="22">
        <v>1639468</v>
      </c>
      <c r="F280" s="22">
        <v>0</v>
      </c>
      <c r="G280" s="22">
        <v>0</v>
      </c>
      <c r="H280" s="22">
        <v>0</v>
      </c>
      <c r="I280" s="22">
        <v>0</v>
      </c>
      <c r="J280" s="22">
        <v>84859</v>
      </c>
      <c r="K280" s="22">
        <v>0</v>
      </c>
      <c r="L280" s="22">
        <v>0</v>
      </c>
      <c r="M280" s="22">
        <v>-77099</v>
      </c>
      <c r="N280" s="22">
        <v>0</v>
      </c>
      <c r="O280" s="22">
        <v>4933</v>
      </c>
      <c r="P280" s="22">
        <v>0</v>
      </c>
      <c r="Q280" s="22">
        <v>0</v>
      </c>
      <c r="R280" s="22">
        <v>1652161</v>
      </c>
      <c r="S280" s="22">
        <v>0</v>
      </c>
      <c r="T280" s="22">
        <v>0</v>
      </c>
      <c r="U280" s="22">
        <v>0</v>
      </c>
    </row>
    <row r="281" spans="1:21" x14ac:dyDescent="0.25">
      <c r="A281" s="22" t="s">
        <v>120</v>
      </c>
      <c r="B281" s="22" t="s">
        <v>511</v>
      </c>
      <c r="C281" s="22" t="s">
        <v>680</v>
      </c>
      <c r="D281" s="22" t="s">
        <v>681</v>
      </c>
      <c r="E281" s="22">
        <v>5594426</v>
      </c>
      <c r="F281" s="22">
        <v>0</v>
      </c>
      <c r="G281" s="22">
        <v>0</v>
      </c>
      <c r="H281" s="22">
        <v>0</v>
      </c>
      <c r="I281" s="22">
        <v>0</v>
      </c>
      <c r="J281" s="22">
        <v>-102120</v>
      </c>
      <c r="K281" s="22">
        <v>0</v>
      </c>
      <c r="L281" s="22">
        <v>0</v>
      </c>
      <c r="M281" s="22">
        <v>-194420</v>
      </c>
      <c r="N281" s="22">
        <v>-700000</v>
      </c>
      <c r="O281" s="22">
        <v>47993</v>
      </c>
      <c r="P281" s="22">
        <v>700000</v>
      </c>
      <c r="Q281" s="22">
        <v>0</v>
      </c>
      <c r="R281" s="22">
        <v>5345879</v>
      </c>
      <c r="S281" s="22">
        <v>0</v>
      </c>
      <c r="T281" s="22">
        <v>0</v>
      </c>
      <c r="U281" s="22">
        <v>0</v>
      </c>
    </row>
    <row r="282" spans="1:21" x14ac:dyDescent="0.25">
      <c r="A282" s="22" t="s">
        <v>120</v>
      </c>
      <c r="B282" s="22" t="s">
        <v>511</v>
      </c>
      <c r="C282" s="22" t="s">
        <v>682</v>
      </c>
      <c r="D282" s="22" t="s">
        <v>683</v>
      </c>
      <c r="E282" s="22">
        <v>8835165</v>
      </c>
      <c r="F282" s="22">
        <v>0</v>
      </c>
      <c r="G282" s="22">
        <v>0</v>
      </c>
      <c r="H282" s="22">
        <v>0</v>
      </c>
      <c r="I282" s="22">
        <v>0</v>
      </c>
      <c r="J282" s="22">
        <v>1128424</v>
      </c>
      <c r="K282" s="22">
        <v>0</v>
      </c>
      <c r="L282" s="22">
        <v>-500</v>
      </c>
      <c r="M282" s="22">
        <v>-424271</v>
      </c>
      <c r="N282" s="22">
        <v>0</v>
      </c>
      <c r="O282" s="22">
        <v>20498</v>
      </c>
      <c r="P282" s="22">
        <v>0</v>
      </c>
      <c r="Q282" s="22">
        <v>0</v>
      </c>
      <c r="R282" s="22">
        <v>9559316</v>
      </c>
      <c r="S282" s="22">
        <v>0</v>
      </c>
      <c r="T282" s="22">
        <v>0</v>
      </c>
      <c r="U282" s="22">
        <v>0</v>
      </c>
    </row>
    <row r="283" spans="1:21" x14ac:dyDescent="0.25">
      <c r="A283" s="22" t="s">
        <v>120</v>
      </c>
      <c r="B283" s="22" t="s">
        <v>511</v>
      </c>
      <c r="C283" s="22" t="s">
        <v>684</v>
      </c>
      <c r="D283" s="22" t="s">
        <v>685</v>
      </c>
      <c r="E283" s="22">
        <v>1459675</v>
      </c>
      <c r="F283" s="22">
        <v>0</v>
      </c>
      <c r="G283" s="22">
        <v>0</v>
      </c>
      <c r="H283" s="22">
        <v>0</v>
      </c>
      <c r="I283" s="22">
        <v>0</v>
      </c>
      <c r="J283" s="22">
        <v>182291</v>
      </c>
      <c r="K283" s="22">
        <v>0</v>
      </c>
      <c r="L283" s="22">
        <v>0</v>
      </c>
      <c r="M283" s="22">
        <v>-87415</v>
      </c>
      <c r="N283" s="22">
        <v>0</v>
      </c>
      <c r="O283" s="22">
        <v>14271</v>
      </c>
      <c r="P283" s="22">
        <v>0</v>
      </c>
      <c r="Q283" s="22">
        <v>0</v>
      </c>
      <c r="R283" s="22">
        <v>1568822</v>
      </c>
      <c r="S283" s="22">
        <v>0</v>
      </c>
      <c r="T283" s="22">
        <v>0</v>
      </c>
      <c r="U283" s="22">
        <v>0</v>
      </c>
    </row>
    <row r="284" spans="1:21" x14ac:dyDescent="0.25">
      <c r="A284" s="22" t="s">
        <v>120</v>
      </c>
      <c r="B284" s="22" t="s">
        <v>511</v>
      </c>
      <c r="C284" s="22" t="s">
        <v>686</v>
      </c>
      <c r="D284" s="22" t="s">
        <v>687</v>
      </c>
      <c r="E284" s="22">
        <v>6179365</v>
      </c>
      <c r="F284" s="22">
        <v>0</v>
      </c>
      <c r="G284" s="22">
        <v>0</v>
      </c>
      <c r="H284" s="22">
        <v>0</v>
      </c>
      <c r="I284" s="22">
        <v>0</v>
      </c>
      <c r="J284" s="22">
        <v>1928830</v>
      </c>
      <c r="K284" s="22">
        <v>0</v>
      </c>
      <c r="L284" s="22">
        <v>0</v>
      </c>
      <c r="M284" s="22">
        <v>-300139</v>
      </c>
      <c r="N284" s="22">
        <v>0</v>
      </c>
      <c r="O284" s="22">
        <v>14974</v>
      </c>
      <c r="P284" s="22">
        <v>0</v>
      </c>
      <c r="Q284" s="22">
        <v>-3</v>
      </c>
      <c r="R284" s="22">
        <v>7823027</v>
      </c>
      <c r="S284" s="22">
        <v>0</v>
      </c>
      <c r="T284" s="22">
        <v>0</v>
      </c>
      <c r="U284" s="22">
        <v>0</v>
      </c>
    </row>
    <row r="285" spans="1:21" x14ac:dyDescent="0.25">
      <c r="A285" s="22" t="s">
        <v>120</v>
      </c>
      <c r="B285" s="22" t="s">
        <v>511</v>
      </c>
      <c r="C285" s="22" t="s">
        <v>688</v>
      </c>
      <c r="D285" s="22" t="s">
        <v>689</v>
      </c>
      <c r="E285" s="22">
        <v>2006778</v>
      </c>
      <c r="F285" s="22">
        <v>0</v>
      </c>
      <c r="G285" s="22">
        <v>0</v>
      </c>
      <c r="H285" s="22">
        <v>0</v>
      </c>
      <c r="I285" s="22">
        <v>0</v>
      </c>
      <c r="J285" s="22">
        <v>101686</v>
      </c>
      <c r="K285" s="22">
        <v>41122</v>
      </c>
      <c r="L285" s="22">
        <v>0</v>
      </c>
      <c r="M285" s="22">
        <v>-72097</v>
      </c>
      <c r="N285" s="22">
        <v>0</v>
      </c>
      <c r="O285" s="22">
        <v>16423</v>
      </c>
      <c r="P285" s="22">
        <v>0</v>
      </c>
      <c r="Q285" s="22">
        <v>0</v>
      </c>
      <c r="R285" s="22">
        <v>2093912</v>
      </c>
      <c r="S285" s="22">
        <v>0</v>
      </c>
      <c r="T285" s="22">
        <v>0</v>
      </c>
      <c r="U285" s="22">
        <v>0</v>
      </c>
    </row>
    <row r="286" spans="1:21" x14ac:dyDescent="0.25">
      <c r="A286" s="22" t="s">
        <v>120</v>
      </c>
      <c r="B286" s="22" t="s">
        <v>511</v>
      </c>
      <c r="C286" s="22" t="s">
        <v>690</v>
      </c>
      <c r="D286" s="22" t="s">
        <v>691</v>
      </c>
      <c r="E286" s="22">
        <v>1166571</v>
      </c>
      <c r="F286" s="22">
        <v>0</v>
      </c>
      <c r="G286" s="22">
        <v>0</v>
      </c>
      <c r="H286" s="22">
        <v>0</v>
      </c>
      <c r="I286" s="22">
        <v>11427</v>
      </c>
      <c r="J286" s="22">
        <v>241169</v>
      </c>
      <c r="K286" s="22">
        <v>0</v>
      </c>
      <c r="L286" s="22">
        <v>0</v>
      </c>
      <c r="M286" s="22">
        <v>-105800</v>
      </c>
      <c r="N286" s="22">
        <v>0</v>
      </c>
      <c r="O286" s="22">
        <v>22197</v>
      </c>
      <c r="P286" s="22">
        <v>0</v>
      </c>
      <c r="Q286" s="22">
        <v>0</v>
      </c>
      <c r="R286" s="22">
        <v>1335564</v>
      </c>
      <c r="S286" s="22">
        <v>0</v>
      </c>
      <c r="T286" s="22">
        <v>0</v>
      </c>
      <c r="U286" s="22">
        <v>0</v>
      </c>
    </row>
    <row r="287" spans="1:21" x14ac:dyDescent="0.25">
      <c r="A287" s="22" t="s">
        <v>120</v>
      </c>
      <c r="B287" s="22" t="s">
        <v>511</v>
      </c>
      <c r="C287" s="22" t="s">
        <v>692</v>
      </c>
      <c r="D287" s="22" t="s">
        <v>693</v>
      </c>
      <c r="E287" s="22">
        <v>1998829</v>
      </c>
      <c r="F287" s="22">
        <v>0</v>
      </c>
      <c r="G287" s="22">
        <v>0</v>
      </c>
      <c r="H287" s="22">
        <v>0</v>
      </c>
      <c r="I287" s="22">
        <v>0</v>
      </c>
      <c r="J287" s="22">
        <v>512895</v>
      </c>
      <c r="K287" s="22">
        <v>0</v>
      </c>
      <c r="L287" s="22">
        <v>0</v>
      </c>
      <c r="M287" s="22">
        <v>-104942</v>
      </c>
      <c r="N287" s="22">
        <v>0</v>
      </c>
      <c r="O287" s="22">
        <v>31024</v>
      </c>
      <c r="P287" s="22">
        <v>0</v>
      </c>
      <c r="Q287" s="22">
        <v>0</v>
      </c>
      <c r="R287" s="22">
        <v>2437806</v>
      </c>
      <c r="S287" s="22">
        <v>0</v>
      </c>
      <c r="T287" s="22">
        <v>0</v>
      </c>
      <c r="U287" s="22">
        <v>0</v>
      </c>
    </row>
    <row r="288" spans="1:21" x14ac:dyDescent="0.25">
      <c r="A288" s="22" t="s">
        <v>120</v>
      </c>
      <c r="B288" s="22" t="s">
        <v>511</v>
      </c>
      <c r="C288" s="22" t="s">
        <v>694</v>
      </c>
      <c r="D288" s="22" t="s">
        <v>695</v>
      </c>
      <c r="E288" s="22">
        <v>3046222</v>
      </c>
      <c r="F288" s="22">
        <v>0</v>
      </c>
      <c r="G288" s="22">
        <v>0</v>
      </c>
      <c r="H288" s="22">
        <v>0</v>
      </c>
      <c r="I288" s="22">
        <v>480474</v>
      </c>
      <c r="J288" s="22">
        <v>0</v>
      </c>
      <c r="K288" s="22">
        <v>0</v>
      </c>
      <c r="L288" s="22">
        <v>0</v>
      </c>
      <c r="M288" s="22">
        <v>-209516</v>
      </c>
      <c r="N288" s="22">
        <v>0</v>
      </c>
      <c r="O288" s="22">
        <v>72374</v>
      </c>
      <c r="P288" s="22">
        <v>0</v>
      </c>
      <c r="Q288" s="22">
        <v>0</v>
      </c>
      <c r="R288" s="22">
        <v>3389554</v>
      </c>
      <c r="S288" s="22">
        <v>0</v>
      </c>
      <c r="T288" s="22">
        <v>0</v>
      </c>
      <c r="U288" s="22">
        <v>0</v>
      </c>
    </row>
    <row r="289" spans="1:21" x14ac:dyDescent="0.25">
      <c r="A289" s="22" t="s">
        <v>120</v>
      </c>
      <c r="B289" s="22" t="s">
        <v>511</v>
      </c>
      <c r="C289" s="22" t="s">
        <v>696</v>
      </c>
      <c r="D289" s="22" t="s">
        <v>697</v>
      </c>
      <c r="E289" s="22">
        <v>4011757</v>
      </c>
      <c r="F289" s="22">
        <v>0</v>
      </c>
      <c r="G289" s="22">
        <v>0</v>
      </c>
      <c r="H289" s="22">
        <v>0</v>
      </c>
      <c r="I289" s="22">
        <v>0</v>
      </c>
      <c r="J289" s="22">
        <v>159266</v>
      </c>
      <c r="K289" s="22">
        <v>0</v>
      </c>
      <c r="L289" s="22">
        <v>0</v>
      </c>
      <c r="M289" s="22">
        <v>-191117</v>
      </c>
      <c r="N289" s="22">
        <v>0</v>
      </c>
      <c r="O289" s="22">
        <v>26580</v>
      </c>
      <c r="P289" s="22">
        <v>0</v>
      </c>
      <c r="Q289" s="22">
        <v>0</v>
      </c>
      <c r="R289" s="22">
        <v>4006486</v>
      </c>
      <c r="S289" s="22">
        <v>0</v>
      </c>
      <c r="T289" s="22">
        <v>0</v>
      </c>
      <c r="U289" s="22">
        <v>0</v>
      </c>
    </row>
    <row r="290" spans="1:21" x14ac:dyDescent="0.25">
      <c r="A290" s="22" t="s">
        <v>120</v>
      </c>
      <c r="B290" s="22" t="s">
        <v>511</v>
      </c>
      <c r="C290" s="22" t="s">
        <v>698</v>
      </c>
      <c r="D290" s="22" t="s">
        <v>699</v>
      </c>
      <c r="E290" s="22">
        <v>855227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-56879</v>
      </c>
      <c r="N290" s="22">
        <v>0</v>
      </c>
      <c r="O290" s="22">
        <v>0</v>
      </c>
      <c r="P290" s="22">
        <v>0</v>
      </c>
      <c r="Q290" s="22">
        <v>0</v>
      </c>
      <c r="R290" s="22">
        <v>798348</v>
      </c>
      <c r="S290" s="22">
        <v>0</v>
      </c>
      <c r="T290" s="22">
        <v>0</v>
      </c>
      <c r="U290" s="22">
        <v>0</v>
      </c>
    </row>
    <row r="291" spans="1:21" x14ac:dyDescent="0.25">
      <c r="A291" s="22" t="s">
        <v>120</v>
      </c>
      <c r="B291" s="22" t="s">
        <v>511</v>
      </c>
      <c r="C291" s="22" t="s">
        <v>700</v>
      </c>
      <c r="D291" s="22" t="s">
        <v>701</v>
      </c>
      <c r="E291" s="22">
        <v>11769601</v>
      </c>
      <c r="F291" s="22">
        <v>0</v>
      </c>
      <c r="G291" s="22">
        <v>0</v>
      </c>
      <c r="H291" s="22">
        <v>0</v>
      </c>
      <c r="I291" s="22">
        <v>0</v>
      </c>
      <c r="J291" s="22">
        <v>652865</v>
      </c>
      <c r="K291" s="22">
        <v>0</v>
      </c>
      <c r="L291" s="22">
        <v>0</v>
      </c>
      <c r="M291" s="22">
        <v>-554296</v>
      </c>
      <c r="N291" s="22">
        <v>0</v>
      </c>
      <c r="O291" s="22">
        <v>0</v>
      </c>
      <c r="P291" s="22">
        <v>0</v>
      </c>
      <c r="Q291" s="22">
        <v>0</v>
      </c>
      <c r="R291" s="22">
        <v>11868170</v>
      </c>
      <c r="S291" s="22">
        <v>0</v>
      </c>
      <c r="T291" s="22">
        <v>0</v>
      </c>
      <c r="U291" s="22">
        <v>0</v>
      </c>
    </row>
    <row r="292" spans="1:21" x14ac:dyDescent="0.25">
      <c r="A292" s="22" t="s">
        <v>120</v>
      </c>
      <c r="B292" s="22" t="s">
        <v>511</v>
      </c>
      <c r="C292" s="22" t="s">
        <v>702</v>
      </c>
      <c r="D292" s="22" t="s">
        <v>703</v>
      </c>
      <c r="E292" s="22">
        <v>2539629</v>
      </c>
      <c r="F292" s="22">
        <v>0</v>
      </c>
      <c r="G292" s="22">
        <v>0</v>
      </c>
      <c r="H292" s="22">
        <v>0</v>
      </c>
      <c r="I292" s="22">
        <v>0</v>
      </c>
      <c r="J292" s="22">
        <v>123551</v>
      </c>
      <c r="K292" s="22">
        <v>0</v>
      </c>
      <c r="L292" s="22">
        <v>0</v>
      </c>
      <c r="M292" s="22">
        <v>-101519</v>
      </c>
      <c r="N292" s="22">
        <v>0</v>
      </c>
      <c r="O292" s="22">
        <v>0</v>
      </c>
      <c r="P292" s="22">
        <v>0</v>
      </c>
      <c r="Q292" s="22">
        <v>0</v>
      </c>
      <c r="R292" s="22">
        <v>2561661</v>
      </c>
      <c r="S292" s="22">
        <v>0</v>
      </c>
      <c r="T292" s="22">
        <v>0</v>
      </c>
      <c r="U292" s="22">
        <v>0</v>
      </c>
    </row>
    <row r="293" spans="1:21" x14ac:dyDescent="0.25">
      <c r="A293" s="22" t="s">
        <v>120</v>
      </c>
      <c r="B293" s="22" t="s">
        <v>511</v>
      </c>
      <c r="C293" s="22" t="s">
        <v>704</v>
      </c>
      <c r="D293" s="22" t="s">
        <v>705</v>
      </c>
      <c r="E293" s="22">
        <v>2404764</v>
      </c>
      <c r="F293" s="22">
        <v>0</v>
      </c>
      <c r="G293" s="22">
        <v>0</v>
      </c>
      <c r="H293" s="22">
        <v>0</v>
      </c>
      <c r="I293" s="22">
        <v>0</v>
      </c>
      <c r="J293" s="22">
        <v>5800</v>
      </c>
      <c r="K293" s="22">
        <v>0</v>
      </c>
      <c r="L293" s="22">
        <v>0</v>
      </c>
      <c r="M293" s="22">
        <v>-107790</v>
      </c>
      <c r="N293" s="22">
        <v>0</v>
      </c>
      <c r="O293" s="22">
        <v>2987</v>
      </c>
      <c r="P293" s="22">
        <v>0</v>
      </c>
      <c r="Q293" s="22">
        <v>0</v>
      </c>
      <c r="R293" s="22">
        <v>2305761</v>
      </c>
      <c r="S293" s="22">
        <v>0</v>
      </c>
      <c r="T293" s="22">
        <v>0</v>
      </c>
      <c r="U293" s="22">
        <v>0</v>
      </c>
    </row>
    <row r="294" spans="1:21" x14ac:dyDescent="0.25">
      <c r="A294" s="22" t="s">
        <v>120</v>
      </c>
      <c r="B294" s="22" t="s">
        <v>706</v>
      </c>
      <c r="C294" s="22" t="s">
        <v>707</v>
      </c>
      <c r="D294" s="22" t="s">
        <v>708</v>
      </c>
      <c r="E294" s="22">
        <v>1718631</v>
      </c>
      <c r="F294" s="22">
        <v>0</v>
      </c>
      <c r="G294" s="22">
        <v>0</v>
      </c>
      <c r="H294" s="22">
        <v>0</v>
      </c>
      <c r="I294" s="22">
        <v>0</v>
      </c>
      <c r="J294" s="22">
        <v>12357</v>
      </c>
      <c r="K294" s="22">
        <v>0</v>
      </c>
      <c r="L294" s="22">
        <v>0</v>
      </c>
      <c r="M294" s="22">
        <v>-5238</v>
      </c>
      <c r="N294" s="22">
        <v>0</v>
      </c>
      <c r="O294" s="22">
        <v>9033</v>
      </c>
      <c r="P294" s="22">
        <v>0</v>
      </c>
      <c r="Q294" s="22">
        <v>0</v>
      </c>
      <c r="R294" s="22">
        <v>1734783</v>
      </c>
      <c r="S294" s="22">
        <v>0</v>
      </c>
      <c r="T294" s="22">
        <v>0</v>
      </c>
      <c r="U294" s="22">
        <v>0</v>
      </c>
    </row>
    <row r="295" spans="1:21" x14ac:dyDescent="0.25">
      <c r="A295" s="22" t="s">
        <v>120</v>
      </c>
      <c r="B295" s="22" t="s">
        <v>706</v>
      </c>
      <c r="C295" s="22" t="s">
        <v>709</v>
      </c>
      <c r="D295" s="22" t="s">
        <v>710</v>
      </c>
      <c r="E295" s="22">
        <v>253984</v>
      </c>
      <c r="F295" s="22">
        <v>0</v>
      </c>
      <c r="G295" s="22">
        <v>0</v>
      </c>
      <c r="H295" s="22">
        <v>0</v>
      </c>
      <c r="I295" s="22">
        <v>0</v>
      </c>
      <c r="J295" s="22">
        <v>11880</v>
      </c>
      <c r="K295" s="22">
        <v>0</v>
      </c>
      <c r="L295" s="22">
        <v>0</v>
      </c>
      <c r="M295" s="22">
        <v>-3475</v>
      </c>
      <c r="N295" s="22">
        <v>0</v>
      </c>
      <c r="O295" s="22">
        <v>0</v>
      </c>
      <c r="P295" s="22">
        <v>0</v>
      </c>
      <c r="Q295" s="22">
        <v>0</v>
      </c>
      <c r="R295" s="22">
        <v>262389</v>
      </c>
      <c r="S295" s="22">
        <v>0</v>
      </c>
      <c r="T295" s="22">
        <v>0</v>
      </c>
      <c r="U295" s="22">
        <v>0</v>
      </c>
    </row>
    <row r="296" spans="1:21" x14ac:dyDescent="0.25">
      <c r="A296" s="22" t="s">
        <v>120</v>
      </c>
      <c r="B296" s="22" t="s">
        <v>706</v>
      </c>
      <c r="C296" s="22" t="s">
        <v>711</v>
      </c>
      <c r="D296" s="22" t="s">
        <v>712</v>
      </c>
      <c r="E296" s="22">
        <v>516750</v>
      </c>
      <c r="F296" s="22">
        <v>0</v>
      </c>
      <c r="G296" s="22">
        <v>0</v>
      </c>
      <c r="H296" s="22">
        <v>0</v>
      </c>
      <c r="I296" s="22">
        <v>0</v>
      </c>
      <c r="J296" s="22">
        <v>21135</v>
      </c>
      <c r="K296" s="22">
        <v>0</v>
      </c>
      <c r="L296" s="22">
        <v>0</v>
      </c>
      <c r="M296" s="22">
        <v>-28097</v>
      </c>
      <c r="N296" s="22">
        <v>0</v>
      </c>
      <c r="O296" s="22">
        <v>0</v>
      </c>
      <c r="P296" s="22">
        <v>0</v>
      </c>
      <c r="Q296" s="22">
        <v>0</v>
      </c>
      <c r="R296" s="22">
        <v>509788</v>
      </c>
      <c r="S296" s="22">
        <v>0</v>
      </c>
      <c r="T296" s="22">
        <v>0</v>
      </c>
      <c r="U296" s="22">
        <v>0</v>
      </c>
    </row>
    <row r="297" spans="1:21" x14ac:dyDescent="0.25">
      <c r="A297" s="22" t="s">
        <v>120</v>
      </c>
      <c r="B297" s="22" t="s">
        <v>706</v>
      </c>
      <c r="C297" s="22" t="s">
        <v>713</v>
      </c>
      <c r="D297" s="22" t="s">
        <v>714</v>
      </c>
      <c r="E297" s="22">
        <v>213070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-31895</v>
      </c>
      <c r="N297" s="22">
        <v>0</v>
      </c>
      <c r="O297" s="22">
        <v>0</v>
      </c>
      <c r="P297" s="22">
        <v>0</v>
      </c>
      <c r="Q297" s="22">
        <v>0</v>
      </c>
      <c r="R297" s="22">
        <v>181175</v>
      </c>
      <c r="S297" s="22">
        <v>0</v>
      </c>
      <c r="T297" s="22">
        <v>0</v>
      </c>
      <c r="U297" s="22">
        <v>0</v>
      </c>
    </row>
    <row r="298" spans="1:21" x14ac:dyDescent="0.25">
      <c r="A298" s="22" t="s">
        <v>120</v>
      </c>
      <c r="B298" s="22" t="s">
        <v>706</v>
      </c>
      <c r="C298" s="22" t="s">
        <v>715</v>
      </c>
      <c r="D298" s="22" t="s">
        <v>716</v>
      </c>
      <c r="E298" s="22">
        <v>105732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-7420</v>
      </c>
      <c r="N298" s="22">
        <v>0</v>
      </c>
      <c r="O298" s="22">
        <v>0</v>
      </c>
      <c r="P298" s="22">
        <v>0</v>
      </c>
      <c r="Q298" s="22">
        <v>-43904</v>
      </c>
      <c r="R298" s="22">
        <v>54408</v>
      </c>
      <c r="S298" s="22">
        <v>0</v>
      </c>
      <c r="T298" s="22">
        <v>0</v>
      </c>
      <c r="U298" s="22">
        <v>0</v>
      </c>
    </row>
    <row r="299" spans="1:21" x14ac:dyDescent="0.25">
      <c r="A299" s="22" t="s">
        <v>120</v>
      </c>
      <c r="B299" s="22" t="s">
        <v>706</v>
      </c>
      <c r="C299" s="22" t="s">
        <v>717</v>
      </c>
      <c r="D299" s="22" t="s">
        <v>718</v>
      </c>
      <c r="E299" s="22">
        <v>104254</v>
      </c>
      <c r="F299" s="22">
        <v>0</v>
      </c>
      <c r="G299" s="22">
        <v>0</v>
      </c>
      <c r="H299" s="22">
        <v>0</v>
      </c>
      <c r="I299" s="22">
        <v>0</v>
      </c>
      <c r="J299" s="22">
        <v>9293</v>
      </c>
      <c r="K299" s="22">
        <v>0</v>
      </c>
      <c r="L299" s="22">
        <v>0</v>
      </c>
      <c r="M299" s="22">
        <v>-8824</v>
      </c>
      <c r="N299" s="22">
        <v>0</v>
      </c>
      <c r="O299" s="22">
        <v>0</v>
      </c>
      <c r="P299" s="22">
        <v>0</v>
      </c>
      <c r="Q299" s="22">
        <v>0</v>
      </c>
      <c r="R299" s="22">
        <v>104723</v>
      </c>
      <c r="S299" s="22">
        <v>0</v>
      </c>
      <c r="T299" s="22">
        <v>0</v>
      </c>
      <c r="U299" s="22">
        <v>0</v>
      </c>
    </row>
    <row r="300" spans="1:21" x14ac:dyDescent="0.25">
      <c r="A300" s="22" t="s">
        <v>120</v>
      </c>
      <c r="B300" s="22" t="s">
        <v>706</v>
      </c>
      <c r="C300" s="22" t="s">
        <v>719</v>
      </c>
      <c r="D300" s="22" t="s">
        <v>720</v>
      </c>
      <c r="E300" s="22">
        <v>104906</v>
      </c>
      <c r="F300" s="22">
        <v>0</v>
      </c>
      <c r="G300" s="22">
        <v>0</v>
      </c>
      <c r="H300" s="22">
        <v>0</v>
      </c>
      <c r="I300" s="22">
        <v>0</v>
      </c>
      <c r="J300" s="22">
        <v>33940</v>
      </c>
      <c r="K300" s="22">
        <v>0</v>
      </c>
      <c r="L300" s="22">
        <v>0</v>
      </c>
      <c r="M300" s="22">
        <v>-4218</v>
      </c>
      <c r="N300" s="22">
        <v>0</v>
      </c>
      <c r="O300" s="22">
        <v>0</v>
      </c>
      <c r="P300" s="22">
        <v>0</v>
      </c>
      <c r="Q300" s="22">
        <v>0</v>
      </c>
      <c r="R300" s="22">
        <v>134628</v>
      </c>
      <c r="S300" s="22">
        <v>0</v>
      </c>
      <c r="T300" s="22">
        <v>0</v>
      </c>
      <c r="U300" s="22">
        <v>0</v>
      </c>
    </row>
    <row r="301" spans="1:21" x14ac:dyDescent="0.25">
      <c r="A301" s="22" t="s">
        <v>120</v>
      </c>
      <c r="B301" s="22" t="s">
        <v>706</v>
      </c>
      <c r="C301" s="22" t="s">
        <v>721</v>
      </c>
      <c r="D301" s="22" t="s">
        <v>722</v>
      </c>
      <c r="E301" s="22">
        <v>130079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-6714</v>
      </c>
      <c r="N301" s="22">
        <v>0</v>
      </c>
      <c r="O301" s="22">
        <v>0</v>
      </c>
      <c r="P301" s="22">
        <v>0</v>
      </c>
      <c r="Q301" s="22">
        <v>0</v>
      </c>
      <c r="R301" s="22">
        <v>123365</v>
      </c>
      <c r="S301" s="22">
        <v>0</v>
      </c>
      <c r="T301" s="22">
        <v>0</v>
      </c>
      <c r="U301" s="22">
        <v>0</v>
      </c>
    </row>
    <row r="302" spans="1:21" x14ac:dyDescent="0.25">
      <c r="A302" s="22" t="s">
        <v>120</v>
      </c>
      <c r="B302" s="22" t="s">
        <v>706</v>
      </c>
      <c r="C302" s="22" t="s">
        <v>723</v>
      </c>
      <c r="D302" s="22" t="s">
        <v>724</v>
      </c>
      <c r="E302" s="22">
        <v>3895536</v>
      </c>
      <c r="F302" s="22">
        <v>0</v>
      </c>
      <c r="G302" s="22">
        <v>0</v>
      </c>
      <c r="H302" s="22">
        <v>0</v>
      </c>
      <c r="I302" s="22">
        <v>0</v>
      </c>
      <c r="J302" s="22">
        <v>43010</v>
      </c>
      <c r="K302" s="22">
        <v>0</v>
      </c>
      <c r="L302" s="22">
        <v>0</v>
      </c>
      <c r="M302" s="22">
        <v>-16348</v>
      </c>
      <c r="N302" s="22">
        <v>0</v>
      </c>
      <c r="O302" s="22">
        <v>0</v>
      </c>
      <c r="P302" s="22">
        <v>0</v>
      </c>
      <c r="Q302" s="22">
        <v>0</v>
      </c>
      <c r="R302" s="22">
        <v>3922198</v>
      </c>
      <c r="S302" s="22">
        <v>0</v>
      </c>
      <c r="T302" s="22">
        <v>0</v>
      </c>
      <c r="U302" s="22">
        <v>0</v>
      </c>
    </row>
    <row r="303" spans="1:21" x14ac:dyDescent="0.25">
      <c r="A303" s="22" t="s">
        <v>120</v>
      </c>
      <c r="B303" s="22" t="s">
        <v>706</v>
      </c>
      <c r="C303" s="22" t="s">
        <v>725</v>
      </c>
      <c r="D303" s="22" t="s">
        <v>726</v>
      </c>
      <c r="E303" s="22">
        <v>158973</v>
      </c>
      <c r="F303" s="22">
        <v>0</v>
      </c>
      <c r="G303" s="22">
        <v>0</v>
      </c>
      <c r="H303" s="22">
        <v>0</v>
      </c>
      <c r="I303" s="22">
        <v>0</v>
      </c>
      <c r="J303" s="22">
        <v>7497</v>
      </c>
      <c r="K303" s="22">
        <v>0</v>
      </c>
      <c r="L303" s="22">
        <v>0</v>
      </c>
      <c r="M303" s="22">
        <v>-12181</v>
      </c>
      <c r="N303" s="22">
        <v>0</v>
      </c>
      <c r="O303" s="22">
        <v>0</v>
      </c>
      <c r="P303" s="22">
        <v>0</v>
      </c>
      <c r="Q303" s="22">
        <v>0</v>
      </c>
      <c r="R303" s="22">
        <v>154289</v>
      </c>
      <c r="S303" s="22">
        <v>0</v>
      </c>
      <c r="T303" s="22">
        <v>0</v>
      </c>
      <c r="U303" s="22">
        <v>0</v>
      </c>
    </row>
    <row r="304" spans="1:21" x14ac:dyDescent="0.25">
      <c r="A304" s="22" t="s">
        <v>120</v>
      </c>
      <c r="B304" s="22" t="s">
        <v>706</v>
      </c>
      <c r="C304" s="22" t="s">
        <v>727</v>
      </c>
      <c r="D304" s="22" t="s">
        <v>728</v>
      </c>
      <c r="E304" s="22">
        <v>4285185</v>
      </c>
      <c r="F304" s="22">
        <v>0</v>
      </c>
      <c r="G304" s="22">
        <v>0</v>
      </c>
      <c r="H304" s="22">
        <v>0</v>
      </c>
      <c r="I304" s="22">
        <v>0</v>
      </c>
      <c r="J304" s="22">
        <v>344480</v>
      </c>
      <c r="K304" s="22">
        <v>0</v>
      </c>
      <c r="L304" s="22">
        <v>0</v>
      </c>
      <c r="M304" s="22">
        <v>-25630</v>
      </c>
      <c r="N304" s="22">
        <v>0</v>
      </c>
      <c r="O304" s="22">
        <v>0</v>
      </c>
      <c r="P304" s="22">
        <v>0</v>
      </c>
      <c r="Q304" s="22">
        <v>0</v>
      </c>
      <c r="R304" s="22">
        <v>4604035</v>
      </c>
      <c r="S304" s="22">
        <v>0</v>
      </c>
      <c r="T304" s="22">
        <v>0</v>
      </c>
      <c r="U304" s="22">
        <v>0</v>
      </c>
    </row>
    <row r="305" spans="1:21" x14ac:dyDescent="0.25">
      <c r="A305" s="22" t="s">
        <v>120</v>
      </c>
      <c r="B305" s="22" t="s">
        <v>706</v>
      </c>
      <c r="C305" s="22" t="s">
        <v>729</v>
      </c>
      <c r="D305" s="22" t="s">
        <v>730</v>
      </c>
      <c r="E305" s="22">
        <v>3703287</v>
      </c>
      <c r="F305" s="22">
        <v>0</v>
      </c>
      <c r="G305" s="22">
        <v>0</v>
      </c>
      <c r="H305" s="22">
        <v>0</v>
      </c>
      <c r="I305" s="22">
        <v>0</v>
      </c>
      <c r="J305" s="22">
        <v>20666</v>
      </c>
      <c r="K305" s="22">
        <v>0</v>
      </c>
      <c r="L305" s="22">
        <v>0</v>
      </c>
      <c r="M305" s="22">
        <v>-4503</v>
      </c>
      <c r="N305" s="22">
        <v>0</v>
      </c>
      <c r="O305" s="22">
        <v>0</v>
      </c>
      <c r="P305" s="22">
        <v>0</v>
      </c>
      <c r="Q305" s="22">
        <v>0</v>
      </c>
      <c r="R305" s="22">
        <v>3719450</v>
      </c>
      <c r="S305" s="22">
        <v>0</v>
      </c>
      <c r="T305" s="22">
        <v>0</v>
      </c>
      <c r="U305" s="22">
        <v>0</v>
      </c>
    </row>
    <row r="306" spans="1:21" x14ac:dyDescent="0.25">
      <c r="A306" s="22" t="s">
        <v>120</v>
      </c>
      <c r="B306" s="22" t="s">
        <v>706</v>
      </c>
      <c r="C306" s="22" t="s">
        <v>731</v>
      </c>
      <c r="D306" s="22" t="s">
        <v>732</v>
      </c>
      <c r="E306" s="22">
        <v>492824</v>
      </c>
      <c r="F306" s="22">
        <v>0</v>
      </c>
      <c r="G306" s="22">
        <v>0</v>
      </c>
      <c r="H306" s="22">
        <v>0</v>
      </c>
      <c r="I306" s="22">
        <v>0</v>
      </c>
      <c r="J306" s="22">
        <v>185987</v>
      </c>
      <c r="K306" s="22">
        <v>0</v>
      </c>
      <c r="L306" s="22">
        <v>0</v>
      </c>
      <c r="M306" s="22">
        <v>-44528</v>
      </c>
      <c r="N306" s="22">
        <v>0</v>
      </c>
      <c r="O306" s="22">
        <v>0</v>
      </c>
      <c r="P306" s="22">
        <v>0</v>
      </c>
      <c r="Q306" s="22">
        <v>0</v>
      </c>
      <c r="R306" s="22">
        <v>634283</v>
      </c>
      <c r="S306" s="22">
        <v>0</v>
      </c>
      <c r="T306" s="22">
        <v>0</v>
      </c>
      <c r="U306" s="22">
        <v>0</v>
      </c>
    </row>
    <row r="307" spans="1:21" x14ac:dyDescent="0.25">
      <c r="A307" s="22" t="s">
        <v>120</v>
      </c>
      <c r="B307" s="22" t="s">
        <v>706</v>
      </c>
      <c r="C307" s="22" t="s">
        <v>733</v>
      </c>
      <c r="D307" s="22" t="s">
        <v>734</v>
      </c>
      <c r="E307" s="22">
        <v>90065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-5402</v>
      </c>
      <c r="N307" s="22">
        <v>0</v>
      </c>
      <c r="O307" s="22">
        <v>0</v>
      </c>
      <c r="P307" s="22">
        <v>0</v>
      </c>
      <c r="Q307" s="22">
        <v>0</v>
      </c>
      <c r="R307" s="22">
        <v>84663</v>
      </c>
      <c r="S307" s="22">
        <v>0</v>
      </c>
      <c r="T307" s="22">
        <v>0</v>
      </c>
      <c r="U307" s="22">
        <v>0</v>
      </c>
    </row>
    <row r="308" spans="1:21" x14ac:dyDescent="0.25">
      <c r="A308" s="22" t="s">
        <v>120</v>
      </c>
      <c r="B308" s="22" t="s">
        <v>706</v>
      </c>
      <c r="C308" s="22" t="s">
        <v>735</v>
      </c>
      <c r="D308" s="22" t="s">
        <v>736</v>
      </c>
      <c r="E308" s="22">
        <v>494766</v>
      </c>
      <c r="F308" s="22">
        <v>0</v>
      </c>
      <c r="G308" s="22">
        <v>0</v>
      </c>
      <c r="H308" s="22">
        <v>0</v>
      </c>
      <c r="I308" s="22">
        <v>0</v>
      </c>
      <c r="J308" s="22">
        <v>22229</v>
      </c>
      <c r="K308" s="22">
        <v>0</v>
      </c>
      <c r="L308" s="22">
        <v>0</v>
      </c>
      <c r="M308" s="22">
        <v>-23810</v>
      </c>
      <c r="N308" s="22">
        <v>0</v>
      </c>
      <c r="O308" s="22">
        <v>0</v>
      </c>
      <c r="P308" s="22">
        <v>0</v>
      </c>
      <c r="Q308" s="22">
        <v>0</v>
      </c>
      <c r="R308" s="22">
        <v>493185</v>
      </c>
      <c r="S308" s="22">
        <v>0</v>
      </c>
      <c r="T308" s="22">
        <v>0</v>
      </c>
      <c r="U308" s="22">
        <v>0</v>
      </c>
    </row>
    <row r="309" spans="1:21" x14ac:dyDescent="0.25">
      <c r="A309" s="22" t="s">
        <v>120</v>
      </c>
      <c r="B309" s="22" t="s">
        <v>706</v>
      </c>
      <c r="C309" s="22" t="s">
        <v>737</v>
      </c>
      <c r="D309" s="22" t="s">
        <v>738</v>
      </c>
      <c r="E309" s="22">
        <v>52852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-3336</v>
      </c>
      <c r="N309" s="22">
        <v>0</v>
      </c>
      <c r="O309" s="22">
        <v>0</v>
      </c>
      <c r="P309" s="22">
        <v>0</v>
      </c>
      <c r="Q309" s="22">
        <v>0</v>
      </c>
      <c r="R309" s="22">
        <v>49516</v>
      </c>
      <c r="S309" s="22">
        <v>0</v>
      </c>
      <c r="T309" s="22">
        <v>0</v>
      </c>
      <c r="U309" s="22">
        <v>0</v>
      </c>
    </row>
    <row r="310" spans="1:21" x14ac:dyDescent="0.25">
      <c r="A310" s="22" t="s">
        <v>120</v>
      </c>
      <c r="B310" s="22" t="s">
        <v>706</v>
      </c>
      <c r="C310" s="22" t="s">
        <v>739</v>
      </c>
      <c r="D310" s="22" t="s">
        <v>740</v>
      </c>
      <c r="E310" s="22">
        <v>220191</v>
      </c>
      <c r="F310" s="22"/>
      <c r="G310" s="22"/>
      <c r="H310" s="22"/>
      <c r="I310" s="22"/>
      <c r="J310" s="22"/>
      <c r="K310" s="22"/>
      <c r="L310" s="22"/>
      <c r="M310" s="22">
        <v>-2946</v>
      </c>
      <c r="N310" s="22"/>
      <c r="O310" s="22"/>
      <c r="P310" s="22"/>
      <c r="Q310" s="22"/>
      <c r="R310" s="22">
        <v>217245</v>
      </c>
      <c r="S310" s="22"/>
      <c r="T310" s="22"/>
      <c r="U310" s="22"/>
    </row>
    <row r="311" spans="1:21" x14ac:dyDescent="0.25">
      <c r="A311" s="22" t="s">
        <v>120</v>
      </c>
      <c r="B311" s="22" t="s">
        <v>706</v>
      </c>
      <c r="C311" s="22" t="s">
        <v>741</v>
      </c>
      <c r="D311" s="22" t="s">
        <v>742</v>
      </c>
      <c r="E311" s="22">
        <v>1213715</v>
      </c>
      <c r="F311" s="22">
        <v>0</v>
      </c>
      <c r="G311" s="22">
        <v>0</v>
      </c>
      <c r="H311" s="22">
        <v>0</v>
      </c>
      <c r="I311" s="22">
        <v>0</v>
      </c>
      <c r="J311" s="22">
        <v>44192</v>
      </c>
      <c r="K311" s="22">
        <v>0</v>
      </c>
      <c r="L311" s="22">
        <v>0</v>
      </c>
      <c r="M311" s="22">
        <v>-6935</v>
      </c>
      <c r="N311" s="22">
        <v>0</v>
      </c>
      <c r="O311" s="22">
        <v>0</v>
      </c>
      <c r="P311" s="22">
        <v>0</v>
      </c>
      <c r="Q311" s="22">
        <v>0</v>
      </c>
      <c r="R311" s="22">
        <v>1250972</v>
      </c>
      <c r="S311" s="22">
        <v>0</v>
      </c>
      <c r="T311" s="22">
        <v>0</v>
      </c>
      <c r="U311" s="22">
        <v>0</v>
      </c>
    </row>
    <row r="312" spans="1:21" x14ac:dyDescent="0.25">
      <c r="A312" s="22" t="s">
        <v>120</v>
      </c>
      <c r="B312" s="22" t="s">
        <v>706</v>
      </c>
      <c r="C312" s="22" t="s">
        <v>743</v>
      </c>
      <c r="D312" s="22" t="s">
        <v>744</v>
      </c>
      <c r="E312" s="22">
        <v>512004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-31595</v>
      </c>
      <c r="N312" s="22">
        <v>0</v>
      </c>
      <c r="O312" s="22">
        <v>0</v>
      </c>
      <c r="P312" s="22">
        <v>0</v>
      </c>
      <c r="Q312" s="22">
        <v>0</v>
      </c>
      <c r="R312" s="22">
        <v>480409</v>
      </c>
      <c r="S312" s="22">
        <v>0</v>
      </c>
      <c r="T312" s="22">
        <v>0</v>
      </c>
      <c r="U312" s="22">
        <v>0</v>
      </c>
    </row>
    <row r="313" spans="1:21" x14ac:dyDescent="0.25">
      <c r="A313" s="22" t="s">
        <v>120</v>
      </c>
      <c r="B313" s="22" t="s">
        <v>706</v>
      </c>
      <c r="C313" s="22" t="s">
        <v>745</v>
      </c>
      <c r="D313" s="22" t="s">
        <v>746</v>
      </c>
      <c r="E313" s="22">
        <v>487151</v>
      </c>
      <c r="F313" s="22">
        <v>0</v>
      </c>
      <c r="G313" s="22">
        <v>0</v>
      </c>
      <c r="H313" s="22">
        <v>0</v>
      </c>
      <c r="I313" s="22">
        <v>0</v>
      </c>
      <c r="J313" s="22">
        <v>2077</v>
      </c>
      <c r="K313" s="22">
        <v>0</v>
      </c>
      <c r="L313" s="22">
        <v>0</v>
      </c>
      <c r="M313" s="22">
        <v>-13340</v>
      </c>
      <c r="N313" s="22">
        <v>0</v>
      </c>
      <c r="O313" s="22">
        <v>0</v>
      </c>
      <c r="P313" s="22">
        <v>0</v>
      </c>
      <c r="Q313" s="22">
        <v>0</v>
      </c>
      <c r="R313" s="22">
        <v>475888</v>
      </c>
      <c r="S313" s="22">
        <v>0</v>
      </c>
      <c r="T313" s="22">
        <v>0</v>
      </c>
      <c r="U313" s="22">
        <v>0</v>
      </c>
    </row>
    <row r="314" spans="1:21" x14ac:dyDescent="0.25">
      <c r="A314" s="22" t="s">
        <v>120</v>
      </c>
      <c r="B314" s="22" t="s">
        <v>706</v>
      </c>
      <c r="C314" s="22" t="s">
        <v>747</v>
      </c>
      <c r="D314" s="22" t="s">
        <v>748</v>
      </c>
      <c r="E314" s="22">
        <v>484221</v>
      </c>
      <c r="F314" s="22">
        <v>0</v>
      </c>
      <c r="G314" s="22">
        <v>0</v>
      </c>
      <c r="H314" s="22">
        <v>0</v>
      </c>
      <c r="I314" s="22">
        <v>0</v>
      </c>
      <c r="J314" s="22">
        <v>5823</v>
      </c>
      <c r="K314" s="22">
        <v>0</v>
      </c>
      <c r="L314" s="22">
        <v>0</v>
      </c>
      <c r="M314" s="22">
        <v>-8736</v>
      </c>
      <c r="N314" s="22">
        <v>0</v>
      </c>
      <c r="O314" s="22">
        <v>0</v>
      </c>
      <c r="P314" s="22">
        <v>0</v>
      </c>
      <c r="Q314" s="22">
        <v>0</v>
      </c>
      <c r="R314" s="22">
        <v>481308</v>
      </c>
      <c r="S314" s="22">
        <v>0</v>
      </c>
      <c r="T314" s="22">
        <v>0</v>
      </c>
      <c r="U314" s="22">
        <v>0</v>
      </c>
    </row>
    <row r="315" spans="1:21" x14ac:dyDescent="0.25">
      <c r="A315" s="22" t="s">
        <v>120</v>
      </c>
      <c r="B315" s="22" t="s">
        <v>706</v>
      </c>
      <c r="C315" s="22" t="s">
        <v>749</v>
      </c>
      <c r="D315" s="22" t="s">
        <v>750</v>
      </c>
      <c r="E315" s="22">
        <v>287282</v>
      </c>
      <c r="F315" s="22">
        <v>0</v>
      </c>
      <c r="G315" s="22">
        <v>0</v>
      </c>
      <c r="H315" s="22">
        <v>0</v>
      </c>
      <c r="I315" s="22">
        <v>0</v>
      </c>
      <c r="J315" s="22">
        <v>16706</v>
      </c>
      <c r="K315" s="22">
        <v>0</v>
      </c>
      <c r="L315" s="22">
        <v>0</v>
      </c>
      <c r="M315" s="22">
        <v>-6797</v>
      </c>
      <c r="N315" s="22">
        <v>0</v>
      </c>
      <c r="O315" s="22">
        <v>0</v>
      </c>
      <c r="P315" s="22">
        <v>0</v>
      </c>
      <c r="Q315" s="22">
        <v>0</v>
      </c>
      <c r="R315" s="22">
        <v>297191</v>
      </c>
      <c r="S315" s="22">
        <v>0</v>
      </c>
      <c r="T315" s="22">
        <v>0</v>
      </c>
      <c r="U315" s="22">
        <v>0</v>
      </c>
    </row>
    <row r="316" spans="1:21" x14ac:dyDescent="0.25">
      <c r="A316" s="22" t="s">
        <v>120</v>
      </c>
      <c r="B316" s="22" t="s">
        <v>706</v>
      </c>
      <c r="C316" s="22" t="s">
        <v>751</v>
      </c>
      <c r="D316" s="22" t="s">
        <v>752</v>
      </c>
      <c r="E316" s="22">
        <v>3409074</v>
      </c>
      <c r="F316" s="22">
        <v>0</v>
      </c>
      <c r="G316" s="22">
        <v>0</v>
      </c>
      <c r="H316" s="22">
        <v>0</v>
      </c>
      <c r="I316" s="22">
        <v>0</v>
      </c>
      <c r="J316" s="22">
        <v>148720</v>
      </c>
      <c r="K316" s="22">
        <v>0</v>
      </c>
      <c r="L316" s="22">
        <v>0</v>
      </c>
      <c r="M316" s="22">
        <v>-27630</v>
      </c>
      <c r="N316" s="22">
        <v>0</v>
      </c>
      <c r="O316" s="22">
        <v>0</v>
      </c>
      <c r="P316" s="22">
        <v>0</v>
      </c>
      <c r="Q316" s="22">
        <v>0</v>
      </c>
      <c r="R316" s="22">
        <v>3530164</v>
      </c>
      <c r="S316" s="22">
        <v>0</v>
      </c>
      <c r="T316" s="22">
        <v>0</v>
      </c>
      <c r="U316" s="22">
        <v>0</v>
      </c>
    </row>
    <row r="317" spans="1:21" x14ac:dyDescent="0.25">
      <c r="A317" s="22" t="s">
        <v>120</v>
      </c>
      <c r="B317" s="22" t="s">
        <v>706</v>
      </c>
      <c r="C317" s="22" t="s">
        <v>753</v>
      </c>
      <c r="D317" s="22" t="s">
        <v>754</v>
      </c>
      <c r="E317" s="22">
        <v>1141324</v>
      </c>
      <c r="F317" s="22">
        <v>0</v>
      </c>
      <c r="G317" s="22">
        <v>0</v>
      </c>
      <c r="H317" s="22">
        <v>0</v>
      </c>
      <c r="I317" s="22">
        <v>0</v>
      </c>
      <c r="J317" s="22">
        <v>4581</v>
      </c>
      <c r="K317" s="22">
        <v>0</v>
      </c>
      <c r="L317" s="22">
        <v>0</v>
      </c>
      <c r="M317" s="22">
        <v>-1598</v>
      </c>
      <c r="N317" s="22">
        <v>0</v>
      </c>
      <c r="O317" s="22">
        <v>0</v>
      </c>
      <c r="P317" s="22">
        <v>0</v>
      </c>
      <c r="Q317" s="22">
        <v>0</v>
      </c>
      <c r="R317" s="22">
        <v>1144307</v>
      </c>
      <c r="S317" s="22">
        <v>0</v>
      </c>
      <c r="T317" s="22">
        <v>0</v>
      </c>
      <c r="U317" s="22">
        <v>0</v>
      </c>
    </row>
    <row r="318" spans="1:21" x14ac:dyDescent="0.25">
      <c r="A318" s="22" t="s">
        <v>120</v>
      </c>
      <c r="B318" s="22" t="s">
        <v>706</v>
      </c>
      <c r="C318" s="22" t="s">
        <v>755</v>
      </c>
      <c r="D318" s="22" t="s">
        <v>756</v>
      </c>
      <c r="E318" s="22">
        <v>268553</v>
      </c>
      <c r="F318" s="22">
        <v>0</v>
      </c>
      <c r="G318" s="22">
        <v>0</v>
      </c>
      <c r="H318" s="22">
        <v>0</v>
      </c>
      <c r="I318" s="22">
        <v>9095</v>
      </c>
      <c r="J318" s="22">
        <v>0</v>
      </c>
      <c r="K318" s="22">
        <v>0</v>
      </c>
      <c r="L318" s="22">
        <v>0</v>
      </c>
      <c r="M318" s="22">
        <v>-5148</v>
      </c>
      <c r="N318" s="22">
        <v>0</v>
      </c>
      <c r="O318" s="22">
        <v>0</v>
      </c>
      <c r="P318" s="22">
        <v>0</v>
      </c>
      <c r="Q318" s="22">
        <v>0</v>
      </c>
      <c r="R318" s="22">
        <v>272500</v>
      </c>
      <c r="S318" s="22">
        <v>0</v>
      </c>
      <c r="T318" s="22">
        <v>0</v>
      </c>
      <c r="U318" s="22">
        <v>0</v>
      </c>
    </row>
    <row r="319" spans="1:21" x14ac:dyDescent="0.25">
      <c r="A319" s="22" t="s">
        <v>120</v>
      </c>
      <c r="B319" s="22" t="s">
        <v>706</v>
      </c>
      <c r="C319" s="22" t="s">
        <v>757</v>
      </c>
      <c r="D319" s="22" t="s">
        <v>758</v>
      </c>
      <c r="E319" s="22">
        <v>1488745</v>
      </c>
      <c r="F319" s="22">
        <v>0</v>
      </c>
      <c r="G319" s="22">
        <v>0</v>
      </c>
      <c r="H319" s="22">
        <v>0</v>
      </c>
      <c r="I319" s="22">
        <v>0</v>
      </c>
      <c r="J319" s="22">
        <v>1605922</v>
      </c>
      <c r="K319" s="22">
        <v>0</v>
      </c>
      <c r="L319" s="22">
        <v>0</v>
      </c>
      <c r="M319" s="22">
        <v>-104627</v>
      </c>
      <c r="N319" s="22">
        <v>0</v>
      </c>
      <c r="O319" s="22">
        <v>0</v>
      </c>
      <c r="P319" s="22">
        <v>0</v>
      </c>
      <c r="Q319" s="22">
        <v>0</v>
      </c>
      <c r="R319" s="22">
        <v>2990040</v>
      </c>
      <c r="S319" s="22">
        <v>0</v>
      </c>
      <c r="T319" s="22">
        <v>0</v>
      </c>
      <c r="U319" s="22">
        <v>0</v>
      </c>
    </row>
    <row r="320" spans="1:21" x14ac:dyDescent="0.25">
      <c r="A320" s="22" t="s">
        <v>120</v>
      </c>
      <c r="B320" s="22" t="s">
        <v>706</v>
      </c>
      <c r="C320" s="22" t="s">
        <v>759</v>
      </c>
      <c r="D320" s="22" t="s">
        <v>760</v>
      </c>
      <c r="E320" s="22">
        <v>2074384</v>
      </c>
      <c r="F320" s="22">
        <v>0</v>
      </c>
      <c r="G320" s="22">
        <v>0</v>
      </c>
      <c r="H320" s="22">
        <v>0</v>
      </c>
      <c r="I320" s="22">
        <v>0</v>
      </c>
      <c r="J320" s="22">
        <v>142828</v>
      </c>
      <c r="K320" s="22">
        <v>0</v>
      </c>
      <c r="L320" s="22">
        <v>0</v>
      </c>
      <c r="M320" s="22">
        <v>-8651</v>
      </c>
      <c r="N320" s="22">
        <v>0</v>
      </c>
      <c r="O320" s="22">
        <v>0</v>
      </c>
      <c r="P320" s="22">
        <v>0</v>
      </c>
      <c r="Q320" s="22">
        <v>0</v>
      </c>
      <c r="R320" s="22">
        <v>2208561</v>
      </c>
      <c r="S320" s="22">
        <v>0</v>
      </c>
      <c r="T320" s="22">
        <v>0</v>
      </c>
      <c r="U320" s="22">
        <v>0</v>
      </c>
    </row>
    <row r="321" spans="1:21" x14ac:dyDescent="0.25">
      <c r="A321" s="22" t="s">
        <v>120</v>
      </c>
      <c r="B321" s="22" t="s">
        <v>706</v>
      </c>
      <c r="C321" s="22" t="s">
        <v>761</v>
      </c>
      <c r="D321" s="22" t="s">
        <v>762</v>
      </c>
      <c r="E321" s="22">
        <v>1356998</v>
      </c>
      <c r="F321" s="22">
        <v>0</v>
      </c>
      <c r="G321" s="22">
        <v>0</v>
      </c>
      <c r="H321" s="22">
        <v>0</v>
      </c>
      <c r="I321" s="22">
        <v>0</v>
      </c>
      <c r="J321" s="22">
        <v>110829</v>
      </c>
      <c r="K321" s="22">
        <v>0</v>
      </c>
      <c r="L321" s="22">
        <v>0</v>
      </c>
      <c r="M321" s="22">
        <v>-26715</v>
      </c>
      <c r="N321" s="22">
        <v>0</v>
      </c>
      <c r="O321" s="22">
        <v>0</v>
      </c>
      <c r="P321" s="22">
        <v>0</v>
      </c>
      <c r="Q321" s="22">
        <v>0</v>
      </c>
      <c r="R321" s="22">
        <v>1441112</v>
      </c>
      <c r="S321" s="22">
        <v>0</v>
      </c>
      <c r="T321" s="22">
        <v>0</v>
      </c>
      <c r="U321" s="22">
        <v>0</v>
      </c>
    </row>
    <row r="322" spans="1:21" x14ac:dyDescent="0.25">
      <c r="A322" s="22" t="s">
        <v>120</v>
      </c>
      <c r="B322" s="22" t="s">
        <v>706</v>
      </c>
      <c r="C322" s="22" t="s">
        <v>763</v>
      </c>
      <c r="D322" s="22" t="s">
        <v>764</v>
      </c>
      <c r="E322" s="22">
        <v>218963</v>
      </c>
      <c r="F322" s="22">
        <v>0</v>
      </c>
      <c r="G322" s="22">
        <v>0</v>
      </c>
      <c r="H322" s="22">
        <v>0</v>
      </c>
      <c r="I322" s="22">
        <v>0</v>
      </c>
      <c r="J322" s="22">
        <v>184174</v>
      </c>
      <c r="K322" s="22">
        <v>0</v>
      </c>
      <c r="L322" s="22">
        <v>0</v>
      </c>
      <c r="M322" s="22">
        <v>-37597</v>
      </c>
      <c r="N322" s="22">
        <v>0</v>
      </c>
      <c r="O322" s="22">
        <v>0</v>
      </c>
      <c r="P322" s="22">
        <v>0</v>
      </c>
      <c r="Q322" s="22">
        <v>0</v>
      </c>
      <c r="R322" s="22">
        <v>365540</v>
      </c>
      <c r="S322" s="22">
        <v>0</v>
      </c>
      <c r="T322" s="22">
        <v>0</v>
      </c>
      <c r="U322" s="22">
        <v>0</v>
      </c>
    </row>
    <row r="323" spans="1:21" x14ac:dyDescent="0.25">
      <c r="A323" s="22" t="s">
        <v>120</v>
      </c>
      <c r="B323" s="22" t="s">
        <v>706</v>
      </c>
      <c r="C323" s="22" t="s">
        <v>765</v>
      </c>
      <c r="D323" s="22" t="s">
        <v>766</v>
      </c>
      <c r="E323" s="22">
        <v>46088</v>
      </c>
      <c r="F323" s="22">
        <v>0</v>
      </c>
      <c r="G323" s="22">
        <v>0</v>
      </c>
      <c r="H323" s="22">
        <v>0</v>
      </c>
      <c r="I323" s="22">
        <v>0</v>
      </c>
      <c r="J323" s="22">
        <v>1538</v>
      </c>
      <c r="K323" s="22">
        <v>0</v>
      </c>
      <c r="L323" s="22">
        <v>0</v>
      </c>
      <c r="M323" s="22">
        <v>-643</v>
      </c>
      <c r="N323" s="22">
        <v>0</v>
      </c>
      <c r="O323" s="22">
        <v>0</v>
      </c>
      <c r="P323" s="22">
        <v>0</v>
      </c>
      <c r="Q323" s="22">
        <v>0</v>
      </c>
      <c r="R323" s="22">
        <v>46983</v>
      </c>
      <c r="S323" s="22">
        <v>0</v>
      </c>
      <c r="T323" s="22">
        <v>0</v>
      </c>
      <c r="U323" s="22">
        <v>0</v>
      </c>
    </row>
    <row r="324" spans="1:21" x14ac:dyDescent="0.25">
      <c r="A324" s="22" t="s">
        <v>120</v>
      </c>
      <c r="B324" s="22" t="s">
        <v>706</v>
      </c>
      <c r="C324" s="22" t="s">
        <v>767</v>
      </c>
      <c r="D324" s="22" t="s">
        <v>768</v>
      </c>
      <c r="E324" s="22">
        <v>7090339</v>
      </c>
      <c r="F324" s="22">
        <v>0</v>
      </c>
      <c r="G324" s="22">
        <v>0</v>
      </c>
      <c r="H324" s="22">
        <v>0</v>
      </c>
      <c r="I324" s="22">
        <v>0</v>
      </c>
      <c r="J324" s="22">
        <v>40500</v>
      </c>
      <c r="K324" s="22">
        <v>0</v>
      </c>
      <c r="L324" s="22">
        <v>0</v>
      </c>
      <c r="M324" s="22">
        <v>-34321</v>
      </c>
      <c r="N324" s="22">
        <v>0</v>
      </c>
      <c r="O324" s="22">
        <v>0</v>
      </c>
      <c r="P324" s="22">
        <v>0</v>
      </c>
      <c r="Q324" s="22">
        <v>0</v>
      </c>
      <c r="R324" s="22">
        <v>7096518</v>
      </c>
      <c r="S324" s="22">
        <v>0</v>
      </c>
      <c r="T324" s="22">
        <v>0</v>
      </c>
      <c r="U324" s="22">
        <v>0</v>
      </c>
    </row>
    <row r="325" spans="1:21" x14ac:dyDescent="0.25">
      <c r="A325" s="22" t="s">
        <v>120</v>
      </c>
      <c r="B325" s="22" t="s">
        <v>706</v>
      </c>
      <c r="C325" s="22" t="s">
        <v>769</v>
      </c>
      <c r="D325" s="22" t="s">
        <v>770</v>
      </c>
      <c r="E325" s="22">
        <v>495044</v>
      </c>
      <c r="F325" s="22">
        <v>0</v>
      </c>
      <c r="G325" s="22">
        <v>0</v>
      </c>
      <c r="H325" s="22">
        <v>0</v>
      </c>
      <c r="I325" s="22">
        <v>0</v>
      </c>
      <c r="J325" s="22">
        <v>52223</v>
      </c>
      <c r="K325" s="22">
        <v>0</v>
      </c>
      <c r="L325" s="22">
        <v>0</v>
      </c>
      <c r="M325" s="22">
        <v>-26200</v>
      </c>
      <c r="N325" s="22">
        <v>0</v>
      </c>
      <c r="O325" s="22">
        <v>0</v>
      </c>
      <c r="P325" s="22">
        <v>0</v>
      </c>
      <c r="Q325" s="22">
        <v>0</v>
      </c>
      <c r="R325" s="22">
        <v>521067</v>
      </c>
      <c r="S325" s="22">
        <v>0</v>
      </c>
      <c r="T325" s="22">
        <v>0</v>
      </c>
      <c r="U325" s="22">
        <v>0</v>
      </c>
    </row>
    <row r="326" spans="1:21" x14ac:dyDescent="0.25">
      <c r="A326" s="22" t="s">
        <v>120</v>
      </c>
      <c r="B326" s="22" t="s">
        <v>706</v>
      </c>
      <c r="C326" s="22" t="s">
        <v>771</v>
      </c>
      <c r="D326" s="22" t="s">
        <v>772</v>
      </c>
      <c r="E326" s="22">
        <v>2379908</v>
      </c>
      <c r="F326" s="22">
        <v>0</v>
      </c>
      <c r="G326" s="22">
        <v>0</v>
      </c>
      <c r="H326" s="22">
        <v>0</v>
      </c>
      <c r="I326" s="22">
        <v>0</v>
      </c>
      <c r="J326" s="22">
        <v>94295</v>
      </c>
      <c r="K326" s="22">
        <v>19583</v>
      </c>
      <c r="L326" s="22">
        <v>0</v>
      </c>
      <c r="M326" s="22">
        <v>-25029</v>
      </c>
      <c r="N326" s="22">
        <v>0</v>
      </c>
      <c r="O326" s="22">
        <v>0</v>
      </c>
      <c r="P326" s="22">
        <v>0</v>
      </c>
      <c r="Q326" s="22">
        <v>-2</v>
      </c>
      <c r="R326" s="22">
        <v>2468755</v>
      </c>
      <c r="S326" s="22">
        <v>0</v>
      </c>
      <c r="T326" s="22">
        <v>0</v>
      </c>
      <c r="U326" s="22">
        <v>0</v>
      </c>
    </row>
    <row r="327" spans="1:21" x14ac:dyDescent="0.25">
      <c r="A327" s="22" t="s">
        <v>120</v>
      </c>
      <c r="B327" s="22" t="s">
        <v>706</v>
      </c>
      <c r="C327" s="22" t="s">
        <v>773</v>
      </c>
      <c r="D327" s="22" t="s">
        <v>774</v>
      </c>
      <c r="E327" s="22">
        <v>1600712</v>
      </c>
      <c r="F327" s="22">
        <v>0</v>
      </c>
      <c r="G327" s="22">
        <v>0</v>
      </c>
      <c r="H327" s="22">
        <v>0</v>
      </c>
      <c r="I327" s="22">
        <v>0</v>
      </c>
      <c r="J327" s="22">
        <v>13362</v>
      </c>
      <c r="K327" s="22">
        <v>0</v>
      </c>
      <c r="L327" s="22">
        <v>0</v>
      </c>
      <c r="M327" s="22">
        <v>-78559</v>
      </c>
      <c r="N327" s="22">
        <v>0</v>
      </c>
      <c r="O327" s="22">
        <v>76416</v>
      </c>
      <c r="P327" s="22">
        <v>0</v>
      </c>
      <c r="Q327" s="22">
        <v>0</v>
      </c>
      <c r="R327" s="22">
        <v>1611931</v>
      </c>
      <c r="S327" s="22">
        <v>0</v>
      </c>
      <c r="T327" s="22">
        <v>0</v>
      </c>
      <c r="U327" s="22">
        <v>0</v>
      </c>
    </row>
    <row r="328" spans="1:21" x14ac:dyDescent="0.25">
      <c r="A328" s="22" t="s">
        <v>120</v>
      </c>
      <c r="B328" s="22" t="s">
        <v>706</v>
      </c>
      <c r="C328" s="22" t="s">
        <v>775</v>
      </c>
      <c r="D328" s="22" t="s">
        <v>776</v>
      </c>
      <c r="E328" s="22">
        <v>1149184</v>
      </c>
      <c r="F328" s="22">
        <v>0</v>
      </c>
      <c r="G328" s="22">
        <v>0</v>
      </c>
      <c r="H328" s="22">
        <v>0</v>
      </c>
      <c r="I328" s="22">
        <v>0</v>
      </c>
      <c r="J328" s="22">
        <v>135969</v>
      </c>
      <c r="K328" s="22">
        <v>0</v>
      </c>
      <c r="L328" s="22">
        <v>0</v>
      </c>
      <c r="M328" s="22">
        <v>-57812</v>
      </c>
      <c r="N328" s="22">
        <v>0</v>
      </c>
      <c r="O328" s="22">
        <v>0</v>
      </c>
      <c r="P328" s="22">
        <v>0</v>
      </c>
      <c r="Q328" s="22">
        <v>0</v>
      </c>
      <c r="R328" s="22">
        <v>1227341</v>
      </c>
      <c r="S328" s="22">
        <v>0</v>
      </c>
      <c r="T328" s="22">
        <v>0</v>
      </c>
      <c r="U328" s="22">
        <v>0</v>
      </c>
    </row>
    <row r="329" spans="1:21" x14ac:dyDescent="0.25">
      <c r="A329" s="22" t="s">
        <v>120</v>
      </c>
      <c r="B329" s="22" t="s">
        <v>706</v>
      </c>
      <c r="C329" s="22" t="s">
        <v>777</v>
      </c>
      <c r="D329" s="22" t="s">
        <v>778</v>
      </c>
      <c r="E329" s="22">
        <v>1208372</v>
      </c>
      <c r="F329" s="22">
        <v>0</v>
      </c>
      <c r="G329" s="22">
        <v>0</v>
      </c>
      <c r="H329" s="22">
        <v>0</v>
      </c>
      <c r="I329" s="22">
        <v>0</v>
      </c>
      <c r="J329" s="22">
        <v>3950</v>
      </c>
      <c r="K329" s="22">
        <v>0</v>
      </c>
      <c r="L329" s="22">
        <v>0</v>
      </c>
      <c r="M329" s="22">
        <v>-19954</v>
      </c>
      <c r="N329" s="22">
        <v>0</v>
      </c>
      <c r="O329" s="22">
        <v>0</v>
      </c>
      <c r="P329" s="22">
        <v>0</v>
      </c>
      <c r="Q329" s="22">
        <v>0</v>
      </c>
      <c r="R329" s="22">
        <v>1192368</v>
      </c>
      <c r="S329" s="22">
        <v>0</v>
      </c>
      <c r="T329" s="22">
        <v>0</v>
      </c>
      <c r="U329" s="22">
        <v>0</v>
      </c>
    </row>
    <row r="330" spans="1:21" x14ac:dyDescent="0.25">
      <c r="A330" s="22" t="s">
        <v>120</v>
      </c>
      <c r="B330" s="22" t="s">
        <v>706</v>
      </c>
      <c r="C330" s="22" t="s">
        <v>779</v>
      </c>
      <c r="D330" s="22" t="s">
        <v>780</v>
      </c>
      <c r="E330" s="22">
        <v>931261</v>
      </c>
      <c r="F330" s="22">
        <v>0</v>
      </c>
      <c r="G330" s="22">
        <v>0</v>
      </c>
      <c r="H330" s="22">
        <v>0</v>
      </c>
      <c r="I330" s="22">
        <v>0</v>
      </c>
      <c r="J330" s="22">
        <v>136974</v>
      </c>
      <c r="K330" s="22">
        <v>0</v>
      </c>
      <c r="L330" s="22">
        <v>-2787</v>
      </c>
      <c r="M330" s="22">
        <v>-43890</v>
      </c>
      <c r="N330" s="22">
        <v>0</v>
      </c>
      <c r="O330" s="22">
        <v>16791</v>
      </c>
      <c r="P330" s="22">
        <v>0</v>
      </c>
      <c r="Q330" s="22">
        <v>0</v>
      </c>
      <c r="R330" s="22">
        <v>1038349</v>
      </c>
      <c r="S330" s="22">
        <v>0</v>
      </c>
      <c r="T330" s="22">
        <v>0</v>
      </c>
      <c r="U330" s="22">
        <v>0</v>
      </c>
    </row>
    <row r="331" spans="1:21" x14ac:dyDescent="0.25">
      <c r="A331" s="22" t="s">
        <v>120</v>
      </c>
      <c r="B331" s="22" t="s">
        <v>706</v>
      </c>
      <c r="C331" s="22" t="s">
        <v>781</v>
      </c>
      <c r="D331" s="22" t="s">
        <v>782</v>
      </c>
      <c r="E331" s="22">
        <v>861810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861810</v>
      </c>
      <c r="S331" s="22">
        <v>0</v>
      </c>
      <c r="T331" s="22">
        <v>0</v>
      </c>
      <c r="U331" s="22">
        <v>0</v>
      </c>
    </row>
    <row r="332" spans="1:21" x14ac:dyDescent="0.25">
      <c r="A332" s="22" t="s">
        <v>120</v>
      </c>
      <c r="B332" s="22" t="s">
        <v>706</v>
      </c>
      <c r="C332" s="22" t="s">
        <v>783</v>
      </c>
      <c r="D332" s="22" t="s">
        <v>784</v>
      </c>
      <c r="E332" s="22">
        <v>380369</v>
      </c>
      <c r="F332" s="22">
        <v>0</v>
      </c>
      <c r="G332" s="22">
        <v>0</v>
      </c>
      <c r="H332" s="22">
        <v>0</v>
      </c>
      <c r="I332" s="22">
        <v>0</v>
      </c>
      <c r="J332" s="22">
        <v>130038</v>
      </c>
      <c r="K332" s="22">
        <v>0</v>
      </c>
      <c r="L332" s="22">
        <v>0</v>
      </c>
      <c r="M332" s="22">
        <v>-17515</v>
      </c>
      <c r="N332" s="22">
        <v>0</v>
      </c>
      <c r="O332" s="22">
        <v>0</v>
      </c>
      <c r="P332" s="22">
        <v>0</v>
      </c>
      <c r="Q332" s="22">
        <v>0</v>
      </c>
      <c r="R332" s="22">
        <v>492892</v>
      </c>
      <c r="S332" s="22">
        <v>0</v>
      </c>
      <c r="T332" s="22">
        <v>0</v>
      </c>
      <c r="U332" s="22">
        <v>0</v>
      </c>
    </row>
    <row r="333" spans="1:21" x14ac:dyDescent="0.25">
      <c r="A333" s="22" t="s">
        <v>120</v>
      </c>
      <c r="B333" s="22" t="s">
        <v>706</v>
      </c>
      <c r="C333" s="22" t="s">
        <v>785</v>
      </c>
      <c r="D333" s="22" t="s">
        <v>786</v>
      </c>
      <c r="E333" s="22">
        <v>291052</v>
      </c>
      <c r="F333" s="22">
        <v>0</v>
      </c>
      <c r="G333" s="22">
        <v>0</v>
      </c>
      <c r="H333" s="22">
        <v>0</v>
      </c>
      <c r="I333" s="22">
        <v>0</v>
      </c>
      <c r="J333" s="22">
        <v>270751</v>
      </c>
      <c r="K333" s="22">
        <v>0</v>
      </c>
      <c r="L333" s="22">
        <v>0</v>
      </c>
      <c r="M333" s="22">
        <v>-44737</v>
      </c>
      <c r="N333" s="22">
        <v>0</v>
      </c>
      <c r="O333" s="22">
        <v>0</v>
      </c>
      <c r="P333" s="22">
        <v>0</v>
      </c>
      <c r="Q333" s="22">
        <v>0</v>
      </c>
      <c r="R333" s="22">
        <v>517066</v>
      </c>
      <c r="S333" s="22">
        <v>0</v>
      </c>
      <c r="T333" s="22">
        <v>0</v>
      </c>
      <c r="U333" s="22">
        <v>0</v>
      </c>
    </row>
    <row r="334" spans="1:21" x14ac:dyDescent="0.25">
      <c r="A334" s="22" t="s">
        <v>120</v>
      </c>
      <c r="B334" s="22" t="s">
        <v>706</v>
      </c>
      <c r="C334" s="22" t="s">
        <v>787</v>
      </c>
      <c r="D334" s="22" t="s">
        <v>788</v>
      </c>
      <c r="E334" s="22">
        <v>1073210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-3187</v>
      </c>
      <c r="N334" s="22">
        <v>0</v>
      </c>
      <c r="O334" s="22">
        <v>0</v>
      </c>
      <c r="P334" s="22">
        <v>0</v>
      </c>
      <c r="Q334" s="22">
        <v>0</v>
      </c>
      <c r="R334" s="22">
        <v>1070023</v>
      </c>
      <c r="S334" s="22">
        <v>0</v>
      </c>
      <c r="T334" s="22">
        <v>0</v>
      </c>
      <c r="U334" s="22">
        <v>0</v>
      </c>
    </row>
    <row r="335" spans="1:21" x14ac:dyDescent="0.25">
      <c r="A335" s="22" t="s">
        <v>120</v>
      </c>
      <c r="B335" s="22" t="s">
        <v>706</v>
      </c>
      <c r="C335" s="22" t="s">
        <v>789</v>
      </c>
      <c r="D335" s="22" t="s">
        <v>790</v>
      </c>
      <c r="E335" s="22">
        <v>354162</v>
      </c>
      <c r="F335" s="22">
        <v>0</v>
      </c>
      <c r="G335" s="22">
        <v>0</v>
      </c>
      <c r="H335" s="22">
        <v>0</v>
      </c>
      <c r="I335" s="22">
        <v>0</v>
      </c>
      <c r="J335" s="22">
        <v>6372</v>
      </c>
      <c r="K335" s="22">
        <v>0</v>
      </c>
      <c r="L335" s="22">
        <v>0</v>
      </c>
      <c r="M335" s="22">
        <v>-6427</v>
      </c>
      <c r="N335" s="22">
        <v>0</v>
      </c>
      <c r="O335" s="22">
        <v>0</v>
      </c>
      <c r="P335" s="22">
        <v>0</v>
      </c>
      <c r="Q335" s="22">
        <v>208631</v>
      </c>
      <c r="R335" s="22">
        <v>562738</v>
      </c>
      <c r="S335" s="22">
        <v>0</v>
      </c>
      <c r="T335" s="22">
        <v>0</v>
      </c>
      <c r="U335" s="22">
        <v>0</v>
      </c>
    </row>
    <row r="336" spans="1:21" x14ac:dyDescent="0.25">
      <c r="A336" s="22" t="s">
        <v>120</v>
      </c>
      <c r="B336" s="22" t="s">
        <v>706</v>
      </c>
      <c r="C336" s="22" t="s">
        <v>791</v>
      </c>
      <c r="D336" s="22" t="s">
        <v>792</v>
      </c>
      <c r="E336" s="22">
        <v>690006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-23719</v>
      </c>
      <c r="N336" s="22">
        <v>0</v>
      </c>
      <c r="O336" s="22">
        <v>0</v>
      </c>
      <c r="P336" s="22">
        <v>0</v>
      </c>
      <c r="Q336" s="22">
        <v>0</v>
      </c>
      <c r="R336" s="22">
        <v>666287</v>
      </c>
      <c r="S336" s="22">
        <v>0</v>
      </c>
      <c r="T336" s="22">
        <v>0</v>
      </c>
      <c r="U336" s="22">
        <v>0</v>
      </c>
    </row>
    <row r="337" spans="1:21" x14ac:dyDescent="0.25">
      <c r="A337" s="22" t="s">
        <v>120</v>
      </c>
      <c r="B337" s="22" t="s">
        <v>706</v>
      </c>
      <c r="C337" s="22" t="s">
        <v>793</v>
      </c>
      <c r="D337" s="22" t="s">
        <v>794</v>
      </c>
      <c r="E337" s="22">
        <v>694027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-49630</v>
      </c>
      <c r="N337" s="22">
        <v>0</v>
      </c>
      <c r="O337" s="22">
        <v>4833</v>
      </c>
      <c r="P337" s="22">
        <v>0</v>
      </c>
      <c r="Q337" s="22">
        <v>0</v>
      </c>
      <c r="R337" s="22">
        <v>649230</v>
      </c>
      <c r="S337" s="22">
        <v>0</v>
      </c>
      <c r="T337" s="22">
        <v>0</v>
      </c>
      <c r="U337" s="22">
        <v>0</v>
      </c>
    </row>
    <row r="338" spans="1:21" x14ac:dyDescent="0.25">
      <c r="A338" s="22" t="s">
        <v>120</v>
      </c>
      <c r="B338" s="22" t="s">
        <v>706</v>
      </c>
      <c r="C338" s="22" t="s">
        <v>795</v>
      </c>
      <c r="D338" s="22" t="s">
        <v>796</v>
      </c>
      <c r="E338" s="22">
        <v>641894</v>
      </c>
      <c r="F338" s="22">
        <v>0</v>
      </c>
      <c r="G338" s="22">
        <v>0</v>
      </c>
      <c r="H338" s="22">
        <v>0</v>
      </c>
      <c r="I338" s="22">
        <v>0</v>
      </c>
      <c r="J338" s="22">
        <v>5166</v>
      </c>
      <c r="K338" s="22">
        <v>0</v>
      </c>
      <c r="L338" s="22">
        <v>0</v>
      </c>
      <c r="M338" s="22">
        <v>-1762</v>
      </c>
      <c r="N338" s="22">
        <v>0</v>
      </c>
      <c r="O338" s="22">
        <v>0</v>
      </c>
      <c r="P338" s="22">
        <v>0</v>
      </c>
      <c r="Q338" s="22">
        <v>0</v>
      </c>
      <c r="R338" s="22">
        <v>645298</v>
      </c>
      <c r="S338" s="22">
        <v>0</v>
      </c>
      <c r="T338" s="22">
        <v>0</v>
      </c>
      <c r="U338" s="22">
        <v>0</v>
      </c>
    </row>
    <row r="339" spans="1:21" x14ac:dyDescent="0.25">
      <c r="A339" s="22" t="s">
        <v>120</v>
      </c>
      <c r="B339" s="22" t="s">
        <v>706</v>
      </c>
      <c r="C339" s="22" t="s">
        <v>797</v>
      </c>
      <c r="D339" s="22" t="s">
        <v>798</v>
      </c>
      <c r="E339" s="22">
        <v>223715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3999</v>
      </c>
      <c r="L339" s="22">
        <v>0</v>
      </c>
      <c r="M339" s="22">
        <v>-8806</v>
      </c>
      <c r="N339" s="22">
        <v>0</v>
      </c>
      <c r="O339" s="22">
        <v>0</v>
      </c>
      <c r="P339" s="22">
        <v>0</v>
      </c>
      <c r="Q339" s="22">
        <v>0</v>
      </c>
      <c r="R339" s="22">
        <v>218908</v>
      </c>
      <c r="S339" s="22">
        <v>0</v>
      </c>
      <c r="T339" s="22">
        <v>0</v>
      </c>
      <c r="U339" s="22">
        <v>0</v>
      </c>
    </row>
    <row r="340" spans="1:21" x14ac:dyDescent="0.25">
      <c r="A340" s="22" t="s">
        <v>120</v>
      </c>
      <c r="B340" s="22" t="s">
        <v>706</v>
      </c>
      <c r="C340" s="22" t="s">
        <v>799</v>
      </c>
      <c r="D340" s="22" t="s">
        <v>800</v>
      </c>
      <c r="E340" s="22">
        <v>46479</v>
      </c>
      <c r="F340" s="22"/>
      <c r="G340" s="22"/>
      <c r="H340" s="22"/>
      <c r="I340" s="22"/>
      <c r="J340" s="22"/>
      <c r="K340" s="22"/>
      <c r="L340" s="22"/>
      <c r="M340" s="22">
        <v>-3184</v>
      </c>
      <c r="N340" s="22"/>
      <c r="O340" s="22"/>
      <c r="P340" s="22"/>
      <c r="Q340" s="22"/>
      <c r="R340" s="22">
        <v>43295</v>
      </c>
      <c r="S340" s="22"/>
      <c r="T340" s="22"/>
      <c r="U340" s="22"/>
    </row>
    <row r="341" spans="1:21" x14ac:dyDescent="0.25">
      <c r="A341" s="22" t="s">
        <v>120</v>
      </c>
      <c r="B341" s="22" t="s">
        <v>706</v>
      </c>
      <c r="C341" s="22" t="s">
        <v>801</v>
      </c>
      <c r="D341" s="22" t="s">
        <v>802</v>
      </c>
      <c r="E341" s="22">
        <v>1304144</v>
      </c>
      <c r="F341" s="22">
        <v>0</v>
      </c>
      <c r="G341" s="22">
        <v>0</v>
      </c>
      <c r="H341" s="22">
        <v>0</v>
      </c>
      <c r="I341" s="22">
        <v>0</v>
      </c>
      <c r="J341" s="22">
        <v>363193</v>
      </c>
      <c r="K341" s="22">
        <v>0</v>
      </c>
      <c r="L341" s="22">
        <v>0</v>
      </c>
      <c r="M341" s="22">
        <v>-20176</v>
      </c>
      <c r="N341" s="22">
        <v>0</v>
      </c>
      <c r="O341" s="22">
        <v>0</v>
      </c>
      <c r="P341" s="22">
        <v>0</v>
      </c>
      <c r="Q341" s="22">
        <v>1</v>
      </c>
      <c r="R341" s="22">
        <v>1647162</v>
      </c>
      <c r="S341" s="22">
        <v>0</v>
      </c>
      <c r="T341" s="22">
        <v>0</v>
      </c>
      <c r="U341" s="22">
        <v>0</v>
      </c>
    </row>
    <row r="342" spans="1:21" x14ac:dyDescent="0.25">
      <c r="A342" s="22" t="s">
        <v>120</v>
      </c>
      <c r="B342" s="22" t="s">
        <v>706</v>
      </c>
      <c r="C342" s="22" t="s">
        <v>803</v>
      </c>
      <c r="D342" s="22" t="s">
        <v>804</v>
      </c>
      <c r="E342" s="22">
        <v>595510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-27443</v>
      </c>
      <c r="N342" s="22">
        <v>0</v>
      </c>
      <c r="O342" s="22">
        <v>18928</v>
      </c>
      <c r="P342" s="22">
        <v>0</v>
      </c>
      <c r="Q342" s="22">
        <v>0</v>
      </c>
      <c r="R342" s="22">
        <v>586995</v>
      </c>
      <c r="S342" s="22">
        <v>0</v>
      </c>
      <c r="T342" s="22">
        <v>0</v>
      </c>
      <c r="U342" s="22">
        <v>0</v>
      </c>
    </row>
    <row r="343" spans="1:21" x14ac:dyDescent="0.25">
      <c r="A343" s="22" t="s">
        <v>120</v>
      </c>
      <c r="B343" s="22" t="s">
        <v>706</v>
      </c>
      <c r="C343" s="22" t="s">
        <v>805</v>
      </c>
      <c r="D343" s="22" t="s">
        <v>806</v>
      </c>
      <c r="E343" s="22">
        <v>249955</v>
      </c>
      <c r="F343" s="22">
        <v>0</v>
      </c>
      <c r="G343" s="22">
        <v>0</v>
      </c>
      <c r="H343" s="22">
        <v>0</v>
      </c>
      <c r="I343" s="22">
        <v>30043</v>
      </c>
      <c r="J343" s="22">
        <v>58873</v>
      </c>
      <c r="K343" s="22">
        <v>0</v>
      </c>
      <c r="L343" s="22">
        <v>0</v>
      </c>
      <c r="M343" s="22">
        <v>-17623</v>
      </c>
      <c r="N343" s="22">
        <v>0</v>
      </c>
      <c r="O343" s="22">
        <v>0</v>
      </c>
      <c r="P343" s="22">
        <v>0</v>
      </c>
      <c r="Q343" s="22">
        <v>0</v>
      </c>
      <c r="R343" s="22">
        <v>321248</v>
      </c>
      <c r="S343" s="22">
        <v>0</v>
      </c>
      <c r="T343" s="22">
        <v>0</v>
      </c>
      <c r="U343" s="22">
        <v>0</v>
      </c>
    </row>
    <row r="344" spans="1:21" x14ac:dyDescent="0.25">
      <c r="A344" s="22" t="s">
        <v>120</v>
      </c>
      <c r="B344" s="22" t="s">
        <v>706</v>
      </c>
      <c r="C344" s="22" t="s">
        <v>807</v>
      </c>
      <c r="D344" s="22" t="s">
        <v>808</v>
      </c>
      <c r="E344" s="22">
        <v>581862</v>
      </c>
      <c r="F344" s="22">
        <v>0</v>
      </c>
      <c r="G344" s="22">
        <v>0</v>
      </c>
      <c r="H344" s="22">
        <v>0</v>
      </c>
      <c r="I344" s="22">
        <v>0</v>
      </c>
      <c r="J344" s="22">
        <v>26849</v>
      </c>
      <c r="K344" s="22">
        <v>0</v>
      </c>
      <c r="L344" s="22">
        <v>0</v>
      </c>
      <c r="M344" s="22">
        <v>-18667</v>
      </c>
      <c r="N344" s="22">
        <v>0</v>
      </c>
      <c r="O344" s="22">
        <v>0</v>
      </c>
      <c r="P344" s="22">
        <v>0</v>
      </c>
      <c r="Q344" s="22">
        <v>0</v>
      </c>
      <c r="R344" s="22">
        <v>590044</v>
      </c>
      <c r="S344" s="22">
        <v>0</v>
      </c>
      <c r="T344" s="22">
        <v>0</v>
      </c>
      <c r="U344" s="22">
        <v>0</v>
      </c>
    </row>
    <row r="345" spans="1:21" x14ac:dyDescent="0.25">
      <c r="A345" s="22" t="s">
        <v>120</v>
      </c>
      <c r="B345" s="22" t="s">
        <v>809</v>
      </c>
      <c r="C345" s="22" t="s">
        <v>810</v>
      </c>
      <c r="D345" s="22" t="s">
        <v>811</v>
      </c>
      <c r="E345" s="22">
        <v>231585</v>
      </c>
      <c r="F345" s="22">
        <v>0</v>
      </c>
      <c r="G345" s="22">
        <v>0</v>
      </c>
      <c r="H345" s="22">
        <v>0</v>
      </c>
      <c r="I345" s="22">
        <v>0</v>
      </c>
      <c r="J345" s="22">
        <v>331905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563490</v>
      </c>
      <c r="S345" s="22">
        <v>0</v>
      </c>
      <c r="T345" s="22">
        <v>0</v>
      </c>
      <c r="U345" s="22">
        <v>0</v>
      </c>
    </row>
    <row r="346" spans="1:21" x14ac:dyDescent="0.25">
      <c r="A346" s="22" t="s">
        <v>120</v>
      </c>
      <c r="B346" s="22" t="s">
        <v>809</v>
      </c>
      <c r="C346" s="22" t="s">
        <v>812</v>
      </c>
      <c r="D346" s="22" t="s">
        <v>813</v>
      </c>
      <c r="E346" s="22">
        <v>1374545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-56962</v>
      </c>
      <c r="N346" s="22">
        <v>0</v>
      </c>
      <c r="O346" s="22">
        <v>0</v>
      </c>
      <c r="P346" s="22">
        <v>0</v>
      </c>
      <c r="Q346" s="22">
        <v>0</v>
      </c>
      <c r="R346" s="22">
        <v>1317583</v>
      </c>
      <c r="S346" s="22">
        <v>0</v>
      </c>
      <c r="T346" s="22">
        <v>0</v>
      </c>
      <c r="U346" s="22">
        <v>0</v>
      </c>
    </row>
    <row r="347" spans="1:21" x14ac:dyDescent="0.25">
      <c r="A347" s="22" t="s">
        <v>120</v>
      </c>
      <c r="B347" s="22" t="s">
        <v>809</v>
      </c>
      <c r="C347" s="22" t="s">
        <v>814</v>
      </c>
      <c r="D347" s="22" t="s">
        <v>815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</row>
    <row r="348" spans="1:21" x14ac:dyDescent="0.25">
      <c r="A348" s="22" t="s">
        <v>120</v>
      </c>
      <c r="B348" s="22" t="s">
        <v>809</v>
      </c>
      <c r="C348" s="22" t="s">
        <v>816</v>
      </c>
      <c r="D348" s="22" t="s">
        <v>817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</row>
    <row r="349" spans="1:21" x14ac:dyDescent="0.25">
      <c r="A349" s="22" t="s">
        <v>120</v>
      </c>
      <c r="B349" s="22" t="s">
        <v>809</v>
      </c>
      <c r="C349" s="22" t="s">
        <v>818</v>
      </c>
      <c r="D349" s="22" t="s">
        <v>819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0</v>
      </c>
    </row>
    <row r="350" spans="1:21" x14ac:dyDescent="0.25">
      <c r="A350" s="22" t="s">
        <v>120</v>
      </c>
      <c r="B350" s="22" t="s">
        <v>809</v>
      </c>
      <c r="C350" s="22" t="s">
        <v>820</v>
      </c>
      <c r="D350" s="22" t="s">
        <v>821</v>
      </c>
      <c r="E350" s="22">
        <v>343126</v>
      </c>
      <c r="F350" s="22">
        <v>0</v>
      </c>
      <c r="G350" s="22">
        <v>0</v>
      </c>
      <c r="H350" s="22">
        <v>0</v>
      </c>
      <c r="I350" s="22">
        <v>0</v>
      </c>
      <c r="J350" s="22">
        <v>-102659</v>
      </c>
      <c r="K350" s="22">
        <v>0</v>
      </c>
      <c r="L350" s="22">
        <v>0</v>
      </c>
      <c r="M350" s="22">
        <v>-113874</v>
      </c>
      <c r="N350" s="22">
        <v>0</v>
      </c>
      <c r="O350" s="22">
        <v>90028</v>
      </c>
      <c r="P350" s="22">
        <v>0</v>
      </c>
      <c r="Q350" s="22">
        <v>46174</v>
      </c>
      <c r="R350" s="22">
        <v>262795</v>
      </c>
      <c r="S350" s="22">
        <v>0</v>
      </c>
      <c r="T350" s="22">
        <v>0</v>
      </c>
      <c r="U350" s="22">
        <v>0</v>
      </c>
    </row>
    <row r="351" spans="1:21" x14ac:dyDescent="0.25">
      <c r="A351" s="22" t="s">
        <v>120</v>
      </c>
      <c r="B351" s="22" t="s">
        <v>822</v>
      </c>
      <c r="C351" s="22" t="s">
        <v>823</v>
      </c>
      <c r="D351" s="22" t="s">
        <v>824</v>
      </c>
      <c r="E351" s="22">
        <v>139184242</v>
      </c>
      <c r="F351" s="22">
        <v>0</v>
      </c>
      <c r="G351" s="22">
        <v>0</v>
      </c>
      <c r="H351" s="22">
        <v>0</v>
      </c>
      <c r="I351" s="22">
        <v>0</v>
      </c>
      <c r="J351" s="22">
        <v>12712981</v>
      </c>
      <c r="K351" s="22">
        <v>0</v>
      </c>
      <c r="L351" s="22">
        <v>-309251</v>
      </c>
      <c r="M351" s="22">
        <v>-4635409</v>
      </c>
      <c r="N351" s="22">
        <v>1471270</v>
      </c>
      <c r="O351" s="22">
        <v>147127</v>
      </c>
      <c r="P351" s="22">
        <v>-1471270</v>
      </c>
      <c r="Q351" s="22">
        <v>0</v>
      </c>
      <c r="R351" s="22">
        <v>147099690</v>
      </c>
      <c r="S351" s="22">
        <v>0</v>
      </c>
      <c r="T351" s="22">
        <v>0</v>
      </c>
      <c r="U351" s="22">
        <v>0</v>
      </c>
    </row>
    <row r="352" spans="1:21" x14ac:dyDescent="0.25">
      <c r="A352" s="22"/>
      <c r="B352" s="22"/>
      <c r="C352" s="22"/>
      <c r="D352" s="22" t="s">
        <v>825</v>
      </c>
      <c r="E352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FDF0B-6904-450F-B7F9-7C1116E7A55A}">
  <dimension ref="A1:U35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21" width="15.7109375" customWidth="1"/>
  </cols>
  <sheetData>
    <row r="1" spans="1:21" ht="24" customHeight="1" x14ac:dyDescent="0.3">
      <c r="A1" s="4" t="str">
        <f>HYPERLINK("#'Index'!A1", "&lt;&lt; Index")</f>
        <v>&lt;&lt; Index</v>
      </c>
      <c r="B1" s="20" t="s">
        <v>836</v>
      </c>
      <c r="D1" s="20" t="s">
        <v>873</v>
      </c>
    </row>
    <row r="2" spans="1:21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838</v>
      </c>
      <c r="F2" s="21" t="s">
        <v>839</v>
      </c>
      <c r="G2" s="21" t="s">
        <v>840</v>
      </c>
      <c r="H2" s="21" t="s">
        <v>841</v>
      </c>
      <c r="I2" s="21" t="s">
        <v>842</v>
      </c>
      <c r="J2" s="21" t="s">
        <v>843</v>
      </c>
      <c r="K2" s="21" t="s">
        <v>844</v>
      </c>
      <c r="L2" s="21" t="s">
        <v>845</v>
      </c>
      <c r="M2" s="21" t="s">
        <v>17</v>
      </c>
      <c r="N2" s="21" t="s">
        <v>846</v>
      </c>
      <c r="O2" s="21" t="s">
        <v>847</v>
      </c>
      <c r="P2" s="21" t="s">
        <v>848</v>
      </c>
      <c r="Q2" s="21" t="s">
        <v>849</v>
      </c>
      <c r="R2" s="21" t="s">
        <v>850</v>
      </c>
      <c r="S2" s="21" t="s">
        <v>851</v>
      </c>
      <c r="T2" s="21" t="s">
        <v>852</v>
      </c>
      <c r="U2" s="21" t="s">
        <v>853</v>
      </c>
    </row>
    <row r="3" spans="1:21" x14ac:dyDescent="0.25">
      <c r="A3" s="21"/>
      <c r="B3" s="21"/>
      <c r="C3" s="21"/>
      <c r="D3" s="21" t="s">
        <v>87</v>
      </c>
      <c r="E3" s="21" t="s">
        <v>854</v>
      </c>
      <c r="F3" s="21" t="s">
        <v>855</v>
      </c>
      <c r="G3" s="21" t="s">
        <v>856</v>
      </c>
      <c r="H3" s="21" t="s">
        <v>857</v>
      </c>
      <c r="I3" s="21" t="s">
        <v>858</v>
      </c>
      <c r="J3" s="21" t="s">
        <v>859</v>
      </c>
      <c r="K3" s="21" t="s">
        <v>860</v>
      </c>
      <c r="L3" s="21" t="s">
        <v>861</v>
      </c>
      <c r="M3" s="21" t="s">
        <v>862</v>
      </c>
      <c r="N3" s="21" t="s">
        <v>863</v>
      </c>
      <c r="O3" s="21" t="s">
        <v>864</v>
      </c>
      <c r="P3" s="21" t="s">
        <v>865</v>
      </c>
      <c r="Q3" s="21" t="s">
        <v>866</v>
      </c>
      <c r="R3" s="21" t="s">
        <v>867</v>
      </c>
      <c r="S3" s="21" t="s">
        <v>868</v>
      </c>
      <c r="T3" s="21" t="s">
        <v>869</v>
      </c>
      <c r="U3" s="21" t="s">
        <v>870</v>
      </c>
    </row>
    <row r="4" spans="1:21" x14ac:dyDescent="0.25">
      <c r="A4" s="22" t="s">
        <v>120</v>
      </c>
      <c r="B4" s="22" t="s">
        <v>121</v>
      </c>
      <c r="C4" s="22" t="s">
        <v>122</v>
      </c>
      <c r="D4" s="22" t="s">
        <v>123</v>
      </c>
      <c r="E4" s="22">
        <v>357341498</v>
      </c>
      <c r="F4" s="22">
        <v>49708030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-7151800</v>
      </c>
      <c r="O4" s="22">
        <v>0</v>
      </c>
      <c r="P4" s="22">
        <v>7151800</v>
      </c>
      <c r="Q4" s="22">
        <v>0</v>
      </c>
      <c r="R4" s="22">
        <v>407049528</v>
      </c>
      <c r="S4" s="22">
        <v>0</v>
      </c>
      <c r="T4" s="22">
        <v>0</v>
      </c>
      <c r="U4" s="22">
        <v>0</v>
      </c>
    </row>
    <row r="5" spans="1:21" x14ac:dyDescent="0.25">
      <c r="A5" s="22" t="s">
        <v>120</v>
      </c>
      <c r="B5" s="22" t="s">
        <v>121</v>
      </c>
      <c r="C5" s="22" t="s">
        <v>124</v>
      </c>
      <c r="D5" s="22" t="s">
        <v>125</v>
      </c>
      <c r="E5" s="22">
        <v>109292948</v>
      </c>
      <c r="F5" s="22">
        <v>17514143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-1700000</v>
      </c>
      <c r="O5" s="22">
        <v>0</v>
      </c>
      <c r="P5" s="22">
        <v>1700000</v>
      </c>
      <c r="Q5" s="22">
        <v>0</v>
      </c>
      <c r="R5" s="22">
        <v>126807091</v>
      </c>
      <c r="S5" s="22">
        <v>0</v>
      </c>
      <c r="T5" s="22">
        <v>0</v>
      </c>
      <c r="U5" s="22">
        <v>0</v>
      </c>
    </row>
    <row r="6" spans="1:21" x14ac:dyDescent="0.25">
      <c r="A6" s="22" t="s">
        <v>120</v>
      </c>
      <c r="B6" s="22" t="s">
        <v>121</v>
      </c>
      <c r="C6" s="22" t="s">
        <v>126</v>
      </c>
      <c r="D6" s="22" t="s">
        <v>127</v>
      </c>
      <c r="E6" s="22">
        <v>9791509000</v>
      </c>
      <c r="F6" s="22">
        <v>497489000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-703114000</v>
      </c>
      <c r="O6" s="22">
        <v>0</v>
      </c>
      <c r="P6" s="22">
        <v>703114000</v>
      </c>
      <c r="Q6" s="22">
        <v>201636000</v>
      </c>
      <c r="R6" s="22">
        <v>10490634000</v>
      </c>
      <c r="S6" s="22">
        <v>0</v>
      </c>
      <c r="T6" s="22">
        <v>0</v>
      </c>
      <c r="U6" s="22">
        <v>0</v>
      </c>
    </row>
    <row r="7" spans="1:21" x14ac:dyDescent="0.25">
      <c r="A7" s="22" t="s">
        <v>120</v>
      </c>
      <c r="B7" s="22" t="s">
        <v>121</v>
      </c>
      <c r="C7" s="22" t="s">
        <v>128</v>
      </c>
      <c r="D7" s="22" t="s">
        <v>129</v>
      </c>
      <c r="E7" s="22">
        <v>181075593</v>
      </c>
      <c r="F7" s="22">
        <v>3130368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-388772</v>
      </c>
      <c r="O7" s="22">
        <v>0</v>
      </c>
      <c r="P7" s="22">
        <v>388772</v>
      </c>
      <c r="Q7" s="22">
        <v>0</v>
      </c>
      <c r="R7" s="22">
        <v>184205961</v>
      </c>
      <c r="S7" s="22">
        <v>0</v>
      </c>
      <c r="T7" s="22">
        <v>0</v>
      </c>
      <c r="U7" s="22">
        <v>0</v>
      </c>
    </row>
    <row r="8" spans="1:21" x14ac:dyDescent="0.25">
      <c r="A8" s="22" t="s">
        <v>120</v>
      </c>
      <c r="B8" s="22" t="s">
        <v>121</v>
      </c>
      <c r="C8" s="22" t="s">
        <v>130</v>
      </c>
      <c r="D8" s="22" t="s">
        <v>131</v>
      </c>
      <c r="E8" s="22">
        <v>138933862</v>
      </c>
      <c r="F8" s="22">
        <v>4464567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18889699</v>
      </c>
      <c r="O8" s="22">
        <v>0</v>
      </c>
      <c r="P8" s="22">
        <v>-18889699</v>
      </c>
      <c r="Q8" s="22">
        <v>0</v>
      </c>
      <c r="R8" s="22">
        <v>143398429</v>
      </c>
      <c r="S8" s="22">
        <v>0</v>
      </c>
      <c r="T8" s="22">
        <v>0</v>
      </c>
      <c r="U8" s="22">
        <v>0</v>
      </c>
    </row>
    <row r="9" spans="1:21" x14ac:dyDescent="0.25">
      <c r="A9" s="22" t="s">
        <v>120</v>
      </c>
      <c r="B9" s="22" t="s">
        <v>121</v>
      </c>
      <c r="C9" s="22" t="s">
        <v>132</v>
      </c>
      <c r="D9" s="22" t="s">
        <v>133</v>
      </c>
      <c r="E9" s="22">
        <v>9328876000</v>
      </c>
      <c r="F9" s="22">
        <v>604386000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-609866000</v>
      </c>
      <c r="O9" s="22">
        <v>0</v>
      </c>
      <c r="P9" s="22">
        <v>609866000</v>
      </c>
      <c r="Q9" s="22">
        <v>-47925000</v>
      </c>
      <c r="R9" s="22">
        <v>9885337000</v>
      </c>
      <c r="S9" s="22">
        <v>0</v>
      </c>
      <c r="T9" s="22">
        <v>0</v>
      </c>
      <c r="U9" s="22">
        <v>0</v>
      </c>
    </row>
    <row r="10" spans="1:21" x14ac:dyDescent="0.25">
      <c r="A10" s="22" t="s">
        <v>120</v>
      </c>
      <c r="B10" s="22" t="s">
        <v>121</v>
      </c>
      <c r="C10" s="22" t="s">
        <v>134</v>
      </c>
      <c r="D10" s="22" t="s">
        <v>135</v>
      </c>
      <c r="E10" s="22">
        <v>226759569</v>
      </c>
      <c r="F10" s="22">
        <v>13324452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240084021</v>
      </c>
      <c r="S10" s="22">
        <v>0</v>
      </c>
      <c r="T10" s="22">
        <v>0</v>
      </c>
      <c r="U10" s="22">
        <v>0</v>
      </c>
    </row>
    <row r="11" spans="1:21" x14ac:dyDescent="0.25">
      <c r="A11" s="22" t="s">
        <v>120</v>
      </c>
      <c r="B11" s="22" t="s">
        <v>121</v>
      </c>
      <c r="C11" s="22" t="s">
        <v>136</v>
      </c>
      <c r="D11" s="22" t="s">
        <v>137</v>
      </c>
      <c r="E11" s="22">
        <v>354407369</v>
      </c>
      <c r="F11" s="22">
        <v>51813735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-52520546</v>
      </c>
      <c r="O11" s="22">
        <v>0</v>
      </c>
      <c r="P11" s="22">
        <v>52520546</v>
      </c>
      <c r="Q11" s="22">
        <v>0</v>
      </c>
      <c r="R11" s="22">
        <v>406221104</v>
      </c>
      <c r="S11" s="22">
        <v>0</v>
      </c>
      <c r="T11" s="22">
        <v>0</v>
      </c>
      <c r="U11" s="22">
        <v>0</v>
      </c>
    </row>
    <row r="12" spans="1:21" x14ac:dyDescent="0.25">
      <c r="A12" s="22" t="s">
        <v>120</v>
      </c>
      <c r="B12" s="22" t="s">
        <v>121</v>
      </c>
      <c r="C12" s="22" t="s">
        <v>138</v>
      </c>
      <c r="D12" s="22" t="s">
        <v>139</v>
      </c>
      <c r="E12" s="22">
        <v>426287831</v>
      </c>
      <c r="F12" s="22">
        <v>18729214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445056503</v>
      </c>
      <c r="S12" s="22">
        <v>0</v>
      </c>
      <c r="T12" s="22">
        <v>0</v>
      </c>
      <c r="U12" s="22">
        <v>0</v>
      </c>
    </row>
    <row r="13" spans="1:21" x14ac:dyDescent="0.25">
      <c r="A13" s="22" t="s">
        <v>120</v>
      </c>
      <c r="B13" s="22" t="s">
        <v>121</v>
      </c>
      <c r="C13" s="22" t="s">
        <v>140</v>
      </c>
      <c r="D13" s="22" t="s">
        <v>141</v>
      </c>
      <c r="E13" s="22">
        <v>780839000</v>
      </c>
      <c r="F13" s="22">
        <v>50534000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-3460000</v>
      </c>
      <c r="O13" s="22">
        <v>0</v>
      </c>
      <c r="P13" s="22">
        <v>3460000</v>
      </c>
      <c r="Q13" s="22">
        <v>0</v>
      </c>
      <c r="R13" s="22">
        <v>831373000</v>
      </c>
      <c r="S13" s="22">
        <v>0</v>
      </c>
      <c r="T13" s="22">
        <v>0</v>
      </c>
      <c r="U13" s="22">
        <v>0</v>
      </c>
    </row>
    <row r="14" spans="1:21" x14ac:dyDescent="0.25">
      <c r="A14" s="22" t="s">
        <v>120</v>
      </c>
      <c r="B14" s="22" t="s">
        <v>121</v>
      </c>
      <c r="C14" s="22" t="s">
        <v>142</v>
      </c>
      <c r="D14" s="22" t="s">
        <v>143</v>
      </c>
      <c r="E14" s="22">
        <v>1189341000</v>
      </c>
      <c r="F14" s="22">
        <v>39853000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39639000</v>
      </c>
      <c r="O14" s="22">
        <v>0</v>
      </c>
      <c r="P14" s="22">
        <v>-39639000</v>
      </c>
      <c r="Q14" s="22">
        <v>0</v>
      </c>
      <c r="R14" s="22">
        <v>1229194000</v>
      </c>
      <c r="S14" s="22">
        <v>0</v>
      </c>
      <c r="T14" s="22">
        <v>0</v>
      </c>
      <c r="U14" s="22">
        <v>0</v>
      </c>
    </row>
    <row r="15" spans="1:21" x14ac:dyDescent="0.25">
      <c r="A15" s="22" t="s">
        <v>120</v>
      </c>
      <c r="B15" s="22" t="s">
        <v>121</v>
      </c>
      <c r="C15" s="22" t="s">
        <v>144</v>
      </c>
      <c r="D15" s="22" t="s">
        <v>145</v>
      </c>
      <c r="E15" s="22">
        <v>1673225509</v>
      </c>
      <c r="F15" s="22">
        <v>116233318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-67971869</v>
      </c>
      <c r="O15" s="22">
        <v>0</v>
      </c>
      <c r="P15" s="22">
        <v>67971869</v>
      </c>
      <c r="Q15" s="22">
        <v>0</v>
      </c>
      <c r="R15" s="22">
        <v>1789458827</v>
      </c>
      <c r="S15" s="22">
        <v>0</v>
      </c>
      <c r="T15" s="22">
        <v>0</v>
      </c>
      <c r="U15" s="22">
        <v>0</v>
      </c>
    </row>
    <row r="16" spans="1:21" x14ac:dyDescent="0.25">
      <c r="A16" s="22" t="s">
        <v>120</v>
      </c>
      <c r="B16" s="22" t="s">
        <v>121</v>
      </c>
      <c r="C16" s="22" t="s">
        <v>146</v>
      </c>
      <c r="D16" s="22" t="s">
        <v>147</v>
      </c>
      <c r="E16" s="22">
        <v>279018618</v>
      </c>
      <c r="F16" s="22">
        <v>19766677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-4300000</v>
      </c>
      <c r="O16" s="22">
        <v>0</v>
      </c>
      <c r="P16" s="22">
        <v>4300000</v>
      </c>
      <c r="Q16" s="22">
        <v>0</v>
      </c>
      <c r="R16" s="22">
        <v>298785295</v>
      </c>
      <c r="S16" s="22">
        <v>0</v>
      </c>
      <c r="T16" s="22">
        <v>0</v>
      </c>
      <c r="U16" s="22">
        <v>0</v>
      </c>
    </row>
    <row r="17" spans="1:21" x14ac:dyDescent="0.25">
      <c r="A17" s="22" t="s">
        <v>120</v>
      </c>
      <c r="B17" s="22" t="s">
        <v>121</v>
      </c>
      <c r="C17" s="22" t="s">
        <v>148</v>
      </c>
      <c r="D17" s="22" t="s">
        <v>149</v>
      </c>
      <c r="E17" s="22">
        <v>634814068</v>
      </c>
      <c r="F17" s="22">
        <v>33754964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-3803300</v>
      </c>
      <c r="O17" s="22">
        <v>0</v>
      </c>
      <c r="P17" s="22">
        <v>3803300</v>
      </c>
      <c r="Q17" s="22">
        <v>0</v>
      </c>
      <c r="R17" s="22">
        <v>668569032</v>
      </c>
      <c r="S17" s="22">
        <v>0</v>
      </c>
      <c r="T17" s="22">
        <v>0</v>
      </c>
      <c r="U17" s="22">
        <v>0</v>
      </c>
    </row>
    <row r="18" spans="1:21" x14ac:dyDescent="0.25">
      <c r="A18" s="22" t="s">
        <v>120</v>
      </c>
      <c r="B18" s="22" t="s">
        <v>121</v>
      </c>
      <c r="C18" s="22" t="s">
        <v>150</v>
      </c>
      <c r="D18" s="22" t="s">
        <v>151</v>
      </c>
      <c r="E18" s="22">
        <v>72557550</v>
      </c>
      <c r="F18" s="22">
        <v>12309186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-1261665</v>
      </c>
      <c r="O18" s="22">
        <v>0</v>
      </c>
      <c r="P18" s="22">
        <v>1261665</v>
      </c>
      <c r="Q18" s="22">
        <v>0</v>
      </c>
      <c r="R18" s="22">
        <v>84866736</v>
      </c>
      <c r="S18" s="22">
        <v>0</v>
      </c>
      <c r="T18" s="22">
        <v>0</v>
      </c>
      <c r="U18" s="22">
        <v>0</v>
      </c>
    </row>
    <row r="19" spans="1:21" x14ac:dyDescent="0.25">
      <c r="A19" s="22" t="s">
        <v>120</v>
      </c>
      <c r="B19" s="22" t="s">
        <v>152</v>
      </c>
      <c r="C19" s="22" t="s">
        <v>153</v>
      </c>
      <c r="D19" s="22" t="s">
        <v>154</v>
      </c>
      <c r="E19" s="22">
        <v>91024133</v>
      </c>
      <c r="F19" s="22">
        <v>4324733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-130000</v>
      </c>
      <c r="O19" s="22">
        <v>0</v>
      </c>
      <c r="P19" s="22">
        <v>130000</v>
      </c>
      <c r="Q19" s="22">
        <v>0</v>
      </c>
      <c r="R19" s="22">
        <v>95348866</v>
      </c>
      <c r="S19" s="22">
        <v>0</v>
      </c>
      <c r="T19" s="22">
        <v>0</v>
      </c>
      <c r="U19" s="22">
        <v>0</v>
      </c>
    </row>
    <row r="20" spans="1:21" x14ac:dyDescent="0.25">
      <c r="A20" s="22" t="s">
        <v>120</v>
      </c>
      <c r="B20" s="22" t="s">
        <v>152</v>
      </c>
      <c r="C20" s="22" t="s">
        <v>155</v>
      </c>
      <c r="D20" s="22" t="s">
        <v>156</v>
      </c>
      <c r="E20" s="22">
        <v>42632525</v>
      </c>
      <c r="F20" s="22">
        <v>5371955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48004480</v>
      </c>
      <c r="S20" s="22">
        <v>0</v>
      </c>
      <c r="T20" s="22">
        <v>0</v>
      </c>
      <c r="U20" s="22">
        <v>0</v>
      </c>
    </row>
    <row r="21" spans="1:21" x14ac:dyDescent="0.25">
      <c r="A21" s="22" t="s">
        <v>120</v>
      </c>
      <c r="B21" s="22" t="s">
        <v>152</v>
      </c>
      <c r="C21" s="22" t="s">
        <v>157</v>
      </c>
      <c r="D21" s="22" t="s">
        <v>158</v>
      </c>
      <c r="E21" s="22">
        <v>139212382</v>
      </c>
      <c r="F21" s="22">
        <v>13750497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-4438504</v>
      </c>
      <c r="O21" s="22">
        <v>0</v>
      </c>
      <c r="P21" s="22">
        <v>4438504</v>
      </c>
      <c r="Q21" s="22">
        <v>0</v>
      </c>
      <c r="R21" s="22">
        <v>152962879</v>
      </c>
      <c r="S21" s="22">
        <v>0</v>
      </c>
      <c r="T21" s="22">
        <v>0</v>
      </c>
      <c r="U21" s="22">
        <v>0</v>
      </c>
    </row>
    <row r="22" spans="1:21" x14ac:dyDescent="0.25">
      <c r="A22" s="22" t="s">
        <v>120</v>
      </c>
      <c r="B22" s="22" t="s">
        <v>152</v>
      </c>
      <c r="C22" s="22" t="s">
        <v>159</v>
      </c>
      <c r="D22" s="22" t="s">
        <v>160</v>
      </c>
      <c r="E22" s="22">
        <v>1149823241</v>
      </c>
      <c r="F22" s="22">
        <v>108541180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-44311130</v>
      </c>
      <c r="O22" s="22">
        <v>0</v>
      </c>
      <c r="P22" s="22">
        <v>44311130</v>
      </c>
      <c r="Q22" s="22">
        <v>0</v>
      </c>
      <c r="R22" s="22">
        <v>1258364421</v>
      </c>
      <c r="S22" s="22">
        <v>0</v>
      </c>
      <c r="T22" s="22">
        <v>0</v>
      </c>
      <c r="U22" s="22">
        <v>0</v>
      </c>
    </row>
    <row r="23" spans="1:21" x14ac:dyDescent="0.25">
      <c r="A23" s="22" t="s">
        <v>120</v>
      </c>
      <c r="B23" s="22" t="s">
        <v>152</v>
      </c>
      <c r="C23" s="22" t="s">
        <v>161</v>
      </c>
      <c r="D23" s="22" t="s">
        <v>162</v>
      </c>
      <c r="E23" s="22">
        <v>1428899396</v>
      </c>
      <c r="F23" s="22">
        <v>389770682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1818670078</v>
      </c>
      <c r="S23" s="22">
        <v>0</v>
      </c>
      <c r="T23" s="22">
        <v>0</v>
      </c>
      <c r="U23" s="22">
        <v>0</v>
      </c>
    </row>
    <row r="24" spans="1:21" x14ac:dyDescent="0.25">
      <c r="A24" s="22" t="s">
        <v>120</v>
      </c>
      <c r="B24" s="22" t="s">
        <v>163</v>
      </c>
      <c r="C24" s="22" t="s">
        <v>164</v>
      </c>
      <c r="D24" s="22" t="s">
        <v>165</v>
      </c>
      <c r="E24" s="22">
        <v>9227078</v>
      </c>
      <c r="F24" s="22">
        <v>238788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9465866</v>
      </c>
      <c r="S24" s="22">
        <v>0</v>
      </c>
      <c r="T24" s="22">
        <v>0</v>
      </c>
      <c r="U24" s="22">
        <v>0</v>
      </c>
    </row>
    <row r="25" spans="1:21" x14ac:dyDescent="0.25">
      <c r="A25" s="22" t="s">
        <v>120</v>
      </c>
      <c r="B25" s="22" t="s">
        <v>163</v>
      </c>
      <c r="C25" s="22" t="s">
        <v>166</v>
      </c>
      <c r="D25" s="22" t="s">
        <v>167</v>
      </c>
      <c r="E25" s="22">
        <v>94765355</v>
      </c>
      <c r="F25" s="22">
        <v>-259186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57</v>
      </c>
      <c r="R25" s="22">
        <v>94506226</v>
      </c>
      <c r="S25" s="22">
        <v>0</v>
      </c>
      <c r="T25" s="22">
        <v>0</v>
      </c>
      <c r="U25" s="22">
        <v>0</v>
      </c>
    </row>
    <row r="26" spans="1:21" x14ac:dyDescent="0.25">
      <c r="A26" s="22" t="s">
        <v>120</v>
      </c>
      <c r="B26" s="22" t="s">
        <v>163</v>
      </c>
      <c r="C26" s="22" t="s">
        <v>168</v>
      </c>
      <c r="D26" s="22" t="s">
        <v>169</v>
      </c>
      <c r="E26" s="22">
        <v>42114799</v>
      </c>
      <c r="F26" s="22">
        <v>4461070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46575869</v>
      </c>
      <c r="S26" s="22">
        <v>0</v>
      </c>
      <c r="T26" s="22">
        <v>0</v>
      </c>
      <c r="U26" s="22">
        <v>0</v>
      </c>
    </row>
    <row r="27" spans="1:21" x14ac:dyDescent="0.25">
      <c r="A27" s="22" t="s">
        <v>120</v>
      </c>
      <c r="B27" s="22" t="s">
        <v>163</v>
      </c>
      <c r="C27" s="22" t="s">
        <v>170</v>
      </c>
      <c r="D27" s="22" t="s">
        <v>171</v>
      </c>
      <c r="E27" s="22">
        <v>47689843</v>
      </c>
      <c r="F27" s="22">
        <v>2094561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49784404</v>
      </c>
      <c r="S27" s="22">
        <v>0</v>
      </c>
      <c r="T27" s="22">
        <v>0</v>
      </c>
      <c r="U27" s="22">
        <v>0</v>
      </c>
    </row>
    <row r="28" spans="1:21" x14ac:dyDescent="0.25">
      <c r="A28" s="22" t="s">
        <v>120</v>
      </c>
      <c r="B28" s="22" t="s">
        <v>163</v>
      </c>
      <c r="C28" s="22" t="s">
        <v>172</v>
      </c>
      <c r="D28" s="22" t="s">
        <v>173</v>
      </c>
      <c r="E28" s="22">
        <v>48872463</v>
      </c>
      <c r="F28" s="22">
        <v>1238846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280114</v>
      </c>
      <c r="R28" s="22">
        <v>50391423</v>
      </c>
      <c r="S28" s="22">
        <v>0</v>
      </c>
      <c r="T28" s="22">
        <v>0</v>
      </c>
      <c r="U28" s="22">
        <v>0</v>
      </c>
    </row>
    <row r="29" spans="1:21" x14ac:dyDescent="0.25">
      <c r="A29" s="22" t="s">
        <v>120</v>
      </c>
      <c r="B29" s="22" t="s">
        <v>163</v>
      </c>
      <c r="C29" s="22" t="s">
        <v>174</v>
      </c>
      <c r="D29" s="22" t="s">
        <v>175</v>
      </c>
      <c r="E29" s="22">
        <v>64262112</v>
      </c>
      <c r="F29" s="22">
        <v>1222913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65485025</v>
      </c>
      <c r="S29" s="22">
        <v>0</v>
      </c>
      <c r="T29" s="22">
        <v>0</v>
      </c>
      <c r="U29" s="22">
        <v>0</v>
      </c>
    </row>
    <row r="30" spans="1:21" x14ac:dyDescent="0.25">
      <c r="A30" s="22" t="s">
        <v>120</v>
      </c>
      <c r="B30" s="22" t="s">
        <v>163</v>
      </c>
      <c r="C30" s="22" t="s">
        <v>176</v>
      </c>
      <c r="D30" s="22" t="s">
        <v>177</v>
      </c>
      <c r="E30" s="22">
        <v>61526052</v>
      </c>
      <c r="F30" s="22">
        <v>-997241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60528811</v>
      </c>
      <c r="S30" s="22">
        <v>0</v>
      </c>
      <c r="T30" s="22">
        <v>0</v>
      </c>
      <c r="U30" s="22">
        <v>0</v>
      </c>
    </row>
    <row r="31" spans="1:21" x14ac:dyDescent="0.25">
      <c r="A31" s="22" t="s">
        <v>120</v>
      </c>
      <c r="B31" s="22" t="s">
        <v>163</v>
      </c>
      <c r="C31" s="22" t="s">
        <v>178</v>
      </c>
      <c r="D31" s="22" t="s">
        <v>179</v>
      </c>
      <c r="E31" s="22">
        <v>94930919</v>
      </c>
      <c r="F31" s="22">
        <v>17378543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112309462</v>
      </c>
      <c r="S31" s="22">
        <v>0</v>
      </c>
      <c r="T31" s="22">
        <v>0</v>
      </c>
      <c r="U31" s="22">
        <v>0</v>
      </c>
    </row>
    <row r="32" spans="1:21" x14ac:dyDescent="0.25">
      <c r="A32" s="22" t="s">
        <v>120</v>
      </c>
      <c r="B32" s="22" t="s">
        <v>163</v>
      </c>
      <c r="C32" s="22" t="s">
        <v>180</v>
      </c>
      <c r="D32" s="22" t="s">
        <v>181</v>
      </c>
      <c r="E32" s="22">
        <v>98387530</v>
      </c>
      <c r="F32" s="22">
        <v>7938016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106325546</v>
      </c>
      <c r="S32" s="22">
        <v>0</v>
      </c>
      <c r="T32" s="22">
        <v>0</v>
      </c>
      <c r="U32" s="22">
        <v>0</v>
      </c>
    </row>
    <row r="33" spans="1:21" x14ac:dyDescent="0.25">
      <c r="A33" s="22" t="s">
        <v>120</v>
      </c>
      <c r="B33" s="22" t="s">
        <v>163</v>
      </c>
      <c r="C33" s="22" t="s">
        <v>182</v>
      </c>
      <c r="D33" s="22" t="s">
        <v>183</v>
      </c>
      <c r="E33" s="22">
        <v>38033021</v>
      </c>
      <c r="F33" s="22">
        <v>3207444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-405000</v>
      </c>
      <c r="O33" s="22">
        <v>0</v>
      </c>
      <c r="P33" s="22">
        <v>405000</v>
      </c>
      <c r="Q33" s="22">
        <v>0</v>
      </c>
      <c r="R33" s="22">
        <v>41240465</v>
      </c>
      <c r="S33" s="22">
        <v>0</v>
      </c>
      <c r="T33" s="22">
        <v>0</v>
      </c>
      <c r="U33" s="22">
        <v>0</v>
      </c>
    </row>
    <row r="34" spans="1:21" x14ac:dyDescent="0.25">
      <c r="A34" s="22" t="s">
        <v>120</v>
      </c>
      <c r="B34" s="22" t="s">
        <v>163</v>
      </c>
      <c r="C34" s="22" t="s">
        <v>184</v>
      </c>
      <c r="D34" s="22" t="s">
        <v>185</v>
      </c>
      <c r="E34" s="22">
        <v>47691319</v>
      </c>
      <c r="F34" s="22">
        <v>-526168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47165151</v>
      </c>
      <c r="S34" s="22">
        <v>0</v>
      </c>
      <c r="T34" s="22">
        <v>0</v>
      </c>
      <c r="U34" s="22">
        <v>0</v>
      </c>
    </row>
    <row r="35" spans="1:21" x14ac:dyDescent="0.25">
      <c r="A35" s="22" t="s">
        <v>120</v>
      </c>
      <c r="B35" s="22" t="s">
        <v>163</v>
      </c>
      <c r="C35" s="22" t="s">
        <v>186</v>
      </c>
      <c r="D35" s="22" t="s">
        <v>187</v>
      </c>
      <c r="E35" s="22">
        <v>50913611</v>
      </c>
      <c r="F35" s="22">
        <v>6790705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57704316</v>
      </c>
      <c r="S35" s="22">
        <v>0</v>
      </c>
      <c r="T35" s="22">
        <v>0</v>
      </c>
      <c r="U35" s="22">
        <v>0</v>
      </c>
    </row>
    <row r="36" spans="1:21" x14ac:dyDescent="0.25">
      <c r="A36" s="22" t="s">
        <v>120</v>
      </c>
      <c r="B36" s="22" t="s">
        <v>163</v>
      </c>
      <c r="C36" s="22" t="s">
        <v>188</v>
      </c>
      <c r="D36" s="22" t="s">
        <v>189</v>
      </c>
      <c r="E36" s="22">
        <v>367986680</v>
      </c>
      <c r="F36" s="22">
        <v>6928377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374915057</v>
      </c>
      <c r="S36" s="22">
        <v>0</v>
      </c>
      <c r="T36" s="22">
        <v>0</v>
      </c>
      <c r="U36" s="22">
        <v>0</v>
      </c>
    </row>
    <row r="37" spans="1:21" x14ac:dyDescent="0.25">
      <c r="A37" s="22" t="s">
        <v>120</v>
      </c>
      <c r="B37" s="22" t="s">
        <v>163</v>
      </c>
      <c r="C37" s="22" t="s">
        <v>190</v>
      </c>
      <c r="D37" s="22" t="s">
        <v>191</v>
      </c>
      <c r="E37" s="22">
        <v>180464350</v>
      </c>
      <c r="F37" s="22">
        <v>2163299</v>
      </c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>
        <v>0</v>
      </c>
      <c r="R37" s="22">
        <v>182627649</v>
      </c>
      <c r="S37" s="22"/>
      <c r="T37" s="22"/>
      <c r="U37" s="22"/>
    </row>
    <row r="38" spans="1:21" x14ac:dyDescent="0.25">
      <c r="A38" s="22" t="s">
        <v>120</v>
      </c>
      <c r="B38" s="22" t="s">
        <v>163</v>
      </c>
      <c r="C38" s="22" t="s">
        <v>192</v>
      </c>
      <c r="D38" s="22" t="s">
        <v>193</v>
      </c>
      <c r="E38" s="22">
        <v>16192368</v>
      </c>
      <c r="F38" s="22">
        <v>1877534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18069902</v>
      </c>
      <c r="S38" s="22">
        <v>0</v>
      </c>
      <c r="T38" s="22">
        <v>0</v>
      </c>
      <c r="U38" s="22">
        <v>0</v>
      </c>
    </row>
    <row r="39" spans="1:21" x14ac:dyDescent="0.25">
      <c r="A39" s="22" t="s">
        <v>120</v>
      </c>
      <c r="B39" s="22" t="s">
        <v>163</v>
      </c>
      <c r="C39" s="22" t="s">
        <v>194</v>
      </c>
      <c r="D39" s="22" t="s">
        <v>195</v>
      </c>
      <c r="E39" s="22">
        <v>77785597</v>
      </c>
      <c r="F39" s="22">
        <v>4374185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-67964</v>
      </c>
      <c r="O39" s="22">
        <v>0</v>
      </c>
      <c r="P39" s="22">
        <v>67964</v>
      </c>
      <c r="Q39" s="22">
        <v>0</v>
      </c>
      <c r="R39" s="22">
        <v>82159782</v>
      </c>
      <c r="S39" s="22">
        <v>0</v>
      </c>
      <c r="T39" s="22">
        <v>0</v>
      </c>
      <c r="U39" s="22">
        <v>0</v>
      </c>
    </row>
    <row r="40" spans="1:21" x14ac:dyDescent="0.25">
      <c r="A40" s="22" t="s">
        <v>120</v>
      </c>
      <c r="B40" s="22" t="s">
        <v>163</v>
      </c>
      <c r="C40" s="22" t="s">
        <v>196</v>
      </c>
      <c r="D40" s="22" t="s">
        <v>197</v>
      </c>
      <c r="E40" s="22">
        <v>176059199</v>
      </c>
      <c r="F40" s="22">
        <v>-4458536</v>
      </c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>
        <v>0</v>
      </c>
      <c r="R40" s="22">
        <v>171600663</v>
      </c>
      <c r="S40" s="22"/>
      <c r="T40" s="22"/>
      <c r="U40" s="22"/>
    </row>
    <row r="41" spans="1:21" x14ac:dyDescent="0.25">
      <c r="A41" s="22" t="s">
        <v>120</v>
      </c>
      <c r="B41" s="22" t="s">
        <v>163</v>
      </c>
      <c r="C41" s="22" t="s">
        <v>198</v>
      </c>
      <c r="D41" s="22" t="s">
        <v>199</v>
      </c>
      <c r="E41" s="22">
        <v>79574787</v>
      </c>
      <c r="F41" s="22">
        <v>-602496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78972291</v>
      </c>
      <c r="S41" s="22">
        <v>0</v>
      </c>
      <c r="T41" s="22">
        <v>0</v>
      </c>
      <c r="U41" s="22">
        <v>0</v>
      </c>
    </row>
    <row r="42" spans="1:21" x14ac:dyDescent="0.25">
      <c r="A42" s="22" t="s">
        <v>120</v>
      </c>
      <c r="B42" s="22" t="s">
        <v>163</v>
      </c>
      <c r="C42" s="22" t="s">
        <v>200</v>
      </c>
      <c r="D42" s="22" t="s">
        <v>201</v>
      </c>
      <c r="E42" s="22">
        <v>218370011</v>
      </c>
      <c r="F42" s="22">
        <v>34527996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-4763935</v>
      </c>
      <c r="O42" s="22">
        <v>0</v>
      </c>
      <c r="P42" s="22">
        <v>4763935</v>
      </c>
      <c r="Q42" s="22">
        <v>0</v>
      </c>
      <c r="R42" s="22">
        <v>252898007</v>
      </c>
      <c r="S42" s="22">
        <v>0</v>
      </c>
      <c r="T42" s="22">
        <v>0</v>
      </c>
      <c r="U42" s="22">
        <v>0</v>
      </c>
    </row>
    <row r="43" spans="1:21" x14ac:dyDescent="0.25">
      <c r="A43" s="22" t="s">
        <v>120</v>
      </c>
      <c r="B43" s="22" t="s">
        <v>163</v>
      </c>
      <c r="C43" s="22" t="s">
        <v>202</v>
      </c>
      <c r="D43" s="22" t="s">
        <v>203</v>
      </c>
      <c r="E43" s="22">
        <v>151045262</v>
      </c>
      <c r="F43" s="22">
        <v>32672371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183717633</v>
      </c>
      <c r="S43" s="22">
        <v>0</v>
      </c>
      <c r="T43" s="22">
        <v>0</v>
      </c>
      <c r="U43" s="22">
        <v>0</v>
      </c>
    </row>
    <row r="44" spans="1:21" x14ac:dyDescent="0.25">
      <c r="A44" s="22" t="s">
        <v>120</v>
      </c>
      <c r="B44" s="22" t="s">
        <v>163</v>
      </c>
      <c r="C44" s="22" t="s">
        <v>204</v>
      </c>
      <c r="D44" s="22" t="s">
        <v>205</v>
      </c>
      <c r="E44" s="22">
        <v>80469925</v>
      </c>
      <c r="F44" s="22">
        <v>9810682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90280607</v>
      </c>
      <c r="S44" s="22">
        <v>0</v>
      </c>
      <c r="T44" s="22">
        <v>0</v>
      </c>
      <c r="U44" s="22">
        <v>0</v>
      </c>
    </row>
    <row r="45" spans="1:21" x14ac:dyDescent="0.25">
      <c r="A45" s="22" t="s">
        <v>120</v>
      </c>
      <c r="B45" s="22" t="s">
        <v>163</v>
      </c>
      <c r="C45" s="22" t="s">
        <v>206</v>
      </c>
      <c r="D45" s="22" t="s">
        <v>207</v>
      </c>
      <c r="E45" s="22">
        <v>236447606</v>
      </c>
      <c r="F45" s="22">
        <v>15458687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-31975000</v>
      </c>
      <c r="O45" s="22">
        <v>0</v>
      </c>
      <c r="P45" s="22">
        <v>31975000</v>
      </c>
      <c r="Q45" s="22">
        <v>0</v>
      </c>
      <c r="R45" s="22">
        <v>251906293</v>
      </c>
      <c r="S45" s="22">
        <v>0</v>
      </c>
      <c r="T45" s="22">
        <v>0</v>
      </c>
      <c r="U45" s="22">
        <v>0</v>
      </c>
    </row>
    <row r="46" spans="1:21" x14ac:dyDescent="0.25">
      <c r="A46" s="22" t="s">
        <v>120</v>
      </c>
      <c r="B46" s="22" t="s">
        <v>163</v>
      </c>
      <c r="C46" s="22" t="s">
        <v>208</v>
      </c>
      <c r="D46" s="22" t="s">
        <v>209</v>
      </c>
      <c r="E46" s="22">
        <v>46629824</v>
      </c>
      <c r="F46" s="22">
        <v>4100888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-1226666</v>
      </c>
      <c r="O46" s="22">
        <v>0</v>
      </c>
      <c r="P46" s="22">
        <v>1226666</v>
      </c>
      <c r="Q46" s="22">
        <v>0</v>
      </c>
      <c r="R46" s="22">
        <v>50730712</v>
      </c>
      <c r="S46" s="22">
        <v>0</v>
      </c>
      <c r="T46" s="22">
        <v>0</v>
      </c>
      <c r="U46" s="22">
        <v>0</v>
      </c>
    </row>
    <row r="47" spans="1:21" x14ac:dyDescent="0.25">
      <c r="A47" s="22" t="s">
        <v>120</v>
      </c>
      <c r="B47" s="22" t="s">
        <v>163</v>
      </c>
      <c r="C47" s="22" t="s">
        <v>210</v>
      </c>
      <c r="D47" s="22" t="s">
        <v>211</v>
      </c>
      <c r="E47" s="22">
        <v>389803767</v>
      </c>
      <c r="F47" s="22">
        <v>-1036151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388767616</v>
      </c>
      <c r="S47" s="22">
        <v>0</v>
      </c>
      <c r="T47" s="22">
        <v>0</v>
      </c>
      <c r="U47" s="22">
        <v>0</v>
      </c>
    </row>
    <row r="48" spans="1:21" x14ac:dyDescent="0.25">
      <c r="A48" s="22" t="s">
        <v>120</v>
      </c>
      <c r="B48" s="22" t="s">
        <v>163</v>
      </c>
      <c r="C48" s="22" t="s">
        <v>212</v>
      </c>
      <c r="D48" s="22" t="s">
        <v>213</v>
      </c>
      <c r="E48" s="22">
        <v>33984679</v>
      </c>
      <c r="F48" s="22">
        <v>1263167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35247846</v>
      </c>
      <c r="S48" s="22">
        <v>0</v>
      </c>
      <c r="T48" s="22">
        <v>0</v>
      </c>
      <c r="U48" s="22">
        <v>0</v>
      </c>
    </row>
    <row r="49" spans="1:21" x14ac:dyDescent="0.25">
      <c r="A49" s="22" t="s">
        <v>120</v>
      </c>
      <c r="B49" s="22" t="s">
        <v>163</v>
      </c>
      <c r="C49" s="22" t="s">
        <v>214</v>
      </c>
      <c r="D49" s="22" t="s">
        <v>215</v>
      </c>
      <c r="E49" s="22">
        <v>307028940</v>
      </c>
      <c r="F49" s="22">
        <v>-48011033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259017907</v>
      </c>
      <c r="S49" s="22">
        <v>0</v>
      </c>
      <c r="T49" s="22">
        <v>0</v>
      </c>
      <c r="U49" s="22">
        <v>0</v>
      </c>
    </row>
    <row r="50" spans="1:21" x14ac:dyDescent="0.25">
      <c r="A50" s="22" t="s">
        <v>120</v>
      </c>
      <c r="B50" s="22" t="s">
        <v>163</v>
      </c>
      <c r="C50" s="22" t="s">
        <v>216</v>
      </c>
      <c r="D50" s="22" t="s">
        <v>217</v>
      </c>
      <c r="E50" s="22">
        <v>99499695</v>
      </c>
      <c r="F50" s="22">
        <v>2681408</v>
      </c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>
        <v>0</v>
      </c>
      <c r="R50" s="22">
        <v>102181103</v>
      </c>
      <c r="S50" s="22"/>
      <c r="T50" s="22"/>
      <c r="U50" s="22"/>
    </row>
    <row r="51" spans="1:21" x14ac:dyDescent="0.25">
      <c r="A51" s="22" t="s">
        <v>120</v>
      </c>
      <c r="B51" s="22" t="s">
        <v>163</v>
      </c>
      <c r="C51" s="22" t="s">
        <v>218</v>
      </c>
      <c r="D51" s="22" t="s">
        <v>219</v>
      </c>
      <c r="E51" s="22">
        <v>134467508</v>
      </c>
      <c r="F51" s="22">
        <v>-2720214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131747294</v>
      </c>
      <c r="S51" s="22">
        <v>0</v>
      </c>
      <c r="T51" s="22">
        <v>0</v>
      </c>
      <c r="U51" s="22">
        <v>0</v>
      </c>
    </row>
    <row r="52" spans="1:21" x14ac:dyDescent="0.25">
      <c r="A52" s="22" t="s">
        <v>120</v>
      </c>
      <c r="B52" s="22" t="s">
        <v>163</v>
      </c>
      <c r="C52" s="22" t="s">
        <v>220</v>
      </c>
      <c r="D52" s="22" t="s">
        <v>221</v>
      </c>
      <c r="E52" s="22">
        <v>20826202</v>
      </c>
      <c r="F52" s="22">
        <v>2862280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23688482</v>
      </c>
      <c r="S52" s="22">
        <v>0</v>
      </c>
      <c r="T52" s="22">
        <v>0</v>
      </c>
      <c r="U52" s="22">
        <v>0</v>
      </c>
    </row>
    <row r="53" spans="1:21" x14ac:dyDescent="0.25">
      <c r="A53" s="22" t="s">
        <v>120</v>
      </c>
      <c r="B53" s="22" t="s">
        <v>163</v>
      </c>
      <c r="C53" s="22" t="s">
        <v>222</v>
      </c>
      <c r="D53" s="22" t="s">
        <v>223</v>
      </c>
      <c r="E53" s="22">
        <v>148229275</v>
      </c>
      <c r="F53" s="22">
        <v>1541687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149770962</v>
      </c>
      <c r="S53" s="22">
        <v>0</v>
      </c>
      <c r="T53" s="22">
        <v>0</v>
      </c>
      <c r="U53" s="22">
        <v>0</v>
      </c>
    </row>
    <row r="54" spans="1:21" x14ac:dyDescent="0.25">
      <c r="A54" s="22" t="s">
        <v>120</v>
      </c>
      <c r="B54" s="22" t="s">
        <v>163</v>
      </c>
      <c r="C54" s="22" t="s">
        <v>224</v>
      </c>
      <c r="D54" s="22" t="s">
        <v>225</v>
      </c>
      <c r="E54" s="22">
        <v>101827656</v>
      </c>
      <c r="F54" s="22">
        <v>27859930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129687586</v>
      </c>
      <c r="S54" s="22">
        <v>0</v>
      </c>
      <c r="T54" s="22">
        <v>0</v>
      </c>
      <c r="U54" s="22">
        <v>0</v>
      </c>
    </row>
    <row r="55" spans="1:21" x14ac:dyDescent="0.25">
      <c r="A55" s="22" t="s">
        <v>120</v>
      </c>
      <c r="B55" s="22" t="s">
        <v>163</v>
      </c>
      <c r="C55" s="22" t="s">
        <v>226</v>
      </c>
      <c r="D55" s="22" t="s">
        <v>227</v>
      </c>
      <c r="E55" s="22">
        <v>60395696</v>
      </c>
      <c r="F55" s="22">
        <v>4647303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885140</v>
      </c>
      <c r="R55" s="22">
        <v>65928139</v>
      </c>
      <c r="S55" s="22">
        <v>0</v>
      </c>
      <c r="T55" s="22">
        <v>0</v>
      </c>
      <c r="U55" s="22">
        <v>0</v>
      </c>
    </row>
    <row r="56" spans="1:21" x14ac:dyDescent="0.25">
      <c r="A56" s="22" t="s">
        <v>120</v>
      </c>
      <c r="B56" s="22" t="s">
        <v>163</v>
      </c>
      <c r="C56" s="22" t="s">
        <v>228</v>
      </c>
      <c r="D56" s="22" t="s">
        <v>229</v>
      </c>
      <c r="E56" s="22">
        <v>69952985</v>
      </c>
      <c r="F56" s="22">
        <v>27790406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97743391</v>
      </c>
      <c r="S56" s="22">
        <v>0</v>
      </c>
      <c r="T56" s="22">
        <v>0</v>
      </c>
      <c r="U56" s="22">
        <v>0</v>
      </c>
    </row>
    <row r="57" spans="1:21" x14ac:dyDescent="0.25">
      <c r="A57" s="22" t="s">
        <v>120</v>
      </c>
      <c r="B57" s="22" t="s">
        <v>163</v>
      </c>
      <c r="C57" s="22" t="s">
        <v>230</v>
      </c>
      <c r="D57" s="22" t="s">
        <v>231</v>
      </c>
      <c r="E57" s="22">
        <v>188702798</v>
      </c>
      <c r="F57" s="22">
        <v>38704355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227407153</v>
      </c>
      <c r="S57" s="22">
        <v>0</v>
      </c>
      <c r="T57" s="22">
        <v>0</v>
      </c>
      <c r="U57" s="22">
        <v>0</v>
      </c>
    </row>
    <row r="58" spans="1:21" x14ac:dyDescent="0.25">
      <c r="A58" s="22" t="s">
        <v>120</v>
      </c>
      <c r="B58" s="22" t="s">
        <v>163</v>
      </c>
      <c r="C58" s="22" t="s">
        <v>232</v>
      </c>
      <c r="D58" s="22" t="s">
        <v>233</v>
      </c>
      <c r="E58" s="22">
        <v>40544272</v>
      </c>
      <c r="F58" s="22">
        <v>4660063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45204335</v>
      </c>
      <c r="S58" s="22">
        <v>0</v>
      </c>
      <c r="T58" s="22">
        <v>0</v>
      </c>
      <c r="U58" s="22">
        <v>0</v>
      </c>
    </row>
    <row r="59" spans="1:21" x14ac:dyDescent="0.25">
      <c r="A59" s="22" t="s">
        <v>120</v>
      </c>
      <c r="B59" s="22" t="s">
        <v>163</v>
      </c>
      <c r="C59" s="22" t="s">
        <v>234</v>
      </c>
      <c r="D59" s="22" t="s">
        <v>235</v>
      </c>
      <c r="E59" s="22">
        <v>287863758</v>
      </c>
      <c r="F59" s="22">
        <v>10129003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297992761</v>
      </c>
      <c r="S59" s="22">
        <v>0</v>
      </c>
      <c r="T59" s="22">
        <v>0</v>
      </c>
      <c r="U59" s="22">
        <v>0</v>
      </c>
    </row>
    <row r="60" spans="1:21" x14ac:dyDescent="0.25">
      <c r="A60" s="22" t="s">
        <v>120</v>
      </c>
      <c r="B60" s="22" t="s">
        <v>163</v>
      </c>
      <c r="C60" s="22" t="s">
        <v>236</v>
      </c>
      <c r="D60" s="22" t="s">
        <v>237</v>
      </c>
      <c r="E60" s="22">
        <v>14118735</v>
      </c>
      <c r="F60" s="22">
        <v>521372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14640107</v>
      </c>
      <c r="S60" s="22">
        <v>0</v>
      </c>
      <c r="T60" s="22">
        <v>0</v>
      </c>
      <c r="U60" s="22">
        <v>0</v>
      </c>
    </row>
    <row r="61" spans="1:21" x14ac:dyDescent="0.25">
      <c r="A61" s="22" t="s">
        <v>120</v>
      </c>
      <c r="B61" s="22" t="s">
        <v>163</v>
      </c>
      <c r="C61" s="22" t="s">
        <v>238</v>
      </c>
      <c r="D61" s="22" t="s">
        <v>239</v>
      </c>
      <c r="E61" s="22">
        <v>30425550</v>
      </c>
      <c r="F61" s="22">
        <v>18165736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-1825710</v>
      </c>
      <c r="O61" s="22">
        <v>0</v>
      </c>
      <c r="P61" s="22">
        <v>1825710</v>
      </c>
      <c r="Q61" s="22">
        <v>0</v>
      </c>
      <c r="R61" s="22">
        <v>48591286</v>
      </c>
      <c r="S61" s="22">
        <v>0</v>
      </c>
      <c r="T61" s="22">
        <v>0</v>
      </c>
      <c r="U61" s="22">
        <v>0</v>
      </c>
    </row>
    <row r="62" spans="1:21" x14ac:dyDescent="0.25">
      <c r="A62" s="22" t="s">
        <v>120</v>
      </c>
      <c r="B62" s="22" t="s">
        <v>163</v>
      </c>
      <c r="C62" s="22" t="s">
        <v>240</v>
      </c>
      <c r="D62" s="22" t="s">
        <v>241</v>
      </c>
      <c r="E62" s="22">
        <v>50592060</v>
      </c>
      <c r="F62" s="22">
        <v>8832127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59424187</v>
      </c>
      <c r="S62" s="22">
        <v>0</v>
      </c>
      <c r="T62" s="22">
        <v>0</v>
      </c>
      <c r="U62" s="22">
        <v>0</v>
      </c>
    </row>
    <row r="63" spans="1:21" x14ac:dyDescent="0.25">
      <c r="A63" s="22" t="s">
        <v>120</v>
      </c>
      <c r="B63" s="22" t="s">
        <v>163</v>
      </c>
      <c r="C63" s="22" t="s">
        <v>242</v>
      </c>
      <c r="D63" s="22" t="s">
        <v>243</v>
      </c>
      <c r="E63" s="22">
        <v>86766805</v>
      </c>
      <c r="F63" s="22">
        <v>6775744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93542549</v>
      </c>
      <c r="S63" s="22">
        <v>0</v>
      </c>
      <c r="T63" s="22">
        <v>0</v>
      </c>
      <c r="U63" s="22">
        <v>0</v>
      </c>
    </row>
    <row r="64" spans="1:21" x14ac:dyDescent="0.25">
      <c r="A64" s="22" t="s">
        <v>120</v>
      </c>
      <c r="B64" s="22" t="s">
        <v>163</v>
      </c>
      <c r="C64" s="22" t="s">
        <v>244</v>
      </c>
      <c r="D64" s="22" t="s">
        <v>245</v>
      </c>
      <c r="E64" s="22">
        <v>12869917</v>
      </c>
      <c r="F64" s="22">
        <v>665649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1</v>
      </c>
      <c r="R64" s="22">
        <v>13535567</v>
      </c>
      <c r="S64" s="22">
        <v>0</v>
      </c>
      <c r="T64" s="22">
        <v>0</v>
      </c>
      <c r="U64" s="22">
        <v>0</v>
      </c>
    </row>
    <row r="65" spans="1:21" x14ac:dyDescent="0.25">
      <c r="A65" s="22" t="s">
        <v>120</v>
      </c>
      <c r="B65" s="22" t="s">
        <v>163</v>
      </c>
      <c r="C65" s="22" t="s">
        <v>246</v>
      </c>
      <c r="D65" s="22" t="s">
        <v>247</v>
      </c>
      <c r="E65" s="22">
        <v>668439906</v>
      </c>
      <c r="F65" s="22">
        <v>-1688909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666750997</v>
      </c>
      <c r="S65" s="22">
        <v>0</v>
      </c>
      <c r="T65" s="22">
        <v>0</v>
      </c>
      <c r="U65" s="22">
        <v>0</v>
      </c>
    </row>
    <row r="66" spans="1:21" x14ac:dyDescent="0.25">
      <c r="A66" s="22" t="s">
        <v>120</v>
      </c>
      <c r="B66" s="22" t="s">
        <v>163</v>
      </c>
      <c r="C66" s="22" t="s">
        <v>248</v>
      </c>
      <c r="D66" s="22" t="s">
        <v>249</v>
      </c>
      <c r="E66" s="22">
        <v>276469927</v>
      </c>
      <c r="F66" s="22">
        <v>38196678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-10507602</v>
      </c>
      <c r="O66" s="22">
        <v>0</v>
      </c>
      <c r="P66" s="22">
        <v>10507602</v>
      </c>
      <c r="Q66" s="22">
        <v>0</v>
      </c>
      <c r="R66" s="22">
        <v>314666605</v>
      </c>
      <c r="S66" s="22">
        <v>0</v>
      </c>
      <c r="T66" s="22">
        <v>0</v>
      </c>
      <c r="U66" s="22">
        <v>0</v>
      </c>
    </row>
    <row r="67" spans="1:21" x14ac:dyDescent="0.25">
      <c r="A67" s="22" t="s">
        <v>120</v>
      </c>
      <c r="B67" s="22" t="s">
        <v>163</v>
      </c>
      <c r="C67" s="22" t="s">
        <v>250</v>
      </c>
      <c r="D67" s="22" t="s">
        <v>251</v>
      </c>
      <c r="E67" s="22">
        <v>86576799</v>
      </c>
      <c r="F67" s="22">
        <v>10544488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97121287</v>
      </c>
      <c r="S67" s="22">
        <v>0</v>
      </c>
      <c r="T67" s="22">
        <v>0</v>
      </c>
      <c r="U67" s="22">
        <v>0</v>
      </c>
    </row>
    <row r="68" spans="1:21" x14ac:dyDescent="0.25">
      <c r="A68" s="22" t="s">
        <v>120</v>
      </c>
      <c r="B68" s="22" t="s">
        <v>163</v>
      </c>
      <c r="C68" s="22" t="s">
        <v>252</v>
      </c>
      <c r="D68" s="22" t="s">
        <v>253</v>
      </c>
      <c r="E68" s="22">
        <v>35585188</v>
      </c>
      <c r="F68" s="22">
        <v>2492618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38077806</v>
      </c>
      <c r="S68" s="22">
        <v>0</v>
      </c>
      <c r="T68" s="22">
        <v>0</v>
      </c>
      <c r="U68" s="22">
        <v>0</v>
      </c>
    </row>
    <row r="69" spans="1:21" x14ac:dyDescent="0.25">
      <c r="A69" s="22" t="s">
        <v>120</v>
      </c>
      <c r="B69" s="22" t="s">
        <v>163</v>
      </c>
      <c r="C69" s="22" t="s">
        <v>254</v>
      </c>
      <c r="D69" s="22" t="s">
        <v>255</v>
      </c>
      <c r="E69" s="22">
        <v>73158165</v>
      </c>
      <c r="F69" s="22">
        <v>-546739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-138375</v>
      </c>
      <c r="O69" s="22">
        <v>0</v>
      </c>
      <c r="P69" s="22">
        <v>138375</v>
      </c>
      <c r="Q69" s="22">
        <v>0</v>
      </c>
      <c r="R69" s="22">
        <v>72611426</v>
      </c>
      <c r="S69" s="22">
        <v>0</v>
      </c>
      <c r="T69" s="22">
        <v>0</v>
      </c>
      <c r="U69" s="22">
        <v>0</v>
      </c>
    </row>
    <row r="70" spans="1:21" x14ac:dyDescent="0.25">
      <c r="A70" s="22" t="s">
        <v>120</v>
      </c>
      <c r="B70" s="22" t="s">
        <v>163</v>
      </c>
      <c r="C70" s="22" t="s">
        <v>256</v>
      </c>
      <c r="D70" s="22" t="s">
        <v>257</v>
      </c>
      <c r="E70" s="22">
        <v>35613999</v>
      </c>
      <c r="F70" s="22">
        <v>1226222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36840221</v>
      </c>
      <c r="S70" s="22">
        <v>0</v>
      </c>
      <c r="T70" s="22">
        <v>0</v>
      </c>
      <c r="U70" s="22">
        <v>0</v>
      </c>
    </row>
    <row r="71" spans="1:21" x14ac:dyDescent="0.25">
      <c r="A71" s="22" t="s">
        <v>120</v>
      </c>
      <c r="B71" s="22" t="s">
        <v>163</v>
      </c>
      <c r="C71" s="22" t="s">
        <v>258</v>
      </c>
      <c r="D71" s="22" t="s">
        <v>259</v>
      </c>
      <c r="E71" s="22">
        <v>58752787</v>
      </c>
      <c r="F71" s="22">
        <v>6623561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65376348</v>
      </c>
      <c r="S71" s="22">
        <v>0</v>
      </c>
      <c r="T71" s="22">
        <v>0</v>
      </c>
      <c r="U71" s="22">
        <v>0</v>
      </c>
    </row>
    <row r="72" spans="1:21" x14ac:dyDescent="0.25">
      <c r="A72" s="22" t="s">
        <v>120</v>
      </c>
      <c r="B72" s="22" t="s">
        <v>163</v>
      </c>
      <c r="C72" s="22" t="s">
        <v>260</v>
      </c>
      <c r="D72" s="22" t="s">
        <v>261</v>
      </c>
      <c r="E72" s="22">
        <v>36505632</v>
      </c>
      <c r="F72" s="22">
        <v>10533468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47039100</v>
      </c>
      <c r="S72" s="22">
        <v>0</v>
      </c>
      <c r="T72" s="22">
        <v>0</v>
      </c>
      <c r="U72" s="22">
        <v>0</v>
      </c>
    </row>
    <row r="73" spans="1:21" x14ac:dyDescent="0.25">
      <c r="A73" s="22" t="s">
        <v>120</v>
      </c>
      <c r="B73" s="22" t="s">
        <v>163</v>
      </c>
      <c r="C73" s="22" t="s">
        <v>262</v>
      </c>
      <c r="D73" s="22" t="s">
        <v>263</v>
      </c>
      <c r="E73" s="22">
        <v>78127789</v>
      </c>
      <c r="F73" s="22">
        <v>7539128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85666917</v>
      </c>
      <c r="S73" s="22">
        <v>0</v>
      </c>
      <c r="T73" s="22">
        <v>0</v>
      </c>
      <c r="U73" s="22">
        <v>0</v>
      </c>
    </row>
    <row r="74" spans="1:21" x14ac:dyDescent="0.25">
      <c r="A74" s="22" t="s">
        <v>120</v>
      </c>
      <c r="B74" s="22" t="s">
        <v>163</v>
      </c>
      <c r="C74" s="22" t="s">
        <v>264</v>
      </c>
      <c r="D74" s="22" t="s">
        <v>265</v>
      </c>
      <c r="E74" s="22">
        <v>163198235</v>
      </c>
      <c r="F74" s="22">
        <v>3619283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-2129494</v>
      </c>
      <c r="O74" s="22">
        <v>0</v>
      </c>
      <c r="P74" s="22">
        <v>2129494</v>
      </c>
      <c r="Q74" s="22">
        <v>0</v>
      </c>
      <c r="R74" s="22">
        <v>166817518</v>
      </c>
      <c r="S74" s="22">
        <v>0</v>
      </c>
      <c r="T74" s="22">
        <v>0</v>
      </c>
      <c r="U74" s="22">
        <v>0</v>
      </c>
    </row>
    <row r="75" spans="1:21" x14ac:dyDescent="0.25">
      <c r="A75" s="22" t="s">
        <v>120</v>
      </c>
      <c r="B75" s="22" t="s">
        <v>163</v>
      </c>
      <c r="C75" s="22" t="s">
        <v>266</v>
      </c>
      <c r="D75" s="22" t="s">
        <v>267</v>
      </c>
      <c r="E75" s="22">
        <v>62445958</v>
      </c>
      <c r="F75" s="22">
        <v>6917298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69363256</v>
      </c>
      <c r="S75" s="22">
        <v>0</v>
      </c>
      <c r="T75" s="22">
        <v>0</v>
      </c>
      <c r="U75" s="22">
        <v>0</v>
      </c>
    </row>
    <row r="76" spans="1:21" x14ac:dyDescent="0.25">
      <c r="A76" s="22" t="s">
        <v>120</v>
      </c>
      <c r="B76" s="22" t="s">
        <v>163</v>
      </c>
      <c r="C76" s="22" t="s">
        <v>268</v>
      </c>
      <c r="D76" s="22" t="s">
        <v>269</v>
      </c>
      <c r="E76" s="22">
        <v>34430610</v>
      </c>
      <c r="F76" s="22">
        <v>6214981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-324830</v>
      </c>
      <c r="O76" s="22">
        <v>0</v>
      </c>
      <c r="P76" s="22">
        <v>324830</v>
      </c>
      <c r="Q76" s="22">
        <v>12353</v>
      </c>
      <c r="R76" s="22">
        <v>40657944</v>
      </c>
      <c r="S76" s="22">
        <v>0</v>
      </c>
      <c r="T76" s="22">
        <v>0</v>
      </c>
      <c r="U76" s="22">
        <v>0</v>
      </c>
    </row>
    <row r="77" spans="1:21" x14ac:dyDescent="0.25">
      <c r="A77" s="22" t="s">
        <v>120</v>
      </c>
      <c r="B77" s="22" t="s">
        <v>163</v>
      </c>
      <c r="C77" s="22" t="s">
        <v>270</v>
      </c>
      <c r="D77" s="22" t="s">
        <v>271</v>
      </c>
      <c r="E77" s="22">
        <v>45919698</v>
      </c>
      <c r="F77" s="22">
        <v>1938183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76</v>
      </c>
      <c r="R77" s="22">
        <v>47857957</v>
      </c>
      <c r="S77" s="22">
        <v>0</v>
      </c>
      <c r="T77" s="22">
        <v>0</v>
      </c>
      <c r="U77" s="22">
        <v>0</v>
      </c>
    </row>
    <row r="78" spans="1:21" x14ac:dyDescent="0.25">
      <c r="A78" s="22" t="s">
        <v>120</v>
      </c>
      <c r="B78" s="22" t="s">
        <v>163</v>
      </c>
      <c r="C78" s="22" t="s">
        <v>272</v>
      </c>
      <c r="D78" s="22" t="s">
        <v>273</v>
      </c>
      <c r="E78" s="22">
        <v>254722052</v>
      </c>
      <c r="F78" s="22">
        <v>980730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255702782</v>
      </c>
      <c r="S78" s="22">
        <v>0</v>
      </c>
      <c r="T78" s="22">
        <v>0</v>
      </c>
      <c r="U78" s="22">
        <v>0</v>
      </c>
    </row>
    <row r="79" spans="1:21" x14ac:dyDescent="0.25">
      <c r="A79" s="22" t="s">
        <v>120</v>
      </c>
      <c r="B79" s="22" t="s">
        <v>163</v>
      </c>
      <c r="C79" s="22" t="s">
        <v>274</v>
      </c>
      <c r="D79" s="22" t="s">
        <v>275</v>
      </c>
      <c r="E79" s="22">
        <v>114355716</v>
      </c>
      <c r="F79" s="22">
        <v>6462351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120818067</v>
      </c>
      <c r="S79" s="22">
        <v>0</v>
      </c>
      <c r="T79" s="22">
        <v>0</v>
      </c>
      <c r="U79" s="22">
        <v>0</v>
      </c>
    </row>
    <row r="80" spans="1:21" x14ac:dyDescent="0.25">
      <c r="A80" s="22" t="s">
        <v>120</v>
      </c>
      <c r="B80" s="22" t="s">
        <v>163</v>
      </c>
      <c r="C80" s="22" t="s">
        <v>276</v>
      </c>
      <c r="D80" s="22" t="s">
        <v>277</v>
      </c>
      <c r="E80" s="22">
        <v>244366390</v>
      </c>
      <c r="F80" s="22">
        <v>9299965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253666355</v>
      </c>
      <c r="S80" s="22">
        <v>0</v>
      </c>
      <c r="T80" s="22">
        <v>0</v>
      </c>
      <c r="U80" s="22">
        <v>0</v>
      </c>
    </row>
    <row r="81" spans="1:21" x14ac:dyDescent="0.25">
      <c r="A81" s="22" t="s">
        <v>120</v>
      </c>
      <c r="B81" s="22" t="s">
        <v>163</v>
      </c>
      <c r="C81" s="22" t="s">
        <v>278</v>
      </c>
      <c r="D81" s="22" t="s">
        <v>279</v>
      </c>
      <c r="E81" s="22">
        <v>28932371</v>
      </c>
      <c r="F81" s="22">
        <v>3304293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5117261</v>
      </c>
      <c r="R81" s="22">
        <v>37353925</v>
      </c>
      <c r="S81" s="22">
        <v>0</v>
      </c>
      <c r="T81" s="22">
        <v>0</v>
      </c>
      <c r="U81" s="22">
        <v>0</v>
      </c>
    </row>
    <row r="82" spans="1:21" x14ac:dyDescent="0.25">
      <c r="A82" s="22" t="s">
        <v>120</v>
      </c>
      <c r="B82" s="22" t="s">
        <v>163</v>
      </c>
      <c r="C82" s="22" t="s">
        <v>280</v>
      </c>
      <c r="D82" s="22" t="s">
        <v>281</v>
      </c>
      <c r="E82" s="22">
        <v>19625382</v>
      </c>
      <c r="F82" s="22">
        <v>2144614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21769996</v>
      </c>
      <c r="S82" s="22">
        <v>0</v>
      </c>
      <c r="T82" s="22">
        <v>0</v>
      </c>
      <c r="U82" s="22">
        <v>0</v>
      </c>
    </row>
    <row r="83" spans="1:21" x14ac:dyDescent="0.25">
      <c r="A83" s="22" t="s">
        <v>120</v>
      </c>
      <c r="B83" s="22" t="s">
        <v>163</v>
      </c>
      <c r="C83" s="22" t="s">
        <v>282</v>
      </c>
      <c r="D83" s="22" t="s">
        <v>283</v>
      </c>
      <c r="E83" s="22">
        <v>60471338</v>
      </c>
      <c r="F83" s="22">
        <v>9766253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70237591</v>
      </c>
      <c r="S83" s="22">
        <v>0</v>
      </c>
      <c r="T83" s="22">
        <v>0</v>
      </c>
      <c r="U83" s="22">
        <v>0</v>
      </c>
    </row>
    <row r="84" spans="1:21" x14ac:dyDescent="0.25">
      <c r="A84" s="22" t="s">
        <v>120</v>
      </c>
      <c r="B84" s="22" t="s">
        <v>163</v>
      </c>
      <c r="C84" s="22" t="s">
        <v>284</v>
      </c>
      <c r="D84" s="22" t="s">
        <v>285</v>
      </c>
      <c r="E84" s="22">
        <v>82175158</v>
      </c>
      <c r="F84" s="22">
        <v>4250146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159301963</v>
      </c>
      <c r="R84" s="22">
        <v>245727267</v>
      </c>
      <c r="S84" s="22">
        <v>0</v>
      </c>
      <c r="T84" s="22">
        <v>0</v>
      </c>
      <c r="U84" s="22">
        <v>0</v>
      </c>
    </row>
    <row r="85" spans="1:21" x14ac:dyDescent="0.25">
      <c r="A85" s="22" t="s">
        <v>120</v>
      </c>
      <c r="B85" s="22" t="s">
        <v>163</v>
      </c>
      <c r="C85" s="22" t="s">
        <v>286</v>
      </c>
      <c r="D85" s="22" t="s">
        <v>287</v>
      </c>
      <c r="E85" s="22">
        <v>123688202</v>
      </c>
      <c r="F85" s="22">
        <v>-2671746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-1300000</v>
      </c>
      <c r="O85" s="22">
        <v>0</v>
      </c>
      <c r="P85" s="22">
        <v>1300000</v>
      </c>
      <c r="Q85" s="22">
        <v>0</v>
      </c>
      <c r="R85" s="22">
        <v>121016457</v>
      </c>
      <c r="S85" s="22">
        <v>0</v>
      </c>
      <c r="T85" s="22">
        <v>0</v>
      </c>
      <c r="U85" s="22">
        <v>0</v>
      </c>
    </row>
    <row r="86" spans="1:21" x14ac:dyDescent="0.25">
      <c r="A86" s="22" t="s">
        <v>120</v>
      </c>
      <c r="B86" s="22" t="s">
        <v>163</v>
      </c>
      <c r="C86" s="22" t="s">
        <v>288</v>
      </c>
      <c r="D86" s="22" t="s">
        <v>289</v>
      </c>
      <c r="E86" s="22">
        <v>213770721</v>
      </c>
      <c r="F86" s="22">
        <v>6075593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-2500000</v>
      </c>
      <c r="O86" s="22">
        <v>0</v>
      </c>
      <c r="P86" s="22">
        <v>2500000</v>
      </c>
      <c r="Q86" s="22">
        <v>0</v>
      </c>
      <c r="R86" s="22">
        <v>219846314</v>
      </c>
      <c r="S86" s="22">
        <v>0</v>
      </c>
      <c r="T86" s="22">
        <v>0</v>
      </c>
      <c r="U86" s="22">
        <v>0</v>
      </c>
    </row>
    <row r="87" spans="1:21" x14ac:dyDescent="0.25">
      <c r="A87" s="22" t="s">
        <v>120</v>
      </c>
      <c r="B87" s="22" t="s">
        <v>163</v>
      </c>
      <c r="C87" s="22" t="s">
        <v>290</v>
      </c>
      <c r="D87" s="22" t="s">
        <v>291</v>
      </c>
      <c r="E87" s="22">
        <v>198651579</v>
      </c>
      <c r="F87" s="22">
        <v>-485402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198166177</v>
      </c>
      <c r="S87" s="22">
        <v>0</v>
      </c>
      <c r="T87" s="22">
        <v>0</v>
      </c>
      <c r="U87" s="22">
        <v>0</v>
      </c>
    </row>
    <row r="88" spans="1:21" x14ac:dyDescent="0.25">
      <c r="A88" s="22" t="s">
        <v>120</v>
      </c>
      <c r="B88" s="22" t="s">
        <v>292</v>
      </c>
      <c r="C88" s="22" t="s">
        <v>293</v>
      </c>
      <c r="D88" s="22" t="s">
        <v>294</v>
      </c>
      <c r="E88" s="22">
        <v>17727236</v>
      </c>
      <c r="F88" s="22">
        <v>1060189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18787425</v>
      </c>
      <c r="S88" s="22">
        <v>0</v>
      </c>
      <c r="T88" s="22">
        <v>0</v>
      </c>
      <c r="U88" s="22">
        <v>0</v>
      </c>
    </row>
    <row r="89" spans="1:21" x14ac:dyDescent="0.25">
      <c r="A89" s="22" t="s">
        <v>120</v>
      </c>
      <c r="B89" s="22" t="s">
        <v>292</v>
      </c>
      <c r="C89" s="22" t="s">
        <v>295</v>
      </c>
      <c r="D89" s="22" t="s">
        <v>296</v>
      </c>
      <c r="E89" s="22">
        <v>157034835</v>
      </c>
      <c r="F89" s="22">
        <v>3036961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15600000</v>
      </c>
      <c r="O89" s="22">
        <v>0</v>
      </c>
      <c r="P89" s="22">
        <v>-15600000</v>
      </c>
      <c r="Q89" s="22">
        <v>0</v>
      </c>
      <c r="R89" s="22">
        <v>160071796</v>
      </c>
      <c r="S89" s="22">
        <v>0</v>
      </c>
      <c r="T89" s="22">
        <v>0</v>
      </c>
      <c r="U89" s="22">
        <v>0</v>
      </c>
    </row>
    <row r="90" spans="1:21" x14ac:dyDescent="0.25">
      <c r="A90" s="22" t="s">
        <v>120</v>
      </c>
      <c r="B90" s="22" t="s">
        <v>292</v>
      </c>
      <c r="C90" s="22" t="s">
        <v>297</v>
      </c>
      <c r="D90" s="22" t="s">
        <v>298</v>
      </c>
      <c r="E90" s="22">
        <v>46913950</v>
      </c>
      <c r="F90" s="22">
        <v>1555129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-2430000</v>
      </c>
      <c r="O90" s="22">
        <v>0</v>
      </c>
      <c r="P90" s="22">
        <v>2430000</v>
      </c>
      <c r="Q90" s="22">
        <v>0</v>
      </c>
      <c r="R90" s="22">
        <v>48469079</v>
      </c>
      <c r="S90" s="22">
        <v>0</v>
      </c>
      <c r="T90" s="22">
        <v>0</v>
      </c>
      <c r="U90" s="22">
        <v>0</v>
      </c>
    </row>
    <row r="91" spans="1:21" x14ac:dyDescent="0.25">
      <c r="A91" s="22" t="s">
        <v>120</v>
      </c>
      <c r="B91" s="22" t="s">
        <v>292</v>
      </c>
      <c r="C91" s="22" t="s">
        <v>299</v>
      </c>
      <c r="D91" s="22" t="s">
        <v>300</v>
      </c>
      <c r="E91" s="22">
        <v>8970421</v>
      </c>
      <c r="F91" s="22">
        <v>1920343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10890764</v>
      </c>
      <c r="S91" s="22">
        <v>0</v>
      </c>
      <c r="T91" s="22">
        <v>0</v>
      </c>
      <c r="U91" s="22">
        <v>0</v>
      </c>
    </row>
    <row r="92" spans="1:21" x14ac:dyDescent="0.25">
      <c r="A92" s="22" t="s">
        <v>120</v>
      </c>
      <c r="B92" s="22" t="s">
        <v>292</v>
      </c>
      <c r="C92" s="22" t="s">
        <v>301</v>
      </c>
      <c r="D92" s="22" t="s">
        <v>302</v>
      </c>
      <c r="E92" s="22">
        <v>9280885</v>
      </c>
      <c r="F92" s="22">
        <v>1486380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-250000</v>
      </c>
      <c r="O92" s="22">
        <v>0</v>
      </c>
      <c r="P92" s="22">
        <v>250000</v>
      </c>
      <c r="Q92" s="22">
        <v>0</v>
      </c>
      <c r="R92" s="22">
        <v>10767265</v>
      </c>
      <c r="S92" s="22">
        <v>0</v>
      </c>
      <c r="T92" s="22">
        <v>0</v>
      </c>
      <c r="U92" s="22">
        <v>0</v>
      </c>
    </row>
    <row r="93" spans="1:21" x14ac:dyDescent="0.25">
      <c r="A93" s="22" t="s">
        <v>120</v>
      </c>
      <c r="B93" s="22" t="s">
        <v>292</v>
      </c>
      <c r="C93" s="22" t="s">
        <v>303</v>
      </c>
      <c r="D93" s="22" t="s">
        <v>304</v>
      </c>
      <c r="E93" s="22">
        <v>113994948</v>
      </c>
      <c r="F93" s="22">
        <v>11619759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-2590000</v>
      </c>
      <c r="O93" s="22">
        <v>0</v>
      </c>
      <c r="P93" s="22">
        <v>2590000</v>
      </c>
      <c r="Q93" s="22">
        <v>0</v>
      </c>
      <c r="R93" s="22">
        <v>125614708</v>
      </c>
      <c r="S93" s="22">
        <v>0</v>
      </c>
      <c r="T93" s="22">
        <v>0</v>
      </c>
      <c r="U93" s="22">
        <v>0</v>
      </c>
    </row>
    <row r="94" spans="1:21" x14ac:dyDescent="0.25">
      <c r="A94" s="22" t="s">
        <v>120</v>
      </c>
      <c r="B94" s="22" t="s">
        <v>292</v>
      </c>
      <c r="C94" s="22" t="s">
        <v>305</v>
      </c>
      <c r="D94" s="22" t="s">
        <v>306</v>
      </c>
      <c r="E94" s="22">
        <v>10772323</v>
      </c>
      <c r="F94" s="22">
        <v>679544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11451867</v>
      </c>
      <c r="S94" s="22">
        <v>0</v>
      </c>
      <c r="T94" s="22">
        <v>0</v>
      </c>
      <c r="U94" s="22">
        <v>0</v>
      </c>
    </row>
    <row r="95" spans="1:21" x14ac:dyDescent="0.25">
      <c r="A95" s="22" t="s">
        <v>120</v>
      </c>
      <c r="B95" s="22" t="s">
        <v>292</v>
      </c>
      <c r="C95" s="22" t="s">
        <v>307</v>
      </c>
      <c r="D95" s="22" t="s">
        <v>308</v>
      </c>
      <c r="E95" s="22">
        <v>5962540</v>
      </c>
      <c r="F95" s="22">
        <v>357092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-55000</v>
      </c>
      <c r="O95" s="22">
        <v>0</v>
      </c>
      <c r="P95" s="22">
        <v>55000</v>
      </c>
      <c r="Q95" s="22">
        <v>0</v>
      </c>
      <c r="R95" s="22">
        <v>6319632</v>
      </c>
      <c r="S95" s="22">
        <v>0</v>
      </c>
      <c r="T95" s="22">
        <v>0</v>
      </c>
      <c r="U95" s="22">
        <v>0</v>
      </c>
    </row>
    <row r="96" spans="1:21" x14ac:dyDescent="0.25">
      <c r="A96" s="22" t="s">
        <v>120</v>
      </c>
      <c r="B96" s="22" t="s">
        <v>292</v>
      </c>
      <c r="C96" s="22" t="s">
        <v>309</v>
      </c>
      <c r="D96" s="22" t="s">
        <v>310</v>
      </c>
      <c r="E96" s="22">
        <v>81239515</v>
      </c>
      <c r="F96" s="22">
        <v>5667699</v>
      </c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>
        <v>0</v>
      </c>
      <c r="R96" s="22">
        <v>86907214</v>
      </c>
      <c r="S96" s="22"/>
      <c r="T96" s="22"/>
      <c r="U96" s="22"/>
    </row>
    <row r="97" spans="1:21" x14ac:dyDescent="0.25">
      <c r="A97" s="22" t="s">
        <v>120</v>
      </c>
      <c r="B97" s="22" t="s">
        <v>292</v>
      </c>
      <c r="C97" s="22" t="s">
        <v>311</v>
      </c>
      <c r="D97" s="22" t="s">
        <v>312</v>
      </c>
      <c r="E97" s="22">
        <v>9206675</v>
      </c>
      <c r="F97" s="22">
        <v>748763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9955438</v>
      </c>
      <c r="S97" s="22">
        <v>0</v>
      </c>
      <c r="T97" s="22">
        <v>0</v>
      </c>
      <c r="U97" s="22">
        <v>0</v>
      </c>
    </row>
    <row r="98" spans="1:21" x14ac:dyDescent="0.25">
      <c r="A98" s="22" t="s">
        <v>120</v>
      </c>
      <c r="B98" s="22" t="s">
        <v>292</v>
      </c>
      <c r="C98" s="22" t="s">
        <v>313</v>
      </c>
      <c r="D98" s="22" t="s">
        <v>314</v>
      </c>
      <c r="E98" s="22">
        <v>76143813</v>
      </c>
      <c r="F98" s="22">
        <v>262209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76406022</v>
      </c>
      <c r="S98" s="22">
        <v>0</v>
      </c>
      <c r="T98" s="22">
        <v>0</v>
      </c>
      <c r="U98" s="22">
        <v>0</v>
      </c>
    </row>
    <row r="99" spans="1:21" x14ac:dyDescent="0.25">
      <c r="A99" s="22" t="s">
        <v>120</v>
      </c>
      <c r="B99" s="22" t="s">
        <v>292</v>
      </c>
      <c r="C99" s="22" t="s">
        <v>315</v>
      </c>
      <c r="D99" s="22" t="s">
        <v>316</v>
      </c>
      <c r="E99" s="22">
        <v>12040858</v>
      </c>
      <c r="F99" s="22">
        <v>1145814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13186672</v>
      </c>
      <c r="S99" s="22">
        <v>0</v>
      </c>
      <c r="T99" s="22">
        <v>0</v>
      </c>
      <c r="U99" s="22">
        <v>0</v>
      </c>
    </row>
    <row r="100" spans="1:21" x14ac:dyDescent="0.25">
      <c r="A100" s="22" t="s">
        <v>120</v>
      </c>
      <c r="B100" s="22" t="s">
        <v>292</v>
      </c>
      <c r="C100" s="22" t="s">
        <v>317</v>
      </c>
      <c r="D100" s="22" t="s">
        <v>318</v>
      </c>
      <c r="E100" s="22">
        <v>4317822</v>
      </c>
      <c r="F100" s="22">
        <v>698633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-480097</v>
      </c>
      <c r="O100" s="22">
        <v>0</v>
      </c>
      <c r="P100" s="22">
        <v>480097</v>
      </c>
      <c r="Q100" s="22">
        <v>0</v>
      </c>
      <c r="R100" s="22">
        <v>5016455</v>
      </c>
      <c r="S100" s="22">
        <v>0</v>
      </c>
      <c r="T100" s="22">
        <v>0</v>
      </c>
      <c r="U100" s="22">
        <v>0</v>
      </c>
    </row>
    <row r="101" spans="1:21" x14ac:dyDescent="0.25">
      <c r="A101" s="22" t="s">
        <v>120</v>
      </c>
      <c r="B101" s="22" t="s">
        <v>292</v>
      </c>
      <c r="C101" s="22" t="s">
        <v>319</v>
      </c>
      <c r="D101" s="22" t="s">
        <v>320</v>
      </c>
      <c r="E101" s="22">
        <v>7376105</v>
      </c>
      <c r="F101" s="22">
        <v>-141183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7234922</v>
      </c>
      <c r="S101" s="22">
        <v>0</v>
      </c>
      <c r="T101" s="22">
        <v>0</v>
      </c>
      <c r="U101" s="22">
        <v>0</v>
      </c>
    </row>
    <row r="102" spans="1:21" x14ac:dyDescent="0.25">
      <c r="A102" s="22" t="s">
        <v>120</v>
      </c>
      <c r="B102" s="22" t="s">
        <v>292</v>
      </c>
      <c r="C102" s="22" t="s">
        <v>321</v>
      </c>
      <c r="D102" s="22" t="s">
        <v>322</v>
      </c>
      <c r="E102" s="22">
        <v>21520942</v>
      </c>
      <c r="F102" s="22">
        <v>753489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-167335</v>
      </c>
      <c r="O102" s="22">
        <v>0</v>
      </c>
      <c r="P102" s="22">
        <v>167335</v>
      </c>
      <c r="Q102" s="22">
        <v>0</v>
      </c>
      <c r="R102" s="22">
        <v>22274431</v>
      </c>
      <c r="S102" s="22">
        <v>0</v>
      </c>
      <c r="T102" s="22">
        <v>0</v>
      </c>
      <c r="U102" s="22">
        <v>0</v>
      </c>
    </row>
    <row r="103" spans="1:21" x14ac:dyDescent="0.25">
      <c r="A103" s="22" t="s">
        <v>120</v>
      </c>
      <c r="B103" s="22" t="s">
        <v>292</v>
      </c>
      <c r="C103" s="22" t="s">
        <v>323</v>
      </c>
      <c r="D103" s="22" t="s">
        <v>324</v>
      </c>
      <c r="E103" s="22">
        <v>7099170</v>
      </c>
      <c r="F103" s="22">
        <v>619316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7718486</v>
      </c>
      <c r="S103" s="22">
        <v>0</v>
      </c>
      <c r="T103" s="22">
        <v>0</v>
      </c>
      <c r="U103" s="22">
        <v>0</v>
      </c>
    </row>
    <row r="104" spans="1:21" x14ac:dyDescent="0.25">
      <c r="A104" s="22" t="s">
        <v>120</v>
      </c>
      <c r="B104" s="22" t="s">
        <v>292</v>
      </c>
      <c r="C104" s="22" t="s">
        <v>325</v>
      </c>
      <c r="D104" s="22" t="s">
        <v>326</v>
      </c>
      <c r="E104" s="22">
        <v>215048592</v>
      </c>
      <c r="F104" s="22">
        <v>11231331</v>
      </c>
      <c r="G104" s="22"/>
      <c r="H104" s="22"/>
      <c r="I104" s="22"/>
      <c r="J104" s="22"/>
      <c r="K104" s="22"/>
      <c r="L104" s="22"/>
      <c r="M104" s="22"/>
      <c r="N104" s="22">
        <v>8334000</v>
      </c>
      <c r="O104" s="22"/>
      <c r="P104" s="22">
        <v>-8334000</v>
      </c>
      <c r="Q104" s="22">
        <v>0</v>
      </c>
      <c r="R104" s="22">
        <v>226279923</v>
      </c>
      <c r="S104" s="22"/>
      <c r="T104" s="22"/>
      <c r="U104" s="22"/>
    </row>
    <row r="105" spans="1:21" x14ac:dyDescent="0.25">
      <c r="A105" s="22" t="s">
        <v>120</v>
      </c>
      <c r="B105" s="22" t="s">
        <v>292</v>
      </c>
      <c r="C105" s="22" t="s">
        <v>327</v>
      </c>
      <c r="D105" s="22" t="s">
        <v>328</v>
      </c>
      <c r="E105" s="22">
        <v>41814161</v>
      </c>
      <c r="F105" s="22">
        <v>983588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42797749</v>
      </c>
      <c r="S105" s="22">
        <v>0</v>
      </c>
      <c r="T105" s="22">
        <v>0</v>
      </c>
      <c r="U105" s="22">
        <v>0</v>
      </c>
    </row>
    <row r="106" spans="1:21" x14ac:dyDescent="0.25">
      <c r="A106" s="22" t="s">
        <v>120</v>
      </c>
      <c r="B106" s="22" t="s">
        <v>292</v>
      </c>
      <c r="C106" s="22" t="s">
        <v>329</v>
      </c>
      <c r="D106" s="22" t="s">
        <v>330</v>
      </c>
      <c r="E106" s="22">
        <v>32694251</v>
      </c>
      <c r="F106" s="22">
        <v>1681367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-2343579</v>
      </c>
      <c r="O106" s="22">
        <v>0</v>
      </c>
      <c r="P106" s="22">
        <v>2343579</v>
      </c>
      <c r="Q106" s="22">
        <v>0</v>
      </c>
      <c r="R106" s="22">
        <v>34375618</v>
      </c>
      <c r="S106" s="22">
        <v>0</v>
      </c>
      <c r="T106" s="22">
        <v>0</v>
      </c>
      <c r="U106" s="22">
        <v>0</v>
      </c>
    </row>
    <row r="107" spans="1:21" x14ac:dyDescent="0.25">
      <c r="A107" s="22" t="s">
        <v>120</v>
      </c>
      <c r="B107" s="22" t="s">
        <v>292</v>
      </c>
      <c r="C107" s="22" t="s">
        <v>331</v>
      </c>
      <c r="D107" s="22" t="s">
        <v>332</v>
      </c>
      <c r="E107" s="22">
        <v>5014079</v>
      </c>
      <c r="F107" s="22">
        <v>953215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-501153</v>
      </c>
      <c r="O107" s="22">
        <v>0</v>
      </c>
      <c r="P107" s="22">
        <v>501153</v>
      </c>
      <c r="Q107" s="22">
        <v>0</v>
      </c>
      <c r="R107" s="22">
        <v>5967294</v>
      </c>
      <c r="S107" s="22">
        <v>0</v>
      </c>
      <c r="T107" s="22">
        <v>0</v>
      </c>
      <c r="U107" s="22">
        <v>0</v>
      </c>
    </row>
    <row r="108" spans="1:21" x14ac:dyDescent="0.25">
      <c r="A108" s="22" t="s">
        <v>120</v>
      </c>
      <c r="B108" s="22" t="s">
        <v>292</v>
      </c>
      <c r="C108" s="22" t="s">
        <v>333</v>
      </c>
      <c r="D108" s="22" t="s">
        <v>334</v>
      </c>
      <c r="E108" s="22">
        <v>92358523</v>
      </c>
      <c r="F108" s="22">
        <v>1255157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-495188</v>
      </c>
      <c r="O108" s="22">
        <v>0</v>
      </c>
      <c r="P108" s="22">
        <v>495188</v>
      </c>
      <c r="Q108" s="22">
        <v>0</v>
      </c>
      <c r="R108" s="22">
        <v>93613680</v>
      </c>
      <c r="S108" s="22">
        <v>0</v>
      </c>
      <c r="T108" s="22">
        <v>0</v>
      </c>
      <c r="U108" s="22">
        <v>0</v>
      </c>
    </row>
    <row r="109" spans="1:21" x14ac:dyDescent="0.25">
      <c r="A109" s="22" t="s">
        <v>120</v>
      </c>
      <c r="B109" s="22" t="s">
        <v>292</v>
      </c>
      <c r="C109" s="22" t="s">
        <v>335</v>
      </c>
      <c r="D109" s="22" t="s">
        <v>336</v>
      </c>
      <c r="E109" s="22">
        <v>37585087</v>
      </c>
      <c r="F109" s="22">
        <v>6044802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43629889</v>
      </c>
      <c r="S109" s="22">
        <v>0</v>
      </c>
      <c r="T109" s="22">
        <v>0</v>
      </c>
      <c r="U109" s="22">
        <v>0</v>
      </c>
    </row>
    <row r="110" spans="1:21" x14ac:dyDescent="0.25">
      <c r="A110" s="22" t="s">
        <v>120</v>
      </c>
      <c r="B110" s="22" t="s">
        <v>292</v>
      </c>
      <c r="C110" s="22" t="s">
        <v>337</v>
      </c>
      <c r="D110" s="22" t="s">
        <v>338</v>
      </c>
      <c r="E110" s="22">
        <v>70088104</v>
      </c>
      <c r="F110" s="22">
        <v>3356751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-415000</v>
      </c>
      <c r="O110" s="22">
        <v>0</v>
      </c>
      <c r="P110" s="22">
        <v>415000</v>
      </c>
      <c r="Q110" s="22">
        <v>0</v>
      </c>
      <c r="R110" s="22">
        <v>73444855</v>
      </c>
      <c r="S110" s="22">
        <v>0</v>
      </c>
      <c r="T110" s="22">
        <v>0</v>
      </c>
      <c r="U110" s="22">
        <v>0</v>
      </c>
    </row>
    <row r="111" spans="1:21" x14ac:dyDescent="0.25">
      <c r="A111" s="22" t="s">
        <v>120</v>
      </c>
      <c r="B111" s="22" t="s">
        <v>292</v>
      </c>
      <c r="C111" s="22" t="s">
        <v>339</v>
      </c>
      <c r="D111" s="22" t="s">
        <v>340</v>
      </c>
      <c r="E111" s="22">
        <v>13582521</v>
      </c>
      <c r="F111" s="22">
        <v>857894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-198900</v>
      </c>
      <c r="O111" s="22">
        <v>0</v>
      </c>
      <c r="P111" s="22">
        <v>198900</v>
      </c>
      <c r="Q111" s="22">
        <v>0</v>
      </c>
      <c r="R111" s="22">
        <v>14440415</v>
      </c>
      <c r="S111" s="22">
        <v>0</v>
      </c>
      <c r="T111" s="22">
        <v>0</v>
      </c>
      <c r="U111" s="22">
        <v>0</v>
      </c>
    </row>
    <row r="112" spans="1:21" x14ac:dyDescent="0.25">
      <c r="A112" s="22" t="s">
        <v>120</v>
      </c>
      <c r="B112" s="22" t="s">
        <v>292</v>
      </c>
      <c r="C112" s="22" t="s">
        <v>341</v>
      </c>
      <c r="D112" s="22" t="s">
        <v>342</v>
      </c>
      <c r="E112" s="22">
        <v>185891826</v>
      </c>
      <c r="F112" s="22">
        <v>35639992</v>
      </c>
      <c r="G112" s="22"/>
      <c r="H112" s="22"/>
      <c r="I112" s="22"/>
      <c r="J112" s="22"/>
      <c r="K112" s="22"/>
      <c r="L112" s="22"/>
      <c r="M112" s="22"/>
      <c r="N112" s="22">
        <v>45400</v>
      </c>
      <c r="O112" s="22"/>
      <c r="P112" s="22">
        <v>-45400</v>
      </c>
      <c r="Q112" s="22">
        <v>0</v>
      </c>
      <c r="R112" s="22">
        <v>221531818</v>
      </c>
      <c r="S112" s="22"/>
      <c r="T112" s="22"/>
      <c r="U112" s="22"/>
    </row>
    <row r="113" spans="1:21" x14ac:dyDescent="0.25">
      <c r="A113" s="22" t="s">
        <v>120</v>
      </c>
      <c r="B113" s="22" t="s">
        <v>292</v>
      </c>
      <c r="C113" s="22" t="s">
        <v>343</v>
      </c>
      <c r="D113" s="22" t="s">
        <v>344</v>
      </c>
      <c r="E113" s="22">
        <v>6729505</v>
      </c>
      <c r="F113" s="22">
        <v>-359019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6370486</v>
      </c>
      <c r="S113" s="22">
        <v>0</v>
      </c>
      <c r="T113" s="22">
        <v>0</v>
      </c>
      <c r="U113" s="22">
        <v>0</v>
      </c>
    </row>
    <row r="114" spans="1:21" x14ac:dyDescent="0.25">
      <c r="A114" s="22" t="s">
        <v>120</v>
      </c>
      <c r="B114" s="22" t="s">
        <v>292</v>
      </c>
      <c r="C114" s="22" t="s">
        <v>345</v>
      </c>
      <c r="D114" s="22" t="s">
        <v>346</v>
      </c>
      <c r="E114" s="22">
        <v>21009957</v>
      </c>
      <c r="F114" s="22">
        <v>1911763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22921720</v>
      </c>
      <c r="S114" s="22">
        <v>0</v>
      </c>
      <c r="T114" s="22">
        <v>0</v>
      </c>
      <c r="U114" s="22">
        <v>0</v>
      </c>
    </row>
    <row r="115" spans="1:21" x14ac:dyDescent="0.25">
      <c r="A115" s="22" t="s">
        <v>120</v>
      </c>
      <c r="B115" s="22" t="s">
        <v>292</v>
      </c>
      <c r="C115" s="22" t="s">
        <v>347</v>
      </c>
      <c r="D115" s="22" t="s">
        <v>348</v>
      </c>
      <c r="E115" s="22">
        <v>11022388</v>
      </c>
      <c r="F115" s="22">
        <v>958144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-58065</v>
      </c>
      <c r="O115" s="22">
        <v>0</v>
      </c>
      <c r="P115" s="22">
        <v>58065</v>
      </c>
      <c r="Q115" s="22">
        <v>0</v>
      </c>
      <c r="R115" s="22">
        <v>11980532</v>
      </c>
      <c r="S115" s="22">
        <v>0</v>
      </c>
      <c r="T115" s="22">
        <v>0</v>
      </c>
      <c r="U115" s="22">
        <v>0</v>
      </c>
    </row>
    <row r="116" spans="1:21" x14ac:dyDescent="0.25">
      <c r="A116" s="22" t="s">
        <v>120</v>
      </c>
      <c r="B116" s="22" t="s">
        <v>292</v>
      </c>
      <c r="C116" s="22" t="s">
        <v>349</v>
      </c>
      <c r="D116" s="22" t="s">
        <v>350</v>
      </c>
      <c r="E116" s="22">
        <v>54644822</v>
      </c>
      <c r="F116" s="22">
        <v>2379620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57024442</v>
      </c>
      <c r="S116" s="22">
        <v>0</v>
      </c>
      <c r="T116" s="22">
        <v>0</v>
      </c>
      <c r="U116" s="22">
        <v>0</v>
      </c>
    </row>
    <row r="117" spans="1:21" x14ac:dyDescent="0.25">
      <c r="A117" s="22" t="s">
        <v>120</v>
      </c>
      <c r="B117" s="22" t="s">
        <v>292</v>
      </c>
      <c r="C117" s="22" t="s">
        <v>351</v>
      </c>
      <c r="D117" s="22" t="s">
        <v>352</v>
      </c>
      <c r="E117" s="22">
        <v>25150737</v>
      </c>
      <c r="F117" s="22">
        <v>1165633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-22000</v>
      </c>
      <c r="O117" s="22">
        <v>0</v>
      </c>
      <c r="P117" s="22">
        <v>22000</v>
      </c>
      <c r="Q117" s="22">
        <v>0</v>
      </c>
      <c r="R117" s="22">
        <v>26316370</v>
      </c>
      <c r="S117" s="22">
        <v>0</v>
      </c>
      <c r="T117" s="22">
        <v>0</v>
      </c>
      <c r="U117" s="22">
        <v>0</v>
      </c>
    </row>
    <row r="118" spans="1:21" x14ac:dyDescent="0.25">
      <c r="A118" s="22" t="s">
        <v>120</v>
      </c>
      <c r="B118" s="22" t="s">
        <v>292</v>
      </c>
      <c r="C118" s="22" t="s">
        <v>353</v>
      </c>
      <c r="D118" s="22" t="s">
        <v>354</v>
      </c>
      <c r="E118" s="22">
        <v>55726312</v>
      </c>
      <c r="F118" s="22">
        <v>9910109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-912000</v>
      </c>
      <c r="O118" s="22">
        <v>0</v>
      </c>
      <c r="P118" s="22">
        <v>912000</v>
      </c>
      <c r="Q118" s="22">
        <v>0</v>
      </c>
      <c r="R118" s="22">
        <v>65636421</v>
      </c>
      <c r="S118" s="22">
        <v>0</v>
      </c>
      <c r="T118" s="22">
        <v>0</v>
      </c>
      <c r="U118" s="22">
        <v>0</v>
      </c>
    </row>
    <row r="119" spans="1:21" x14ac:dyDescent="0.25">
      <c r="A119" s="22" t="s">
        <v>120</v>
      </c>
      <c r="B119" s="22" t="s">
        <v>292</v>
      </c>
      <c r="C119" s="22" t="s">
        <v>355</v>
      </c>
      <c r="D119" s="22" t="s">
        <v>356</v>
      </c>
      <c r="E119" s="22">
        <v>103898131</v>
      </c>
      <c r="F119" s="22">
        <v>10804208</v>
      </c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>
        <v>0</v>
      </c>
      <c r="R119" s="22">
        <v>114702339</v>
      </c>
      <c r="S119" s="22"/>
      <c r="T119" s="22"/>
      <c r="U119" s="22"/>
    </row>
    <row r="120" spans="1:21" x14ac:dyDescent="0.25">
      <c r="A120" s="22" t="s">
        <v>120</v>
      </c>
      <c r="B120" s="22" t="s">
        <v>292</v>
      </c>
      <c r="C120" s="22" t="s">
        <v>357</v>
      </c>
      <c r="D120" s="22" t="s">
        <v>358</v>
      </c>
      <c r="E120" s="22">
        <v>6040887</v>
      </c>
      <c r="F120" s="22">
        <v>-13459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6027428</v>
      </c>
      <c r="S120" s="22">
        <v>0</v>
      </c>
      <c r="T120" s="22">
        <v>0</v>
      </c>
      <c r="U120" s="22">
        <v>0</v>
      </c>
    </row>
    <row r="121" spans="1:21" x14ac:dyDescent="0.25">
      <c r="A121" s="22" t="s">
        <v>120</v>
      </c>
      <c r="B121" s="22" t="s">
        <v>292</v>
      </c>
      <c r="C121" s="22" t="s">
        <v>359</v>
      </c>
      <c r="D121" s="22" t="s">
        <v>360</v>
      </c>
      <c r="E121" s="22">
        <v>49864574</v>
      </c>
      <c r="F121" s="22">
        <v>8327411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58191985</v>
      </c>
      <c r="S121" s="22">
        <v>0</v>
      </c>
      <c r="T121" s="22">
        <v>0</v>
      </c>
      <c r="U121" s="22">
        <v>0</v>
      </c>
    </row>
    <row r="122" spans="1:21" x14ac:dyDescent="0.25">
      <c r="A122" s="22" t="s">
        <v>120</v>
      </c>
      <c r="B122" s="22" t="s">
        <v>292</v>
      </c>
      <c r="C122" s="22" t="s">
        <v>361</v>
      </c>
      <c r="D122" s="22" t="s">
        <v>362</v>
      </c>
      <c r="E122" s="22">
        <v>11974909</v>
      </c>
      <c r="F122" s="22">
        <v>1212385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13187294</v>
      </c>
      <c r="S122" s="22">
        <v>0</v>
      </c>
      <c r="T122" s="22">
        <v>0</v>
      </c>
      <c r="U122" s="22">
        <v>0</v>
      </c>
    </row>
    <row r="123" spans="1:21" x14ac:dyDescent="0.25">
      <c r="A123" s="22" t="s">
        <v>120</v>
      </c>
      <c r="B123" s="22" t="s">
        <v>292</v>
      </c>
      <c r="C123" s="22" t="s">
        <v>363</v>
      </c>
      <c r="D123" s="22" t="s">
        <v>364</v>
      </c>
      <c r="E123" s="22">
        <v>26225362</v>
      </c>
      <c r="F123" s="22">
        <v>920650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-500000</v>
      </c>
      <c r="O123" s="22">
        <v>0</v>
      </c>
      <c r="P123" s="22">
        <v>500000</v>
      </c>
      <c r="Q123" s="22">
        <v>0</v>
      </c>
      <c r="R123" s="22">
        <v>27146012</v>
      </c>
      <c r="S123" s="22">
        <v>0</v>
      </c>
      <c r="T123" s="22">
        <v>0</v>
      </c>
      <c r="U123" s="22">
        <v>0</v>
      </c>
    </row>
    <row r="124" spans="1:21" x14ac:dyDescent="0.25">
      <c r="A124" s="22" t="s">
        <v>120</v>
      </c>
      <c r="B124" s="22" t="s">
        <v>292</v>
      </c>
      <c r="C124" s="22" t="s">
        <v>365</v>
      </c>
      <c r="D124" s="22" t="s">
        <v>366</v>
      </c>
      <c r="E124" s="22">
        <v>11012494</v>
      </c>
      <c r="F124" s="22">
        <v>481630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-37125</v>
      </c>
      <c r="O124" s="22">
        <v>0</v>
      </c>
      <c r="P124" s="22">
        <v>37125</v>
      </c>
      <c r="Q124" s="22">
        <v>0</v>
      </c>
      <c r="R124" s="22">
        <v>11494124</v>
      </c>
      <c r="S124" s="22">
        <v>0</v>
      </c>
      <c r="T124" s="22">
        <v>0</v>
      </c>
      <c r="U124" s="22">
        <v>0</v>
      </c>
    </row>
    <row r="125" spans="1:21" x14ac:dyDescent="0.25">
      <c r="A125" s="22" t="s">
        <v>120</v>
      </c>
      <c r="B125" s="22" t="s">
        <v>292</v>
      </c>
      <c r="C125" s="22" t="s">
        <v>367</v>
      </c>
      <c r="D125" s="22" t="s">
        <v>368</v>
      </c>
      <c r="E125" s="22">
        <v>41065393</v>
      </c>
      <c r="F125" s="22">
        <v>2493652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-23607208</v>
      </c>
      <c r="R125" s="22">
        <v>19951837</v>
      </c>
      <c r="S125" s="22">
        <v>0</v>
      </c>
      <c r="T125" s="22">
        <v>0</v>
      </c>
      <c r="U125" s="22">
        <v>0</v>
      </c>
    </row>
    <row r="126" spans="1:21" x14ac:dyDescent="0.25">
      <c r="A126" s="22" t="s">
        <v>120</v>
      </c>
      <c r="B126" s="22" t="s">
        <v>292</v>
      </c>
      <c r="C126" s="22" t="s">
        <v>369</v>
      </c>
      <c r="D126" s="22" t="s">
        <v>370</v>
      </c>
      <c r="E126" s="22">
        <v>22530505</v>
      </c>
      <c r="F126" s="22">
        <v>3717941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26248447</v>
      </c>
      <c r="S126" s="22">
        <v>0</v>
      </c>
      <c r="T126" s="22">
        <v>0</v>
      </c>
      <c r="U126" s="22">
        <v>0</v>
      </c>
    </row>
    <row r="127" spans="1:21" x14ac:dyDescent="0.25">
      <c r="A127" s="22" t="s">
        <v>120</v>
      </c>
      <c r="B127" s="22" t="s">
        <v>292</v>
      </c>
      <c r="C127" s="22" t="s">
        <v>371</v>
      </c>
      <c r="D127" s="22" t="s">
        <v>372</v>
      </c>
      <c r="E127" s="22">
        <v>16709815</v>
      </c>
      <c r="F127" s="22">
        <v>492577</v>
      </c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>
        <v>0</v>
      </c>
      <c r="R127" s="22">
        <v>17202392</v>
      </c>
      <c r="S127" s="22"/>
      <c r="T127" s="22"/>
      <c r="U127" s="22"/>
    </row>
    <row r="128" spans="1:21" x14ac:dyDescent="0.25">
      <c r="A128" s="22" t="s">
        <v>120</v>
      </c>
      <c r="B128" s="22" t="s">
        <v>292</v>
      </c>
      <c r="C128" s="22" t="s">
        <v>373</v>
      </c>
      <c r="D128" s="22" t="s">
        <v>374</v>
      </c>
      <c r="E128" s="22">
        <v>15423849</v>
      </c>
      <c r="F128" s="22">
        <v>548228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15972077</v>
      </c>
      <c r="S128" s="22">
        <v>0</v>
      </c>
      <c r="T128" s="22">
        <v>0</v>
      </c>
      <c r="U128" s="22">
        <v>0</v>
      </c>
    </row>
    <row r="129" spans="1:21" x14ac:dyDescent="0.25">
      <c r="A129" s="22" t="s">
        <v>120</v>
      </c>
      <c r="B129" s="22" t="s">
        <v>292</v>
      </c>
      <c r="C129" s="22" t="s">
        <v>375</v>
      </c>
      <c r="D129" s="22" t="s">
        <v>376</v>
      </c>
      <c r="E129" s="22">
        <v>24304379</v>
      </c>
      <c r="F129" s="22">
        <v>2440325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26744704</v>
      </c>
      <c r="S129" s="22">
        <v>0</v>
      </c>
      <c r="T129" s="22">
        <v>0</v>
      </c>
      <c r="U129" s="22">
        <v>0</v>
      </c>
    </row>
    <row r="130" spans="1:21" x14ac:dyDescent="0.25">
      <c r="A130" s="22" t="s">
        <v>120</v>
      </c>
      <c r="B130" s="22" t="s">
        <v>292</v>
      </c>
      <c r="C130" s="22" t="s">
        <v>377</v>
      </c>
      <c r="D130" s="22" t="s">
        <v>378</v>
      </c>
      <c r="E130" s="22">
        <v>4349658</v>
      </c>
      <c r="F130" s="22">
        <v>2034719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6384377</v>
      </c>
      <c r="S130" s="22">
        <v>0</v>
      </c>
      <c r="T130" s="22">
        <v>0</v>
      </c>
      <c r="U130" s="22">
        <v>0</v>
      </c>
    </row>
    <row r="131" spans="1:21" x14ac:dyDescent="0.25">
      <c r="A131" s="22" t="s">
        <v>120</v>
      </c>
      <c r="B131" s="22" t="s">
        <v>292</v>
      </c>
      <c r="C131" s="22" t="s">
        <v>379</v>
      </c>
      <c r="D131" s="22" t="s">
        <v>380</v>
      </c>
      <c r="E131" s="22">
        <v>17890278</v>
      </c>
      <c r="F131" s="22">
        <v>818660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18708938</v>
      </c>
      <c r="S131" s="22">
        <v>0</v>
      </c>
      <c r="T131" s="22">
        <v>0</v>
      </c>
      <c r="U131" s="22">
        <v>0</v>
      </c>
    </row>
    <row r="132" spans="1:21" x14ac:dyDescent="0.25">
      <c r="A132" s="22" t="s">
        <v>120</v>
      </c>
      <c r="B132" s="22" t="s">
        <v>292</v>
      </c>
      <c r="C132" s="22" t="s">
        <v>381</v>
      </c>
      <c r="D132" s="22" t="s">
        <v>382</v>
      </c>
      <c r="E132" s="22">
        <v>5053661</v>
      </c>
      <c r="F132" s="22">
        <v>57363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5111024</v>
      </c>
      <c r="S132" s="22">
        <v>0</v>
      </c>
      <c r="T132" s="22">
        <v>0</v>
      </c>
      <c r="U132" s="22">
        <v>0</v>
      </c>
    </row>
    <row r="133" spans="1:21" x14ac:dyDescent="0.25">
      <c r="A133" s="22" t="s">
        <v>120</v>
      </c>
      <c r="B133" s="22" t="s">
        <v>292</v>
      </c>
      <c r="C133" s="22" t="s">
        <v>383</v>
      </c>
      <c r="D133" s="22" t="s">
        <v>384</v>
      </c>
      <c r="E133" s="22">
        <v>115807072</v>
      </c>
      <c r="F133" s="22">
        <v>1015762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116822834</v>
      </c>
      <c r="S133" s="22">
        <v>0</v>
      </c>
      <c r="T133" s="22">
        <v>0</v>
      </c>
      <c r="U133" s="22">
        <v>0</v>
      </c>
    </row>
    <row r="134" spans="1:21" x14ac:dyDescent="0.25">
      <c r="A134" s="22" t="s">
        <v>120</v>
      </c>
      <c r="B134" s="22" t="s">
        <v>292</v>
      </c>
      <c r="C134" s="22" t="s">
        <v>385</v>
      </c>
      <c r="D134" s="22" t="s">
        <v>386</v>
      </c>
      <c r="E134" s="22">
        <v>35691660</v>
      </c>
      <c r="F134" s="22">
        <v>191651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-1720000</v>
      </c>
      <c r="O134" s="22">
        <v>0</v>
      </c>
      <c r="P134" s="22">
        <v>1720000</v>
      </c>
      <c r="Q134" s="22">
        <v>0</v>
      </c>
      <c r="R134" s="22">
        <v>35883311</v>
      </c>
      <c r="S134" s="22">
        <v>0</v>
      </c>
      <c r="T134" s="22">
        <v>0</v>
      </c>
      <c r="U134" s="22">
        <v>0</v>
      </c>
    </row>
    <row r="135" spans="1:21" x14ac:dyDescent="0.25">
      <c r="A135" s="22" t="s">
        <v>120</v>
      </c>
      <c r="B135" s="22" t="s">
        <v>292</v>
      </c>
      <c r="C135" s="22" t="s">
        <v>387</v>
      </c>
      <c r="D135" s="22" t="s">
        <v>388</v>
      </c>
      <c r="E135" s="22">
        <v>118102009</v>
      </c>
      <c r="F135" s="22">
        <v>3617938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121719947</v>
      </c>
      <c r="S135" s="22">
        <v>0</v>
      </c>
      <c r="T135" s="22">
        <v>0</v>
      </c>
      <c r="U135" s="22">
        <v>0</v>
      </c>
    </row>
    <row r="136" spans="1:21" x14ac:dyDescent="0.25">
      <c r="A136" s="22" t="s">
        <v>120</v>
      </c>
      <c r="B136" s="22" t="s">
        <v>292</v>
      </c>
      <c r="C136" s="22" t="s">
        <v>389</v>
      </c>
      <c r="D136" s="22" t="s">
        <v>390</v>
      </c>
      <c r="E136" s="22">
        <v>111518347</v>
      </c>
      <c r="F136" s="22">
        <v>6445355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-6000000</v>
      </c>
      <c r="O136" s="22">
        <v>0</v>
      </c>
      <c r="P136" s="22">
        <v>6000000</v>
      </c>
      <c r="Q136" s="22">
        <v>0</v>
      </c>
      <c r="R136" s="22">
        <v>117963702</v>
      </c>
      <c r="S136" s="22">
        <v>0</v>
      </c>
      <c r="T136" s="22">
        <v>0</v>
      </c>
      <c r="U136" s="22">
        <v>0</v>
      </c>
    </row>
    <row r="137" spans="1:21" x14ac:dyDescent="0.25">
      <c r="A137" s="22" t="s">
        <v>120</v>
      </c>
      <c r="B137" s="22" t="s">
        <v>292</v>
      </c>
      <c r="C137" s="22" t="s">
        <v>391</v>
      </c>
      <c r="D137" s="22" t="s">
        <v>392</v>
      </c>
      <c r="E137" s="22">
        <v>87014493</v>
      </c>
      <c r="F137" s="22">
        <v>3443120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90457613</v>
      </c>
      <c r="S137" s="22">
        <v>0</v>
      </c>
      <c r="T137" s="22">
        <v>0</v>
      </c>
      <c r="U137" s="22">
        <v>0</v>
      </c>
    </row>
    <row r="138" spans="1:21" x14ac:dyDescent="0.25">
      <c r="A138" s="22" t="s">
        <v>120</v>
      </c>
      <c r="B138" s="22" t="s">
        <v>292</v>
      </c>
      <c r="C138" s="22" t="s">
        <v>393</v>
      </c>
      <c r="D138" s="22" t="s">
        <v>394</v>
      </c>
      <c r="E138" s="22">
        <v>8965283</v>
      </c>
      <c r="F138" s="22">
        <v>-63091</v>
      </c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>
        <v>0</v>
      </c>
      <c r="R138" s="22">
        <v>8902192</v>
      </c>
      <c r="S138" s="22"/>
      <c r="T138" s="22"/>
      <c r="U138" s="22"/>
    </row>
    <row r="139" spans="1:21" x14ac:dyDescent="0.25">
      <c r="A139" s="22" t="s">
        <v>120</v>
      </c>
      <c r="B139" s="22" t="s">
        <v>292</v>
      </c>
      <c r="C139" s="22" t="s">
        <v>395</v>
      </c>
      <c r="D139" s="22" t="s">
        <v>396</v>
      </c>
      <c r="E139" s="22">
        <v>6984270</v>
      </c>
      <c r="F139" s="22">
        <v>-76750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6907520</v>
      </c>
      <c r="S139" s="22">
        <v>0</v>
      </c>
      <c r="T139" s="22">
        <v>0</v>
      </c>
      <c r="U139" s="22">
        <v>0</v>
      </c>
    </row>
    <row r="140" spans="1:21" x14ac:dyDescent="0.25">
      <c r="A140" s="22" t="s">
        <v>120</v>
      </c>
      <c r="B140" s="22" t="s">
        <v>292</v>
      </c>
      <c r="C140" s="22" t="s">
        <v>397</v>
      </c>
      <c r="D140" s="22" t="s">
        <v>398</v>
      </c>
      <c r="E140" s="22">
        <v>90004518</v>
      </c>
      <c r="F140" s="22">
        <v>1276936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91281454</v>
      </c>
      <c r="S140" s="22">
        <v>0</v>
      </c>
      <c r="T140" s="22">
        <v>0</v>
      </c>
      <c r="U140" s="22">
        <v>0</v>
      </c>
    </row>
    <row r="141" spans="1:21" x14ac:dyDescent="0.25">
      <c r="A141" s="22" t="s">
        <v>120</v>
      </c>
      <c r="B141" s="22" t="s">
        <v>292</v>
      </c>
      <c r="C141" s="22" t="s">
        <v>399</v>
      </c>
      <c r="D141" s="22" t="s">
        <v>400</v>
      </c>
      <c r="E141" s="22">
        <v>14741333</v>
      </c>
      <c r="F141" s="22">
        <v>635189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-3175000</v>
      </c>
      <c r="O141" s="22">
        <v>0</v>
      </c>
      <c r="P141" s="22">
        <v>3175000</v>
      </c>
      <c r="Q141" s="22">
        <v>0</v>
      </c>
      <c r="R141" s="22">
        <v>15376522</v>
      </c>
      <c r="S141" s="22">
        <v>0</v>
      </c>
      <c r="T141" s="22">
        <v>0</v>
      </c>
      <c r="U141" s="22">
        <v>0</v>
      </c>
    </row>
    <row r="142" spans="1:21" x14ac:dyDescent="0.25">
      <c r="A142" s="22" t="s">
        <v>120</v>
      </c>
      <c r="B142" s="22" t="s">
        <v>292</v>
      </c>
      <c r="C142" s="22" t="s">
        <v>401</v>
      </c>
      <c r="D142" s="22" t="s">
        <v>402</v>
      </c>
      <c r="E142" s="22">
        <v>7266396</v>
      </c>
      <c r="F142" s="22">
        <v>1279777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-1</v>
      </c>
      <c r="R142" s="22">
        <v>8546172</v>
      </c>
      <c r="S142" s="22">
        <v>0</v>
      </c>
      <c r="T142" s="22">
        <v>0</v>
      </c>
      <c r="U142" s="22">
        <v>0</v>
      </c>
    </row>
    <row r="143" spans="1:21" x14ac:dyDescent="0.25">
      <c r="A143" s="22" t="s">
        <v>120</v>
      </c>
      <c r="B143" s="22" t="s">
        <v>292</v>
      </c>
      <c r="C143" s="22" t="s">
        <v>403</v>
      </c>
      <c r="D143" s="22" t="s">
        <v>404</v>
      </c>
      <c r="E143" s="22">
        <v>15164766</v>
      </c>
      <c r="F143" s="22">
        <v>828718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-52423</v>
      </c>
      <c r="O143" s="22">
        <v>0</v>
      </c>
      <c r="P143" s="22">
        <v>52423</v>
      </c>
      <c r="Q143" s="22">
        <v>0</v>
      </c>
      <c r="R143" s="22">
        <v>15993484</v>
      </c>
      <c r="S143" s="22">
        <v>0</v>
      </c>
      <c r="T143" s="22">
        <v>0</v>
      </c>
      <c r="U143" s="22">
        <v>0</v>
      </c>
    </row>
    <row r="144" spans="1:21" x14ac:dyDescent="0.25">
      <c r="A144" s="22" t="s">
        <v>120</v>
      </c>
      <c r="B144" s="22" t="s">
        <v>292</v>
      </c>
      <c r="C144" s="22" t="s">
        <v>405</v>
      </c>
      <c r="D144" s="22" t="s">
        <v>406</v>
      </c>
      <c r="E144" s="22">
        <v>20203276</v>
      </c>
      <c r="F144" s="22">
        <v>3785935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23989211</v>
      </c>
      <c r="S144" s="22">
        <v>0</v>
      </c>
      <c r="T144" s="22">
        <v>0</v>
      </c>
      <c r="U144" s="22">
        <v>0</v>
      </c>
    </row>
    <row r="145" spans="1:21" x14ac:dyDescent="0.25">
      <c r="A145" s="22" t="s">
        <v>120</v>
      </c>
      <c r="B145" s="22" t="s">
        <v>292</v>
      </c>
      <c r="C145" s="22" t="s">
        <v>407</v>
      </c>
      <c r="D145" s="22" t="s">
        <v>408</v>
      </c>
      <c r="E145" s="22">
        <v>8503472</v>
      </c>
      <c r="F145" s="22">
        <v>-499431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-590086</v>
      </c>
      <c r="O145" s="22">
        <v>0</v>
      </c>
      <c r="P145" s="22">
        <v>590086</v>
      </c>
      <c r="Q145" s="22">
        <v>0</v>
      </c>
      <c r="R145" s="22">
        <v>9506423</v>
      </c>
      <c r="S145" s="22">
        <v>0</v>
      </c>
      <c r="T145" s="22">
        <v>0</v>
      </c>
      <c r="U145" s="22">
        <v>0</v>
      </c>
    </row>
    <row r="146" spans="1:21" x14ac:dyDescent="0.25">
      <c r="A146" s="22" t="s">
        <v>120</v>
      </c>
      <c r="B146" s="22" t="s">
        <v>292</v>
      </c>
      <c r="C146" s="22" t="s">
        <v>409</v>
      </c>
      <c r="D146" s="22" t="s">
        <v>410</v>
      </c>
      <c r="E146" s="22">
        <v>3999861</v>
      </c>
      <c r="F146" s="22">
        <v>240252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-27000</v>
      </c>
      <c r="O146" s="22">
        <v>0</v>
      </c>
      <c r="P146" s="22">
        <v>27000</v>
      </c>
      <c r="Q146" s="22">
        <v>0</v>
      </c>
      <c r="R146" s="22">
        <v>4240113</v>
      </c>
      <c r="S146" s="22">
        <v>0</v>
      </c>
      <c r="T146" s="22">
        <v>0</v>
      </c>
      <c r="U146" s="22">
        <v>0</v>
      </c>
    </row>
    <row r="147" spans="1:21" x14ac:dyDescent="0.25">
      <c r="A147" s="22" t="s">
        <v>120</v>
      </c>
      <c r="B147" s="22" t="s">
        <v>292</v>
      </c>
      <c r="C147" s="22" t="s">
        <v>411</v>
      </c>
      <c r="D147" s="22" t="s">
        <v>412</v>
      </c>
      <c r="E147" s="22">
        <v>6428034</v>
      </c>
      <c r="F147" s="22">
        <v>116020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6544054</v>
      </c>
      <c r="S147" s="22">
        <v>0</v>
      </c>
      <c r="T147" s="22">
        <v>0</v>
      </c>
      <c r="U147" s="22">
        <v>0</v>
      </c>
    </row>
    <row r="148" spans="1:21" x14ac:dyDescent="0.25">
      <c r="A148" s="22" t="s">
        <v>120</v>
      </c>
      <c r="B148" s="22" t="s">
        <v>292</v>
      </c>
      <c r="C148" s="22" t="s">
        <v>413</v>
      </c>
      <c r="D148" s="22" t="s">
        <v>414</v>
      </c>
      <c r="E148" s="22">
        <v>10691733</v>
      </c>
      <c r="F148" s="22">
        <v>2399201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13090934</v>
      </c>
      <c r="S148" s="22">
        <v>0</v>
      </c>
      <c r="T148" s="22">
        <v>0</v>
      </c>
      <c r="U148" s="22">
        <v>0</v>
      </c>
    </row>
    <row r="149" spans="1:21" x14ac:dyDescent="0.25">
      <c r="A149" s="22" t="s">
        <v>120</v>
      </c>
      <c r="B149" s="22" t="s">
        <v>292</v>
      </c>
      <c r="C149" s="22" t="s">
        <v>415</v>
      </c>
      <c r="D149" s="22" t="s">
        <v>416</v>
      </c>
      <c r="E149" s="22">
        <v>105592880</v>
      </c>
      <c r="F149" s="22">
        <v>-680470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104912410</v>
      </c>
      <c r="S149" s="22">
        <v>0</v>
      </c>
      <c r="T149" s="22">
        <v>0</v>
      </c>
      <c r="U149" s="22">
        <v>0</v>
      </c>
    </row>
    <row r="150" spans="1:21" x14ac:dyDescent="0.25">
      <c r="A150" s="22" t="s">
        <v>120</v>
      </c>
      <c r="B150" s="22" t="s">
        <v>292</v>
      </c>
      <c r="C150" s="22" t="s">
        <v>417</v>
      </c>
      <c r="D150" s="22" t="s">
        <v>418</v>
      </c>
      <c r="E150" s="22">
        <v>7653551</v>
      </c>
      <c r="F150" s="22">
        <v>3552536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-1505550</v>
      </c>
      <c r="O150" s="22">
        <v>0</v>
      </c>
      <c r="P150" s="22">
        <v>1505550</v>
      </c>
      <c r="Q150" s="22">
        <v>0</v>
      </c>
      <c r="R150" s="22">
        <v>11206087</v>
      </c>
      <c r="S150" s="22">
        <v>0</v>
      </c>
      <c r="T150" s="22">
        <v>0</v>
      </c>
      <c r="U150" s="22">
        <v>0</v>
      </c>
    </row>
    <row r="151" spans="1:21" x14ac:dyDescent="0.25">
      <c r="A151" s="22" t="s">
        <v>120</v>
      </c>
      <c r="B151" s="22" t="s">
        <v>292</v>
      </c>
      <c r="C151" s="22" t="s">
        <v>419</v>
      </c>
      <c r="D151" s="22" t="s">
        <v>420</v>
      </c>
      <c r="E151" s="22">
        <v>20726325</v>
      </c>
      <c r="F151" s="22">
        <v>1090565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-252612</v>
      </c>
      <c r="O151" s="22">
        <v>0</v>
      </c>
      <c r="P151" s="22">
        <v>252612</v>
      </c>
      <c r="Q151" s="22">
        <v>0</v>
      </c>
      <c r="R151" s="22">
        <v>21816890</v>
      </c>
      <c r="S151" s="22">
        <v>0</v>
      </c>
      <c r="T151" s="22">
        <v>0</v>
      </c>
      <c r="U151" s="22">
        <v>0</v>
      </c>
    </row>
    <row r="152" spans="1:21" x14ac:dyDescent="0.25">
      <c r="A152" s="22" t="s">
        <v>120</v>
      </c>
      <c r="B152" s="22" t="s">
        <v>292</v>
      </c>
      <c r="C152" s="22" t="s">
        <v>421</v>
      </c>
      <c r="D152" s="22" t="s">
        <v>422</v>
      </c>
      <c r="E152" s="22">
        <v>229031943</v>
      </c>
      <c r="F152" s="22">
        <v>14946247</v>
      </c>
      <c r="G152" s="22"/>
      <c r="H152" s="22"/>
      <c r="I152" s="22"/>
      <c r="J152" s="22"/>
      <c r="K152" s="22"/>
      <c r="L152" s="22"/>
      <c r="M152" s="22"/>
      <c r="N152" s="22">
        <v>3096200</v>
      </c>
      <c r="O152" s="22"/>
      <c r="P152" s="22">
        <v>-3096200</v>
      </c>
      <c r="Q152" s="22">
        <v>0</v>
      </c>
      <c r="R152" s="22">
        <v>243978190</v>
      </c>
      <c r="S152" s="22"/>
      <c r="T152" s="22"/>
      <c r="U152" s="22"/>
    </row>
    <row r="153" spans="1:21" x14ac:dyDescent="0.25">
      <c r="A153" s="22" t="s">
        <v>120</v>
      </c>
      <c r="B153" s="22" t="s">
        <v>292</v>
      </c>
      <c r="C153" s="22" t="s">
        <v>423</v>
      </c>
      <c r="D153" s="22" t="s">
        <v>424</v>
      </c>
      <c r="E153" s="22">
        <v>45449287</v>
      </c>
      <c r="F153" s="22">
        <v>4448173</v>
      </c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>
        <v>0</v>
      </c>
      <c r="R153" s="22">
        <v>49897460</v>
      </c>
      <c r="S153" s="22"/>
      <c r="T153" s="22"/>
      <c r="U153" s="22"/>
    </row>
    <row r="154" spans="1:21" x14ac:dyDescent="0.25">
      <c r="A154" s="22" t="s">
        <v>120</v>
      </c>
      <c r="B154" s="22" t="s">
        <v>292</v>
      </c>
      <c r="C154" s="22" t="s">
        <v>425</v>
      </c>
      <c r="D154" s="22" t="s">
        <v>426</v>
      </c>
      <c r="E154" s="22">
        <v>4966146</v>
      </c>
      <c r="F154" s="22">
        <v>1350951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6317097</v>
      </c>
      <c r="S154" s="22">
        <v>0</v>
      </c>
      <c r="T154" s="22">
        <v>0</v>
      </c>
      <c r="U154" s="22">
        <v>0</v>
      </c>
    </row>
    <row r="155" spans="1:21" x14ac:dyDescent="0.25">
      <c r="A155" s="22" t="s">
        <v>120</v>
      </c>
      <c r="B155" s="22" t="s">
        <v>292</v>
      </c>
      <c r="C155" s="22" t="s">
        <v>427</v>
      </c>
      <c r="D155" s="22" t="s">
        <v>428</v>
      </c>
      <c r="E155" s="22">
        <v>20704027</v>
      </c>
      <c r="F155" s="22">
        <v>-179297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20524730</v>
      </c>
      <c r="S155" s="22">
        <v>0</v>
      </c>
      <c r="T155" s="22">
        <v>0</v>
      </c>
      <c r="U155" s="22">
        <v>0</v>
      </c>
    </row>
    <row r="156" spans="1:21" x14ac:dyDescent="0.25">
      <c r="A156" s="22" t="s">
        <v>120</v>
      </c>
      <c r="B156" s="22" t="s">
        <v>292</v>
      </c>
      <c r="C156" s="22" t="s">
        <v>429</v>
      </c>
      <c r="D156" s="22" t="s">
        <v>430</v>
      </c>
      <c r="E156" s="22">
        <v>57187783</v>
      </c>
      <c r="F156" s="22">
        <v>-720373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56467410</v>
      </c>
      <c r="S156" s="22">
        <v>0</v>
      </c>
      <c r="T156" s="22">
        <v>0</v>
      </c>
      <c r="U156" s="22">
        <v>0</v>
      </c>
    </row>
    <row r="157" spans="1:21" x14ac:dyDescent="0.25">
      <c r="A157" s="22" t="s">
        <v>120</v>
      </c>
      <c r="B157" s="22" t="s">
        <v>292</v>
      </c>
      <c r="C157" s="22" t="s">
        <v>431</v>
      </c>
      <c r="D157" s="22" t="s">
        <v>432</v>
      </c>
      <c r="E157" s="22">
        <v>12549703</v>
      </c>
      <c r="F157" s="22">
        <v>9578462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22128165</v>
      </c>
      <c r="S157" s="22">
        <v>0</v>
      </c>
      <c r="T157" s="22">
        <v>0</v>
      </c>
      <c r="U157" s="22">
        <v>0</v>
      </c>
    </row>
    <row r="158" spans="1:21" x14ac:dyDescent="0.25">
      <c r="A158" s="22" t="s">
        <v>120</v>
      </c>
      <c r="B158" s="22" t="s">
        <v>292</v>
      </c>
      <c r="C158" s="22" t="s">
        <v>433</v>
      </c>
      <c r="D158" s="22" t="s">
        <v>434</v>
      </c>
      <c r="E158" s="22">
        <v>15750700</v>
      </c>
      <c r="F158" s="22">
        <v>634929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-1200000</v>
      </c>
      <c r="O158" s="22">
        <v>0</v>
      </c>
      <c r="P158" s="22">
        <v>1200000</v>
      </c>
      <c r="Q158" s="22">
        <v>0</v>
      </c>
      <c r="R158" s="22">
        <v>16385629</v>
      </c>
      <c r="S158" s="22">
        <v>0</v>
      </c>
      <c r="T158" s="22">
        <v>0</v>
      </c>
      <c r="U158" s="22">
        <v>0</v>
      </c>
    </row>
    <row r="159" spans="1:21" x14ac:dyDescent="0.25">
      <c r="A159" s="22" t="s">
        <v>120</v>
      </c>
      <c r="B159" s="22" t="s">
        <v>292</v>
      </c>
      <c r="C159" s="22" t="s">
        <v>435</v>
      </c>
      <c r="D159" s="22" t="s">
        <v>436</v>
      </c>
      <c r="E159" s="22">
        <v>30904887</v>
      </c>
      <c r="F159" s="22">
        <v>940763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31845650</v>
      </c>
      <c r="S159" s="22">
        <v>0</v>
      </c>
      <c r="T159" s="22">
        <v>0</v>
      </c>
      <c r="U159" s="22">
        <v>0</v>
      </c>
    </row>
    <row r="160" spans="1:21" x14ac:dyDescent="0.25">
      <c r="A160" s="22" t="s">
        <v>120</v>
      </c>
      <c r="B160" s="22" t="s">
        <v>292</v>
      </c>
      <c r="C160" s="22" t="s">
        <v>437</v>
      </c>
      <c r="D160" s="22" t="s">
        <v>438</v>
      </c>
      <c r="E160" s="22">
        <v>36371854</v>
      </c>
      <c r="F160" s="22">
        <v>4901774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-446403</v>
      </c>
      <c r="O160" s="22">
        <v>0</v>
      </c>
      <c r="P160" s="22">
        <v>446403</v>
      </c>
      <c r="Q160" s="22">
        <v>0</v>
      </c>
      <c r="R160" s="22">
        <v>41273628</v>
      </c>
      <c r="S160" s="22">
        <v>0</v>
      </c>
      <c r="T160" s="22">
        <v>0</v>
      </c>
      <c r="U160" s="22">
        <v>0</v>
      </c>
    </row>
    <row r="161" spans="1:21" x14ac:dyDescent="0.25">
      <c r="A161" s="22" t="s">
        <v>120</v>
      </c>
      <c r="B161" s="22" t="s">
        <v>292</v>
      </c>
      <c r="C161" s="22" t="s">
        <v>439</v>
      </c>
      <c r="D161" s="22" t="s">
        <v>440</v>
      </c>
      <c r="E161" s="22">
        <v>23067749</v>
      </c>
      <c r="F161" s="22">
        <v>8086383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49096</v>
      </c>
      <c r="O161" s="22">
        <v>0</v>
      </c>
      <c r="P161" s="22">
        <v>-49096</v>
      </c>
      <c r="Q161" s="22">
        <v>0</v>
      </c>
      <c r="R161" s="22">
        <v>31154132</v>
      </c>
      <c r="S161" s="22">
        <v>0</v>
      </c>
      <c r="T161" s="22">
        <v>0</v>
      </c>
      <c r="U161" s="22">
        <v>0</v>
      </c>
    </row>
    <row r="162" spans="1:21" x14ac:dyDescent="0.25">
      <c r="A162" s="22" t="s">
        <v>120</v>
      </c>
      <c r="B162" s="22" t="s">
        <v>292</v>
      </c>
      <c r="C162" s="22" t="s">
        <v>441</v>
      </c>
      <c r="D162" s="22" t="s">
        <v>442</v>
      </c>
      <c r="E162" s="22">
        <v>27341035</v>
      </c>
      <c r="F162" s="22">
        <v>62184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27403219</v>
      </c>
      <c r="S162" s="22">
        <v>0</v>
      </c>
      <c r="T162" s="22">
        <v>0</v>
      </c>
      <c r="U162" s="22">
        <v>0</v>
      </c>
    </row>
    <row r="163" spans="1:21" x14ac:dyDescent="0.25">
      <c r="A163" s="22" t="s">
        <v>120</v>
      </c>
      <c r="B163" s="22" t="s">
        <v>292</v>
      </c>
      <c r="C163" s="22" t="s">
        <v>443</v>
      </c>
      <c r="D163" s="22" t="s">
        <v>444</v>
      </c>
      <c r="E163" s="22">
        <v>18522285</v>
      </c>
      <c r="F163" s="22">
        <v>7087483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25609768</v>
      </c>
      <c r="S163" s="22">
        <v>0</v>
      </c>
      <c r="T163" s="22">
        <v>0</v>
      </c>
      <c r="U163" s="22">
        <v>0</v>
      </c>
    </row>
    <row r="164" spans="1:21" x14ac:dyDescent="0.25">
      <c r="A164" s="22" t="s">
        <v>120</v>
      </c>
      <c r="B164" s="22" t="s">
        <v>292</v>
      </c>
      <c r="C164" s="22" t="s">
        <v>445</v>
      </c>
      <c r="D164" s="22" t="s">
        <v>446</v>
      </c>
      <c r="E164" s="22">
        <v>74615089</v>
      </c>
      <c r="F164" s="22">
        <v>1605415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-253472</v>
      </c>
      <c r="O164" s="22">
        <v>0</v>
      </c>
      <c r="P164" s="22">
        <v>253472</v>
      </c>
      <c r="Q164" s="22">
        <v>-300</v>
      </c>
      <c r="R164" s="22">
        <v>76220505</v>
      </c>
      <c r="S164" s="22">
        <v>0</v>
      </c>
      <c r="T164" s="22">
        <v>0</v>
      </c>
      <c r="U164" s="22">
        <v>0</v>
      </c>
    </row>
    <row r="165" spans="1:21" x14ac:dyDescent="0.25">
      <c r="A165" s="22" t="s">
        <v>120</v>
      </c>
      <c r="B165" s="22" t="s">
        <v>292</v>
      </c>
      <c r="C165" s="22" t="s">
        <v>447</v>
      </c>
      <c r="D165" s="22" t="s">
        <v>448</v>
      </c>
      <c r="E165" s="22">
        <v>10362424</v>
      </c>
      <c r="F165" s="22">
        <v>772252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11134676</v>
      </c>
      <c r="S165" s="22">
        <v>0</v>
      </c>
      <c r="T165" s="22">
        <v>0</v>
      </c>
      <c r="U165" s="22">
        <v>0</v>
      </c>
    </row>
    <row r="166" spans="1:21" x14ac:dyDescent="0.25">
      <c r="A166" s="22" t="s">
        <v>120</v>
      </c>
      <c r="B166" s="22" t="s">
        <v>292</v>
      </c>
      <c r="C166" s="22" t="s">
        <v>449</v>
      </c>
      <c r="D166" s="22" t="s">
        <v>450</v>
      </c>
      <c r="E166" s="22">
        <v>21177554</v>
      </c>
      <c r="F166" s="22">
        <v>1461614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-610000</v>
      </c>
      <c r="O166" s="22">
        <v>0</v>
      </c>
      <c r="P166" s="22">
        <v>610000</v>
      </c>
      <c r="Q166" s="22">
        <v>0</v>
      </c>
      <c r="R166" s="22">
        <v>22639168</v>
      </c>
      <c r="S166" s="22">
        <v>0</v>
      </c>
      <c r="T166" s="22">
        <v>0</v>
      </c>
      <c r="U166" s="22">
        <v>0</v>
      </c>
    </row>
    <row r="167" spans="1:21" x14ac:dyDescent="0.25">
      <c r="A167" s="22" t="s">
        <v>120</v>
      </c>
      <c r="B167" s="22" t="s">
        <v>292</v>
      </c>
      <c r="C167" s="22" t="s">
        <v>451</v>
      </c>
      <c r="D167" s="22" t="s">
        <v>452</v>
      </c>
      <c r="E167" s="22">
        <v>55832672</v>
      </c>
      <c r="F167" s="22">
        <v>4454133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60286805</v>
      </c>
      <c r="S167" s="22">
        <v>0</v>
      </c>
      <c r="T167" s="22">
        <v>0</v>
      </c>
      <c r="U167" s="22">
        <v>0</v>
      </c>
    </row>
    <row r="168" spans="1:21" x14ac:dyDescent="0.25">
      <c r="A168" s="22" t="s">
        <v>120</v>
      </c>
      <c r="B168" s="22" t="s">
        <v>292</v>
      </c>
      <c r="C168" s="22" t="s">
        <v>453</v>
      </c>
      <c r="D168" s="22" t="s">
        <v>454</v>
      </c>
      <c r="E168" s="22">
        <v>5385412</v>
      </c>
      <c r="F168" s="22">
        <v>1212139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6597551</v>
      </c>
      <c r="S168" s="22">
        <v>0</v>
      </c>
      <c r="T168" s="22">
        <v>0</v>
      </c>
      <c r="U168" s="22">
        <v>0</v>
      </c>
    </row>
    <row r="169" spans="1:21" x14ac:dyDescent="0.25">
      <c r="A169" s="22" t="s">
        <v>120</v>
      </c>
      <c r="B169" s="22" t="s">
        <v>292</v>
      </c>
      <c r="C169" s="22" t="s">
        <v>455</v>
      </c>
      <c r="D169" s="22" t="s">
        <v>456</v>
      </c>
      <c r="E169" s="22">
        <v>24173736</v>
      </c>
      <c r="F169" s="22">
        <v>948406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25122143</v>
      </c>
      <c r="S169" s="22">
        <v>0</v>
      </c>
      <c r="T169" s="22">
        <v>0</v>
      </c>
      <c r="U169" s="22">
        <v>0</v>
      </c>
    </row>
    <row r="170" spans="1:21" x14ac:dyDescent="0.25">
      <c r="A170" s="22" t="s">
        <v>120</v>
      </c>
      <c r="B170" s="22" t="s">
        <v>292</v>
      </c>
      <c r="C170" s="22" t="s">
        <v>457</v>
      </c>
      <c r="D170" s="22" t="s">
        <v>458</v>
      </c>
      <c r="E170" s="22">
        <v>63489919</v>
      </c>
      <c r="F170" s="22">
        <v>7158344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9096000</v>
      </c>
      <c r="O170" s="22">
        <v>0</v>
      </c>
      <c r="P170" s="22">
        <v>-9096000</v>
      </c>
      <c r="Q170" s="22">
        <v>0</v>
      </c>
      <c r="R170" s="22">
        <v>70648263</v>
      </c>
      <c r="S170" s="22">
        <v>0</v>
      </c>
      <c r="T170" s="22">
        <v>0</v>
      </c>
      <c r="U170" s="22">
        <v>0</v>
      </c>
    </row>
    <row r="171" spans="1:21" x14ac:dyDescent="0.25">
      <c r="A171" s="22" t="s">
        <v>120</v>
      </c>
      <c r="B171" s="22" t="s">
        <v>292</v>
      </c>
      <c r="C171" s="22" t="s">
        <v>459</v>
      </c>
      <c r="D171" s="22" t="s">
        <v>460</v>
      </c>
      <c r="E171" s="22">
        <v>6850857</v>
      </c>
      <c r="F171" s="22">
        <v>391893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7242750</v>
      </c>
      <c r="S171" s="22">
        <v>0</v>
      </c>
      <c r="T171" s="22">
        <v>0</v>
      </c>
      <c r="U171" s="22">
        <v>0</v>
      </c>
    </row>
    <row r="172" spans="1:21" x14ac:dyDescent="0.25">
      <c r="A172" s="22" t="s">
        <v>120</v>
      </c>
      <c r="B172" s="22" t="s">
        <v>292</v>
      </c>
      <c r="C172" s="22" t="s">
        <v>461</v>
      </c>
      <c r="D172" s="22" t="s">
        <v>462</v>
      </c>
      <c r="E172" s="22">
        <v>8084354</v>
      </c>
      <c r="F172" s="22">
        <v>730358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8814712</v>
      </c>
      <c r="S172" s="22">
        <v>0</v>
      </c>
      <c r="T172" s="22">
        <v>0</v>
      </c>
      <c r="U172" s="22">
        <v>0</v>
      </c>
    </row>
    <row r="173" spans="1:21" x14ac:dyDescent="0.25">
      <c r="A173" s="22" t="s">
        <v>120</v>
      </c>
      <c r="B173" s="22" t="s">
        <v>292</v>
      </c>
      <c r="C173" s="22" t="s">
        <v>463</v>
      </c>
      <c r="D173" s="22" t="s">
        <v>464</v>
      </c>
      <c r="E173" s="22">
        <v>43282320</v>
      </c>
      <c r="F173" s="22">
        <v>1103297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-3000000</v>
      </c>
      <c r="O173" s="22">
        <v>0</v>
      </c>
      <c r="P173" s="22">
        <v>3000000</v>
      </c>
      <c r="Q173" s="22">
        <v>0</v>
      </c>
      <c r="R173" s="22">
        <v>44385617</v>
      </c>
      <c r="S173" s="22">
        <v>0</v>
      </c>
      <c r="T173" s="22">
        <v>0</v>
      </c>
      <c r="U173" s="22">
        <v>0</v>
      </c>
    </row>
    <row r="174" spans="1:21" x14ac:dyDescent="0.25">
      <c r="A174" s="22" t="s">
        <v>120</v>
      </c>
      <c r="B174" s="22" t="s">
        <v>292</v>
      </c>
      <c r="C174" s="22" t="s">
        <v>465</v>
      </c>
      <c r="D174" s="22" t="s">
        <v>466</v>
      </c>
      <c r="E174" s="22">
        <v>6245748</v>
      </c>
      <c r="F174" s="22">
        <v>111037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1000000</v>
      </c>
      <c r="O174" s="22">
        <v>0</v>
      </c>
      <c r="P174" s="22">
        <v>-1000000</v>
      </c>
      <c r="Q174" s="22">
        <v>0</v>
      </c>
      <c r="R174" s="22">
        <v>6356785</v>
      </c>
      <c r="S174" s="22">
        <v>0</v>
      </c>
      <c r="T174" s="22">
        <v>0</v>
      </c>
      <c r="U174" s="22">
        <v>0</v>
      </c>
    </row>
    <row r="175" spans="1:21" x14ac:dyDescent="0.25">
      <c r="A175" s="22" t="s">
        <v>120</v>
      </c>
      <c r="B175" s="22" t="s">
        <v>292</v>
      </c>
      <c r="C175" s="22" t="s">
        <v>467</v>
      </c>
      <c r="D175" s="22" t="s">
        <v>468</v>
      </c>
      <c r="E175" s="22">
        <v>98888184</v>
      </c>
      <c r="F175" s="22">
        <v>10683548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109571732</v>
      </c>
      <c r="S175" s="22">
        <v>0</v>
      </c>
      <c r="T175" s="22">
        <v>0</v>
      </c>
      <c r="U175" s="22">
        <v>0</v>
      </c>
    </row>
    <row r="176" spans="1:21" x14ac:dyDescent="0.25">
      <c r="A176" s="22" t="s">
        <v>120</v>
      </c>
      <c r="B176" s="22" t="s">
        <v>292</v>
      </c>
      <c r="C176" s="22" t="s">
        <v>469</v>
      </c>
      <c r="D176" s="22" t="s">
        <v>470</v>
      </c>
      <c r="E176" s="22">
        <v>109147172</v>
      </c>
      <c r="F176" s="22">
        <v>9185337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118332509</v>
      </c>
      <c r="S176" s="22">
        <v>0</v>
      </c>
      <c r="T176" s="22">
        <v>0</v>
      </c>
      <c r="U176" s="22">
        <v>0</v>
      </c>
    </row>
    <row r="177" spans="1:21" x14ac:dyDescent="0.25">
      <c r="A177" s="22" t="s">
        <v>120</v>
      </c>
      <c r="B177" s="22" t="s">
        <v>292</v>
      </c>
      <c r="C177" s="22" t="s">
        <v>471</v>
      </c>
      <c r="D177" s="22" t="s">
        <v>472</v>
      </c>
      <c r="E177" s="22">
        <v>105735175</v>
      </c>
      <c r="F177" s="22">
        <v>44418263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150153438</v>
      </c>
      <c r="S177" s="22">
        <v>0</v>
      </c>
      <c r="T177" s="22">
        <v>0</v>
      </c>
      <c r="U177" s="22">
        <v>0</v>
      </c>
    </row>
    <row r="178" spans="1:21" x14ac:dyDescent="0.25">
      <c r="A178" s="22" t="s">
        <v>120</v>
      </c>
      <c r="B178" s="22" t="s">
        <v>292</v>
      </c>
      <c r="C178" s="22" t="s">
        <v>473</v>
      </c>
      <c r="D178" s="22" t="s">
        <v>474</v>
      </c>
      <c r="E178" s="22">
        <v>23679359</v>
      </c>
      <c r="F178" s="22">
        <v>2047806</v>
      </c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>
        <v>0</v>
      </c>
      <c r="R178" s="22">
        <v>25727165</v>
      </c>
      <c r="S178" s="22"/>
      <c r="T178" s="22"/>
      <c r="U178" s="22"/>
    </row>
    <row r="179" spans="1:21" x14ac:dyDescent="0.25">
      <c r="A179" s="22" t="s">
        <v>120</v>
      </c>
      <c r="B179" s="22" t="s">
        <v>292</v>
      </c>
      <c r="C179" s="22" t="s">
        <v>475</v>
      </c>
      <c r="D179" s="22" t="s">
        <v>476</v>
      </c>
      <c r="E179" s="22">
        <v>15666525</v>
      </c>
      <c r="F179" s="22">
        <v>1223177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16889702</v>
      </c>
      <c r="S179" s="22">
        <v>0</v>
      </c>
      <c r="T179" s="22">
        <v>0</v>
      </c>
      <c r="U179" s="22">
        <v>0</v>
      </c>
    </row>
    <row r="180" spans="1:21" x14ac:dyDescent="0.25">
      <c r="A180" s="22" t="s">
        <v>120</v>
      </c>
      <c r="B180" s="22" t="s">
        <v>292</v>
      </c>
      <c r="C180" s="22" t="s">
        <v>477</v>
      </c>
      <c r="D180" s="22" t="s">
        <v>478</v>
      </c>
      <c r="E180" s="22">
        <v>96664080</v>
      </c>
      <c r="F180" s="22">
        <v>7707858</v>
      </c>
      <c r="G180" s="22"/>
      <c r="H180" s="22"/>
      <c r="I180" s="22"/>
      <c r="J180" s="22"/>
      <c r="K180" s="22"/>
      <c r="L180" s="22"/>
      <c r="M180" s="22"/>
      <c r="N180" s="22">
        <v>-5400000</v>
      </c>
      <c r="O180" s="22"/>
      <c r="P180" s="22">
        <v>5400000</v>
      </c>
      <c r="Q180" s="22">
        <v>0</v>
      </c>
      <c r="R180" s="22">
        <v>104371938</v>
      </c>
      <c r="S180" s="22"/>
      <c r="T180" s="22"/>
      <c r="U180" s="22"/>
    </row>
    <row r="181" spans="1:21" x14ac:dyDescent="0.25">
      <c r="A181" s="22" t="s">
        <v>120</v>
      </c>
      <c r="B181" s="22" t="s">
        <v>292</v>
      </c>
      <c r="C181" s="22" t="s">
        <v>479</v>
      </c>
      <c r="D181" s="22" t="s">
        <v>480</v>
      </c>
      <c r="E181" s="22">
        <v>104121961</v>
      </c>
      <c r="F181" s="22">
        <v>7574937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-9143878</v>
      </c>
      <c r="O181" s="22">
        <v>0</v>
      </c>
      <c r="P181" s="22">
        <v>9143878</v>
      </c>
      <c r="Q181" s="22">
        <v>0</v>
      </c>
      <c r="R181" s="22">
        <v>111696898</v>
      </c>
      <c r="S181" s="22">
        <v>0</v>
      </c>
      <c r="T181" s="22">
        <v>0</v>
      </c>
      <c r="U181" s="22">
        <v>0</v>
      </c>
    </row>
    <row r="182" spans="1:21" x14ac:dyDescent="0.25">
      <c r="A182" s="22" t="s">
        <v>120</v>
      </c>
      <c r="B182" s="22" t="s">
        <v>292</v>
      </c>
      <c r="C182" s="22" t="s">
        <v>481</v>
      </c>
      <c r="D182" s="22" t="s">
        <v>482</v>
      </c>
      <c r="E182" s="22">
        <v>37798915</v>
      </c>
      <c r="F182" s="22">
        <v>4176777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-878500</v>
      </c>
      <c r="O182" s="22">
        <v>0</v>
      </c>
      <c r="P182" s="22">
        <v>878500</v>
      </c>
      <c r="Q182" s="22">
        <v>-205010</v>
      </c>
      <c r="R182" s="22">
        <v>41770682</v>
      </c>
      <c r="S182" s="22">
        <v>0</v>
      </c>
      <c r="T182" s="22">
        <v>0</v>
      </c>
      <c r="U182" s="22">
        <v>0</v>
      </c>
    </row>
    <row r="183" spans="1:21" x14ac:dyDescent="0.25">
      <c r="A183" s="22" t="s">
        <v>120</v>
      </c>
      <c r="B183" s="22" t="s">
        <v>292</v>
      </c>
      <c r="C183" s="22" t="s">
        <v>483</v>
      </c>
      <c r="D183" s="22" t="s">
        <v>484</v>
      </c>
      <c r="E183" s="22">
        <v>14531073</v>
      </c>
      <c r="F183" s="22">
        <v>124990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-837904</v>
      </c>
      <c r="O183" s="22">
        <v>0</v>
      </c>
      <c r="P183" s="22">
        <v>837904</v>
      </c>
      <c r="Q183" s="22">
        <v>0</v>
      </c>
      <c r="R183" s="22">
        <v>14656063</v>
      </c>
      <c r="S183" s="22">
        <v>0</v>
      </c>
      <c r="T183" s="22">
        <v>0</v>
      </c>
      <c r="U183" s="22">
        <v>0</v>
      </c>
    </row>
    <row r="184" spans="1:21" x14ac:dyDescent="0.25">
      <c r="A184" s="22" t="s">
        <v>120</v>
      </c>
      <c r="B184" s="22" t="s">
        <v>292</v>
      </c>
      <c r="C184" s="22" t="s">
        <v>485</v>
      </c>
      <c r="D184" s="22" t="s">
        <v>486</v>
      </c>
      <c r="E184" s="22">
        <v>7209675</v>
      </c>
      <c r="F184" s="22">
        <v>455297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-655954</v>
      </c>
      <c r="O184" s="22">
        <v>0</v>
      </c>
      <c r="P184" s="22">
        <v>655954</v>
      </c>
      <c r="Q184" s="22">
        <v>0</v>
      </c>
      <c r="R184" s="22">
        <v>7664972</v>
      </c>
      <c r="S184" s="22">
        <v>0</v>
      </c>
      <c r="T184" s="22">
        <v>0</v>
      </c>
      <c r="U184" s="22">
        <v>0</v>
      </c>
    </row>
    <row r="185" spans="1:21" x14ac:dyDescent="0.25">
      <c r="A185" s="22" t="s">
        <v>120</v>
      </c>
      <c r="B185" s="22" t="s">
        <v>292</v>
      </c>
      <c r="C185" s="22" t="s">
        <v>487</v>
      </c>
      <c r="D185" s="22" t="s">
        <v>488</v>
      </c>
      <c r="E185" s="22">
        <v>4202863</v>
      </c>
      <c r="F185" s="22">
        <v>-162457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-330000</v>
      </c>
      <c r="O185" s="22">
        <v>0</v>
      </c>
      <c r="P185" s="22">
        <v>330000</v>
      </c>
      <c r="Q185" s="22">
        <v>0</v>
      </c>
      <c r="R185" s="22">
        <v>4040405</v>
      </c>
      <c r="S185" s="22">
        <v>0</v>
      </c>
      <c r="T185" s="22">
        <v>0</v>
      </c>
      <c r="U185" s="22">
        <v>0</v>
      </c>
    </row>
    <row r="186" spans="1:21" x14ac:dyDescent="0.25">
      <c r="A186" s="22" t="s">
        <v>120</v>
      </c>
      <c r="B186" s="22" t="s">
        <v>292</v>
      </c>
      <c r="C186" s="22" t="s">
        <v>489</v>
      </c>
      <c r="D186" s="22" t="s">
        <v>490</v>
      </c>
      <c r="E186" s="22">
        <v>26899612</v>
      </c>
      <c r="F186" s="22">
        <v>2153262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-455379</v>
      </c>
      <c r="O186" s="22">
        <v>0</v>
      </c>
      <c r="P186" s="22">
        <v>455379</v>
      </c>
      <c r="Q186" s="22">
        <v>0</v>
      </c>
      <c r="R186" s="22">
        <v>29052874</v>
      </c>
      <c r="S186" s="22">
        <v>0</v>
      </c>
      <c r="T186" s="22">
        <v>0</v>
      </c>
      <c r="U186" s="22">
        <v>0</v>
      </c>
    </row>
    <row r="187" spans="1:21" x14ac:dyDescent="0.25">
      <c r="A187" s="22" t="s">
        <v>120</v>
      </c>
      <c r="B187" s="22" t="s">
        <v>292</v>
      </c>
      <c r="C187" s="22" t="s">
        <v>491</v>
      </c>
      <c r="D187" s="22" t="s">
        <v>492</v>
      </c>
      <c r="E187" s="22">
        <v>31814104</v>
      </c>
      <c r="F187" s="22">
        <v>627759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-650000</v>
      </c>
      <c r="O187" s="22">
        <v>0</v>
      </c>
      <c r="P187" s="22">
        <v>650000</v>
      </c>
      <c r="Q187" s="22">
        <v>0</v>
      </c>
      <c r="R187" s="22">
        <v>32441863</v>
      </c>
      <c r="S187" s="22">
        <v>0</v>
      </c>
      <c r="T187" s="22">
        <v>0</v>
      </c>
      <c r="U187" s="22">
        <v>0</v>
      </c>
    </row>
    <row r="188" spans="1:21" x14ac:dyDescent="0.25">
      <c r="A188" s="22" t="s">
        <v>120</v>
      </c>
      <c r="B188" s="22" t="s">
        <v>292</v>
      </c>
      <c r="C188" s="22" t="s">
        <v>493</v>
      </c>
      <c r="D188" s="22" t="s">
        <v>494</v>
      </c>
      <c r="E188" s="22">
        <v>7437444</v>
      </c>
      <c r="F188" s="22">
        <v>52712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559249</v>
      </c>
      <c r="R188" s="22">
        <v>8049405</v>
      </c>
      <c r="S188" s="22">
        <v>0</v>
      </c>
      <c r="T188" s="22">
        <v>0</v>
      </c>
      <c r="U188" s="22">
        <v>0</v>
      </c>
    </row>
    <row r="189" spans="1:21" x14ac:dyDescent="0.25">
      <c r="A189" s="22" t="s">
        <v>120</v>
      </c>
      <c r="B189" s="22" t="s">
        <v>292</v>
      </c>
      <c r="C189" s="22" t="s">
        <v>495</v>
      </c>
      <c r="D189" s="22" t="s">
        <v>496</v>
      </c>
      <c r="E189" s="22">
        <v>60519445</v>
      </c>
      <c r="F189" s="22">
        <v>-475425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-1433362</v>
      </c>
      <c r="O189" s="22">
        <v>0</v>
      </c>
      <c r="P189" s="22">
        <v>1433362</v>
      </c>
      <c r="Q189" s="22">
        <v>0</v>
      </c>
      <c r="R189" s="22">
        <v>60044020</v>
      </c>
      <c r="S189" s="22">
        <v>0</v>
      </c>
      <c r="T189" s="22">
        <v>0</v>
      </c>
      <c r="U189" s="22">
        <v>0</v>
      </c>
    </row>
    <row r="190" spans="1:21" x14ac:dyDescent="0.25">
      <c r="A190" s="22" t="s">
        <v>120</v>
      </c>
      <c r="B190" s="22" t="s">
        <v>292</v>
      </c>
      <c r="C190" s="22" t="s">
        <v>497</v>
      </c>
      <c r="D190" s="22" t="s">
        <v>498</v>
      </c>
      <c r="E190" s="22">
        <v>41709709</v>
      </c>
      <c r="F190" s="22">
        <v>5141466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-100419</v>
      </c>
      <c r="O190" s="22">
        <v>0</v>
      </c>
      <c r="P190" s="22">
        <v>100419</v>
      </c>
      <c r="Q190" s="22">
        <v>0</v>
      </c>
      <c r="R190" s="22">
        <v>46851175</v>
      </c>
      <c r="S190" s="22">
        <v>0</v>
      </c>
      <c r="T190" s="22">
        <v>0</v>
      </c>
      <c r="U190" s="22">
        <v>0</v>
      </c>
    </row>
    <row r="191" spans="1:21" x14ac:dyDescent="0.25">
      <c r="A191" s="22" t="s">
        <v>120</v>
      </c>
      <c r="B191" s="22" t="s">
        <v>292</v>
      </c>
      <c r="C191" s="22" t="s">
        <v>499</v>
      </c>
      <c r="D191" s="22" t="s">
        <v>500</v>
      </c>
      <c r="E191" s="22">
        <v>19793539</v>
      </c>
      <c r="F191" s="22">
        <v>-336222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19457317</v>
      </c>
      <c r="S191" s="22">
        <v>0</v>
      </c>
      <c r="T191" s="22">
        <v>0</v>
      </c>
      <c r="U191" s="22">
        <v>0</v>
      </c>
    </row>
    <row r="192" spans="1:21" x14ac:dyDescent="0.25">
      <c r="A192" s="22" t="s">
        <v>120</v>
      </c>
      <c r="B192" s="22" t="s">
        <v>292</v>
      </c>
      <c r="C192" s="22" t="s">
        <v>501</v>
      </c>
      <c r="D192" s="22" t="s">
        <v>502</v>
      </c>
      <c r="E192" s="22">
        <v>15426217</v>
      </c>
      <c r="F192" s="22">
        <v>954040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-213388</v>
      </c>
      <c r="O192" s="22">
        <v>0</v>
      </c>
      <c r="P192" s="22">
        <v>213388</v>
      </c>
      <c r="Q192" s="22">
        <v>0</v>
      </c>
      <c r="R192" s="22">
        <v>16380257</v>
      </c>
      <c r="S192" s="22">
        <v>0</v>
      </c>
      <c r="T192" s="22">
        <v>0</v>
      </c>
      <c r="U192" s="22">
        <v>0</v>
      </c>
    </row>
    <row r="193" spans="1:21" x14ac:dyDescent="0.25">
      <c r="A193" s="22" t="s">
        <v>120</v>
      </c>
      <c r="B193" s="22" t="s">
        <v>292</v>
      </c>
      <c r="C193" s="22" t="s">
        <v>503</v>
      </c>
      <c r="D193" s="22" t="s">
        <v>504</v>
      </c>
      <c r="E193" s="22">
        <v>55255026</v>
      </c>
      <c r="F193" s="22">
        <v>2421939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57676965</v>
      </c>
      <c r="S193" s="22">
        <v>0</v>
      </c>
      <c r="T193" s="22">
        <v>0</v>
      </c>
      <c r="U193" s="22">
        <v>0</v>
      </c>
    </row>
    <row r="194" spans="1:21" x14ac:dyDescent="0.25">
      <c r="A194" s="22" t="s">
        <v>120</v>
      </c>
      <c r="B194" s="22" t="s">
        <v>292</v>
      </c>
      <c r="C194" s="22" t="s">
        <v>505</v>
      </c>
      <c r="D194" s="22" t="s">
        <v>506</v>
      </c>
      <c r="E194" s="22">
        <v>10284290</v>
      </c>
      <c r="F194" s="22">
        <v>534816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10819106</v>
      </c>
      <c r="S194" s="22">
        <v>0</v>
      </c>
      <c r="T194" s="22">
        <v>0</v>
      </c>
      <c r="U194" s="22">
        <v>0</v>
      </c>
    </row>
    <row r="195" spans="1:21" x14ac:dyDescent="0.25">
      <c r="A195" s="22" t="s">
        <v>120</v>
      </c>
      <c r="B195" s="22" t="s">
        <v>292</v>
      </c>
      <c r="C195" s="22" t="s">
        <v>507</v>
      </c>
      <c r="D195" s="22" t="s">
        <v>508</v>
      </c>
      <c r="E195" s="22">
        <v>26449321</v>
      </c>
      <c r="F195" s="22">
        <v>2592381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-37165</v>
      </c>
      <c r="O195" s="22">
        <v>0</v>
      </c>
      <c r="P195" s="22">
        <v>37165</v>
      </c>
      <c r="Q195" s="22">
        <v>0</v>
      </c>
      <c r="R195" s="22">
        <v>29041702</v>
      </c>
      <c r="S195" s="22">
        <v>0</v>
      </c>
      <c r="T195" s="22">
        <v>0</v>
      </c>
      <c r="U195" s="22">
        <v>0</v>
      </c>
    </row>
    <row r="196" spans="1:21" x14ac:dyDescent="0.25">
      <c r="A196" s="22" t="s">
        <v>120</v>
      </c>
      <c r="B196" s="22" t="s">
        <v>292</v>
      </c>
      <c r="C196" s="22" t="s">
        <v>509</v>
      </c>
      <c r="D196" s="22" t="s">
        <v>510</v>
      </c>
      <c r="E196" s="22">
        <v>124921354</v>
      </c>
      <c r="F196" s="22">
        <v>5360125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130281479</v>
      </c>
      <c r="S196" s="22">
        <v>0</v>
      </c>
      <c r="T196" s="22">
        <v>0</v>
      </c>
      <c r="U196" s="22">
        <v>0</v>
      </c>
    </row>
    <row r="197" spans="1:21" x14ac:dyDescent="0.25">
      <c r="A197" s="22" t="s">
        <v>120</v>
      </c>
      <c r="B197" s="22" t="s">
        <v>511</v>
      </c>
      <c r="C197" s="22" t="s">
        <v>512</v>
      </c>
      <c r="D197" s="22" t="s">
        <v>513</v>
      </c>
      <c r="E197" s="22">
        <v>4740152</v>
      </c>
      <c r="F197" s="22">
        <v>52154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4792306</v>
      </c>
      <c r="S197" s="22">
        <v>0</v>
      </c>
      <c r="T197" s="22">
        <v>0</v>
      </c>
      <c r="U197" s="22">
        <v>0</v>
      </c>
    </row>
    <row r="198" spans="1:21" x14ac:dyDescent="0.25">
      <c r="A198" s="22" t="s">
        <v>120</v>
      </c>
      <c r="B198" s="22" t="s">
        <v>511</v>
      </c>
      <c r="C198" s="22" t="s">
        <v>514</v>
      </c>
      <c r="D198" s="22" t="s">
        <v>515</v>
      </c>
      <c r="E198" s="22">
        <v>4146774</v>
      </c>
      <c r="F198" s="22">
        <v>245362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4392136</v>
      </c>
      <c r="S198" s="22">
        <v>0</v>
      </c>
      <c r="T198" s="22">
        <v>0</v>
      </c>
      <c r="U198" s="22">
        <v>0</v>
      </c>
    </row>
    <row r="199" spans="1:21" x14ac:dyDescent="0.25">
      <c r="A199" s="22" t="s">
        <v>120</v>
      </c>
      <c r="B199" s="22" t="s">
        <v>511</v>
      </c>
      <c r="C199" s="22" t="s">
        <v>516</v>
      </c>
      <c r="D199" s="22" t="s">
        <v>517</v>
      </c>
      <c r="E199" s="22">
        <v>5613031</v>
      </c>
      <c r="F199" s="22">
        <v>376107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5989138</v>
      </c>
      <c r="S199" s="22">
        <v>0</v>
      </c>
      <c r="T199" s="22">
        <v>0</v>
      </c>
      <c r="U199" s="22">
        <v>0</v>
      </c>
    </row>
    <row r="200" spans="1:21" x14ac:dyDescent="0.25">
      <c r="A200" s="22" t="s">
        <v>120</v>
      </c>
      <c r="B200" s="22" t="s">
        <v>511</v>
      </c>
      <c r="C200" s="22" t="s">
        <v>518</v>
      </c>
      <c r="D200" s="22" t="s">
        <v>519</v>
      </c>
      <c r="E200" s="22">
        <v>2348254</v>
      </c>
      <c r="F200" s="22">
        <v>538009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2886263</v>
      </c>
      <c r="S200" s="22">
        <v>0</v>
      </c>
      <c r="T200" s="22">
        <v>0</v>
      </c>
      <c r="U200" s="22">
        <v>0</v>
      </c>
    </row>
    <row r="201" spans="1:21" x14ac:dyDescent="0.25">
      <c r="A201" s="22" t="s">
        <v>120</v>
      </c>
      <c r="B201" s="22" t="s">
        <v>511</v>
      </c>
      <c r="C201" s="22" t="s">
        <v>520</v>
      </c>
      <c r="D201" s="22" t="s">
        <v>521</v>
      </c>
      <c r="E201" s="22">
        <v>1374133</v>
      </c>
      <c r="F201" s="22">
        <v>21072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1395205</v>
      </c>
      <c r="S201" s="22">
        <v>0</v>
      </c>
      <c r="T201" s="22">
        <v>0</v>
      </c>
      <c r="U201" s="22">
        <v>0</v>
      </c>
    </row>
    <row r="202" spans="1:21" x14ac:dyDescent="0.25">
      <c r="A202" s="22" t="s">
        <v>120</v>
      </c>
      <c r="B202" s="22" t="s">
        <v>511</v>
      </c>
      <c r="C202" s="22" t="s">
        <v>522</v>
      </c>
      <c r="D202" s="22" t="s">
        <v>523</v>
      </c>
      <c r="E202" s="22">
        <v>4409087</v>
      </c>
      <c r="F202" s="22">
        <v>261007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4670094</v>
      </c>
      <c r="S202" s="22">
        <v>0</v>
      </c>
      <c r="T202" s="22">
        <v>0</v>
      </c>
      <c r="U202" s="22">
        <v>0</v>
      </c>
    </row>
    <row r="203" spans="1:21" x14ac:dyDescent="0.25">
      <c r="A203" s="22" t="s">
        <v>120</v>
      </c>
      <c r="B203" s="22" t="s">
        <v>511</v>
      </c>
      <c r="C203" s="22" t="s">
        <v>524</v>
      </c>
      <c r="D203" s="22" t="s">
        <v>525</v>
      </c>
      <c r="E203" s="22">
        <v>2069428</v>
      </c>
      <c r="F203" s="22">
        <v>2460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2071888</v>
      </c>
      <c r="S203" s="22">
        <v>0</v>
      </c>
      <c r="T203" s="22">
        <v>0</v>
      </c>
      <c r="U203" s="22">
        <v>0</v>
      </c>
    </row>
    <row r="204" spans="1:21" x14ac:dyDescent="0.25">
      <c r="A204" s="22" t="s">
        <v>120</v>
      </c>
      <c r="B204" s="22" t="s">
        <v>511</v>
      </c>
      <c r="C204" s="22" t="s">
        <v>526</v>
      </c>
      <c r="D204" s="22" t="s">
        <v>527</v>
      </c>
      <c r="E204" s="22">
        <v>5435530</v>
      </c>
      <c r="F204" s="22">
        <v>532808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5968338</v>
      </c>
      <c r="S204" s="22">
        <v>0</v>
      </c>
      <c r="T204" s="22">
        <v>0</v>
      </c>
      <c r="U204" s="22">
        <v>0</v>
      </c>
    </row>
    <row r="205" spans="1:21" x14ac:dyDescent="0.25">
      <c r="A205" s="22" t="s">
        <v>120</v>
      </c>
      <c r="B205" s="22" t="s">
        <v>511</v>
      </c>
      <c r="C205" s="22" t="s">
        <v>528</v>
      </c>
      <c r="D205" s="22" t="s">
        <v>529</v>
      </c>
      <c r="E205" s="22">
        <v>6832082</v>
      </c>
      <c r="F205" s="22">
        <v>-16931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6815151</v>
      </c>
      <c r="S205" s="22">
        <v>0</v>
      </c>
      <c r="T205" s="22">
        <v>0</v>
      </c>
      <c r="U205" s="22">
        <v>0</v>
      </c>
    </row>
    <row r="206" spans="1:21" x14ac:dyDescent="0.25">
      <c r="A206" s="22" t="s">
        <v>120</v>
      </c>
      <c r="B206" s="22" t="s">
        <v>511</v>
      </c>
      <c r="C206" s="22" t="s">
        <v>530</v>
      </c>
      <c r="D206" s="22" t="s">
        <v>531</v>
      </c>
      <c r="E206" s="22">
        <v>4137624</v>
      </c>
      <c r="F206" s="22">
        <v>71671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-60000</v>
      </c>
      <c r="O206" s="22">
        <v>0</v>
      </c>
      <c r="P206" s="22">
        <v>60000</v>
      </c>
      <c r="Q206" s="22">
        <v>0</v>
      </c>
      <c r="R206" s="22">
        <v>4209295</v>
      </c>
      <c r="S206" s="22">
        <v>0</v>
      </c>
      <c r="T206" s="22">
        <v>0</v>
      </c>
      <c r="U206" s="22">
        <v>0</v>
      </c>
    </row>
    <row r="207" spans="1:21" x14ac:dyDescent="0.25">
      <c r="A207" s="22" t="s">
        <v>120</v>
      </c>
      <c r="B207" s="22" t="s">
        <v>511</v>
      </c>
      <c r="C207" s="22" t="s">
        <v>532</v>
      </c>
      <c r="D207" s="22" t="s">
        <v>533</v>
      </c>
      <c r="E207" s="22">
        <v>7410219</v>
      </c>
      <c r="F207" s="22">
        <v>-193420</v>
      </c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>
        <v>0</v>
      </c>
      <c r="R207" s="22">
        <v>7216799</v>
      </c>
      <c r="S207" s="22"/>
      <c r="T207" s="22"/>
      <c r="U207" s="22"/>
    </row>
    <row r="208" spans="1:21" x14ac:dyDescent="0.25">
      <c r="A208" s="22" t="s">
        <v>120</v>
      </c>
      <c r="B208" s="22" t="s">
        <v>511</v>
      </c>
      <c r="C208" s="22" t="s">
        <v>534</v>
      </c>
      <c r="D208" s="22" t="s">
        <v>535</v>
      </c>
      <c r="E208" s="22">
        <v>3323632</v>
      </c>
      <c r="F208" s="22">
        <v>62041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3385673</v>
      </c>
      <c r="S208" s="22">
        <v>0</v>
      </c>
      <c r="T208" s="22">
        <v>0</v>
      </c>
      <c r="U208" s="22">
        <v>0</v>
      </c>
    </row>
    <row r="209" spans="1:21" x14ac:dyDescent="0.25">
      <c r="A209" s="22" t="s">
        <v>120</v>
      </c>
      <c r="B209" s="22" t="s">
        <v>511</v>
      </c>
      <c r="C209" s="22" t="s">
        <v>536</v>
      </c>
      <c r="D209" s="22" t="s">
        <v>537</v>
      </c>
      <c r="E209" s="22">
        <v>1853289</v>
      </c>
      <c r="F209" s="22">
        <v>245709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2098998</v>
      </c>
      <c r="S209" s="22">
        <v>0</v>
      </c>
      <c r="T209" s="22">
        <v>0</v>
      </c>
      <c r="U209" s="22">
        <v>0</v>
      </c>
    </row>
    <row r="210" spans="1:21" x14ac:dyDescent="0.25">
      <c r="A210" s="22" t="s">
        <v>120</v>
      </c>
      <c r="B210" s="22" t="s">
        <v>511</v>
      </c>
      <c r="C210" s="22" t="s">
        <v>538</v>
      </c>
      <c r="D210" s="22" t="s">
        <v>539</v>
      </c>
      <c r="E210" s="22">
        <v>5671795</v>
      </c>
      <c r="F210" s="22">
        <v>-83103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5588692</v>
      </c>
      <c r="S210" s="22">
        <v>0</v>
      </c>
      <c r="T210" s="22">
        <v>0</v>
      </c>
      <c r="U210" s="22">
        <v>0</v>
      </c>
    </row>
    <row r="211" spans="1:21" x14ac:dyDescent="0.25">
      <c r="A211" s="22" t="s">
        <v>120</v>
      </c>
      <c r="B211" s="22" t="s">
        <v>511</v>
      </c>
      <c r="C211" s="22" t="s">
        <v>540</v>
      </c>
      <c r="D211" s="22" t="s">
        <v>541</v>
      </c>
      <c r="E211" s="22">
        <v>10994782</v>
      </c>
      <c r="F211" s="22">
        <v>-156837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10837945</v>
      </c>
      <c r="S211" s="22">
        <v>0</v>
      </c>
      <c r="T211" s="22">
        <v>0</v>
      </c>
      <c r="U211" s="22">
        <v>0</v>
      </c>
    </row>
    <row r="212" spans="1:21" x14ac:dyDescent="0.25">
      <c r="A212" s="22" t="s">
        <v>120</v>
      </c>
      <c r="B212" s="22" t="s">
        <v>511</v>
      </c>
      <c r="C212" s="22" t="s">
        <v>542</v>
      </c>
      <c r="D212" s="22" t="s">
        <v>543</v>
      </c>
      <c r="E212" s="22">
        <v>7287625</v>
      </c>
      <c r="F212" s="22">
        <v>107876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-2568732</v>
      </c>
      <c r="R212" s="22">
        <v>4826769</v>
      </c>
      <c r="S212" s="22">
        <v>0</v>
      </c>
      <c r="T212" s="22">
        <v>0</v>
      </c>
      <c r="U212" s="22">
        <v>0</v>
      </c>
    </row>
    <row r="213" spans="1:21" x14ac:dyDescent="0.25">
      <c r="A213" s="22" t="s">
        <v>120</v>
      </c>
      <c r="B213" s="22" t="s">
        <v>511</v>
      </c>
      <c r="C213" s="22" t="s">
        <v>544</v>
      </c>
      <c r="D213" s="22" t="s">
        <v>545</v>
      </c>
      <c r="E213" s="22">
        <v>2110603</v>
      </c>
      <c r="F213" s="22">
        <v>-27351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2083252</v>
      </c>
      <c r="S213" s="22">
        <v>0</v>
      </c>
      <c r="T213" s="22">
        <v>0</v>
      </c>
      <c r="U213" s="22">
        <v>0</v>
      </c>
    </row>
    <row r="214" spans="1:21" x14ac:dyDescent="0.25">
      <c r="A214" s="22" t="s">
        <v>120</v>
      </c>
      <c r="B214" s="22" t="s">
        <v>511</v>
      </c>
      <c r="C214" s="22" t="s">
        <v>546</v>
      </c>
      <c r="D214" s="22" t="s">
        <v>547</v>
      </c>
      <c r="E214" s="22">
        <v>3489247</v>
      </c>
      <c r="F214" s="22">
        <v>102751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3591998</v>
      </c>
      <c r="S214" s="22">
        <v>0</v>
      </c>
      <c r="T214" s="22">
        <v>0</v>
      </c>
      <c r="U214" s="22">
        <v>0</v>
      </c>
    </row>
    <row r="215" spans="1:21" x14ac:dyDescent="0.25">
      <c r="A215" s="22" t="s">
        <v>120</v>
      </c>
      <c r="B215" s="22" t="s">
        <v>511</v>
      </c>
      <c r="C215" s="22" t="s">
        <v>548</v>
      </c>
      <c r="D215" s="22" t="s">
        <v>549</v>
      </c>
      <c r="E215" s="22">
        <v>1975070</v>
      </c>
      <c r="F215" s="22">
        <v>-171837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1803233</v>
      </c>
      <c r="S215" s="22">
        <v>0</v>
      </c>
      <c r="T215" s="22">
        <v>0</v>
      </c>
      <c r="U215" s="22">
        <v>0</v>
      </c>
    </row>
    <row r="216" spans="1:21" x14ac:dyDescent="0.25">
      <c r="A216" s="22" t="s">
        <v>120</v>
      </c>
      <c r="B216" s="22" t="s">
        <v>511</v>
      </c>
      <c r="C216" s="22" t="s">
        <v>550</v>
      </c>
      <c r="D216" s="22" t="s">
        <v>551</v>
      </c>
      <c r="E216" s="22">
        <v>8743549</v>
      </c>
      <c r="F216" s="22">
        <v>-180325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8563224</v>
      </c>
      <c r="S216" s="22">
        <v>0</v>
      </c>
      <c r="T216" s="22">
        <v>0</v>
      </c>
      <c r="U216" s="22">
        <v>0</v>
      </c>
    </row>
    <row r="217" spans="1:21" x14ac:dyDescent="0.25">
      <c r="A217" s="22" t="s">
        <v>120</v>
      </c>
      <c r="B217" s="22" t="s">
        <v>511</v>
      </c>
      <c r="C217" s="22" t="s">
        <v>552</v>
      </c>
      <c r="D217" s="22" t="s">
        <v>553</v>
      </c>
      <c r="E217" s="22">
        <v>4861505</v>
      </c>
      <c r="F217" s="22">
        <v>-204200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4657305</v>
      </c>
      <c r="S217" s="22">
        <v>0</v>
      </c>
      <c r="T217" s="22">
        <v>0</v>
      </c>
      <c r="U217" s="22">
        <v>0</v>
      </c>
    </row>
    <row r="218" spans="1:21" x14ac:dyDescent="0.25">
      <c r="A218" s="22" t="s">
        <v>120</v>
      </c>
      <c r="B218" s="22" t="s">
        <v>511</v>
      </c>
      <c r="C218" s="22" t="s">
        <v>554</v>
      </c>
      <c r="D218" s="22" t="s">
        <v>555</v>
      </c>
      <c r="E218" s="22">
        <v>2366419</v>
      </c>
      <c r="F218" s="22">
        <v>-22068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2344351</v>
      </c>
      <c r="S218" s="22">
        <v>0</v>
      </c>
      <c r="T218" s="22">
        <v>0</v>
      </c>
      <c r="U218" s="22">
        <v>0</v>
      </c>
    </row>
    <row r="219" spans="1:21" x14ac:dyDescent="0.25">
      <c r="A219" s="22" t="s">
        <v>120</v>
      </c>
      <c r="B219" s="22" t="s">
        <v>511</v>
      </c>
      <c r="C219" s="22" t="s">
        <v>556</v>
      </c>
      <c r="D219" s="22" t="s">
        <v>557</v>
      </c>
      <c r="E219" s="22">
        <v>2795762</v>
      </c>
      <c r="F219" s="22">
        <v>483845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1195000</v>
      </c>
      <c r="O219" s="22">
        <v>0</v>
      </c>
      <c r="P219" s="22">
        <v>-1195000</v>
      </c>
      <c r="Q219" s="22">
        <v>0</v>
      </c>
      <c r="R219" s="22">
        <v>3279607</v>
      </c>
      <c r="S219" s="22">
        <v>0</v>
      </c>
      <c r="T219" s="22">
        <v>0</v>
      </c>
      <c r="U219" s="22">
        <v>0</v>
      </c>
    </row>
    <row r="220" spans="1:21" x14ac:dyDescent="0.25">
      <c r="A220" s="22" t="s">
        <v>120</v>
      </c>
      <c r="B220" s="22" t="s">
        <v>511</v>
      </c>
      <c r="C220" s="22" t="s">
        <v>558</v>
      </c>
      <c r="D220" s="22" t="s">
        <v>559</v>
      </c>
      <c r="E220" s="22">
        <v>4150527</v>
      </c>
      <c r="F220" s="22">
        <v>127477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4278004</v>
      </c>
      <c r="S220" s="22">
        <v>0</v>
      </c>
      <c r="T220" s="22">
        <v>0</v>
      </c>
      <c r="U220" s="22">
        <v>0</v>
      </c>
    </row>
    <row r="221" spans="1:21" x14ac:dyDescent="0.25">
      <c r="A221" s="22" t="s">
        <v>120</v>
      </c>
      <c r="B221" s="22" t="s">
        <v>511</v>
      </c>
      <c r="C221" s="22" t="s">
        <v>560</v>
      </c>
      <c r="D221" s="22" t="s">
        <v>561</v>
      </c>
      <c r="E221" s="22">
        <v>2146431</v>
      </c>
      <c r="F221" s="22">
        <v>22761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-55000</v>
      </c>
      <c r="O221" s="22">
        <v>0</v>
      </c>
      <c r="P221" s="22">
        <v>55000</v>
      </c>
      <c r="Q221" s="22">
        <v>0</v>
      </c>
      <c r="R221" s="22">
        <v>2169194</v>
      </c>
      <c r="S221" s="22">
        <v>0</v>
      </c>
      <c r="T221" s="22">
        <v>0</v>
      </c>
      <c r="U221" s="22">
        <v>0</v>
      </c>
    </row>
    <row r="222" spans="1:21" x14ac:dyDescent="0.25">
      <c r="A222" s="22" t="s">
        <v>120</v>
      </c>
      <c r="B222" s="22" t="s">
        <v>511</v>
      </c>
      <c r="C222" s="22" t="s">
        <v>562</v>
      </c>
      <c r="D222" s="22" t="s">
        <v>563</v>
      </c>
      <c r="E222" s="22">
        <v>6950187</v>
      </c>
      <c r="F222" s="22">
        <v>34385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-860000</v>
      </c>
      <c r="O222" s="22">
        <v>0</v>
      </c>
      <c r="P222" s="22">
        <v>860000</v>
      </c>
      <c r="Q222" s="22">
        <v>0</v>
      </c>
      <c r="R222" s="22">
        <v>6984572</v>
      </c>
      <c r="S222" s="22">
        <v>0</v>
      </c>
      <c r="T222" s="22">
        <v>0</v>
      </c>
      <c r="U222" s="22">
        <v>0</v>
      </c>
    </row>
    <row r="223" spans="1:21" x14ac:dyDescent="0.25">
      <c r="A223" s="22" t="s">
        <v>120</v>
      </c>
      <c r="B223" s="22" t="s">
        <v>511</v>
      </c>
      <c r="C223" s="22" t="s">
        <v>564</v>
      </c>
      <c r="D223" s="22" t="s">
        <v>565</v>
      </c>
      <c r="E223" s="22">
        <v>2524620</v>
      </c>
      <c r="F223" s="22">
        <v>33152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2557772</v>
      </c>
      <c r="S223" s="22">
        <v>0</v>
      </c>
      <c r="T223" s="22">
        <v>0</v>
      </c>
      <c r="U223" s="22">
        <v>0</v>
      </c>
    </row>
    <row r="224" spans="1:21" x14ac:dyDescent="0.25">
      <c r="A224" s="22" t="s">
        <v>120</v>
      </c>
      <c r="B224" s="22" t="s">
        <v>511</v>
      </c>
      <c r="C224" s="22" t="s">
        <v>566</v>
      </c>
      <c r="D224" s="22" t="s">
        <v>567</v>
      </c>
      <c r="E224" s="22">
        <v>2745903</v>
      </c>
      <c r="F224" s="22">
        <v>104355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2850258</v>
      </c>
      <c r="S224" s="22">
        <v>0</v>
      </c>
      <c r="T224" s="22">
        <v>0</v>
      </c>
      <c r="U224" s="22">
        <v>0</v>
      </c>
    </row>
    <row r="225" spans="1:21" x14ac:dyDescent="0.25">
      <c r="A225" s="22" t="s">
        <v>120</v>
      </c>
      <c r="B225" s="22" t="s">
        <v>511</v>
      </c>
      <c r="C225" s="22" t="s">
        <v>568</v>
      </c>
      <c r="D225" s="22" t="s">
        <v>569</v>
      </c>
      <c r="E225" s="22">
        <v>1664576</v>
      </c>
      <c r="F225" s="22">
        <v>836035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-500000</v>
      </c>
      <c r="O225" s="22">
        <v>0</v>
      </c>
      <c r="P225" s="22">
        <v>500000</v>
      </c>
      <c r="Q225" s="22">
        <v>0</v>
      </c>
      <c r="R225" s="22">
        <v>2500611</v>
      </c>
      <c r="S225" s="22">
        <v>0</v>
      </c>
      <c r="T225" s="22">
        <v>0</v>
      </c>
      <c r="U225" s="22">
        <v>0</v>
      </c>
    </row>
    <row r="226" spans="1:21" x14ac:dyDescent="0.25">
      <c r="A226" s="22" t="s">
        <v>120</v>
      </c>
      <c r="B226" s="22" t="s">
        <v>511</v>
      </c>
      <c r="C226" s="22" t="s">
        <v>570</v>
      </c>
      <c r="D226" s="22" t="s">
        <v>571</v>
      </c>
      <c r="E226" s="22">
        <v>927367</v>
      </c>
      <c r="F226" s="22">
        <v>166538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1093905</v>
      </c>
      <c r="S226" s="22">
        <v>0</v>
      </c>
      <c r="T226" s="22">
        <v>0</v>
      </c>
      <c r="U226" s="22">
        <v>0</v>
      </c>
    </row>
    <row r="227" spans="1:21" x14ac:dyDescent="0.25">
      <c r="A227" s="22" t="s">
        <v>120</v>
      </c>
      <c r="B227" s="22" t="s">
        <v>511</v>
      </c>
      <c r="C227" s="22" t="s">
        <v>572</v>
      </c>
      <c r="D227" s="22" t="s">
        <v>573</v>
      </c>
      <c r="E227" s="22">
        <v>4506124</v>
      </c>
      <c r="F227" s="22">
        <v>-33253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4472871</v>
      </c>
      <c r="S227" s="22">
        <v>0</v>
      </c>
      <c r="T227" s="22">
        <v>0</v>
      </c>
      <c r="U227" s="22">
        <v>0</v>
      </c>
    </row>
    <row r="228" spans="1:21" x14ac:dyDescent="0.25">
      <c r="A228" s="22" t="s">
        <v>120</v>
      </c>
      <c r="B228" s="22" t="s">
        <v>511</v>
      </c>
      <c r="C228" s="22" t="s">
        <v>574</v>
      </c>
      <c r="D228" s="22" t="s">
        <v>575</v>
      </c>
      <c r="E228" s="22">
        <v>5911155</v>
      </c>
      <c r="F228" s="22">
        <v>354036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-20059</v>
      </c>
      <c r="O228" s="22">
        <v>0</v>
      </c>
      <c r="P228" s="22">
        <v>20059</v>
      </c>
      <c r="Q228" s="22">
        <v>0</v>
      </c>
      <c r="R228" s="22">
        <v>6265191</v>
      </c>
      <c r="S228" s="22">
        <v>0</v>
      </c>
      <c r="T228" s="22">
        <v>0</v>
      </c>
      <c r="U228" s="22">
        <v>0</v>
      </c>
    </row>
    <row r="229" spans="1:21" x14ac:dyDescent="0.25">
      <c r="A229" s="22" t="s">
        <v>120</v>
      </c>
      <c r="B229" s="22" t="s">
        <v>511</v>
      </c>
      <c r="C229" s="22" t="s">
        <v>576</v>
      </c>
      <c r="D229" s="22" t="s">
        <v>577</v>
      </c>
      <c r="E229" s="22">
        <v>3372877</v>
      </c>
      <c r="F229" s="22">
        <v>-104909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3267968</v>
      </c>
      <c r="S229" s="22">
        <v>0</v>
      </c>
      <c r="T229" s="22">
        <v>0</v>
      </c>
      <c r="U229" s="22">
        <v>0</v>
      </c>
    </row>
    <row r="230" spans="1:21" x14ac:dyDescent="0.25">
      <c r="A230" s="22" t="s">
        <v>120</v>
      </c>
      <c r="B230" s="22" t="s">
        <v>511</v>
      </c>
      <c r="C230" s="22" t="s">
        <v>578</v>
      </c>
      <c r="D230" s="22" t="s">
        <v>579</v>
      </c>
      <c r="E230" s="22">
        <v>1203205</v>
      </c>
      <c r="F230" s="22">
        <v>550445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4692</v>
      </c>
      <c r="R230" s="22">
        <v>1758342</v>
      </c>
      <c r="S230" s="22">
        <v>0</v>
      </c>
      <c r="T230" s="22">
        <v>0</v>
      </c>
      <c r="U230" s="22">
        <v>0</v>
      </c>
    </row>
    <row r="231" spans="1:21" x14ac:dyDescent="0.25">
      <c r="A231" s="22" t="s">
        <v>120</v>
      </c>
      <c r="B231" s="22" t="s">
        <v>511</v>
      </c>
      <c r="C231" s="22" t="s">
        <v>580</v>
      </c>
      <c r="D231" s="22" t="s">
        <v>581</v>
      </c>
      <c r="E231" s="22">
        <v>2255787</v>
      </c>
      <c r="F231" s="22">
        <v>710768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-12264</v>
      </c>
      <c r="O231" s="22">
        <v>0</v>
      </c>
      <c r="P231" s="22">
        <v>12264</v>
      </c>
      <c r="Q231" s="22">
        <v>0</v>
      </c>
      <c r="R231" s="22">
        <v>2966555</v>
      </c>
      <c r="S231" s="22">
        <v>0</v>
      </c>
      <c r="T231" s="22">
        <v>0</v>
      </c>
      <c r="U231" s="22">
        <v>0</v>
      </c>
    </row>
    <row r="232" spans="1:21" x14ac:dyDescent="0.25">
      <c r="A232" s="22" t="s">
        <v>120</v>
      </c>
      <c r="B232" s="22" t="s">
        <v>511</v>
      </c>
      <c r="C232" s="22" t="s">
        <v>582</v>
      </c>
      <c r="D232" s="22" t="s">
        <v>583</v>
      </c>
      <c r="E232" s="22">
        <v>11297686</v>
      </c>
      <c r="F232" s="22">
        <v>456353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11754039</v>
      </c>
      <c r="S232" s="22">
        <v>0</v>
      </c>
      <c r="T232" s="22">
        <v>0</v>
      </c>
      <c r="U232" s="22">
        <v>0</v>
      </c>
    </row>
    <row r="233" spans="1:21" x14ac:dyDescent="0.25">
      <c r="A233" s="22" t="s">
        <v>120</v>
      </c>
      <c r="B233" s="22" t="s">
        <v>511</v>
      </c>
      <c r="C233" s="22" t="s">
        <v>584</v>
      </c>
      <c r="D233" s="22" t="s">
        <v>585</v>
      </c>
      <c r="E233" s="22">
        <v>930854</v>
      </c>
      <c r="F233" s="22">
        <v>42588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106866</v>
      </c>
      <c r="R233" s="22">
        <v>1080308</v>
      </c>
      <c r="S233" s="22">
        <v>0</v>
      </c>
      <c r="T233" s="22">
        <v>0</v>
      </c>
      <c r="U233" s="22">
        <v>0</v>
      </c>
    </row>
    <row r="234" spans="1:21" x14ac:dyDescent="0.25">
      <c r="A234" s="22" t="s">
        <v>120</v>
      </c>
      <c r="B234" s="22" t="s">
        <v>511</v>
      </c>
      <c r="C234" s="22" t="s">
        <v>586</v>
      </c>
      <c r="D234" s="22" t="s">
        <v>587</v>
      </c>
      <c r="E234" s="22">
        <v>2359546</v>
      </c>
      <c r="F234" s="22">
        <v>75463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2435009</v>
      </c>
      <c r="S234" s="22">
        <v>0</v>
      </c>
      <c r="T234" s="22">
        <v>0</v>
      </c>
      <c r="U234" s="22">
        <v>0</v>
      </c>
    </row>
    <row r="235" spans="1:21" x14ac:dyDescent="0.25">
      <c r="A235" s="22" t="s">
        <v>120</v>
      </c>
      <c r="B235" s="22" t="s">
        <v>511</v>
      </c>
      <c r="C235" s="22" t="s">
        <v>588</v>
      </c>
      <c r="D235" s="22" t="s">
        <v>589</v>
      </c>
      <c r="E235" s="22">
        <v>739476</v>
      </c>
      <c r="F235" s="22">
        <v>263770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1003246</v>
      </c>
      <c r="S235" s="22">
        <v>0</v>
      </c>
      <c r="T235" s="22">
        <v>0</v>
      </c>
      <c r="U235" s="22">
        <v>0</v>
      </c>
    </row>
    <row r="236" spans="1:21" x14ac:dyDescent="0.25">
      <c r="A236" s="22" t="s">
        <v>120</v>
      </c>
      <c r="B236" s="22" t="s">
        <v>511</v>
      </c>
      <c r="C236" s="22" t="s">
        <v>590</v>
      </c>
      <c r="D236" s="22" t="s">
        <v>591</v>
      </c>
      <c r="E236" s="22">
        <v>2885895</v>
      </c>
      <c r="F236" s="22">
        <v>585286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3471181</v>
      </c>
      <c r="S236" s="22">
        <v>0</v>
      </c>
      <c r="T236" s="22">
        <v>0</v>
      </c>
      <c r="U236" s="22">
        <v>0</v>
      </c>
    </row>
    <row r="237" spans="1:21" x14ac:dyDescent="0.25">
      <c r="A237" s="22" t="s">
        <v>120</v>
      </c>
      <c r="B237" s="22" t="s">
        <v>511</v>
      </c>
      <c r="C237" s="22" t="s">
        <v>592</v>
      </c>
      <c r="D237" s="22" t="s">
        <v>593</v>
      </c>
      <c r="E237" s="22">
        <v>1984003</v>
      </c>
      <c r="F237" s="22">
        <v>-62487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1921516</v>
      </c>
      <c r="S237" s="22">
        <v>0</v>
      </c>
      <c r="T237" s="22">
        <v>0</v>
      </c>
      <c r="U237" s="22">
        <v>0</v>
      </c>
    </row>
    <row r="238" spans="1:21" x14ac:dyDescent="0.25">
      <c r="A238" s="22" t="s">
        <v>120</v>
      </c>
      <c r="B238" s="22" t="s">
        <v>511</v>
      </c>
      <c r="C238" s="22" t="s">
        <v>594</v>
      </c>
      <c r="D238" s="22" t="s">
        <v>595</v>
      </c>
      <c r="E238" s="22">
        <v>1107395</v>
      </c>
      <c r="F238" s="22">
        <v>43527</v>
      </c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>
        <v>-21995</v>
      </c>
      <c r="R238" s="22">
        <v>1128927</v>
      </c>
      <c r="S238" s="22"/>
      <c r="T238" s="22"/>
      <c r="U238" s="22"/>
    </row>
    <row r="239" spans="1:21" x14ac:dyDescent="0.25">
      <c r="A239" s="22" t="s">
        <v>120</v>
      </c>
      <c r="B239" s="22" t="s">
        <v>511</v>
      </c>
      <c r="C239" s="22" t="s">
        <v>596</v>
      </c>
      <c r="D239" s="22" t="s">
        <v>597</v>
      </c>
      <c r="E239" s="22">
        <v>8097405</v>
      </c>
      <c r="F239" s="22">
        <v>220172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8317577</v>
      </c>
      <c r="S239" s="22">
        <v>0</v>
      </c>
      <c r="T239" s="22">
        <v>0</v>
      </c>
      <c r="U239" s="22">
        <v>0</v>
      </c>
    </row>
    <row r="240" spans="1:21" x14ac:dyDescent="0.25">
      <c r="A240" s="22" t="s">
        <v>120</v>
      </c>
      <c r="B240" s="22" t="s">
        <v>511</v>
      </c>
      <c r="C240" s="22" t="s">
        <v>598</v>
      </c>
      <c r="D240" s="22" t="s">
        <v>599</v>
      </c>
      <c r="E240" s="22">
        <v>8290760</v>
      </c>
      <c r="F240" s="22">
        <v>410392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8701152</v>
      </c>
      <c r="S240" s="22">
        <v>0</v>
      </c>
      <c r="T240" s="22">
        <v>0</v>
      </c>
      <c r="U240" s="22">
        <v>0</v>
      </c>
    </row>
    <row r="241" spans="1:21" x14ac:dyDescent="0.25">
      <c r="A241" s="22" t="s">
        <v>120</v>
      </c>
      <c r="B241" s="22" t="s">
        <v>511</v>
      </c>
      <c r="C241" s="22" t="s">
        <v>600</v>
      </c>
      <c r="D241" s="22" t="s">
        <v>601</v>
      </c>
      <c r="E241" s="22">
        <v>1863543</v>
      </c>
      <c r="F241" s="22">
        <v>64686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1928229</v>
      </c>
      <c r="S241" s="22">
        <v>0</v>
      </c>
      <c r="T241" s="22">
        <v>0</v>
      </c>
      <c r="U241" s="22">
        <v>0</v>
      </c>
    </row>
    <row r="242" spans="1:21" x14ac:dyDescent="0.25">
      <c r="A242" s="22" t="s">
        <v>120</v>
      </c>
      <c r="B242" s="22" t="s">
        <v>511</v>
      </c>
      <c r="C242" s="22" t="s">
        <v>602</v>
      </c>
      <c r="D242" s="22" t="s">
        <v>603</v>
      </c>
      <c r="E242" s="22">
        <v>3019335</v>
      </c>
      <c r="F242" s="22">
        <v>87523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-10125</v>
      </c>
      <c r="O242" s="22">
        <v>0</v>
      </c>
      <c r="P242" s="22">
        <v>10125</v>
      </c>
      <c r="Q242" s="22">
        <v>0</v>
      </c>
      <c r="R242" s="22">
        <v>3106858</v>
      </c>
      <c r="S242" s="22">
        <v>0</v>
      </c>
      <c r="T242" s="22">
        <v>0</v>
      </c>
      <c r="U242" s="22">
        <v>0</v>
      </c>
    </row>
    <row r="243" spans="1:21" x14ac:dyDescent="0.25">
      <c r="A243" s="22" t="s">
        <v>120</v>
      </c>
      <c r="B243" s="22" t="s">
        <v>511</v>
      </c>
      <c r="C243" s="22" t="s">
        <v>604</v>
      </c>
      <c r="D243" s="22" t="s">
        <v>605</v>
      </c>
      <c r="E243" s="22">
        <v>4670180</v>
      </c>
      <c r="F243" s="22">
        <v>257724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-200000</v>
      </c>
      <c r="O243" s="22">
        <v>0</v>
      </c>
      <c r="P243" s="22">
        <v>200000</v>
      </c>
      <c r="Q243" s="22">
        <v>0</v>
      </c>
      <c r="R243" s="22">
        <v>4927904</v>
      </c>
      <c r="S243" s="22">
        <v>0</v>
      </c>
      <c r="T243" s="22">
        <v>0</v>
      </c>
      <c r="U243" s="22">
        <v>0</v>
      </c>
    </row>
    <row r="244" spans="1:21" x14ac:dyDescent="0.25">
      <c r="A244" s="22" t="s">
        <v>120</v>
      </c>
      <c r="B244" s="22" t="s">
        <v>511</v>
      </c>
      <c r="C244" s="22" t="s">
        <v>606</v>
      </c>
      <c r="D244" s="22" t="s">
        <v>607</v>
      </c>
      <c r="E244" s="22">
        <v>2413392</v>
      </c>
      <c r="F244" s="22">
        <v>-115649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-150000</v>
      </c>
      <c r="O244" s="22">
        <v>0</v>
      </c>
      <c r="P244" s="22">
        <v>150000</v>
      </c>
      <c r="Q244" s="22">
        <v>0</v>
      </c>
      <c r="R244" s="22">
        <v>2297743</v>
      </c>
      <c r="S244" s="22">
        <v>0</v>
      </c>
      <c r="T244" s="22">
        <v>0</v>
      </c>
      <c r="U244" s="22">
        <v>0</v>
      </c>
    </row>
    <row r="245" spans="1:21" x14ac:dyDescent="0.25">
      <c r="A245" s="22" t="s">
        <v>120</v>
      </c>
      <c r="B245" s="22" t="s">
        <v>511</v>
      </c>
      <c r="C245" s="22" t="s">
        <v>608</v>
      </c>
      <c r="D245" s="22" t="s">
        <v>609</v>
      </c>
      <c r="E245" s="22">
        <v>717268</v>
      </c>
      <c r="F245" s="22">
        <v>-2667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714601</v>
      </c>
      <c r="S245" s="22">
        <v>0</v>
      </c>
      <c r="T245" s="22">
        <v>0</v>
      </c>
      <c r="U245" s="22">
        <v>0</v>
      </c>
    </row>
    <row r="246" spans="1:21" x14ac:dyDescent="0.25">
      <c r="A246" s="22" t="s">
        <v>120</v>
      </c>
      <c r="B246" s="22" t="s">
        <v>511</v>
      </c>
      <c r="C246" s="22" t="s">
        <v>610</v>
      </c>
      <c r="D246" s="22" t="s">
        <v>611</v>
      </c>
      <c r="E246" s="22">
        <v>1946683</v>
      </c>
      <c r="F246" s="22">
        <v>23628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1970311</v>
      </c>
      <c r="S246" s="22">
        <v>0</v>
      </c>
      <c r="T246" s="22">
        <v>0</v>
      </c>
      <c r="U246" s="22">
        <v>0</v>
      </c>
    </row>
    <row r="247" spans="1:21" x14ac:dyDescent="0.25">
      <c r="A247" s="22" t="s">
        <v>120</v>
      </c>
      <c r="B247" s="22" t="s">
        <v>511</v>
      </c>
      <c r="C247" s="22" t="s">
        <v>612</v>
      </c>
      <c r="D247" s="22" t="s">
        <v>613</v>
      </c>
      <c r="E247" s="22">
        <v>1416848</v>
      </c>
      <c r="F247" s="22">
        <v>277343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-10211</v>
      </c>
      <c r="O247" s="22">
        <v>0</v>
      </c>
      <c r="P247" s="22">
        <v>10211</v>
      </c>
      <c r="Q247" s="22">
        <v>0</v>
      </c>
      <c r="R247" s="22">
        <v>1694191</v>
      </c>
      <c r="S247" s="22">
        <v>0</v>
      </c>
      <c r="T247" s="22">
        <v>0</v>
      </c>
      <c r="U247" s="22">
        <v>0</v>
      </c>
    </row>
    <row r="248" spans="1:21" x14ac:dyDescent="0.25">
      <c r="A248" s="22" t="s">
        <v>120</v>
      </c>
      <c r="B248" s="22" t="s">
        <v>511</v>
      </c>
      <c r="C248" s="22" t="s">
        <v>614</v>
      </c>
      <c r="D248" s="22" t="s">
        <v>615</v>
      </c>
      <c r="E248" s="22">
        <v>2832539</v>
      </c>
      <c r="F248" s="22">
        <v>31288</v>
      </c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>
        <v>0</v>
      </c>
      <c r="R248" s="22">
        <v>2863827</v>
      </c>
      <c r="S248" s="22"/>
      <c r="T248" s="22"/>
      <c r="U248" s="22"/>
    </row>
    <row r="249" spans="1:21" x14ac:dyDescent="0.25">
      <c r="A249" s="22" t="s">
        <v>120</v>
      </c>
      <c r="B249" s="22" t="s">
        <v>511</v>
      </c>
      <c r="C249" s="22" t="s">
        <v>616</v>
      </c>
      <c r="D249" s="22" t="s">
        <v>617</v>
      </c>
      <c r="E249" s="22">
        <v>1438239</v>
      </c>
      <c r="F249" s="22">
        <v>-14937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1423302</v>
      </c>
      <c r="S249" s="22">
        <v>0</v>
      </c>
      <c r="T249" s="22">
        <v>0</v>
      </c>
      <c r="U249" s="22">
        <v>0</v>
      </c>
    </row>
    <row r="250" spans="1:21" x14ac:dyDescent="0.25">
      <c r="A250" s="22" t="s">
        <v>120</v>
      </c>
      <c r="B250" s="22" t="s">
        <v>511</v>
      </c>
      <c r="C250" s="22" t="s">
        <v>618</v>
      </c>
      <c r="D250" s="22" t="s">
        <v>619</v>
      </c>
      <c r="E250" s="22">
        <v>880218</v>
      </c>
      <c r="F250" s="22">
        <v>-969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879249</v>
      </c>
      <c r="S250" s="22">
        <v>0</v>
      </c>
      <c r="T250" s="22">
        <v>0</v>
      </c>
      <c r="U250" s="22">
        <v>0</v>
      </c>
    </row>
    <row r="251" spans="1:21" x14ac:dyDescent="0.25">
      <c r="A251" s="22" t="s">
        <v>120</v>
      </c>
      <c r="B251" s="22" t="s">
        <v>511</v>
      </c>
      <c r="C251" s="22" t="s">
        <v>620</v>
      </c>
      <c r="D251" s="22" t="s">
        <v>621</v>
      </c>
      <c r="E251" s="22">
        <v>4349304</v>
      </c>
      <c r="F251" s="22">
        <v>-214006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4135298</v>
      </c>
      <c r="S251" s="22">
        <v>0</v>
      </c>
      <c r="T251" s="22">
        <v>0</v>
      </c>
      <c r="U251" s="22">
        <v>0</v>
      </c>
    </row>
    <row r="252" spans="1:21" x14ac:dyDescent="0.25">
      <c r="A252" s="22" t="s">
        <v>120</v>
      </c>
      <c r="B252" s="22" t="s">
        <v>511</v>
      </c>
      <c r="C252" s="22" t="s">
        <v>622</v>
      </c>
      <c r="D252" s="22" t="s">
        <v>623</v>
      </c>
      <c r="E252" s="22">
        <v>2559778</v>
      </c>
      <c r="F252" s="22">
        <v>261913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2821691</v>
      </c>
      <c r="S252" s="22">
        <v>0</v>
      </c>
      <c r="T252" s="22">
        <v>0</v>
      </c>
      <c r="U252" s="22">
        <v>0</v>
      </c>
    </row>
    <row r="253" spans="1:21" x14ac:dyDescent="0.25">
      <c r="A253" s="22" t="s">
        <v>120</v>
      </c>
      <c r="B253" s="22" t="s">
        <v>511</v>
      </c>
      <c r="C253" s="22" t="s">
        <v>624</v>
      </c>
      <c r="D253" s="22" t="s">
        <v>625</v>
      </c>
      <c r="E253" s="22">
        <v>2623902</v>
      </c>
      <c r="F253" s="22">
        <v>366178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2990080</v>
      </c>
      <c r="S253" s="22">
        <v>0</v>
      </c>
      <c r="T253" s="22">
        <v>0</v>
      </c>
      <c r="U253" s="22">
        <v>0</v>
      </c>
    </row>
    <row r="254" spans="1:21" x14ac:dyDescent="0.25">
      <c r="A254" s="22" t="s">
        <v>120</v>
      </c>
      <c r="B254" s="22" t="s">
        <v>511</v>
      </c>
      <c r="C254" s="22" t="s">
        <v>626</v>
      </c>
      <c r="D254" s="22" t="s">
        <v>627</v>
      </c>
      <c r="E254" s="22">
        <v>2483693</v>
      </c>
      <c r="F254" s="22">
        <v>-27767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2455926</v>
      </c>
      <c r="S254" s="22">
        <v>0</v>
      </c>
      <c r="T254" s="22">
        <v>0</v>
      </c>
      <c r="U254" s="22">
        <v>0</v>
      </c>
    </row>
    <row r="255" spans="1:21" x14ac:dyDescent="0.25">
      <c r="A255" s="22" t="s">
        <v>120</v>
      </c>
      <c r="B255" s="22" t="s">
        <v>511</v>
      </c>
      <c r="C255" s="22" t="s">
        <v>628</v>
      </c>
      <c r="D255" s="22" t="s">
        <v>629</v>
      </c>
      <c r="E255" s="22">
        <v>3319892</v>
      </c>
      <c r="F255" s="22">
        <v>302071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3621963</v>
      </c>
      <c r="S255" s="22">
        <v>0</v>
      </c>
      <c r="T255" s="22">
        <v>0</v>
      </c>
      <c r="U255" s="22">
        <v>0</v>
      </c>
    </row>
    <row r="256" spans="1:21" x14ac:dyDescent="0.25">
      <c r="A256" s="22" t="s">
        <v>120</v>
      </c>
      <c r="B256" s="22" t="s">
        <v>511</v>
      </c>
      <c r="C256" s="22" t="s">
        <v>630</v>
      </c>
      <c r="D256" s="22" t="s">
        <v>631</v>
      </c>
      <c r="E256" s="22">
        <v>3635736</v>
      </c>
      <c r="F256" s="22">
        <v>148026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3783762</v>
      </c>
      <c r="S256" s="22">
        <v>0</v>
      </c>
      <c r="T256" s="22">
        <v>0</v>
      </c>
      <c r="U256" s="22">
        <v>0</v>
      </c>
    </row>
    <row r="257" spans="1:21" x14ac:dyDescent="0.25">
      <c r="A257" s="22" t="s">
        <v>120</v>
      </c>
      <c r="B257" s="22" t="s">
        <v>511</v>
      </c>
      <c r="C257" s="22" t="s">
        <v>632</v>
      </c>
      <c r="D257" s="22" t="s">
        <v>633</v>
      </c>
      <c r="E257" s="22">
        <v>3154162</v>
      </c>
      <c r="F257" s="22">
        <v>714238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-188423</v>
      </c>
      <c r="O257" s="22">
        <v>0</v>
      </c>
      <c r="P257" s="22">
        <v>188423</v>
      </c>
      <c r="Q257" s="22">
        <v>0</v>
      </c>
      <c r="R257" s="22">
        <v>3868400</v>
      </c>
      <c r="S257" s="22">
        <v>0</v>
      </c>
      <c r="T257" s="22">
        <v>0</v>
      </c>
      <c r="U257" s="22">
        <v>0</v>
      </c>
    </row>
    <row r="258" spans="1:21" x14ac:dyDescent="0.25">
      <c r="A258" s="22" t="s">
        <v>120</v>
      </c>
      <c r="B258" s="22" t="s">
        <v>511</v>
      </c>
      <c r="C258" s="22" t="s">
        <v>634</v>
      </c>
      <c r="D258" s="22" t="s">
        <v>635</v>
      </c>
      <c r="E258" s="22">
        <v>2954094</v>
      </c>
      <c r="F258" s="22">
        <v>371904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200000</v>
      </c>
      <c r="O258" s="22">
        <v>0</v>
      </c>
      <c r="P258" s="22">
        <v>-200000</v>
      </c>
      <c r="Q258" s="22">
        <v>0</v>
      </c>
      <c r="R258" s="22">
        <v>3325998</v>
      </c>
      <c r="S258" s="22">
        <v>0</v>
      </c>
      <c r="T258" s="22">
        <v>0</v>
      </c>
      <c r="U258" s="22">
        <v>0</v>
      </c>
    </row>
    <row r="259" spans="1:21" x14ac:dyDescent="0.25">
      <c r="A259" s="22" t="s">
        <v>120</v>
      </c>
      <c r="B259" s="22" t="s">
        <v>511</v>
      </c>
      <c r="C259" s="22" t="s">
        <v>636</v>
      </c>
      <c r="D259" s="22" t="s">
        <v>637</v>
      </c>
      <c r="E259" s="22">
        <v>3397410</v>
      </c>
      <c r="F259" s="22">
        <v>625696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-184000</v>
      </c>
      <c r="O259" s="22">
        <v>0</v>
      </c>
      <c r="P259" s="22">
        <v>184000</v>
      </c>
      <c r="Q259" s="22">
        <v>0</v>
      </c>
      <c r="R259" s="22">
        <v>4023106</v>
      </c>
      <c r="S259" s="22">
        <v>0</v>
      </c>
      <c r="T259" s="22">
        <v>0</v>
      </c>
      <c r="U259" s="22">
        <v>0</v>
      </c>
    </row>
    <row r="260" spans="1:21" x14ac:dyDescent="0.25">
      <c r="A260" s="22" t="s">
        <v>120</v>
      </c>
      <c r="B260" s="22" t="s">
        <v>511</v>
      </c>
      <c r="C260" s="22" t="s">
        <v>638</v>
      </c>
      <c r="D260" s="22" t="s">
        <v>639</v>
      </c>
      <c r="E260" s="22">
        <v>1285890</v>
      </c>
      <c r="F260" s="22">
        <v>63165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1349055</v>
      </c>
      <c r="S260" s="22">
        <v>0</v>
      </c>
      <c r="T260" s="22">
        <v>0</v>
      </c>
      <c r="U260" s="22">
        <v>0</v>
      </c>
    </row>
    <row r="261" spans="1:21" x14ac:dyDescent="0.25">
      <c r="A261" s="22" t="s">
        <v>120</v>
      </c>
      <c r="B261" s="22" t="s">
        <v>511</v>
      </c>
      <c r="C261" s="22" t="s">
        <v>640</v>
      </c>
      <c r="D261" s="22" t="s">
        <v>641</v>
      </c>
      <c r="E261" s="22">
        <v>2261752</v>
      </c>
      <c r="F261" s="22">
        <v>320766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2582518</v>
      </c>
      <c r="S261" s="22">
        <v>0</v>
      </c>
      <c r="T261" s="22">
        <v>0</v>
      </c>
      <c r="U261" s="22">
        <v>0</v>
      </c>
    </row>
    <row r="262" spans="1:21" x14ac:dyDescent="0.25">
      <c r="A262" s="22" t="s">
        <v>120</v>
      </c>
      <c r="B262" s="22" t="s">
        <v>511</v>
      </c>
      <c r="C262" s="22" t="s">
        <v>642</v>
      </c>
      <c r="D262" s="22" t="s">
        <v>643</v>
      </c>
      <c r="E262" s="22">
        <v>2282522</v>
      </c>
      <c r="F262" s="22">
        <v>31355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2313877</v>
      </c>
      <c r="S262" s="22">
        <v>0</v>
      </c>
      <c r="T262" s="22">
        <v>0</v>
      </c>
      <c r="U262" s="22">
        <v>0</v>
      </c>
    </row>
    <row r="263" spans="1:21" x14ac:dyDescent="0.25">
      <c r="A263" s="22" t="s">
        <v>120</v>
      </c>
      <c r="B263" s="22" t="s">
        <v>511</v>
      </c>
      <c r="C263" s="22" t="s">
        <v>644</v>
      </c>
      <c r="D263" s="22" t="s">
        <v>645</v>
      </c>
      <c r="E263" s="22">
        <v>9326209</v>
      </c>
      <c r="F263" s="22">
        <v>198253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9524462</v>
      </c>
      <c r="S263" s="22">
        <v>0</v>
      </c>
      <c r="T263" s="22">
        <v>0</v>
      </c>
      <c r="U263" s="22">
        <v>0</v>
      </c>
    </row>
    <row r="264" spans="1:21" x14ac:dyDescent="0.25">
      <c r="A264" s="22" t="s">
        <v>120</v>
      </c>
      <c r="B264" s="22" t="s">
        <v>511</v>
      </c>
      <c r="C264" s="22" t="s">
        <v>646</v>
      </c>
      <c r="D264" s="22" t="s">
        <v>647</v>
      </c>
      <c r="E264" s="22">
        <v>4650584</v>
      </c>
      <c r="F264" s="22">
        <v>167829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4818413</v>
      </c>
      <c r="S264" s="22">
        <v>0</v>
      </c>
      <c r="T264" s="22">
        <v>0</v>
      </c>
      <c r="U264" s="22">
        <v>0</v>
      </c>
    </row>
    <row r="265" spans="1:21" x14ac:dyDescent="0.25">
      <c r="A265" s="22" t="s">
        <v>120</v>
      </c>
      <c r="B265" s="22" t="s">
        <v>511</v>
      </c>
      <c r="C265" s="22" t="s">
        <v>648</v>
      </c>
      <c r="D265" s="22" t="s">
        <v>649</v>
      </c>
      <c r="E265" s="22">
        <v>1748195</v>
      </c>
      <c r="F265" s="22">
        <v>-29324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1718871</v>
      </c>
      <c r="S265" s="22">
        <v>0</v>
      </c>
      <c r="T265" s="22">
        <v>0</v>
      </c>
      <c r="U265" s="22">
        <v>0</v>
      </c>
    </row>
    <row r="266" spans="1:21" x14ac:dyDescent="0.25">
      <c r="A266" s="22" t="s">
        <v>120</v>
      </c>
      <c r="B266" s="22" t="s">
        <v>511</v>
      </c>
      <c r="C266" s="22" t="s">
        <v>650</v>
      </c>
      <c r="D266" s="22" t="s">
        <v>651</v>
      </c>
      <c r="E266" s="22">
        <v>3865430</v>
      </c>
      <c r="F266" s="22">
        <v>-81699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3783731</v>
      </c>
      <c r="S266" s="22">
        <v>0</v>
      </c>
      <c r="T266" s="22">
        <v>0</v>
      </c>
      <c r="U266" s="22">
        <v>0</v>
      </c>
    </row>
    <row r="267" spans="1:21" x14ac:dyDescent="0.25">
      <c r="A267" s="22" t="s">
        <v>120</v>
      </c>
      <c r="B267" s="22" t="s">
        <v>511</v>
      </c>
      <c r="C267" s="22" t="s">
        <v>652</v>
      </c>
      <c r="D267" s="22" t="s">
        <v>653</v>
      </c>
      <c r="E267" s="22">
        <v>4230546</v>
      </c>
      <c r="F267" s="22">
        <v>-73447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-245000</v>
      </c>
      <c r="O267" s="22">
        <v>0</v>
      </c>
      <c r="P267" s="22">
        <v>245000</v>
      </c>
      <c r="Q267" s="22">
        <v>0</v>
      </c>
      <c r="R267" s="22">
        <v>4157099</v>
      </c>
      <c r="S267" s="22">
        <v>0</v>
      </c>
      <c r="T267" s="22">
        <v>0</v>
      </c>
      <c r="U267" s="22">
        <v>0</v>
      </c>
    </row>
    <row r="268" spans="1:21" x14ac:dyDescent="0.25">
      <c r="A268" s="22" t="s">
        <v>120</v>
      </c>
      <c r="B268" s="22" t="s">
        <v>511</v>
      </c>
      <c r="C268" s="22" t="s">
        <v>654</v>
      </c>
      <c r="D268" s="22" t="s">
        <v>655</v>
      </c>
      <c r="E268" s="22">
        <v>2430929</v>
      </c>
      <c r="F268" s="22">
        <v>-105652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-80900</v>
      </c>
      <c r="O268" s="22">
        <v>0</v>
      </c>
      <c r="P268" s="22">
        <v>80900</v>
      </c>
      <c r="Q268" s="22">
        <v>-1150558</v>
      </c>
      <c r="R268" s="22">
        <v>1174719</v>
      </c>
      <c r="S268" s="22">
        <v>0</v>
      </c>
      <c r="T268" s="22">
        <v>0</v>
      </c>
      <c r="U268" s="22">
        <v>0</v>
      </c>
    </row>
    <row r="269" spans="1:21" x14ac:dyDescent="0.25">
      <c r="A269" s="22" t="s">
        <v>120</v>
      </c>
      <c r="B269" s="22" t="s">
        <v>511</v>
      </c>
      <c r="C269" s="22" t="s">
        <v>656</v>
      </c>
      <c r="D269" s="22" t="s">
        <v>657</v>
      </c>
      <c r="E269" s="22">
        <v>669237</v>
      </c>
      <c r="F269" s="22">
        <v>210427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879664</v>
      </c>
      <c r="S269" s="22">
        <v>0</v>
      </c>
      <c r="T269" s="22">
        <v>0</v>
      </c>
      <c r="U269" s="22">
        <v>0</v>
      </c>
    </row>
    <row r="270" spans="1:21" x14ac:dyDescent="0.25">
      <c r="A270" s="22" t="s">
        <v>120</v>
      </c>
      <c r="B270" s="22" t="s">
        <v>511</v>
      </c>
      <c r="C270" s="22" t="s">
        <v>658</v>
      </c>
      <c r="D270" s="22" t="s">
        <v>659</v>
      </c>
      <c r="E270" s="22">
        <v>3813368</v>
      </c>
      <c r="F270" s="22">
        <v>337486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4150854</v>
      </c>
      <c r="S270" s="22">
        <v>0</v>
      </c>
      <c r="T270" s="22">
        <v>0</v>
      </c>
      <c r="U270" s="22">
        <v>0</v>
      </c>
    </row>
    <row r="271" spans="1:21" x14ac:dyDescent="0.25">
      <c r="A271" s="22" t="s">
        <v>120</v>
      </c>
      <c r="B271" s="22" t="s">
        <v>511</v>
      </c>
      <c r="C271" s="22" t="s">
        <v>660</v>
      </c>
      <c r="D271" s="22" t="s">
        <v>661</v>
      </c>
      <c r="E271" s="22">
        <v>11660248</v>
      </c>
      <c r="F271" s="22">
        <v>107595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11767843</v>
      </c>
      <c r="S271" s="22">
        <v>0</v>
      </c>
      <c r="T271" s="22">
        <v>0</v>
      </c>
      <c r="U271" s="22">
        <v>0</v>
      </c>
    </row>
    <row r="272" spans="1:21" x14ac:dyDescent="0.25">
      <c r="A272" s="22" t="s">
        <v>120</v>
      </c>
      <c r="B272" s="22" t="s">
        <v>511</v>
      </c>
      <c r="C272" s="22" t="s">
        <v>662</v>
      </c>
      <c r="D272" s="22" t="s">
        <v>663</v>
      </c>
      <c r="E272" s="22">
        <v>2665364</v>
      </c>
      <c r="F272" s="22">
        <v>121474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2786838</v>
      </c>
      <c r="S272" s="22">
        <v>0</v>
      </c>
      <c r="T272" s="22">
        <v>0</v>
      </c>
      <c r="U272" s="22">
        <v>0</v>
      </c>
    </row>
    <row r="273" spans="1:21" x14ac:dyDescent="0.25">
      <c r="A273" s="22" t="s">
        <v>120</v>
      </c>
      <c r="B273" s="22" t="s">
        <v>511</v>
      </c>
      <c r="C273" s="22" t="s">
        <v>664</v>
      </c>
      <c r="D273" s="22" t="s">
        <v>665</v>
      </c>
      <c r="E273" s="22">
        <v>4071270</v>
      </c>
      <c r="F273" s="22">
        <v>75424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4146694</v>
      </c>
      <c r="S273" s="22">
        <v>0</v>
      </c>
      <c r="T273" s="22">
        <v>0</v>
      </c>
      <c r="U273" s="22">
        <v>0</v>
      </c>
    </row>
    <row r="274" spans="1:21" x14ac:dyDescent="0.25">
      <c r="A274" s="22" t="s">
        <v>120</v>
      </c>
      <c r="B274" s="22" t="s">
        <v>511</v>
      </c>
      <c r="C274" s="22" t="s">
        <v>666</v>
      </c>
      <c r="D274" s="22" t="s">
        <v>667</v>
      </c>
      <c r="E274" s="22">
        <v>1949993</v>
      </c>
      <c r="F274" s="22">
        <v>104541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2054534</v>
      </c>
      <c r="S274" s="22">
        <v>0</v>
      </c>
      <c r="T274" s="22">
        <v>0</v>
      </c>
      <c r="U274" s="22">
        <v>0</v>
      </c>
    </row>
    <row r="275" spans="1:21" x14ac:dyDescent="0.25">
      <c r="A275" s="22" t="s">
        <v>120</v>
      </c>
      <c r="B275" s="22" t="s">
        <v>511</v>
      </c>
      <c r="C275" s="22" t="s">
        <v>668</v>
      </c>
      <c r="D275" s="22" t="s">
        <v>669</v>
      </c>
      <c r="E275" s="22">
        <v>2479978</v>
      </c>
      <c r="F275" s="22">
        <v>76242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2556220</v>
      </c>
      <c r="S275" s="22">
        <v>0</v>
      </c>
      <c r="T275" s="22">
        <v>0</v>
      </c>
      <c r="U275" s="22">
        <v>0</v>
      </c>
    </row>
    <row r="276" spans="1:21" x14ac:dyDescent="0.25">
      <c r="A276" s="22" t="s">
        <v>120</v>
      </c>
      <c r="B276" s="22" t="s">
        <v>511</v>
      </c>
      <c r="C276" s="22" t="s">
        <v>670</v>
      </c>
      <c r="D276" s="22" t="s">
        <v>671</v>
      </c>
      <c r="E276" s="22">
        <v>2667885</v>
      </c>
      <c r="F276" s="22">
        <v>70920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2738805</v>
      </c>
      <c r="S276" s="22">
        <v>0</v>
      </c>
      <c r="T276" s="22">
        <v>0</v>
      </c>
      <c r="U276" s="22">
        <v>0</v>
      </c>
    </row>
    <row r="277" spans="1:21" x14ac:dyDescent="0.25">
      <c r="A277" s="22" t="s">
        <v>120</v>
      </c>
      <c r="B277" s="22" t="s">
        <v>511</v>
      </c>
      <c r="C277" s="22" t="s">
        <v>672</v>
      </c>
      <c r="D277" s="22" t="s">
        <v>673</v>
      </c>
      <c r="E277" s="22">
        <v>2725787</v>
      </c>
      <c r="F277" s="22">
        <v>578134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3303921</v>
      </c>
      <c r="S277" s="22">
        <v>0</v>
      </c>
      <c r="T277" s="22">
        <v>0</v>
      </c>
      <c r="U277" s="22">
        <v>0</v>
      </c>
    </row>
    <row r="278" spans="1:21" x14ac:dyDescent="0.25">
      <c r="A278" s="22" t="s">
        <v>120</v>
      </c>
      <c r="B278" s="22" t="s">
        <v>511</v>
      </c>
      <c r="C278" s="22" t="s">
        <v>674</v>
      </c>
      <c r="D278" s="22" t="s">
        <v>675</v>
      </c>
      <c r="E278" s="22">
        <v>8002492</v>
      </c>
      <c r="F278" s="22">
        <v>920495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8922987</v>
      </c>
      <c r="S278" s="22">
        <v>0</v>
      </c>
      <c r="T278" s="22">
        <v>0</v>
      </c>
      <c r="U278" s="22">
        <v>0</v>
      </c>
    </row>
    <row r="279" spans="1:21" x14ac:dyDescent="0.25">
      <c r="A279" s="22" t="s">
        <v>120</v>
      </c>
      <c r="B279" s="22" t="s">
        <v>511</v>
      </c>
      <c r="C279" s="22" t="s">
        <v>676</v>
      </c>
      <c r="D279" s="22" t="s">
        <v>677</v>
      </c>
      <c r="E279" s="22">
        <v>2713591</v>
      </c>
      <c r="F279" s="22">
        <v>268987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2982578</v>
      </c>
      <c r="S279" s="22">
        <v>0</v>
      </c>
      <c r="T279" s="22">
        <v>0</v>
      </c>
      <c r="U279" s="22">
        <v>0</v>
      </c>
    </row>
    <row r="280" spans="1:21" x14ac:dyDescent="0.25">
      <c r="A280" s="22" t="s">
        <v>120</v>
      </c>
      <c r="B280" s="22" t="s">
        <v>511</v>
      </c>
      <c r="C280" s="22" t="s">
        <v>678</v>
      </c>
      <c r="D280" s="22" t="s">
        <v>679</v>
      </c>
      <c r="E280" s="22">
        <v>1938761</v>
      </c>
      <c r="F280" s="22">
        <v>76408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2015169</v>
      </c>
      <c r="S280" s="22">
        <v>0</v>
      </c>
      <c r="T280" s="22">
        <v>0</v>
      </c>
      <c r="U280" s="22">
        <v>0</v>
      </c>
    </row>
    <row r="281" spans="1:21" x14ac:dyDescent="0.25">
      <c r="A281" s="22" t="s">
        <v>120</v>
      </c>
      <c r="B281" s="22" t="s">
        <v>511</v>
      </c>
      <c r="C281" s="22" t="s">
        <v>680</v>
      </c>
      <c r="D281" s="22" t="s">
        <v>681</v>
      </c>
      <c r="E281" s="22">
        <v>5894554</v>
      </c>
      <c r="F281" s="22">
        <v>99359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-700000</v>
      </c>
      <c r="O281" s="22">
        <v>0</v>
      </c>
      <c r="P281" s="22">
        <v>700000</v>
      </c>
      <c r="Q281" s="22">
        <v>0</v>
      </c>
      <c r="R281" s="22">
        <v>5993913</v>
      </c>
      <c r="S281" s="22">
        <v>0</v>
      </c>
      <c r="T281" s="22">
        <v>0</v>
      </c>
      <c r="U281" s="22">
        <v>0</v>
      </c>
    </row>
    <row r="282" spans="1:21" x14ac:dyDescent="0.25">
      <c r="A282" s="22" t="s">
        <v>120</v>
      </c>
      <c r="B282" s="22" t="s">
        <v>511</v>
      </c>
      <c r="C282" s="22" t="s">
        <v>682</v>
      </c>
      <c r="D282" s="22" t="s">
        <v>683</v>
      </c>
      <c r="E282" s="22">
        <v>9594628</v>
      </c>
      <c r="F282" s="22">
        <v>161855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9756483</v>
      </c>
      <c r="S282" s="22">
        <v>0</v>
      </c>
      <c r="T282" s="22">
        <v>0</v>
      </c>
      <c r="U282" s="22">
        <v>0</v>
      </c>
    </row>
    <row r="283" spans="1:21" x14ac:dyDescent="0.25">
      <c r="A283" s="22" t="s">
        <v>120</v>
      </c>
      <c r="B283" s="22" t="s">
        <v>511</v>
      </c>
      <c r="C283" s="22" t="s">
        <v>684</v>
      </c>
      <c r="D283" s="22" t="s">
        <v>685</v>
      </c>
      <c r="E283" s="22">
        <v>1671991</v>
      </c>
      <c r="F283" s="22">
        <v>143570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1815561</v>
      </c>
      <c r="S283" s="22">
        <v>0</v>
      </c>
      <c r="T283" s="22">
        <v>0</v>
      </c>
      <c r="U283" s="22">
        <v>0</v>
      </c>
    </row>
    <row r="284" spans="1:21" x14ac:dyDescent="0.25">
      <c r="A284" s="22" t="s">
        <v>120</v>
      </c>
      <c r="B284" s="22" t="s">
        <v>511</v>
      </c>
      <c r="C284" s="22" t="s">
        <v>686</v>
      </c>
      <c r="D284" s="22" t="s">
        <v>687</v>
      </c>
      <c r="E284" s="22">
        <v>6617170</v>
      </c>
      <c r="F284" s="22">
        <v>1585394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-2</v>
      </c>
      <c r="R284" s="22">
        <v>8202562</v>
      </c>
      <c r="S284" s="22">
        <v>0</v>
      </c>
      <c r="T284" s="22">
        <v>0</v>
      </c>
      <c r="U284" s="22">
        <v>0</v>
      </c>
    </row>
    <row r="285" spans="1:21" x14ac:dyDescent="0.25">
      <c r="A285" s="22" t="s">
        <v>120</v>
      </c>
      <c r="B285" s="22" t="s">
        <v>511</v>
      </c>
      <c r="C285" s="22" t="s">
        <v>688</v>
      </c>
      <c r="D285" s="22" t="s">
        <v>689</v>
      </c>
      <c r="E285" s="22">
        <v>2283454</v>
      </c>
      <c r="F285" s="22">
        <v>117488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2400942</v>
      </c>
      <c r="S285" s="22">
        <v>0</v>
      </c>
      <c r="T285" s="22">
        <v>0</v>
      </c>
      <c r="U285" s="22">
        <v>0</v>
      </c>
    </row>
    <row r="286" spans="1:21" x14ac:dyDescent="0.25">
      <c r="A286" s="22" t="s">
        <v>120</v>
      </c>
      <c r="B286" s="22" t="s">
        <v>511</v>
      </c>
      <c r="C286" s="22" t="s">
        <v>690</v>
      </c>
      <c r="D286" s="22" t="s">
        <v>691</v>
      </c>
      <c r="E286" s="22">
        <v>1672227</v>
      </c>
      <c r="F286" s="22">
        <v>293103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1965330</v>
      </c>
      <c r="S286" s="22">
        <v>0</v>
      </c>
      <c r="T286" s="22">
        <v>0</v>
      </c>
      <c r="U286" s="22">
        <v>0</v>
      </c>
    </row>
    <row r="287" spans="1:21" x14ac:dyDescent="0.25">
      <c r="A287" s="22" t="s">
        <v>120</v>
      </c>
      <c r="B287" s="22" t="s">
        <v>511</v>
      </c>
      <c r="C287" s="22" t="s">
        <v>692</v>
      </c>
      <c r="D287" s="22" t="s">
        <v>693</v>
      </c>
      <c r="E287" s="22">
        <v>1711194</v>
      </c>
      <c r="F287" s="22">
        <v>397118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2108312</v>
      </c>
      <c r="S287" s="22">
        <v>0</v>
      </c>
      <c r="T287" s="22">
        <v>0</v>
      </c>
      <c r="U287" s="22">
        <v>0</v>
      </c>
    </row>
    <row r="288" spans="1:21" x14ac:dyDescent="0.25">
      <c r="A288" s="22" t="s">
        <v>120</v>
      </c>
      <c r="B288" s="22" t="s">
        <v>511</v>
      </c>
      <c r="C288" s="22" t="s">
        <v>694</v>
      </c>
      <c r="D288" s="22" t="s">
        <v>695</v>
      </c>
      <c r="E288" s="22">
        <v>4525196</v>
      </c>
      <c r="F288" s="22">
        <v>367538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4892734</v>
      </c>
      <c r="S288" s="22">
        <v>0</v>
      </c>
      <c r="T288" s="22">
        <v>0</v>
      </c>
      <c r="U288" s="22">
        <v>0</v>
      </c>
    </row>
    <row r="289" spans="1:21" x14ac:dyDescent="0.25">
      <c r="A289" s="22" t="s">
        <v>120</v>
      </c>
      <c r="B289" s="22" t="s">
        <v>511</v>
      </c>
      <c r="C289" s="22" t="s">
        <v>696</v>
      </c>
      <c r="D289" s="22" t="s">
        <v>697</v>
      </c>
      <c r="E289" s="22">
        <v>4551036</v>
      </c>
      <c r="F289" s="22">
        <v>-20056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4530980</v>
      </c>
      <c r="S289" s="22">
        <v>0</v>
      </c>
      <c r="T289" s="22">
        <v>0</v>
      </c>
      <c r="U289" s="22">
        <v>0</v>
      </c>
    </row>
    <row r="290" spans="1:21" x14ac:dyDescent="0.25">
      <c r="A290" s="22" t="s">
        <v>120</v>
      </c>
      <c r="B290" s="22" t="s">
        <v>511</v>
      </c>
      <c r="C290" s="22" t="s">
        <v>698</v>
      </c>
      <c r="D290" s="22" t="s">
        <v>699</v>
      </c>
      <c r="E290" s="22">
        <v>1040382</v>
      </c>
      <c r="F290" s="22">
        <v>-47769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992613</v>
      </c>
      <c r="S290" s="22">
        <v>0</v>
      </c>
      <c r="T290" s="22">
        <v>0</v>
      </c>
      <c r="U290" s="22">
        <v>0</v>
      </c>
    </row>
    <row r="291" spans="1:21" x14ac:dyDescent="0.25">
      <c r="A291" s="22" t="s">
        <v>120</v>
      </c>
      <c r="B291" s="22" t="s">
        <v>511</v>
      </c>
      <c r="C291" s="22" t="s">
        <v>700</v>
      </c>
      <c r="D291" s="22" t="s">
        <v>701</v>
      </c>
      <c r="E291" s="22">
        <v>18692425</v>
      </c>
      <c r="F291" s="22">
        <v>3284588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21977013</v>
      </c>
      <c r="S291" s="22">
        <v>0</v>
      </c>
      <c r="T291" s="22">
        <v>0</v>
      </c>
      <c r="U291" s="22">
        <v>0</v>
      </c>
    </row>
    <row r="292" spans="1:21" x14ac:dyDescent="0.25">
      <c r="A292" s="22" t="s">
        <v>120</v>
      </c>
      <c r="B292" s="22" t="s">
        <v>511</v>
      </c>
      <c r="C292" s="22" t="s">
        <v>702</v>
      </c>
      <c r="D292" s="22" t="s">
        <v>703</v>
      </c>
      <c r="E292" s="22">
        <v>2894427</v>
      </c>
      <c r="F292" s="22">
        <v>-6348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2888079</v>
      </c>
      <c r="S292" s="22">
        <v>0</v>
      </c>
      <c r="T292" s="22">
        <v>0</v>
      </c>
      <c r="U292" s="22">
        <v>0</v>
      </c>
    </row>
    <row r="293" spans="1:21" x14ac:dyDescent="0.25">
      <c r="A293" s="22" t="s">
        <v>120</v>
      </c>
      <c r="B293" s="22" t="s">
        <v>511</v>
      </c>
      <c r="C293" s="22" t="s">
        <v>704</v>
      </c>
      <c r="D293" s="22" t="s">
        <v>705</v>
      </c>
      <c r="E293" s="22">
        <v>3059992</v>
      </c>
      <c r="F293" s="22">
        <v>-74427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2985565</v>
      </c>
      <c r="S293" s="22">
        <v>0</v>
      </c>
      <c r="T293" s="22">
        <v>0</v>
      </c>
      <c r="U293" s="22">
        <v>0</v>
      </c>
    </row>
    <row r="294" spans="1:21" x14ac:dyDescent="0.25">
      <c r="A294" s="22" t="s">
        <v>120</v>
      </c>
      <c r="B294" s="22" t="s">
        <v>706</v>
      </c>
      <c r="C294" s="22" t="s">
        <v>707</v>
      </c>
      <c r="D294" s="22" t="s">
        <v>708</v>
      </c>
      <c r="E294" s="22">
        <v>2025209</v>
      </c>
      <c r="F294" s="22">
        <v>41943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2067152</v>
      </c>
      <c r="S294" s="22">
        <v>0</v>
      </c>
      <c r="T294" s="22">
        <v>0</v>
      </c>
      <c r="U294" s="22">
        <v>0</v>
      </c>
    </row>
    <row r="295" spans="1:21" x14ac:dyDescent="0.25">
      <c r="A295" s="22" t="s">
        <v>120</v>
      </c>
      <c r="B295" s="22" t="s">
        <v>706</v>
      </c>
      <c r="C295" s="22" t="s">
        <v>709</v>
      </c>
      <c r="D295" s="22" t="s">
        <v>710</v>
      </c>
      <c r="E295" s="22">
        <v>303565</v>
      </c>
      <c r="F295" s="22">
        <v>8448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312013</v>
      </c>
      <c r="S295" s="22">
        <v>0</v>
      </c>
      <c r="T295" s="22">
        <v>0</v>
      </c>
      <c r="U295" s="22">
        <v>0</v>
      </c>
    </row>
    <row r="296" spans="1:21" x14ac:dyDescent="0.25">
      <c r="A296" s="22" t="s">
        <v>120</v>
      </c>
      <c r="B296" s="22" t="s">
        <v>706</v>
      </c>
      <c r="C296" s="22" t="s">
        <v>711</v>
      </c>
      <c r="D296" s="22" t="s">
        <v>712</v>
      </c>
      <c r="E296" s="22">
        <v>783773</v>
      </c>
      <c r="F296" s="22">
        <v>46405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830178</v>
      </c>
      <c r="S296" s="22">
        <v>0</v>
      </c>
      <c r="T296" s="22">
        <v>0</v>
      </c>
      <c r="U296" s="22">
        <v>0</v>
      </c>
    </row>
    <row r="297" spans="1:21" x14ac:dyDescent="0.25">
      <c r="A297" s="22" t="s">
        <v>120</v>
      </c>
      <c r="B297" s="22" t="s">
        <v>706</v>
      </c>
      <c r="C297" s="22" t="s">
        <v>713</v>
      </c>
      <c r="D297" s="22" t="s">
        <v>714</v>
      </c>
      <c r="E297" s="22">
        <v>1067281</v>
      </c>
      <c r="F297" s="22">
        <v>128998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1196279</v>
      </c>
      <c r="S297" s="22">
        <v>0</v>
      </c>
      <c r="T297" s="22">
        <v>0</v>
      </c>
      <c r="U297" s="22">
        <v>0</v>
      </c>
    </row>
    <row r="298" spans="1:21" x14ac:dyDescent="0.25">
      <c r="A298" s="22" t="s">
        <v>120</v>
      </c>
      <c r="B298" s="22" t="s">
        <v>706</v>
      </c>
      <c r="C298" s="22" t="s">
        <v>715</v>
      </c>
      <c r="D298" s="22" t="s">
        <v>716</v>
      </c>
      <c r="E298" s="22">
        <v>218777</v>
      </c>
      <c r="F298" s="22">
        <v>23676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242452</v>
      </c>
      <c r="S298" s="22">
        <v>0</v>
      </c>
      <c r="T298" s="22">
        <v>0</v>
      </c>
      <c r="U298" s="22">
        <v>0</v>
      </c>
    </row>
    <row r="299" spans="1:21" x14ac:dyDescent="0.25">
      <c r="A299" s="22" t="s">
        <v>120</v>
      </c>
      <c r="B299" s="22" t="s">
        <v>706</v>
      </c>
      <c r="C299" s="22" t="s">
        <v>717</v>
      </c>
      <c r="D299" s="22" t="s">
        <v>718</v>
      </c>
      <c r="E299" s="22">
        <v>254615</v>
      </c>
      <c r="F299" s="22">
        <v>5638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260253</v>
      </c>
      <c r="S299" s="22">
        <v>0</v>
      </c>
      <c r="T299" s="22">
        <v>0</v>
      </c>
      <c r="U299" s="22">
        <v>0</v>
      </c>
    </row>
    <row r="300" spans="1:21" x14ac:dyDescent="0.25">
      <c r="A300" s="22" t="s">
        <v>120</v>
      </c>
      <c r="B300" s="22" t="s">
        <v>706</v>
      </c>
      <c r="C300" s="22" t="s">
        <v>719</v>
      </c>
      <c r="D300" s="22" t="s">
        <v>720</v>
      </c>
      <c r="E300" s="22">
        <v>173807</v>
      </c>
      <c r="F300" s="22">
        <v>21170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194977</v>
      </c>
      <c r="S300" s="22">
        <v>0</v>
      </c>
      <c r="T300" s="22">
        <v>0</v>
      </c>
      <c r="U300" s="22">
        <v>0</v>
      </c>
    </row>
    <row r="301" spans="1:21" x14ac:dyDescent="0.25">
      <c r="A301" s="22" t="s">
        <v>120</v>
      </c>
      <c r="B301" s="22" t="s">
        <v>706</v>
      </c>
      <c r="C301" s="22" t="s">
        <v>721</v>
      </c>
      <c r="D301" s="22" t="s">
        <v>722</v>
      </c>
      <c r="E301" s="22">
        <v>148587</v>
      </c>
      <c r="F301" s="22">
        <v>391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148978</v>
      </c>
      <c r="S301" s="22">
        <v>0</v>
      </c>
      <c r="T301" s="22">
        <v>0</v>
      </c>
      <c r="U301" s="22">
        <v>0</v>
      </c>
    </row>
    <row r="302" spans="1:21" x14ac:dyDescent="0.25">
      <c r="A302" s="22" t="s">
        <v>120</v>
      </c>
      <c r="B302" s="22" t="s">
        <v>706</v>
      </c>
      <c r="C302" s="22" t="s">
        <v>723</v>
      </c>
      <c r="D302" s="22" t="s">
        <v>724</v>
      </c>
      <c r="E302" s="22">
        <v>4140416</v>
      </c>
      <c r="F302" s="22">
        <v>81486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4221902</v>
      </c>
      <c r="S302" s="22">
        <v>0</v>
      </c>
      <c r="T302" s="22">
        <v>0</v>
      </c>
      <c r="U302" s="22">
        <v>0</v>
      </c>
    </row>
    <row r="303" spans="1:21" x14ac:dyDescent="0.25">
      <c r="A303" s="22" t="s">
        <v>120</v>
      </c>
      <c r="B303" s="22" t="s">
        <v>706</v>
      </c>
      <c r="C303" s="22" t="s">
        <v>725</v>
      </c>
      <c r="D303" s="22" t="s">
        <v>726</v>
      </c>
      <c r="E303" s="22">
        <v>327232</v>
      </c>
      <c r="F303" s="22">
        <v>601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327833</v>
      </c>
      <c r="S303" s="22">
        <v>0</v>
      </c>
      <c r="T303" s="22">
        <v>0</v>
      </c>
      <c r="U303" s="22">
        <v>0</v>
      </c>
    </row>
    <row r="304" spans="1:21" x14ac:dyDescent="0.25">
      <c r="A304" s="22" t="s">
        <v>120</v>
      </c>
      <c r="B304" s="22" t="s">
        <v>706</v>
      </c>
      <c r="C304" s="22" t="s">
        <v>727</v>
      </c>
      <c r="D304" s="22" t="s">
        <v>728</v>
      </c>
      <c r="E304" s="22">
        <v>4575486</v>
      </c>
      <c r="F304" s="22">
        <v>383725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4959211</v>
      </c>
      <c r="S304" s="22">
        <v>0</v>
      </c>
      <c r="T304" s="22">
        <v>0</v>
      </c>
      <c r="U304" s="22">
        <v>0</v>
      </c>
    </row>
    <row r="305" spans="1:21" x14ac:dyDescent="0.25">
      <c r="A305" s="22" t="s">
        <v>120</v>
      </c>
      <c r="B305" s="22" t="s">
        <v>706</v>
      </c>
      <c r="C305" s="22" t="s">
        <v>729</v>
      </c>
      <c r="D305" s="22" t="s">
        <v>730</v>
      </c>
      <c r="E305" s="22">
        <v>4116752</v>
      </c>
      <c r="F305" s="22">
        <v>38909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4155661</v>
      </c>
      <c r="S305" s="22">
        <v>0</v>
      </c>
      <c r="T305" s="22">
        <v>0</v>
      </c>
      <c r="U305" s="22">
        <v>0</v>
      </c>
    </row>
    <row r="306" spans="1:21" x14ac:dyDescent="0.25">
      <c r="A306" s="22" t="s">
        <v>120</v>
      </c>
      <c r="B306" s="22" t="s">
        <v>706</v>
      </c>
      <c r="C306" s="22" t="s">
        <v>731</v>
      </c>
      <c r="D306" s="22" t="s">
        <v>732</v>
      </c>
      <c r="E306" s="22">
        <v>693087</v>
      </c>
      <c r="F306" s="22">
        <v>60780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753867</v>
      </c>
      <c r="S306" s="22">
        <v>0</v>
      </c>
      <c r="T306" s="22">
        <v>0</v>
      </c>
      <c r="U306" s="22">
        <v>0</v>
      </c>
    </row>
    <row r="307" spans="1:21" x14ac:dyDescent="0.25">
      <c r="A307" s="22" t="s">
        <v>120</v>
      </c>
      <c r="B307" s="22" t="s">
        <v>706</v>
      </c>
      <c r="C307" s="22" t="s">
        <v>733</v>
      </c>
      <c r="D307" s="22" t="s">
        <v>734</v>
      </c>
      <c r="E307" s="22">
        <v>440598</v>
      </c>
      <c r="F307" s="22">
        <v>63555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504153</v>
      </c>
      <c r="S307" s="22">
        <v>0</v>
      </c>
      <c r="T307" s="22">
        <v>0</v>
      </c>
      <c r="U307" s="22">
        <v>0</v>
      </c>
    </row>
    <row r="308" spans="1:21" x14ac:dyDescent="0.25">
      <c r="A308" s="22" t="s">
        <v>120</v>
      </c>
      <c r="B308" s="22" t="s">
        <v>706</v>
      </c>
      <c r="C308" s="22" t="s">
        <v>735</v>
      </c>
      <c r="D308" s="22" t="s">
        <v>736</v>
      </c>
      <c r="E308" s="22">
        <v>613415</v>
      </c>
      <c r="F308" s="22">
        <v>14629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628044</v>
      </c>
      <c r="S308" s="22">
        <v>0</v>
      </c>
      <c r="T308" s="22">
        <v>0</v>
      </c>
      <c r="U308" s="22">
        <v>0</v>
      </c>
    </row>
    <row r="309" spans="1:21" x14ac:dyDescent="0.25">
      <c r="A309" s="22" t="s">
        <v>120</v>
      </c>
      <c r="B309" s="22" t="s">
        <v>706</v>
      </c>
      <c r="C309" s="22" t="s">
        <v>737</v>
      </c>
      <c r="D309" s="22" t="s">
        <v>738</v>
      </c>
      <c r="E309" s="22">
        <v>701182</v>
      </c>
      <c r="F309" s="22">
        <v>47977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749159</v>
      </c>
      <c r="S309" s="22">
        <v>0</v>
      </c>
      <c r="T309" s="22">
        <v>0</v>
      </c>
      <c r="U309" s="22">
        <v>0</v>
      </c>
    </row>
    <row r="310" spans="1:21" x14ac:dyDescent="0.25">
      <c r="A310" s="22" t="s">
        <v>120</v>
      </c>
      <c r="B310" s="22" t="s">
        <v>706</v>
      </c>
      <c r="C310" s="22" t="s">
        <v>739</v>
      </c>
      <c r="D310" s="22" t="s">
        <v>740</v>
      </c>
      <c r="E310" s="22">
        <v>545281</v>
      </c>
      <c r="F310" s="22">
        <v>91544</v>
      </c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>
        <v>0</v>
      </c>
      <c r="R310" s="22">
        <v>636825</v>
      </c>
      <c r="S310" s="22"/>
      <c r="T310" s="22"/>
      <c r="U310" s="22"/>
    </row>
    <row r="311" spans="1:21" x14ac:dyDescent="0.25">
      <c r="A311" s="22" t="s">
        <v>120</v>
      </c>
      <c r="B311" s="22" t="s">
        <v>706</v>
      </c>
      <c r="C311" s="22" t="s">
        <v>741</v>
      </c>
      <c r="D311" s="22" t="s">
        <v>742</v>
      </c>
      <c r="E311" s="22">
        <v>1380838</v>
      </c>
      <c r="F311" s="22">
        <v>18956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1399794</v>
      </c>
      <c r="S311" s="22">
        <v>0</v>
      </c>
      <c r="T311" s="22">
        <v>0</v>
      </c>
      <c r="U311" s="22">
        <v>0</v>
      </c>
    </row>
    <row r="312" spans="1:21" x14ac:dyDescent="0.25">
      <c r="A312" s="22" t="s">
        <v>120</v>
      </c>
      <c r="B312" s="22" t="s">
        <v>706</v>
      </c>
      <c r="C312" s="22" t="s">
        <v>743</v>
      </c>
      <c r="D312" s="22" t="s">
        <v>744</v>
      </c>
      <c r="E312" s="22">
        <v>1320800</v>
      </c>
      <c r="F312" s="22">
        <v>120446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1441246</v>
      </c>
      <c r="S312" s="22">
        <v>0</v>
      </c>
      <c r="T312" s="22">
        <v>0</v>
      </c>
      <c r="U312" s="22">
        <v>0</v>
      </c>
    </row>
    <row r="313" spans="1:21" x14ac:dyDescent="0.25">
      <c r="A313" s="22" t="s">
        <v>120</v>
      </c>
      <c r="B313" s="22" t="s">
        <v>706</v>
      </c>
      <c r="C313" s="22" t="s">
        <v>745</v>
      </c>
      <c r="D313" s="22" t="s">
        <v>746</v>
      </c>
      <c r="E313" s="22">
        <v>539559</v>
      </c>
      <c r="F313" s="22">
        <v>-6045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533514</v>
      </c>
      <c r="S313" s="22">
        <v>0</v>
      </c>
      <c r="T313" s="22">
        <v>0</v>
      </c>
      <c r="U313" s="22">
        <v>0</v>
      </c>
    </row>
    <row r="314" spans="1:21" x14ac:dyDescent="0.25">
      <c r="A314" s="22" t="s">
        <v>120</v>
      </c>
      <c r="B314" s="22" t="s">
        <v>706</v>
      </c>
      <c r="C314" s="22" t="s">
        <v>747</v>
      </c>
      <c r="D314" s="22" t="s">
        <v>748</v>
      </c>
      <c r="E314" s="22">
        <v>909545</v>
      </c>
      <c r="F314" s="22">
        <v>-17700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891845</v>
      </c>
      <c r="S314" s="22">
        <v>0</v>
      </c>
      <c r="T314" s="22">
        <v>0</v>
      </c>
      <c r="U314" s="22">
        <v>0</v>
      </c>
    </row>
    <row r="315" spans="1:21" x14ac:dyDescent="0.25">
      <c r="A315" s="22" t="s">
        <v>120</v>
      </c>
      <c r="B315" s="22" t="s">
        <v>706</v>
      </c>
      <c r="C315" s="22" t="s">
        <v>749</v>
      </c>
      <c r="D315" s="22" t="s">
        <v>750</v>
      </c>
      <c r="E315" s="22">
        <v>506947</v>
      </c>
      <c r="F315" s="22">
        <v>20357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527304</v>
      </c>
      <c r="S315" s="22">
        <v>0</v>
      </c>
      <c r="T315" s="22">
        <v>0</v>
      </c>
      <c r="U315" s="22">
        <v>0</v>
      </c>
    </row>
    <row r="316" spans="1:21" x14ac:dyDescent="0.25">
      <c r="A316" s="22" t="s">
        <v>120</v>
      </c>
      <c r="B316" s="22" t="s">
        <v>706</v>
      </c>
      <c r="C316" s="22" t="s">
        <v>751</v>
      </c>
      <c r="D316" s="22" t="s">
        <v>752</v>
      </c>
      <c r="E316" s="22">
        <v>3768555</v>
      </c>
      <c r="F316" s="22">
        <v>145703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3914258</v>
      </c>
      <c r="S316" s="22">
        <v>0</v>
      </c>
      <c r="T316" s="22">
        <v>0</v>
      </c>
      <c r="U316" s="22">
        <v>0</v>
      </c>
    </row>
    <row r="317" spans="1:21" x14ac:dyDescent="0.25">
      <c r="A317" s="22" t="s">
        <v>120</v>
      </c>
      <c r="B317" s="22" t="s">
        <v>706</v>
      </c>
      <c r="C317" s="22" t="s">
        <v>753</v>
      </c>
      <c r="D317" s="22" t="s">
        <v>754</v>
      </c>
      <c r="E317" s="22">
        <v>1523853</v>
      </c>
      <c r="F317" s="22">
        <v>129620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1653473</v>
      </c>
      <c r="S317" s="22">
        <v>0</v>
      </c>
      <c r="T317" s="22">
        <v>0</v>
      </c>
      <c r="U317" s="22">
        <v>0</v>
      </c>
    </row>
    <row r="318" spans="1:21" x14ac:dyDescent="0.25">
      <c r="A318" s="22" t="s">
        <v>120</v>
      </c>
      <c r="B318" s="22" t="s">
        <v>706</v>
      </c>
      <c r="C318" s="22" t="s">
        <v>755</v>
      </c>
      <c r="D318" s="22" t="s">
        <v>756</v>
      </c>
      <c r="E318" s="22">
        <v>458906</v>
      </c>
      <c r="F318" s="22">
        <v>34803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493709</v>
      </c>
      <c r="S318" s="22">
        <v>0</v>
      </c>
      <c r="T318" s="22">
        <v>0</v>
      </c>
      <c r="U318" s="22">
        <v>0</v>
      </c>
    </row>
    <row r="319" spans="1:21" x14ac:dyDescent="0.25">
      <c r="A319" s="22" t="s">
        <v>120</v>
      </c>
      <c r="B319" s="22" t="s">
        <v>706</v>
      </c>
      <c r="C319" s="22" t="s">
        <v>757</v>
      </c>
      <c r="D319" s="22" t="s">
        <v>758</v>
      </c>
      <c r="E319" s="22">
        <v>3502329</v>
      </c>
      <c r="F319" s="22">
        <v>1178641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4680970</v>
      </c>
      <c r="S319" s="22">
        <v>0</v>
      </c>
      <c r="T319" s="22">
        <v>0</v>
      </c>
      <c r="U319" s="22">
        <v>0</v>
      </c>
    </row>
    <row r="320" spans="1:21" x14ac:dyDescent="0.25">
      <c r="A320" s="22" t="s">
        <v>120</v>
      </c>
      <c r="B320" s="22" t="s">
        <v>706</v>
      </c>
      <c r="C320" s="22" t="s">
        <v>759</v>
      </c>
      <c r="D320" s="22" t="s">
        <v>760</v>
      </c>
      <c r="E320" s="22">
        <v>2256494</v>
      </c>
      <c r="F320" s="22">
        <v>90064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2346558</v>
      </c>
      <c r="S320" s="22">
        <v>0</v>
      </c>
      <c r="T320" s="22">
        <v>0</v>
      </c>
      <c r="U320" s="22">
        <v>0</v>
      </c>
    </row>
    <row r="321" spans="1:21" x14ac:dyDescent="0.25">
      <c r="A321" s="22" t="s">
        <v>120</v>
      </c>
      <c r="B321" s="22" t="s">
        <v>706</v>
      </c>
      <c r="C321" s="22" t="s">
        <v>761</v>
      </c>
      <c r="D321" s="22" t="s">
        <v>762</v>
      </c>
      <c r="E321" s="22">
        <v>1470292</v>
      </c>
      <c r="F321" s="22">
        <v>119056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1589348</v>
      </c>
      <c r="S321" s="22">
        <v>0</v>
      </c>
      <c r="T321" s="22">
        <v>0</v>
      </c>
      <c r="U321" s="22">
        <v>0</v>
      </c>
    </row>
    <row r="322" spans="1:21" x14ac:dyDescent="0.25">
      <c r="A322" s="22" t="s">
        <v>120</v>
      </c>
      <c r="B322" s="22" t="s">
        <v>706</v>
      </c>
      <c r="C322" s="22" t="s">
        <v>763</v>
      </c>
      <c r="D322" s="22" t="s">
        <v>764</v>
      </c>
      <c r="E322" s="22">
        <v>465396</v>
      </c>
      <c r="F322" s="22">
        <v>183085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648481</v>
      </c>
      <c r="S322" s="22">
        <v>0</v>
      </c>
      <c r="T322" s="22">
        <v>0</v>
      </c>
      <c r="U322" s="22">
        <v>0</v>
      </c>
    </row>
    <row r="323" spans="1:21" x14ac:dyDescent="0.25">
      <c r="A323" s="22" t="s">
        <v>120</v>
      </c>
      <c r="B323" s="22" t="s">
        <v>706</v>
      </c>
      <c r="C323" s="22" t="s">
        <v>765</v>
      </c>
      <c r="D323" s="22" t="s">
        <v>766</v>
      </c>
      <c r="E323" s="22">
        <v>193299</v>
      </c>
      <c r="F323" s="22">
        <v>20199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213498</v>
      </c>
      <c r="S323" s="22">
        <v>0</v>
      </c>
      <c r="T323" s="22">
        <v>0</v>
      </c>
      <c r="U323" s="22">
        <v>0</v>
      </c>
    </row>
    <row r="324" spans="1:21" x14ac:dyDescent="0.25">
      <c r="A324" s="22" t="s">
        <v>120</v>
      </c>
      <c r="B324" s="22" t="s">
        <v>706</v>
      </c>
      <c r="C324" s="22" t="s">
        <v>767</v>
      </c>
      <c r="D324" s="22" t="s">
        <v>768</v>
      </c>
      <c r="E324" s="22">
        <v>7479465</v>
      </c>
      <c r="F324" s="22">
        <v>98559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7578024</v>
      </c>
      <c r="S324" s="22">
        <v>0</v>
      </c>
      <c r="T324" s="22">
        <v>0</v>
      </c>
      <c r="U324" s="22">
        <v>0</v>
      </c>
    </row>
    <row r="325" spans="1:21" x14ac:dyDescent="0.25">
      <c r="A325" s="22" t="s">
        <v>120</v>
      </c>
      <c r="B325" s="22" t="s">
        <v>706</v>
      </c>
      <c r="C325" s="22" t="s">
        <v>769</v>
      </c>
      <c r="D325" s="22" t="s">
        <v>770</v>
      </c>
      <c r="E325" s="22">
        <v>665989</v>
      </c>
      <c r="F325" s="22">
        <v>4858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670848</v>
      </c>
      <c r="S325" s="22">
        <v>0</v>
      </c>
      <c r="T325" s="22">
        <v>0</v>
      </c>
      <c r="U325" s="22">
        <v>0</v>
      </c>
    </row>
    <row r="326" spans="1:21" x14ac:dyDescent="0.25">
      <c r="A326" s="22" t="s">
        <v>120</v>
      </c>
      <c r="B326" s="22" t="s">
        <v>706</v>
      </c>
      <c r="C326" s="22" t="s">
        <v>771</v>
      </c>
      <c r="D326" s="22" t="s">
        <v>772</v>
      </c>
      <c r="E326" s="22">
        <v>2710272</v>
      </c>
      <c r="F326" s="22">
        <v>167380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2877652</v>
      </c>
      <c r="S326" s="22">
        <v>0</v>
      </c>
      <c r="T326" s="22">
        <v>0</v>
      </c>
      <c r="U326" s="22">
        <v>0</v>
      </c>
    </row>
    <row r="327" spans="1:21" x14ac:dyDescent="0.25">
      <c r="A327" s="22" t="s">
        <v>120</v>
      </c>
      <c r="B327" s="22" t="s">
        <v>706</v>
      </c>
      <c r="C327" s="22" t="s">
        <v>773</v>
      </c>
      <c r="D327" s="22" t="s">
        <v>774</v>
      </c>
      <c r="E327" s="22">
        <v>2072555</v>
      </c>
      <c r="F327" s="22">
        <v>104446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2177001</v>
      </c>
      <c r="S327" s="22">
        <v>0</v>
      </c>
      <c r="T327" s="22">
        <v>0</v>
      </c>
      <c r="U327" s="22">
        <v>0</v>
      </c>
    </row>
    <row r="328" spans="1:21" x14ac:dyDescent="0.25">
      <c r="A328" s="22" t="s">
        <v>120</v>
      </c>
      <c r="B328" s="22" t="s">
        <v>706</v>
      </c>
      <c r="C328" s="22" t="s">
        <v>775</v>
      </c>
      <c r="D328" s="22" t="s">
        <v>776</v>
      </c>
      <c r="E328" s="22">
        <v>1389727</v>
      </c>
      <c r="F328" s="22">
        <v>95535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1485262</v>
      </c>
      <c r="S328" s="22">
        <v>0</v>
      </c>
      <c r="T328" s="22">
        <v>0</v>
      </c>
      <c r="U328" s="22">
        <v>0</v>
      </c>
    </row>
    <row r="329" spans="1:21" x14ac:dyDescent="0.25">
      <c r="A329" s="22" t="s">
        <v>120</v>
      </c>
      <c r="B329" s="22" t="s">
        <v>706</v>
      </c>
      <c r="C329" s="22" t="s">
        <v>777</v>
      </c>
      <c r="D329" s="22" t="s">
        <v>778</v>
      </c>
      <c r="E329" s="22">
        <v>1574958</v>
      </c>
      <c r="F329" s="22">
        <v>-55515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-3717</v>
      </c>
      <c r="R329" s="22">
        <v>1515726</v>
      </c>
      <c r="S329" s="22">
        <v>0</v>
      </c>
      <c r="T329" s="22">
        <v>0</v>
      </c>
      <c r="U329" s="22">
        <v>0</v>
      </c>
    </row>
    <row r="330" spans="1:21" x14ac:dyDescent="0.25">
      <c r="A330" s="22" t="s">
        <v>120</v>
      </c>
      <c r="B330" s="22" t="s">
        <v>706</v>
      </c>
      <c r="C330" s="22" t="s">
        <v>779</v>
      </c>
      <c r="D330" s="22" t="s">
        <v>780</v>
      </c>
      <c r="E330" s="22">
        <v>1066906</v>
      </c>
      <c r="F330" s="22">
        <v>222737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1289643</v>
      </c>
      <c r="S330" s="22">
        <v>0</v>
      </c>
      <c r="T330" s="22">
        <v>0</v>
      </c>
      <c r="U330" s="22">
        <v>0</v>
      </c>
    </row>
    <row r="331" spans="1:21" x14ac:dyDescent="0.25">
      <c r="A331" s="22" t="s">
        <v>120</v>
      </c>
      <c r="B331" s="22" t="s">
        <v>706</v>
      </c>
      <c r="C331" s="22" t="s">
        <v>781</v>
      </c>
      <c r="D331" s="22" t="s">
        <v>782</v>
      </c>
      <c r="E331" s="22">
        <v>962538</v>
      </c>
      <c r="F331" s="22">
        <v>104467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1067005</v>
      </c>
      <c r="S331" s="22">
        <v>0</v>
      </c>
      <c r="T331" s="22">
        <v>0</v>
      </c>
      <c r="U331" s="22">
        <v>0</v>
      </c>
    </row>
    <row r="332" spans="1:21" x14ac:dyDescent="0.25">
      <c r="A332" s="22" t="s">
        <v>120</v>
      </c>
      <c r="B332" s="22" t="s">
        <v>706</v>
      </c>
      <c r="C332" s="22" t="s">
        <v>783</v>
      </c>
      <c r="D332" s="22" t="s">
        <v>784</v>
      </c>
      <c r="E332" s="22">
        <v>478698</v>
      </c>
      <c r="F332" s="22">
        <v>148830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627528</v>
      </c>
      <c r="S332" s="22">
        <v>0</v>
      </c>
      <c r="T332" s="22">
        <v>0</v>
      </c>
      <c r="U332" s="22">
        <v>0</v>
      </c>
    </row>
    <row r="333" spans="1:21" x14ac:dyDescent="0.25">
      <c r="A333" s="22" t="s">
        <v>120</v>
      </c>
      <c r="B333" s="22" t="s">
        <v>706</v>
      </c>
      <c r="C333" s="22" t="s">
        <v>785</v>
      </c>
      <c r="D333" s="22" t="s">
        <v>786</v>
      </c>
      <c r="E333" s="22">
        <v>1209475</v>
      </c>
      <c r="F333" s="22">
        <v>223678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1433153</v>
      </c>
      <c r="S333" s="22">
        <v>0</v>
      </c>
      <c r="T333" s="22">
        <v>0</v>
      </c>
      <c r="U333" s="22">
        <v>0</v>
      </c>
    </row>
    <row r="334" spans="1:21" x14ac:dyDescent="0.25">
      <c r="A334" s="22" t="s">
        <v>120</v>
      </c>
      <c r="B334" s="22" t="s">
        <v>706</v>
      </c>
      <c r="C334" s="22" t="s">
        <v>787</v>
      </c>
      <c r="D334" s="22" t="s">
        <v>788</v>
      </c>
      <c r="E334" s="22">
        <v>1312200</v>
      </c>
      <c r="F334" s="22">
        <v>29087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1341287</v>
      </c>
      <c r="S334" s="22">
        <v>0</v>
      </c>
      <c r="T334" s="22">
        <v>0</v>
      </c>
      <c r="U334" s="22">
        <v>0</v>
      </c>
    </row>
    <row r="335" spans="1:21" x14ac:dyDescent="0.25">
      <c r="A335" s="22" t="s">
        <v>120</v>
      </c>
      <c r="B335" s="22" t="s">
        <v>706</v>
      </c>
      <c r="C335" s="22" t="s">
        <v>789</v>
      </c>
      <c r="D335" s="22" t="s">
        <v>790</v>
      </c>
      <c r="E335" s="22">
        <v>495055</v>
      </c>
      <c r="F335" s="22">
        <v>55655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208631</v>
      </c>
      <c r="R335" s="22">
        <v>759341</v>
      </c>
      <c r="S335" s="22">
        <v>0</v>
      </c>
      <c r="T335" s="22">
        <v>0</v>
      </c>
      <c r="U335" s="22">
        <v>0</v>
      </c>
    </row>
    <row r="336" spans="1:21" x14ac:dyDescent="0.25">
      <c r="A336" s="22" t="s">
        <v>120</v>
      </c>
      <c r="B336" s="22" t="s">
        <v>706</v>
      </c>
      <c r="C336" s="22" t="s">
        <v>791</v>
      </c>
      <c r="D336" s="22" t="s">
        <v>792</v>
      </c>
      <c r="E336" s="22">
        <v>897700</v>
      </c>
      <c r="F336" s="22">
        <v>-11274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-166</v>
      </c>
      <c r="R336" s="22">
        <v>886260</v>
      </c>
      <c r="S336" s="22">
        <v>0</v>
      </c>
      <c r="T336" s="22">
        <v>0</v>
      </c>
      <c r="U336" s="22">
        <v>0</v>
      </c>
    </row>
    <row r="337" spans="1:21" x14ac:dyDescent="0.25">
      <c r="A337" s="22" t="s">
        <v>120</v>
      </c>
      <c r="B337" s="22" t="s">
        <v>706</v>
      </c>
      <c r="C337" s="22" t="s">
        <v>793</v>
      </c>
      <c r="D337" s="22" t="s">
        <v>794</v>
      </c>
      <c r="E337" s="22">
        <v>1093866</v>
      </c>
      <c r="F337" s="22">
        <v>-43341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1050525</v>
      </c>
      <c r="S337" s="22">
        <v>0</v>
      </c>
      <c r="T337" s="22">
        <v>0</v>
      </c>
      <c r="U337" s="22">
        <v>0</v>
      </c>
    </row>
    <row r="338" spans="1:21" x14ac:dyDescent="0.25">
      <c r="A338" s="22" t="s">
        <v>120</v>
      </c>
      <c r="B338" s="22" t="s">
        <v>706</v>
      </c>
      <c r="C338" s="22" t="s">
        <v>795</v>
      </c>
      <c r="D338" s="22" t="s">
        <v>796</v>
      </c>
      <c r="E338" s="22">
        <v>926232</v>
      </c>
      <c r="F338" s="22">
        <v>31729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957961</v>
      </c>
      <c r="S338" s="22">
        <v>0</v>
      </c>
      <c r="T338" s="22">
        <v>0</v>
      </c>
      <c r="U338" s="22">
        <v>0</v>
      </c>
    </row>
    <row r="339" spans="1:21" x14ac:dyDescent="0.25">
      <c r="A339" s="22" t="s">
        <v>120</v>
      </c>
      <c r="B339" s="22" t="s">
        <v>706</v>
      </c>
      <c r="C339" s="22" t="s">
        <v>797</v>
      </c>
      <c r="D339" s="22" t="s">
        <v>798</v>
      </c>
      <c r="E339" s="22">
        <v>399794</v>
      </c>
      <c r="F339" s="22">
        <v>9497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409290</v>
      </c>
      <c r="S339" s="22">
        <v>0</v>
      </c>
      <c r="T339" s="22">
        <v>0</v>
      </c>
      <c r="U339" s="22">
        <v>0</v>
      </c>
    </row>
    <row r="340" spans="1:21" x14ac:dyDescent="0.25">
      <c r="A340" s="22" t="s">
        <v>120</v>
      </c>
      <c r="B340" s="22" t="s">
        <v>706</v>
      </c>
      <c r="C340" s="22" t="s">
        <v>799</v>
      </c>
      <c r="D340" s="22" t="s">
        <v>800</v>
      </c>
      <c r="E340" s="22">
        <v>193512</v>
      </c>
      <c r="F340" s="22">
        <v>85999</v>
      </c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>
        <v>1</v>
      </c>
      <c r="R340" s="22">
        <v>279512</v>
      </c>
      <c r="S340" s="22"/>
      <c r="T340" s="22"/>
      <c r="U340" s="22"/>
    </row>
    <row r="341" spans="1:21" x14ac:dyDescent="0.25">
      <c r="A341" s="22" t="s">
        <v>120</v>
      </c>
      <c r="B341" s="22" t="s">
        <v>706</v>
      </c>
      <c r="C341" s="22" t="s">
        <v>801</v>
      </c>
      <c r="D341" s="22" t="s">
        <v>802</v>
      </c>
      <c r="E341" s="22">
        <v>1889017</v>
      </c>
      <c r="F341" s="22">
        <v>240752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-7</v>
      </c>
      <c r="R341" s="22">
        <v>2129762</v>
      </c>
      <c r="S341" s="22">
        <v>0</v>
      </c>
      <c r="T341" s="22">
        <v>0</v>
      </c>
      <c r="U341" s="22">
        <v>0</v>
      </c>
    </row>
    <row r="342" spans="1:21" x14ac:dyDescent="0.25">
      <c r="A342" s="22" t="s">
        <v>120</v>
      </c>
      <c r="B342" s="22" t="s">
        <v>706</v>
      </c>
      <c r="C342" s="22" t="s">
        <v>803</v>
      </c>
      <c r="D342" s="22" t="s">
        <v>804</v>
      </c>
      <c r="E342" s="22">
        <v>744748</v>
      </c>
      <c r="F342" s="22">
        <v>74857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819605</v>
      </c>
      <c r="S342" s="22">
        <v>0</v>
      </c>
      <c r="T342" s="22">
        <v>0</v>
      </c>
      <c r="U342" s="22">
        <v>0</v>
      </c>
    </row>
    <row r="343" spans="1:21" x14ac:dyDescent="0.25">
      <c r="A343" s="22" t="s">
        <v>120</v>
      </c>
      <c r="B343" s="22" t="s">
        <v>706</v>
      </c>
      <c r="C343" s="22" t="s">
        <v>805</v>
      </c>
      <c r="D343" s="22" t="s">
        <v>806</v>
      </c>
      <c r="E343" s="22">
        <v>591056</v>
      </c>
      <c r="F343" s="22">
        <v>61310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652366</v>
      </c>
      <c r="S343" s="22">
        <v>0</v>
      </c>
      <c r="T343" s="22">
        <v>0</v>
      </c>
      <c r="U343" s="22">
        <v>0</v>
      </c>
    </row>
    <row r="344" spans="1:21" x14ac:dyDescent="0.25">
      <c r="A344" s="22" t="s">
        <v>120</v>
      </c>
      <c r="B344" s="22" t="s">
        <v>706</v>
      </c>
      <c r="C344" s="22" t="s">
        <v>807</v>
      </c>
      <c r="D344" s="22" t="s">
        <v>808</v>
      </c>
      <c r="E344" s="22">
        <v>834950</v>
      </c>
      <c r="F344" s="22">
        <v>68772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903722</v>
      </c>
      <c r="S344" s="22">
        <v>0</v>
      </c>
      <c r="T344" s="22">
        <v>0</v>
      </c>
      <c r="U344" s="22">
        <v>0</v>
      </c>
    </row>
    <row r="345" spans="1:21" x14ac:dyDescent="0.25">
      <c r="A345" s="22" t="s">
        <v>120</v>
      </c>
      <c r="B345" s="22" t="s">
        <v>809</v>
      </c>
      <c r="C345" s="22" t="s">
        <v>810</v>
      </c>
      <c r="D345" s="22" t="s">
        <v>811</v>
      </c>
      <c r="E345" s="22">
        <v>339032</v>
      </c>
      <c r="F345" s="22">
        <v>323593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662625</v>
      </c>
      <c r="S345" s="22">
        <v>0</v>
      </c>
      <c r="T345" s="22">
        <v>0</v>
      </c>
      <c r="U345" s="22">
        <v>0</v>
      </c>
    </row>
    <row r="346" spans="1:21" x14ac:dyDescent="0.25">
      <c r="A346" s="22" t="s">
        <v>120</v>
      </c>
      <c r="B346" s="22" t="s">
        <v>809</v>
      </c>
      <c r="C346" s="22" t="s">
        <v>812</v>
      </c>
      <c r="D346" s="22" t="s">
        <v>813</v>
      </c>
      <c r="E346" s="22">
        <v>3322041</v>
      </c>
      <c r="F346" s="22">
        <v>733864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4055905</v>
      </c>
      <c r="S346" s="22">
        <v>0</v>
      </c>
      <c r="T346" s="22">
        <v>0</v>
      </c>
      <c r="U346" s="22">
        <v>0</v>
      </c>
    </row>
    <row r="347" spans="1:21" x14ac:dyDescent="0.25">
      <c r="A347" s="22" t="s">
        <v>120</v>
      </c>
      <c r="B347" s="22" t="s">
        <v>809</v>
      </c>
      <c r="C347" s="22" t="s">
        <v>814</v>
      </c>
      <c r="D347" s="22" t="s">
        <v>815</v>
      </c>
      <c r="E347" s="22">
        <v>262117</v>
      </c>
      <c r="F347" s="22">
        <v>41364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303481</v>
      </c>
      <c r="S347" s="22">
        <v>0</v>
      </c>
      <c r="T347" s="22">
        <v>0</v>
      </c>
      <c r="U347" s="22">
        <v>0</v>
      </c>
    </row>
    <row r="348" spans="1:21" x14ac:dyDescent="0.25">
      <c r="A348" s="22" t="s">
        <v>120</v>
      </c>
      <c r="B348" s="22" t="s">
        <v>809</v>
      </c>
      <c r="C348" s="22" t="s">
        <v>816</v>
      </c>
      <c r="D348" s="22" t="s">
        <v>817</v>
      </c>
      <c r="E348" s="22">
        <v>134461</v>
      </c>
      <c r="F348" s="22">
        <v>19022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153483</v>
      </c>
      <c r="S348" s="22">
        <v>0</v>
      </c>
      <c r="T348" s="22">
        <v>0</v>
      </c>
      <c r="U348" s="22">
        <v>0</v>
      </c>
    </row>
    <row r="349" spans="1:21" x14ac:dyDescent="0.25">
      <c r="A349" s="22" t="s">
        <v>120</v>
      </c>
      <c r="B349" s="22" t="s">
        <v>809</v>
      </c>
      <c r="C349" s="22" t="s">
        <v>818</v>
      </c>
      <c r="D349" s="22" t="s">
        <v>819</v>
      </c>
      <c r="E349" s="22">
        <v>13608</v>
      </c>
      <c r="F349" s="22">
        <v>-2076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11532</v>
      </c>
      <c r="S349" s="22">
        <v>0</v>
      </c>
      <c r="T349" s="22">
        <v>0</v>
      </c>
      <c r="U349" s="22">
        <v>0</v>
      </c>
    </row>
    <row r="350" spans="1:21" x14ac:dyDescent="0.25">
      <c r="A350" s="22" t="s">
        <v>120</v>
      </c>
      <c r="B350" s="22" t="s">
        <v>809</v>
      </c>
      <c r="C350" s="22" t="s">
        <v>820</v>
      </c>
      <c r="D350" s="22" t="s">
        <v>821</v>
      </c>
      <c r="E350" s="22">
        <v>1426539</v>
      </c>
      <c r="F350" s="22">
        <v>123544</v>
      </c>
      <c r="G350" s="22">
        <v>0</v>
      </c>
      <c r="H350" s="22">
        <v>0</v>
      </c>
      <c r="I350" s="22">
        <v>0</v>
      </c>
      <c r="J350" s="22">
        <v>0</v>
      </c>
      <c r="K350" s="22">
        <v>0</v>
      </c>
      <c r="L350" s="22">
        <v>0</v>
      </c>
      <c r="M350" s="22">
        <v>0</v>
      </c>
      <c r="N350" s="22">
        <v>0</v>
      </c>
      <c r="O350" s="22">
        <v>0</v>
      </c>
      <c r="P350" s="22">
        <v>0</v>
      </c>
      <c r="Q350" s="22">
        <v>0</v>
      </c>
      <c r="R350" s="22">
        <v>1550082</v>
      </c>
      <c r="S350" s="22">
        <v>0</v>
      </c>
      <c r="T350" s="22">
        <v>0</v>
      </c>
      <c r="U350" s="22">
        <v>0</v>
      </c>
    </row>
    <row r="351" spans="1:21" x14ac:dyDescent="0.25">
      <c r="A351" s="22" t="s">
        <v>120</v>
      </c>
      <c r="B351" s="22" t="s">
        <v>822</v>
      </c>
      <c r="C351" s="22" t="s">
        <v>823</v>
      </c>
      <c r="D351" s="22" t="s">
        <v>824</v>
      </c>
      <c r="E351" s="22">
        <v>195149312</v>
      </c>
      <c r="F351" s="22">
        <v>11972937</v>
      </c>
      <c r="G351" s="22">
        <v>0</v>
      </c>
      <c r="H351" s="22">
        <v>0</v>
      </c>
      <c r="I351" s="22">
        <v>0</v>
      </c>
      <c r="J351" s="22">
        <v>0</v>
      </c>
      <c r="K351" s="22">
        <v>0</v>
      </c>
      <c r="L351" s="22">
        <v>0</v>
      </c>
      <c r="M351" s="22">
        <v>0</v>
      </c>
      <c r="N351" s="22">
        <v>1471270</v>
      </c>
      <c r="O351" s="22">
        <v>0</v>
      </c>
      <c r="P351" s="22">
        <v>-1471270</v>
      </c>
      <c r="Q351" s="22">
        <v>0</v>
      </c>
      <c r="R351" s="22">
        <v>207122249</v>
      </c>
      <c r="S351" s="22">
        <v>0</v>
      </c>
      <c r="T351" s="22">
        <v>0</v>
      </c>
      <c r="U351" s="22">
        <v>0</v>
      </c>
    </row>
    <row r="352" spans="1:21" x14ac:dyDescent="0.25">
      <c r="A352" s="22"/>
      <c r="B352" s="22"/>
      <c r="C352" s="22"/>
      <c r="D352" s="22" t="s">
        <v>825</v>
      </c>
      <c r="E352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5DFEC-A5CA-4738-8607-11BB6BCC13C8}">
  <dimension ref="A1:CD35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2" width="15.7109375" customWidth="1"/>
  </cols>
  <sheetData>
    <row r="1" spans="1:82" ht="24" customHeight="1" x14ac:dyDescent="0.3">
      <c r="A1" s="4" t="str">
        <f>HYPERLINK("#'Index'!A1", "&lt;&lt; Index")</f>
        <v>&lt;&lt; Index</v>
      </c>
      <c r="B1" s="20" t="s">
        <v>874</v>
      </c>
      <c r="D1" s="20" t="s">
        <v>875</v>
      </c>
    </row>
    <row r="2" spans="1:8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876</v>
      </c>
      <c r="F2" s="21" t="s">
        <v>877</v>
      </c>
      <c r="G2" s="21" t="s">
        <v>878</v>
      </c>
      <c r="H2" s="21" t="s">
        <v>879</v>
      </c>
      <c r="I2" s="21" t="s">
        <v>880</v>
      </c>
      <c r="J2" s="21" t="s">
        <v>881</v>
      </c>
      <c r="K2" s="21" t="s">
        <v>882</v>
      </c>
      <c r="L2" s="21" t="s">
        <v>883</v>
      </c>
      <c r="M2" s="21" t="s">
        <v>884</v>
      </c>
      <c r="N2" s="21" t="s">
        <v>885</v>
      </c>
      <c r="O2" s="21" t="s">
        <v>886</v>
      </c>
      <c r="P2" s="21" t="s">
        <v>887</v>
      </c>
      <c r="Q2" s="21" t="s">
        <v>888</v>
      </c>
      <c r="R2" s="21" t="s">
        <v>889</v>
      </c>
      <c r="S2" s="21" t="s">
        <v>890</v>
      </c>
      <c r="T2" s="21" t="s">
        <v>891</v>
      </c>
      <c r="U2" s="21" t="s">
        <v>892</v>
      </c>
      <c r="V2" s="21" t="s">
        <v>893</v>
      </c>
      <c r="W2" s="21" t="s">
        <v>894</v>
      </c>
      <c r="X2" s="21" t="s">
        <v>895</v>
      </c>
      <c r="Y2" s="21" t="s">
        <v>896</v>
      </c>
      <c r="Z2" s="21" t="s">
        <v>897</v>
      </c>
      <c r="AA2" s="21" t="s">
        <v>898</v>
      </c>
      <c r="AB2" s="21" t="s">
        <v>899</v>
      </c>
      <c r="AC2" s="21" t="s">
        <v>900</v>
      </c>
      <c r="AD2" s="21" t="s">
        <v>901</v>
      </c>
      <c r="AE2" s="21" t="s">
        <v>902</v>
      </c>
      <c r="AF2" s="21" t="s">
        <v>903</v>
      </c>
      <c r="AG2" s="21" t="s">
        <v>904</v>
      </c>
      <c r="AH2" s="21" t="s">
        <v>905</v>
      </c>
      <c r="AI2" s="21" t="s">
        <v>906</v>
      </c>
      <c r="AJ2" s="21" t="s">
        <v>907</v>
      </c>
      <c r="AK2" s="21" t="s">
        <v>908</v>
      </c>
      <c r="AL2" s="21" t="s">
        <v>909</v>
      </c>
      <c r="AM2" s="21" t="s">
        <v>910</v>
      </c>
      <c r="AN2" s="21" t="s">
        <v>911</v>
      </c>
      <c r="AO2" s="21" t="s">
        <v>912</v>
      </c>
      <c r="AP2" s="21" t="s">
        <v>65</v>
      </c>
      <c r="AQ2" s="21" t="s">
        <v>913</v>
      </c>
      <c r="AR2" s="21" t="s">
        <v>877</v>
      </c>
      <c r="AS2" s="21" t="s">
        <v>878</v>
      </c>
      <c r="AT2" s="21" t="s">
        <v>879</v>
      </c>
      <c r="AU2" s="21" t="s">
        <v>880</v>
      </c>
      <c r="AV2" s="21" t="s">
        <v>881</v>
      </c>
      <c r="AW2" s="21" t="s">
        <v>882</v>
      </c>
      <c r="AX2" s="21" t="s">
        <v>883</v>
      </c>
      <c r="AY2" s="21" t="s">
        <v>884</v>
      </c>
      <c r="AZ2" s="21" t="s">
        <v>885</v>
      </c>
      <c r="BA2" s="21" t="s">
        <v>886</v>
      </c>
      <c r="BB2" s="21" t="s">
        <v>887</v>
      </c>
      <c r="BC2" s="21" t="s">
        <v>888</v>
      </c>
      <c r="BD2" s="21" t="s">
        <v>889</v>
      </c>
      <c r="BE2" s="21" t="s">
        <v>890</v>
      </c>
      <c r="BF2" s="21" t="s">
        <v>891</v>
      </c>
      <c r="BG2" s="21" t="s">
        <v>892</v>
      </c>
      <c r="BH2" s="21" t="s">
        <v>893</v>
      </c>
      <c r="BI2" s="21" t="s">
        <v>894</v>
      </c>
      <c r="BJ2" s="21" t="s">
        <v>895</v>
      </c>
      <c r="BK2" s="21" t="s">
        <v>896</v>
      </c>
      <c r="BL2" s="21" t="s">
        <v>897</v>
      </c>
      <c r="BM2" s="21" t="s">
        <v>898</v>
      </c>
      <c r="BN2" s="21" t="s">
        <v>899</v>
      </c>
      <c r="BO2" s="21" t="s">
        <v>900</v>
      </c>
      <c r="BP2" s="21" t="s">
        <v>901</v>
      </c>
      <c r="BQ2" s="21" t="s">
        <v>902</v>
      </c>
      <c r="BR2" s="21" t="s">
        <v>903</v>
      </c>
      <c r="BS2" s="21" t="s">
        <v>904</v>
      </c>
      <c r="BT2" s="21" t="s">
        <v>905</v>
      </c>
      <c r="BU2" s="21" t="s">
        <v>906</v>
      </c>
      <c r="BV2" s="21" t="s">
        <v>907</v>
      </c>
      <c r="BW2" s="21" t="s">
        <v>908</v>
      </c>
      <c r="BX2" s="21" t="s">
        <v>909</v>
      </c>
      <c r="BY2" s="21" t="s">
        <v>910</v>
      </c>
      <c r="BZ2" s="21" t="s">
        <v>911</v>
      </c>
      <c r="CA2" s="21" t="s">
        <v>912</v>
      </c>
      <c r="CB2" s="21" t="s">
        <v>65</v>
      </c>
      <c r="CC2" s="21" t="s">
        <v>914</v>
      </c>
      <c r="CD2" s="21" t="s">
        <v>915</v>
      </c>
    </row>
    <row r="3" spans="1:82" x14ac:dyDescent="0.25">
      <c r="A3" s="21"/>
      <c r="B3" s="21"/>
      <c r="C3" s="21"/>
      <c r="D3" s="21" t="s">
        <v>87</v>
      </c>
      <c r="E3" s="21" t="s">
        <v>916</v>
      </c>
      <c r="F3" s="21" t="s">
        <v>917</v>
      </c>
      <c r="G3" s="21" t="s">
        <v>918</v>
      </c>
      <c r="H3" s="21" t="s">
        <v>919</v>
      </c>
      <c r="I3" s="21" t="s">
        <v>920</v>
      </c>
      <c r="J3" s="21" t="s">
        <v>921</v>
      </c>
      <c r="K3" s="21" t="s">
        <v>922</v>
      </c>
      <c r="L3" s="21" t="s">
        <v>923</v>
      </c>
      <c r="M3" s="21" t="s">
        <v>924</v>
      </c>
      <c r="N3" s="21" t="s">
        <v>925</v>
      </c>
      <c r="O3" s="21" t="s">
        <v>926</v>
      </c>
      <c r="P3" s="21" t="s">
        <v>927</v>
      </c>
      <c r="Q3" s="21" t="s">
        <v>928</v>
      </c>
      <c r="R3" s="21" t="s">
        <v>929</v>
      </c>
      <c r="S3" s="21" t="s">
        <v>930</v>
      </c>
      <c r="T3" s="21" t="s">
        <v>931</v>
      </c>
      <c r="U3" s="21" t="s">
        <v>932</v>
      </c>
      <c r="V3" s="21" t="s">
        <v>933</v>
      </c>
      <c r="W3" s="21" t="s">
        <v>934</v>
      </c>
      <c r="X3" s="21" t="s">
        <v>935</v>
      </c>
      <c r="Y3" s="21" t="s">
        <v>936</v>
      </c>
      <c r="Z3" s="21" t="s">
        <v>937</v>
      </c>
      <c r="AA3" s="21" t="s">
        <v>938</v>
      </c>
      <c r="AB3" s="21" t="s">
        <v>939</v>
      </c>
      <c r="AC3" s="21" t="s">
        <v>940</v>
      </c>
      <c r="AD3" s="21" t="s">
        <v>941</v>
      </c>
      <c r="AE3" s="21" t="s">
        <v>942</v>
      </c>
      <c r="AF3" s="21" t="s">
        <v>943</v>
      </c>
      <c r="AG3" s="21" t="s">
        <v>944</v>
      </c>
      <c r="AH3" s="21" t="s">
        <v>945</v>
      </c>
      <c r="AI3" s="21" t="s">
        <v>946</v>
      </c>
      <c r="AJ3" s="21" t="s">
        <v>947</v>
      </c>
      <c r="AK3" s="21" t="s">
        <v>948</v>
      </c>
      <c r="AL3" s="21" t="s">
        <v>949</v>
      </c>
      <c r="AM3" s="21" t="s">
        <v>950</v>
      </c>
      <c r="AN3" s="21" t="s">
        <v>951</v>
      </c>
      <c r="AO3" s="21" t="s">
        <v>952</v>
      </c>
      <c r="AP3" s="21" t="s">
        <v>953</v>
      </c>
      <c r="AQ3" s="21" t="s">
        <v>954</v>
      </c>
      <c r="AR3" s="21" t="s">
        <v>955</v>
      </c>
      <c r="AS3" s="21" t="s">
        <v>956</v>
      </c>
      <c r="AT3" s="21" t="s">
        <v>957</v>
      </c>
      <c r="AU3" s="21" t="s">
        <v>958</v>
      </c>
      <c r="AV3" s="21" t="s">
        <v>959</v>
      </c>
      <c r="AW3" s="21" t="s">
        <v>960</v>
      </c>
      <c r="AX3" s="21" t="s">
        <v>961</v>
      </c>
      <c r="AY3" s="21" t="s">
        <v>962</v>
      </c>
      <c r="AZ3" s="21" t="s">
        <v>963</v>
      </c>
      <c r="BA3" s="21" t="s">
        <v>964</v>
      </c>
      <c r="BB3" s="21" t="s">
        <v>965</v>
      </c>
      <c r="BC3" s="21" t="s">
        <v>966</v>
      </c>
      <c r="BD3" s="21" t="s">
        <v>967</v>
      </c>
      <c r="BE3" s="21" t="s">
        <v>968</v>
      </c>
      <c r="BF3" s="21" t="s">
        <v>969</v>
      </c>
      <c r="BG3" s="21" t="s">
        <v>970</v>
      </c>
      <c r="BH3" s="21" t="s">
        <v>971</v>
      </c>
      <c r="BI3" s="21" t="s">
        <v>972</v>
      </c>
      <c r="BJ3" s="21" t="s">
        <v>973</v>
      </c>
      <c r="BK3" s="21" t="s">
        <v>974</v>
      </c>
      <c r="BL3" s="21" t="s">
        <v>975</v>
      </c>
      <c r="BM3" s="21" t="s">
        <v>976</v>
      </c>
      <c r="BN3" s="21" t="s">
        <v>977</v>
      </c>
      <c r="BO3" s="21" t="s">
        <v>978</v>
      </c>
      <c r="BP3" s="21" t="s">
        <v>979</v>
      </c>
      <c r="BQ3" s="21" t="s">
        <v>980</v>
      </c>
      <c r="BR3" s="21" t="s">
        <v>981</v>
      </c>
      <c r="BS3" s="21" t="s">
        <v>982</v>
      </c>
      <c r="BT3" s="21" t="s">
        <v>983</v>
      </c>
      <c r="BU3" s="21" t="s">
        <v>984</v>
      </c>
      <c r="BV3" s="21" t="s">
        <v>985</v>
      </c>
      <c r="BW3" s="21" t="s">
        <v>986</v>
      </c>
      <c r="BX3" s="21" t="s">
        <v>987</v>
      </c>
      <c r="BY3" s="21" t="s">
        <v>988</v>
      </c>
      <c r="BZ3" s="21" t="s">
        <v>989</v>
      </c>
      <c r="CA3" s="21" t="s">
        <v>990</v>
      </c>
      <c r="CB3" s="21" t="s">
        <v>991</v>
      </c>
      <c r="CC3" s="21" t="s">
        <v>992</v>
      </c>
      <c r="CD3" s="21" t="s">
        <v>993</v>
      </c>
    </row>
    <row r="4" spans="1:82" x14ac:dyDescent="0.25">
      <c r="A4" s="22" t="s">
        <v>120</v>
      </c>
      <c r="B4" s="22" t="s">
        <v>121</v>
      </c>
      <c r="C4" s="22" t="s">
        <v>122</v>
      </c>
      <c r="D4" s="22" t="s">
        <v>123</v>
      </c>
      <c r="E4" s="22">
        <v>31138868</v>
      </c>
      <c r="F4" s="22">
        <v>0</v>
      </c>
      <c r="G4" s="22">
        <v>718140</v>
      </c>
      <c r="H4" s="22">
        <v>0</v>
      </c>
      <c r="I4" s="22">
        <v>1244092</v>
      </c>
      <c r="J4" s="22">
        <v>961939</v>
      </c>
      <c r="K4" s="22">
        <v>0</v>
      </c>
      <c r="L4" s="22">
        <v>4974841</v>
      </c>
      <c r="M4" s="22">
        <v>821397</v>
      </c>
      <c r="N4" s="22">
        <v>1808563</v>
      </c>
      <c r="O4" s="22">
        <v>3776960</v>
      </c>
      <c r="P4" s="22">
        <v>26431595</v>
      </c>
      <c r="Q4" s="22">
        <v>0</v>
      </c>
      <c r="R4" s="22">
        <v>76218</v>
      </c>
      <c r="S4" s="22">
        <v>1829369</v>
      </c>
      <c r="T4" s="22">
        <v>0</v>
      </c>
      <c r="U4" s="22">
        <v>9958901</v>
      </c>
      <c r="V4" s="22">
        <v>10363946</v>
      </c>
      <c r="W4" s="22">
        <v>2455104</v>
      </c>
      <c r="X4" s="22">
        <v>0</v>
      </c>
      <c r="Y4" s="22">
        <v>674764</v>
      </c>
      <c r="Z4" s="22">
        <v>0</v>
      </c>
      <c r="AA4" s="22">
        <v>18367</v>
      </c>
      <c r="AB4" s="22">
        <v>0</v>
      </c>
      <c r="AC4" s="22">
        <v>792055</v>
      </c>
      <c r="AD4" s="22">
        <v>-226</v>
      </c>
      <c r="AE4" s="22">
        <v>0</v>
      </c>
      <c r="AF4" s="22">
        <v>3504280</v>
      </c>
      <c r="AG4" s="22">
        <v>555184</v>
      </c>
      <c r="AH4" s="22">
        <v>0</v>
      </c>
      <c r="AI4" s="22">
        <v>118000</v>
      </c>
      <c r="AJ4" s="22">
        <v>11916216</v>
      </c>
      <c r="AK4" s="22">
        <v>190447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  <c r="AQ4" s="22">
        <v>114329020</v>
      </c>
      <c r="AR4" s="22">
        <v>317832</v>
      </c>
      <c r="AS4" s="22">
        <v>8536536</v>
      </c>
      <c r="AT4" s="22">
        <v>0</v>
      </c>
      <c r="AU4" s="22">
        <v>4300906</v>
      </c>
      <c r="AV4" s="22">
        <v>2426265</v>
      </c>
      <c r="AW4" s="22">
        <v>40269</v>
      </c>
      <c r="AX4" s="22">
        <v>4670196</v>
      </c>
      <c r="AY4" s="22">
        <v>792450</v>
      </c>
      <c r="AZ4" s="22">
        <v>1385317</v>
      </c>
      <c r="BA4" s="22">
        <v>3512590</v>
      </c>
      <c r="BB4" s="22">
        <v>7488204</v>
      </c>
      <c r="BC4" s="22">
        <v>0</v>
      </c>
      <c r="BD4" s="22">
        <v>623275</v>
      </c>
      <c r="BE4" s="22">
        <v>905265</v>
      </c>
      <c r="BF4" s="22">
        <v>0</v>
      </c>
      <c r="BG4" s="22">
        <v>4642059</v>
      </c>
      <c r="BH4" s="22">
        <v>5480052</v>
      </c>
      <c r="BI4" s="22">
        <v>2003319</v>
      </c>
      <c r="BJ4" s="22">
        <v>0</v>
      </c>
      <c r="BK4" s="22">
        <v>809910</v>
      </c>
      <c r="BL4" s="22">
        <v>0</v>
      </c>
      <c r="BM4" s="22">
        <v>39287</v>
      </c>
      <c r="BN4" s="22">
        <v>0</v>
      </c>
      <c r="BO4" s="22">
        <v>1699456</v>
      </c>
      <c r="BP4" s="22">
        <v>563452</v>
      </c>
      <c r="BQ4" s="22">
        <v>0</v>
      </c>
      <c r="BR4" s="22">
        <v>3579280</v>
      </c>
      <c r="BS4" s="22">
        <v>214679</v>
      </c>
      <c r="BT4" s="22">
        <v>0</v>
      </c>
      <c r="BU4" s="22">
        <v>6826</v>
      </c>
      <c r="BV4" s="22">
        <v>9050596</v>
      </c>
      <c r="BW4" s="22">
        <v>1532969</v>
      </c>
      <c r="BX4" s="22">
        <v>0</v>
      </c>
      <c r="BY4" s="22">
        <v>0</v>
      </c>
      <c r="BZ4" s="22">
        <v>0</v>
      </c>
      <c r="CA4" s="22">
        <v>0</v>
      </c>
      <c r="CB4" s="22">
        <v>0</v>
      </c>
      <c r="CC4" s="22">
        <v>64620990</v>
      </c>
      <c r="CD4" s="22">
        <v>49708030</v>
      </c>
    </row>
    <row r="5" spans="1:82" x14ac:dyDescent="0.25">
      <c r="A5" s="22" t="s">
        <v>120</v>
      </c>
      <c r="B5" s="22" t="s">
        <v>121</v>
      </c>
      <c r="C5" s="22" t="s">
        <v>124</v>
      </c>
      <c r="D5" s="22" t="s">
        <v>125</v>
      </c>
      <c r="E5" s="22">
        <v>10647204</v>
      </c>
      <c r="F5" s="22">
        <v>36734</v>
      </c>
      <c r="G5" s="22">
        <v>249268</v>
      </c>
      <c r="H5" s="22">
        <v>0</v>
      </c>
      <c r="I5" s="22">
        <v>893698</v>
      </c>
      <c r="J5" s="22">
        <v>467008</v>
      </c>
      <c r="K5" s="22">
        <v>0</v>
      </c>
      <c r="L5" s="22">
        <v>0</v>
      </c>
      <c r="M5" s="22">
        <v>490781</v>
      </c>
      <c r="N5" s="22">
        <v>0</v>
      </c>
      <c r="O5" s="22">
        <v>796225</v>
      </c>
      <c r="P5" s="22">
        <v>4310297</v>
      </c>
      <c r="Q5" s="22">
        <v>1153223</v>
      </c>
      <c r="R5" s="22">
        <v>0</v>
      </c>
      <c r="S5" s="22">
        <v>0</v>
      </c>
      <c r="T5" s="22">
        <v>0</v>
      </c>
      <c r="U5" s="22">
        <v>2325099</v>
      </c>
      <c r="V5" s="22">
        <v>1526585</v>
      </c>
      <c r="W5" s="22">
        <v>1157908</v>
      </c>
      <c r="X5" s="22">
        <v>0</v>
      </c>
      <c r="Y5" s="22">
        <v>548106</v>
      </c>
      <c r="Z5" s="22">
        <v>0</v>
      </c>
      <c r="AA5" s="22">
        <v>32607</v>
      </c>
      <c r="AB5" s="22">
        <v>0</v>
      </c>
      <c r="AC5" s="22">
        <v>32051</v>
      </c>
      <c r="AD5" s="22">
        <v>30115</v>
      </c>
      <c r="AE5" s="22">
        <v>353954</v>
      </c>
      <c r="AF5" s="22">
        <v>0</v>
      </c>
      <c r="AG5" s="22">
        <v>56452</v>
      </c>
      <c r="AH5" s="22">
        <v>0</v>
      </c>
      <c r="AI5" s="22">
        <v>0</v>
      </c>
      <c r="AJ5" s="22">
        <v>14504150</v>
      </c>
      <c r="AK5" s="22">
        <v>137878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39749343</v>
      </c>
      <c r="AR5" s="22">
        <v>451108</v>
      </c>
      <c r="AS5" s="22">
        <v>2329780</v>
      </c>
      <c r="AT5" s="22">
        <v>0</v>
      </c>
      <c r="AU5" s="22">
        <v>2287027</v>
      </c>
      <c r="AV5" s="22">
        <v>782273</v>
      </c>
      <c r="AW5" s="22">
        <v>0</v>
      </c>
      <c r="AX5" s="22">
        <v>0</v>
      </c>
      <c r="AY5" s="22">
        <v>703311</v>
      </c>
      <c r="AZ5" s="22">
        <v>0</v>
      </c>
      <c r="BA5" s="22">
        <v>2113543</v>
      </c>
      <c r="BB5" s="22">
        <v>3806704</v>
      </c>
      <c r="BC5" s="22">
        <v>49747</v>
      </c>
      <c r="BD5" s="22">
        <v>0</v>
      </c>
      <c r="BE5" s="22">
        <v>0</v>
      </c>
      <c r="BF5" s="22">
        <v>0</v>
      </c>
      <c r="BG5" s="22">
        <v>2002743</v>
      </c>
      <c r="BH5" s="22">
        <v>913322</v>
      </c>
      <c r="BI5" s="22">
        <v>951851</v>
      </c>
      <c r="BJ5" s="22">
        <v>0</v>
      </c>
      <c r="BK5" s="22">
        <v>629160</v>
      </c>
      <c r="BL5" s="22">
        <v>0</v>
      </c>
      <c r="BM5" s="22">
        <v>51756</v>
      </c>
      <c r="BN5" s="22">
        <v>0</v>
      </c>
      <c r="BO5" s="22">
        <v>383088</v>
      </c>
      <c r="BP5" s="22">
        <v>142844</v>
      </c>
      <c r="BQ5" s="22">
        <v>104400</v>
      </c>
      <c r="BR5" s="22">
        <v>0</v>
      </c>
      <c r="BS5" s="22">
        <v>7884</v>
      </c>
      <c r="BT5" s="22">
        <v>0</v>
      </c>
      <c r="BU5" s="22">
        <v>0</v>
      </c>
      <c r="BV5" s="22">
        <v>4034934</v>
      </c>
      <c r="BW5" s="22">
        <v>489725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22235200</v>
      </c>
      <c r="CD5" s="22">
        <v>17514143</v>
      </c>
    </row>
    <row r="6" spans="1:82" x14ac:dyDescent="0.25">
      <c r="A6" s="22" t="s">
        <v>120</v>
      </c>
      <c r="B6" s="22" t="s">
        <v>121</v>
      </c>
      <c r="C6" s="22" t="s">
        <v>126</v>
      </c>
      <c r="D6" s="22" t="s">
        <v>127</v>
      </c>
      <c r="E6" s="22">
        <v>14190000</v>
      </c>
      <c r="F6" s="22">
        <v>12000</v>
      </c>
      <c r="G6" s="22">
        <v>1335570000</v>
      </c>
      <c r="H6" s="22">
        <v>0</v>
      </c>
      <c r="I6" s="22">
        <v>81142000</v>
      </c>
      <c r="J6" s="22">
        <v>47731000</v>
      </c>
      <c r="K6" s="22">
        <v>2000</v>
      </c>
      <c r="L6" s="22">
        <v>16541000</v>
      </c>
      <c r="M6" s="22">
        <v>39549000</v>
      </c>
      <c r="N6" s="22">
        <v>0</v>
      </c>
      <c r="O6" s="22">
        <v>1032000</v>
      </c>
      <c r="P6" s="22">
        <v>275763000</v>
      </c>
      <c r="Q6" s="22">
        <v>0</v>
      </c>
      <c r="R6" s="22">
        <v>225912000</v>
      </c>
      <c r="S6" s="22">
        <v>29065000</v>
      </c>
      <c r="T6" s="22">
        <v>0</v>
      </c>
      <c r="U6" s="22">
        <v>254843000</v>
      </c>
      <c r="V6" s="22">
        <v>144660000</v>
      </c>
      <c r="W6" s="22">
        <v>79460000</v>
      </c>
      <c r="X6" s="22">
        <v>0</v>
      </c>
      <c r="Y6" s="22">
        <v>25953000</v>
      </c>
      <c r="Z6" s="22">
        <v>0</v>
      </c>
      <c r="AA6" s="22">
        <v>5663000</v>
      </c>
      <c r="AB6" s="22">
        <v>245000</v>
      </c>
      <c r="AC6" s="22">
        <v>11725000</v>
      </c>
      <c r="AD6" s="22">
        <v>0</v>
      </c>
      <c r="AE6" s="22">
        <v>108138000</v>
      </c>
      <c r="AF6" s="22">
        <v>153679000</v>
      </c>
      <c r="AG6" s="22">
        <v>0</v>
      </c>
      <c r="AH6" s="22">
        <v>0</v>
      </c>
      <c r="AI6" s="22">
        <v>0</v>
      </c>
      <c r="AJ6" s="22">
        <v>115589000</v>
      </c>
      <c r="AK6" s="22">
        <v>57446000</v>
      </c>
      <c r="AL6" s="22">
        <v>0</v>
      </c>
      <c r="AM6" s="22">
        <v>0</v>
      </c>
      <c r="AN6" s="22">
        <v>0</v>
      </c>
      <c r="AO6" s="22">
        <v>0</v>
      </c>
      <c r="AP6" s="22">
        <v>30000</v>
      </c>
      <c r="AQ6" s="22">
        <v>3023940000</v>
      </c>
      <c r="AR6" s="22">
        <v>6088000</v>
      </c>
      <c r="AS6" s="22">
        <v>253288000</v>
      </c>
      <c r="AT6" s="22">
        <v>0</v>
      </c>
      <c r="AU6" s="22">
        <v>326085000</v>
      </c>
      <c r="AV6" s="22">
        <v>189893000</v>
      </c>
      <c r="AW6" s="22">
        <v>752000</v>
      </c>
      <c r="AX6" s="22">
        <v>17065000</v>
      </c>
      <c r="AY6" s="22">
        <v>14567000</v>
      </c>
      <c r="AZ6" s="22">
        <v>0</v>
      </c>
      <c r="BA6" s="22">
        <v>-84242000</v>
      </c>
      <c r="BB6" s="22">
        <v>339087000</v>
      </c>
      <c r="BC6" s="22">
        <v>0</v>
      </c>
      <c r="BD6" s="22">
        <v>335464000</v>
      </c>
      <c r="BE6" s="22">
        <v>18625000</v>
      </c>
      <c r="BF6" s="22">
        <v>0</v>
      </c>
      <c r="BG6" s="22">
        <v>224646000</v>
      </c>
      <c r="BH6" s="22">
        <v>130784000</v>
      </c>
      <c r="BI6" s="22">
        <v>100932000</v>
      </c>
      <c r="BJ6" s="22">
        <v>0</v>
      </c>
      <c r="BK6" s="22">
        <v>49770000</v>
      </c>
      <c r="BL6" s="22">
        <v>0</v>
      </c>
      <c r="BM6" s="22">
        <v>4247000</v>
      </c>
      <c r="BN6" s="22">
        <v>245000</v>
      </c>
      <c r="BO6" s="22">
        <v>82374000</v>
      </c>
      <c r="BP6" s="22">
        <v>1970000</v>
      </c>
      <c r="BQ6" s="22">
        <v>47245000</v>
      </c>
      <c r="BR6" s="22">
        <v>128101000</v>
      </c>
      <c r="BS6" s="22">
        <v>0</v>
      </c>
      <c r="BT6" s="22">
        <v>0</v>
      </c>
      <c r="BU6" s="22">
        <v>0</v>
      </c>
      <c r="BV6" s="22">
        <v>228284000</v>
      </c>
      <c r="BW6" s="22">
        <v>78517000</v>
      </c>
      <c r="BX6" s="22">
        <v>4005000</v>
      </c>
      <c r="BY6" s="22">
        <v>28659000</v>
      </c>
      <c r="BZ6" s="22">
        <v>0</v>
      </c>
      <c r="CA6" s="22">
        <v>0</v>
      </c>
      <c r="CB6" s="22">
        <v>0</v>
      </c>
      <c r="CC6" s="22">
        <v>2526451000</v>
      </c>
      <c r="CD6" s="22">
        <v>497489000</v>
      </c>
    </row>
    <row r="7" spans="1:82" x14ac:dyDescent="0.25">
      <c r="A7" s="22" t="s">
        <v>120</v>
      </c>
      <c r="B7" s="22" t="s">
        <v>121</v>
      </c>
      <c r="C7" s="22" t="s">
        <v>128</v>
      </c>
      <c r="D7" s="22" t="s">
        <v>129</v>
      </c>
      <c r="E7" s="22">
        <v>17708416</v>
      </c>
      <c r="F7" s="22">
        <v>0</v>
      </c>
      <c r="G7" s="22">
        <v>1608521</v>
      </c>
      <c r="H7" s="22">
        <v>51804</v>
      </c>
      <c r="I7" s="22">
        <v>1892540</v>
      </c>
      <c r="J7" s="22">
        <v>314307</v>
      </c>
      <c r="K7" s="22">
        <v>0</v>
      </c>
      <c r="L7" s="22">
        <v>314012</v>
      </c>
      <c r="M7" s="22">
        <v>190909</v>
      </c>
      <c r="N7" s="22">
        <v>661948</v>
      </c>
      <c r="O7" s="22">
        <v>161612</v>
      </c>
      <c r="P7" s="22">
        <v>1515168</v>
      </c>
      <c r="Q7" s="22">
        <v>127980</v>
      </c>
      <c r="R7" s="22">
        <v>43941</v>
      </c>
      <c r="S7" s="22">
        <v>42252</v>
      </c>
      <c r="T7" s="22">
        <v>0</v>
      </c>
      <c r="U7" s="22">
        <v>4948593</v>
      </c>
      <c r="V7" s="22">
        <v>3203468</v>
      </c>
      <c r="W7" s="22">
        <v>1889144</v>
      </c>
      <c r="X7" s="22">
        <v>0</v>
      </c>
      <c r="Y7" s="22">
        <v>0</v>
      </c>
      <c r="Z7" s="22">
        <v>0</v>
      </c>
      <c r="AA7" s="22">
        <v>113201</v>
      </c>
      <c r="AB7" s="22">
        <v>0</v>
      </c>
      <c r="AC7" s="22">
        <v>1448140</v>
      </c>
      <c r="AD7" s="22">
        <v>38983</v>
      </c>
      <c r="AE7" s="22">
        <v>4367741</v>
      </c>
      <c r="AF7" s="22">
        <v>0</v>
      </c>
      <c r="AG7" s="22">
        <v>0</v>
      </c>
      <c r="AH7" s="22">
        <v>0</v>
      </c>
      <c r="AI7" s="22">
        <v>0</v>
      </c>
      <c r="AJ7" s="22">
        <v>3245904</v>
      </c>
      <c r="AK7" s="22">
        <v>68922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  <c r="AQ7" s="22">
        <v>43957506</v>
      </c>
      <c r="AR7" s="22">
        <v>185248</v>
      </c>
      <c r="AS7" s="22">
        <v>3900427</v>
      </c>
      <c r="AT7" s="22">
        <v>606105</v>
      </c>
      <c r="AU7" s="22">
        <v>5014934</v>
      </c>
      <c r="AV7" s="22">
        <v>1508142</v>
      </c>
      <c r="AW7" s="22">
        <v>4771</v>
      </c>
      <c r="AX7" s="22">
        <v>639566</v>
      </c>
      <c r="AY7" s="22">
        <v>114825</v>
      </c>
      <c r="AZ7" s="22">
        <v>601766</v>
      </c>
      <c r="BA7" s="22">
        <v>2248286</v>
      </c>
      <c r="BB7" s="22">
        <v>4488949</v>
      </c>
      <c r="BC7" s="22">
        <v>258195</v>
      </c>
      <c r="BD7" s="22">
        <v>60800</v>
      </c>
      <c r="BE7" s="22">
        <v>476487</v>
      </c>
      <c r="BF7" s="22">
        <v>0</v>
      </c>
      <c r="BG7" s="22">
        <v>4245558</v>
      </c>
      <c r="BH7" s="22">
        <v>1236544</v>
      </c>
      <c r="BI7" s="22">
        <v>1765021</v>
      </c>
      <c r="BJ7" s="22">
        <v>0</v>
      </c>
      <c r="BK7" s="22">
        <v>283371</v>
      </c>
      <c r="BL7" s="22">
        <v>0</v>
      </c>
      <c r="BM7" s="22">
        <v>119319</v>
      </c>
      <c r="BN7" s="22">
        <v>0</v>
      </c>
      <c r="BO7" s="22">
        <v>751039</v>
      </c>
      <c r="BP7" s="22">
        <v>362510</v>
      </c>
      <c r="BQ7" s="22">
        <v>3601085</v>
      </c>
      <c r="BR7" s="22">
        <v>0</v>
      </c>
      <c r="BS7" s="22">
        <v>0</v>
      </c>
      <c r="BT7" s="22">
        <v>0</v>
      </c>
      <c r="BU7" s="22">
        <v>0</v>
      </c>
      <c r="BV7" s="22">
        <v>8111668</v>
      </c>
      <c r="BW7" s="22">
        <v>242522</v>
      </c>
      <c r="BX7" s="22">
        <v>0</v>
      </c>
      <c r="BY7" s="22">
        <v>0</v>
      </c>
      <c r="BZ7" s="22">
        <v>0</v>
      </c>
      <c r="CA7" s="22">
        <v>0</v>
      </c>
      <c r="CB7" s="22">
        <v>0</v>
      </c>
      <c r="CC7" s="22">
        <v>40827138</v>
      </c>
      <c r="CD7" s="22">
        <v>3130368</v>
      </c>
    </row>
    <row r="8" spans="1:82" x14ac:dyDescent="0.25">
      <c r="A8" s="22" t="s">
        <v>120</v>
      </c>
      <c r="B8" s="22" t="s">
        <v>121</v>
      </c>
      <c r="C8" s="22" t="s">
        <v>130</v>
      </c>
      <c r="D8" s="22" t="s">
        <v>131</v>
      </c>
      <c r="E8" s="22">
        <v>0</v>
      </c>
      <c r="F8" s="22">
        <v>17651701</v>
      </c>
      <c r="G8" s="22">
        <v>77390</v>
      </c>
      <c r="H8" s="22">
        <v>0</v>
      </c>
      <c r="I8" s="22">
        <v>620996</v>
      </c>
      <c r="J8" s="22">
        <v>139600</v>
      </c>
      <c r="K8" s="22">
        <v>52936</v>
      </c>
      <c r="L8" s="22">
        <v>0</v>
      </c>
      <c r="M8" s="22">
        <v>34782</v>
      </c>
      <c r="N8" s="22">
        <v>0</v>
      </c>
      <c r="O8" s="22">
        <v>5482794</v>
      </c>
      <c r="P8" s="22">
        <v>260259</v>
      </c>
      <c r="Q8" s="22">
        <v>18716</v>
      </c>
      <c r="R8" s="22">
        <v>19826</v>
      </c>
      <c r="S8" s="22">
        <v>91829</v>
      </c>
      <c r="T8" s="22">
        <v>0</v>
      </c>
      <c r="U8" s="22">
        <v>2277284</v>
      </c>
      <c r="V8" s="22">
        <v>1255271</v>
      </c>
      <c r="W8" s="22">
        <v>1957608</v>
      </c>
      <c r="X8" s="22">
        <v>0</v>
      </c>
      <c r="Y8" s="22">
        <v>530815</v>
      </c>
      <c r="Z8" s="22">
        <v>12166</v>
      </c>
      <c r="AA8" s="22">
        <v>5865</v>
      </c>
      <c r="AB8" s="22">
        <v>0</v>
      </c>
      <c r="AC8" s="22">
        <v>653931</v>
      </c>
      <c r="AD8" s="22">
        <v>41495</v>
      </c>
      <c r="AE8" s="22">
        <v>620575</v>
      </c>
      <c r="AF8" s="22">
        <v>0</v>
      </c>
      <c r="AG8" s="22">
        <v>58500</v>
      </c>
      <c r="AH8" s="22">
        <v>0</v>
      </c>
      <c r="AI8" s="22">
        <v>0</v>
      </c>
      <c r="AJ8" s="22">
        <v>1817031</v>
      </c>
      <c r="AK8" s="22">
        <v>0</v>
      </c>
      <c r="AL8" s="22">
        <v>0</v>
      </c>
      <c r="AM8" s="22">
        <v>53244</v>
      </c>
      <c r="AN8" s="22">
        <v>0</v>
      </c>
      <c r="AO8" s="22">
        <v>0</v>
      </c>
      <c r="AP8" s="22">
        <v>746754</v>
      </c>
      <c r="AQ8" s="22">
        <v>34481368</v>
      </c>
      <c r="AR8" s="22">
        <v>270532</v>
      </c>
      <c r="AS8" s="22">
        <v>2459788</v>
      </c>
      <c r="AT8" s="22">
        <v>5885787</v>
      </c>
      <c r="AU8" s="22">
        <v>1350680</v>
      </c>
      <c r="AV8" s="22">
        <v>946786</v>
      </c>
      <c r="AW8" s="22">
        <v>4591</v>
      </c>
      <c r="AX8" s="22">
        <v>90856</v>
      </c>
      <c r="AY8" s="22">
        <v>295321</v>
      </c>
      <c r="AZ8" s="22">
        <v>0</v>
      </c>
      <c r="BA8" s="22">
        <v>1241352</v>
      </c>
      <c r="BB8" s="22">
        <v>3707513</v>
      </c>
      <c r="BC8" s="22">
        <v>69867</v>
      </c>
      <c r="BD8" s="22">
        <v>75024</v>
      </c>
      <c r="BE8" s="22">
        <v>151269</v>
      </c>
      <c r="BF8" s="22">
        <v>0</v>
      </c>
      <c r="BG8" s="22">
        <v>2539272</v>
      </c>
      <c r="BH8" s="22">
        <v>1137936</v>
      </c>
      <c r="BI8" s="22">
        <v>2552929</v>
      </c>
      <c r="BJ8" s="22">
        <v>0</v>
      </c>
      <c r="BK8" s="22">
        <v>680926</v>
      </c>
      <c r="BL8" s="22">
        <v>35835</v>
      </c>
      <c r="BM8" s="22">
        <v>3124</v>
      </c>
      <c r="BN8" s="22">
        <v>21743</v>
      </c>
      <c r="BO8" s="22">
        <v>1066388</v>
      </c>
      <c r="BP8" s="22">
        <v>32886</v>
      </c>
      <c r="BQ8" s="22">
        <v>0</v>
      </c>
      <c r="BR8" s="22">
        <v>0</v>
      </c>
      <c r="BS8" s="22">
        <v>1280</v>
      </c>
      <c r="BT8" s="22">
        <v>196754</v>
      </c>
      <c r="BU8" s="22">
        <v>431365</v>
      </c>
      <c r="BV8" s="22">
        <v>4147941</v>
      </c>
      <c r="BW8" s="22">
        <v>492696</v>
      </c>
      <c r="BX8" s="22">
        <v>0</v>
      </c>
      <c r="BY8" s="22">
        <v>126360</v>
      </c>
      <c r="BZ8" s="22">
        <v>0</v>
      </c>
      <c r="CA8" s="22">
        <v>0</v>
      </c>
      <c r="CB8" s="22">
        <v>0</v>
      </c>
      <c r="CC8" s="22">
        <v>30016801</v>
      </c>
      <c r="CD8" s="22">
        <v>4464567</v>
      </c>
    </row>
    <row r="9" spans="1:82" x14ac:dyDescent="0.25">
      <c r="A9" s="22" t="s">
        <v>120</v>
      </c>
      <c r="B9" s="22" t="s">
        <v>121</v>
      </c>
      <c r="C9" s="22" t="s">
        <v>132</v>
      </c>
      <c r="D9" s="22" t="s">
        <v>133</v>
      </c>
      <c r="E9" s="22">
        <v>1756426000</v>
      </c>
      <c r="F9" s="22">
        <v>0</v>
      </c>
      <c r="G9" s="22">
        <v>13552000</v>
      </c>
      <c r="H9" s="22">
        <v>0</v>
      </c>
      <c r="I9" s="22">
        <v>43418000</v>
      </c>
      <c r="J9" s="22">
        <v>1723000</v>
      </c>
      <c r="K9" s="22">
        <v>0</v>
      </c>
      <c r="L9" s="22">
        <v>5160000</v>
      </c>
      <c r="M9" s="22">
        <v>39996000</v>
      </c>
      <c r="N9" s="22">
        <v>0</v>
      </c>
      <c r="O9" s="22">
        <v>11206000</v>
      </c>
      <c r="P9" s="22">
        <v>12171000</v>
      </c>
      <c r="Q9" s="22">
        <v>0</v>
      </c>
      <c r="R9" s="22">
        <v>95423000</v>
      </c>
      <c r="S9" s="22">
        <v>116316000</v>
      </c>
      <c r="T9" s="22">
        <v>2623000</v>
      </c>
      <c r="U9" s="22">
        <v>0</v>
      </c>
      <c r="V9" s="22">
        <v>129048000</v>
      </c>
      <c r="W9" s="22">
        <v>115138000</v>
      </c>
      <c r="X9" s="22">
        <v>0</v>
      </c>
      <c r="Y9" s="22">
        <v>18267000</v>
      </c>
      <c r="Z9" s="22">
        <v>0</v>
      </c>
      <c r="AA9" s="22">
        <v>1501000</v>
      </c>
      <c r="AB9" s="22">
        <v>0</v>
      </c>
      <c r="AC9" s="22">
        <v>654000</v>
      </c>
      <c r="AD9" s="22">
        <v>1929000</v>
      </c>
      <c r="AE9" s="22">
        <v>10136000</v>
      </c>
      <c r="AF9" s="22">
        <v>19727000</v>
      </c>
      <c r="AG9" s="22">
        <v>25407000</v>
      </c>
      <c r="AH9" s="22">
        <v>0</v>
      </c>
      <c r="AI9" s="22">
        <v>0</v>
      </c>
      <c r="AJ9" s="22">
        <v>25384000</v>
      </c>
      <c r="AK9" s="22">
        <v>8598000</v>
      </c>
      <c r="AL9" s="22">
        <v>21479000</v>
      </c>
      <c r="AM9" s="22">
        <v>0</v>
      </c>
      <c r="AN9" s="22">
        <v>0</v>
      </c>
      <c r="AO9" s="22">
        <v>0</v>
      </c>
      <c r="AP9" s="22">
        <v>0</v>
      </c>
      <c r="AQ9" s="22">
        <v>2475282000</v>
      </c>
      <c r="AR9" s="22">
        <v>3985000</v>
      </c>
      <c r="AS9" s="22">
        <v>279837000</v>
      </c>
      <c r="AT9" s="22">
        <v>0</v>
      </c>
      <c r="AU9" s="22">
        <v>258340000</v>
      </c>
      <c r="AV9" s="22">
        <v>145275000</v>
      </c>
      <c r="AW9" s="22">
        <v>0</v>
      </c>
      <c r="AX9" s="22">
        <v>10989000</v>
      </c>
      <c r="AY9" s="22">
        <v>20112000</v>
      </c>
      <c r="AZ9" s="22">
        <v>0</v>
      </c>
      <c r="BA9" s="22">
        <v>54446000</v>
      </c>
      <c r="BB9" s="22">
        <v>284154000</v>
      </c>
      <c r="BC9" s="22">
        <v>0</v>
      </c>
      <c r="BD9" s="22">
        <v>260635000</v>
      </c>
      <c r="BE9" s="22">
        <v>26774000</v>
      </c>
      <c r="BF9" s="22">
        <v>24548000</v>
      </c>
      <c r="BG9" s="22">
        <v>0</v>
      </c>
      <c r="BH9" s="22">
        <v>59707000</v>
      </c>
      <c r="BI9" s="22">
        <v>109705000</v>
      </c>
      <c r="BJ9" s="22">
        <v>0</v>
      </c>
      <c r="BK9" s="22">
        <v>39442000</v>
      </c>
      <c r="BL9" s="22">
        <v>0</v>
      </c>
      <c r="BM9" s="22">
        <v>2070000</v>
      </c>
      <c r="BN9" s="22">
        <v>500000</v>
      </c>
      <c r="BO9" s="22">
        <v>27673000</v>
      </c>
      <c r="BP9" s="22">
        <v>144000</v>
      </c>
      <c r="BQ9" s="22">
        <v>7235000</v>
      </c>
      <c r="BR9" s="22">
        <v>33829000</v>
      </c>
      <c r="BS9" s="22">
        <v>0</v>
      </c>
      <c r="BT9" s="22">
        <v>0</v>
      </c>
      <c r="BU9" s="22">
        <v>0</v>
      </c>
      <c r="BV9" s="22">
        <v>126974000</v>
      </c>
      <c r="BW9" s="22">
        <v>52778000</v>
      </c>
      <c r="BX9" s="22">
        <v>35015000</v>
      </c>
      <c r="BY9" s="22">
        <v>6729000</v>
      </c>
      <c r="BZ9" s="22">
        <v>0</v>
      </c>
      <c r="CA9" s="22">
        <v>0</v>
      </c>
      <c r="CB9" s="22">
        <v>0</v>
      </c>
      <c r="CC9" s="22">
        <v>1870896000</v>
      </c>
      <c r="CD9" s="22">
        <v>604386000</v>
      </c>
    </row>
    <row r="10" spans="1:82" x14ac:dyDescent="0.25">
      <c r="A10" s="22" t="s">
        <v>120</v>
      </c>
      <c r="B10" s="22" t="s">
        <v>121</v>
      </c>
      <c r="C10" s="22" t="s">
        <v>134</v>
      </c>
      <c r="D10" s="22" t="s">
        <v>135</v>
      </c>
      <c r="E10" s="22">
        <v>22562062</v>
      </c>
      <c r="F10" s="22">
        <v>0</v>
      </c>
      <c r="G10" s="22">
        <v>278576</v>
      </c>
      <c r="H10" s="22">
        <v>0</v>
      </c>
      <c r="I10" s="22">
        <v>3082751</v>
      </c>
      <c r="J10" s="22">
        <v>945024</v>
      </c>
      <c r="K10" s="22">
        <v>0</v>
      </c>
      <c r="L10" s="22">
        <v>35686</v>
      </c>
      <c r="M10" s="22">
        <v>82410</v>
      </c>
      <c r="N10" s="22">
        <v>0</v>
      </c>
      <c r="O10" s="22">
        <v>131161</v>
      </c>
      <c r="P10" s="22">
        <v>8928158</v>
      </c>
      <c r="Q10" s="22">
        <v>0</v>
      </c>
      <c r="R10" s="22">
        <v>0</v>
      </c>
      <c r="S10" s="22">
        <v>0</v>
      </c>
      <c r="T10" s="22">
        <v>190270</v>
      </c>
      <c r="U10" s="22">
        <v>3708021</v>
      </c>
      <c r="V10" s="22">
        <v>4103233</v>
      </c>
      <c r="W10" s="22">
        <v>1441314</v>
      </c>
      <c r="X10" s="22">
        <v>0</v>
      </c>
      <c r="Y10" s="22">
        <v>540741</v>
      </c>
      <c r="Z10" s="22">
        <v>0</v>
      </c>
      <c r="AA10" s="22">
        <v>42199</v>
      </c>
      <c r="AB10" s="22">
        <v>0</v>
      </c>
      <c r="AC10" s="22">
        <v>2613605</v>
      </c>
      <c r="AD10" s="22">
        <v>0</v>
      </c>
      <c r="AE10" s="22">
        <v>1673507</v>
      </c>
      <c r="AF10" s="22">
        <v>0</v>
      </c>
      <c r="AG10" s="22">
        <v>77820</v>
      </c>
      <c r="AH10" s="22">
        <v>0</v>
      </c>
      <c r="AI10" s="22">
        <v>0</v>
      </c>
      <c r="AJ10" s="22">
        <v>2924645</v>
      </c>
      <c r="AK10" s="22">
        <v>1472326</v>
      </c>
      <c r="AL10" s="22">
        <v>0</v>
      </c>
      <c r="AM10" s="22">
        <v>0</v>
      </c>
      <c r="AN10" s="22">
        <v>0</v>
      </c>
      <c r="AO10" s="22">
        <v>0</v>
      </c>
      <c r="AP10" s="22">
        <v>-339826</v>
      </c>
      <c r="AQ10" s="22">
        <v>54493683</v>
      </c>
      <c r="AR10" s="22">
        <v>424598</v>
      </c>
      <c r="AS10" s="22">
        <v>4306061</v>
      </c>
      <c r="AT10" s="22">
        <v>141258</v>
      </c>
      <c r="AU10" s="22">
        <v>2474038</v>
      </c>
      <c r="AV10" s="22">
        <v>1024135</v>
      </c>
      <c r="AW10" s="22">
        <v>198672</v>
      </c>
      <c r="AX10" s="22">
        <v>126923</v>
      </c>
      <c r="AY10" s="22">
        <v>637334</v>
      </c>
      <c r="AZ10" s="22">
        <v>0</v>
      </c>
      <c r="BA10" s="22">
        <v>1247489</v>
      </c>
      <c r="BB10" s="22">
        <v>4808948</v>
      </c>
      <c r="BC10" s="22">
        <v>0</v>
      </c>
      <c r="BD10" s="22">
        <v>0</v>
      </c>
      <c r="BE10" s="22">
        <v>1388718</v>
      </c>
      <c r="BF10" s="22">
        <v>494995</v>
      </c>
      <c r="BG10" s="22">
        <v>4744514</v>
      </c>
      <c r="BH10" s="22">
        <v>3188473</v>
      </c>
      <c r="BI10" s="22">
        <v>1330339</v>
      </c>
      <c r="BJ10" s="22">
        <v>0</v>
      </c>
      <c r="BK10" s="22">
        <v>788273</v>
      </c>
      <c r="BL10" s="22">
        <v>0</v>
      </c>
      <c r="BM10" s="22">
        <v>48805</v>
      </c>
      <c r="BN10" s="22">
        <v>0</v>
      </c>
      <c r="BO10" s="22">
        <v>3182614</v>
      </c>
      <c r="BP10" s="22">
        <v>0</v>
      </c>
      <c r="BQ10" s="22">
        <v>0</v>
      </c>
      <c r="BR10" s="22">
        <v>0</v>
      </c>
      <c r="BS10" s="22">
        <v>35926</v>
      </c>
      <c r="BT10" s="22">
        <v>0</v>
      </c>
      <c r="BU10" s="22">
        <v>0</v>
      </c>
      <c r="BV10" s="22">
        <v>7521109</v>
      </c>
      <c r="BW10" s="22">
        <v>1875193</v>
      </c>
      <c r="BX10" s="22">
        <v>0</v>
      </c>
      <c r="BY10" s="22">
        <v>0</v>
      </c>
      <c r="BZ10" s="22">
        <v>0</v>
      </c>
      <c r="CA10" s="22">
        <v>0</v>
      </c>
      <c r="CB10" s="22">
        <v>1180816</v>
      </c>
      <c r="CC10" s="22">
        <v>41169231</v>
      </c>
      <c r="CD10" s="22">
        <v>13324452</v>
      </c>
    </row>
    <row r="11" spans="1:82" x14ac:dyDescent="0.25">
      <c r="A11" s="22" t="s">
        <v>120</v>
      </c>
      <c r="B11" s="22" t="s">
        <v>121</v>
      </c>
      <c r="C11" s="22" t="s">
        <v>136</v>
      </c>
      <c r="D11" s="22" t="s">
        <v>137</v>
      </c>
      <c r="E11" s="22">
        <v>72646343</v>
      </c>
      <c r="F11" s="22">
        <v>11379</v>
      </c>
      <c r="G11" s="22">
        <v>5297894</v>
      </c>
      <c r="H11" s="22">
        <v>0</v>
      </c>
      <c r="I11" s="22">
        <v>1571006</v>
      </c>
      <c r="J11" s="22">
        <v>2364499</v>
      </c>
      <c r="K11" s="22">
        <v>124220</v>
      </c>
      <c r="L11" s="22">
        <v>0</v>
      </c>
      <c r="M11" s="22">
        <v>2501304</v>
      </c>
      <c r="N11" s="22">
        <v>0</v>
      </c>
      <c r="O11" s="22">
        <v>1548433</v>
      </c>
      <c r="P11" s="22">
        <v>23325062</v>
      </c>
      <c r="Q11" s="22">
        <v>7024052</v>
      </c>
      <c r="R11" s="22">
        <v>2490337</v>
      </c>
      <c r="S11" s="22">
        <v>4875591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1660676</v>
      </c>
      <c r="Z11" s="22">
        <v>0</v>
      </c>
      <c r="AA11" s="22">
        <v>123166</v>
      </c>
      <c r="AB11" s="22">
        <v>0</v>
      </c>
      <c r="AC11" s="22">
        <v>2570221</v>
      </c>
      <c r="AD11" s="22">
        <v>0</v>
      </c>
      <c r="AE11" s="22">
        <v>42844</v>
      </c>
      <c r="AF11" s="22">
        <v>8743787</v>
      </c>
      <c r="AG11" s="22">
        <v>0</v>
      </c>
      <c r="AH11" s="22">
        <v>0</v>
      </c>
      <c r="AI11" s="22">
        <v>229284</v>
      </c>
      <c r="AJ11" s="22">
        <v>25065939</v>
      </c>
      <c r="AK11" s="22">
        <v>7481580</v>
      </c>
      <c r="AL11" s="22">
        <v>0</v>
      </c>
      <c r="AM11" s="22">
        <v>0</v>
      </c>
      <c r="AN11" s="22">
        <v>0</v>
      </c>
      <c r="AO11" s="22">
        <v>0</v>
      </c>
      <c r="AP11" s="22">
        <v>37396</v>
      </c>
      <c r="AQ11" s="22">
        <v>169735013</v>
      </c>
      <c r="AR11" s="22">
        <v>755381</v>
      </c>
      <c r="AS11" s="22">
        <v>13097646</v>
      </c>
      <c r="AT11" s="22">
        <v>0</v>
      </c>
      <c r="AU11" s="22">
        <v>12811176</v>
      </c>
      <c r="AV11" s="22">
        <v>10467734</v>
      </c>
      <c r="AW11" s="22">
        <v>494296</v>
      </c>
      <c r="AX11" s="22">
        <v>0</v>
      </c>
      <c r="AY11" s="22">
        <v>3157716</v>
      </c>
      <c r="AZ11" s="22">
        <v>0</v>
      </c>
      <c r="BA11" s="22">
        <v>9926203</v>
      </c>
      <c r="BB11" s="22">
        <v>13877046</v>
      </c>
      <c r="BC11" s="22">
        <v>6439498</v>
      </c>
      <c r="BD11" s="22">
        <v>2295255</v>
      </c>
      <c r="BE11" s="22">
        <v>1045621</v>
      </c>
      <c r="BF11" s="22">
        <v>0</v>
      </c>
      <c r="BG11" s="22">
        <v>0</v>
      </c>
      <c r="BH11" s="22">
        <v>0</v>
      </c>
      <c r="BI11" s="22">
        <v>0</v>
      </c>
      <c r="BJ11" s="22">
        <v>0</v>
      </c>
      <c r="BK11" s="22">
        <v>2040824</v>
      </c>
      <c r="BL11" s="22">
        <v>0</v>
      </c>
      <c r="BM11" s="22">
        <v>94615</v>
      </c>
      <c r="BN11" s="22">
        <v>0</v>
      </c>
      <c r="BO11" s="22">
        <v>2148059</v>
      </c>
      <c r="BP11" s="22">
        <v>0</v>
      </c>
      <c r="BQ11" s="22">
        <v>28691</v>
      </c>
      <c r="BR11" s="22">
        <v>8761804</v>
      </c>
      <c r="BS11" s="22">
        <v>0</v>
      </c>
      <c r="BT11" s="22">
        <v>0</v>
      </c>
      <c r="BU11" s="22">
        <v>1510334</v>
      </c>
      <c r="BV11" s="22">
        <v>22067816</v>
      </c>
      <c r="BW11" s="22">
        <v>6872181</v>
      </c>
      <c r="BX11" s="22">
        <v>0</v>
      </c>
      <c r="BY11" s="22">
        <v>0</v>
      </c>
      <c r="BZ11" s="22">
        <v>0</v>
      </c>
      <c r="CA11" s="22">
        <v>0</v>
      </c>
      <c r="CB11" s="22">
        <v>29382</v>
      </c>
      <c r="CC11" s="22">
        <v>117921278</v>
      </c>
      <c r="CD11" s="22">
        <v>51813735</v>
      </c>
    </row>
    <row r="12" spans="1:82" x14ac:dyDescent="0.25">
      <c r="A12" s="22" t="s">
        <v>120</v>
      </c>
      <c r="B12" s="22" t="s">
        <v>121</v>
      </c>
      <c r="C12" s="22" t="s">
        <v>138</v>
      </c>
      <c r="D12" s="22" t="s">
        <v>139</v>
      </c>
      <c r="E12" s="22">
        <v>29574243</v>
      </c>
      <c r="F12" s="22">
        <v>4750</v>
      </c>
      <c r="G12" s="22">
        <v>8055140</v>
      </c>
      <c r="H12" s="22">
        <v>0</v>
      </c>
      <c r="I12" s="22">
        <v>487406</v>
      </c>
      <c r="J12" s="22">
        <v>314062</v>
      </c>
      <c r="K12" s="22">
        <v>0</v>
      </c>
      <c r="L12" s="22">
        <v>2037366</v>
      </c>
      <c r="M12" s="22">
        <v>1365552</v>
      </c>
      <c r="N12" s="22">
        <v>0</v>
      </c>
      <c r="O12" s="22">
        <v>0</v>
      </c>
      <c r="P12" s="22">
        <v>9709539</v>
      </c>
      <c r="Q12" s="22">
        <v>0</v>
      </c>
      <c r="R12" s="22">
        <v>64950</v>
      </c>
      <c r="S12" s="22">
        <v>453816</v>
      </c>
      <c r="T12" s="22">
        <v>0</v>
      </c>
      <c r="U12" s="22">
        <v>3771138</v>
      </c>
      <c r="V12" s="22">
        <v>2824320</v>
      </c>
      <c r="W12" s="22">
        <v>1641861</v>
      </c>
      <c r="X12" s="22">
        <v>0</v>
      </c>
      <c r="Y12" s="22">
        <v>1338000</v>
      </c>
      <c r="Z12" s="22">
        <v>0</v>
      </c>
      <c r="AA12" s="22">
        <v>38729</v>
      </c>
      <c r="AB12" s="22">
        <v>0</v>
      </c>
      <c r="AC12" s="22">
        <v>1470170</v>
      </c>
      <c r="AD12" s="22">
        <v>0</v>
      </c>
      <c r="AE12" s="22">
        <v>0</v>
      </c>
      <c r="AF12" s="22">
        <v>0</v>
      </c>
      <c r="AG12" s="22">
        <v>86810</v>
      </c>
      <c r="AH12" s="22">
        <v>0</v>
      </c>
      <c r="AI12" s="22">
        <v>0</v>
      </c>
      <c r="AJ12" s="22">
        <v>9423020</v>
      </c>
      <c r="AK12" s="22">
        <v>968203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73629075</v>
      </c>
      <c r="AR12" s="22">
        <v>423649</v>
      </c>
      <c r="AS12" s="22">
        <v>21783573</v>
      </c>
      <c r="AT12" s="22">
        <v>808432</v>
      </c>
      <c r="AU12" s="22">
        <v>2871635</v>
      </c>
      <c r="AV12" s="22">
        <v>1473216</v>
      </c>
      <c r="AW12" s="22">
        <v>61095</v>
      </c>
      <c r="AX12" s="22">
        <v>2569223</v>
      </c>
      <c r="AY12" s="22">
        <v>983106</v>
      </c>
      <c r="AZ12" s="22">
        <v>0</v>
      </c>
      <c r="BA12" s="22">
        <v>1263609</v>
      </c>
      <c r="BB12" s="22">
        <v>1913510</v>
      </c>
      <c r="BC12" s="22">
        <v>0</v>
      </c>
      <c r="BD12" s="22">
        <v>229627</v>
      </c>
      <c r="BE12" s="22">
        <v>113161</v>
      </c>
      <c r="BF12" s="22">
        <v>0</v>
      </c>
      <c r="BG12" s="22">
        <v>2584455</v>
      </c>
      <c r="BH12" s="22">
        <v>2122570</v>
      </c>
      <c r="BI12" s="22">
        <v>1449264</v>
      </c>
      <c r="BJ12" s="22">
        <v>0</v>
      </c>
      <c r="BK12" s="22">
        <v>1775131</v>
      </c>
      <c r="BL12" s="22">
        <v>0</v>
      </c>
      <c r="BM12" s="22">
        <v>63148</v>
      </c>
      <c r="BN12" s="22">
        <v>0</v>
      </c>
      <c r="BO12" s="22">
        <v>1801688</v>
      </c>
      <c r="BP12" s="22">
        <v>0</v>
      </c>
      <c r="BQ12" s="22">
        <v>0</v>
      </c>
      <c r="BR12" s="22">
        <v>0</v>
      </c>
      <c r="BS12" s="22">
        <v>117027</v>
      </c>
      <c r="BT12" s="22">
        <v>0</v>
      </c>
      <c r="BU12" s="22">
        <v>0</v>
      </c>
      <c r="BV12" s="22">
        <v>9591862</v>
      </c>
      <c r="BW12" s="22">
        <v>861422</v>
      </c>
      <c r="BX12" s="22">
        <v>0</v>
      </c>
      <c r="BY12" s="22">
        <v>0</v>
      </c>
      <c r="BZ12" s="22">
        <v>0</v>
      </c>
      <c r="CA12" s="22">
        <v>0</v>
      </c>
      <c r="CB12" s="22">
        <v>39458</v>
      </c>
      <c r="CC12" s="22">
        <v>54899861</v>
      </c>
      <c r="CD12" s="22">
        <v>18729214</v>
      </c>
    </row>
    <row r="13" spans="1:82" x14ac:dyDescent="0.25">
      <c r="A13" s="22" t="s">
        <v>120</v>
      </c>
      <c r="B13" s="22" t="s">
        <v>121</v>
      </c>
      <c r="C13" s="22" t="s">
        <v>140</v>
      </c>
      <c r="D13" s="22" t="s">
        <v>141</v>
      </c>
      <c r="E13" s="22">
        <v>86091000</v>
      </c>
      <c r="F13" s="22">
        <v>0</v>
      </c>
      <c r="G13" s="22">
        <v>19596000</v>
      </c>
      <c r="H13" s="22">
        <v>0</v>
      </c>
      <c r="I13" s="22">
        <v>3292000</v>
      </c>
      <c r="J13" s="22">
        <v>8567000</v>
      </c>
      <c r="K13" s="22">
        <v>212000</v>
      </c>
      <c r="L13" s="22">
        <v>6112000</v>
      </c>
      <c r="M13" s="22">
        <v>3292000</v>
      </c>
      <c r="N13" s="22">
        <v>1375000</v>
      </c>
      <c r="O13" s="22">
        <v>583000</v>
      </c>
      <c r="P13" s="22">
        <v>11354000</v>
      </c>
      <c r="Q13" s="22">
        <v>0</v>
      </c>
      <c r="R13" s="22">
        <v>7527000</v>
      </c>
      <c r="S13" s="22">
        <v>2906000</v>
      </c>
      <c r="T13" s="22">
        <v>3337000</v>
      </c>
      <c r="U13" s="22">
        <v>17132000</v>
      </c>
      <c r="V13" s="22">
        <v>13329000</v>
      </c>
      <c r="W13" s="22">
        <v>14124000</v>
      </c>
      <c r="X13" s="22">
        <v>0</v>
      </c>
      <c r="Y13" s="22">
        <v>1887000</v>
      </c>
      <c r="Z13" s="22">
        <v>0</v>
      </c>
      <c r="AA13" s="22">
        <v>624000</v>
      </c>
      <c r="AB13" s="22">
        <v>0</v>
      </c>
      <c r="AC13" s="22">
        <v>985000</v>
      </c>
      <c r="AD13" s="22">
        <v>4000</v>
      </c>
      <c r="AE13" s="22">
        <v>2880000</v>
      </c>
      <c r="AF13" s="22">
        <v>1149000</v>
      </c>
      <c r="AG13" s="22">
        <v>0</v>
      </c>
      <c r="AH13" s="22">
        <v>0</v>
      </c>
      <c r="AI13" s="22">
        <v>0</v>
      </c>
      <c r="AJ13" s="22">
        <v>19618000</v>
      </c>
      <c r="AK13" s="22">
        <v>1660000</v>
      </c>
      <c r="AL13" s="22">
        <v>0</v>
      </c>
      <c r="AM13" s="22">
        <v>0</v>
      </c>
      <c r="AN13" s="22">
        <v>0</v>
      </c>
      <c r="AO13" s="22">
        <v>54274000</v>
      </c>
      <c r="AP13" s="22">
        <v>0</v>
      </c>
      <c r="AQ13" s="22">
        <v>281910000</v>
      </c>
      <c r="AR13" s="22">
        <v>213000</v>
      </c>
      <c r="AS13" s="22">
        <v>16008000</v>
      </c>
      <c r="AT13" s="22">
        <v>0</v>
      </c>
      <c r="AU13" s="22">
        <v>25230000</v>
      </c>
      <c r="AV13" s="22">
        <v>11796000</v>
      </c>
      <c r="AW13" s="22">
        <v>378000</v>
      </c>
      <c r="AX13" s="22">
        <v>7144000</v>
      </c>
      <c r="AY13" s="22">
        <v>2972000</v>
      </c>
      <c r="AZ13" s="22">
        <v>2030000</v>
      </c>
      <c r="BA13" s="22">
        <v>658000</v>
      </c>
      <c r="BB13" s="22">
        <v>23153000</v>
      </c>
      <c r="BC13" s="22">
        <v>0</v>
      </c>
      <c r="BD13" s="22">
        <v>13266000</v>
      </c>
      <c r="BE13" s="22">
        <v>3444000</v>
      </c>
      <c r="BF13" s="22">
        <v>4450000</v>
      </c>
      <c r="BG13" s="22">
        <v>13200000</v>
      </c>
      <c r="BH13" s="22">
        <v>11209000</v>
      </c>
      <c r="BI13" s="22">
        <v>10326000</v>
      </c>
      <c r="BJ13" s="22">
        <v>0</v>
      </c>
      <c r="BK13" s="22">
        <v>2415000</v>
      </c>
      <c r="BL13" s="22">
        <v>0</v>
      </c>
      <c r="BM13" s="22">
        <v>896000</v>
      </c>
      <c r="BN13" s="22">
        <v>116000</v>
      </c>
      <c r="BO13" s="22">
        <v>1381000</v>
      </c>
      <c r="BP13" s="22">
        <v>1710000</v>
      </c>
      <c r="BQ13" s="22">
        <v>2582000</v>
      </c>
      <c r="BR13" s="22">
        <v>1480000</v>
      </c>
      <c r="BS13" s="22">
        <v>0</v>
      </c>
      <c r="BT13" s="22">
        <v>0</v>
      </c>
      <c r="BU13" s="22">
        <v>0</v>
      </c>
      <c r="BV13" s="22">
        <v>24805000</v>
      </c>
      <c r="BW13" s="22">
        <v>7663000</v>
      </c>
      <c r="BX13" s="22">
        <v>0</v>
      </c>
      <c r="BY13" s="22">
        <v>0</v>
      </c>
      <c r="BZ13" s="22">
        <v>0</v>
      </c>
      <c r="CA13" s="22">
        <v>42851000</v>
      </c>
      <c r="CB13" s="22">
        <v>0</v>
      </c>
      <c r="CC13" s="22">
        <v>231376000</v>
      </c>
      <c r="CD13" s="22">
        <v>50534000</v>
      </c>
    </row>
    <row r="14" spans="1:82" x14ac:dyDescent="0.25">
      <c r="A14" s="22" t="s">
        <v>120</v>
      </c>
      <c r="B14" s="22" t="s">
        <v>121</v>
      </c>
      <c r="C14" s="22" t="s">
        <v>142</v>
      </c>
      <c r="D14" s="22" t="s">
        <v>143</v>
      </c>
      <c r="E14" s="22">
        <v>48744000</v>
      </c>
      <c r="F14" s="22">
        <v>0</v>
      </c>
      <c r="G14" s="22">
        <v>737000</v>
      </c>
      <c r="H14" s="22">
        <v>0</v>
      </c>
      <c r="I14" s="22">
        <v>6617000</v>
      </c>
      <c r="J14" s="22">
        <v>363000</v>
      </c>
      <c r="K14" s="22">
        <v>625000</v>
      </c>
      <c r="L14" s="22">
        <v>0</v>
      </c>
      <c r="M14" s="22">
        <v>328000</v>
      </c>
      <c r="N14" s="22">
        <v>0</v>
      </c>
      <c r="O14" s="22">
        <v>2658000</v>
      </c>
      <c r="P14" s="22">
        <v>19320000</v>
      </c>
      <c r="Q14" s="22">
        <v>721000</v>
      </c>
      <c r="R14" s="22">
        <v>879000</v>
      </c>
      <c r="S14" s="22">
        <v>1981000</v>
      </c>
      <c r="T14" s="22">
        <v>200000</v>
      </c>
      <c r="U14" s="22">
        <v>16731000</v>
      </c>
      <c r="V14" s="22">
        <v>13049000</v>
      </c>
      <c r="W14" s="22">
        <v>7633000</v>
      </c>
      <c r="X14" s="22">
        <v>135000</v>
      </c>
      <c r="Y14" s="22">
        <v>1632000</v>
      </c>
      <c r="Z14" s="22">
        <v>199000</v>
      </c>
      <c r="AA14" s="22">
        <v>568000</v>
      </c>
      <c r="AB14" s="22">
        <v>0</v>
      </c>
      <c r="AC14" s="22">
        <v>1568000</v>
      </c>
      <c r="AD14" s="22">
        <v>0</v>
      </c>
      <c r="AE14" s="22">
        <v>11605000</v>
      </c>
      <c r="AF14" s="22">
        <v>0</v>
      </c>
      <c r="AG14" s="22">
        <v>0</v>
      </c>
      <c r="AH14" s="22">
        <v>0</v>
      </c>
      <c r="AI14" s="22">
        <v>0</v>
      </c>
      <c r="AJ14" s="22">
        <v>4969000</v>
      </c>
      <c r="AK14" s="22">
        <v>2292000</v>
      </c>
      <c r="AL14" s="22">
        <v>0</v>
      </c>
      <c r="AM14" s="22">
        <v>0</v>
      </c>
      <c r="AN14" s="22">
        <v>117572000</v>
      </c>
      <c r="AO14" s="22">
        <v>73870000</v>
      </c>
      <c r="AP14" s="22">
        <v>0</v>
      </c>
      <c r="AQ14" s="22">
        <v>334996000</v>
      </c>
      <c r="AR14" s="22">
        <v>1078000</v>
      </c>
      <c r="AS14" s="22">
        <v>22985000</v>
      </c>
      <c r="AT14" s="22">
        <v>0</v>
      </c>
      <c r="AU14" s="22">
        <v>17226000</v>
      </c>
      <c r="AV14" s="22">
        <v>10051000</v>
      </c>
      <c r="AW14" s="22">
        <v>2101000</v>
      </c>
      <c r="AX14" s="22">
        <v>0</v>
      </c>
      <c r="AY14" s="22">
        <v>1064000</v>
      </c>
      <c r="AZ14" s="22">
        <v>0</v>
      </c>
      <c r="BA14" s="22">
        <v>5848000</v>
      </c>
      <c r="BB14" s="22">
        <v>15736000</v>
      </c>
      <c r="BC14" s="22">
        <v>807000</v>
      </c>
      <c r="BD14" s="22">
        <v>4098000</v>
      </c>
      <c r="BE14" s="22">
        <v>181000</v>
      </c>
      <c r="BF14" s="22">
        <v>708000</v>
      </c>
      <c r="BG14" s="22">
        <v>8410000</v>
      </c>
      <c r="BH14" s="22">
        <v>8257000</v>
      </c>
      <c r="BI14" s="22">
        <v>3993000</v>
      </c>
      <c r="BJ14" s="22">
        <v>921000</v>
      </c>
      <c r="BK14" s="22">
        <v>2178000</v>
      </c>
      <c r="BL14" s="22">
        <v>534000</v>
      </c>
      <c r="BM14" s="22">
        <v>434000</v>
      </c>
      <c r="BN14" s="22">
        <v>0</v>
      </c>
      <c r="BO14" s="22">
        <v>3863000</v>
      </c>
      <c r="BP14" s="22">
        <v>757000</v>
      </c>
      <c r="BQ14" s="22">
        <v>2254000</v>
      </c>
      <c r="BR14" s="22">
        <v>0</v>
      </c>
      <c r="BS14" s="22">
        <v>0</v>
      </c>
      <c r="BT14" s="22">
        <v>0</v>
      </c>
      <c r="BU14" s="22">
        <v>0</v>
      </c>
      <c r="BV14" s="22">
        <v>12974000</v>
      </c>
      <c r="BW14" s="22">
        <v>4455000</v>
      </c>
      <c r="BX14" s="22">
        <v>0</v>
      </c>
      <c r="BY14" s="22">
        <v>0</v>
      </c>
      <c r="BZ14" s="22">
        <v>122941000</v>
      </c>
      <c r="CA14" s="22">
        <v>41289000</v>
      </c>
      <c r="CB14" s="22">
        <v>0</v>
      </c>
      <c r="CC14" s="22">
        <v>295143000</v>
      </c>
      <c r="CD14" s="22">
        <v>39853000</v>
      </c>
    </row>
    <row r="15" spans="1:82" x14ac:dyDescent="0.25">
      <c r="A15" s="22" t="s">
        <v>120</v>
      </c>
      <c r="B15" s="22" t="s">
        <v>121</v>
      </c>
      <c r="C15" s="22" t="s">
        <v>144</v>
      </c>
      <c r="D15" s="22" t="s">
        <v>145</v>
      </c>
      <c r="E15" s="22">
        <v>92677128</v>
      </c>
      <c r="F15" s="22">
        <v>0</v>
      </c>
      <c r="G15" s="22">
        <v>1322556</v>
      </c>
      <c r="H15" s="22">
        <v>0</v>
      </c>
      <c r="I15" s="22">
        <v>15874271</v>
      </c>
      <c r="J15" s="22">
        <v>1671420</v>
      </c>
      <c r="K15" s="22">
        <v>0</v>
      </c>
      <c r="L15" s="22">
        <v>6256492</v>
      </c>
      <c r="M15" s="22">
        <v>2160485</v>
      </c>
      <c r="N15" s="22">
        <v>2321876</v>
      </c>
      <c r="O15" s="22">
        <v>3953259</v>
      </c>
      <c r="P15" s="22">
        <v>33413932</v>
      </c>
      <c r="Q15" s="22">
        <v>0</v>
      </c>
      <c r="R15" s="22">
        <v>4713226</v>
      </c>
      <c r="S15" s="22">
        <v>4515166</v>
      </c>
      <c r="T15" s="22">
        <v>0</v>
      </c>
      <c r="U15" s="22">
        <v>24607432</v>
      </c>
      <c r="V15" s="22">
        <v>19820210</v>
      </c>
      <c r="W15" s="22">
        <v>15942189</v>
      </c>
      <c r="X15" s="22">
        <v>0</v>
      </c>
      <c r="Y15" s="22">
        <v>3109897</v>
      </c>
      <c r="Z15" s="22">
        <v>0</v>
      </c>
      <c r="AA15" s="22">
        <v>477466</v>
      </c>
      <c r="AB15" s="22">
        <v>0</v>
      </c>
      <c r="AC15" s="22">
        <v>0</v>
      </c>
      <c r="AD15" s="22">
        <v>108775</v>
      </c>
      <c r="AE15" s="22">
        <v>55692888</v>
      </c>
      <c r="AF15" s="22">
        <v>4633284</v>
      </c>
      <c r="AG15" s="22">
        <v>0</v>
      </c>
      <c r="AH15" s="22">
        <v>0</v>
      </c>
      <c r="AI15" s="22">
        <v>0</v>
      </c>
      <c r="AJ15" s="22">
        <v>28318474</v>
      </c>
      <c r="AK15" s="22">
        <v>1748987</v>
      </c>
      <c r="AL15" s="22">
        <v>0</v>
      </c>
      <c r="AM15" s="22">
        <v>57153</v>
      </c>
      <c r="AN15" s="22">
        <v>0</v>
      </c>
      <c r="AO15" s="22">
        <v>30843529</v>
      </c>
      <c r="AP15" s="22">
        <v>0</v>
      </c>
      <c r="AQ15" s="22">
        <v>354240095</v>
      </c>
      <c r="AR15" s="22">
        <v>661221</v>
      </c>
      <c r="AS15" s="22">
        <v>26400735</v>
      </c>
      <c r="AT15" s="22">
        <v>0</v>
      </c>
      <c r="AU15" s="22">
        <v>20630705</v>
      </c>
      <c r="AV15" s="22">
        <v>15801373</v>
      </c>
      <c r="AW15" s="22">
        <v>13540</v>
      </c>
      <c r="AX15" s="22">
        <v>5837937</v>
      </c>
      <c r="AY15" s="22">
        <v>1148074</v>
      </c>
      <c r="AZ15" s="22">
        <v>3370669</v>
      </c>
      <c r="BA15" s="22">
        <v>8825240</v>
      </c>
      <c r="BB15" s="22">
        <v>43557942</v>
      </c>
      <c r="BC15" s="22">
        <v>185000</v>
      </c>
      <c r="BD15" s="22">
        <v>9788110</v>
      </c>
      <c r="BE15" s="22">
        <v>3774679</v>
      </c>
      <c r="BF15" s="22">
        <v>0</v>
      </c>
      <c r="BG15" s="22">
        <v>13214640</v>
      </c>
      <c r="BH15" s="22">
        <v>11811108</v>
      </c>
      <c r="BI15" s="22">
        <v>9468289</v>
      </c>
      <c r="BJ15" s="22">
        <v>0</v>
      </c>
      <c r="BK15" s="22">
        <v>3890819</v>
      </c>
      <c r="BL15" s="22">
        <v>0</v>
      </c>
      <c r="BM15" s="22">
        <v>431377</v>
      </c>
      <c r="BN15" s="22">
        <v>0</v>
      </c>
      <c r="BO15" s="22">
        <v>0</v>
      </c>
      <c r="BP15" s="22">
        <v>1246488</v>
      </c>
      <c r="BQ15" s="22">
        <v>632152</v>
      </c>
      <c r="BR15" s="22">
        <v>4621577</v>
      </c>
      <c r="BS15" s="22">
        <v>0</v>
      </c>
      <c r="BT15" s="22">
        <v>0</v>
      </c>
      <c r="BU15" s="22">
        <v>0</v>
      </c>
      <c r="BV15" s="22">
        <v>23885897</v>
      </c>
      <c r="BW15" s="22">
        <v>8053750</v>
      </c>
      <c r="BX15" s="22">
        <v>0</v>
      </c>
      <c r="BY15" s="22">
        <v>552828</v>
      </c>
      <c r="BZ15" s="22">
        <v>0</v>
      </c>
      <c r="CA15" s="22">
        <v>20202627</v>
      </c>
      <c r="CB15" s="22">
        <v>0</v>
      </c>
      <c r="CC15" s="22">
        <v>238006777</v>
      </c>
      <c r="CD15" s="22">
        <v>116233318</v>
      </c>
    </row>
    <row r="16" spans="1:82" x14ac:dyDescent="0.25">
      <c r="A16" s="22" t="s">
        <v>120</v>
      </c>
      <c r="B16" s="22" t="s">
        <v>121</v>
      </c>
      <c r="C16" s="22" t="s">
        <v>146</v>
      </c>
      <c r="D16" s="22" t="s">
        <v>147</v>
      </c>
      <c r="E16" s="22">
        <v>21286979</v>
      </c>
      <c r="F16" s="22">
        <v>0</v>
      </c>
      <c r="G16" s="22">
        <v>0</v>
      </c>
      <c r="H16" s="22">
        <v>0</v>
      </c>
      <c r="I16" s="22">
        <v>667167</v>
      </c>
      <c r="J16" s="22">
        <v>2057632</v>
      </c>
      <c r="K16" s="22">
        <v>0</v>
      </c>
      <c r="L16" s="22">
        <v>0</v>
      </c>
      <c r="M16" s="22">
        <v>1585489</v>
      </c>
      <c r="N16" s="22">
        <v>0</v>
      </c>
      <c r="O16" s="22">
        <v>8532883</v>
      </c>
      <c r="P16" s="22">
        <v>6934547</v>
      </c>
      <c r="Q16" s="22">
        <v>0</v>
      </c>
      <c r="R16" s="22">
        <v>685861</v>
      </c>
      <c r="S16" s="22">
        <v>2302548</v>
      </c>
      <c r="T16" s="22">
        <v>0</v>
      </c>
      <c r="U16" s="22">
        <v>8391706</v>
      </c>
      <c r="V16" s="22">
        <v>137585</v>
      </c>
      <c r="W16" s="22">
        <v>2292092</v>
      </c>
      <c r="X16" s="22">
        <v>0</v>
      </c>
      <c r="Y16" s="22">
        <v>690146</v>
      </c>
      <c r="Z16" s="22">
        <v>0</v>
      </c>
      <c r="AA16" s="22">
        <v>0</v>
      </c>
      <c r="AB16" s="22">
        <v>0</v>
      </c>
      <c r="AC16" s="22">
        <v>1634463</v>
      </c>
      <c r="AD16" s="22">
        <v>0</v>
      </c>
      <c r="AE16" s="22">
        <v>3912350</v>
      </c>
      <c r="AF16" s="22">
        <v>0</v>
      </c>
      <c r="AG16" s="22">
        <v>0</v>
      </c>
      <c r="AH16" s="22">
        <v>0</v>
      </c>
      <c r="AI16" s="22">
        <v>0</v>
      </c>
      <c r="AJ16" s="22">
        <v>4103562</v>
      </c>
      <c r="AK16" s="22">
        <v>391375</v>
      </c>
      <c r="AL16" s="22">
        <v>0</v>
      </c>
      <c r="AM16" s="22">
        <v>392818</v>
      </c>
      <c r="AN16" s="22">
        <v>0</v>
      </c>
      <c r="AO16" s="22">
        <v>0</v>
      </c>
      <c r="AP16" s="22">
        <v>0</v>
      </c>
      <c r="AQ16" s="22">
        <v>65999203</v>
      </c>
      <c r="AR16" s="22">
        <v>382221</v>
      </c>
      <c r="AS16" s="22">
        <v>0</v>
      </c>
      <c r="AT16" s="22">
        <v>6680480</v>
      </c>
      <c r="AU16" s="22">
        <v>2682979</v>
      </c>
      <c r="AV16" s="22">
        <v>3292696</v>
      </c>
      <c r="AW16" s="22">
        <v>0</v>
      </c>
      <c r="AX16" s="22">
        <v>0</v>
      </c>
      <c r="AY16" s="22">
        <v>1096463</v>
      </c>
      <c r="AZ16" s="22">
        <v>0</v>
      </c>
      <c r="BA16" s="22">
        <v>8362448</v>
      </c>
      <c r="BB16" s="22">
        <v>5218165</v>
      </c>
      <c r="BC16" s="22">
        <v>0</v>
      </c>
      <c r="BD16" s="22">
        <v>765355</v>
      </c>
      <c r="BE16" s="22">
        <v>0</v>
      </c>
      <c r="BF16" s="22">
        <v>0</v>
      </c>
      <c r="BG16" s="22">
        <v>4474041</v>
      </c>
      <c r="BH16" s="22">
        <v>1910985</v>
      </c>
      <c r="BI16" s="22">
        <v>2163510</v>
      </c>
      <c r="BJ16" s="22">
        <v>0</v>
      </c>
      <c r="BK16" s="22">
        <v>1175512</v>
      </c>
      <c r="BL16" s="22">
        <v>0</v>
      </c>
      <c r="BM16" s="22">
        <v>0</v>
      </c>
      <c r="BN16" s="22">
        <v>0</v>
      </c>
      <c r="BO16" s="22">
        <v>1639781</v>
      </c>
      <c r="BP16" s="22">
        <v>0</v>
      </c>
      <c r="BQ16" s="22">
        <v>0</v>
      </c>
      <c r="BR16" s="22">
        <v>0</v>
      </c>
      <c r="BS16" s="22">
        <v>0</v>
      </c>
      <c r="BT16" s="22">
        <v>0</v>
      </c>
      <c r="BU16" s="22">
        <v>0</v>
      </c>
      <c r="BV16" s="22">
        <v>4292194</v>
      </c>
      <c r="BW16" s="22">
        <v>920965</v>
      </c>
      <c r="BX16" s="22">
        <v>0</v>
      </c>
      <c r="BY16" s="22">
        <v>1174731</v>
      </c>
      <c r="BZ16" s="22">
        <v>0</v>
      </c>
      <c r="CA16" s="22">
        <v>0</v>
      </c>
      <c r="CB16" s="22">
        <v>0</v>
      </c>
      <c r="CC16" s="22">
        <v>46232526</v>
      </c>
      <c r="CD16" s="22">
        <v>19766677</v>
      </c>
    </row>
    <row r="17" spans="1:82" x14ac:dyDescent="0.25">
      <c r="A17" s="22" t="s">
        <v>120</v>
      </c>
      <c r="B17" s="22" t="s">
        <v>121</v>
      </c>
      <c r="C17" s="22" t="s">
        <v>148</v>
      </c>
      <c r="D17" s="22" t="s">
        <v>149</v>
      </c>
      <c r="E17" s="22">
        <v>66739028</v>
      </c>
      <c r="F17" s="22">
        <v>20594</v>
      </c>
      <c r="G17" s="22">
        <v>4228725</v>
      </c>
      <c r="H17" s="22">
        <v>0</v>
      </c>
      <c r="I17" s="22">
        <v>3993285</v>
      </c>
      <c r="J17" s="22">
        <v>1266011</v>
      </c>
      <c r="K17" s="22">
        <v>0</v>
      </c>
      <c r="L17" s="22">
        <v>2674604</v>
      </c>
      <c r="M17" s="22">
        <v>702599</v>
      </c>
      <c r="N17" s="22">
        <v>0</v>
      </c>
      <c r="O17" s="22">
        <v>135716</v>
      </c>
      <c r="P17" s="22">
        <v>16002772</v>
      </c>
      <c r="Q17" s="22">
        <v>0</v>
      </c>
      <c r="R17" s="22">
        <v>9012959</v>
      </c>
      <c r="S17" s="22">
        <v>3941135</v>
      </c>
      <c r="T17" s="22">
        <v>0</v>
      </c>
      <c r="U17" s="22">
        <v>9987170</v>
      </c>
      <c r="V17" s="22">
        <v>10034621</v>
      </c>
      <c r="W17" s="22">
        <v>3370426</v>
      </c>
      <c r="X17" s="22">
        <v>0</v>
      </c>
      <c r="Y17" s="22">
        <v>1718823</v>
      </c>
      <c r="Z17" s="22">
        <v>0</v>
      </c>
      <c r="AA17" s="22">
        <v>67770</v>
      </c>
      <c r="AB17" s="22">
        <v>0</v>
      </c>
      <c r="AC17" s="22">
        <v>1794084</v>
      </c>
      <c r="AD17" s="22">
        <v>64</v>
      </c>
      <c r="AE17" s="22">
        <v>11222</v>
      </c>
      <c r="AF17" s="22">
        <v>0</v>
      </c>
      <c r="AG17" s="22">
        <v>12863</v>
      </c>
      <c r="AH17" s="22">
        <v>0</v>
      </c>
      <c r="AI17" s="22">
        <v>0</v>
      </c>
      <c r="AJ17" s="22">
        <v>16137064</v>
      </c>
      <c r="AK17" s="22">
        <v>3252613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155104148</v>
      </c>
      <c r="AR17" s="22">
        <v>613597</v>
      </c>
      <c r="AS17" s="22">
        <v>10359526</v>
      </c>
      <c r="AT17" s="22">
        <v>0</v>
      </c>
      <c r="AU17" s="22">
        <v>8252917</v>
      </c>
      <c r="AV17" s="22">
        <v>11612898</v>
      </c>
      <c r="AW17" s="22">
        <v>0</v>
      </c>
      <c r="AX17" s="22">
        <v>1755845</v>
      </c>
      <c r="AY17" s="22">
        <v>946348</v>
      </c>
      <c r="AZ17" s="22">
        <v>0</v>
      </c>
      <c r="BA17" s="22">
        <v>2737315</v>
      </c>
      <c r="BB17" s="22">
        <v>15654686</v>
      </c>
      <c r="BC17" s="22">
        <v>0</v>
      </c>
      <c r="BD17" s="22">
        <v>9906233</v>
      </c>
      <c r="BE17" s="22">
        <v>1859490</v>
      </c>
      <c r="BF17" s="22">
        <v>0</v>
      </c>
      <c r="BG17" s="22">
        <v>8050138</v>
      </c>
      <c r="BH17" s="22">
        <v>8021409</v>
      </c>
      <c r="BI17" s="22">
        <v>3627249</v>
      </c>
      <c r="BJ17" s="22">
        <v>0</v>
      </c>
      <c r="BK17" s="22">
        <v>2749739</v>
      </c>
      <c r="BL17" s="22">
        <v>0</v>
      </c>
      <c r="BM17" s="22">
        <v>36494</v>
      </c>
      <c r="BN17" s="22">
        <v>0</v>
      </c>
      <c r="BO17" s="22">
        <v>3144144</v>
      </c>
      <c r="BP17" s="22">
        <v>13065</v>
      </c>
      <c r="BQ17" s="22">
        <v>4454</v>
      </c>
      <c r="BR17" s="22">
        <v>0</v>
      </c>
      <c r="BS17" s="22">
        <v>236433</v>
      </c>
      <c r="BT17" s="22">
        <v>0</v>
      </c>
      <c r="BU17" s="22">
        <v>0</v>
      </c>
      <c r="BV17" s="22">
        <v>22341100</v>
      </c>
      <c r="BW17" s="22">
        <v>9426104</v>
      </c>
      <c r="BX17" s="22">
        <v>0</v>
      </c>
      <c r="BY17" s="22">
        <v>0</v>
      </c>
      <c r="BZ17" s="22">
        <v>0</v>
      </c>
      <c r="CA17" s="22">
        <v>0</v>
      </c>
      <c r="CB17" s="22">
        <v>0</v>
      </c>
      <c r="CC17" s="22">
        <v>121349184</v>
      </c>
      <c r="CD17" s="22">
        <v>33754964</v>
      </c>
    </row>
    <row r="18" spans="1:82" x14ac:dyDescent="0.25">
      <c r="A18" s="22" t="s">
        <v>120</v>
      </c>
      <c r="B18" s="22" t="s">
        <v>121</v>
      </c>
      <c r="C18" s="22" t="s">
        <v>150</v>
      </c>
      <c r="D18" s="22" t="s">
        <v>151</v>
      </c>
      <c r="E18" s="22">
        <v>11487889</v>
      </c>
      <c r="F18" s="22">
        <v>460521</v>
      </c>
      <c r="G18" s="22">
        <v>0</v>
      </c>
      <c r="H18" s="22">
        <v>0</v>
      </c>
      <c r="I18" s="22">
        <v>803396</v>
      </c>
      <c r="J18" s="22">
        <v>132571</v>
      </c>
      <c r="K18" s="22">
        <v>0</v>
      </c>
      <c r="L18" s="22">
        <v>0</v>
      </c>
      <c r="M18" s="22">
        <v>70496</v>
      </c>
      <c r="N18" s="22">
        <v>55595</v>
      </c>
      <c r="O18" s="22">
        <v>6773</v>
      </c>
      <c r="P18" s="22">
        <v>1755611</v>
      </c>
      <c r="Q18" s="22">
        <v>6536</v>
      </c>
      <c r="R18" s="22">
        <v>0</v>
      </c>
      <c r="S18" s="22">
        <v>372290</v>
      </c>
      <c r="T18" s="22">
        <v>0</v>
      </c>
      <c r="U18" s="22">
        <v>13813019</v>
      </c>
      <c r="V18" s="22">
        <v>1592551</v>
      </c>
      <c r="W18" s="22">
        <v>1340739</v>
      </c>
      <c r="X18" s="22">
        <v>0</v>
      </c>
      <c r="Y18" s="22">
        <v>490673</v>
      </c>
      <c r="Z18" s="22">
        <v>0</v>
      </c>
      <c r="AA18" s="22">
        <v>154694</v>
      </c>
      <c r="AB18" s="22">
        <v>0</v>
      </c>
      <c r="AC18" s="22">
        <v>149083</v>
      </c>
      <c r="AD18" s="22">
        <v>94139</v>
      </c>
      <c r="AE18" s="22">
        <v>149705</v>
      </c>
      <c r="AF18" s="22">
        <v>0</v>
      </c>
      <c r="AG18" s="22">
        <v>1448</v>
      </c>
      <c r="AH18" s="22">
        <v>0</v>
      </c>
      <c r="AI18" s="22">
        <v>0</v>
      </c>
      <c r="AJ18" s="22">
        <v>987597</v>
      </c>
      <c r="AK18" s="22">
        <v>224795</v>
      </c>
      <c r="AL18" s="22">
        <v>0</v>
      </c>
      <c r="AM18" s="22">
        <v>4647</v>
      </c>
      <c r="AN18" s="22">
        <v>0</v>
      </c>
      <c r="AO18" s="22">
        <v>0</v>
      </c>
      <c r="AP18" s="22">
        <v>7150</v>
      </c>
      <c r="AQ18" s="22">
        <v>34161918</v>
      </c>
      <c r="AR18" s="22">
        <v>362840</v>
      </c>
      <c r="AS18" s="22">
        <v>2955416</v>
      </c>
      <c r="AT18" s="22">
        <v>0</v>
      </c>
      <c r="AU18" s="22">
        <v>2700753</v>
      </c>
      <c r="AV18" s="22">
        <v>794903</v>
      </c>
      <c r="AW18" s="22">
        <v>24220</v>
      </c>
      <c r="AX18" s="22">
        <v>0</v>
      </c>
      <c r="AY18" s="22">
        <v>305336</v>
      </c>
      <c r="AZ18" s="22">
        <v>119646</v>
      </c>
      <c r="BA18" s="22">
        <v>1556890</v>
      </c>
      <c r="BB18" s="22">
        <v>1844245</v>
      </c>
      <c r="BC18" s="22">
        <v>259856</v>
      </c>
      <c r="BD18" s="22">
        <v>34381</v>
      </c>
      <c r="BE18" s="22">
        <v>159205</v>
      </c>
      <c r="BF18" s="22">
        <v>0</v>
      </c>
      <c r="BG18" s="22">
        <v>3987754</v>
      </c>
      <c r="BH18" s="22">
        <v>844726</v>
      </c>
      <c r="BI18" s="22">
        <v>996706</v>
      </c>
      <c r="BJ18" s="22">
        <v>0</v>
      </c>
      <c r="BK18" s="22">
        <v>462729</v>
      </c>
      <c r="BL18" s="22">
        <v>0</v>
      </c>
      <c r="BM18" s="22">
        <v>67134</v>
      </c>
      <c r="BN18" s="22">
        <v>26710</v>
      </c>
      <c r="BO18" s="22">
        <v>249934</v>
      </c>
      <c r="BP18" s="22">
        <v>716858</v>
      </c>
      <c r="BQ18" s="22">
        <v>9281</v>
      </c>
      <c r="BR18" s="22">
        <v>0</v>
      </c>
      <c r="BS18" s="22">
        <v>0</v>
      </c>
      <c r="BT18" s="22">
        <v>0</v>
      </c>
      <c r="BU18" s="22">
        <v>0</v>
      </c>
      <c r="BV18" s="22">
        <v>2602114</v>
      </c>
      <c r="BW18" s="22">
        <v>770110</v>
      </c>
      <c r="BX18" s="22">
        <v>0</v>
      </c>
      <c r="BY18" s="22">
        <v>0</v>
      </c>
      <c r="BZ18" s="22">
        <v>0</v>
      </c>
      <c r="CA18" s="22">
        <v>0</v>
      </c>
      <c r="CB18" s="22">
        <v>985</v>
      </c>
      <c r="CC18" s="22">
        <v>21852732</v>
      </c>
      <c r="CD18" s="22">
        <v>12309186</v>
      </c>
    </row>
    <row r="19" spans="1:82" x14ac:dyDescent="0.25">
      <c r="A19" s="22" t="s">
        <v>120</v>
      </c>
      <c r="B19" s="22" t="s">
        <v>152</v>
      </c>
      <c r="C19" s="22" t="s">
        <v>153</v>
      </c>
      <c r="D19" s="22" t="s">
        <v>154</v>
      </c>
      <c r="E19" s="22">
        <v>0</v>
      </c>
      <c r="F19" s="22">
        <v>0</v>
      </c>
      <c r="G19" s="22">
        <v>7029852</v>
      </c>
      <c r="H19" s="22">
        <v>0</v>
      </c>
      <c r="I19" s="22">
        <v>84992</v>
      </c>
      <c r="J19" s="22">
        <v>54391</v>
      </c>
      <c r="K19" s="22">
        <v>0</v>
      </c>
      <c r="L19" s="22">
        <v>114397</v>
      </c>
      <c r="M19" s="22">
        <v>446992</v>
      </c>
      <c r="N19" s="22">
        <v>0</v>
      </c>
      <c r="O19" s="22">
        <v>651726</v>
      </c>
      <c r="P19" s="22">
        <v>13221</v>
      </c>
      <c r="Q19" s="22">
        <v>0</v>
      </c>
      <c r="R19" s="22">
        <v>15984</v>
      </c>
      <c r="S19" s="22">
        <v>0</v>
      </c>
      <c r="T19" s="22">
        <v>0</v>
      </c>
      <c r="U19" s="22">
        <v>4809678</v>
      </c>
      <c r="V19" s="22">
        <v>1928163</v>
      </c>
      <c r="W19" s="22">
        <v>660046</v>
      </c>
      <c r="X19" s="22">
        <v>0</v>
      </c>
      <c r="Y19" s="22">
        <v>196375</v>
      </c>
      <c r="Z19" s="22">
        <v>0</v>
      </c>
      <c r="AA19" s="22">
        <v>11574</v>
      </c>
      <c r="AB19" s="22">
        <v>0</v>
      </c>
      <c r="AC19" s="22">
        <v>92443</v>
      </c>
      <c r="AD19" s="22">
        <v>0</v>
      </c>
      <c r="AE19" s="22">
        <v>0</v>
      </c>
      <c r="AF19" s="22">
        <v>0</v>
      </c>
      <c r="AG19" s="22">
        <v>0</v>
      </c>
      <c r="AH19" s="22">
        <v>109964</v>
      </c>
      <c r="AI19" s="22">
        <v>0</v>
      </c>
      <c r="AJ19" s="22">
        <v>635306</v>
      </c>
      <c r="AK19" s="22">
        <v>133341</v>
      </c>
      <c r="AL19" s="22">
        <v>274382</v>
      </c>
      <c r="AM19" s="22">
        <v>0</v>
      </c>
      <c r="AN19" s="22">
        <v>0</v>
      </c>
      <c r="AO19" s="22">
        <v>1034209</v>
      </c>
      <c r="AP19" s="22">
        <v>0</v>
      </c>
      <c r="AQ19" s="22">
        <v>18297036</v>
      </c>
      <c r="AR19" s="22">
        <v>267427</v>
      </c>
      <c r="AS19" s="22">
        <v>1410895</v>
      </c>
      <c r="AT19" s="22">
        <v>0</v>
      </c>
      <c r="AU19" s="22">
        <v>23799</v>
      </c>
      <c r="AV19" s="22">
        <v>360557</v>
      </c>
      <c r="AW19" s="22">
        <v>0</v>
      </c>
      <c r="AX19" s="22">
        <v>176868</v>
      </c>
      <c r="AY19" s="22">
        <v>440777</v>
      </c>
      <c r="AZ19" s="22">
        <v>0</v>
      </c>
      <c r="BA19" s="22">
        <v>2513850</v>
      </c>
      <c r="BB19" s="22">
        <v>1589305</v>
      </c>
      <c r="BC19" s="22">
        <v>0</v>
      </c>
      <c r="BD19" s="22">
        <v>96304</v>
      </c>
      <c r="BE19" s="22">
        <v>70904</v>
      </c>
      <c r="BF19" s="22">
        <v>0</v>
      </c>
      <c r="BG19" s="22">
        <v>1113470</v>
      </c>
      <c r="BH19" s="22">
        <v>936232</v>
      </c>
      <c r="BI19" s="22">
        <v>626012</v>
      </c>
      <c r="BJ19" s="22">
        <v>0</v>
      </c>
      <c r="BK19" s="22">
        <v>213205</v>
      </c>
      <c r="BL19" s="22">
        <v>0</v>
      </c>
      <c r="BM19" s="22">
        <v>22404</v>
      </c>
      <c r="BN19" s="22">
        <v>0</v>
      </c>
      <c r="BO19" s="22">
        <v>205981</v>
      </c>
      <c r="BP19" s="22">
        <v>8373</v>
      </c>
      <c r="BQ19" s="22">
        <v>23632</v>
      </c>
      <c r="BR19" s="22">
        <v>0</v>
      </c>
      <c r="BS19" s="22">
        <v>0</v>
      </c>
      <c r="BT19" s="22">
        <v>4844</v>
      </c>
      <c r="BU19" s="22">
        <v>4191</v>
      </c>
      <c r="BV19" s="22">
        <v>1975894</v>
      </c>
      <c r="BW19" s="22">
        <v>468022</v>
      </c>
      <c r="BX19" s="22">
        <v>402776</v>
      </c>
      <c r="BY19" s="22">
        <v>0</v>
      </c>
      <c r="BZ19" s="22">
        <v>0</v>
      </c>
      <c r="CA19" s="22">
        <v>802527</v>
      </c>
      <c r="CB19" s="22">
        <v>214054</v>
      </c>
      <c r="CC19" s="22">
        <v>13972303</v>
      </c>
      <c r="CD19" s="22">
        <v>4324733</v>
      </c>
    </row>
    <row r="20" spans="1:82" x14ac:dyDescent="0.25">
      <c r="A20" s="22" t="s">
        <v>120</v>
      </c>
      <c r="B20" s="22" t="s">
        <v>152</v>
      </c>
      <c r="C20" s="22" t="s">
        <v>155</v>
      </c>
      <c r="D20" s="22" t="s">
        <v>156</v>
      </c>
      <c r="E20" s="22">
        <v>5442886</v>
      </c>
      <c r="F20" s="22">
        <v>7814</v>
      </c>
      <c r="G20" s="22">
        <v>230786</v>
      </c>
      <c r="H20" s="22">
        <v>0</v>
      </c>
      <c r="I20" s="22">
        <v>0</v>
      </c>
      <c r="J20" s="22">
        <v>268799</v>
      </c>
      <c r="K20" s="22">
        <v>0</v>
      </c>
      <c r="L20" s="22">
        <v>58534</v>
      </c>
      <c r="M20" s="22">
        <v>159674</v>
      </c>
      <c r="N20" s="22">
        <v>0</v>
      </c>
      <c r="O20" s="22">
        <v>7096</v>
      </c>
      <c r="P20" s="22">
        <v>1286058</v>
      </c>
      <c r="Q20" s="22">
        <v>0</v>
      </c>
      <c r="R20" s="22">
        <v>0</v>
      </c>
      <c r="S20" s="22">
        <v>0</v>
      </c>
      <c r="T20" s="22">
        <v>0</v>
      </c>
      <c r="U20" s="22">
        <v>849536</v>
      </c>
      <c r="V20" s="22">
        <v>1326163</v>
      </c>
      <c r="W20" s="22">
        <v>650343</v>
      </c>
      <c r="X20" s="22">
        <v>69465</v>
      </c>
      <c r="Y20" s="22">
        <v>1444070</v>
      </c>
      <c r="Z20" s="22">
        <v>570353</v>
      </c>
      <c r="AA20" s="22">
        <v>9500</v>
      </c>
      <c r="AB20" s="22">
        <v>0</v>
      </c>
      <c r="AC20" s="22">
        <v>64052</v>
      </c>
      <c r="AD20" s="22">
        <v>14964</v>
      </c>
      <c r="AE20" s="22">
        <v>0</v>
      </c>
      <c r="AF20" s="22">
        <v>8489</v>
      </c>
      <c r="AG20" s="22">
        <v>88913</v>
      </c>
      <c r="AH20" s="22">
        <v>1917618</v>
      </c>
      <c r="AI20" s="22">
        <v>0</v>
      </c>
      <c r="AJ20" s="22">
        <v>4184493</v>
      </c>
      <c r="AK20" s="22">
        <v>1640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18661246</v>
      </c>
      <c r="AR20" s="22">
        <v>245596</v>
      </c>
      <c r="AS20" s="22">
        <v>800095</v>
      </c>
      <c r="AT20" s="22">
        <v>358695</v>
      </c>
      <c r="AU20" s="22">
        <v>0</v>
      </c>
      <c r="AV20" s="22">
        <v>620397</v>
      </c>
      <c r="AW20" s="22">
        <v>0</v>
      </c>
      <c r="AX20" s="22">
        <v>89479</v>
      </c>
      <c r="AY20" s="22">
        <v>291165</v>
      </c>
      <c r="AZ20" s="22">
        <v>0</v>
      </c>
      <c r="BA20" s="22">
        <v>487969</v>
      </c>
      <c r="BB20" s="22">
        <v>932604</v>
      </c>
      <c r="BC20" s="22">
        <v>0</v>
      </c>
      <c r="BD20" s="22">
        <v>0</v>
      </c>
      <c r="BE20" s="22">
        <v>0</v>
      </c>
      <c r="BF20" s="22">
        <v>0</v>
      </c>
      <c r="BG20" s="22">
        <v>652852</v>
      </c>
      <c r="BH20" s="22">
        <v>1211496</v>
      </c>
      <c r="BI20" s="22">
        <v>697292</v>
      </c>
      <c r="BJ20" s="22">
        <v>94609</v>
      </c>
      <c r="BK20" s="22">
        <v>754182</v>
      </c>
      <c r="BL20" s="22">
        <v>798434</v>
      </c>
      <c r="BM20" s="22">
        <v>18610</v>
      </c>
      <c r="BN20" s="22">
        <v>0</v>
      </c>
      <c r="BO20" s="22">
        <v>69416</v>
      </c>
      <c r="BP20" s="22">
        <v>14964</v>
      </c>
      <c r="BQ20" s="22">
        <v>0</v>
      </c>
      <c r="BR20" s="22">
        <v>76276</v>
      </c>
      <c r="BS20" s="22">
        <v>96426</v>
      </c>
      <c r="BT20" s="22">
        <v>1917618</v>
      </c>
      <c r="BU20" s="22">
        <v>0</v>
      </c>
      <c r="BV20" s="22">
        <v>2852047</v>
      </c>
      <c r="BW20" s="22">
        <v>209069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13289291</v>
      </c>
      <c r="CD20" s="22">
        <v>5371955</v>
      </c>
    </row>
    <row r="21" spans="1:82" x14ac:dyDescent="0.25">
      <c r="A21" s="22" t="s">
        <v>120</v>
      </c>
      <c r="B21" s="22" t="s">
        <v>152</v>
      </c>
      <c r="C21" s="22" t="s">
        <v>157</v>
      </c>
      <c r="D21" s="22" t="s">
        <v>158</v>
      </c>
      <c r="E21" s="22">
        <v>25463304</v>
      </c>
      <c r="F21" s="22">
        <v>0</v>
      </c>
      <c r="G21" s="22">
        <v>1022835</v>
      </c>
      <c r="H21" s="22">
        <v>0</v>
      </c>
      <c r="I21" s="22">
        <v>0</v>
      </c>
      <c r="J21" s="22">
        <v>159527</v>
      </c>
      <c r="K21" s="22">
        <v>0</v>
      </c>
      <c r="L21" s="22">
        <v>106634</v>
      </c>
      <c r="M21" s="22">
        <v>1083</v>
      </c>
      <c r="N21" s="22">
        <v>0</v>
      </c>
      <c r="O21" s="22">
        <v>0</v>
      </c>
      <c r="P21" s="22">
        <v>6893662</v>
      </c>
      <c r="Q21" s="22">
        <v>21688</v>
      </c>
      <c r="R21" s="22">
        <v>0</v>
      </c>
      <c r="S21" s="22">
        <v>0</v>
      </c>
      <c r="T21" s="22">
        <v>0</v>
      </c>
      <c r="U21" s="22">
        <v>3714127</v>
      </c>
      <c r="V21" s="22">
        <v>404798</v>
      </c>
      <c r="W21" s="22">
        <v>8065</v>
      </c>
      <c r="X21" s="22">
        <v>0</v>
      </c>
      <c r="Y21" s="22">
        <v>233523</v>
      </c>
      <c r="Z21" s="22">
        <v>0</v>
      </c>
      <c r="AA21" s="22">
        <v>0</v>
      </c>
      <c r="AB21" s="22">
        <v>0</v>
      </c>
      <c r="AC21" s="22">
        <v>352340</v>
      </c>
      <c r="AD21" s="22">
        <v>153981</v>
      </c>
      <c r="AE21" s="22">
        <v>43993</v>
      </c>
      <c r="AF21" s="22">
        <v>0</v>
      </c>
      <c r="AG21" s="22">
        <v>0</v>
      </c>
      <c r="AH21" s="22">
        <v>0</v>
      </c>
      <c r="AI21" s="22">
        <v>0</v>
      </c>
      <c r="AJ21" s="22">
        <v>96692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38676252</v>
      </c>
      <c r="AR21" s="22">
        <v>559407</v>
      </c>
      <c r="AS21" s="22">
        <v>3686984</v>
      </c>
      <c r="AT21" s="22">
        <v>0</v>
      </c>
      <c r="AU21" s="22">
        <v>0</v>
      </c>
      <c r="AV21" s="22">
        <v>568410</v>
      </c>
      <c r="AW21" s="22">
        <v>0</v>
      </c>
      <c r="AX21" s="22">
        <v>858219</v>
      </c>
      <c r="AY21" s="22">
        <v>276756</v>
      </c>
      <c r="AZ21" s="22">
        <v>0</v>
      </c>
      <c r="BA21" s="22">
        <v>0</v>
      </c>
      <c r="BB21" s="22">
        <v>11080190</v>
      </c>
      <c r="BC21" s="22">
        <v>126541</v>
      </c>
      <c r="BD21" s="22">
        <v>0</v>
      </c>
      <c r="BE21" s="22">
        <v>0</v>
      </c>
      <c r="BF21" s="22">
        <v>0</v>
      </c>
      <c r="BG21" s="22">
        <v>2296981</v>
      </c>
      <c r="BH21" s="22">
        <v>712468</v>
      </c>
      <c r="BI21" s="22">
        <v>559505</v>
      </c>
      <c r="BJ21" s="22">
        <v>0</v>
      </c>
      <c r="BK21" s="22">
        <v>583771</v>
      </c>
      <c r="BL21" s="22">
        <v>0</v>
      </c>
      <c r="BM21" s="22">
        <v>0</v>
      </c>
      <c r="BN21" s="22">
        <v>0</v>
      </c>
      <c r="BO21" s="22">
        <v>924294</v>
      </c>
      <c r="BP21" s="22">
        <v>1212185</v>
      </c>
      <c r="BQ21" s="22">
        <v>17227</v>
      </c>
      <c r="BR21" s="22">
        <v>0</v>
      </c>
      <c r="BS21" s="22">
        <v>0</v>
      </c>
      <c r="BT21" s="22">
        <v>0</v>
      </c>
      <c r="BU21" s="22">
        <v>0</v>
      </c>
      <c r="BV21" s="22">
        <v>1269119</v>
      </c>
      <c r="BW21" s="22">
        <v>171656</v>
      </c>
      <c r="BX21" s="22">
        <v>0</v>
      </c>
      <c r="BY21" s="22">
        <v>22042</v>
      </c>
      <c r="BZ21" s="22">
        <v>0</v>
      </c>
      <c r="CA21" s="22">
        <v>0</v>
      </c>
      <c r="CB21" s="22">
        <v>0</v>
      </c>
      <c r="CC21" s="22">
        <v>24925755</v>
      </c>
      <c r="CD21" s="22">
        <v>13750497</v>
      </c>
    </row>
    <row r="22" spans="1:82" x14ac:dyDescent="0.25">
      <c r="A22" s="22" t="s">
        <v>120</v>
      </c>
      <c r="B22" s="22" t="s">
        <v>152</v>
      </c>
      <c r="C22" s="22" t="s">
        <v>159</v>
      </c>
      <c r="D22" s="22" t="s">
        <v>160</v>
      </c>
      <c r="E22" s="22">
        <v>176795111</v>
      </c>
      <c r="F22" s="22">
        <v>2275</v>
      </c>
      <c r="G22" s="22">
        <v>9193482</v>
      </c>
      <c r="H22" s="22">
        <v>0</v>
      </c>
      <c r="I22" s="22">
        <v>3764730</v>
      </c>
      <c r="J22" s="22">
        <v>6232187</v>
      </c>
      <c r="K22" s="22">
        <v>0</v>
      </c>
      <c r="L22" s="22">
        <v>4931656</v>
      </c>
      <c r="M22" s="22">
        <v>3257290</v>
      </c>
      <c r="N22" s="22">
        <v>0</v>
      </c>
      <c r="O22" s="22">
        <v>219605</v>
      </c>
      <c r="P22" s="22">
        <v>20462635</v>
      </c>
      <c r="Q22" s="22">
        <v>199534</v>
      </c>
      <c r="R22" s="22">
        <v>3674068</v>
      </c>
      <c r="S22" s="22">
        <v>0</v>
      </c>
      <c r="T22" s="22">
        <v>0</v>
      </c>
      <c r="U22" s="22">
        <v>27751677</v>
      </c>
      <c r="V22" s="22">
        <v>16824719</v>
      </c>
      <c r="W22" s="22">
        <v>6355972</v>
      </c>
      <c r="X22" s="22">
        <v>309618</v>
      </c>
      <c r="Y22" s="22">
        <v>4813885</v>
      </c>
      <c r="Z22" s="22">
        <v>0</v>
      </c>
      <c r="AA22" s="22">
        <v>0</v>
      </c>
      <c r="AB22" s="22">
        <v>0</v>
      </c>
      <c r="AC22" s="22">
        <v>3608940</v>
      </c>
      <c r="AD22" s="22">
        <v>319752</v>
      </c>
      <c r="AE22" s="22">
        <v>218653</v>
      </c>
      <c r="AF22" s="22">
        <v>0</v>
      </c>
      <c r="AG22" s="22">
        <v>0</v>
      </c>
      <c r="AH22" s="22">
        <v>0</v>
      </c>
      <c r="AI22" s="22">
        <v>0</v>
      </c>
      <c r="AJ22" s="22">
        <v>21041266</v>
      </c>
      <c r="AK22" s="22">
        <v>24420396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334397451</v>
      </c>
      <c r="AR22" s="22">
        <v>1292593</v>
      </c>
      <c r="AS22" s="22">
        <v>54163925</v>
      </c>
      <c r="AT22" s="22">
        <v>0</v>
      </c>
      <c r="AU22" s="22">
        <v>11490740</v>
      </c>
      <c r="AV22" s="22">
        <v>16094362</v>
      </c>
      <c r="AW22" s="22">
        <v>79300</v>
      </c>
      <c r="AX22" s="22">
        <v>4744984</v>
      </c>
      <c r="AY22" s="22">
        <v>2486369</v>
      </c>
      <c r="AZ22" s="22">
        <v>0</v>
      </c>
      <c r="BA22" s="22">
        <v>15252947</v>
      </c>
      <c r="BB22" s="22">
        <v>17684082</v>
      </c>
      <c r="BC22" s="22">
        <v>208701</v>
      </c>
      <c r="BD22" s="22">
        <v>12942180</v>
      </c>
      <c r="BE22" s="22">
        <v>98444</v>
      </c>
      <c r="BF22" s="22">
        <v>0</v>
      </c>
      <c r="BG22" s="22">
        <v>16923166</v>
      </c>
      <c r="BH22" s="22">
        <v>14686614</v>
      </c>
      <c r="BI22" s="22">
        <v>5507522</v>
      </c>
      <c r="BJ22" s="22">
        <v>657469</v>
      </c>
      <c r="BK22" s="22">
        <v>5799427</v>
      </c>
      <c r="BL22" s="22">
        <v>0</v>
      </c>
      <c r="BM22" s="22">
        <v>0</v>
      </c>
      <c r="BN22" s="22">
        <v>0</v>
      </c>
      <c r="BO22" s="22">
        <v>5917560</v>
      </c>
      <c r="BP22" s="22">
        <v>2555978</v>
      </c>
      <c r="BQ22" s="22">
        <v>0</v>
      </c>
      <c r="BR22" s="22">
        <v>0</v>
      </c>
      <c r="BS22" s="22">
        <v>0</v>
      </c>
      <c r="BT22" s="22">
        <v>0</v>
      </c>
      <c r="BU22" s="22">
        <v>0</v>
      </c>
      <c r="BV22" s="22">
        <v>31740619</v>
      </c>
      <c r="BW22" s="22">
        <v>5302742</v>
      </c>
      <c r="BX22" s="22">
        <v>0</v>
      </c>
      <c r="BY22" s="22">
        <v>0</v>
      </c>
      <c r="BZ22" s="22">
        <v>0</v>
      </c>
      <c r="CA22" s="22">
        <v>0</v>
      </c>
      <c r="CB22" s="22">
        <v>226547</v>
      </c>
      <c r="CC22" s="22">
        <v>225856271</v>
      </c>
      <c r="CD22" s="22">
        <v>108541180</v>
      </c>
    </row>
    <row r="23" spans="1:82" x14ac:dyDescent="0.25">
      <c r="A23" s="22" t="s">
        <v>120</v>
      </c>
      <c r="B23" s="22" t="s">
        <v>152</v>
      </c>
      <c r="C23" s="22" t="s">
        <v>161</v>
      </c>
      <c r="D23" s="22" t="s">
        <v>162</v>
      </c>
      <c r="E23" s="22">
        <v>383812953</v>
      </c>
      <c r="F23" s="22">
        <v>45</v>
      </c>
      <c r="G23" s="22">
        <v>13951653</v>
      </c>
      <c r="H23" s="22">
        <v>67298</v>
      </c>
      <c r="I23" s="22">
        <v>4961768</v>
      </c>
      <c r="J23" s="22">
        <v>1456875</v>
      </c>
      <c r="K23" s="22">
        <v>0</v>
      </c>
      <c r="L23" s="22">
        <v>5570493</v>
      </c>
      <c r="M23" s="22">
        <v>1259249</v>
      </c>
      <c r="N23" s="22">
        <v>0</v>
      </c>
      <c r="O23" s="22">
        <v>238645</v>
      </c>
      <c r="P23" s="22">
        <v>33286058</v>
      </c>
      <c r="Q23" s="22">
        <v>4003425</v>
      </c>
      <c r="R23" s="22">
        <v>2883952</v>
      </c>
      <c r="S23" s="22">
        <v>10564171</v>
      </c>
      <c r="T23" s="22">
        <v>0</v>
      </c>
      <c r="U23" s="22">
        <v>96708317</v>
      </c>
      <c r="V23" s="22">
        <v>56972007</v>
      </c>
      <c r="W23" s="22">
        <v>10970222</v>
      </c>
      <c r="X23" s="22">
        <v>0</v>
      </c>
      <c r="Y23" s="22">
        <v>1528162</v>
      </c>
      <c r="Z23" s="22">
        <v>0</v>
      </c>
      <c r="AA23" s="22">
        <v>26619</v>
      </c>
      <c r="AB23" s="22">
        <v>0</v>
      </c>
      <c r="AC23" s="22">
        <v>11889813</v>
      </c>
      <c r="AD23" s="22">
        <v>0</v>
      </c>
      <c r="AE23" s="22">
        <v>3056961</v>
      </c>
      <c r="AF23" s="22">
        <v>14235650</v>
      </c>
      <c r="AG23" s="22">
        <v>177083</v>
      </c>
      <c r="AH23" s="22">
        <v>0</v>
      </c>
      <c r="AI23" s="22">
        <v>71328</v>
      </c>
      <c r="AJ23" s="22">
        <v>5258909</v>
      </c>
      <c r="AK23" s="22">
        <v>664107</v>
      </c>
      <c r="AL23" s="22">
        <v>0</v>
      </c>
      <c r="AM23" s="22">
        <v>0</v>
      </c>
      <c r="AN23" s="22">
        <v>0</v>
      </c>
      <c r="AO23" s="22">
        <v>0</v>
      </c>
      <c r="AP23" s="22">
        <v>469210</v>
      </c>
      <c r="AQ23" s="22">
        <v>664084973</v>
      </c>
      <c r="AR23" s="22">
        <v>1185453</v>
      </c>
      <c r="AS23" s="22">
        <v>49460827</v>
      </c>
      <c r="AT23" s="22">
        <v>2403396</v>
      </c>
      <c r="AU23" s="22">
        <v>24389077</v>
      </c>
      <c r="AV23" s="22">
        <v>20596642</v>
      </c>
      <c r="AW23" s="22">
        <v>580313</v>
      </c>
      <c r="AX23" s="22">
        <v>5573403</v>
      </c>
      <c r="AY23" s="22">
        <v>3138682</v>
      </c>
      <c r="AZ23" s="22">
        <v>0</v>
      </c>
      <c r="BA23" s="22">
        <v>19385136</v>
      </c>
      <c r="BB23" s="22">
        <v>29592241</v>
      </c>
      <c r="BC23" s="22">
        <v>0</v>
      </c>
      <c r="BD23" s="22">
        <v>13578780</v>
      </c>
      <c r="BE23" s="22">
        <v>1305997</v>
      </c>
      <c r="BF23" s="22">
        <v>0</v>
      </c>
      <c r="BG23" s="22">
        <v>22657253</v>
      </c>
      <c r="BH23" s="22">
        <v>16727456</v>
      </c>
      <c r="BI23" s="22">
        <v>10176409</v>
      </c>
      <c r="BJ23" s="22">
        <v>0</v>
      </c>
      <c r="BK23" s="22">
        <v>3629113</v>
      </c>
      <c r="BL23" s="22">
        <v>15000</v>
      </c>
      <c r="BM23" s="22">
        <v>1161356</v>
      </c>
      <c r="BN23" s="22">
        <v>0</v>
      </c>
      <c r="BO23" s="22">
        <v>8134557</v>
      </c>
      <c r="BP23" s="22">
        <v>0</v>
      </c>
      <c r="BQ23" s="22">
        <v>2165598</v>
      </c>
      <c r="BR23" s="22">
        <v>78219</v>
      </c>
      <c r="BS23" s="22">
        <v>0</v>
      </c>
      <c r="BT23" s="22">
        <v>0</v>
      </c>
      <c r="BU23" s="22">
        <v>658786</v>
      </c>
      <c r="BV23" s="22">
        <v>33829280</v>
      </c>
      <c r="BW23" s="22">
        <v>3854716</v>
      </c>
      <c r="BX23" s="22">
        <v>0</v>
      </c>
      <c r="BY23" s="22">
        <v>0</v>
      </c>
      <c r="BZ23" s="22">
        <v>0</v>
      </c>
      <c r="CA23" s="22">
        <v>0</v>
      </c>
      <c r="CB23" s="22">
        <v>36601</v>
      </c>
      <c r="CC23" s="22">
        <v>274314291</v>
      </c>
      <c r="CD23" s="22">
        <v>389770682</v>
      </c>
    </row>
    <row r="24" spans="1:82" x14ac:dyDescent="0.25">
      <c r="A24" s="22" t="s">
        <v>120</v>
      </c>
      <c r="B24" s="22" t="s">
        <v>163</v>
      </c>
      <c r="C24" s="22" t="s">
        <v>164</v>
      </c>
      <c r="D24" s="22" t="s">
        <v>165</v>
      </c>
      <c r="E24" s="22">
        <v>1119753</v>
      </c>
      <c r="F24" s="22">
        <v>0</v>
      </c>
      <c r="G24" s="22">
        <v>211639</v>
      </c>
      <c r="H24" s="22">
        <v>0</v>
      </c>
      <c r="I24" s="22">
        <v>0</v>
      </c>
      <c r="J24" s="22">
        <v>8383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443459</v>
      </c>
      <c r="Q24" s="22">
        <v>0</v>
      </c>
      <c r="R24" s="22">
        <v>0</v>
      </c>
      <c r="S24" s="22">
        <v>0</v>
      </c>
      <c r="T24" s="22">
        <v>0</v>
      </c>
      <c r="U24" s="22">
        <v>100528</v>
      </c>
      <c r="V24" s="22">
        <v>13944</v>
      </c>
      <c r="W24" s="22">
        <v>9091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110693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1155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2018645</v>
      </c>
      <c r="AR24" s="22">
        <v>49337</v>
      </c>
      <c r="AS24" s="22">
        <v>665669</v>
      </c>
      <c r="AT24" s="22">
        <v>0</v>
      </c>
      <c r="AU24" s="22">
        <v>0</v>
      </c>
      <c r="AV24" s="22">
        <v>31368</v>
      </c>
      <c r="AW24" s="22">
        <v>0</v>
      </c>
      <c r="AX24" s="22">
        <v>0</v>
      </c>
      <c r="AY24" s="22">
        <v>0</v>
      </c>
      <c r="AZ24" s="22">
        <v>0</v>
      </c>
      <c r="BA24" s="22">
        <v>0</v>
      </c>
      <c r="BB24" s="22">
        <v>615923</v>
      </c>
      <c r="BC24" s="22">
        <v>0</v>
      </c>
      <c r="BD24" s="22">
        <v>0</v>
      </c>
      <c r="BE24" s="22">
        <v>0</v>
      </c>
      <c r="BF24" s="22">
        <v>0</v>
      </c>
      <c r="BG24" s="22">
        <v>135929</v>
      </c>
      <c r="BH24" s="22">
        <v>607</v>
      </c>
      <c r="BI24" s="22">
        <v>63350</v>
      </c>
      <c r="BJ24" s="22">
        <v>0</v>
      </c>
      <c r="BK24" s="22">
        <v>0</v>
      </c>
      <c r="BL24" s="22">
        <v>0</v>
      </c>
      <c r="BM24" s="22">
        <v>0</v>
      </c>
      <c r="BN24" s="22">
        <v>0</v>
      </c>
      <c r="BO24" s="22">
        <v>0</v>
      </c>
      <c r="BP24" s="22">
        <v>165303</v>
      </c>
      <c r="BQ24" s="22">
        <v>0</v>
      </c>
      <c r="BR24" s="22">
        <v>0</v>
      </c>
      <c r="BS24" s="22">
        <v>0</v>
      </c>
      <c r="BT24" s="22">
        <v>0</v>
      </c>
      <c r="BU24" s="22">
        <v>0</v>
      </c>
      <c r="BV24" s="22">
        <v>52371</v>
      </c>
      <c r="BW24" s="22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1779857</v>
      </c>
      <c r="CD24" s="22">
        <v>238788</v>
      </c>
    </row>
    <row r="25" spans="1:82" x14ac:dyDescent="0.25">
      <c r="A25" s="22" t="s">
        <v>120</v>
      </c>
      <c r="B25" s="22" t="s">
        <v>163</v>
      </c>
      <c r="C25" s="22" t="s">
        <v>166</v>
      </c>
      <c r="D25" s="22" t="s">
        <v>167</v>
      </c>
      <c r="E25" s="22">
        <v>15624473</v>
      </c>
      <c r="F25" s="22">
        <v>5790</v>
      </c>
      <c r="G25" s="22">
        <v>1662659</v>
      </c>
      <c r="H25" s="22">
        <v>0</v>
      </c>
      <c r="I25" s="22">
        <v>0</v>
      </c>
      <c r="J25" s="22">
        <v>358814</v>
      </c>
      <c r="K25" s="22">
        <v>0</v>
      </c>
      <c r="L25" s="22">
        <v>453759</v>
      </c>
      <c r="M25" s="22">
        <v>1282</v>
      </c>
      <c r="N25" s="22">
        <v>0</v>
      </c>
      <c r="O25" s="22">
        <v>201673</v>
      </c>
      <c r="P25" s="22">
        <v>845949</v>
      </c>
      <c r="Q25" s="22">
        <v>55466</v>
      </c>
      <c r="R25" s="22">
        <v>0</v>
      </c>
      <c r="S25" s="22">
        <v>0</v>
      </c>
      <c r="T25" s="22">
        <v>57882</v>
      </c>
      <c r="U25" s="22">
        <v>176855</v>
      </c>
      <c r="V25" s="22">
        <v>42363</v>
      </c>
      <c r="W25" s="22">
        <v>127037</v>
      </c>
      <c r="X25" s="22">
        <v>0</v>
      </c>
      <c r="Y25" s="22">
        <v>0</v>
      </c>
      <c r="Z25" s="22">
        <v>0</v>
      </c>
      <c r="AA25" s="22">
        <v>4250</v>
      </c>
      <c r="AB25" s="22">
        <v>0</v>
      </c>
      <c r="AC25" s="22">
        <v>425005</v>
      </c>
      <c r="AD25" s="22">
        <v>280002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767373</v>
      </c>
      <c r="AK25" s="22">
        <v>40997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21131629</v>
      </c>
      <c r="AR25" s="22">
        <v>483400</v>
      </c>
      <c r="AS25" s="22">
        <v>2013555</v>
      </c>
      <c r="AT25" s="22">
        <v>0</v>
      </c>
      <c r="AU25" s="22">
        <v>0</v>
      </c>
      <c r="AV25" s="22">
        <v>581071</v>
      </c>
      <c r="AW25" s="22">
        <v>0</v>
      </c>
      <c r="AX25" s="22">
        <v>600250</v>
      </c>
      <c r="AY25" s="22">
        <v>68018</v>
      </c>
      <c r="AZ25" s="22">
        <v>0</v>
      </c>
      <c r="BA25" s="22">
        <v>124783</v>
      </c>
      <c r="BB25" s="22">
        <v>11844666</v>
      </c>
      <c r="BC25" s="22">
        <v>133818</v>
      </c>
      <c r="BD25" s="22">
        <v>0</v>
      </c>
      <c r="BE25" s="22">
        <v>0</v>
      </c>
      <c r="BF25" s="22">
        <v>89222</v>
      </c>
      <c r="BG25" s="22">
        <v>678075</v>
      </c>
      <c r="BH25" s="22">
        <v>138637</v>
      </c>
      <c r="BI25" s="22">
        <v>534365</v>
      </c>
      <c r="BJ25" s="22">
        <v>0</v>
      </c>
      <c r="BK25" s="22">
        <v>106759</v>
      </c>
      <c r="BL25" s="22">
        <v>0</v>
      </c>
      <c r="BM25" s="22">
        <v>7405</v>
      </c>
      <c r="BN25" s="22">
        <v>0</v>
      </c>
      <c r="BO25" s="22">
        <v>875636</v>
      </c>
      <c r="BP25" s="22">
        <v>903721</v>
      </c>
      <c r="BQ25" s="22">
        <v>0</v>
      </c>
      <c r="BR25" s="22">
        <v>0</v>
      </c>
      <c r="BS25" s="22">
        <v>0</v>
      </c>
      <c r="BT25" s="22">
        <v>0</v>
      </c>
      <c r="BU25" s="22">
        <v>0</v>
      </c>
      <c r="BV25" s="22">
        <v>1982836</v>
      </c>
      <c r="BW25" s="22">
        <v>224598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21390815</v>
      </c>
      <c r="CD25" s="22">
        <v>-259186</v>
      </c>
    </row>
    <row r="26" spans="1:82" x14ac:dyDescent="0.25">
      <c r="A26" s="22" t="s">
        <v>120</v>
      </c>
      <c r="B26" s="22" t="s">
        <v>163</v>
      </c>
      <c r="C26" s="22" t="s">
        <v>168</v>
      </c>
      <c r="D26" s="22" t="s">
        <v>169</v>
      </c>
      <c r="E26" s="22">
        <v>6839138</v>
      </c>
      <c r="F26" s="22">
        <v>3696</v>
      </c>
      <c r="G26" s="22">
        <v>14996</v>
      </c>
      <c r="H26" s="22">
        <v>592870</v>
      </c>
      <c r="I26" s="22">
        <v>0</v>
      </c>
      <c r="J26" s="22">
        <v>1322</v>
      </c>
      <c r="K26" s="22">
        <v>0</v>
      </c>
      <c r="L26" s="22">
        <v>33742</v>
      </c>
      <c r="M26" s="22">
        <v>19906</v>
      </c>
      <c r="N26" s="22">
        <v>0</v>
      </c>
      <c r="O26" s="22">
        <v>0</v>
      </c>
      <c r="P26" s="22">
        <v>3293724</v>
      </c>
      <c r="Q26" s="22">
        <v>17826</v>
      </c>
      <c r="R26" s="22">
        <v>0</v>
      </c>
      <c r="S26" s="22">
        <v>0</v>
      </c>
      <c r="T26" s="22">
        <v>0</v>
      </c>
      <c r="U26" s="22">
        <v>1370301</v>
      </c>
      <c r="V26" s="22">
        <v>54240</v>
      </c>
      <c r="W26" s="22">
        <v>292994</v>
      </c>
      <c r="X26" s="22">
        <v>8000</v>
      </c>
      <c r="Y26" s="22">
        <v>0</v>
      </c>
      <c r="Z26" s="22">
        <v>0</v>
      </c>
      <c r="AA26" s="22">
        <v>0</v>
      </c>
      <c r="AB26" s="22">
        <v>0</v>
      </c>
      <c r="AC26" s="22">
        <v>20887</v>
      </c>
      <c r="AD26" s="22">
        <v>203659</v>
      </c>
      <c r="AE26" s="22">
        <v>5737</v>
      </c>
      <c r="AF26" s="22">
        <v>0</v>
      </c>
      <c r="AG26" s="22">
        <v>5049</v>
      </c>
      <c r="AH26" s="22">
        <v>0</v>
      </c>
      <c r="AI26" s="22">
        <v>0</v>
      </c>
      <c r="AJ26" s="22">
        <v>25627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12803714</v>
      </c>
      <c r="AR26" s="22">
        <v>236618</v>
      </c>
      <c r="AS26" s="22">
        <v>874522</v>
      </c>
      <c r="AT26" s="22">
        <v>0</v>
      </c>
      <c r="AU26" s="22">
        <v>0</v>
      </c>
      <c r="AV26" s="22">
        <v>189598</v>
      </c>
      <c r="AW26" s="22">
        <v>5561</v>
      </c>
      <c r="AX26" s="22">
        <v>33742</v>
      </c>
      <c r="AY26" s="22">
        <v>24729</v>
      </c>
      <c r="AZ26" s="22">
        <v>0</v>
      </c>
      <c r="BA26" s="22">
        <v>0</v>
      </c>
      <c r="BB26" s="22">
        <v>5325712</v>
      </c>
      <c r="BC26" s="22">
        <v>43879</v>
      </c>
      <c r="BD26" s="22">
        <v>0</v>
      </c>
      <c r="BE26" s="22">
        <v>0</v>
      </c>
      <c r="BF26" s="22">
        <v>0</v>
      </c>
      <c r="BG26" s="22">
        <v>373046</v>
      </c>
      <c r="BH26" s="22">
        <v>31607</v>
      </c>
      <c r="BI26" s="22">
        <v>211394</v>
      </c>
      <c r="BJ26" s="22">
        <v>22677</v>
      </c>
      <c r="BK26" s="22">
        <v>35196</v>
      </c>
      <c r="BL26" s="22">
        <v>0</v>
      </c>
      <c r="BM26" s="22">
        <v>0</v>
      </c>
      <c r="BN26" s="22">
        <v>0</v>
      </c>
      <c r="BO26" s="22">
        <v>105968</v>
      </c>
      <c r="BP26" s="22">
        <v>515412</v>
      </c>
      <c r="BQ26" s="22">
        <v>0</v>
      </c>
      <c r="BR26" s="22">
        <v>0</v>
      </c>
      <c r="BS26" s="22">
        <v>0</v>
      </c>
      <c r="BT26" s="22">
        <v>0</v>
      </c>
      <c r="BU26" s="22">
        <v>0</v>
      </c>
      <c r="BV26" s="22">
        <v>228445</v>
      </c>
      <c r="BW26" s="22">
        <v>84538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8342644</v>
      </c>
      <c r="CD26" s="22">
        <v>4461070</v>
      </c>
    </row>
    <row r="27" spans="1:82" x14ac:dyDescent="0.25">
      <c r="A27" s="22" t="s">
        <v>120</v>
      </c>
      <c r="B27" s="22" t="s">
        <v>163</v>
      </c>
      <c r="C27" s="22" t="s">
        <v>170</v>
      </c>
      <c r="D27" s="22" t="s">
        <v>171</v>
      </c>
      <c r="E27" s="22">
        <v>10986740</v>
      </c>
      <c r="F27" s="22">
        <v>0</v>
      </c>
      <c r="G27" s="22">
        <v>444217</v>
      </c>
      <c r="H27" s="22">
        <v>0</v>
      </c>
      <c r="I27" s="22">
        <v>0</v>
      </c>
      <c r="J27" s="22">
        <v>64327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3097408</v>
      </c>
      <c r="Q27" s="22">
        <v>0</v>
      </c>
      <c r="R27" s="22">
        <v>0</v>
      </c>
      <c r="S27" s="22">
        <v>0</v>
      </c>
      <c r="T27" s="22">
        <v>0</v>
      </c>
      <c r="U27" s="22">
        <v>435894</v>
      </c>
      <c r="V27" s="22">
        <v>11875</v>
      </c>
      <c r="W27" s="22">
        <v>24974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21589</v>
      </c>
      <c r="AE27" s="22">
        <v>0</v>
      </c>
      <c r="AF27" s="22">
        <v>0</v>
      </c>
      <c r="AG27" s="22">
        <v>0</v>
      </c>
      <c r="AH27" s="22">
        <v>340312</v>
      </c>
      <c r="AI27" s="22">
        <v>0</v>
      </c>
      <c r="AJ27" s="22">
        <v>35309</v>
      </c>
      <c r="AK27" s="22">
        <v>0</v>
      </c>
      <c r="AL27" s="22">
        <v>0</v>
      </c>
      <c r="AM27" s="22">
        <v>202825</v>
      </c>
      <c r="AN27" s="22">
        <v>0</v>
      </c>
      <c r="AO27" s="22">
        <v>0</v>
      </c>
      <c r="AP27" s="22">
        <v>219283</v>
      </c>
      <c r="AQ27" s="22">
        <v>15884753</v>
      </c>
      <c r="AR27" s="22">
        <v>293964</v>
      </c>
      <c r="AS27" s="22">
        <v>1633499</v>
      </c>
      <c r="AT27" s="22">
        <v>0</v>
      </c>
      <c r="AU27" s="22">
        <v>225893</v>
      </c>
      <c r="AV27" s="22">
        <v>648420</v>
      </c>
      <c r="AW27" s="22">
        <v>4162</v>
      </c>
      <c r="AX27" s="22">
        <v>107988</v>
      </c>
      <c r="AY27" s="22">
        <v>1209</v>
      </c>
      <c r="AZ27" s="22">
        <v>0</v>
      </c>
      <c r="BA27" s="22">
        <v>0</v>
      </c>
      <c r="BB27" s="22">
        <v>8864080</v>
      </c>
      <c r="BC27" s="22">
        <v>0</v>
      </c>
      <c r="BD27" s="22">
        <v>0</v>
      </c>
      <c r="BE27" s="22">
        <v>0</v>
      </c>
      <c r="BF27" s="22">
        <v>0</v>
      </c>
      <c r="BG27" s="22">
        <v>71857</v>
      </c>
      <c r="BH27" s="22">
        <v>64533</v>
      </c>
      <c r="BI27" s="22">
        <v>6966</v>
      </c>
      <c r="BJ27" s="22">
        <v>0</v>
      </c>
      <c r="BK27" s="22">
        <v>38976</v>
      </c>
      <c r="BL27" s="22">
        <v>0</v>
      </c>
      <c r="BM27" s="22">
        <v>0</v>
      </c>
      <c r="BN27" s="22">
        <v>0</v>
      </c>
      <c r="BO27" s="22">
        <v>339797</v>
      </c>
      <c r="BP27" s="22">
        <v>549930</v>
      </c>
      <c r="BQ27" s="22">
        <v>0</v>
      </c>
      <c r="BR27" s="22">
        <v>0</v>
      </c>
      <c r="BS27" s="22">
        <v>0</v>
      </c>
      <c r="BT27" s="22">
        <v>270674</v>
      </c>
      <c r="BU27" s="22">
        <v>380539</v>
      </c>
      <c r="BV27" s="22">
        <v>0</v>
      </c>
      <c r="BW27" s="22">
        <v>137000</v>
      </c>
      <c r="BX27" s="22">
        <v>0</v>
      </c>
      <c r="BY27" s="22">
        <v>141510</v>
      </c>
      <c r="BZ27" s="22">
        <v>0</v>
      </c>
      <c r="CA27" s="22">
        <v>0</v>
      </c>
      <c r="CB27" s="22">
        <v>9195</v>
      </c>
      <c r="CC27" s="22">
        <v>13790192</v>
      </c>
      <c r="CD27" s="22">
        <v>2094561</v>
      </c>
    </row>
    <row r="28" spans="1:82" x14ac:dyDescent="0.25">
      <c r="A28" s="22" t="s">
        <v>120</v>
      </c>
      <c r="B28" s="22" t="s">
        <v>163</v>
      </c>
      <c r="C28" s="22" t="s">
        <v>172</v>
      </c>
      <c r="D28" s="22" t="s">
        <v>173</v>
      </c>
      <c r="E28" s="22">
        <v>17335692</v>
      </c>
      <c r="F28" s="22">
        <v>2889</v>
      </c>
      <c r="G28" s="22">
        <v>698219</v>
      </c>
      <c r="H28" s="22">
        <v>0</v>
      </c>
      <c r="I28" s="22">
        <v>0</v>
      </c>
      <c r="J28" s="22">
        <v>208038</v>
      </c>
      <c r="K28" s="22">
        <v>5856</v>
      </c>
      <c r="L28" s="22">
        <v>0</v>
      </c>
      <c r="M28" s="22">
        <v>31272</v>
      </c>
      <c r="N28" s="22">
        <v>0</v>
      </c>
      <c r="O28" s="22">
        <v>182597</v>
      </c>
      <c r="P28" s="22">
        <v>5432343</v>
      </c>
      <c r="Q28" s="22">
        <v>738278</v>
      </c>
      <c r="R28" s="22">
        <v>0</v>
      </c>
      <c r="S28" s="22">
        <v>20909</v>
      </c>
      <c r="T28" s="22">
        <v>0</v>
      </c>
      <c r="U28" s="22">
        <v>3330643</v>
      </c>
      <c r="V28" s="22">
        <v>158844</v>
      </c>
      <c r="W28" s="22">
        <v>4284</v>
      </c>
      <c r="X28" s="22">
        <v>0</v>
      </c>
      <c r="Y28" s="22">
        <v>205014</v>
      </c>
      <c r="Z28" s="22">
        <v>0</v>
      </c>
      <c r="AA28" s="22">
        <v>0</v>
      </c>
      <c r="AB28" s="22">
        <v>0</v>
      </c>
      <c r="AC28" s="22">
        <v>274019</v>
      </c>
      <c r="AD28" s="22">
        <v>262458</v>
      </c>
      <c r="AE28" s="22">
        <v>20875</v>
      </c>
      <c r="AF28" s="22">
        <v>0</v>
      </c>
      <c r="AG28" s="22">
        <v>0</v>
      </c>
      <c r="AH28" s="22">
        <v>0</v>
      </c>
      <c r="AI28" s="22">
        <v>0</v>
      </c>
      <c r="AJ28" s="22">
        <v>328317</v>
      </c>
      <c r="AK28" s="22">
        <v>21303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29261850</v>
      </c>
      <c r="AR28" s="22">
        <v>304468</v>
      </c>
      <c r="AS28" s="22">
        <v>1679024</v>
      </c>
      <c r="AT28" s="22">
        <v>0</v>
      </c>
      <c r="AU28" s="22">
        <v>0</v>
      </c>
      <c r="AV28" s="22">
        <v>606165</v>
      </c>
      <c r="AW28" s="22">
        <v>9231</v>
      </c>
      <c r="AX28" s="22">
        <v>0</v>
      </c>
      <c r="AY28" s="22">
        <v>387375</v>
      </c>
      <c r="AZ28" s="22">
        <v>0</v>
      </c>
      <c r="BA28" s="22">
        <v>651939</v>
      </c>
      <c r="BB28" s="22">
        <v>17876041</v>
      </c>
      <c r="BC28" s="22">
        <v>803447</v>
      </c>
      <c r="BD28" s="22">
        <v>0</v>
      </c>
      <c r="BE28" s="22">
        <v>178893</v>
      </c>
      <c r="BF28" s="22">
        <v>0</v>
      </c>
      <c r="BG28" s="22">
        <v>1544708</v>
      </c>
      <c r="BH28" s="22">
        <v>263746</v>
      </c>
      <c r="BI28" s="22">
        <v>474003</v>
      </c>
      <c r="BJ28" s="22">
        <v>0</v>
      </c>
      <c r="BK28" s="22">
        <v>390927</v>
      </c>
      <c r="BL28" s="22">
        <v>0</v>
      </c>
      <c r="BM28" s="22">
        <v>0</v>
      </c>
      <c r="BN28" s="22">
        <v>0</v>
      </c>
      <c r="BO28" s="22">
        <v>237666</v>
      </c>
      <c r="BP28" s="22">
        <v>682908</v>
      </c>
      <c r="BQ28" s="22">
        <v>1606</v>
      </c>
      <c r="BR28" s="22">
        <v>0</v>
      </c>
      <c r="BS28" s="22">
        <v>75951</v>
      </c>
      <c r="BT28" s="22">
        <v>0</v>
      </c>
      <c r="BU28" s="22">
        <v>740491</v>
      </c>
      <c r="BV28" s="22">
        <v>0</v>
      </c>
      <c r="BW28" s="22">
        <v>464415</v>
      </c>
      <c r="BX28" s="22">
        <v>0</v>
      </c>
      <c r="BY28" s="22">
        <v>0</v>
      </c>
      <c r="BZ28" s="22">
        <v>0</v>
      </c>
      <c r="CA28" s="22">
        <v>0</v>
      </c>
      <c r="CB28" s="22">
        <v>650000</v>
      </c>
      <c r="CC28" s="22">
        <v>28023004</v>
      </c>
      <c r="CD28" s="22">
        <v>1238846</v>
      </c>
    </row>
    <row r="29" spans="1:82" x14ac:dyDescent="0.25">
      <c r="A29" s="22" t="s">
        <v>120</v>
      </c>
      <c r="B29" s="22" t="s">
        <v>163</v>
      </c>
      <c r="C29" s="22" t="s">
        <v>174</v>
      </c>
      <c r="D29" s="22" t="s">
        <v>175</v>
      </c>
      <c r="E29" s="22">
        <v>0</v>
      </c>
      <c r="F29" s="22">
        <v>8243</v>
      </c>
      <c r="G29" s="22">
        <v>22788</v>
      </c>
      <c r="H29" s="22">
        <v>4183513</v>
      </c>
      <c r="I29" s="22">
        <v>0</v>
      </c>
      <c r="J29" s="22">
        <v>144103</v>
      </c>
      <c r="K29" s="22">
        <v>0</v>
      </c>
      <c r="L29" s="22">
        <v>8025</v>
      </c>
      <c r="M29" s="22">
        <v>4794</v>
      </c>
      <c r="N29" s="22">
        <v>0</v>
      </c>
      <c r="O29" s="22">
        <v>3600</v>
      </c>
      <c r="P29" s="22">
        <v>79190</v>
      </c>
      <c r="Q29" s="22">
        <v>0</v>
      </c>
      <c r="R29" s="22">
        <v>0</v>
      </c>
      <c r="S29" s="22">
        <v>0</v>
      </c>
      <c r="T29" s="22">
        <v>0</v>
      </c>
      <c r="U29" s="22">
        <v>1164192</v>
      </c>
      <c r="V29" s="22">
        <v>178469</v>
      </c>
      <c r="W29" s="22">
        <v>165037</v>
      </c>
      <c r="X29" s="22">
        <v>0</v>
      </c>
      <c r="Y29" s="22">
        <v>30212</v>
      </c>
      <c r="Z29" s="22">
        <v>0</v>
      </c>
      <c r="AA29" s="22">
        <v>0</v>
      </c>
      <c r="AB29" s="22">
        <v>0</v>
      </c>
      <c r="AC29" s="22">
        <v>0</v>
      </c>
      <c r="AD29" s="22">
        <v>99050</v>
      </c>
      <c r="AE29" s="22">
        <v>0</v>
      </c>
      <c r="AF29" s="22">
        <v>0</v>
      </c>
      <c r="AG29" s="22">
        <v>0</v>
      </c>
      <c r="AH29" s="22">
        <v>150544</v>
      </c>
      <c r="AI29" s="22">
        <v>0</v>
      </c>
      <c r="AJ29" s="22">
        <v>34016</v>
      </c>
      <c r="AK29" s="22">
        <v>23236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6299012</v>
      </c>
      <c r="AR29" s="22">
        <v>0</v>
      </c>
      <c r="AS29" s="22">
        <v>920622</v>
      </c>
      <c r="AT29" s="22">
        <v>0</v>
      </c>
      <c r="AU29" s="22">
        <v>0</v>
      </c>
      <c r="AV29" s="22">
        <v>0</v>
      </c>
      <c r="AW29" s="22">
        <v>0</v>
      </c>
      <c r="AX29" s="22">
        <v>0</v>
      </c>
      <c r="AY29" s="22">
        <v>0</v>
      </c>
      <c r="AZ29" s="22">
        <v>464055</v>
      </c>
      <c r="BA29" s="22">
        <v>0</v>
      </c>
      <c r="BB29" s="22">
        <v>0</v>
      </c>
      <c r="BC29" s="22">
        <v>0</v>
      </c>
      <c r="BD29" s="22">
        <v>0</v>
      </c>
      <c r="BE29" s="22">
        <v>0</v>
      </c>
      <c r="BF29" s="22">
        <v>859412</v>
      </c>
      <c r="BG29" s="22">
        <v>0</v>
      </c>
      <c r="BH29" s="22">
        <v>0</v>
      </c>
      <c r="BI29" s="22">
        <v>0</v>
      </c>
      <c r="BJ29" s="22">
        <v>613041</v>
      </c>
      <c r="BK29" s="22">
        <v>0</v>
      </c>
      <c r="BL29" s="22">
        <v>0</v>
      </c>
      <c r="BM29" s="22">
        <v>0</v>
      </c>
      <c r="BN29" s="22">
        <v>42403</v>
      </c>
      <c r="BO29" s="22">
        <v>0</v>
      </c>
      <c r="BP29" s="22">
        <v>0</v>
      </c>
      <c r="BQ29" s="22">
        <v>0</v>
      </c>
      <c r="BR29" s="22">
        <v>0</v>
      </c>
      <c r="BS29" s="22">
        <v>0</v>
      </c>
      <c r="BT29" s="22">
        <v>685652</v>
      </c>
      <c r="BU29" s="22">
        <v>0</v>
      </c>
      <c r="BV29" s="22">
        <v>0</v>
      </c>
      <c r="BW29" s="22">
        <v>0</v>
      </c>
      <c r="BX29" s="22">
        <v>0</v>
      </c>
      <c r="BY29" s="22">
        <v>174288</v>
      </c>
      <c r="BZ29" s="22">
        <v>0</v>
      </c>
      <c r="CA29" s="22">
        <v>0</v>
      </c>
      <c r="CB29" s="22">
        <v>1316626</v>
      </c>
      <c r="CC29" s="22">
        <v>5076099</v>
      </c>
      <c r="CD29" s="22">
        <v>1222913</v>
      </c>
    </row>
    <row r="30" spans="1:82" x14ac:dyDescent="0.25">
      <c r="A30" s="22" t="s">
        <v>120</v>
      </c>
      <c r="B30" s="22" t="s">
        <v>163</v>
      </c>
      <c r="C30" s="22" t="s">
        <v>176</v>
      </c>
      <c r="D30" s="22" t="s">
        <v>177</v>
      </c>
      <c r="E30" s="22">
        <v>6280693</v>
      </c>
      <c r="F30" s="22">
        <v>0</v>
      </c>
      <c r="G30" s="22">
        <v>123933</v>
      </c>
      <c r="H30" s="22">
        <v>0</v>
      </c>
      <c r="I30" s="22">
        <v>0</v>
      </c>
      <c r="J30" s="22">
        <v>495540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731334</v>
      </c>
      <c r="Q30" s="22">
        <v>4837</v>
      </c>
      <c r="R30" s="22">
        <v>0</v>
      </c>
      <c r="S30" s="22">
        <v>0</v>
      </c>
      <c r="T30" s="22">
        <v>0</v>
      </c>
      <c r="U30" s="22">
        <v>323484</v>
      </c>
      <c r="V30" s="22">
        <v>32517</v>
      </c>
      <c r="W30" s="22">
        <v>20377</v>
      </c>
      <c r="X30" s="22">
        <v>0</v>
      </c>
      <c r="Y30" s="22">
        <v>25213</v>
      </c>
      <c r="Z30" s="22">
        <v>0</v>
      </c>
      <c r="AA30" s="22">
        <v>315</v>
      </c>
      <c r="AB30" s="22">
        <v>5400</v>
      </c>
      <c r="AC30" s="22">
        <v>3642</v>
      </c>
      <c r="AD30" s="22">
        <v>70385</v>
      </c>
      <c r="AE30" s="22">
        <v>0</v>
      </c>
      <c r="AF30" s="22">
        <v>0</v>
      </c>
      <c r="AG30" s="22">
        <v>0</v>
      </c>
      <c r="AH30" s="22">
        <v>0</v>
      </c>
      <c r="AI30" s="22">
        <v>100000</v>
      </c>
      <c r="AJ30" s="22">
        <v>0</v>
      </c>
      <c r="AK30" s="22">
        <v>7804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8225474</v>
      </c>
      <c r="AR30" s="22">
        <v>107331</v>
      </c>
      <c r="AS30" s="22">
        <v>652356</v>
      </c>
      <c r="AT30" s="22">
        <v>0</v>
      </c>
      <c r="AU30" s="22">
        <v>0</v>
      </c>
      <c r="AV30" s="22">
        <v>205326</v>
      </c>
      <c r="AW30" s="22">
        <v>0</v>
      </c>
      <c r="AX30" s="22">
        <v>13815</v>
      </c>
      <c r="AY30" s="22">
        <v>0</v>
      </c>
      <c r="AZ30" s="22">
        <v>0</v>
      </c>
      <c r="BA30" s="22">
        <v>0</v>
      </c>
      <c r="BB30" s="22">
        <v>7345511</v>
      </c>
      <c r="BC30" s="22">
        <v>500</v>
      </c>
      <c r="BD30" s="22">
        <v>0</v>
      </c>
      <c r="BE30" s="22">
        <v>35347</v>
      </c>
      <c r="BF30" s="22">
        <v>0</v>
      </c>
      <c r="BG30" s="22">
        <v>398759</v>
      </c>
      <c r="BH30" s="22">
        <v>33780</v>
      </c>
      <c r="BI30" s="22">
        <v>86957</v>
      </c>
      <c r="BJ30" s="22">
        <v>0</v>
      </c>
      <c r="BK30" s="22">
        <v>0</v>
      </c>
      <c r="BL30" s="22">
        <v>0</v>
      </c>
      <c r="BM30" s="22">
        <v>1100</v>
      </c>
      <c r="BN30" s="22">
        <v>34463</v>
      </c>
      <c r="BO30" s="22">
        <v>26658</v>
      </c>
      <c r="BP30" s="22">
        <v>160132</v>
      </c>
      <c r="BQ30" s="22">
        <v>2919</v>
      </c>
      <c r="BR30" s="22">
        <v>0</v>
      </c>
      <c r="BS30" s="22">
        <v>0</v>
      </c>
      <c r="BT30" s="22">
        <v>0</v>
      </c>
      <c r="BU30" s="22">
        <v>0</v>
      </c>
      <c r="BV30" s="22">
        <v>100960</v>
      </c>
      <c r="BW30" s="22">
        <v>16801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9222715</v>
      </c>
      <c r="CD30" s="22">
        <v>-997241</v>
      </c>
    </row>
    <row r="31" spans="1:82" x14ac:dyDescent="0.25">
      <c r="A31" s="22" t="s">
        <v>120</v>
      </c>
      <c r="B31" s="22" t="s">
        <v>163</v>
      </c>
      <c r="C31" s="22" t="s">
        <v>178</v>
      </c>
      <c r="D31" s="22" t="s">
        <v>179</v>
      </c>
      <c r="E31" s="22">
        <v>34196122</v>
      </c>
      <c r="F31" s="22">
        <v>0</v>
      </c>
      <c r="G31" s="22">
        <v>154626</v>
      </c>
      <c r="H31" s="22">
        <v>782147</v>
      </c>
      <c r="I31" s="22">
        <v>0</v>
      </c>
      <c r="J31" s="22">
        <v>408271</v>
      </c>
      <c r="K31" s="22">
        <v>0</v>
      </c>
      <c r="L31" s="22">
        <v>120654</v>
      </c>
      <c r="M31" s="22">
        <v>376013</v>
      </c>
      <c r="N31" s="22">
        <v>0</v>
      </c>
      <c r="O31" s="22">
        <v>0</v>
      </c>
      <c r="P31" s="22">
        <v>6143427</v>
      </c>
      <c r="Q31" s="22">
        <v>0</v>
      </c>
      <c r="R31" s="22">
        <v>0</v>
      </c>
      <c r="S31" s="22">
        <v>0</v>
      </c>
      <c r="T31" s="22">
        <v>0</v>
      </c>
      <c r="U31" s="22">
        <v>377737</v>
      </c>
      <c r="V31" s="22">
        <v>2546500</v>
      </c>
      <c r="W31" s="22">
        <v>104086</v>
      </c>
      <c r="X31" s="22">
        <v>0</v>
      </c>
      <c r="Y31" s="22">
        <v>209435</v>
      </c>
      <c r="Z31" s="22">
        <v>0</v>
      </c>
      <c r="AA31" s="22">
        <v>0</v>
      </c>
      <c r="AB31" s="22">
        <v>0</v>
      </c>
      <c r="AC31" s="22">
        <v>195010</v>
      </c>
      <c r="AD31" s="22">
        <v>231762</v>
      </c>
      <c r="AE31" s="22">
        <v>0</v>
      </c>
      <c r="AF31" s="22">
        <v>0</v>
      </c>
      <c r="AG31" s="22">
        <v>0</v>
      </c>
      <c r="AH31" s="22">
        <v>35000</v>
      </c>
      <c r="AI31" s="22">
        <v>658560</v>
      </c>
      <c r="AJ31" s="22">
        <v>1345920</v>
      </c>
      <c r="AK31" s="22">
        <v>48854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47934124</v>
      </c>
      <c r="AR31" s="22">
        <v>546322</v>
      </c>
      <c r="AS31" s="22">
        <v>2527941</v>
      </c>
      <c r="AT31" s="22">
        <v>0</v>
      </c>
      <c r="AU31" s="22">
        <v>0</v>
      </c>
      <c r="AV31" s="22">
        <v>984795</v>
      </c>
      <c r="AW31" s="22">
        <v>3902</v>
      </c>
      <c r="AX31" s="22">
        <v>10265</v>
      </c>
      <c r="AY31" s="22">
        <v>874115</v>
      </c>
      <c r="AZ31" s="22">
        <v>47977</v>
      </c>
      <c r="BA31" s="22">
        <v>0</v>
      </c>
      <c r="BB31" s="22">
        <v>14315305</v>
      </c>
      <c r="BC31" s="22">
        <v>0</v>
      </c>
      <c r="BD31" s="22">
        <v>0</v>
      </c>
      <c r="BE31" s="22">
        <v>0</v>
      </c>
      <c r="BF31" s="22">
        <v>0</v>
      </c>
      <c r="BG31" s="22">
        <v>447762</v>
      </c>
      <c r="BH31" s="22">
        <v>148193</v>
      </c>
      <c r="BI31" s="22">
        <v>1758489</v>
      </c>
      <c r="BJ31" s="22">
        <v>0</v>
      </c>
      <c r="BK31" s="22">
        <v>264445</v>
      </c>
      <c r="BL31" s="22">
        <v>0</v>
      </c>
      <c r="BM31" s="22">
        <v>0</v>
      </c>
      <c r="BN31" s="22">
        <v>0</v>
      </c>
      <c r="BO31" s="22">
        <v>888508</v>
      </c>
      <c r="BP31" s="22">
        <v>949272</v>
      </c>
      <c r="BQ31" s="22">
        <v>0</v>
      </c>
      <c r="BR31" s="22">
        <v>0</v>
      </c>
      <c r="BS31" s="22">
        <v>0</v>
      </c>
      <c r="BT31" s="22">
        <v>1717219</v>
      </c>
      <c r="BU31" s="22">
        <v>2594839</v>
      </c>
      <c r="BV31" s="22">
        <v>2237452</v>
      </c>
      <c r="BW31" s="22">
        <v>238780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30555581</v>
      </c>
      <c r="CD31" s="22">
        <v>17378543</v>
      </c>
    </row>
    <row r="32" spans="1:82" x14ac:dyDescent="0.25">
      <c r="A32" s="22" t="s">
        <v>120</v>
      </c>
      <c r="B32" s="22" t="s">
        <v>163</v>
      </c>
      <c r="C32" s="22" t="s">
        <v>180</v>
      </c>
      <c r="D32" s="22" t="s">
        <v>181</v>
      </c>
      <c r="E32" s="22">
        <v>24216066</v>
      </c>
      <c r="F32" s="22">
        <v>0</v>
      </c>
      <c r="G32" s="22">
        <v>1803432</v>
      </c>
      <c r="H32" s="22">
        <v>0</v>
      </c>
      <c r="I32" s="22">
        <v>75478</v>
      </c>
      <c r="J32" s="22">
        <v>130232</v>
      </c>
      <c r="K32" s="22">
        <v>0</v>
      </c>
      <c r="L32" s="22">
        <v>0</v>
      </c>
      <c r="M32" s="22">
        <v>2412</v>
      </c>
      <c r="N32" s="22">
        <v>0</v>
      </c>
      <c r="O32" s="22">
        <v>378111</v>
      </c>
      <c r="P32" s="22">
        <v>3197391</v>
      </c>
      <c r="Q32" s="22">
        <v>0</v>
      </c>
      <c r="R32" s="22">
        <v>0</v>
      </c>
      <c r="S32" s="22">
        <v>0</v>
      </c>
      <c r="T32" s="22">
        <v>0</v>
      </c>
      <c r="U32" s="22">
        <v>431170</v>
      </c>
      <c r="V32" s="22">
        <v>54360</v>
      </c>
      <c r="W32" s="22">
        <v>3050</v>
      </c>
      <c r="X32" s="22">
        <v>0</v>
      </c>
      <c r="Y32" s="22">
        <v>162479</v>
      </c>
      <c r="Z32" s="22">
        <v>0</v>
      </c>
      <c r="AA32" s="22">
        <v>0</v>
      </c>
      <c r="AB32" s="22">
        <v>830</v>
      </c>
      <c r="AC32" s="22">
        <v>12020</v>
      </c>
      <c r="AD32" s="22">
        <v>278500</v>
      </c>
      <c r="AE32" s="22">
        <v>47301</v>
      </c>
      <c r="AF32" s="22">
        <v>0</v>
      </c>
      <c r="AG32" s="22">
        <v>84306</v>
      </c>
      <c r="AH32" s="22">
        <v>0</v>
      </c>
      <c r="AI32" s="22">
        <v>0</v>
      </c>
      <c r="AJ32" s="22">
        <v>1384264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32261402</v>
      </c>
      <c r="AR32" s="22">
        <v>245106</v>
      </c>
      <c r="AS32" s="22">
        <v>2475668</v>
      </c>
      <c r="AT32" s="22">
        <v>0</v>
      </c>
      <c r="AU32" s="22">
        <v>246502</v>
      </c>
      <c r="AV32" s="22">
        <v>688423</v>
      </c>
      <c r="AW32" s="22">
        <v>17652</v>
      </c>
      <c r="AX32" s="22">
        <v>81071</v>
      </c>
      <c r="AY32" s="22">
        <v>10861</v>
      </c>
      <c r="AZ32" s="22">
        <v>0</v>
      </c>
      <c r="BA32" s="22">
        <v>2425173</v>
      </c>
      <c r="BB32" s="22">
        <v>14294642</v>
      </c>
      <c r="BC32" s="22">
        <v>25945</v>
      </c>
      <c r="BD32" s="22">
        <v>0</v>
      </c>
      <c r="BE32" s="22">
        <v>0</v>
      </c>
      <c r="BF32" s="22">
        <v>0</v>
      </c>
      <c r="BG32" s="22">
        <v>152607</v>
      </c>
      <c r="BH32" s="22">
        <v>386098</v>
      </c>
      <c r="BI32" s="22">
        <v>320292</v>
      </c>
      <c r="BJ32" s="22">
        <v>0</v>
      </c>
      <c r="BK32" s="22">
        <v>223989</v>
      </c>
      <c r="BL32" s="22">
        <v>0</v>
      </c>
      <c r="BM32" s="22">
        <v>3675</v>
      </c>
      <c r="BN32" s="22">
        <v>0</v>
      </c>
      <c r="BO32" s="22">
        <v>783159</v>
      </c>
      <c r="BP32" s="22">
        <v>801092</v>
      </c>
      <c r="BQ32" s="22">
        <v>7725</v>
      </c>
      <c r="BR32" s="22">
        <v>0</v>
      </c>
      <c r="BS32" s="22">
        <v>0</v>
      </c>
      <c r="BT32" s="22">
        <v>0</v>
      </c>
      <c r="BU32" s="22">
        <v>0</v>
      </c>
      <c r="BV32" s="22">
        <v>728335</v>
      </c>
      <c r="BW32" s="22">
        <v>405371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24323386</v>
      </c>
      <c r="CD32" s="22">
        <v>7938016</v>
      </c>
    </row>
    <row r="33" spans="1:82" x14ac:dyDescent="0.25">
      <c r="A33" s="22" t="s">
        <v>120</v>
      </c>
      <c r="B33" s="22" t="s">
        <v>163</v>
      </c>
      <c r="C33" s="22" t="s">
        <v>182</v>
      </c>
      <c r="D33" s="22" t="s">
        <v>183</v>
      </c>
      <c r="E33" s="22">
        <v>12484342</v>
      </c>
      <c r="F33" s="22">
        <v>0</v>
      </c>
      <c r="G33" s="22">
        <v>154417</v>
      </c>
      <c r="H33" s="22">
        <v>0</v>
      </c>
      <c r="I33" s="22">
        <v>156190</v>
      </c>
      <c r="J33" s="22">
        <v>204755</v>
      </c>
      <c r="K33" s="22">
        <v>0</v>
      </c>
      <c r="L33" s="22">
        <v>0</v>
      </c>
      <c r="M33" s="22">
        <v>0</v>
      </c>
      <c r="N33" s="22">
        <v>105509</v>
      </c>
      <c r="O33" s="22">
        <v>0</v>
      </c>
      <c r="P33" s="22">
        <v>1119032</v>
      </c>
      <c r="Q33" s="22">
        <v>0</v>
      </c>
      <c r="R33" s="22">
        <v>0</v>
      </c>
      <c r="S33" s="22">
        <v>10559</v>
      </c>
      <c r="T33" s="22">
        <v>0</v>
      </c>
      <c r="U33" s="22">
        <v>1191130</v>
      </c>
      <c r="V33" s="22">
        <v>0</v>
      </c>
      <c r="W33" s="22">
        <v>21652</v>
      </c>
      <c r="X33" s="22">
        <v>0</v>
      </c>
      <c r="Y33" s="22">
        <v>785911</v>
      </c>
      <c r="Z33" s="22">
        <v>0</v>
      </c>
      <c r="AA33" s="22">
        <v>0</v>
      </c>
      <c r="AB33" s="22">
        <v>0</v>
      </c>
      <c r="AC33" s="22">
        <v>88402</v>
      </c>
      <c r="AD33" s="22">
        <v>1025172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122871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212445</v>
      </c>
      <c r="AQ33" s="22">
        <v>17682387</v>
      </c>
      <c r="AR33" s="22">
        <v>253215</v>
      </c>
      <c r="AS33" s="22">
        <v>1896467</v>
      </c>
      <c r="AT33" s="22">
        <v>0</v>
      </c>
      <c r="AU33" s="22">
        <v>359535</v>
      </c>
      <c r="AV33" s="22">
        <v>382301</v>
      </c>
      <c r="AW33" s="22">
        <v>7369</v>
      </c>
      <c r="AX33" s="22">
        <v>0</v>
      </c>
      <c r="AY33" s="22">
        <v>0</v>
      </c>
      <c r="AZ33" s="22">
        <v>64210</v>
      </c>
      <c r="BA33" s="22">
        <v>0</v>
      </c>
      <c r="BB33" s="22">
        <v>5362718</v>
      </c>
      <c r="BC33" s="22">
        <v>0</v>
      </c>
      <c r="BD33" s="22">
        <v>0</v>
      </c>
      <c r="BE33" s="22">
        <v>0</v>
      </c>
      <c r="BF33" s="22">
        <v>0</v>
      </c>
      <c r="BG33" s="22">
        <v>104076</v>
      </c>
      <c r="BH33" s="22">
        <v>136087</v>
      </c>
      <c r="BI33" s="22">
        <v>152275</v>
      </c>
      <c r="BJ33" s="22">
        <v>0</v>
      </c>
      <c r="BK33" s="22">
        <v>953126</v>
      </c>
      <c r="BL33" s="22">
        <v>0</v>
      </c>
      <c r="BM33" s="22">
        <v>0</v>
      </c>
      <c r="BN33" s="22">
        <v>0</v>
      </c>
      <c r="BO33" s="22">
        <v>493996</v>
      </c>
      <c r="BP33" s="22">
        <v>1101419</v>
      </c>
      <c r="BQ33" s="22">
        <v>0</v>
      </c>
      <c r="BR33" s="22">
        <v>0</v>
      </c>
      <c r="BS33" s="22">
        <v>0</v>
      </c>
      <c r="BT33" s="22">
        <v>0</v>
      </c>
      <c r="BU33" s="22">
        <v>295515</v>
      </c>
      <c r="BV33" s="22">
        <v>186127</v>
      </c>
      <c r="BW33" s="22">
        <v>109110</v>
      </c>
      <c r="BX33" s="22">
        <v>0</v>
      </c>
      <c r="BY33" s="22">
        <v>0</v>
      </c>
      <c r="BZ33" s="22">
        <v>0</v>
      </c>
      <c r="CA33" s="22">
        <v>0</v>
      </c>
      <c r="CB33" s="22">
        <v>2617397</v>
      </c>
      <c r="CC33" s="22">
        <v>14474943</v>
      </c>
      <c r="CD33" s="22">
        <v>3207444</v>
      </c>
    </row>
    <row r="34" spans="1:82" x14ac:dyDescent="0.25">
      <c r="A34" s="22" t="s">
        <v>120</v>
      </c>
      <c r="B34" s="22" t="s">
        <v>163</v>
      </c>
      <c r="C34" s="22" t="s">
        <v>184</v>
      </c>
      <c r="D34" s="22" t="s">
        <v>185</v>
      </c>
      <c r="E34" s="22">
        <v>4296585</v>
      </c>
      <c r="F34" s="22">
        <v>0</v>
      </c>
      <c r="G34" s="22">
        <v>461856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1914311</v>
      </c>
      <c r="Q34" s="22">
        <v>0</v>
      </c>
      <c r="R34" s="22">
        <v>0</v>
      </c>
      <c r="S34" s="22">
        <v>0</v>
      </c>
      <c r="T34" s="22">
        <v>0</v>
      </c>
      <c r="U34" s="22">
        <v>34914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10605</v>
      </c>
      <c r="AD34" s="22">
        <v>378935</v>
      </c>
      <c r="AE34" s="22">
        <v>0</v>
      </c>
      <c r="AF34" s="22">
        <v>0</v>
      </c>
      <c r="AG34" s="22">
        <v>0</v>
      </c>
      <c r="AH34" s="22">
        <v>0</v>
      </c>
      <c r="AI34" s="22">
        <v>4000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51545</v>
      </c>
      <c r="AQ34" s="22">
        <v>7152751</v>
      </c>
      <c r="AR34" s="22">
        <v>155491</v>
      </c>
      <c r="AS34" s="22">
        <v>989768</v>
      </c>
      <c r="AT34" s="22">
        <v>0</v>
      </c>
      <c r="AU34" s="22">
        <v>0</v>
      </c>
      <c r="AV34" s="22">
        <v>96890</v>
      </c>
      <c r="AW34" s="22">
        <v>0</v>
      </c>
      <c r="AX34" s="22">
        <v>20008</v>
      </c>
      <c r="AY34" s="22">
        <v>6384</v>
      </c>
      <c r="AZ34" s="22">
        <v>0</v>
      </c>
      <c r="BA34" s="22">
        <v>0</v>
      </c>
      <c r="BB34" s="22">
        <v>3314930</v>
      </c>
      <c r="BC34" s="22">
        <v>0</v>
      </c>
      <c r="BD34" s="22">
        <v>0</v>
      </c>
      <c r="BE34" s="22">
        <v>0</v>
      </c>
      <c r="BF34" s="22">
        <v>0</v>
      </c>
      <c r="BG34" s="22">
        <v>6539</v>
      </c>
      <c r="BH34" s="22">
        <v>0</v>
      </c>
      <c r="BI34" s="22">
        <v>129519</v>
      </c>
      <c r="BJ34" s="22">
        <v>0</v>
      </c>
      <c r="BK34" s="22">
        <v>2700</v>
      </c>
      <c r="BL34" s="22">
        <v>0</v>
      </c>
      <c r="BM34" s="22">
        <v>0</v>
      </c>
      <c r="BN34" s="22">
        <v>0</v>
      </c>
      <c r="BO34" s="22">
        <v>0</v>
      </c>
      <c r="BP34" s="22">
        <v>547320</v>
      </c>
      <c r="BQ34" s="22">
        <v>0</v>
      </c>
      <c r="BR34" s="22">
        <v>0</v>
      </c>
      <c r="BS34" s="22">
        <v>0</v>
      </c>
      <c r="BT34" s="22">
        <v>0</v>
      </c>
      <c r="BU34" s="22">
        <v>0</v>
      </c>
      <c r="BV34" s="22">
        <v>52657</v>
      </c>
      <c r="BW34" s="22">
        <v>30604</v>
      </c>
      <c r="BX34" s="22">
        <v>0</v>
      </c>
      <c r="BY34" s="22">
        <v>0</v>
      </c>
      <c r="BZ34" s="22">
        <v>0</v>
      </c>
      <c r="CA34" s="22">
        <v>0</v>
      </c>
      <c r="CB34" s="22">
        <v>2326109</v>
      </c>
      <c r="CC34" s="22">
        <v>7678919</v>
      </c>
      <c r="CD34" s="22">
        <v>-526168</v>
      </c>
    </row>
    <row r="35" spans="1:82" x14ac:dyDescent="0.25">
      <c r="A35" s="22" t="s">
        <v>120</v>
      </c>
      <c r="B35" s="22" t="s">
        <v>163</v>
      </c>
      <c r="C35" s="22" t="s">
        <v>186</v>
      </c>
      <c r="D35" s="22" t="s">
        <v>187</v>
      </c>
      <c r="E35" s="22">
        <v>15985002</v>
      </c>
      <c r="F35" s="22">
        <v>0</v>
      </c>
      <c r="G35" s="22">
        <v>1021126</v>
      </c>
      <c r="H35" s="22">
        <v>0</v>
      </c>
      <c r="I35" s="22">
        <v>0</v>
      </c>
      <c r="J35" s="22">
        <v>65244</v>
      </c>
      <c r="K35" s="22">
        <v>2500</v>
      </c>
      <c r="L35" s="22">
        <v>0</v>
      </c>
      <c r="M35" s="22">
        <v>0</v>
      </c>
      <c r="N35" s="22">
        <v>0</v>
      </c>
      <c r="O35" s="22">
        <v>0</v>
      </c>
      <c r="P35" s="22">
        <v>3696783</v>
      </c>
      <c r="Q35" s="22">
        <v>0</v>
      </c>
      <c r="R35" s="22">
        <v>0</v>
      </c>
      <c r="S35" s="22">
        <v>0</v>
      </c>
      <c r="T35" s="22">
        <v>0</v>
      </c>
      <c r="U35" s="22">
        <v>302200</v>
      </c>
      <c r="V35" s="22">
        <v>24741</v>
      </c>
      <c r="W35" s="22">
        <v>0</v>
      </c>
      <c r="X35" s="22">
        <v>0</v>
      </c>
      <c r="Y35" s="22">
        <v>77844</v>
      </c>
      <c r="Z35" s="22">
        <v>0</v>
      </c>
      <c r="AA35" s="22">
        <v>673</v>
      </c>
      <c r="AB35" s="22">
        <v>0</v>
      </c>
      <c r="AC35" s="22">
        <v>15175</v>
      </c>
      <c r="AD35" s="22">
        <v>250844</v>
      </c>
      <c r="AE35" s="22">
        <v>1600</v>
      </c>
      <c r="AF35" s="22">
        <v>0</v>
      </c>
      <c r="AG35" s="22">
        <v>0</v>
      </c>
      <c r="AH35" s="22">
        <v>0</v>
      </c>
      <c r="AI35" s="22">
        <v>0</v>
      </c>
      <c r="AJ35" s="22">
        <v>74524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21518256</v>
      </c>
      <c r="AR35" s="22">
        <v>512437</v>
      </c>
      <c r="AS35" s="22">
        <v>1048784</v>
      </c>
      <c r="AT35" s="22">
        <v>0</v>
      </c>
      <c r="AU35" s="22">
        <v>0</v>
      </c>
      <c r="AV35" s="22">
        <v>289964</v>
      </c>
      <c r="AW35" s="22">
        <v>2229</v>
      </c>
      <c r="AX35" s="22">
        <v>69371</v>
      </c>
      <c r="AY35" s="22">
        <v>0</v>
      </c>
      <c r="AZ35" s="22">
        <v>0</v>
      </c>
      <c r="BA35" s="22">
        <v>0</v>
      </c>
      <c r="BB35" s="22">
        <v>10526177</v>
      </c>
      <c r="BC35" s="22">
        <v>0</v>
      </c>
      <c r="BD35" s="22">
        <v>0</v>
      </c>
      <c r="BE35" s="22">
        <v>0</v>
      </c>
      <c r="BF35" s="22">
        <v>0</v>
      </c>
      <c r="BG35" s="22">
        <v>419611</v>
      </c>
      <c r="BH35" s="22">
        <v>32503</v>
      </c>
      <c r="BI35" s="22">
        <v>358701</v>
      </c>
      <c r="BJ35" s="22">
        <v>0</v>
      </c>
      <c r="BK35" s="22">
        <v>98050</v>
      </c>
      <c r="BL35" s="22">
        <v>0</v>
      </c>
      <c r="BM35" s="22">
        <v>0</v>
      </c>
      <c r="BN35" s="22">
        <v>0</v>
      </c>
      <c r="BO35" s="22">
        <v>272258</v>
      </c>
      <c r="BP35" s="22">
        <v>741972</v>
      </c>
      <c r="BQ35" s="22">
        <v>0</v>
      </c>
      <c r="BR35" s="22">
        <v>0</v>
      </c>
      <c r="BS35" s="22">
        <v>0</v>
      </c>
      <c r="BT35" s="22">
        <v>0</v>
      </c>
      <c r="BU35" s="22">
        <v>0</v>
      </c>
      <c r="BV35" s="22">
        <v>282743</v>
      </c>
      <c r="BW35" s="22">
        <v>72751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14727551</v>
      </c>
      <c r="CD35" s="22">
        <v>6790705</v>
      </c>
    </row>
    <row r="36" spans="1:82" x14ac:dyDescent="0.25">
      <c r="A36" s="22" t="s">
        <v>120</v>
      </c>
      <c r="B36" s="22" t="s">
        <v>163</v>
      </c>
      <c r="C36" s="22" t="s">
        <v>188</v>
      </c>
      <c r="D36" s="22" t="s">
        <v>189</v>
      </c>
      <c r="E36" s="22">
        <v>29724711</v>
      </c>
      <c r="F36" s="22">
        <v>253</v>
      </c>
      <c r="G36" s="22">
        <v>2092028</v>
      </c>
      <c r="H36" s="22">
        <v>0</v>
      </c>
      <c r="I36" s="22">
        <v>133586</v>
      </c>
      <c r="J36" s="22">
        <v>228572</v>
      </c>
      <c r="K36" s="22">
        <v>6795</v>
      </c>
      <c r="L36" s="22">
        <v>43359</v>
      </c>
      <c r="M36" s="22">
        <v>0</v>
      </c>
      <c r="N36" s="22">
        <v>0</v>
      </c>
      <c r="O36" s="22">
        <v>0</v>
      </c>
      <c r="P36" s="22">
        <v>5455060</v>
      </c>
      <c r="Q36" s="22">
        <v>41684</v>
      </c>
      <c r="R36" s="22">
        <v>0</v>
      </c>
      <c r="S36" s="22">
        <v>0</v>
      </c>
      <c r="T36" s="22">
        <v>0</v>
      </c>
      <c r="U36" s="22">
        <v>14996</v>
      </c>
      <c r="V36" s="22">
        <v>21678</v>
      </c>
      <c r="W36" s="22">
        <v>0</v>
      </c>
      <c r="X36" s="22">
        <v>177269</v>
      </c>
      <c r="Y36" s="22">
        <v>32344</v>
      </c>
      <c r="Z36" s="22">
        <v>0</v>
      </c>
      <c r="AA36" s="22">
        <v>0</v>
      </c>
      <c r="AB36" s="22">
        <v>0</v>
      </c>
      <c r="AC36" s="22">
        <v>95568</v>
      </c>
      <c r="AD36" s="22">
        <v>565156</v>
      </c>
      <c r="AE36" s="22">
        <v>6188288</v>
      </c>
      <c r="AF36" s="22">
        <v>0</v>
      </c>
      <c r="AG36" s="22">
        <v>80692</v>
      </c>
      <c r="AH36" s="22">
        <v>0</v>
      </c>
      <c r="AI36" s="22">
        <v>24000</v>
      </c>
      <c r="AJ36" s="22">
        <v>287106</v>
      </c>
      <c r="AK36" s="22">
        <v>12840</v>
      </c>
      <c r="AL36" s="22">
        <v>0</v>
      </c>
      <c r="AM36" s="22">
        <v>0</v>
      </c>
      <c r="AN36" s="22">
        <v>0</v>
      </c>
      <c r="AO36" s="22">
        <v>0</v>
      </c>
      <c r="AP36" s="22">
        <v>655192</v>
      </c>
      <c r="AQ36" s="22">
        <v>45881177</v>
      </c>
      <c r="AR36" s="22">
        <v>365017</v>
      </c>
      <c r="AS36" s="22">
        <v>2018161</v>
      </c>
      <c r="AT36" s="22">
        <v>0</v>
      </c>
      <c r="AU36" s="22">
        <v>238734</v>
      </c>
      <c r="AV36" s="22">
        <v>1229633</v>
      </c>
      <c r="AW36" s="22">
        <v>492127</v>
      </c>
      <c r="AX36" s="22">
        <v>140979</v>
      </c>
      <c r="AY36" s="22">
        <v>17233</v>
      </c>
      <c r="AZ36" s="22">
        <v>0</v>
      </c>
      <c r="BA36" s="22">
        <v>0</v>
      </c>
      <c r="BB36" s="22">
        <v>28869323</v>
      </c>
      <c r="BC36" s="22">
        <v>66396</v>
      </c>
      <c r="BD36" s="22">
        <v>0</v>
      </c>
      <c r="BE36" s="22">
        <v>0</v>
      </c>
      <c r="BF36" s="22">
        <v>0</v>
      </c>
      <c r="BG36" s="22">
        <v>78268</v>
      </c>
      <c r="BH36" s="22">
        <v>106055</v>
      </c>
      <c r="BI36" s="22">
        <v>217787</v>
      </c>
      <c r="BJ36" s="22">
        <v>187071</v>
      </c>
      <c r="BK36" s="22">
        <v>336693</v>
      </c>
      <c r="BL36" s="22">
        <v>0</v>
      </c>
      <c r="BM36" s="22">
        <v>0</v>
      </c>
      <c r="BN36" s="22">
        <v>0</v>
      </c>
      <c r="BO36" s="22">
        <v>573553</v>
      </c>
      <c r="BP36" s="22">
        <v>2029050</v>
      </c>
      <c r="BQ36" s="22">
        <v>629054</v>
      </c>
      <c r="BR36" s="22">
        <v>0</v>
      </c>
      <c r="BS36" s="22">
        <v>0</v>
      </c>
      <c r="BT36" s="22">
        <v>0</v>
      </c>
      <c r="BU36" s="22">
        <v>970195</v>
      </c>
      <c r="BV36" s="22">
        <v>32871</v>
      </c>
      <c r="BW36" s="22">
        <v>354600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38952800</v>
      </c>
      <c r="CD36" s="22">
        <v>6928377</v>
      </c>
    </row>
    <row r="37" spans="1:82" x14ac:dyDescent="0.25">
      <c r="A37" s="22" t="s">
        <v>120</v>
      </c>
      <c r="B37" s="22" t="s">
        <v>163</v>
      </c>
      <c r="C37" s="22" t="s">
        <v>190</v>
      </c>
      <c r="D37" s="22" t="s">
        <v>191</v>
      </c>
      <c r="E37" s="22">
        <v>17923644</v>
      </c>
      <c r="F37" s="22"/>
      <c r="G37" s="22">
        <v>1283882</v>
      </c>
      <c r="H37" s="22"/>
      <c r="I37" s="22">
        <v>89574</v>
      </c>
      <c r="J37" s="22">
        <v>960576</v>
      </c>
      <c r="K37" s="22"/>
      <c r="L37" s="22"/>
      <c r="M37" s="22">
        <v>4818</v>
      </c>
      <c r="N37" s="22">
        <v>0</v>
      </c>
      <c r="O37" s="22"/>
      <c r="P37" s="22">
        <v>2290803</v>
      </c>
      <c r="Q37" s="22"/>
      <c r="R37" s="22"/>
      <c r="S37" s="22"/>
      <c r="T37" s="22"/>
      <c r="U37" s="22">
        <v>879415</v>
      </c>
      <c r="V37" s="22">
        <v>116975</v>
      </c>
      <c r="W37" s="22">
        <v>28329</v>
      </c>
      <c r="X37" s="22"/>
      <c r="Y37" s="22">
        <v>153668</v>
      </c>
      <c r="Z37" s="22"/>
      <c r="AA37" s="22"/>
      <c r="AB37" s="22"/>
      <c r="AC37" s="22">
        <v>201219</v>
      </c>
      <c r="AD37" s="22"/>
      <c r="AE37" s="22"/>
      <c r="AF37" s="22"/>
      <c r="AG37" s="22"/>
      <c r="AH37" s="22"/>
      <c r="AI37" s="22">
        <v>4155</v>
      </c>
      <c r="AJ37" s="22">
        <v>51441</v>
      </c>
      <c r="AK37" s="22"/>
      <c r="AL37" s="22"/>
      <c r="AM37" s="22"/>
      <c r="AN37" s="22"/>
      <c r="AO37" s="22"/>
      <c r="AP37" s="22">
        <v>0</v>
      </c>
      <c r="AQ37" s="22">
        <v>23988499</v>
      </c>
      <c r="AR37" s="22">
        <v>241187</v>
      </c>
      <c r="AS37" s="22">
        <v>1432566</v>
      </c>
      <c r="AT37" s="22"/>
      <c r="AU37" s="22"/>
      <c r="AV37" s="22">
        <v>1026286</v>
      </c>
      <c r="AW37" s="22">
        <v>91485</v>
      </c>
      <c r="AX37" s="22"/>
      <c r="AY37" s="22">
        <v>198105</v>
      </c>
      <c r="AZ37" s="22"/>
      <c r="BA37" s="22"/>
      <c r="BB37" s="22">
        <v>13984932</v>
      </c>
      <c r="BC37" s="22"/>
      <c r="BD37" s="22"/>
      <c r="BE37" s="22"/>
      <c r="BF37" s="22"/>
      <c r="BG37" s="22">
        <v>2158421</v>
      </c>
      <c r="BH37" s="22">
        <v>349898</v>
      </c>
      <c r="BI37" s="22">
        <v>472864</v>
      </c>
      <c r="BJ37" s="22"/>
      <c r="BK37" s="22">
        <v>203710</v>
      </c>
      <c r="BL37" s="22"/>
      <c r="BM37" s="22"/>
      <c r="BN37" s="22"/>
      <c r="BO37" s="22">
        <v>520895</v>
      </c>
      <c r="BP37" s="22"/>
      <c r="BQ37" s="22"/>
      <c r="BR37" s="22"/>
      <c r="BS37" s="22"/>
      <c r="BT37" s="22"/>
      <c r="BU37" s="22">
        <v>194593</v>
      </c>
      <c r="BV37" s="22">
        <v>151840</v>
      </c>
      <c r="BW37" s="22">
        <v>74141</v>
      </c>
      <c r="BX37" s="22"/>
      <c r="BY37" s="22"/>
      <c r="BZ37" s="22"/>
      <c r="CA37" s="22"/>
      <c r="CB37" s="22">
        <v>724277</v>
      </c>
      <c r="CC37" s="22">
        <v>21825200</v>
      </c>
      <c r="CD37" s="22">
        <v>2163299</v>
      </c>
    </row>
    <row r="38" spans="1:82" x14ac:dyDescent="0.25">
      <c r="A38" s="22" t="s">
        <v>120</v>
      </c>
      <c r="B38" s="22" t="s">
        <v>163</v>
      </c>
      <c r="C38" s="22" t="s">
        <v>192</v>
      </c>
      <c r="D38" s="22" t="s">
        <v>193</v>
      </c>
      <c r="E38" s="22">
        <v>4744699</v>
      </c>
      <c r="F38" s="22">
        <v>0</v>
      </c>
      <c r="G38" s="22">
        <v>446307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90602</v>
      </c>
      <c r="N38" s="22">
        <v>0</v>
      </c>
      <c r="O38" s="22">
        <v>0</v>
      </c>
      <c r="P38" s="22">
        <v>947649</v>
      </c>
      <c r="Q38" s="22">
        <v>41395</v>
      </c>
      <c r="R38" s="22">
        <v>0</v>
      </c>
      <c r="S38" s="22">
        <v>0</v>
      </c>
      <c r="T38" s="22">
        <v>0</v>
      </c>
      <c r="U38" s="22">
        <v>64105</v>
      </c>
      <c r="V38" s="22">
        <v>9241</v>
      </c>
      <c r="W38" s="22">
        <v>21337</v>
      </c>
      <c r="X38" s="22">
        <v>0</v>
      </c>
      <c r="Y38" s="22">
        <v>0</v>
      </c>
      <c r="Z38" s="22">
        <v>0</v>
      </c>
      <c r="AA38" s="22">
        <v>200</v>
      </c>
      <c r="AB38" s="22">
        <v>0</v>
      </c>
      <c r="AC38" s="22">
        <v>3678</v>
      </c>
      <c r="AD38" s="22">
        <v>142411</v>
      </c>
      <c r="AE38" s="22">
        <v>0</v>
      </c>
      <c r="AF38" s="22">
        <v>0</v>
      </c>
      <c r="AG38" s="22">
        <v>10492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15127</v>
      </c>
      <c r="AQ38" s="22">
        <v>6537243</v>
      </c>
      <c r="AR38" s="22">
        <v>137491</v>
      </c>
      <c r="AS38" s="22">
        <v>719898</v>
      </c>
      <c r="AT38" s="22">
        <v>0</v>
      </c>
      <c r="AU38" s="22">
        <v>0</v>
      </c>
      <c r="AV38" s="22">
        <v>77842</v>
      </c>
      <c r="AW38" s="22">
        <v>0</v>
      </c>
      <c r="AX38" s="22">
        <v>0</v>
      </c>
      <c r="AY38" s="22">
        <v>116455</v>
      </c>
      <c r="AZ38" s="22">
        <v>7981</v>
      </c>
      <c r="BA38" s="22">
        <v>0</v>
      </c>
      <c r="BB38" s="22">
        <v>2068067</v>
      </c>
      <c r="BC38" s="22">
        <v>150665</v>
      </c>
      <c r="BD38" s="22">
        <v>0</v>
      </c>
      <c r="BE38" s="22">
        <v>0</v>
      </c>
      <c r="BF38" s="22">
        <v>0</v>
      </c>
      <c r="BG38" s="22">
        <v>195662</v>
      </c>
      <c r="BH38" s="22">
        <v>48902</v>
      </c>
      <c r="BI38" s="22">
        <v>79684</v>
      </c>
      <c r="BJ38" s="22">
        <v>0</v>
      </c>
      <c r="BK38" s="22">
        <v>24798</v>
      </c>
      <c r="BL38" s="22">
        <v>16129</v>
      </c>
      <c r="BM38" s="22">
        <v>0</v>
      </c>
      <c r="BN38" s="22">
        <v>0</v>
      </c>
      <c r="BO38" s="22">
        <v>3682</v>
      </c>
      <c r="BP38" s="22">
        <v>460770</v>
      </c>
      <c r="BQ38" s="22">
        <v>34455</v>
      </c>
      <c r="BR38" s="22">
        <v>0</v>
      </c>
      <c r="BS38" s="22">
        <v>0</v>
      </c>
      <c r="BT38" s="22">
        <v>0</v>
      </c>
      <c r="BU38" s="22">
        <v>0</v>
      </c>
      <c r="BV38" s="22">
        <v>448882</v>
      </c>
      <c r="BW38" s="22">
        <v>68346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4659709</v>
      </c>
      <c r="CD38" s="22">
        <v>1877534</v>
      </c>
    </row>
    <row r="39" spans="1:82" x14ac:dyDescent="0.25">
      <c r="A39" s="22" t="s">
        <v>120</v>
      </c>
      <c r="B39" s="22" t="s">
        <v>163</v>
      </c>
      <c r="C39" s="22" t="s">
        <v>194</v>
      </c>
      <c r="D39" s="22" t="s">
        <v>195</v>
      </c>
      <c r="E39" s="22">
        <v>16218737</v>
      </c>
      <c r="F39" s="22">
        <v>463</v>
      </c>
      <c r="G39" s="22">
        <v>271845</v>
      </c>
      <c r="H39" s="22">
        <v>0</v>
      </c>
      <c r="I39" s="22">
        <v>39595</v>
      </c>
      <c r="J39" s="22">
        <v>198819</v>
      </c>
      <c r="K39" s="22">
        <v>0</v>
      </c>
      <c r="L39" s="22">
        <v>124423</v>
      </c>
      <c r="M39" s="22">
        <v>0</v>
      </c>
      <c r="N39" s="22">
        <v>31552</v>
      </c>
      <c r="O39" s="22">
        <v>0</v>
      </c>
      <c r="P39" s="22">
        <v>941366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239616</v>
      </c>
      <c r="Z39" s="22">
        <v>0</v>
      </c>
      <c r="AA39" s="22">
        <v>0</v>
      </c>
      <c r="AB39" s="22">
        <v>11815</v>
      </c>
      <c r="AC39" s="22">
        <v>32000</v>
      </c>
      <c r="AD39" s="22">
        <v>239465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8484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18358180</v>
      </c>
      <c r="AR39" s="22">
        <v>299888</v>
      </c>
      <c r="AS39" s="22">
        <v>1560289</v>
      </c>
      <c r="AT39" s="22">
        <v>0</v>
      </c>
      <c r="AU39" s="22">
        <v>249632</v>
      </c>
      <c r="AV39" s="22">
        <v>450351</v>
      </c>
      <c r="AW39" s="22">
        <v>14688</v>
      </c>
      <c r="AX39" s="22">
        <v>602995</v>
      </c>
      <c r="AY39" s="22">
        <v>0</v>
      </c>
      <c r="AZ39" s="22">
        <v>122216</v>
      </c>
      <c r="BA39" s="22">
        <v>0</v>
      </c>
      <c r="BB39" s="22">
        <v>8625395</v>
      </c>
      <c r="BC39" s="22">
        <v>0</v>
      </c>
      <c r="BD39" s="22">
        <v>0</v>
      </c>
      <c r="BE39" s="22">
        <v>0</v>
      </c>
      <c r="BF39" s="22">
        <v>0</v>
      </c>
      <c r="BG39" s="22">
        <v>0</v>
      </c>
      <c r="BH39" s="22">
        <v>0</v>
      </c>
      <c r="BI39" s="22">
        <v>176949</v>
      </c>
      <c r="BJ39" s="22">
        <v>0</v>
      </c>
      <c r="BK39" s="22">
        <v>264158</v>
      </c>
      <c r="BL39" s="22">
        <v>0</v>
      </c>
      <c r="BM39" s="22">
        <v>0</v>
      </c>
      <c r="BN39" s="22">
        <v>55167</v>
      </c>
      <c r="BO39" s="22">
        <v>69960</v>
      </c>
      <c r="BP39" s="22">
        <v>1005140</v>
      </c>
      <c r="BQ39" s="22">
        <v>0</v>
      </c>
      <c r="BR39" s="22">
        <v>0</v>
      </c>
      <c r="BS39" s="22">
        <v>0</v>
      </c>
      <c r="BT39" s="22">
        <v>0</v>
      </c>
      <c r="BU39" s="22">
        <v>371500</v>
      </c>
      <c r="BV39" s="22">
        <v>64037</v>
      </c>
      <c r="BW39" s="22">
        <v>51630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13983995</v>
      </c>
      <c r="CD39" s="22">
        <v>4374185</v>
      </c>
    </row>
    <row r="40" spans="1:82" x14ac:dyDescent="0.25">
      <c r="A40" s="22" t="s">
        <v>120</v>
      </c>
      <c r="B40" s="22" t="s">
        <v>163</v>
      </c>
      <c r="C40" s="22" t="s">
        <v>196</v>
      </c>
      <c r="D40" s="22" t="s">
        <v>197</v>
      </c>
      <c r="E40" s="22">
        <v>21872669</v>
      </c>
      <c r="F40" s="22"/>
      <c r="G40" s="22">
        <v>88133</v>
      </c>
      <c r="H40" s="22"/>
      <c r="I40" s="22"/>
      <c r="J40" s="22">
        <v>431411</v>
      </c>
      <c r="K40" s="22">
        <v>6192</v>
      </c>
      <c r="L40" s="22"/>
      <c r="M40" s="22">
        <v>143690</v>
      </c>
      <c r="N40" s="22"/>
      <c r="O40" s="22"/>
      <c r="P40" s="22">
        <v>11362049</v>
      </c>
      <c r="Q40" s="22"/>
      <c r="R40" s="22"/>
      <c r="S40" s="22"/>
      <c r="T40" s="22"/>
      <c r="U40" s="22">
        <v>333096</v>
      </c>
      <c r="V40" s="22">
        <v>91258</v>
      </c>
      <c r="W40" s="22">
        <v>50443</v>
      </c>
      <c r="X40" s="22"/>
      <c r="Y40" s="22">
        <v>395929</v>
      </c>
      <c r="Z40" s="22"/>
      <c r="AA40" s="22">
        <v>1200</v>
      </c>
      <c r="AB40" s="22"/>
      <c r="AC40" s="22">
        <v>2652298</v>
      </c>
      <c r="AD40" s="22">
        <v>183369</v>
      </c>
      <c r="AE40" s="22"/>
      <c r="AF40" s="22"/>
      <c r="AG40" s="22"/>
      <c r="AH40" s="22"/>
      <c r="AI40" s="22"/>
      <c r="AJ40" s="22">
        <v>40523</v>
      </c>
      <c r="AK40" s="22"/>
      <c r="AL40" s="22"/>
      <c r="AM40" s="22"/>
      <c r="AN40" s="22"/>
      <c r="AO40" s="22"/>
      <c r="AP40" s="22"/>
      <c r="AQ40" s="22">
        <v>37652260</v>
      </c>
      <c r="AR40" s="22">
        <v>690308</v>
      </c>
      <c r="AS40" s="22">
        <v>4275975</v>
      </c>
      <c r="AT40" s="22"/>
      <c r="AU40" s="22"/>
      <c r="AV40" s="22">
        <v>2348486</v>
      </c>
      <c r="AW40" s="22"/>
      <c r="AX40" s="22">
        <v>339319</v>
      </c>
      <c r="AY40" s="22"/>
      <c r="AZ40" s="22"/>
      <c r="BA40" s="22"/>
      <c r="BB40" s="22">
        <v>28642151</v>
      </c>
      <c r="BC40" s="22">
        <v>93897</v>
      </c>
      <c r="BD40" s="22"/>
      <c r="BE40" s="22"/>
      <c r="BF40" s="22"/>
      <c r="BG40" s="22">
        <v>1099235</v>
      </c>
      <c r="BH40" s="22"/>
      <c r="BI40" s="22">
        <v>120071</v>
      </c>
      <c r="BJ40" s="22"/>
      <c r="BK40" s="22">
        <v>380808</v>
      </c>
      <c r="BL40" s="22"/>
      <c r="BM40" s="22">
        <v>31000</v>
      </c>
      <c r="BN40" s="22"/>
      <c r="BO40" s="22">
        <v>1779558</v>
      </c>
      <c r="BP40" s="22">
        <v>570510</v>
      </c>
      <c r="BQ40" s="22"/>
      <c r="BR40" s="22"/>
      <c r="BS40" s="22"/>
      <c r="BT40" s="22"/>
      <c r="BU40" s="22">
        <v>752477</v>
      </c>
      <c r="BV40" s="22">
        <v>848060</v>
      </c>
      <c r="BW40" s="22">
        <v>138941</v>
      </c>
      <c r="BX40" s="22"/>
      <c r="BY40" s="22"/>
      <c r="BZ40" s="22"/>
      <c r="CA40" s="22"/>
      <c r="CB40" s="22"/>
      <c r="CC40" s="22">
        <v>42110796</v>
      </c>
      <c r="CD40" s="22">
        <v>-4458536</v>
      </c>
    </row>
    <row r="41" spans="1:82" x14ac:dyDescent="0.25">
      <c r="A41" s="22" t="s">
        <v>120</v>
      </c>
      <c r="B41" s="22" t="s">
        <v>163</v>
      </c>
      <c r="C41" s="22" t="s">
        <v>198</v>
      </c>
      <c r="D41" s="22" t="s">
        <v>199</v>
      </c>
      <c r="E41" s="22">
        <v>6295562</v>
      </c>
      <c r="F41" s="22">
        <v>0</v>
      </c>
      <c r="G41" s="22">
        <v>396043</v>
      </c>
      <c r="H41" s="22">
        <v>0</v>
      </c>
      <c r="I41" s="22">
        <v>0</v>
      </c>
      <c r="J41" s="22">
        <v>186522</v>
      </c>
      <c r="K41" s="22">
        <v>0</v>
      </c>
      <c r="L41" s="22">
        <v>0</v>
      </c>
      <c r="M41" s="22">
        <v>509</v>
      </c>
      <c r="N41" s="22">
        <v>0</v>
      </c>
      <c r="O41" s="22">
        <v>0</v>
      </c>
      <c r="P41" s="22">
        <v>2649439</v>
      </c>
      <c r="Q41" s="22">
        <v>0</v>
      </c>
      <c r="R41" s="22">
        <v>0</v>
      </c>
      <c r="S41" s="22">
        <v>0</v>
      </c>
      <c r="T41" s="22">
        <v>0</v>
      </c>
      <c r="U41" s="22">
        <v>128336</v>
      </c>
      <c r="V41" s="22">
        <v>26304</v>
      </c>
      <c r="W41" s="22">
        <v>20798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6265</v>
      </c>
      <c r="AD41" s="22">
        <v>276313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20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9986111</v>
      </c>
      <c r="AR41" s="22">
        <v>142527</v>
      </c>
      <c r="AS41" s="22">
        <v>1254007</v>
      </c>
      <c r="AT41" s="22">
        <v>0</v>
      </c>
      <c r="AU41" s="22">
        <v>0</v>
      </c>
      <c r="AV41" s="22">
        <v>475336</v>
      </c>
      <c r="AW41" s="22">
        <v>0</v>
      </c>
      <c r="AX41" s="22">
        <v>0</v>
      </c>
      <c r="AY41" s="22">
        <v>0</v>
      </c>
      <c r="AZ41" s="22">
        <v>0</v>
      </c>
      <c r="BA41" s="22">
        <v>0</v>
      </c>
      <c r="BB41" s="22">
        <v>7109466</v>
      </c>
      <c r="BC41" s="22">
        <v>0</v>
      </c>
      <c r="BD41" s="22">
        <v>0</v>
      </c>
      <c r="BE41" s="22">
        <v>0</v>
      </c>
      <c r="BF41" s="22">
        <v>0</v>
      </c>
      <c r="BG41" s="22">
        <v>392004</v>
      </c>
      <c r="BH41" s="22">
        <v>0</v>
      </c>
      <c r="BI41" s="22">
        <v>210847</v>
      </c>
      <c r="BJ41" s="22">
        <v>0</v>
      </c>
      <c r="BK41" s="22">
        <v>0</v>
      </c>
      <c r="BL41" s="22">
        <v>0</v>
      </c>
      <c r="BM41" s="22">
        <v>0</v>
      </c>
      <c r="BN41" s="22">
        <v>0</v>
      </c>
      <c r="BO41" s="22">
        <v>0</v>
      </c>
      <c r="BP41" s="22">
        <v>644865</v>
      </c>
      <c r="BQ41" s="22">
        <v>0</v>
      </c>
      <c r="BR41" s="22">
        <v>0</v>
      </c>
      <c r="BS41" s="22">
        <v>0</v>
      </c>
      <c r="BT41" s="22">
        <v>0</v>
      </c>
      <c r="BU41" s="22">
        <v>0</v>
      </c>
      <c r="BV41" s="22">
        <v>209076</v>
      </c>
      <c r="BW41" s="22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150479</v>
      </c>
      <c r="CC41" s="22">
        <v>10588607</v>
      </c>
      <c r="CD41" s="22">
        <v>-602496</v>
      </c>
    </row>
    <row r="42" spans="1:82" x14ac:dyDescent="0.25">
      <c r="A42" s="22" t="s">
        <v>120</v>
      </c>
      <c r="B42" s="22" t="s">
        <v>163</v>
      </c>
      <c r="C42" s="22" t="s">
        <v>200</v>
      </c>
      <c r="D42" s="22" t="s">
        <v>201</v>
      </c>
      <c r="E42" s="22">
        <v>52047368</v>
      </c>
      <c r="F42" s="22">
        <v>2176</v>
      </c>
      <c r="G42" s="22">
        <v>1281439</v>
      </c>
      <c r="H42" s="22">
        <v>0</v>
      </c>
      <c r="I42" s="22">
        <v>0</v>
      </c>
      <c r="J42" s="22">
        <v>2630747</v>
      </c>
      <c r="K42" s="22">
        <v>0</v>
      </c>
      <c r="L42" s="22">
        <v>0</v>
      </c>
      <c r="M42" s="22">
        <v>433355</v>
      </c>
      <c r="N42" s="22">
        <v>0</v>
      </c>
      <c r="O42" s="22">
        <v>1970</v>
      </c>
      <c r="P42" s="22">
        <v>14284929</v>
      </c>
      <c r="Q42" s="22">
        <v>0</v>
      </c>
      <c r="R42" s="22">
        <v>0</v>
      </c>
      <c r="S42" s="22">
        <v>0</v>
      </c>
      <c r="T42" s="22">
        <v>0</v>
      </c>
      <c r="U42" s="22">
        <v>4880560</v>
      </c>
      <c r="V42" s="22">
        <v>204495</v>
      </c>
      <c r="W42" s="22">
        <v>3430986</v>
      </c>
      <c r="X42" s="22">
        <v>6764922</v>
      </c>
      <c r="Y42" s="22">
        <v>639064</v>
      </c>
      <c r="Z42" s="22">
        <v>0</v>
      </c>
      <c r="AA42" s="22">
        <v>2040</v>
      </c>
      <c r="AB42" s="22">
        <v>0</v>
      </c>
      <c r="AC42" s="22">
        <v>721358</v>
      </c>
      <c r="AD42" s="22">
        <v>309134</v>
      </c>
      <c r="AE42" s="22">
        <v>0</v>
      </c>
      <c r="AF42" s="22">
        <v>0</v>
      </c>
      <c r="AG42" s="22">
        <v>0</v>
      </c>
      <c r="AH42" s="22">
        <v>442357</v>
      </c>
      <c r="AI42" s="22">
        <v>0</v>
      </c>
      <c r="AJ42" s="22">
        <v>1482858</v>
      </c>
      <c r="AK42" s="22">
        <v>97141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89656899</v>
      </c>
      <c r="AR42" s="22">
        <v>825809</v>
      </c>
      <c r="AS42" s="22">
        <v>5517955</v>
      </c>
      <c r="AT42" s="22">
        <v>896191</v>
      </c>
      <c r="AU42" s="22">
        <v>0</v>
      </c>
      <c r="AV42" s="22">
        <v>3420074</v>
      </c>
      <c r="AW42" s="22">
        <v>59114</v>
      </c>
      <c r="AX42" s="22">
        <v>0</v>
      </c>
      <c r="AY42" s="22">
        <v>1852705</v>
      </c>
      <c r="AZ42" s="22">
        <v>0</v>
      </c>
      <c r="BA42" s="22">
        <v>1064646</v>
      </c>
      <c r="BB42" s="22">
        <v>22694278</v>
      </c>
      <c r="BC42" s="22">
        <v>0</v>
      </c>
      <c r="BD42" s="22">
        <v>0</v>
      </c>
      <c r="BE42" s="22">
        <v>0</v>
      </c>
      <c r="BF42" s="22">
        <v>0</v>
      </c>
      <c r="BG42" s="22">
        <v>1612910</v>
      </c>
      <c r="BH42" s="22">
        <v>127194</v>
      </c>
      <c r="BI42" s="22">
        <v>1246485</v>
      </c>
      <c r="BJ42" s="22">
        <v>6448160</v>
      </c>
      <c r="BK42" s="22">
        <v>1066907</v>
      </c>
      <c r="BL42" s="22">
        <v>0</v>
      </c>
      <c r="BM42" s="22">
        <v>1000</v>
      </c>
      <c r="BN42" s="22">
        <v>0</v>
      </c>
      <c r="BO42" s="22">
        <v>1093130</v>
      </c>
      <c r="BP42" s="22">
        <v>1590268</v>
      </c>
      <c r="BQ42" s="22">
        <v>0</v>
      </c>
      <c r="BR42" s="22">
        <v>0</v>
      </c>
      <c r="BS42" s="22">
        <v>0</v>
      </c>
      <c r="BT42" s="22">
        <v>603279</v>
      </c>
      <c r="BU42" s="22">
        <v>0</v>
      </c>
      <c r="BV42" s="22">
        <v>4440265</v>
      </c>
      <c r="BW42" s="22">
        <v>568533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55128903</v>
      </c>
      <c r="CD42" s="22">
        <v>34527996</v>
      </c>
    </row>
    <row r="43" spans="1:82" x14ac:dyDescent="0.25">
      <c r="A43" s="22" t="s">
        <v>120</v>
      </c>
      <c r="B43" s="22" t="s">
        <v>163</v>
      </c>
      <c r="C43" s="22" t="s">
        <v>202</v>
      </c>
      <c r="D43" s="22" t="s">
        <v>203</v>
      </c>
      <c r="E43" s="22">
        <v>50591407</v>
      </c>
      <c r="F43" s="22">
        <v>0</v>
      </c>
      <c r="G43" s="22">
        <v>597630</v>
      </c>
      <c r="H43" s="22">
        <v>0</v>
      </c>
      <c r="I43" s="22">
        <v>0</v>
      </c>
      <c r="J43" s="22">
        <v>8000</v>
      </c>
      <c r="K43" s="22">
        <v>0</v>
      </c>
      <c r="L43" s="22">
        <v>36854</v>
      </c>
      <c r="M43" s="22">
        <v>0</v>
      </c>
      <c r="N43" s="22">
        <v>0</v>
      </c>
      <c r="O43" s="22">
        <v>1200</v>
      </c>
      <c r="P43" s="22">
        <v>8708893</v>
      </c>
      <c r="Q43" s="22">
        <v>0</v>
      </c>
      <c r="R43" s="22">
        <v>0</v>
      </c>
      <c r="S43" s="22">
        <v>0</v>
      </c>
      <c r="T43" s="22">
        <v>0</v>
      </c>
      <c r="U43" s="22">
        <v>106388</v>
      </c>
      <c r="V43" s="22">
        <v>88988</v>
      </c>
      <c r="W43" s="22">
        <v>35086</v>
      </c>
      <c r="X43" s="22">
        <v>0</v>
      </c>
      <c r="Y43" s="22">
        <v>294374</v>
      </c>
      <c r="Z43" s="22">
        <v>0</v>
      </c>
      <c r="AA43" s="22">
        <v>0</v>
      </c>
      <c r="AB43" s="22">
        <v>0</v>
      </c>
      <c r="AC43" s="22">
        <v>66853</v>
      </c>
      <c r="AD43" s="22">
        <v>213037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450</v>
      </c>
      <c r="AN43" s="22">
        <v>0</v>
      </c>
      <c r="AO43" s="22">
        <v>0</v>
      </c>
      <c r="AP43" s="22">
        <v>0</v>
      </c>
      <c r="AQ43" s="22">
        <v>60749160</v>
      </c>
      <c r="AR43" s="22">
        <v>371638</v>
      </c>
      <c r="AS43" s="22">
        <v>3237841</v>
      </c>
      <c r="AT43" s="22">
        <v>0</v>
      </c>
      <c r="AU43" s="22">
        <v>0</v>
      </c>
      <c r="AV43" s="22">
        <v>518145</v>
      </c>
      <c r="AW43" s="22">
        <v>12931</v>
      </c>
      <c r="AX43" s="22">
        <v>211</v>
      </c>
      <c r="AY43" s="22">
        <v>189544</v>
      </c>
      <c r="AZ43" s="22">
        <v>0</v>
      </c>
      <c r="BA43" s="22">
        <v>301638</v>
      </c>
      <c r="BB43" s="22">
        <v>19186260</v>
      </c>
      <c r="BC43" s="22">
        <v>0</v>
      </c>
      <c r="BD43" s="22">
        <v>0</v>
      </c>
      <c r="BE43" s="22">
        <v>0</v>
      </c>
      <c r="BF43" s="22">
        <v>40000</v>
      </c>
      <c r="BG43" s="22">
        <v>213616</v>
      </c>
      <c r="BH43" s="22">
        <v>100382</v>
      </c>
      <c r="BI43" s="22">
        <v>720651</v>
      </c>
      <c r="BJ43" s="22">
        <v>326108</v>
      </c>
      <c r="BK43" s="22">
        <v>487499</v>
      </c>
      <c r="BL43" s="22">
        <v>0</v>
      </c>
      <c r="BM43" s="22">
        <v>31000</v>
      </c>
      <c r="BN43" s="22">
        <v>0</v>
      </c>
      <c r="BO43" s="22">
        <v>318856</v>
      </c>
      <c r="BP43" s="22">
        <v>608646</v>
      </c>
      <c r="BQ43" s="22">
        <v>0</v>
      </c>
      <c r="BR43" s="22">
        <v>0</v>
      </c>
      <c r="BS43" s="22">
        <v>0</v>
      </c>
      <c r="BT43" s="22">
        <v>124140</v>
      </c>
      <c r="BU43" s="22">
        <v>156583</v>
      </c>
      <c r="BV43" s="22">
        <v>757665</v>
      </c>
      <c r="BW43" s="22">
        <v>291481</v>
      </c>
      <c r="BX43" s="22">
        <v>0</v>
      </c>
      <c r="BY43" s="22">
        <v>0</v>
      </c>
      <c r="BZ43" s="22">
        <v>0</v>
      </c>
      <c r="CA43" s="22">
        <v>0</v>
      </c>
      <c r="CB43" s="22">
        <v>81954</v>
      </c>
      <c r="CC43" s="22">
        <v>28076789</v>
      </c>
      <c r="CD43" s="22">
        <v>32672371</v>
      </c>
    </row>
    <row r="44" spans="1:82" x14ac:dyDescent="0.25">
      <c r="A44" s="22" t="s">
        <v>120</v>
      </c>
      <c r="B44" s="22" t="s">
        <v>163</v>
      </c>
      <c r="C44" s="22" t="s">
        <v>204</v>
      </c>
      <c r="D44" s="22" t="s">
        <v>205</v>
      </c>
      <c r="E44" s="22">
        <v>18680734</v>
      </c>
      <c r="F44" s="22">
        <v>0</v>
      </c>
      <c r="G44" s="22">
        <v>529656</v>
      </c>
      <c r="H44" s="22">
        <v>53252</v>
      </c>
      <c r="I44" s="22">
        <v>0</v>
      </c>
      <c r="J44" s="22">
        <v>312186</v>
      </c>
      <c r="K44" s="22">
        <v>0</v>
      </c>
      <c r="L44" s="22">
        <v>0</v>
      </c>
      <c r="M44" s="22">
        <v>133244</v>
      </c>
      <c r="N44" s="22">
        <v>0</v>
      </c>
      <c r="O44" s="22">
        <v>0</v>
      </c>
      <c r="P44" s="22">
        <v>931488</v>
      </c>
      <c r="Q44" s="22">
        <v>0</v>
      </c>
      <c r="R44" s="22">
        <v>0</v>
      </c>
      <c r="S44" s="22">
        <v>0</v>
      </c>
      <c r="T44" s="22">
        <v>318663</v>
      </c>
      <c r="U44" s="22">
        <v>2745866</v>
      </c>
      <c r="V44" s="22">
        <v>14722</v>
      </c>
      <c r="W44" s="22">
        <v>10825</v>
      </c>
      <c r="X44" s="22">
        <v>0</v>
      </c>
      <c r="Y44" s="22">
        <v>877204</v>
      </c>
      <c r="Z44" s="22">
        <v>0</v>
      </c>
      <c r="AA44" s="22">
        <v>4600</v>
      </c>
      <c r="AB44" s="22">
        <v>18000</v>
      </c>
      <c r="AC44" s="22">
        <v>123649</v>
      </c>
      <c r="AD44" s="22">
        <v>213597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143592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25111278</v>
      </c>
      <c r="AR44" s="22">
        <v>258632</v>
      </c>
      <c r="AS44" s="22">
        <v>1622030</v>
      </c>
      <c r="AT44" s="22">
        <v>116795</v>
      </c>
      <c r="AU44" s="22">
        <v>0</v>
      </c>
      <c r="AV44" s="22">
        <v>683076</v>
      </c>
      <c r="AW44" s="22">
        <v>15015</v>
      </c>
      <c r="AX44" s="22">
        <v>122858</v>
      </c>
      <c r="AY44" s="22">
        <v>229911</v>
      </c>
      <c r="AZ44" s="22">
        <v>0</v>
      </c>
      <c r="BA44" s="22">
        <v>0</v>
      </c>
      <c r="BB44" s="22">
        <v>7654280</v>
      </c>
      <c r="BC44" s="22">
        <v>0</v>
      </c>
      <c r="BD44" s="22">
        <v>0</v>
      </c>
      <c r="BE44" s="22">
        <v>0</v>
      </c>
      <c r="BF44" s="22">
        <v>589111</v>
      </c>
      <c r="BG44" s="22">
        <v>1339613</v>
      </c>
      <c r="BH44" s="22">
        <v>139875</v>
      </c>
      <c r="BI44" s="22">
        <v>345475</v>
      </c>
      <c r="BJ44" s="22">
        <v>0</v>
      </c>
      <c r="BK44" s="22">
        <v>886882</v>
      </c>
      <c r="BL44" s="22">
        <v>0</v>
      </c>
      <c r="BM44" s="22">
        <v>12705</v>
      </c>
      <c r="BN44" s="22">
        <v>46188</v>
      </c>
      <c r="BO44" s="22">
        <v>319752</v>
      </c>
      <c r="BP44" s="22">
        <v>388864</v>
      </c>
      <c r="BQ44" s="22">
        <v>0</v>
      </c>
      <c r="BR44" s="22">
        <v>0</v>
      </c>
      <c r="BS44" s="22">
        <v>0</v>
      </c>
      <c r="BT44" s="22">
        <v>0</v>
      </c>
      <c r="BU44" s="22">
        <v>0</v>
      </c>
      <c r="BV44" s="22">
        <v>529534</v>
      </c>
      <c r="BW44" s="22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15300596</v>
      </c>
      <c r="CD44" s="22">
        <v>9810682</v>
      </c>
    </row>
    <row r="45" spans="1:82" x14ac:dyDescent="0.25">
      <c r="A45" s="22" t="s">
        <v>120</v>
      </c>
      <c r="B45" s="22" t="s">
        <v>163</v>
      </c>
      <c r="C45" s="22" t="s">
        <v>206</v>
      </c>
      <c r="D45" s="22" t="s">
        <v>207</v>
      </c>
      <c r="E45" s="22">
        <v>29771755</v>
      </c>
      <c r="F45" s="22">
        <v>0</v>
      </c>
      <c r="G45" s="22">
        <v>2979264</v>
      </c>
      <c r="H45" s="22">
        <v>0</v>
      </c>
      <c r="I45" s="22">
        <v>0</v>
      </c>
      <c r="J45" s="22">
        <v>551032</v>
      </c>
      <c r="K45" s="22">
        <v>150497</v>
      </c>
      <c r="L45" s="22">
        <v>14511</v>
      </c>
      <c r="M45" s="22">
        <v>42165</v>
      </c>
      <c r="N45" s="22">
        <v>0</v>
      </c>
      <c r="O45" s="22">
        <v>0</v>
      </c>
      <c r="P45" s="22">
        <v>4581453</v>
      </c>
      <c r="Q45" s="22">
        <v>0</v>
      </c>
      <c r="R45" s="22">
        <v>0</v>
      </c>
      <c r="S45" s="22">
        <v>0</v>
      </c>
      <c r="T45" s="22">
        <v>0</v>
      </c>
      <c r="U45" s="22">
        <v>1042631</v>
      </c>
      <c r="V45" s="22">
        <v>417324</v>
      </c>
      <c r="W45" s="22">
        <v>438561</v>
      </c>
      <c r="X45" s="22">
        <v>0</v>
      </c>
      <c r="Y45" s="22">
        <v>0</v>
      </c>
      <c r="Z45" s="22">
        <v>0</v>
      </c>
      <c r="AA45" s="22">
        <v>25866</v>
      </c>
      <c r="AB45" s="22">
        <v>0</v>
      </c>
      <c r="AC45" s="22">
        <v>1290160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463109</v>
      </c>
      <c r="AK45" s="22">
        <v>86140</v>
      </c>
      <c r="AL45" s="22">
        <v>0</v>
      </c>
      <c r="AM45" s="22">
        <v>0</v>
      </c>
      <c r="AN45" s="22">
        <v>2945104</v>
      </c>
      <c r="AO45" s="22">
        <v>0</v>
      </c>
      <c r="AP45" s="22">
        <v>0</v>
      </c>
      <c r="AQ45" s="22">
        <v>44799572</v>
      </c>
      <c r="AR45" s="22">
        <v>0</v>
      </c>
      <c r="AS45" s="22">
        <v>5225445</v>
      </c>
      <c r="AT45" s="22">
        <v>0</v>
      </c>
      <c r="AU45" s="22">
        <v>0</v>
      </c>
      <c r="AV45" s="22">
        <v>468920</v>
      </c>
      <c r="AW45" s="22">
        <v>418915</v>
      </c>
      <c r="AX45" s="22">
        <v>11965</v>
      </c>
      <c r="AY45" s="22">
        <v>202016</v>
      </c>
      <c r="AZ45" s="22">
        <v>0</v>
      </c>
      <c r="BA45" s="22">
        <v>0</v>
      </c>
      <c r="BB45" s="22">
        <v>5397995</v>
      </c>
      <c r="BC45" s="22">
        <v>0</v>
      </c>
      <c r="BD45" s="22">
        <v>0</v>
      </c>
      <c r="BE45" s="22">
        <v>0</v>
      </c>
      <c r="BF45" s="22">
        <v>0</v>
      </c>
      <c r="BG45" s="22">
        <v>922437</v>
      </c>
      <c r="BH45" s="22">
        <v>420180</v>
      </c>
      <c r="BI45" s="22">
        <v>341008</v>
      </c>
      <c r="BJ45" s="22">
        <v>271235</v>
      </c>
      <c r="BK45" s="22">
        <v>0</v>
      </c>
      <c r="BL45" s="22">
        <v>0</v>
      </c>
      <c r="BM45" s="22">
        <v>0</v>
      </c>
      <c r="BN45" s="22">
        <v>0</v>
      </c>
      <c r="BO45" s="22">
        <v>1066037</v>
      </c>
      <c r="BP45" s="22">
        <v>305354</v>
      </c>
      <c r="BQ45" s="22">
        <v>0</v>
      </c>
      <c r="BR45" s="22">
        <v>0</v>
      </c>
      <c r="BS45" s="22">
        <v>0</v>
      </c>
      <c r="BT45" s="22">
        <v>0</v>
      </c>
      <c r="BU45" s="22">
        <v>0</v>
      </c>
      <c r="BV45" s="22">
        <v>4048410</v>
      </c>
      <c r="BW45" s="22">
        <v>412101</v>
      </c>
      <c r="BX45" s="22">
        <v>0</v>
      </c>
      <c r="BY45" s="22">
        <v>0</v>
      </c>
      <c r="BZ45" s="22">
        <v>2335757</v>
      </c>
      <c r="CA45" s="22">
        <v>0</v>
      </c>
      <c r="CB45" s="22">
        <v>7493110</v>
      </c>
      <c r="CC45" s="22">
        <v>29340885</v>
      </c>
      <c r="CD45" s="22">
        <v>15458687</v>
      </c>
    </row>
    <row r="46" spans="1:82" x14ac:dyDescent="0.25">
      <c r="A46" s="22" t="s">
        <v>120</v>
      </c>
      <c r="B46" s="22" t="s">
        <v>163</v>
      </c>
      <c r="C46" s="22" t="s">
        <v>208</v>
      </c>
      <c r="D46" s="22" t="s">
        <v>209</v>
      </c>
      <c r="E46" s="22">
        <v>15164462</v>
      </c>
      <c r="F46" s="22">
        <v>0</v>
      </c>
      <c r="G46" s="22">
        <v>186168</v>
      </c>
      <c r="H46" s="22">
        <v>0</v>
      </c>
      <c r="I46" s="22">
        <v>0</v>
      </c>
      <c r="J46" s="22">
        <v>732468</v>
      </c>
      <c r="K46" s="22">
        <v>0</v>
      </c>
      <c r="L46" s="22">
        <v>58650</v>
      </c>
      <c r="M46" s="22">
        <v>359229</v>
      </c>
      <c r="N46" s="22">
        <v>0</v>
      </c>
      <c r="O46" s="22">
        <v>0</v>
      </c>
      <c r="P46" s="22">
        <v>5555648</v>
      </c>
      <c r="Q46" s="22">
        <v>0</v>
      </c>
      <c r="R46" s="22">
        <v>30461</v>
      </c>
      <c r="S46" s="22">
        <v>0</v>
      </c>
      <c r="T46" s="22">
        <v>0</v>
      </c>
      <c r="U46" s="22">
        <v>129840</v>
      </c>
      <c r="V46" s="22">
        <v>416647</v>
      </c>
      <c r="W46" s="22">
        <v>65125</v>
      </c>
      <c r="X46" s="22">
        <v>0</v>
      </c>
      <c r="Y46" s="22">
        <v>355686</v>
      </c>
      <c r="Z46" s="22">
        <v>0</v>
      </c>
      <c r="AA46" s="22">
        <v>1500</v>
      </c>
      <c r="AB46" s="22">
        <v>0</v>
      </c>
      <c r="AC46" s="22">
        <v>228141</v>
      </c>
      <c r="AD46" s="22">
        <v>343468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505696</v>
      </c>
      <c r="AK46" s="22">
        <v>50000</v>
      </c>
      <c r="AL46" s="22">
        <v>0</v>
      </c>
      <c r="AM46" s="22">
        <v>0</v>
      </c>
      <c r="AN46" s="22">
        <v>0</v>
      </c>
      <c r="AO46" s="22">
        <v>0</v>
      </c>
      <c r="AP46" s="22">
        <v>126773</v>
      </c>
      <c r="AQ46" s="22">
        <v>24309962</v>
      </c>
      <c r="AR46" s="22">
        <v>358593</v>
      </c>
      <c r="AS46" s="22">
        <v>1761843</v>
      </c>
      <c r="AT46" s="22">
        <v>0</v>
      </c>
      <c r="AU46" s="22">
        <v>0</v>
      </c>
      <c r="AV46" s="22">
        <v>1047363</v>
      </c>
      <c r="AW46" s="22">
        <v>95290</v>
      </c>
      <c r="AX46" s="22">
        <v>107724</v>
      </c>
      <c r="AY46" s="22">
        <v>423948</v>
      </c>
      <c r="AZ46" s="22">
        <v>251644</v>
      </c>
      <c r="BA46" s="22">
        <v>0</v>
      </c>
      <c r="BB46" s="22">
        <v>11565507</v>
      </c>
      <c r="BC46" s="22">
        <v>5586</v>
      </c>
      <c r="BD46" s="22">
        <v>64606</v>
      </c>
      <c r="BE46" s="22">
        <v>0</v>
      </c>
      <c r="BF46" s="22">
        <v>0</v>
      </c>
      <c r="BG46" s="22">
        <v>96496</v>
      </c>
      <c r="BH46" s="22">
        <v>533881</v>
      </c>
      <c r="BI46" s="22">
        <v>1033072</v>
      </c>
      <c r="BJ46" s="22">
        <v>0</v>
      </c>
      <c r="BK46" s="22">
        <v>415462</v>
      </c>
      <c r="BL46" s="22">
        <v>0</v>
      </c>
      <c r="BM46" s="22">
        <v>6468</v>
      </c>
      <c r="BN46" s="22">
        <v>0</v>
      </c>
      <c r="BO46" s="22">
        <v>493496</v>
      </c>
      <c r="BP46" s="22">
        <v>729763</v>
      </c>
      <c r="BQ46" s="22">
        <v>0</v>
      </c>
      <c r="BR46" s="22">
        <v>0</v>
      </c>
      <c r="BS46" s="22">
        <v>0</v>
      </c>
      <c r="BT46" s="22">
        <v>0</v>
      </c>
      <c r="BU46" s="22">
        <v>0</v>
      </c>
      <c r="BV46" s="22">
        <v>718332</v>
      </c>
      <c r="BW46" s="22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500000</v>
      </c>
      <c r="CC46" s="22">
        <v>20209074</v>
      </c>
      <c r="CD46" s="22">
        <v>4100888</v>
      </c>
    </row>
    <row r="47" spans="1:82" x14ac:dyDescent="0.25">
      <c r="A47" s="22" t="s">
        <v>120</v>
      </c>
      <c r="B47" s="22" t="s">
        <v>163</v>
      </c>
      <c r="C47" s="22" t="s">
        <v>210</v>
      </c>
      <c r="D47" s="22" t="s">
        <v>211</v>
      </c>
      <c r="E47" s="22">
        <v>0</v>
      </c>
      <c r="F47" s="22">
        <v>0</v>
      </c>
      <c r="G47" s="22">
        <v>26358525</v>
      </c>
      <c r="H47" s="22">
        <v>0</v>
      </c>
      <c r="I47" s="22">
        <v>92972</v>
      </c>
      <c r="J47" s="22">
        <v>363359</v>
      </c>
      <c r="K47" s="22">
        <v>0</v>
      </c>
      <c r="L47" s="22">
        <v>62308</v>
      </c>
      <c r="M47" s="22">
        <v>0</v>
      </c>
      <c r="N47" s="22">
        <v>58081</v>
      </c>
      <c r="O47" s="22">
        <v>0</v>
      </c>
      <c r="P47" s="22">
        <v>6307194</v>
      </c>
      <c r="Q47" s="22">
        <v>0</v>
      </c>
      <c r="R47" s="22">
        <v>0</v>
      </c>
      <c r="S47" s="22">
        <v>0</v>
      </c>
      <c r="T47" s="22">
        <v>0</v>
      </c>
      <c r="U47" s="22">
        <v>268091</v>
      </c>
      <c r="V47" s="22">
        <v>60258</v>
      </c>
      <c r="W47" s="22">
        <v>30501</v>
      </c>
      <c r="X47" s="22">
        <v>0</v>
      </c>
      <c r="Y47" s="22">
        <v>401357</v>
      </c>
      <c r="Z47" s="22">
        <v>0</v>
      </c>
      <c r="AA47" s="22">
        <v>1500</v>
      </c>
      <c r="AB47" s="22">
        <v>0</v>
      </c>
      <c r="AC47" s="22">
        <v>101436</v>
      </c>
      <c r="AD47" s="22">
        <v>451718</v>
      </c>
      <c r="AE47" s="22">
        <v>0</v>
      </c>
      <c r="AF47" s="22">
        <v>0</v>
      </c>
      <c r="AG47" s="22">
        <v>0</v>
      </c>
      <c r="AH47" s="22">
        <v>0</v>
      </c>
      <c r="AI47" s="22">
        <v>239260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34796560</v>
      </c>
      <c r="AR47" s="22">
        <v>0</v>
      </c>
      <c r="AS47" s="22">
        <v>3500177</v>
      </c>
      <c r="AT47" s="22">
        <v>0</v>
      </c>
      <c r="AU47" s="22">
        <v>420839</v>
      </c>
      <c r="AV47" s="22">
        <v>906629</v>
      </c>
      <c r="AW47" s="22">
        <v>33752</v>
      </c>
      <c r="AX47" s="22">
        <v>74218</v>
      </c>
      <c r="AY47" s="22">
        <v>67090</v>
      </c>
      <c r="AZ47" s="22">
        <v>126656</v>
      </c>
      <c r="BA47" s="22">
        <v>0</v>
      </c>
      <c r="BB47" s="22">
        <v>25280213</v>
      </c>
      <c r="BC47" s="22">
        <v>0</v>
      </c>
      <c r="BD47" s="22">
        <v>0</v>
      </c>
      <c r="BE47" s="22">
        <v>0</v>
      </c>
      <c r="BF47" s="22">
        <v>0</v>
      </c>
      <c r="BG47" s="22">
        <v>414563</v>
      </c>
      <c r="BH47" s="22">
        <v>143786</v>
      </c>
      <c r="BI47" s="22">
        <v>572962</v>
      </c>
      <c r="BJ47" s="22">
        <v>805828</v>
      </c>
      <c r="BK47" s="22">
        <v>465919</v>
      </c>
      <c r="BL47" s="22">
        <v>0</v>
      </c>
      <c r="BM47" s="22">
        <v>24033</v>
      </c>
      <c r="BN47" s="22">
        <v>0</v>
      </c>
      <c r="BO47" s="22">
        <v>977679</v>
      </c>
      <c r="BP47" s="22">
        <v>956678</v>
      </c>
      <c r="BQ47" s="22">
        <v>0</v>
      </c>
      <c r="BR47" s="22">
        <v>0</v>
      </c>
      <c r="BS47" s="22">
        <v>0</v>
      </c>
      <c r="BT47" s="22">
        <v>0</v>
      </c>
      <c r="BU47" s="22">
        <v>1061689</v>
      </c>
      <c r="BV47" s="22">
        <v>0</v>
      </c>
      <c r="BW47" s="22">
        <v>0</v>
      </c>
      <c r="BX47" s="22">
        <v>0</v>
      </c>
      <c r="BY47" s="22">
        <v>0</v>
      </c>
      <c r="BZ47" s="22">
        <v>0</v>
      </c>
      <c r="CA47" s="22">
        <v>0</v>
      </c>
      <c r="CB47" s="22">
        <v>0</v>
      </c>
      <c r="CC47" s="22">
        <v>35832711</v>
      </c>
      <c r="CD47" s="22">
        <v>-1036151</v>
      </c>
    </row>
    <row r="48" spans="1:82" x14ac:dyDescent="0.25">
      <c r="A48" s="22" t="s">
        <v>120</v>
      </c>
      <c r="B48" s="22" t="s">
        <v>163</v>
      </c>
      <c r="C48" s="22" t="s">
        <v>212</v>
      </c>
      <c r="D48" s="22" t="s">
        <v>213</v>
      </c>
      <c r="E48" s="22">
        <v>9638534</v>
      </c>
      <c r="F48" s="22">
        <v>0</v>
      </c>
      <c r="G48" s="22">
        <v>498917</v>
      </c>
      <c r="H48" s="22">
        <v>0</v>
      </c>
      <c r="I48" s="22">
        <v>0</v>
      </c>
      <c r="J48" s="22">
        <v>2501312</v>
      </c>
      <c r="K48" s="22">
        <v>69345</v>
      </c>
      <c r="L48" s="22">
        <v>100820</v>
      </c>
      <c r="M48" s="22">
        <v>0</v>
      </c>
      <c r="N48" s="22">
        <v>0</v>
      </c>
      <c r="O48" s="22">
        <v>0</v>
      </c>
      <c r="P48" s="22">
        <v>1784570</v>
      </c>
      <c r="Q48" s="22">
        <v>0</v>
      </c>
      <c r="R48" s="22">
        <v>0</v>
      </c>
      <c r="S48" s="22">
        <v>0</v>
      </c>
      <c r="T48" s="22">
        <v>0</v>
      </c>
      <c r="U48" s="22">
        <v>394101</v>
      </c>
      <c r="V48" s="22">
        <v>0</v>
      </c>
      <c r="W48" s="22">
        <v>0</v>
      </c>
      <c r="X48" s="22">
        <v>0</v>
      </c>
      <c r="Y48" s="22">
        <v>197530</v>
      </c>
      <c r="Z48" s="22">
        <v>0</v>
      </c>
      <c r="AA48" s="22">
        <v>0</v>
      </c>
      <c r="AB48" s="22">
        <v>0</v>
      </c>
      <c r="AC48" s="22">
        <v>238223</v>
      </c>
      <c r="AD48" s="22">
        <v>182689</v>
      </c>
      <c r="AE48" s="22">
        <v>5000</v>
      </c>
      <c r="AF48" s="22">
        <v>0</v>
      </c>
      <c r="AG48" s="22">
        <v>0</v>
      </c>
      <c r="AH48" s="22">
        <v>0</v>
      </c>
      <c r="AI48" s="22">
        <v>0</v>
      </c>
      <c r="AJ48" s="22">
        <v>21195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15632236</v>
      </c>
      <c r="AR48" s="22">
        <v>281953</v>
      </c>
      <c r="AS48" s="22">
        <v>1424856</v>
      </c>
      <c r="AT48" s="22">
        <v>0</v>
      </c>
      <c r="AU48" s="22">
        <v>0</v>
      </c>
      <c r="AV48" s="22">
        <v>3199775</v>
      </c>
      <c r="AW48" s="22">
        <v>142032</v>
      </c>
      <c r="AX48" s="22">
        <v>86166</v>
      </c>
      <c r="AY48" s="22">
        <v>0</v>
      </c>
      <c r="AZ48" s="22">
        <v>0</v>
      </c>
      <c r="BA48" s="22">
        <v>0</v>
      </c>
      <c r="BB48" s="22">
        <v>7074960</v>
      </c>
      <c r="BC48" s="22">
        <v>0</v>
      </c>
      <c r="BD48" s="22">
        <v>0</v>
      </c>
      <c r="BE48" s="22">
        <v>0</v>
      </c>
      <c r="BF48" s="22">
        <v>0</v>
      </c>
      <c r="BG48" s="22">
        <v>191701</v>
      </c>
      <c r="BH48" s="22">
        <v>0</v>
      </c>
      <c r="BI48" s="22">
        <v>0</v>
      </c>
      <c r="BJ48" s="22">
        <v>0</v>
      </c>
      <c r="BK48" s="22">
        <v>232197</v>
      </c>
      <c r="BL48" s="22">
        <v>0</v>
      </c>
      <c r="BM48" s="22">
        <v>0</v>
      </c>
      <c r="BN48" s="22">
        <v>0</v>
      </c>
      <c r="BO48" s="22">
        <v>615822</v>
      </c>
      <c r="BP48" s="22">
        <v>886002</v>
      </c>
      <c r="BQ48" s="22">
        <v>0</v>
      </c>
      <c r="BR48" s="22">
        <v>0</v>
      </c>
      <c r="BS48" s="22">
        <v>0</v>
      </c>
      <c r="BT48" s="22">
        <v>0</v>
      </c>
      <c r="BU48" s="22">
        <v>0</v>
      </c>
      <c r="BV48" s="22">
        <v>219363</v>
      </c>
      <c r="BW48" s="22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14242</v>
      </c>
      <c r="CC48" s="22">
        <v>14369069</v>
      </c>
      <c r="CD48" s="22">
        <v>1263167</v>
      </c>
    </row>
    <row r="49" spans="1:82" x14ac:dyDescent="0.25">
      <c r="A49" s="22" t="s">
        <v>120</v>
      </c>
      <c r="B49" s="22" t="s">
        <v>163</v>
      </c>
      <c r="C49" s="22" t="s">
        <v>214</v>
      </c>
      <c r="D49" s="22" t="s">
        <v>215</v>
      </c>
      <c r="E49" s="22">
        <v>33508159</v>
      </c>
      <c r="F49" s="22">
        <v>6052</v>
      </c>
      <c r="G49" s="22">
        <v>490406</v>
      </c>
      <c r="H49" s="22">
        <v>0</v>
      </c>
      <c r="I49" s="22">
        <v>377556</v>
      </c>
      <c r="J49" s="22">
        <v>794706</v>
      </c>
      <c r="K49" s="22">
        <v>231762</v>
      </c>
      <c r="L49" s="22">
        <v>44220</v>
      </c>
      <c r="M49" s="22">
        <v>3663</v>
      </c>
      <c r="N49" s="22">
        <v>0</v>
      </c>
      <c r="O49" s="22">
        <v>0</v>
      </c>
      <c r="P49" s="22">
        <v>7774481</v>
      </c>
      <c r="Q49" s="22">
        <v>0</v>
      </c>
      <c r="R49" s="22">
        <v>0</v>
      </c>
      <c r="S49" s="22">
        <v>0</v>
      </c>
      <c r="T49" s="22">
        <v>0</v>
      </c>
      <c r="U49" s="22">
        <v>1623826</v>
      </c>
      <c r="V49" s="22">
        <v>733497</v>
      </c>
      <c r="W49" s="22">
        <v>66141</v>
      </c>
      <c r="X49" s="22">
        <v>3208660</v>
      </c>
      <c r="Y49" s="22">
        <v>1390086</v>
      </c>
      <c r="Z49" s="22">
        <v>0</v>
      </c>
      <c r="AA49" s="22">
        <v>0</v>
      </c>
      <c r="AB49" s="22">
        <v>0</v>
      </c>
      <c r="AC49" s="22">
        <v>2253417</v>
      </c>
      <c r="AD49" s="22">
        <v>276478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2496453</v>
      </c>
      <c r="AK49" s="22">
        <v>68742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55348305</v>
      </c>
      <c r="AR49" s="22">
        <v>577811</v>
      </c>
      <c r="AS49" s="22">
        <v>4569190</v>
      </c>
      <c r="AT49" s="22">
        <v>0</v>
      </c>
      <c r="AU49" s="22">
        <v>841485</v>
      </c>
      <c r="AV49" s="22">
        <v>2617157</v>
      </c>
      <c r="AW49" s="22">
        <v>65788</v>
      </c>
      <c r="AX49" s="22">
        <v>912638</v>
      </c>
      <c r="AY49" s="22">
        <v>73061</v>
      </c>
      <c r="AZ49" s="22">
        <v>0</v>
      </c>
      <c r="BA49" s="22">
        <v>0</v>
      </c>
      <c r="BB49" s="22">
        <v>77666108</v>
      </c>
      <c r="BC49" s="22">
        <v>0</v>
      </c>
      <c r="BD49" s="22">
        <v>0</v>
      </c>
      <c r="BE49" s="22">
        <v>1715</v>
      </c>
      <c r="BF49" s="22">
        <v>0</v>
      </c>
      <c r="BG49" s="22">
        <v>1817845</v>
      </c>
      <c r="BH49" s="22">
        <v>1748928</v>
      </c>
      <c r="BI49" s="22">
        <v>773015</v>
      </c>
      <c r="BJ49" s="22">
        <v>7136</v>
      </c>
      <c r="BK49" s="22">
        <v>1488437</v>
      </c>
      <c r="BL49" s="22">
        <v>0</v>
      </c>
      <c r="BM49" s="22">
        <v>0</v>
      </c>
      <c r="BN49" s="22">
        <v>0</v>
      </c>
      <c r="BO49" s="22">
        <v>3478719</v>
      </c>
      <c r="BP49" s="22">
        <v>1227044</v>
      </c>
      <c r="BQ49" s="22">
        <v>0</v>
      </c>
      <c r="BR49" s="22">
        <v>0</v>
      </c>
      <c r="BS49" s="22">
        <v>0</v>
      </c>
      <c r="BT49" s="22">
        <v>0</v>
      </c>
      <c r="BU49" s="22">
        <v>6155</v>
      </c>
      <c r="BV49" s="22">
        <v>3572252</v>
      </c>
      <c r="BW49" s="22">
        <v>348976</v>
      </c>
      <c r="BX49" s="22">
        <v>0</v>
      </c>
      <c r="BY49" s="22">
        <v>0</v>
      </c>
      <c r="BZ49" s="22">
        <v>0</v>
      </c>
      <c r="CA49" s="22">
        <v>0</v>
      </c>
      <c r="CB49" s="22">
        <v>1565878</v>
      </c>
      <c r="CC49" s="22">
        <v>103359338</v>
      </c>
      <c r="CD49" s="22">
        <v>-48011033</v>
      </c>
    </row>
    <row r="50" spans="1:82" x14ac:dyDescent="0.25">
      <c r="A50" s="22" t="s">
        <v>120</v>
      </c>
      <c r="B50" s="22" t="s">
        <v>163</v>
      </c>
      <c r="C50" s="22" t="s">
        <v>216</v>
      </c>
      <c r="D50" s="22" t="s">
        <v>217</v>
      </c>
      <c r="E50" s="22">
        <v>10720869</v>
      </c>
      <c r="F50" s="22">
        <v>2605</v>
      </c>
      <c r="G50" s="22">
        <v>12878</v>
      </c>
      <c r="H50" s="22"/>
      <c r="I50" s="22"/>
      <c r="J50" s="22">
        <v>225995</v>
      </c>
      <c r="K50" s="22">
        <v>225503</v>
      </c>
      <c r="L50" s="22"/>
      <c r="M50" s="22">
        <v>40027</v>
      </c>
      <c r="N50" s="22"/>
      <c r="O50" s="22">
        <v>1432</v>
      </c>
      <c r="P50" s="22">
        <v>1220271</v>
      </c>
      <c r="Q50" s="22"/>
      <c r="R50" s="22"/>
      <c r="S50" s="22"/>
      <c r="T50" s="22"/>
      <c r="U50" s="22">
        <v>1022527</v>
      </c>
      <c r="V50" s="22">
        <v>4586214</v>
      </c>
      <c r="W50" s="22">
        <v>7200</v>
      </c>
      <c r="X50" s="22"/>
      <c r="Y50" s="22">
        <v>84341</v>
      </c>
      <c r="Z50" s="22"/>
      <c r="AA50" s="22"/>
      <c r="AB50" s="22"/>
      <c r="AC50" s="22">
        <v>32439</v>
      </c>
      <c r="AD50" s="22">
        <v>147765</v>
      </c>
      <c r="AE50" s="22"/>
      <c r="AF50" s="22"/>
      <c r="AG50" s="22">
        <v>24830</v>
      </c>
      <c r="AH50" s="22"/>
      <c r="AI50" s="22"/>
      <c r="AJ50" s="22">
        <v>-26373</v>
      </c>
      <c r="AK50" s="22">
        <v>646</v>
      </c>
      <c r="AL50" s="22"/>
      <c r="AM50" s="22"/>
      <c r="AN50" s="22"/>
      <c r="AO50" s="22"/>
      <c r="AP50" s="22"/>
      <c r="AQ50" s="22">
        <v>18329169</v>
      </c>
      <c r="AR50" s="22">
        <v>193295</v>
      </c>
      <c r="AS50" s="22">
        <v>1190797</v>
      </c>
      <c r="AT50" s="22"/>
      <c r="AU50" s="22"/>
      <c r="AV50" s="22">
        <v>325294</v>
      </c>
      <c r="AW50" s="22">
        <v>286143</v>
      </c>
      <c r="AX50" s="22">
        <v>342119</v>
      </c>
      <c r="AY50" s="22">
        <v>263516</v>
      </c>
      <c r="AZ50" s="22"/>
      <c r="BA50" s="22">
        <v>74444</v>
      </c>
      <c r="BB50" s="22">
        <v>8740899</v>
      </c>
      <c r="BC50" s="22"/>
      <c r="BD50" s="22"/>
      <c r="BE50" s="22">
        <v>16067</v>
      </c>
      <c r="BF50" s="22"/>
      <c r="BG50" s="22">
        <v>1628157</v>
      </c>
      <c r="BH50" s="22">
        <v>852340</v>
      </c>
      <c r="BI50" s="22">
        <v>272463</v>
      </c>
      <c r="BJ50" s="22"/>
      <c r="BK50" s="22">
        <v>112465</v>
      </c>
      <c r="BL50" s="22"/>
      <c r="BM50" s="22"/>
      <c r="BN50" s="22"/>
      <c r="BO50" s="22">
        <v>235432</v>
      </c>
      <c r="BP50" s="22">
        <v>320225</v>
      </c>
      <c r="BQ50" s="22">
        <v>40545</v>
      </c>
      <c r="BR50" s="22"/>
      <c r="BS50" s="22">
        <v>60956</v>
      </c>
      <c r="BT50" s="22"/>
      <c r="BU50" s="22">
        <v>138575</v>
      </c>
      <c r="BV50" s="22">
        <v>86109</v>
      </c>
      <c r="BW50" s="22">
        <v>81502</v>
      </c>
      <c r="BX50" s="22"/>
      <c r="BY50" s="22"/>
      <c r="BZ50" s="22"/>
      <c r="CA50" s="22"/>
      <c r="CB50" s="22">
        <v>386418</v>
      </c>
      <c r="CC50" s="22">
        <v>15647761</v>
      </c>
      <c r="CD50" s="22">
        <v>2681408</v>
      </c>
    </row>
    <row r="51" spans="1:82" x14ac:dyDescent="0.25">
      <c r="A51" s="22" t="s">
        <v>120</v>
      </c>
      <c r="B51" s="22" t="s">
        <v>163</v>
      </c>
      <c r="C51" s="22" t="s">
        <v>218</v>
      </c>
      <c r="D51" s="22" t="s">
        <v>219</v>
      </c>
      <c r="E51" s="22">
        <v>10492742</v>
      </c>
      <c r="F51" s="22">
        <v>0</v>
      </c>
      <c r="G51" s="22">
        <v>635977</v>
      </c>
      <c r="H51" s="22">
        <v>0</v>
      </c>
      <c r="I51" s="22">
        <v>53469</v>
      </c>
      <c r="J51" s="22">
        <v>319310</v>
      </c>
      <c r="K51" s="22">
        <v>0</v>
      </c>
      <c r="L51" s="22">
        <v>0</v>
      </c>
      <c r="M51" s="22">
        <v>0</v>
      </c>
      <c r="N51" s="22">
        <v>46216</v>
      </c>
      <c r="O51" s="22">
        <v>732459</v>
      </c>
      <c r="P51" s="22">
        <v>3215662</v>
      </c>
      <c r="Q51" s="22">
        <v>1375368</v>
      </c>
      <c r="R51" s="22">
        <v>0</v>
      </c>
      <c r="S51" s="22">
        <v>0</v>
      </c>
      <c r="T51" s="22">
        <v>0</v>
      </c>
      <c r="U51" s="22">
        <v>2307556</v>
      </c>
      <c r="V51" s="22">
        <v>450467</v>
      </c>
      <c r="W51" s="22">
        <v>58005</v>
      </c>
      <c r="X51" s="22">
        <v>351621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368194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4332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20411378</v>
      </c>
      <c r="AR51" s="22">
        <v>313322</v>
      </c>
      <c r="AS51" s="22">
        <v>2653886</v>
      </c>
      <c r="AT51" s="22">
        <v>0</v>
      </c>
      <c r="AU51" s="22">
        <v>123404</v>
      </c>
      <c r="AV51" s="22">
        <v>762392</v>
      </c>
      <c r="AW51" s="22">
        <v>0</v>
      </c>
      <c r="AX51" s="22">
        <v>73534</v>
      </c>
      <c r="AY51" s="22">
        <v>0</v>
      </c>
      <c r="AZ51" s="22">
        <v>446744</v>
      </c>
      <c r="BA51" s="22">
        <v>2391458</v>
      </c>
      <c r="BB51" s="22">
        <v>9369674</v>
      </c>
      <c r="BC51" s="22">
        <v>2252322</v>
      </c>
      <c r="BD51" s="22">
        <v>0</v>
      </c>
      <c r="BE51" s="22">
        <v>0</v>
      </c>
      <c r="BF51" s="22">
        <v>0</v>
      </c>
      <c r="BG51" s="22">
        <v>3205656</v>
      </c>
      <c r="BH51" s="22">
        <v>271766</v>
      </c>
      <c r="BI51" s="22">
        <v>45623</v>
      </c>
      <c r="BJ51" s="22">
        <v>298994</v>
      </c>
      <c r="BK51" s="22">
        <v>65418</v>
      </c>
      <c r="BL51" s="22">
        <v>0</v>
      </c>
      <c r="BM51" s="22">
        <v>0</v>
      </c>
      <c r="BN51" s="22">
        <v>0</v>
      </c>
      <c r="BO51" s="22">
        <v>0</v>
      </c>
      <c r="BP51" s="22">
        <v>732667</v>
      </c>
      <c r="BQ51" s="22">
        <v>0</v>
      </c>
      <c r="BR51" s="22">
        <v>0</v>
      </c>
      <c r="BS51" s="22">
        <v>0</v>
      </c>
      <c r="BT51" s="22">
        <v>0</v>
      </c>
      <c r="BU51" s="22">
        <v>0</v>
      </c>
      <c r="BV51" s="22">
        <v>124732</v>
      </c>
      <c r="BW51" s="22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23131592</v>
      </c>
      <c r="CD51" s="22">
        <v>-2720214</v>
      </c>
    </row>
    <row r="52" spans="1:82" x14ac:dyDescent="0.25">
      <c r="A52" s="22" t="s">
        <v>120</v>
      </c>
      <c r="B52" s="22" t="s">
        <v>163</v>
      </c>
      <c r="C52" s="22" t="s">
        <v>220</v>
      </c>
      <c r="D52" s="22" t="s">
        <v>221</v>
      </c>
      <c r="E52" s="22">
        <v>11662901</v>
      </c>
      <c r="F52" s="22">
        <v>0</v>
      </c>
      <c r="G52" s="22">
        <v>486878</v>
      </c>
      <c r="H52" s="22">
        <v>0</v>
      </c>
      <c r="I52" s="22">
        <v>0</v>
      </c>
      <c r="J52" s="22">
        <v>632621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2066754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92251</v>
      </c>
      <c r="Z52" s="22">
        <v>0</v>
      </c>
      <c r="AA52" s="22">
        <v>0</v>
      </c>
      <c r="AB52" s="22">
        <v>0</v>
      </c>
      <c r="AC52" s="22">
        <v>0</v>
      </c>
      <c r="AD52" s="22">
        <v>305537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15246942</v>
      </c>
      <c r="AR52" s="22">
        <v>432543</v>
      </c>
      <c r="AS52" s="22">
        <v>1328430</v>
      </c>
      <c r="AT52" s="22">
        <v>0</v>
      </c>
      <c r="AU52" s="22">
        <v>0</v>
      </c>
      <c r="AV52" s="22">
        <v>355437</v>
      </c>
      <c r="AW52" s="22">
        <v>0</v>
      </c>
      <c r="AX52" s="22">
        <v>45747</v>
      </c>
      <c r="AY52" s="22">
        <v>13954</v>
      </c>
      <c r="AZ52" s="22">
        <v>24048</v>
      </c>
      <c r="BA52" s="22">
        <v>0</v>
      </c>
      <c r="BB52" s="22">
        <v>8595640</v>
      </c>
      <c r="BC52" s="22">
        <v>0</v>
      </c>
      <c r="BD52" s="22">
        <v>0</v>
      </c>
      <c r="BE52" s="22">
        <v>0</v>
      </c>
      <c r="BF52" s="22">
        <v>71653</v>
      </c>
      <c r="BG52" s="22">
        <v>0</v>
      </c>
      <c r="BH52" s="22">
        <v>0</v>
      </c>
      <c r="BI52" s="22">
        <v>291853</v>
      </c>
      <c r="BJ52" s="22">
        <v>0</v>
      </c>
      <c r="BK52" s="22">
        <v>130999</v>
      </c>
      <c r="BL52" s="22">
        <v>0</v>
      </c>
      <c r="BM52" s="22">
        <v>0</v>
      </c>
      <c r="BN52" s="22">
        <v>0</v>
      </c>
      <c r="BO52" s="22">
        <v>125628</v>
      </c>
      <c r="BP52" s="22">
        <v>647661</v>
      </c>
      <c r="BQ52" s="22">
        <v>56648</v>
      </c>
      <c r="BR52" s="22">
        <v>0</v>
      </c>
      <c r="BS52" s="22">
        <v>0</v>
      </c>
      <c r="BT52" s="22">
        <v>0</v>
      </c>
      <c r="BU52" s="22">
        <v>203336</v>
      </c>
      <c r="BV52" s="22">
        <v>0</v>
      </c>
      <c r="BW52" s="22">
        <v>28038</v>
      </c>
      <c r="BX52" s="22">
        <v>0</v>
      </c>
      <c r="BY52" s="22">
        <v>6007</v>
      </c>
      <c r="BZ52" s="22">
        <v>0</v>
      </c>
      <c r="CA52" s="22">
        <v>0</v>
      </c>
      <c r="CB52" s="22">
        <v>27040</v>
      </c>
      <c r="CC52" s="22">
        <v>12384662</v>
      </c>
      <c r="CD52" s="22">
        <v>2862280</v>
      </c>
    </row>
    <row r="53" spans="1:82" x14ac:dyDescent="0.25">
      <c r="A53" s="22" t="s">
        <v>120</v>
      </c>
      <c r="B53" s="22" t="s">
        <v>163</v>
      </c>
      <c r="C53" s="22" t="s">
        <v>222</v>
      </c>
      <c r="D53" s="22" t="s">
        <v>223</v>
      </c>
      <c r="E53" s="22">
        <v>24383065</v>
      </c>
      <c r="F53" s="22">
        <v>78704</v>
      </c>
      <c r="G53" s="22">
        <v>231682</v>
      </c>
      <c r="H53" s="22">
        <v>0</v>
      </c>
      <c r="I53" s="22">
        <v>0</v>
      </c>
      <c r="J53" s="22">
        <v>336624</v>
      </c>
      <c r="K53" s="22">
        <v>5850</v>
      </c>
      <c r="L53" s="22">
        <v>0</v>
      </c>
      <c r="M53" s="22">
        <v>110683</v>
      </c>
      <c r="N53" s="22">
        <v>0</v>
      </c>
      <c r="O53" s="22">
        <v>247054</v>
      </c>
      <c r="P53" s="22">
        <v>5059305</v>
      </c>
      <c r="Q53" s="22">
        <v>563427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395395</v>
      </c>
      <c r="X53" s="22">
        <v>215891</v>
      </c>
      <c r="Y53" s="22">
        <v>296491</v>
      </c>
      <c r="Z53" s="22">
        <v>0</v>
      </c>
      <c r="AA53" s="22">
        <v>0</v>
      </c>
      <c r="AB53" s="22">
        <v>0</v>
      </c>
      <c r="AC53" s="22">
        <v>470747</v>
      </c>
      <c r="AD53" s="22">
        <v>310382</v>
      </c>
      <c r="AE53" s="22">
        <v>0</v>
      </c>
      <c r="AF53" s="22">
        <v>0</v>
      </c>
      <c r="AG53" s="22">
        <v>82843</v>
      </c>
      <c r="AH53" s="22">
        <v>0</v>
      </c>
      <c r="AI53" s="22">
        <v>0</v>
      </c>
      <c r="AJ53" s="22">
        <v>48010</v>
      </c>
      <c r="AK53" s="22">
        <v>0</v>
      </c>
      <c r="AL53" s="22">
        <v>0</v>
      </c>
      <c r="AM53" s="22">
        <v>917177</v>
      </c>
      <c r="AN53" s="22">
        <v>0</v>
      </c>
      <c r="AO53" s="22">
        <v>0</v>
      </c>
      <c r="AP53" s="22">
        <v>1011610</v>
      </c>
      <c r="AQ53" s="22">
        <v>34764940</v>
      </c>
      <c r="AR53" s="22">
        <v>1124889</v>
      </c>
      <c r="AS53" s="22">
        <v>3105903</v>
      </c>
      <c r="AT53" s="22">
        <v>0</v>
      </c>
      <c r="AU53" s="22">
        <v>0</v>
      </c>
      <c r="AV53" s="22">
        <v>852596</v>
      </c>
      <c r="AW53" s="22">
        <v>40197</v>
      </c>
      <c r="AX53" s="22">
        <v>0</v>
      </c>
      <c r="AY53" s="22">
        <v>513329</v>
      </c>
      <c r="AZ53" s="22">
        <v>99502</v>
      </c>
      <c r="BA53" s="22">
        <v>768977</v>
      </c>
      <c r="BB53" s="22">
        <v>21293275</v>
      </c>
      <c r="BC53" s="22">
        <v>100524</v>
      </c>
      <c r="BD53" s="22">
        <v>0</v>
      </c>
      <c r="BE53" s="22">
        <v>0</v>
      </c>
      <c r="BF53" s="22">
        <v>46825</v>
      </c>
      <c r="BG53" s="22">
        <v>0</v>
      </c>
      <c r="BH53" s="22">
        <v>0</v>
      </c>
      <c r="BI53" s="22">
        <v>391410</v>
      </c>
      <c r="BJ53" s="22">
        <v>7260</v>
      </c>
      <c r="BK53" s="22">
        <v>371749</v>
      </c>
      <c r="BL53" s="22">
        <v>0</v>
      </c>
      <c r="BM53" s="22">
        <v>0</v>
      </c>
      <c r="BN53" s="22">
        <v>0</v>
      </c>
      <c r="BO53" s="22">
        <v>1467444</v>
      </c>
      <c r="BP53" s="22">
        <v>945980</v>
      </c>
      <c r="BQ53" s="22">
        <v>0</v>
      </c>
      <c r="BR53" s="22">
        <v>0</v>
      </c>
      <c r="BS53" s="22">
        <v>65</v>
      </c>
      <c r="BT53" s="22">
        <v>0</v>
      </c>
      <c r="BU53" s="22">
        <v>0</v>
      </c>
      <c r="BV53" s="22">
        <v>929691</v>
      </c>
      <c r="BW53" s="22">
        <v>271460</v>
      </c>
      <c r="BX53" s="22">
        <v>0</v>
      </c>
      <c r="BY53" s="22">
        <v>892177</v>
      </c>
      <c r="BZ53" s="22">
        <v>0</v>
      </c>
      <c r="CA53" s="22">
        <v>0</v>
      </c>
      <c r="CB53" s="22">
        <v>0</v>
      </c>
      <c r="CC53" s="22">
        <v>33223253</v>
      </c>
      <c r="CD53" s="22">
        <v>1541687</v>
      </c>
    </row>
    <row r="54" spans="1:82" x14ac:dyDescent="0.25">
      <c r="A54" s="22" t="s">
        <v>120</v>
      </c>
      <c r="B54" s="22" t="s">
        <v>163</v>
      </c>
      <c r="C54" s="22" t="s">
        <v>224</v>
      </c>
      <c r="D54" s="22" t="s">
        <v>225</v>
      </c>
      <c r="E54" s="22">
        <v>27529024</v>
      </c>
      <c r="F54" s="22">
        <v>844439</v>
      </c>
      <c r="G54" s="22">
        <v>162892</v>
      </c>
      <c r="H54" s="22">
        <v>1985304</v>
      </c>
      <c r="I54" s="22">
        <v>0</v>
      </c>
      <c r="J54" s="22">
        <v>312909</v>
      </c>
      <c r="K54" s="22">
        <v>0</v>
      </c>
      <c r="L54" s="22">
        <v>0</v>
      </c>
      <c r="M54" s="22">
        <v>13506</v>
      </c>
      <c r="N54" s="22">
        <v>101860</v>
      </c>
      <c r="O54" s="22">
        <v>7258</v>
      </c>
      <c r="P54" s="22">
        <v>5327116</v>
      </c>
      <c r="Q54" s="22">
        <v>0</v>
      </c>
      <c r="R54" s="22">
        <v>0</v>
      </c>
      <c r="S54" s="22">
        <v>0</v>
      </c>
      <c r="T54" s="22">
        <v>0</v>
      </c>
      <c r="U54" s="22">
        <v>21407626</v>
      </c>
      <c r="V54" s="22">
        <v>166251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28081</v>
      </c>
      <c r="AD54" s="22">
        <v>397441</v>
      </c>
      <c r="AE54" s="22">
        <v>626099</v>
      </c>
      <c r="AF54" s="22">
        <v>0</v>
      </c>
      <c r="AG54" s="22">
        <v>0</v>
      </c>
      <c r="AH54" s="22">
        <v>40231</v>
      </c>
      <c r="AI54" s="22">
        <v>290419</v>
      </c>
      <c r="AJ54" s="22">
        <v>155589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498504</v>
      </c>
      <c r="AQ54" s="22">
        <v>59894549</v>
      </c>
      <c r="AR54" s="22">
        <v>419156</v>
      </c>
      <c r="AS54" s="22">
        <v>1846899</v>
      </c>
      <c r="AT54" s="22">
        <v>2350381</v>
      </c>
      <c r="AU54" s="22">
        <v>0</v>
      </c>
      <c r="AV54" s="22">
        <v>772226</v>
      </c>
      <c r="AW54" s="22">
        <v>12314</v>
      </c>
      <c r="AX54" s="22">
        <v>0</v>
      </c>
      <c r="AY54" s="22">
        <v>181765</v>
      </c>
      <c r="AZ54" s="22">
        <v>216334</v>
      </c>
      <c r="BA54" s="22">
        <v>119609</v>
      </c>
      <c r="BB54" s="22">
        <v>10022578</v>
      </c>
      <c r="BC54" s="22">
        <v>0</v>
      </c>
      <c r="BD54" s="22">
        <v>0</v>
      </c>
      <c r="BE54" s="22">
        <v>0</v>
      </c>
      <c r="BF54" s="22">
        <v>0</v>
      </c>
      <c r="BG54" s="22">
        <v>13258643</v>
      </c>
      <c r="BH54" s="22">
        <v>206200</v>
      </c>
      <c r="BI54" s="22">
        <v>234308</v>
      </c>
      <c r="BJ54" s="22">
        <v>0</v>
      </c>
      <c r="BK54" s="22">
        <v>41217</v>
      </c>
      <c r="BL54" s="22">
        <v>0</v>
      </c>
      <c r="BM54" s="22">
        <v>0</v>
      </c>
      <c r="BN54" s="22">
        <v>0</v>
      </c>
      <c r="BO54" s="22">
        <v>216496</v>
      </c>
      <c r="BP54" s="22">
        <v>1206708</v>
      </c>
      <c r="BQ54" s="22">
        <v>0</v>
      </c>
      <c r="BR54" s="22">
        <v>0</v>
      </c>
      <c r="BS54" s="22">
        <v>0</v>
      </c>
      <c r="BT54" s="22">
        <v>100928</v>
      </c>
      <c r="BU54" s="22">
        <v>580837</v>
      </c>
      <c r="BV54" s="22">
        <v>120432</v>
      </c>
      <c r="BW54" s="22">
        <v>137222</v>
      </c>
      <c r="BX54" s="22">
        <v>0</v>
      </c>
      <c r="BY54" s="22">
        <v>0</v>
      </c>
      <c r="BZ54" s="22">
        <v>0</v>
      </c>
      <c r="CA54" s="22">
        <v>0</v>
      </c>
      <c r="CB54" s="22">
        <v>-9634</v>
      </c>
      <c r="CC54" s="22">
        <v>32034619</v>
      </c>
      <c r="CD54" s="22">
        <v>27859930</v>
      </c>
    </row>
    <row r="55" spans="1:82" x14ac:dyDescent="0.25">
      <c r="A55" s="22" t="s">
        <v>120</v>
      </c>
      <c r="B55" s="22" t="s">
        <v>163</v>
      </c>
      <c r="C55" s="22" t="s">
        <v>226</v>
      </c>
      <c r="D55" s="22" t="s">
        <v>227</v>
      </c>
      <c r="E55" s="22">
        <v>14456260</v>
      </c>
      <c r="F55" s="22">
        <v>0</v>
      </c>
      <c r="G55" s="22">
        <v>0</v>
      </c>
      <c r="H55" s="22">
        <v>18736</v>
      </c>
      <c r="I55" s="22">
        <v>0</v>
      </c>
      <c r="J55" s="22">
        <v>28912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4491372</v>
      </c>
      <c r="Q55" s="22">
        <v>172456</v>
      </c>
      <c r="R55" s="22">
        <v>0</v>
      </c>
      <c r="S55" s="22">
        <v>0</v>
      </c>
      <c r="T55" s="22">
        <v>0</v>
      </c>
      <c r="U55" s="22">
        <v>5600</v>
      </c>
      <c r="V55" s="22">
        <v>0</v>
      </c>
      <c r="W55" s="22">
        <v>0</v>
      </c>
      <c r="X55" s="22">
        <v>10516</v>
      </c>
      <c r="Y55" s="22">
        <v>0</v>
      </c>
      <c r="Z55" s="22">
        <v>0</v>
      </c>
      <c r="AA55" s="22">
        <v>0</v>
      </c>
      <c r="AB55" s="22">
        <v>0</v>
      </c>
      <c r="AC55" s="22">
        <v>592141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19775993</v>
      </c>
      <c r="AR55" s="22">
        <v>935799</v>
      </c>
      <c r="AS55" s="22">
        <v>2350042</v>
      </c>
      <c r="AT55" s="22">
        <v>0</v>
      </c>
      <c r="AU55" s="22">
        <v>0</v>
      </c>
      <c r="AV55" s="22">
        <v>343271</v>
      </c>
      <c r="AW55" s="22">
        <v>17043</v>
      </c>
      <c r="AX55" s="22">
        <v>50604</v>
      </c>
      <c r="AY55" s="22">
        <v>2475</v>
      </c>
      <c r="AZ55" s="22">
        <v>18343</v>
      </c>
      <c r="BA55" s="22">
        <v>31542</v>
      </c>
      <c r="BB55" s="22">
        <v>6109569</v>
      </c>
      <c r="BC55" s="22">
        <v>16441</v>
      </c>
      <c r="BD55" s="22">
        <v>0</v>
      </c>
      <c r="BE55" s="22">
        <v>662176</v>
      </c>
      <c r="BF55" s="22">
        <v>215091</v>
      </c>
      <c r="BG55" s="22">
        <v>918348</v>
      </c>
      <c r="BH55" s="22">
        <v>0</v>
      </c>
      <c r="BI55" s="22">
        <v>184415</v>
      </c>
      <c r="BJ55" s="22">
        <v>32941</v>
      </c>
      <c r="BK55" s="22">
        <v>0</v>
      </c>
      <c r="BL55" s="22">
        <v>0</v>
      </c>
      <c r="BM55" s="22">
        <v>0</v>
      </c>
      <c r="BN55" s="22">
        <v>667877</v>
      </c>
      <c r="BO55" s="22">
        <v>1175309</v>
      </c>
      <c r="BP55" s="22">
        <v>0</v>
      </c>
      <c r="BQ55" s="22">
        <v>0</v>
      </c>
      <c r="BR55" s="22">
        <v>0</v>
      </c>
      <c r="BS55" s="22">
        <v>0</v>
      </c>
      <c r="BT55" s="22">
        <v>0</v>
      </c>
      <c r="BU55" s="22">
        <v>0</v>
      </c>
      <c r="BV55" s="22">
        <v>0</v>
      </c>
      <c r="BW55" s="22">
        <v>381507</v>
      </c>
      <c r="BX55" s="22">
        <v>0</v>
      </c>
      <c r="BY55" s="22">
        <v>130757</v>
      </c>
      <c r="BZ55" s="22">
        <v>0</v>
      </c>
      <c r="CA55" s="22">
        <v>0</v>
      </c>
      <c r="CB55" s="22">
        <v>885140</v>
      </c>
      <c r="CC55" s="22">
        <v>15128690</v>
      </c>
      <c r="CD55" s="22">
        <v>4647303</v>
      </c>
    </row>
    <row r="56" spans="1:82" x14ac:dyDescent="0.25">
      <c r="A56" s="22" t="s">
        <v>120</v>
      </c>
      <c r="B56" s="22" t="s">
        <v>163</v>
      </c>
      <c r="C56" s="22" t="s">
        <v>228</v>
      </c>
      <c r="D56" s="22" t="s">
        <v>229</v>
      </c>
      <c r="E56" s="22">
        <v>18051592</v>
      </c>
      <c r="F56" s="22">
        <v>0</v>
      </c>
      <c r="G56" s="22">
        <v>736667</v>
      </c>
      <c r="H56" s="22">
        <v>0</v>
      </c>
      <c r="I56" s="22">
        <v>0</v>
      </c>
      <c r="J56" s="22">
        <v>7557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2160814</v>
      </c>
      <c r="Q56" s="22">
        <v>0</v>
      </c>
      <c r="R56" s="22">
        <v>0</v>
      </c>
      <c r="S56" s="22">
        <v>0</v>
      </c>
      <c r="T56" s="22">
        <v>0</v>
      </c>
      <c r="U56" s="22">
        <v>21764607</v>
      </c>
      <c r="V56" s="22">
        <v>15720</v>
      </c>
      <c r="W56" s="22">
        <v>56928</v>
      </c>
      <c r="X56" s="22">
        <v>0</v>
      </c>
      <c r="Y56" s="22">
        <v>67613</v>
      </c>
      <c r="Z56" s="22">
        <v>0</v>
      </c>
      <c r="AA56" s="22">
        <v>0</v>
      </c>
      <c r="AB56" s="22">
        <v>0</v>
      </c>
      <c r="AC56" s="22">
        <v>44487</v>
      </c>
      <c r="AD56" s="22">
        <v>163396</v>
      </c>
      <c r="AE56" s="22">
        <v>16431</v>
      </c>
      <c r="AF56" s="22">
        <v>0</v>
      </c>
      <c r="AG56" s="22">
        <v>0</v>
      </c>
      <c r="AH56" s="22">
        <v>0</v>
      </c>
      <c r="AI56" s="22">
        <v>9288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43095100</v>
      </c>
      <c r="AR56" s="22">
        <v>1333372</v>
      </c>
      <c r="AS56" s="22">
        <v>1644592</v>
      </c>
      <c r="AT56" s="22">
        <v>0</v>
      </c>
      <c r="AU56" s="22">
        <v>0</v>
      </c>
      <c r="AV56" s="22">
        <v>194741</v>
      </c>
      <c r="AW56" s="22">
        <v>15610</v>
      </c>
      <c r="AX56" s="22">
        <v>0</v>
      </c>
      <c r="AY56" s="22">
        <v>0</v>
      </c>
      <c r="AZ56" s="22">
        <v>0</v>
      </c>
      <c r="BA56" s="22">
        <v>0</v>
      </c>
      <c r="BB56" s="22">
        <v>8984476</v>
      </c>
      <c r="BC56" s="22">
        <v>0</v>
      </c>
      <c r="BD56" s="22">
        <v>0</v>
      </c>
      <c r="BE56" s="22">
        <v>116217</v>
      </c>
      <c r="BF56" s="22">
        <v>0</v>
      </c>
      <c r="BG56" s="22">
        <v>1522082</v>
      </c>
      <c r="BH56" s="22">
        <v>108146</v>
      </c>
      <c r="BI56" s="22">
        <v>48518</v>
      </c>
      <c r="BJ56" s="22">
        <v>0</v>
      </c>
      <c r="BK56" s="22">
        <v>113498</v>
      </c>
      <c r="BL56" s="22">
        <v>0</v>
      </c>
      <c r="BM56" s="22">
        <v>0</v>
      </c>
      <c r="BN56" s="22">
        <v>0</v>
      </c>
      <c r="BO56" s="22">
        <v>550166</v>
      </c>
      <c r="BP56" s="22">
        <v>482789</v>
      </c>
      <c r="BQ56" s="22">
        <v>0</v>
      </c>
      <c r="BR56" s="22">
        <v>0</v>
      </c>
      <c r="BS56" s="22">
        <v>0</v>
      </c>
      <c r="BT56" s="22">
        <v>0</v>
      </c>
      <c r="BU56" s="22">
        <v>20000</v>
      </c>
      <c r="BV56" s="22">
        <v>101279</v>
      </c>
      <c r="BW56" s="22">
        <v>69208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15304694</v>
      </c>
      <c r="CD56" s="22">
        <v>27790406</v>
      </c>
    </row>
    <row r="57" spans="1:82" x14ac:dyDescent="0.25">
      <c r="A57" s="22" t="s">
        <v>120</v>
      </c>
      <c r="B57" s="22" t="s">
        <v>163</v>
      </c>
      <c r="C57" s="22" t="s">
        <v>230</v>
      </c>
      <c r="D57" s="22" t="s">
        <v>231</v>
      </c>
      <c r="E57" s="22">
        <v>54489349</v>
      </c>
      <c r="F57" s="22">
        <v>0</v>
      </c>
      <c r="G57" s="22">
        <v>259075</v>
      </c>
      <c r="H57" s="22">
        <v>593109</v>
      </c>
      <c r="I57" s="22">
        <v>0</v>
      </c>
      <c r="J57" s="22">
        <v>634852</v>
      </c>
      <c r="K57" s="22">
        <v>0</v>
      </c>
      <c r="L57" s="22">
        <v>20885</v>
      </c>
      <c r="M57" s="22">
        <v>6682</v>
      </c>
      <c r="N57" s="22">
        <v>0</v>
      </c>
      <c r="O57" s="22">
        <v>0</v>
      </c>
      <c r="P57" s="22">
        <v>5060047</v>
      </c>
      <c r="Q57" s="22">
        <v>19308</v>
      </c>
      <c r="R57" s="22">
        <v>0</v>
      </c>
      <c r="S57" s="22">
        <v>0</v>
      </c>
      <c r="T57" s="22">
        <v>0</v>
      </c>
      <c r="U57" s="22">
        <v>14071905</v>
      </c>
      <c r="V57" s="22">
        <v>2408431</v>
      </c>
      <c r="W57" s="22">
        <v>171290</v>
      </c>
      <c r="X57" s="22">
        <v>0</v>
      </c>
      <c r="Y57" s="22">
        <v>119587</v>
      </c>
      <c r="Z57" s="22">
        <v>222438</v>
      </c>
      <c r="AA57" s="22">
        <v>0</v>
      </c>
      <c r="AB57" s="22">
        <v>802910</v>
      </c>
      <c r="AC57" s="22">
        <v>451854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268283</v>
      </c>
      <c r="AK57" s="22">
        <v>0</v>
      </c>
      <c r="AL57" s="22">
        <v>0</v>
      </c>
      <c r="AM57" s="22">
        <v>19689</v>
      </c>
      <c r="AN57" s="22">
        <v>0</v>
      </c>
      <c r="AO57" s="22">
        <v>0</v>
      </c>
      <c r="AP57" s="22">
        <v>0</v>
      </c>
      <c r="AQ57" s="22">
        <v>79619694</v>
      </c>
      <c r="AR57" s="22">
        <v>803127</v>
      </c>
      <c r="AS57" s="22">
        <v>4390851</v>
      </c>
      <c r="AT57" s="22">
        <v>0</v>
      </c>
      <c r="AU57" s="22">
        <v>0</v>
      </c>
      <c r="AV57" s="22">
        <v>644899</v>
      </c>
      <c r="AW57" s="22">
        <v>502390</v>
      </c>
      <c r="AX57" s="22">
        <v>57459</v>
      </c>
      <c r="AY57" s="22">
        <v>654980</v>
      </c>
      <c r="AZ57" s="22">
        <v>0</v>
      </c>
      <c r="BA57" s="22">
        <v>0</v>
      </c>
      <c r="BB57" s="22">
        <v>14302571</v>
      </c>
      <c r="BC57" s="22">
        <v>310110</v>
      </c>
      <c r="BD57" s="22">
        <v>0</v>
      </c>
      <c r="BE57" s="22">
        <v>2482</v>
      </c>
      <c r="BF57" s="22">
        <v>913049</v>
      </c>
      <c r="BG57" s="22">
        <v>3989328</v>
      </c>
      <c r="BH57" s="22">
        <v>2191619</v>
      </c>
      <c r="BI57" s="22">
        <v>789135</v>
      </c>
      <c r="BJ57" s="22">
        <v>76881</v>
      </c>
      <c r="BK57" s="22">
        <v>155057</v>
      </c>
      <c r="BL57" s="22">
        <v>604661</v>
      </c>
      <c r="BM57" s="22">
        <v>0</v>
      </c>
      <c r="BN57" s="22">
        <v>1204827</v>
      </c>
      <c r="BO57" s="22">
        <v>1723869</v>
      </c>
      <c r="BP57" s="22">
        <v>364917</v>
      </c>
      <c r="BQ57" s="22">
        <v>0</v>
      </c>
      <c r="BR57" s="22">
        <v>0</v>
      </c>
      <c r="BS57" s="22">
        <v>1600000</v>
      </c>
      <c r="BT57" s="22">
        <v>9822</v>
      </c>
      <c r="BU57" s="22">
        <v>0</v>
      </c>
      <c r="BV57" s="22">
        <v>5381665</v>
      </c>
      <c r="BW57" s="22">
        <v>0</v>
      </c>
      <c r="BX57" s="22">
        <v>0</v>
      </c>
      <c r="BY57" s="22">
        <v>241640</v>
      </c>
      <c r="BZ57" s="22">
        <v>0</v>
      </c>
      <c r="CA57" s="22">
        <v>0</v>
      </c>
      <c r="CB57" s="22">
        <v>0</v>
      </c>
      <c r="CC57" s="22">
        <v>40915339</v>
      </c>
      <c r="CD57" s="22">
        <v>38704355</v>
      </c>
    </row>
    <row r="58" spans="1:82" x14ac:dyDescent="0.25">
      <c r="A58" s="22" t="s">
        <v>120</v>
      </c>
      <c r="B58" s="22" t="s">
        <v>163</v>
      </c>
      <c r="C58" s="22" t="s">
        <v>232</v>
      </c>
      <c r="D58" s="22" t="s">
        <v>233</v>
      </c>
      <c r="E58" s="22">
        <v>10525792</v>
      </c>
      <c r="F58" s="22">
        <v>0</v>
      </c>
      <c r="G58" s="22">
        <v>497761</v>
      </c>
      <c r="H58" s="22">
        <v>0</v>
      </c>
      <c r="I58" s="22">
        <v>0</v>
      </c>
      <c r="J58" s="22">
        <v>304930</v>
      </c>
      <c r="K58" s="22">
        <v>21346</v>
      </c>
      <c r="L58" s="22">
        <v>14040</v>
      </c>
      <c r="M58" s="22">
        <v>0</v>
      </c>
      <c r="N58" s="22">
        <v>0</v>
      </c>
      <c r="O58" s="22">
        <v>0</v>
      </c>
      <c r="P58" s="22">
        <v>697254</v>
      </c>
      <c r="Q58" s="22">
        <v>0</v>
      </c>
      <c r="R58" s="22">
        <v>0</v>
      </c>
      <c r="S58" s="22">
        <v>0</v>
      </c>
      <c r="T58" s="22">
        <v>0</v>
      </c>
      <c r="U58" s="22">
        <v>5670</v>
      </c>
      <c r="V58" s="22">
        <v>0</v>
      </c>
      <c r="W58" s="22">
        <v>0</v>
      </c>
      <c r="X58" s="22">
        <v>0</v>
      </c>
      <c r="Y58" s="22">
        <v>60176</v>
      </c>
      <c r="Z58" s="22">
        <v>0</v>
      </c>
      <c r="AA58" s="22">
        <v>0</v>
      </c>
      <c r="AB58" s="22">
        <v>0</v>
      </c>
      <c r="AC58" s="22">
        <v>14425</v>
      </c>
      <c r="AD58" s="22">
        <v>213692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35847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12390933</v>
      </c>
      <c r="AR58" s="22">
        <v>277569</v>
      </c>
      <c r="AS58" s="22">
        <v>1253925</v>
      </c>
      <c r="AT58" s="22">
        <v>0</v>
      </c>
      <c r="AU58" s="22">
        <v>0</v>
      </c>
      <c r="AV58" s="22">
        <v>192686</v>
      </c>
      <c r="AW58" s="22">
        <v>7742</v>
      </c>
      <c r="AX58" s="22">
        <v>15945</v>
      </c>
      <c r="AY58" s="22">
        <v>37288</v>
      </c>
      <c r="AZ58" s="22">
        <v>0</v>
      </c>
      <c r="BA58" s="22">
        <v>0</v>
      </c>
      <c r="BB58" s="22">
        <v>4855281</v>
      </c>
      <c r="BC58" s="22">
        <v>0</v>
      </c>
      <c r="BD58" s="22">
        <v>0</v>
      </c>
      <c r="BE58" s="22">
        <v>0</v>
      </c>
      <c r="BF58" s="22">
        <v>0</v>
      </c>
      <c r="BG58" s="22">
        <v>24235</v>
      </c>
      <c r="BH58" s="22">
        <v>184</v>
      </c>
      <c r="BI58" s="22">
        <v>0</v>
      </c>
      <c r="BJ58" s="22">
        <v>0</v>
      </c>
      <c r="BK58" s="22">
        <v>75220</v>
      </c>
      <c r="BL58" s="22">
        <v>0</v>
      </c>
      <c r="BM58" s="22">
        <v>0</v>
      </c>
      <c r="BN58" s="22">
        <v>75750</v>
      </c>
      <c r="BO58" s="22">
        <v>177482</v>
      </c>
      <c r="BP58" s="22">
        <v>385559</v>
      </c>
      <c r="BQ58" s="22">
        <v>0</v>
      </c>
      <c r="BR58" s="22">
        <v>0</v>
      </c>
      <c r="BS58" s="22">
        <v>0</v>
      </c>
      <c r="BT58" s="22">
        <v>0</v>
      </c>
      <c r="BU58" s="22">
        <v>0</v>
      </c>
      <c r="BV58" s="22">
        <v>269721</v>
      </c>
      <c r="BW58" s="22">
        <v>82283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7730870</v>
      </c>
      <c r="CD58" s="22">
        <v>4660063</v>
      </c>
    </row>
    <row r="59" spans="1:82" x14ac:dyDescent="0.25">
      <c r="A59" s="22" t="s">
        <v>120</v>
      </c>
      <c r="B59" s="22" t="s">
        <v>163</v>
      </c>
      <c r="C59" s="22" t="s">
        <v>234</v>
      </c>
      <c r="D59" s="22" t="s">
        <v>235</v>
      </c>
      <c r="E59" s="22">
        <v>30883702</v>
      </c>
      <c r="F59" s="22">
        <v>0</v>
      </c>
      <c r="G59" s="22">
        <v>220154</v>
      </c>
      <c r="H59" s="22">
        <v>5613271</v>
      </c>
      <c r="I59" s="22">
        <v>410020</v>
      </c>
      <c r="J59" s="22">
        <v>236695</v>
      </c>
      <c r="K59" s="22">
        <v>1030420</v>
      </c>
      <c r="L59" s="22">
        <v>1767209</v>
      </c>
      <c r="M59" s="22">
        <v>56706</v>
      </c>
      <c r="N59" s="22">
        <v>0</v>
      </c>
      <c r="O59" s="22">
        <v>40327</v>
      </c>
      <c r="P59" s="22">
        <v>6271199</v>
      </c>
      <c r="Q59" s="22">
        <v>0</v>
      </c>
      <c r="R59" s="22">
        <v>0</v>
      </c>
      <c r="S59" s="22">
        <v>223819</v>
      </c>
      <c r="T59" s="22">
        <v>0</v>
      </c>
      <c r="U59" s="22">
        <v>1532452</v>
      </c>
      <c r="V59" s="22">
        <v>3937117</v>
      </c>
      <c r="W59" s="22">
        <v>655641</v>
      </c>
      <c r="X59" s="22">
        <v>0</v>
      </c>
      <c r="Y59" s="22">
        <v>665403</v>
      </c>
      <c r="Z59" s="22">
        <v>0</v>
      </c>
      <c r="AA59" s="22">
        <v>7436</v>
      </c>
      <c r="AB59" s="22">
        <v>0</v>
      </c>
      <c r="AC59" s="22">
        <v>2262449</v>
      </c>
      <c r="AD59" s="22">
        <v>280033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2415969</v>
      </c>
      <c r="AK59" s="22">
        <v>260669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58770691</v>
      </c>
      <c r="AR59" s="22">
        <v>704282</v>
      </c>
      <c r="AS59" s="22">
        <v>7043084</v>
      </c>
      <c r="AT59" s="22">
        <v>0</v>
      </c>
      <c r="AU59" s="22">
        <v>1252516</v>
      </c>
      <c r="AV59" s="22">
        <v>1833334</v>
      </c>
      <c r="AW59" s="22">
        <v>1058522</v>
      </c>
      <c r="AX59" s="22">
        <v>2211734</v>
      </c>
      <c r="AY59" s="22">
        <v>422205</v>
      </c>
      <c r="AZ59" s="22">
        <v>0</v>
      </c>
      <c r="BA59" s="22">
        <v>0</v>
      </c>
      <c r="BB59" s="22">
        <v>19332914</v>
      </c>
      <c r="BC59" s="22">
        <v>0</v>
      </c>
      <c r="BD59" s="22">
        <v>0</v>
      </c>
      <c r="BE59" s="22">
        <v>731311</v>
      </c>
      <c r="BF59" s="22">
        <v>0</v>
      </c>
      <c r="BG59" s="22">
        <v>1189955</v>
      </c>
      <c r="BH59" s="22">
        <v>1149359</v>
      </c>
      <c r="BI59" s="22">
        <v>2487830</v>
      </c>
      <c r="BJ59" s="22">
        <v>0</v>
      </c>
      <c r="BK59" s="22">
        <v>804620</v>
      </c>
      <c r="BL59" s="22">
        <v>0</v>
      </c>
      <c r="BM59" s="22">
        <v>34523</v>
      </c>
      <c r="BN59" s="22">
        <v>0</v>
      </c>
      <c r="BO59" s="22">
        <v>1594807</v>
      </c>
      <c r="BP59" s="22">
        <v>1361645</v>
      </c>
      <c r="BQ59" s="22">
        <v>0</v>
      </c>
      <c r="BR59" s="22">
        <v>0</v>
      </c>
      <c r="BS59" s="22">
        <v>0</v>
      </c>
      <c r="BT59" s="22">
        <v>0</v>
      </c>
      <c r="BU59" s="22">
        <v>0</v>
      </c>
      <c r="BV59" s="22">
        <v>4598539</v>
      </c>
      <c r="BW59" s="22">
        <v>642240</v>
      </c>
      <c r="BX59" s="22">
        <v>0</v>
      </c>
      <c r="BY59" s="22">
        <v>0</v>
      </c>
      <c r="BZ59" s="22">
        <v>0</v>
      </c>
      <c r="CA59" s="22">
        <v>0</v>
      </c>
      <c r="CB59" s="22">
        <v>188268</v>
      </c>
      <c r="CC59" s="22">
        <v>48641688</v>
      </c>
      <c r="CD59" s="22">
        <v>10129003</v>
      </c>
    </row>
    <row r="60" spans="1:82" x14ac:dyDescent="0.25">
      <c r="A60" s="22" t="s">
        <v>120</v>
      </c>
      <c r="B60" s="22" t="s">
        <v>163</v>
      </c>
      <c r="C60" s="22" t="s">
        <v>236</v>
      </c>
      <c r="D60" s="22" t="s">
        <v>237</v>
      </c>
      <c r="E60" s="22">
        <v>2370492</v>
      </c>
      <c r="F60" s="22">
        <v>0</v>
      </c>
      <c r="G60" s="22">
        <v>16678</v>
      </c>
      <c r="H60" s="22">
        <v>0</v>
      </c>
      <c r="I60" s="22">
        <v>0</v>
      </c>
      <c r="J60" s="22">
        <v>23031</v>
      </c>
      <c r="K60" s="22">
        <v>0</v>
      </c>
      <c r="L60" s="22">
        <v>0</v>
      </c>
      <c r="M60" s="22">
        <v>370</v>
      </c>
      <c r="N60" s="22">
        <v>0</v>
      </c>
      <c r="O60" s="22">
        <v>0</v>
      </c>
      <c r="P60" s="22">
        <v>211675</v>
      </c>
      <c r="Q60" s="22">
        <v>0</v>
      </c>
      <c r="R60" s="22">
        <v>0</v>
      </c>
      <c r="S60" s="22">
        <v>0</v>
      </c>
      <c r="T60" s="22">
        <v>0</v>
      </c>
      <c r="U60" s="22">
        <v>21834</v>
      </c>
      <c r="V60" s="22">
        <v>0</v>
      </c>
      <c r="W60" s="22">
        <v>3081</v>
      </c>
      <c r="X60" s="22">
        <v>0</v>
      </c>
      <c r="Y60" s="22">
        <v>41245</v>
      </c>
      <c r="Z60" s="22">
        <v>0</v>
      </c>
      <c r="AA60" s="22">
        <v>350</v>
      </c>
      <c r="AB60" s="22">
        <v>0</v>
      </c>
      <c r="AC60" s="22">
        <v>2400</v>
      </c>
      <c r="AD60" s="22">
        <v>125606</v>
      </c>
      <c r="AE60" s="22">
        <v>18000</v>
      </c>
      <c r="AF60" s="22">
        <v>0</v>
      </c>
      <c r="AG60" s="22">
        <v>11954</v>
      </c>
      <c r="AH60" s="22">
        <v>0</v>
      </c>
      <c r="AI60" s="22">
        <v>0</v>
      </c>
      <c r="AJ60" s="22">
        <v>93051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2939767</v>
      </c>
      <c r="AR60" s="22">
        <v>102616</v>
      </c>
      <c r="AS60" s="22">
        <v>349529</v>
      </c>
      <c r="AT60" s="22">
        <v>0</v>
      </c>
      <c r="AU60" s="22">
        <v>0</v>
      </c>
      <c r="AV60" s="22">
        <v>60319</v>
      </c>
      <c r="AW60" s="22">
        <v>0</v>
      </c>
      <c r="AX60" s="22">
        <v>0</v>
      </c>
      <c r="AY60" s="22">
        <v>5794</v>
      </c>
      <c r="AZ60" s="22">
        <v>0</v>
      </c>
      <c r="BA60" s="22">
        <v>0</v>
      </c>
      <c r="BB60" s="22">
        <v>1189795</v>
      </c>
      <c r="BC60" s="22">
        <v>20800</v>
      </c>
      <c r="BD60" s="22">
        <v>0</v>
      </c>
      <c r="BE60" s="22">
        <v>0</v>
      </c>
      <c r="BF60" s="22">
        <v>0</v>
      </c>
      <c r="BG60" s="22">
        <v>62275</v>
      </c>
      <c r="BH60" s="22">
        <v>0</v>
      </c>
      <c r="BI60" s="22">
        <v>26357</v>
      </c>
      <c r="BJ60" s="22">
        <v>0</v>
      </c>
      <c r="BK60" s="22">
        <v>54529</v>
      </c>
      <c r="BL60" s="22">
        <v>0</v>
      </c>
      <c r="BM60" s="22">
        <v>580</v>
      </c>
      <c r="BN60" s="22">
        <v>0</v>
      </c>
      <c r="BO60" s="22">
        <v>46730</v>
      </c>
      <c r="BP60" s="22">
        <v>289878</v>
      </c>
      <c r="BQ60" s="22">
        <v>8901</v>
      </c>
      <c r="BR60" s="22">
        <v>0</v>
      </c>
      <c r="BS60" s="22">
        <v>0</v>
      </c>
      <c r="BT60" s="22">
        <v>0</v>
      </c>
      <c r="BU60" s="22">
        <v>0</v>
      </c>
      <c r="BV60" s="22">
        <v>185719</v>
      </c>
      <c r="BW60" s="22">
        <v>14573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2418395</v>
      </c>
      <c r="CD60" s="22">
        <v>521372</v>
      </c>
    </row>
    <row r="61" spans="1:82" x14ac:dyDescent="0.25">
      <c r="A61" s="22" t="s">
        <v>120</v>
      </c>
      <c r="B61" s="22" t="s">
        <v>163</v>
      </c>
      <c r="C61" s="22" t="s">
        <v>238</v>
      </c>
      <c r="D61" s="22" t="s">
        <v>239</v>
      </c>
      <c r="E61" s="22">
        <v>7233349</v>
      </c>
      <c r="F61" s="22">
        <v>4606</v>
      </c>
      <c r="G61" s="22">
        <v>49524</v>
      </c>
      <c r="H61" s="22">
        <v>0</v>
      </c>
      <c r="I61" s="22">
        <v>0</v>
      </c>
      <c r="J61" s="22">
        <v>101061</v>
      </c>
      <c r="K61" s="22">
        <v>0</v>
      </c>
      <c r="L61" s="22">
        <v>0</v>
      </c>
      <c r="M61" s="22">
        <v>22802</v>
      </c>
      <c r="N61" s="22">
        <v>0</v>
      </c>
      <c r="O61" s="22">
        <v>0</v>
      </c>
      <c r="P61" s="22">
        <v>3745553</v>
      </c>
      <c r="Q61" s="22">
        <v>15324065</v>
      </c>
      <c r="R61" s="22">
        <v>0</v>
      </c>
      <c r="S61" s="22">
        <v>0</v>
      </c>
      <c r="T61" s="22">
        <v>0</v>
      </c>
      <c r="U61" s="22">
        <v>51270</v>
      </c>
      <c r="V61" s="22">
        <v>33658</v>
      </c>
      <c r="W61" s="22">
        <v>162671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39293</v>
      </c>
      <c r="AD61" s="22">
        <v>228890</v>
      </c>
      <c r="AE61" s="22">
        <v>0</v>
      </c>
      <c r="AF61" s="22">
        <v>0</v>
      </c>
      <c r="AG61" s="22">
        <v>0</v>
      </c>
      <c r="AH61" s="22">
        <v>0</v>
      </c>
      <c r="AI61" s="22">
        <v>2400</v>
      </c>
      <c r="AJ61" s="22">
        <v>0</v>
      </c>
      <c r="AK61" s="22">
        <v>4000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27003142</v>
      </c>
      <c r="AR61" s="22">
        <v>205246</v>
      </c>
      <c r="AS61" s="22">
        <v>1116580</v>
      </c>
      <c r="AT61" s="22">
        <v>0</v>
      </c>
      <c r="AU61" s="22">
        <v>0</v>
      </c>
      <c r="AV61" s="22">
        <v>239945</v>
      </c>
      <c r="AW61" s="22">
        <v>0</v>
      </c>
      <c r="AX61" s="22">
        <v>0</v>
      </c>
      <c r="AY61" s="22">
        <v>87824</v>
      </c>
      <c r="AZ61" s="22">
        <v>0</v>
      </c>
      <c r="BA61" s="22">
        <v>0</v>
      </c>
      <c r="BB61" s="22">
        <v>3564709</v>
      </c>
      <c r="BC61" s="22">
        <v>71013</v>
      </c>
      <c r="BD61" s="22">
        <v>0</v>
      </c>
      <c r="BE61" s="22">
        <v>0</v>
      </c>
      <c r="BF61" s="22">
        <v>0</v>
      </c>
      <c r="BG61" s="22">
        <v>48142</v>
      </c>
      <c r="BH61" s="22">
        <v>0</v>
      </c>
      <c r="BI61" s="22">
        <v>449294</v>
      </c>
      <c r="BJ61" s="22">
        <v>0</v>
      </c>
      <c r="BK61" s="22">
        <v>146578</v>
      </c>
      <c r="BL61" s="22">
        <v>0</v>
      </c>
      <c r="BM61" s="22">
        <v>0</v>
      </c>
      <c r="BN61" s="22">
        <v>0</v>
      </c>
      <c r="BO61" s="22">
        <v>232462</v>
      </c>
      <c r="BP61" s="22">
        <v>478946</v>
      </c>
      <c r="BQ61" s="22">
        <v>0</v>
      </c>
      <c r="BR61" s="22">
        <v>0</v>
      </c>
      <c r="BS61" s="22">
        <v>0</v>
      </c>
      <c r="BT61" s="22">
        <v>0</v>
      </c>
      <c r="BU61" s="22">
        <v>0</v>
      </c>
      <c r="BV61" s="22">
        <v>304542</v>
      </c>
      <c r="BW61" s="22">
        <v>227976</v>
      </c>
      <c r="BX61" s="22">
        <v>0</v>
      </c>
      <c r="BY61" s="22">
        <v>0</v>
      </c>
      <c r="BZ61" s="22">
        <v>0</v>
      </c>
      <c r="CA61" s="22">
        <v>0</v>
      </c>
      <c r="CB61" s="22">
        <v>1664149</v>
      </c>
      <c r="CC61" s="22">
        <v>8837406</v>
      </c>
      <c r="CD61" s="22">
        <v>18165736</v>
      </c>
    </row>
    <row r="62" spans="1:82" x14ac:dyDescent="0.25">
      <c r="A62" s="22" t="s">
        <v>120</v>
      </c>
      <c r="B62" s="22" t="s">
        <v>163</v>
      </c>
      <c r="C62" s="22" t="s">
        <v>240</v>
      </c>
      <c r="D62" s="22" t="s">
        <v>241</v>
      </c>
      <c r="E62" s="22">
        <v>16240638</v>
      </c>
      <c r="F62" s="22">
        <v>0</v>
      </c>
      <c r="G62" s="22">
        <v>100512</v>
      </c>
      <c r="H62" s="22">
        <v>0</v>
      </c>
      <c r="I62" s="22">
        <v>0</v>
      </c>
      <c r="J62" s="22">
        <v>7964</v>
      </c>
      <c r="K62" s="22">
        <v>0</v>
      </c>
      <c r="L62" s="22">
        <v>2736</v>
      </c>
      <c r="M62" s="22">
        <v>35763</v>
      </c>
      <c r="N62" s="22">
        <v>0</v>
      </c>
      <c r="O62" s="22">
        <v>0</v>
      </c>
      <c r="P62" s="22">
        <v>4513290</v>
      </c>
      <c r="Q62" s="22">
        <v>0</v>
      </c>
      <c r="R62" s="22">
        <v>0</v>
      </c>
      <c r="S62" s="22">
        <v>0</v>
      </c>
      <c r="T62" s="22">
        <v>0</v>
      </c>
      <c r="U62" s="22">
        <v>1420</v>
      </c>
      <c r="V62" s="22">
        <v>3540</v>
      </c>
      <c r="W62" s="22">
        <v>168364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187069</v>
      </c>
      <c r="AE62" s="22">
        <v>33351</v>
      </c>
      <c r="AF62" s="22">
        <v>0</v>
      </c>
      <c r="AG62" s="22">
        <v>0</v>
      </c>
      <c r="AH62" s="22">
        <v>0</v>
      </c>
      <c r="AI62" s="22">
        <v>8000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21302647</v>
      </c>
      <c r="AR62" s="22">
        <v>317381</v>
      </c>
      <c r="AS62" s="22">
        <v>1265878</v>
      </c>
      <c r="AT62" s="22">
        <v>0</v>
      </c>
      <c r="AU62" s="22">
        <v>0</v>
      </c>
      <c r="AV62" s="22">
        <v>304107</v>
      </c>
      <c r="AW62" s="22">
        <v>0</v>
      </c>
      <c r="AX62" s="22">
        <v>39052</v>
      </c>
      <c r="AY62" s="22">
        <v>173244</v>
      </c>
      <c r="AZ62" s="22">
        <v>0</v>
      </c>
      <c r="BA62" s="22">
        <v>0</v>
      </c>
      <c r="BB62" s="22">
        <v>8367456</v>
      </c>
      <c r="BC62" s="22">
        <v>4799</v>
      </c>
      <c r="BD62" s="22">
        <v>0</v>
      </c>
      <c r="BE62" s="22">
        <v>0</v>
      </c>
      <c r="BF62" s="22">
        <v>0</v>
      </c>
      <c r="BG62" s="22">
        <v>0</v>
      </c>
      <c r="BH62" s="22">
        <v>69047</v>
      </c>
      <c r="BI62" s="22">
        <v>474560</v>
      </c>
      <c r="BJ62" s="22">
        <v>0</v>
      </c>
      <c r="BK62" s="22">
        <v>57298</v>
      </c>
      <c r="BL62" s="22">
        <v>0</v>
      </c>
      <c r="BM62" s="22">
        <v>6000</v>
      </c>
      <c r="BN62" s="22">
        <v>0</v>
      </c>
      <c r="BO62" s="22">
        <v>120731</v>
      </c>
      <c r="BP62" s="22">
        <v>760996</v>
      </c>
      <c r="BQ62" s="22">
        <v>0</v>
      </c>
      <c r="BR62" s="22">
        <v>0</v>
      </c>
      <c r="BS62" s="22">
        <v>0</v>
      </c>
      <c r="BT62" s="22">
        <v>0</v>
      </c>
      <c r="BU62" s="22">
        <v>8000</v>
      </c>
      <c r="BV62" s="22">
        <v>398240</v>
      </c>
      <c r="BW62" s="22">
        <v>103731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12470520</v>
      </c>
      <c r="CD62" s="22">
        <v>8832127</v>
      </c>
    </row>
    <row r="63" spans="1:82" x14ac:dyDescent="0.25">
      <c r="A63" s="22" t="s">
        <v>120</v>
      </c>
      <c r="B63" s="22" t="s">
        <v>163</v>
      </c>
      <c r="C63" s="22" t="s">
        <v>242</v>
      </c>
      <c r="D63" s="22" t="s">
        <v>243</v>
      </c>
      <c r="E63" s="22">
        <v>15338339</v>
      </c>
      <c r="F63" s="22">
        <v>0</v>
      </c>
      <c r="G63" s="22">
        <v>78784</v>
      </c>
      <c r="H63" s="22">
        <v>16819</v>
      </c>
      <c r="I63" s="22">
        <v>0</v>
      </c>
      <c r="J63" s="22">
        <v>32900</v>
      </c>
      <c r="K63" s="22">
        <v>11107</v>
      </c>
      <c r="L63" s="22">
        <v>0</v>
      </c>
      <c r="M63" s="22">
        <v>2200</v>
      </c>
      <c r="N63" s="22">
        <v>0</v>
      </c>
      <c r="O63" s="22">
        <v>0</v>
      </c>
      <c r="P63" s="22">
        <v>5462334</v>
      </c>
      <c r="Q63" s="22">
        <v>45060</v>
      </c>
      <c r="R63" s="22">
        <v>0</v>
      </c>
      <c r="S63" s="22">
        <v>0</v>
      </c>
      <c r="T63" s="22">
        <v>0</v>
      </c>
      <c r="U63" s="22">
        <v>64023</v>
      </c>
      <c r="V63" s="22">
        <v>16175</v>
      </c>
      <c r="W63" s="22">
        <v>1897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105770</v>
      </c>
      <c r="AD63" s="22">
        <v>222625</v>
      </c>
      <c r="AE63" s="22">
        <v>516</v>
      </c>
      <c r="AF63" s="22">
        <v>0</v>
      </c>
      <c r="AG63" s="22">
        <v>0</v>
      </c>
      <c r="AH63" s="22">
        <v>0</v>
      </c>
      <c r="AI63" s="22">
        <v>0</v>
      </c>
      <c r="AJ63" s="22">
        <v>105291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21503840</v>
      </c>
      <c r="AR63" s="22">
        <v>158839</v>
      </c>
      <c r="AS63" s="22">
        <v>941490</v>
      </c>
      <c r="AT63" s="22">
        <v>174047</v>
      </c>
      <c r="AU63" s="22">
        <v>0</v>
      </c>
      <c r="AV63" s="22">
        <v>341003</v>
      </c>
      <c r="AW63" s="22">
        <v>17353</v>
      </c>
      <c r="AX63" s="22">
        <v>18716</v>
      </c>
      <c r="AY63" s="22">
        <v>122521</v>
      </c>
      <c r="AZ63" s="22">
        <v>0</v>
      </c>
      <c r="BA63" s="22">
        <v>0</v>
      </c>
      <c r="BB63" s="22">
        <v>6442146</v>
      </c>
      <c r="BC63" s="22">
        <v>74522</v>
      </c>
      <c r="BD63" s="22">
        <v>0</v>
      </c>
      <c r="BE63" s="22">
        <v>0</v>
      </c>
      <c r="BF63" s="22">
        <v>0</v>
      </c>
      <c r="BG63" s="22">
        <v>108625</v>
      </c>
      <c r="BH63" s="22">
        <v>75886</v>
      </c>
      <c r="BI63" s="22">
        <v>110921</v>
      </c>
      <c r="BJ63" s="22">
        <v>0</v>
      </c>
      <c r="BK63" s="22">
        <v>16986</v>
      </c>
      <c r="BL63" s="22">
        <v>0</v>
      </c>
      <c r="BM63" s="22">
        <v>0</v>
      </c>
      <c r="BN63" s="22">
        <v>0</v>
      </c>
      <c r="BO63" s="22">
        <v>305192</v>
      </c>
      <c r="BP63" s="22">
        <v>500851</v>
      </c>
      <c r="BQ63" s="22">
        <v>0</v>
      </c>
      <c r="BR63" s="22">
        <v>0</v>
      </c>
      <c r="BS63" s="22">
        <v>0</v>
      </c>
      <c r="BT63" s="22">
        <v>0</v>
      </c>
      <c r="BU63" s="22">
        <v>0</v>
      </c>
      <c r="BV63" s="22">
        <v>5244226</v>
      </c>
      <c r="BW63" s="22">
        <v>59848</v>
      </c>
      <c r="BX63" s="22">
        <v>0</v>
      </c>
      <c r="BY63" s="22">
        <v>0</v>
      </c>
      <c r="BZ63" s="22">
        <v>0</v>
      </c>
      <c r="CA63" s="22">
        <v>14924</v>
      </c>
      <c r="CB63" s="22">
        <v>0</v>
      </c>
      <c r="CC63" s="22">
        <v>14728096</v>
      </c>
      <c r="CD63" s="22">
        <v>6775744</v>
      </c>
    </row>
    <row r="64" spans="1:82" x14ac:dyDescent="0.25">
      <c r="A64" s="22" t="s">
        <v>120</v>
      </c>
      <c r="B64" s="22" t="s">
        <v>163</v>
      </c>
      <c r="C64" s="22" t="s">
        <v>244</v>
      </c>
      <c r="D64" s="22" t="s">
        <v>245</v>
      </c>
      <c r="E64" s="22">
        <v>1477546</v>
      </c>
      <c r="F64" s="22">
        <v>0</v>
      </c>
      <c r="G64" s="22">
        <v>27662</v>
      </c>
      <c r="H64" s="22">
        <v>0</v>
      </c>
      <c r="I64" s="22">
        <v>0</v>
      </c>
      <c r="J64" s="22">
        <v>6145</v>
      </c>
      <c r="K64" s="22">
        <v>0</v>
      </c>
      <c r="L64" s="22">
        <v>0</v>
      </c>
      <c r="M64" s="22">
        <v>0</v>
      </c>
      <c r="N64" s="22">
        <v>42483</v>
      </c>
      <c r="O64" s="22">
        <v>0</v>
      </c>
      <c r="P64" s="22">
        <v>184893</v>
      </c>
      <c r="Q64" s="22">
        <v>0</v>
      </c>
      <c r="R64" s="22">
        <v>0</v>
      </c>
      <c r="S64" s="22">
        <v>0</v>
      </c>
      <c r="T64" s="22">
        <v>109769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139205</v>
      </c>
      <c r="AE64" s="22">
        <v>0</v>
      </c>
      <c r="AF64" s="22">
        <v>0</v>
      </c>
      <c r="AG64" s="22">
        <v>6775</v>
      </c>
      <c r="AH64" s="22">
        <v>0</v>
      </c>
      <c r="AI64" s="22">
        <v>0</v>
      </c>
      <c r="AJ64" s="22">
        <v>115982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2110460</v>
      </c>
      <c r="AR64" s="22">
        <v>65730</v>
      </c>
      <c r="AS64" s="22">
        <v>258559</v>
      </c>
      <c r="AT64" s="22">
        <v>0</v>
      </c>
      <c r="AU64" s="22">
        <v>0</v>
      </c>
      <c r="AV64" s="22">
        <v>0</v>
      </c>
      <c r="AW64" s="22">
        <v>0</v>
      </c>
      <c r="AX64" s="22">
        <v>0</v>
      </c>
      <c r="AY64" s="22">
        <v>0</v>
      </c>
      <c r="AZ64" s="22">
        <v>57732</v>
      </c>
      <c r="BA64" s="22">
        <v>0</v>
      </c>
      <c r="BB64" s="22">
        <v>433408</v>
      </c>
      <c r="BC64" s="22">
        <v>0</v>
      </c>
      <c r="BD64" s="22">
        <v>0</v>
      </c>
      <c r="BE64" s="22">
        <v>0</v>
      </c>
      <c r="BF64" s="22">
        <v>0</v>
      </c>
      <c r="BG64" s="22">
        <v>0</v>
      </c>
      <c r="BH64" s="22">
        <v>0</v>
      </c>
      <c r="BI64" s="22">
        <v>0</v>
      </c>
      <c r="BJ64" s="22">
        <v>4614</v>
      </c>
      <c r="BK64" s="22">
        <v>0</v>
      </c>
      <c r="BL64" s="22">
        <v>0</v>
      </c>
      <c r="BM64" s="22">
        <v>0</v>
      </c>
      <c r="BN64" s="22">
        <v>3561</v>
      </c>
      <c r="BO64" s="22">
        <v>21689</v>
      </c>
      <c r="BP64" s="22">
        <v>221130</v>
      </c>
      <c r="BQ64" s="22">
        <v>0</v>
      </c>
      <c r="BR64" s="22">
        <v>0</v>
      </c>
      <c r="BS64" s="22">
        <v>0</v>
      </c>
      <c r="BT64" s="22">
        <v>0</v>
      </c>
      <c r="BU64" s="22">
        <v>0</v>
      </c>
      <c r="BV64" s="22">
        <v>164616</v>
      </c>
      <c r="BW64" s="22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213772</v>
      </c>
      <c r="CC64" s="22">
        <v>1444811</v>
      </c>
      <c r="CD64" s="22">
        <v>665649</v>
      </c>
    </row>
    <row r="65" spans="1:82" x14ac:dyDescent="0.25">
      <c r="A65" s="22" t="s">
        <v>120</v>
      </c>
      <c r="B65" s="22" t="s">
        <v>163</v>
      </c>
      <c r="C65" s="22" t="s">
        <v>246</v>
      </c>
      <c r="D65" s="22" t="s">
        <v>247</v>
      </c>
      <c r="E65" s="22">
        <v>33789952</v>
      </c>
      <c r="F65" s="22">
        <v>25</v>
      </c>
      <c r="G65" s="22">
        <v>1485124</v>
      </c>
      <c r="H65" s="22">
        <v>1205</v>
      </c>
      <c r="I65" s="22">
        <v>0</v>
      </c>
      <c r="J65" s="22">
        <v>638332</v>
      </c>
      <c r="K65" s="22">
        <v>186864</v>
      </c>
      <c r="L65" s="22">
        <v>0</v>
      </c>
      <c r="M65" s="22">
        <v>19918</v>
      </c>
      <c r="N65" s="22">
        <v>104798</v>
      </c>
      <c r="O65" s="22">
        <v>0</v>
      </c>
      <c r="P65" s="22">
        <v>10115487</v>
      </c>
      <c r="Q65" s="22">
        <v>549657</v>
      </c>
      <c r="R65" s="22">
        <v>651113</v>
      </c>
      <c r="S65" s="22">
        <v>560460</v>
      </c>
      <c r="T65" s="22">
        <v>0</v>
      </c>
      <c r="U65" s="22">
        <v>1309697</v>
      </c>
      <c r="V65" s="22">
        <v>2807872</v>
      </c>
      <c r="W65" s="22">
        <v>2194666</v>
      </c>
      <c r="X65" s="22">
        <v>284947</v>
      </c>
      <c r="Y65" s="22">
        <v>0</v>
      </c>
      <c r="Z65" s="22">
        <v>0</v>
      </c>
      <c r="AA65" s="22">
        <v>0</v>
      </c>
      <c r="AB65" s="22">
        <v>0</v>
      </c>
      <c r="AC65" s="22">
        <v>242268</v>
      </c>
      <c r="AD65" s="22">
        <v>41083</v>
      </c>
      <c r="AE65" s="22">
        <v>0</v>
      </c>
      <c r="AF65" s="22">
        <v>0</v>
      </c>
      <c r="AG65" s="22">
        <v>57998</v>
      </c>
      <c r="AH65" s="22">
        <v>0</v>
      </c>
      <c r="AI65" s="22">
        <v>0</v>
      </c>
      <c r="AJ65" s="22">
        <v>16000</v>
      </c>
      <c r="AK65" s="22">
        <v>0</v>
      </c>
      <c r="AL65" s="22">
        <v>0</v>
      </c>
      <c r="AM65" s="22">
        <v>1414301</v>
      </c>
      <c r="AN65" s="22">
        <v>0</v>
      </c>
      <c r="AO65" s="22">
        <v>0</v>
      </c>
      <c r="AP65" s="22">
        <v>0</v>
      </c>
      <c r="AQ65" s="22">
        <v>56471767</v>
      </c>
      <c r="AR65" s="22">
        <v>566438</v>
      </c>
      <c r="AS65" s="22">
        <v>29452387</v>
      </c>
      <c r="AT65" s="22">
        <v>0</v>
      </c>
      <c r="AU65" s="22">
        <v>0</v>
      </c>
      <c r="AV65" s="22">
        <v>1869755</v>
      </c>
      <c r="AW65" s="22">
        <v>0</v>
      </c>
      <c r="AX65" s="22">
        <v>0</v>
      </c>
      <c r="AY65" s="22">
        <v>0</v>
      </c>
      <c r="AZ65" s="22">
        <v>775588</v>
      </c>
      <c r="BA65" s="22">
        <v>0</v>
      </c>
      <c r="BB65" s="22">
        <v>13759158</v>
      </c>
      <c r="BC65" s="22">
        <v>0</v>
      </c>
      <c r="BD65" s="22">
        <v>0</v>
      </c>
      <c r="BE65" s="22">
        <v>0</v>
      </c>
      <c r="BF65" s="22">
        <v>0</v>
      </c>
      <c r="BG65" s="22">
        <v>0</v>
      </c>
      <c r="BH65" s="22">
        <v>1751806</v>
      </c>
      <c r="BI65" s="22">
        <v>2018523</v>
      </c>
      <c r="BJ65" s="22">
        <v>0</v>
      </c>
      <c r="BK65" s="22">
        <v>0</v>
      </c>
      <c r="BL65" s="22">
        <v>0</v>
      </c>
      <c r="BM65" s="22">
        <v>0</v>
      </c>
      <c r="BN65" s="22">
        <v>0</v>
      </c>
      <c r="BO65" s="22">
        <v>1462922</v>
      </c>
      <c r="BP65" s="22">
        <v>800426</v>
      </c>
      <c r="BQ65" s="22">
        <v>0</v>
      </c>
      <c r="BR65" s="22">
        <v>0</v>
      </c>
      <c r="BS65" s="22">
        <v>0</v>
      </c>
      <c r="BT65" s="22">
        <v>0</v>
      </c>
      <c r="BU65" s="22">
        <v>0</v>
      </c>
      <c r="BV65" s="22">
        <v>2168375</v>
      </c>
      <c r="BW65" s="22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3535298</v>
      </c>
      <c r="CC65" s="22">
        <v>58160676</v>
      </c>
      <c r="CD65" s="22">
        <v>-1688909</v>
      </c>
    </row>
    <row r="66" spans="1:82" x14ac:dyDescent="0.25">
      <c r="A66" s="22" t="s">
        <v>120</v>
      </c>
      <c r="B66" s="22" t="s">
        <v>163</v>
      </c>
      <c r="C66" s="22" t="s">
        <v>248</v>
      </c>
      <c r="D66" s="22" t="s">
        <v>249</v>
      </c>
      <c r="E66" s="22">
        <v>42998672</v>
      </c>
      <c r="F66" s="22">
        <v>0</v>
      </c>
      <c r="G66" s="22">
        <v>2714221</v>
      </c>
      <c r="H66" s="22">
        <v>0</v>
      </c>
      <c r="I66" s="22">
        <v>1299418</v>
      </c>
      <c r="J66" s="22">
        <v>1549876</v>
      </c>
      <c r="K66" s="22">
        <v>0</v>
      </c>
      <c r="L66" s="22">
        <v>0</v>
      </c>
      <c r="M66" s="22">
        <v>1824983</v>
      </c>
      <c r="N66" s="22">
        <v>0</v>
      </c>
      <c r="O66" s="22">
        <v>28104</v>
      </c>
      <c r="P66" s="22">
        <v>26856297</v>
      </c>
      <c r="Q66" s="22">
        <v>0</v>
      </c>
      <c r="R66" s="22">
        <v>0</v>
      </c>
      <c r="S66" s="22">
        <v>328475</v>
      </c>
      <c r="T66" s="22">
        <v>0</v>
      </c>
      <c r="U66" s="22">
        <v>11199164</v>
      </c>
      <c r="V66" s="22">
        <v>4212002</v>
      </c>
      <c r="W66" s="22">
        <v>367620</v>
      </c>
      <c r="X66" s="22">
        <v>0</v>
      </c>
      <c r="Y66" s="22">
        <v>685746</v>
      </c>
      <c r="Z66" s="22">
        <v>0</v>
      </c>
      <c r="AA66" s="22">
        <v>417510</v>
      </c>
      <c r="AB66" s="22">
        <v>0</v>
      </c>
      <c r="AC66" s="22">
        <v>433124</v>
      </c>
      <c r="AD66" s="22">
        <v>411765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11175383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3570463</v>
      </c>
      <c r="AQ66" s="22">
        <v>110072823</v>
      </c>
      <c r="AR66" s="22">
        <v>727283</v>
      </c>
      <c r="AS66" s="22">
        <v>9897741</v>
      </c>
      <c r="AT66" s="22">
        <v>0</v>
      </c>
      <c r="AU66" s="22">
        <v>1787534</v>
      </c>
      <c r="AV66" s="22">
        <v>5735991</v>
      </c>
      <c r="AW66" s="22">
        <v>35004</v>
      </c>
      <c r="AX66" s="22">
        <v>861677</v>
      </c>
      <c r="AY66" s="22">
        <v>2444563</v>
      </c>
      <c r="AZ66" s="22">
        <v>0</v>
      </c>
      <c r="BA66" s="22">
        <v>3900578</v>
      </c>
      <c r="BB66" s="22">
        <v>27148505</v>
      </c>
      <c r="BC66" s="22">
        <v>0</v>
      </c>
      <c r="BD66" s="22">
        <v>0</v>
      </c>
      <c r="BE66" s="22">
        <v>0</v>
      </c>
      <c r="BF66" s="22">
        <v>0</v>
      </c>
      <c r="BG66" s="22">
        <v>1457948</v>
      </c>
      <c r="BH66" s="22">
        <v>5571279</v>
      </c>
      <c r="BI66" s="22">
        <v>1861821</v>
      </c>
      <c r="BJ66" s="22">
        <v>0</v>
      </c>
      <c r="BK66" s="22">
        <v>842569</v>
      </c>
      <c r="BL66" s="22">
        <v>0</v>
      </c>
      <c r="BM66" s="22">
        <v>914584</v>
      </c>
      <c r="BN66" s="22">
        <v>0</v>
      </c>
      <c r="BO66" s="22">
        <v>3221026</v>
      </c>
      <c r="BP66" s="22">
        <v>1000614</v>
      </c>
      <c r="BQ66" s="22">
        <v>0</v>
      </c>
      <c r="BR66" s="22">
        <v>0</v>
      </c>
      <c r="BS66" s="22">
        <v>0</v>
      </c>
      <c r="BT66" s="22">
        <v>0</v>
      </c>
      <c r="BU66" s="22">
        <v>963116</v>
      </c>
      <c r="BV66" s="22">
        <v>1759312</v>
      </c>
      <c r="BW66" s="22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1745000</v>
      </c>
      <c r="CC66" s="22">
        <v>71876145</v>
      </c>
      <c r="CD66" s="22">
        <v>38196678</v>
      </c>
    </row>
    <row r="67" spans="1:82" x14ac:dyDescent="0.25">
      <c r="A67" s="22" t="s">
        <v>120</v>
      </c>
      <c r="B67" s="22" t="s">
        <v>163</v>
      </c>
      <c r="C67" s="22" t="s">
        <v>250</v>
      </c>
      <c r="D67" s="22" t="s">
        <v>251</v>
      </c>
      <c r="E67" s="22">
        <v>22764273</v>
      </c>
      <c r="F67" s="22">
        <v>372</v>
      </c>
      <c r="G67" s="22">
        <v>125139</v>
      </c>
      <c r="H67" s="22">
        <v>0</v>
      </c>
      <c r="I67" s="22">
        <v>0</v>
      </c>
      <c r="J67" s="22">
        <v>64702</v>
      </c>
      <c r="K67" s="22">
        <v>38781</v>
      </c>
      <c r="L67" s="22">
        <v>0</v>
      </c>
      <c r="M67" s="22">
        <v>0</v>
      </c>
      <c r="N67" s="22">
        <v>0</v>
      </c>
      <c r="O67" s="22">
        <v>0</v>
      </c>
      <c r="P67" s="22">
        <v>5421484</v>
      </c>
      <c r="Q67" s="22">
        <v>0</v>
      </c>
      <c r="R67" s="22">
        <v>0</v>
      </c>
      <c r="S67" s="22">
        <v>0</v>
      </c>
      <c r="T67" s="22">
        <v>1090</v>
      </c>
      <c r="U67" s="22">
        <v>28286</v>
      </c>
      <c r="V67" s="22">
        <v>10755</v>
      </c>
      <c r="W67" s="22">
        <v>30000</v>
      </c>
      <c r="X67" s="22">
        <v>0</v>
      </c>
      <c r="Y67" s="22">
        <v>58614</v>
      </c>
      <c r="Z67" s="22">
        <v>0</v>
      </c>
      <c r="AA67" s="22">
        <v>0</v>
      </c>
      <c r="AB67" s="22">
        <v>0</v>
      </c>
      <c r="AC67" s="22">
        <v>0</v>
      </c>
      <c r="AD67" s="22">
        <v>170273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15143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28728912</v>
      </c>
      <c r="AR67" s="22">
        <v>290780</v>
      </c>
      <c r="AS67" s="22">
        <v>1485019</v>
      </c>
      <c r="AT67" s="22">
        <v>0</v>
      </c>
      <c r="AU67" s="22">
        <v>0</v>
      </c>
      <c r="AV67" s="22">
        <v>406897</v>
      </c>
      <c r="AW67" s="22">
        <v>0</v>
      </c>
      <c r="AX67" s="22">
        <v>0</v>
      </c>
      <c r="AY67" s="22">
        <v>0</v>
      </c>
      <c r="AZ67" s="22">
        <v>0</v>
      </c>
      <c r="BA67" s="22">
        <v>154485</v>
      </c>
      <c r="BB67" s="22">
        <v>13699100</v>
      </c>
      <c r="BC67" s="22">
        <v>0</v>
      </c>
      <c r="BD67" s="22">
        <v>0</v>
      </c>
      <c r="BE67" s="22">
        <v>0</v>
      </c>
      <c r="BF67" s="22">
        <v>0</v>
      </c>
      <c r="BG67" s="22">
        <v>287445</v>
      </c>
      <c r="BH67" s="22">
        <v>0</v>
      </c>
      <c r="BI67" s="22">
        <v>439618</v>
      </c>
      <c r="BJ67" s="22">
        <v>0</v>
      </c>
      <c r="BK67" s="22">
        <v>24345</v>
      </c>
      <c r="BL67" s="22">
        <v>0</v>
      </c>
      <c r="BM67" s="22">
        <v>0</v>
      </c>
      <c r="BN67" s="22">
        <v>0</v>
      </c>
      <c r="BO67" s="22">
        <v>0</v>
      </c>
      <c r="BP67" s="22">
        <v>922405</v>
      </c>
      <c r="BQ67" s="22">
        <v>0</v>
      </c>
      <c r="BR67" s="22">
        <v>0</v>
      </c>
      <c r="BS67" s="22">
        <v>0</v>
      </c>
      <c r="BT67" s="22">
        <v>0</v>
      </c>
      <c r="BU67" s="22">
        <v>0</v>
      </c>
      <c r="BV67" s="22">
        <v>474330</v>
      </c>
      <c r="BW67" s="22">
        <v>0</v>
      </c>
      <c r="BX67" s="22">
        <v>0</v>
      </c>
      <c r="BY67" s="22">
        <v>0</v>
      </c>
      <c r="BZ67" s="22">
        <v>0</v>
      </c>
      <c r="CA67" s="22">
        <v>0</v>
      </c>
      <c r="CB67" s="22">
        <v>0</v>
      </c>
      <c r="CC67" s="22">
        <v>18184424</v>
      </c>
      <c r="CD67" s="22">
        <v>10544488</v>
      </c>
    </row>
    <row r="68" spans="1:82" x14ac:dyDescent="0.25">
      <c r="A68" s="22" t="s">
        <v>120</v>
      </c>
      <c r="B68" s="22" t="s">
        <v>163</v>
      </c>
      <c r="C68" s="22" t="s">
        <v>252</v>
      </c>
      <c r="D68" s="22" t="s">
        <v>253</v>
      </c>
      <c r="E68" s="22">
        <v>8858473</v>
      </c>
      <c r="F68" s="22">
        <v>7864</v>
      </c>
      <c r="G68" s="22">
        <v>793064</v>
      </c>
      <c r="H68" s="22">
        <v>0</v>
      </c>
      <c r="I68" s="22">
        <v>0</v>
      </c>
      <c r="J68" s="22">
        <v>93755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1338843</v>
      </c>
      <c r="Q68" s="22">
        <v>0</v>
      </c>
      <c r="R68" s="22">
        <v>0</v>
      </c>
      <c r="S68" s="22">
        <v>0</v>
      </c>
      <c r="T68" s="22">
        <v>0</v>
      </c>
      <c r="U68" s="22">
        <v>132503</v>
      </c>
      <c r="V68" s="22">
        <v>0</v>
      </c>
      <c r="W68" s="22">
        <v>169394</v>
      </c>
      <c r="X68" s="22">
        <v>0</v>
      </c>
      <c r="Y68" s="22">
        <v>105450</v>
      </c>
      <c r="Z68" s="22">
        <v>0</v>
      </c>
      <c r="AA68" s="22">
        <v>0</v>
      </c>
      <c r="AB68" s="22">
        <v>51223</v>
      </c>
      <c r="AC68" s="22">
        <v>8929</v>
      </c>
      <c r="AD68" s="22">
        <v>245882</v>
      </c>
      <c r="AE68" s="22">
        <v>0</v>
      </c>
      <c r="AF68" s="22">
        <v>0</v>
      </c>
      <c r="AG68" s="22">
        <v>0</v>
      </c>
      <c r="AH68" s="22">
        <v>52797</v>
      </c>
      <c r="AI68" s="22">
        <v>0</v>
      </c>
      <c r="AJ68" s="22">
        <v>27661</v>
      </c>
      <c r="AK68" s="22">
        <v>54400</v>
      </c>
      <c r="AL68" s="22">
        <v>0</v>
      </c>
      <c r="AM68" s="22">
        <v>0</v>
      </c>
      <c r="AN68" s="22">
        <v>3098027</v>
      </c>
      <c r="AO68" s="22">
        <v>0</v>
      </c>
      <c r="AP68" s="22">
        <v>0</v>
      </c>
      <c r="AQ68" s="22">
        <v>15038265</v>
      </c>
      <c r="AR68" s="22">
        <v>371320</v>
      </c>
      <c r="AS68" s="22">
        <v>1164544</v>
      </c>
      <c r="AT68" s="22">
        <v>0</v>
      </c>
      <c r="AU68" s="22">
        <v>0</v>
      </c>
      <c r="AV68" s="22">
        <v>413075</v>
      </c>
      <c r="AW68" s="22">
        <v>2432</v>
      </c>
      <c r="AX68" s="22">
        <v>56033</v>
      </c>
      <c r="AY68" s="22">
        <v>95258</v>
      </c>
      <c r="AZ68" s="22">
        <v>0</v>
      </c>
      <c r="BA68" s="22">
        <v>0</v>
      </c>
      <c r="BB68" s="22">
        <v>5426231</v>
      </c>
      <c r="BC68" s="22">
        <v>0</v>
      </c>
      <c r="BD68" s="22">
        <v>0</v>
      </c>
      <c r="BE68" s="22">
        <v>0</v>
      </c>
      <c r="BF68" s="22">
        <v>0</v>
      </c>
      <c r="BG68" s="22">
        <v>311605</v>
      </c>
      <c r="BH68" s="22">
        <v>0</v>
      </c>
      <c r="BI68" s="22">
        <v>323334</v>
      </c>
      <c r="BJ68" s="22">
        <v>0</v>
      </c>
      <c r="BK68" s="22">
        <v>124522</v>
      </c>
      <c r="BL68" s="22">
        <v>0</v>
      </c>
      <c r="BM68" s="22">
        <v>0</v>
      </c>
      <c r="BN68" s="22">
        <v>51223</v>
      </c>
      <c r="BO68" s="22">
        <v>0</v>
      </c>
      <c r="BP68" s="22">
        <v>566680</v>
      </c>
      <c r="BQ68" s="22">
        <v>0</v>
      </c>
      <c r="BR68" s="22">
        <v>0</v>
      </c>
      <c r="BS68" s="22">
        <v>0</v>
      </c>
      <c r="BT68" s="22">
        <v>278339</v>
      </c>
      <c r="BU68" s="22">
        <v>0</v>
      </c>
      <c r="BV68" s="22">
        <v>311694</v>
      </c>
      <c r="BW68" s="22">
        <v>108213</v>
      </c>
      <c r="BX68" s="22">
        <v>0</v>
      </c>
      <c r="BY68" s="22">
        <v>0</v>
      </c>
      <c r="BZ68" s="22">
        <v>2941144</v>
      </c>
      <c r="CA68" s="22">
        <v>0</v>
      </c>
      <c r="CB68" s="22">
        <v>0</v>
      </c>
      <c r="CC68" s="22">
        <v>12545647</v>
      </c>
      <c r="CD68" s="22">
        <v>2492618</v>
      </c>
    </row>
    <row r="69" spans="1:82" x14ac:dyDescent="0.25">
      <c r="A69" s="22" t="s">
        <v>120</v>
      </c>
      <c r="B69" s="22" t="s">
        <v>163</v>
      </c>
      <c r="C69" s="22" t="s">
        <v>254</v>
      </c>
      <c r="D69" s="22" t="s">
        <v>255</v>
      </c>
      <c r="E69" s="22">
        <v>4784047</v>
      </c>
      <c r="F69" s="22">
        <v>0</v>
      </c>
      <c r="G69" s="22">
        <v>262577</v>
      </c>
      <c r="H69" s="22">
        <v>0</v>
      </c>
      <c r="I69" s="22">
        <v>0</v>
      </c>
      <c r="J69" s="22">
        <v>173765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1821016</v>
      </c>
      <c r="Q69" s="22">
        <v>37652</v>
      </c>
      <c r="R69" s="22">
        <v>0</v>
      </c>
      <c r="S69" s="22">
        <v>0</v>
      </c>
      <c r="T69" s="22">
        <v>0</v>
      </c>
      <c r="U69" s="22">
        <v>2327282</v>
      </c>
      <c r="V69" s="22">
        <v>6150</v>
      </c>
      <c r="W69" s="22">
        <v>28</v>
      </c>
      <c r="X69" s="22">
        <v>0</v>
      </c>
      <c r="Y69" s="22">
        <v>0</v>
      </c>
      <c r="Z69" s="22">
        <v>0</v>
      </c>
      <c r="AA69" s="22">
        <v>0</v>
      </c>
      <c r="AB69" s="22">
        <v>79183</v>
      </c>
      <c r="AC69" s="22">
        <v>0</v>
      </c>
      <c r="AD69" s="22">
        <v>312483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431644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  <c r="AQ69" s="22">
        <v>10235827</v>
      </c>
      <c r="AR69" s="22">
        <v>178730</v>
      </c>
      <c r="AS69" s="22">
        <v>848990</v>
      </c>
      <c r="AT69" s="22">
        <v>0</v>
      </c>
      <c r="AU69" s="22">
        <v>0</v>
      </c>
      <c r="AV69" s="22">
        <v>237895</v>
      </c>
      <c r="AW69" s="22">
        <v>1259</v>
      </c>
      <c r="AX69" s="22">
        <v>0</v>
      </c>
      <c r="AY69" s="22">
        <v>0</v>
      </c>
      <c r="AZ69" s="22">
        <v>0</v>
      </c>
      <c r="BA69" s="22">
        <v>0</v>
      </c>
      <c r="BB69" s="22">
        <v>8050128</v>
      </c>
      <c r="BC69" s="22">
        <v>78043</v>
      </c>
      <c r="BD69" s="22">
        <v>0</v>
      </c>
      <c r="BE69" s="22">
        <v>34520</v>
      </c>
      <c r="BF69" s="22">
        <v>0</v>
      </c>
      <c r="BG69" s="22">
        <v>45403</v>
      </c>
      <c r="BH69" s="22">
        <v>33709</v>
      </c>
      <c r="BI69" s="22">
        <v>47274</v>
      </c>
      <c r="BJ69" s="22">
        <v>0</v>
      </c>
      <c r="BK69" s="22">
        <v>24738</v>
      </c>
      <c r="BL69" s="22">
        <v>0</v>
      </c>
      <c r="BM69" s="22">
        <v>0</v>
      </c>
      <c r="BN69" s="22">
        <v>80535</v>
      </c>
      <c r="BO69" s="22">
        <v>0</v>
      </c>
      <c r="BP69" s="22">
        <v>606383</v>
      </c>
      <c r="BQ69" s="22">
        <v>0</v>
      </c>
      <c r="BR69" s="22">
        <v>0</v>
      </c>
      <c r="BS69" s="22">
        <v>0</v>
      </c>
      <c r="BT69" s="22">
        <v>0</v>
      </c>
      <c r="BU69" s="22">
        <v>0</v>
      </c>
      <c r="BV69" s="22">
        <v>497743</v>
      </c>
      <c r="BW69" s="22">
        <v>17216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10782566</v>
      </c>
      <c r="CD69" s="22">
        <v>-546739</v>
      </c>
    </row>
    <row r="70" spans="1:82" x14ac:dyDescent="0.25">
      <c r="A70" s="22" t="s">
        <v>120</v>
      </c>
      <c r="B70" s="22" t="s">
        <v>163</v>
      </c>
      <c r="C70" s="22" t="s">
        <v>256</v>
      </c>
      <c r="D70" s="22" t="s">
        <v>257</v>
      </c>
      <c r="E70" s="22">
        <v>2764045</v>
      </c>
      <c r="F70" s="22">
        <v>0</v>
      </c>
      <c r="G70" s="22">
        <v>38980</v>
      </c>
      <c r="H70" s="22">
        <v>0</v>
      </c>
      <c r="I70" s="22">
        <v>0</v>
      </c>
      <c r="J70" s="22">
        <v>12343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2186052</v>
      </c>
      <c r="Q70" s="22">
        <v>0</v>
      </c>
      <c r="R70" s="22">
        <v>0</v>
      </c>
      <c r="S70" s="22">
        <v>0</v>
      </c>
      <c r="T70" s="22">
        <v>0</v>
      </c>
      <c r="U70" s="22">
        <v>38632</v>
      </c>
      <c r="V70" s="22">
        <v>0</v>
      </c>
      <c r="W70" s="22">
        <v>378392</v>
      </c>
      <c r="X70" s="22">
        <v>0</v>
      </c>
      <c r="Y70" s="22">
        <v>119152</v>
      </c>
      <c r="Z70" s="22">
        <v>0</v>
      </c>
      <c r="AA70" s="22">
        <v>755</v>
      </c>
      <c r="AB70" s="22">
        <v>6771</v>
      </c>
      <c r="AC70" s="22">
        <v>18385</v>
      </c>
      <c r="AD70" s="22">
        <v>108797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  <c r="AQ70" s="22">
        <v>5672304</v>
      </c>
      <c r="AR70" s="22">
        <v>77299</v>
      </c>
      <c r="AS70" s="22">
        <v>571692</v>
      </c>
      <c r="AT70" s="22">
        <v>0</v>
      </c>
      <c r="AU70" s="22">
        <v>0</v>
      </c>
      <c r="AV70" s="22">
        <v>90530</v>
      </c>
      <c r="AW70" s="22">
        <v>13901</v>
      </c>
      <c r="AX70" s="22">
        <v>0</v>
      </c>
      <c r="AY70" s="22">
        <v>575</v>
      </c>
      <c r="AZ70" s="22">
        <v>0</v>
      </c>
      <c r="BA70" s="22">
        <v>0</v>
      </c>
      <c r="BB70" s="22">
        <v>3224399</v>
      </c>
      <c r="BC70" s="22">
        <v>0</v>
      </c>
      <c r="BD70" s="22">
        <v>0</v>
      </c>
      <c r="BE70" s="22">
        <v>0</v>
      </c>
      <c r="BF70" s="22">
        <v>0</v>
      </c>
      <c r="BG70" s="22">
        <v>0</v>
      </c>
      <c r="BH70" s="22">
        <v>0</v>
      </c>
      <c r="BI70" s="22">
        <v>6279</v>
      </c>
      <c r="BJ70" s="22">
        <v>0</v>
      </c>
      <c r="BK70" s="22">
        <v>105196</v>
      </c>
      <c r="BL70" s="22">
        <v>0</v>
      </c>
      <c r="BM70" s="22">
        <v>4574</v>
      </c>
      <c r="BN70" s="22">
        <v>3595</v>
      </c>
      <c r="BO70" s="22">
        <v>95437</v>
      </c>
      <c r="BP70" s="22">
        <v>218413</v>
      </c>
      <c r="BQ70" s="22">
        <v>0</v>
      </c>
      <c r="BR70" s="22">
        <v>0</v>
      </c>
      <c r="BS70" s="22">
        <v>0</v>
      </c>
      <c r="BT70" s="22">
        <v>0</v>
      </c>
      <c r="BU70" s="22">
        <v>0</v>
      </c>
      <c r="BV70" s="22">
        <v>29275</v>
      </c>
      <c r="BW70" s="22">
        <v>4917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4446082</v>
      </c>
      <c r="CD70" s="22">
        <v>1226222</v>
      </c>
    </row>
    <row r="71" spans="1:82" x14ac:dyDescent="0.25">
      <c r="A71" s="22" t="s">
        <v>120</v>
      </c>
      <c r="B71" s="22" t="s">
        <v>163</v>
      </c>
      <c r="C71" s="22" t="s">
        <v>258</v>
      </c>
      <c r="D71" s="22" t="s">
        <v>259</v>
      </c>
      <c r="E71" s="22">
        <v>13818141</v>
      </c>
      <c r="F71" s="22">
        <v>0</v>
      </c>
      <c r="G71" s="22">
        <v>389080</v>
      </c>
      <c r="H71" s="22">
        <v>0</v>
      </c>
      <c r="I71" s="22">
        <v>0</v>
      </c>
      <c r="J71" s="22">
        <v>1032131</v>
      </c>
      <c r="K71" s="22">
        <v>0</v>
      </c>
      <c r="L71" s="22">
        <v>37618</v>
      </c>
      <c r="M71" s="22">
        <v>0</v>
      </c>
      <c r="N71" s="22">
        <v>0</v>
      </c>
      <c r="O71" s="22">
        <v>0</v>
      </c>
      <c r="P71" s="22">
        <v>4809047</v>
      </c>
      <c r="Q71" s="22">
        <v>0</v>
      </c>
      <c r="R71" s="22">
        <v>0</v>
      </c>
      <c r="S71" s="22">
        <v>0</v>
      </c>
      <c r="T71" s="22">
        <v>0</v>
      </c>
      <c r="U71" s="22">
        <v>338125</v>
      </c>
      <c r="V71" s="22">
        <v>79747</v>
      </c>
      <c r="W71" s="22">
        <v>620274</v>
      </c>
      <c r="X71" s="22">
        <v>0</v>
      </c>
      <c r="Y71" s="22">
        <v>258420</v>
      </c>
      <c r="Z71" s="22">
        <v>0</v>
      </c>
      <c r="AA71" s="22">
        <v>0</v>
      </c>
      <c r="AB71" s="22">
        <v>0</v>
      </c>
      <c r="AC71" s="22">
        <v>0</v>
      </c>
      <c r="AD71" s="22">
        <v>181011</v>
      </c>
      <c r="AE71" s="22">
        <v>456205</v>
      </c>
      <c r="AF71" s="22">
        <v>0</v>
      </c>
      <c r="AG71" s="22">
        <v>0</v>
      </c>
      <c r="AH71" s="22">
        <v>0</v>
      </c>
      <c r="AI71" s="22">
        <v>0</v>
      </c>
      <c r="AJ71" s="22">
        <v>481306</v>
      </c>
      <c r="AK71" s="22">
        <v>678627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23179732</v>
      </c>
      <c r="AR71" s="22">
        <v>415332</v>
      </c>
      <c r="AS71" s="22">
        <v>2326115</v>
      </c>
      <c r="AT71" s="22">
        <v>0</v>
      </c>
      <c r="AU71" s="22">
        <v>0</v>
      </c>
      <c r="AV71" s="22">
        <v>429621</v>
      </c>
      <c r="AW71" s="22">
        <v>0</v>
      </c>
      <c r="AX71" s="22">
        <v>54629</v>
      </c>
      <c r="AY71" s="22">
        <v>0</v>
      </c>
      <c r="AZ71" s="22">
        <v>0</v>
      </c>
      <c r="BA71" s="22">
        <v>0</v>
      </c>
      <c r="BB71" s="22">
        <v>10031080</v>
      </c>
      <c r="BC71" s="22">
        <v>17394</v>
      </c>
      <c r="BD71" s="22">
        <v>0</v>
      </c>
      <c r="BE71" s="22">
        <v>0</v>
      </c>
      <c r="BF71" s="22">
        <v>0</v>
      </c>
      <c r="BG71" s="22">
        <v>344576</v>
      </c>
      <c r="BH71" s="22">
        <v>117684</v>
      </c>
      <c r="BI71" s="22">
        <v>1008006</v>
      </c>
      <c r="BJ71" s="22">
        <v>0</v>
      </c>
      <c r="BK71" s="22">
        <v>300832</v>
      </c>
      <c r="BL71" s="22">
        <v>0</v>
      </c>
      <c r="BM71" s="22">
        <v>0</v>
      </c>
      <c r="BN71" s="22">
        <v>0</v>
      </c>
      <c r="BO71" s="22">
        <v>0</v>
      </c>
      <c r="BP71" s="22">
        <v>444385</v>
      </c>
      <c r="BQ71" s="22">
        <v>48985</v>
      </c>
      <c r="BR71" s="22">
        <v>0</v>
      </c>
      <c r="BS71" s="22">
        <v>0</v>
      </c>
      <c r="BT71" s="22">
        <v>0</v>
      </c>
      <c r="BU71" s="22">
        <v>0</v>
      </c>
      <c r="BV71" s="22">
        <v>907850</v>
      </c>
      <c r="BW71" s="22">
        <v>109682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16556171</v>
      </c>
      <c r="CD71" s="22">
        <v>6623561</v>
      </c>
    </row>
    <row r="72" spans="1:82" x14ac:dyDescent="0.25">
      <c r="A72" s="22" t="s">
        <v>120</v>
      </c>
      <c r="B72" s="22" t="s">
        <v>163</v>
      </c>
      <c r="C72" s="22" t="s">
        <v>260</v>
      </c>
      <c r="D72" s="22" t="s">
        <v>261</v>
      </c>
      <c r="E72" s="22">
        <v>11324692</v>
      </c>
      <c r="F72" s="22">
        <v>0</v>
      </c>
      <c r="G72" s="22">
        <v>100221</v>
      </c>
      <c r="H72" s="22">
        <v>0</v>
      </c>
      <c r="I72" s="22">
        <v>0</v>
      </c>
      <c r="J72" s="22">
        <v>159257</v>
      </c>
      <c r="K72" s="22">
        <v>13652</v>
      </c>
      <c r="L72" s="22">
        <v>0</v>
      </c>
      <c r="M72" s="22">
        <v>60437</v>
      </c>
      <c r="N72" s="22">
        <v>0</v>
      </c>
      <c r="O72" s="22">
        <v>0</v>
      </c>
      <c r="P72" s="22">
        <v>2925043</v>
      </c>
      <c r="Q72" s="22">
        <v>0</v>
      </c>
      <c r="R72" s="22">
        <v>0</v>
      </c>
      <c r="S72" s="22">
        <v>0</v>
      </c>
      <c r="T72" s="22">
        <v>0</v>
      </c>
      <c r="U72" s="22">
        <v>5895692</v>
      </c>
      <c r="V72" s="22">
        <v>8795</v>
      </c>
      <c r="W72" s="22">
        <v>102</v>
      </c>
      <c r="X72" s="22">
        <v>0</v>
      </c>
      <c r="Y72" s="22">
        <v>64534</v>
      </c>
      <c r="Z72" s="22">
        <v>0</v>
      </c>
      <c r="AA72" s="22">
        <v>5525</v>
      </c>
      <c r="AB72" s="22">
        <v>0</v>
      </c>
      <c r="AC72" s="22">
        <v>0</v>
      </c>
      <c r="AD72" s="22">
        <v>216042</v>
      </c>
      <c r="AE72" s="22">
        <v>0</v>
      </c>
      <c r="AF72" s="22">
        <v>0</v>
      </c>
      <c r="AG72" s="22">
        <v>35642</v>
      </c>
      <c r="AH72" s="22">
        <v>0</v>
      </c>
      <c r="AI72" s="22">
        <v>0</v>
      </c>
      <c r="AJ72" s="22">
        <v>69122</v>
      </c>
      <c r="AK72" s="22">
        <v>12691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20891447</v>
      </c>
      <c r="AR72" s="22">
        <v>152361</v>
      </c>
      <c r="AS72" s="22">
        <v>1143126</v>
      </c>
      <c r="AT72" s="22">
        <v>0</v>
      </c>
      <c r="AU72" s="22">
        <v>0</v>
      </c>
      <c r="AV72" s="22">
        <v>304461</v>
      </c>
      <c r="AW72" s="22">
        <v>27703</v>
      </c>
      <c r="AX72" s="22">
        <v>3550</v>
      </c>
      <c r="AY72" s="22">
        <v>411179</v>
      </c>
      <c r="AZ72" s="22">
        <v>0</v>
      </c>
      <c r="BA72" s="22">
        <v>0</v>
      </c>
      <c r="BB72" s="22">
        <v>4471055</v>
      </c>
      <c r="BC72" s="22">
        <v>0</v>
      </c>
      <c r="BD72" s="22">
        <v>0</v>
      </c>
      <c r="BE72" s="22">
        <v>0</v>
      </c>
      <c r="BF72" s="22">
        <v>0</v>
      </c>
      <c r="BG72" s="22">
        <v>1035617</v>
      </c>
      <c r="BH72" s="22">
        <v>11211</v>
      </c>
      <c r="BI72" s="22">
        <v>134578</v>
      </c>
      <c r="BJ72" s="22">
        <v>0</v>
      </c>
      <c r="BK72" s="22">
        <v>126026</v>
      </c>
      <c r="BL72" s="22">
        <v>0</v>
      </c>
      <c r="BM72" s="22">
        <v>45869</v>
      </c>
      <c r="BN72" s="22">
        <v>0</v>
      </c>
      <c r="BO72" s="22">
        <v>10151</v>
      </c>
      <c r="BP72" s="22">
        <v>396970</v>
      </c>
      <c r="BQ72" s="22">
        <v>0</v>
      </c>
      <c r="BR72" s="22">
        <v>0</v>
      </c>
      <c r="BS72" s="22">
        <v>6091</v>
      </c>
      <c r="BT72" s="22">
        <v>0</v>
      </c>
      <c r="BU72" s="22">
        <v>0</v>
      </c>
      <c r="BV72" s="22">
        <v>317909</v>
      </c>
      <c r="BW72" s="22">
        <v>16692</v>
      </c>
      <c r="BX72" s="22">
        <v>0</v>
      </c>
      <c r="BY72" s="22">
        <v>0</v>
      </c>
      <c r="BZ72" s="22">
        <v>0</v>
      </c>
      <c r="CA72" s="22">
        <v>0</v>
      </c>
      <c r="CB72" s="22">
        <v>1743430</v>
      </c>
      <c r="CC72" s="22">
        <v>10357979</v>
      </c>
      <c r="CD72" s="22">
        <v>10533468</v>
      </c>
    </row>
    <row r="73" spans="1:82" x14ac:dyDescent="0.25">
      <c r="A73" s="22" t="s">
        <v>120</v>
      </c>
      <c r="B73" s="22" t="s">
        <v>163</v>
      </c>
      <c r="C73" s="22" t="s">
        <v>262</v>
      </c>
      <c r="D73" s="22" t="s">
        <v>263</v>
      </c>
      <c r="E73" s="22">
        <v>14334110</v>
      </c>
      <c r="F73" s="22">
        <v>0</v>
      </c>
      <c r="G73" s="22">
        <v>530093</v>
      </c>
      <c r="H73" s="22">
        <v>0</v>
      </c>
      <c r="I73" s="22">
        <v>0</v>
      </c>
      <c r="J73" s="22">
        <v>84720</v>
      </c>
      <c r="K73" s="22">
        <v>18772</v>
      </c>
      <c r="L73" s="22">
        <v>0</v>
      </c>
      <c r="M73" s="22">
        <v>112203</v>
      </c>
      <c r="N73" s="22">
        <v>0</v>
      </c>
      <c r="O73" s="22">
        <v>0</v>
      </c>
      <c r="P73" s="22">
        <v>5080933</v>
      </c>
      <c r="Q73" s="22">
        <v>0</v>
      </c>
      <c r="R73" s="22">
        <v>0</v>
      </c>
      <c r="S73" s="22">
        <v>0</v>
      </c>
      <c r="T73" s="22">
        <v>0</v>
      </c>
      <c r="U73" s="22">
        <v>1764197</v>
      </c>
      <c r="V73" s="22">
        <v>289781</v>
      </c>
      <c r="W73" s="22">
        <v>0</v>
      </c>
      <c r="X73" s="22">
        <v>0</v>
      </c>
      <c r="Y73" s="22">
        <v>154577</v>
      </c>
      <c r="Z73" s="22">
        <v>0</v>
      </c>
      <c r="AA73" s="22">
        <v>0</v>
      </c>
      <c r="AB73" s="22">
        <v>25345</v>
      </c>
      <c r="AC73" s="22">
        <v>0</v>
      </c>
      <c r="AD73" s="22">
        <v>204430</v>
      </c>
      <c r="AE73" s="22">
        <v>89560</v>
      </c>
      <c r="AF73" s="22">
        <v>0</v>
      </c>
      <c r="AG73" s="22">
        <v>0</v>
      </c>
      <c r="AH73" s="22">
        <v>0</v>
      </c>
      <c r="AI73" s="22">
        <v>153548</v>
      </c>
      <c r="AJ73" s="22">
        <v>128000</v>
      </c>
      <c r="AK73" s="22">
        <v>16282</v>
      </c>
      <c r="AL73" s="22">
        <v>0</v>
      </c>
      <c r="AM73" s="22">
        <v>0</v>
      </c>
      <c r="AN73" s="22">
        <v>0</v>
      </c>
      <c r="AO73" s="22">
        <v>0</v>
      </c>
      <c r="AP73" s="22">
        <v>87989</v>
      </c>
      <c r="AQ73" s="22">
        <v>23074540</v>
      </c>
      <c r="AR73" s="22">
        <v>301259</v>
      </c>
      <c r="AS73" s="22">
        <v>1762333</v>
      </c>
      <c r="AT73" s="22">
        <v>0</v>
      </c>
      <c r="AU73" s="22">
        <v>0</v>
      </c>
      <c r="AV73" s="22">
        <v>501058</v>
      </c>
      <c r="AW73" s="22">
        <v>19930</v>
      </c>
      <c r="AX73" s="22">
        <v>65242</v>
      </c>
      <c r="AY73" s="22">
        <v>334017</v>
      </c>
      <c r="AZ73" s="22">
        <v>0</v>
      </c>
      <c r="BA73" s="22">
        <v>0</v>
      </c>
      <c r="BB73" s="22">
        <v>9783317</v>
      </c>
      <c r="BC73" s="22">
        <v>4500</v>
      </c>
      <c r="BD73" s="22">
        <v>0</v>
      </c>
      <c r="BE73" s="22">
        <v>0</v>
      </c>
      <c r="BF73" s="22">
        <v>0</v>
      </c>
      <c r="BG73" s="22">
        <v>308621</v>
      </c>
      <c r="BH73" s="22">
        <v>278346</v>
      </c>
      <c r="BI73" s="22">
        <v>203424</v>
      </c>
      <c r="BJ73" s="22">
        <v>0</v>
      </c>
      <c r="BK73" s="22">
        <v>191540</v>
      </c>
      <c r="BL73" s="22">
        <v>0</v>
      </c>
      <c r="BM73" s="22">
        <v>12000</v>
      </c>
      <c r="BN73" s="22">
        <v>36758</v>
      </c>
      <c r="BO73" s="22">
        <v>0</v>
      </c>
      <c r="BP73" s="22">
        <v>505708</v>
      </c>
      <c r="BQ73" s="22">
        <v>504965</v>
      </c>
      <c r="BR73" s="22">
        <v>0</v>
      </c>
      <c r="BS73" s="22">
        <v>0</v>
      </c>
      <c r="BT73" s="22">
        <v>0</v>
      </c>
      <c r="BU73" s="22">
        <v>378746</v>
      </c>
      <c r="BV73" s="22">
        <v>128003</v>
      </c>
      <c r="BW73" s="22">
        <v>127656</v>
      </c>
      <c r="BX73" s="22">
        <v>0</v>
      </c>
      <c r="BY73" s="22">
        <v>0</v>
      </c>
      <c r="BZ73" s="22">
        <v>0</v>
      </c>
      <c r="CA73" s="22">
        <v>0</v>
      </c>
      <c r="CB73" s="22">
        <v>87989</v>
      </c>
      <c r="CC73" s="22">
        <v>15535412</v>
      </c>
      <c r="CD73" s="22">
        <v>7539128</v>
      </c>
    </row>
    <row r="74" spans="1:82" x14ac:dyDescent="0.25">
      <c r="A74" s="22" t="s">
        <v>120</v>
      </c>
      <c r="B74" s="22" t="s">
        <v>163</v>
      </c>
      <c r="C74" s="22" t="s">
        <v>264</v>
      </c>
      <c r="D74" s="22" t="s">
        <v>265</v>
      </c>
      <c r="E74" s="22">
        <v>23107009</v>
      </c>
      <c r="F74" s="22">
        <v>0</v>
      </c>
      <c r="G74" s="22">
        <v>1287549</v>
      </c>
      <c r="H74" s="22">
        <v>0</v>
      </c>
      <c r="I74" s="22">
        <v>0</v>
      </c>
      <c r="J74" s="22">
        <v>647549</v>
      </c>
      <c r="K74" s="22">
        <v>0</v>
      </c>
      <c r="L74" s="22">
        <v>104681</v>
      </c>
      <c r="M74" s="22">
        <v>245740</v>
      </c>
      <c r="N74" s="22">
        <v>0</v>
      </c>
      <c r="O74" s="22">
        <v>32008</v>
      </c>
      <c r="P74" s="22">
        <v>5025617</v>
      </c>
      <c r="Q74" s="22">
        <v>0</v>
      </c>
      <c r="R74" s="22">
        <v>0</v>
      </c>
      <c r="S74" s="22">
        <v>0</v>
      </c>
      <c r="T74" s="22">
        <v>0</v>
      </c>
      <c r="U74" s="22">
        <v>2707327</v>
      </c>
      <c r="V74" s="22">
        <v>1743087</v>
      </c>
      <c r="W74" s="22">
        <v>14324</v>
      </c>
      <c r="X74" s="22">
        <v>0</v>
      </c>
      <c r="Y74" s="22">
        <v>516317</v>
      </c>
      <c r="Z74" s="22">
        <v>0</v>
      </c>
      <c r="AA74" s="22">
        <v>0</v>
      </c>
      <c r="AB74" s="22">
        <v>0</v>
      </c>
      <c r="AC74" s="22">
        <v>1129837</v>
      </c>
      <c r="AD74" s="22">
        <v>932881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1372918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38866844</v>
      </c>
      <c r="AR74" s="22">
        <v>620429</v>
      </c>
      <c r="AS74" s="22">
        <v>5335400</v>
      </c>
      <c r="AT74" s="22">
        <v>0</v>
      </c>
      <c r="AU74" s="22">
        <v>0</v>
      </c>
      <c r="AV74" s="22">
        <v>2398847</v>
      </c>
      <c r="AW74" s="22">
        <v>118919</v>
      </c>
      <c r="AX74" s="22">
        <v>140800</v>
      </c>
      <c r="AY74" s="22">
        <v>779124</v>
      </c>
      <c r="AZ74" s="22">
        <v>0</v>
      </c>
      <c r="BA74" s="22">
        <v>0</v>
      </c>
      <c r="BB74" s="22">
        <v>14772981</v>
      </c>
      <c r="BC74" s="22">
        <v>0</v>
      </c>
      <c r="BD74" s="22">
        <v>0</v>
      </c>
      <c r="BE74" s="22">
        <v>0</v>
      </c>
      <c r="BF74" s="22">
        <v>0</v>
      </c>
      <c r="BG74" s="22">
        <v>2422321</v>
      </c>
      <c r="BH74" s="22">
        <v>1123158</v>
      </c>
      <c r="BI74" s="22">
        <v>398677</v>
      </c>
      <c r="BJ74" s="22">
        <v>0</v>
      </c>
      <c r="BK74" s="22">
        <v>649773</v>
      </c>
      <c r="BL74" s="22">
        <v>0</v>
      </c>
      <c r="BM74" s="22">
        <v>0</v>
      </c>
      <c r="BN74" s="22">
        <v>0</v>
      </c>
      <c r="BO74" s="22">
        <v>2160385</v>
      </c>
      <c r="BP74" s="22">
        <v>1959494</v>
      </c>
      <c r="BQ74" s="22">
        <v>0</v>
      </c>
      <c r="BR74" s="22">
        <v>0</v>
      </c>
      <c r="BS74" s="22">
        <v>0</v>
      </c>
      <c r="BT74" s="22">
        <v>0</v>
      </c>
      <c r="BU74" s="22">
        <v>0</v>
      </c>
      <c r="BV74" s="22">
        <v>2367253</v>
      </c>
      <c r="BW74" s="22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35247561</v>
      </c>
      <c r="CD74" s="22">
        <v>3619283</v>
      </c>
    </row>
    <row r="75" spans="1:82" x14ac:dyDescent="0.25">
      <c r="A75" s="22" t="s">
        <v>120</v>
      </c>
      <c r="B75" s="22" t="s">
        <v>163</v>
      </c>
      <c r="C75" s="22" t="s">
        <v>266</v>
      </c>
      <c r="D75" s="22" t="s">
        <v>267</v>
      </c>
      <c r="E75" s="22">
        <v>13205447</v>
      </c>
      <c r="F75" s="22">
        <v>0</v>
      </c>
      <c r="G75" s="22">
        <v>36724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5293693</v>
      </c>
      <c r="Q75" s="22">
        <v>0</v>
      </c>
      <c r="R75" s="22">
        <v>0</v>
      </c>
      <c r="S75" s="22">
        <v>0</v>
      </c>
      <c r="T75" s="22">
        <v>0</v>
      </c>
      <c r="U75" s="22">
        <v>901627</v>
      </c>
      <c r="V75" s="22">
        <v>0</v>
      </c>
      <c r="W75" s="22">
        <v>47761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17590</v>
      </c>
      <c r="AD75" s="22">
        <v>344896</v>
      </c>
      <c r="AE75" s="22">
        <v>27900</v>
      </c>
      <c r="AF75" s="22">
        <v>24355</v>
      </c>
      <c r="AG75" s="22">
        <v>563175</v>
      </c>
      <c r="AH75" s="22">
        <v>36329</v>
      </c>
      <c r="AI75" s="22">
        <v>0</v>
      </c>
      <c r="AJ75" s="22">
        <v>172831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  <c r="AQ75" s="22">
        <v>20672328</v>
      </c>
      <c r="AR75" s="22">
        <v>188997</v>
      </c>
      <c r="AS75" s="22">
        <v>1138510</v>
      </c>
      <c r="AT75" s="22">
        <v>0</v>
      </c>
      <c r="AU75" s="22">
        <v>0</v>
      </c>
      <c r="AV75" s="22">
        <v>378466</v>
      </c>
      <c r="AW75" s="22">
        <v>0</v>
      </c>
      <c r="AX75" s="22">
        <v>89333</v>
      </c>
      <c r="AY75" s="22">
        <v>0</v>
      </c>
      <c r="AZ75" s="22">
        <v>0</v>
      </c>
      <c r="BA75" s="22">
        <v>0</v>
      </c>
      <c r="BB75" s="22">
        <v>7164537</v>
      </c>
      <c r="BC75" s="22">
        <v>0</v>
      </c>
      <c r="BD75" s="22">
        <v>0</v>
      </c>
      <c r="BE75" s="22">
        <v>0</v>
      </c>
      <c r="BF75" s="22">
        <v>0</v>
      </c>
      <c r="BG75" s="22">
        <v>1827837</v>
      </c>
      <c r="BH75" s="22">
        <v>0</v>
      </c>
      <c r="BI75" s="22">
        <v>373529</v>
      </c>
      <c r="BJ75" s="22">
        <v>0</v>
      </c>
      <c r="BK75" s="22">
        <v>42634</v>
      </c>
      <c r="BL75" s="22">
        <v>0</v>
      </c>
      <c r="BM75" s="22">
        <v>0</v>
      </c>
      <c r="BN75" s="22">
        <v>0</v>
      </c>
      <c r="BO75" s="22">
        <v>105724</v>
      </c>
      <c r="BP75" s="22">
        <v>1210606</v>
      </c>
      <c r="BQ75" s="22">
        <v>98349</v>
      </c>
      <c r="BR75" s="22">
        <v>24355</v>
      </c>
      <c r="BS75" s="22">
        <v>88160</v>
      </c>
      <c r="BT75" s="22">
        <v>176297</v>
      </c>
      <c r="BU75" s="22">
        <v>0</v>
      </c>
      <c r="BV75" s="22">
        <v>750554</v>
      </c>
      <c r="BW75" s="22">
        <v>97142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13755030</v>
      </c>
      <c r="CD75" s="22">
        <v>6917298</v>
      </c>
    </row>
    <row r="76" spans="1:82" x14ac:dyDescent="0.25">
      <c r="A76" s="22" t="s">
        <v>120</v>
      </c>
      <c r="B76" s="22" t="s">
        <v>163</v>
      </c>
      <c r="C76" s="22" t="s">
        <v>268</v>
      </c>
      <c r="D76" s="22" t="s">
        <v>269</v>
      </c>
      <c r="E76" s="22">
        <v>7638823</v>
      </c>
      <c r="F76" s="22">
        <v>0</v>
      </c>
      <c r="G76" s="22">
        <v>655096</v>
      </c>
      <c r="H76" s="22">
        <v>0</v>
      </c>
      <c r="I76" s="22">
        <v>0</v>
      </c>
      <c r="J76" s="22">
        <v>520420</v>
      </c>
      <c r="K76" s="22">
        <v>0</v>
      </c>
      <c r="L76" s="22">
        <v>0</v>
      </c>
      <c r="M76" s="22">
        <v>94677</v>
      </c>
      <c r="N76" s="22">
        <v>8447</v>
      </c>
      <c r="O76" s="22">
        <v>0</v>
      </c>
      <c r="P76" s="22">
        <v>3265943</v>
      </c>
      <c r="Q76" s="22">
        <v>0</v>
      </c>
      <c r="R76" s="22">
        <v>0</v>
      </c>
      <c r="S76" s="22">
        <v>0</v>
      </c>
      <c r="T76" s="22">
        <v>0</v>
      </c>
      <c r="U76" s="22">
        <v>1308482</v>
      </c>
      <c r="V76" s="22">
        <v>1031585</v>
      </c>
      <c r="W76" s="22">
        <v>75116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227961</v>
      </c>
      <c r="AD76" s="22">
        <v>159626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484331</v>
      </c>
      <c r="AK76" s="22">
        <v>0</v>
      </c>
      <c r="AL76" s="22">
        <v>0</v>
      </c>
      <c r="AM76" s="22">
        <v>0</v>
      </c>
      <c r="AN76" s="22">
        <v>2250322</v>
      </c>
      <c r="AO76" s="22">
        <v>0</v>
      </c>
      <c r="AP76" s="22">
        <v>0</v>
      </c>
      <c r="AQ76" s="22">
        <v>17720829</v>
      </c>
      <c r="AR76" s="22">
        <v>280019</v>
      </c>
      <c r="AS76" s="22">
        <v>1448499</v>
      </c>
      <c r="AT76" s="22">
        <v>0</v>
      </c>
      <c r="AU76" s="22">
        <v>0</v>
      </c>
      <c r="AV76" s="22">
        <v>721613</v>
      </c>
      <c r="AW76" s="22">
        <v>0</v>
      </c>
      <c r="AX76" s="22">
        <v>62767</v>
      </c>
      <c r="AY76" s="22">
        <v>140853</v>
      </c>
      <c r="AZ76" s="22">
        <v>14436</v>
      </c>
      <c r="BA76" s="22">
        <v>0</v>
      </c>
      <c r="BB76" s="22">
        <v>4009179</v>
      </c>
      <c r="BC76" s="22">
        <v>0</v>
      </c>
      <c r="BD76" s="22">
        <v>0</v>
      </c>
      <c r="BE76" s="22">
        <v>0</v>
      </c>
      <c r="BF76" s="22">
        <v>0</v>
      </c>
      <c r="BG76" s="22">
        <v>520790</v>
      </c>
      <c r="BH76" s="22">
        <v>174731</v>
      </c>
      <c r="BI76" s="22">
        <v>244973</v>
      </c>
      <c r="BJ76" s="22">
        <v>0</v>
      </c>
      <c r="BK76" s="22">
        <v>0</v>
      </c>
      <c r="BL76" s="22">
        <v>0</v>
      </c>
      <c r="BM76" s="22">
        <v>0</v>
      </c>
      <c r="BN76" s="22">
        <v>0</v>
      </c>
      <c r="BO76" s="22">
        <v>315898</v>
      </c>
      <c r="BP76" s="22">
        <v>330318</v>
      </c>
      <c r="BQ76" s="22">
        <v>0</v>
      </c>
      <c r="BR76" s="22">
        <v>0</v>
      </c>
      <c r="BS76" s="22">
        <v>0</v>
      </c>
      <c r="BT76" s="22">
        <v>0</v>
      </c>
      <c r="BU76" s="22">
        <v>0</v>
      </c>
      <c r="BV76" s="22">
        <v>682574</v>
      </c>
      <c r="BW76" s="22">
        <v>0</v>
      </c>
      <c r="BX76" s="22">
        <v>0</v>
      </c>
      <c r="BY76" s="22">
        <v>0</v>
      </c>
      <c r="BZ76" s="22">
        <v>1821128</v>
      </c>
      <c r="CA76" s="22">
        <v>0</v>
      </c>
      <c r="CB76" s="22">
        <v>738070</v>
      </c>
      <c r="CC76" s="22">
        <v>11505848</v>
      </c>
      <c r="CD76" s="22">
        <v>6214981</v>
      </c>
    </row>
    <row r="77" spans="1:82" x14ac:dyDescent="0.25">
      <c r="A77" s="22" t="s">
        <v>120</v>
      </c>
      <c r="B77" s="22" t="s">
        <v>163</v>
      </c>
      <c r="C77" s="22" t="s">
        <v>270</v>
      </c>
      <c r="D77" s="22" t="s">
        <v>271</v>
      </c>
      <c r="E77" s="22">
        <v>8525089</v>
      </c>
      <c r="F77" s="22">
        <v>0</v>
      </c>
      <c r="G77" s="22">
        <v>165357</v>
      </c>
      <c r="H77" s="22">
        <v>0</v>
      </c>
      <c r="I77" s="22">
        <v>0</v>
      </c>
      <c r="J77" s="22">
        <v>22247</v>
      </c>
      <c r="K77" s="22">
        <v>0</v>
      </c>
      <c r="L77" s="22">
        <v>0</v>
      </c>
      <c r="M77" s="22">
        <v>14182</v>
      </c>
      <c r="N77" s="22">
        <v>0</v>
      </c>
      <c r="O77" s="22">
        <v>0</v>
      </c>
      <c r="P77" s="22">
        <v>2688644</v>
      </c>
      <c r="Q77" s="22">
        <v>0</v>
      </c>
      <c r="R77" s="22">
        <v>0</v>
      </c>
      <c r="S77" s="22">
        <v>0</v>
      </c>
      <c r="T77" s="22">
        <v>0</v>
      </c>
      <c r="U77" s="22">
        <v>19826</v>
      </c>
      <c r="V77" s="22">
        <v>0</v>
      </c>
      <c r="W77" s="22">
        <v>4575</v>
      </c>
      <c r="X77" s="22">
        <v>0</v>
      </c>
      <c r="Y77" s="22">
        <v>67796</v>
      </c>
      <c r="Z77" s="22">
        <v>0</v>
      </c>
      <c r="AA77" s="22">
        <v>0</v>
      </c>
      <c r="AB77" s="22">
        <v>0</v>
      </c>
      <c r="AC77" s="22">
        <v>0</v>
      </c>
      <c r="AD77" s="22">
        <v>181725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128447</v>
      </c>
      <c r="AK77" s="22">
        <v>5602</v>
      </c>
      <c r="AL77" s="22">
        <v>0</v>
      </c>
      <c r="AM77" s="22">
        <v>0</v>
      </c>
      <c r="AN77" s="22">
        <v>3375782</v>
      </c>
      <c r="AO77" s="22">
        <v>0</v>
      </c>
      <c r="AP77" s="22">
        <v>0</v>
      </c>
      <c r="AQ77" s="22">
        <v>15199272</v>
      </c>
      <c r="AR77" s="22">
        <v>296822</v>
      </c>
      <c r="AS77" s="22">
        <v>1143817</v>
      </c>
      <c r="AT77" s="22">
        <v>0</v>
      </c>
      <c r="AU77" s="22">
        <v>0</v>
      </c>
      <c r="AV77" s="22">
        <v>131591</v>
      </c>
      <c r="AW77" s="22">
        <v>0</v>
      </c>
      <c r="AX77" s="22">
        <v>18312</v>
      </c>
      <c r="AY77" s="22">
        <v>50312</v>
      </c>
      <c r="AZ77" s="22">
        <v>185360</v>
      </c>
      <c r="BA77" s="22">
        <v>0</v>
      </c>
      <c r="BB77" s="22">
        <v>7201007</v>
      </c>
      <c r="BC77" s="22">
        <v>0</v>
      </c>
      <c r="BD77" s="22">
        <v>0</v>
      </c>
      <c r="BE77" s="22">
        <v>0</v>
      </c>
      <c r="BF77" s="22">
        <v>0</v>
      </c>
      <c r="BG77" s="22">
        <v>90501</v>
      </c>
      <c r="BH77" s="22">
        <v>0</v>
      </c>
      <c r="BI77" s="22">
        <v>190674</v>
      </c>
      <c r="BJ77" s="22">
        <v>0</v>
      </c>
      <c r="BK77" s="22">
        <v>84745</v>
      </c>
      <c r="BL77" s="22">
        <v>0</v>
      </c>
      <c r="BM77" s="22">
        <v>0</v>
      </c>
      <c r="BN77" s="22">
        <v>0</v>
      </c>
      <c r="BO77" s="22">
        <v>0</v>
      </c>
      <c r="BP77" s="22">
        <v>479440</v>
      </c>
      <c r="BQ77" s="22">
        <v>0</v>
      </c>
      <c r="BR77" s="22">
        <v>0</v>
      </c>
      <c r="BS77" s="22">
        <v>0</v>
      </c>
      <c r="BT77" s="22">
        <v>0</v>
      </c>
      <c r="BU77" s="22">
        <v>0</v>
      </c>
      <c r="BV77" s="22">
        <v>213478</v>
      </c>
      <c r="BW77" s="22">
        <v>26932</v>
      </c>
      <c r="BX77" s="22">
        <v>0</v>
      </c>
      <c r="BY77" s="22">
        <v>0</v>
      </c>
      <c r="BZ77" s="22">
        <v>3148098</v>
      </c>
      <c r="CA77" s="22">
        <v>0</v>
      </c>
      <c r="CB77" s="22">
        <v>0</v>
      </c>
      <c r="CC77" s="22">
        <v>13261089</v>
      </c>
      <c r="CD77" s="22">
        <v>1938183</v>
      </c>
    </row>
    <row r="78" spans="1:82" x14ac:dyDescent="0.25">
      <c r="A78" s="22" t="s">
        <v>120</v>
      </c>
      <c r="B78" s="22" t="s">
        <v>163</v>
      </c>
      <c r="C78" s="22" t="s">
        <v>272</v>
      </c>
      <c r="D78" s="22" t="s">
        <v>273</v>
      </c>
      <c r="E78" s="22">
        <v>16201644</v>
      </c>
      <c r="F78" s="22">
        <v>0</v>
      </c>
      <c r="G78" s="22">
        <v>129895</v>
      </c>
      <c r="H78" s="22">
        <v>142328</v>
      </c>
      <c r="I78" s="22">
        <v>54231</v>
      </c>
      <c r="J78" s="22">
        <v>1013547</v>
      </c>
      <c r="K78" s="22">
        <v>80925</v>
      </c>
      <c r="L78" s="22">
        <v>1120</v>
      </c>
      <c r="M78" s="22">
        <v>128625</v>
      </c>
      <c r="N78" s="22">
        <v>0</v>
      </c>
      <c r="O78" s="22">
        <v>0</v>
      </c>
      <c r="P78" s="22">
        <v>7242200</v>
      </c>
      <c r="Q78" s="22">
        <v>0</v>
      </c>
      <c r="R78" s="22">
        <v>0</v>
      </c>
      <c r="S78" s="22">
        <v>0</v>
      </c>
      <c r="T78" s="22">
        <v>0</v>
      </c>
      <c r="U78" s="22">
        <v>524313</v>
      </c>
      <c r="V78" s="22">
        <v>0</v>
      </c>
      <c r="W78" s="22">
        <v>447360</v>
      </c>
      <c r="X78" s="22">
        <v>0</v>
      </c>
      <c r="Y78" s="22">
        <v>215993</v>
      </c>
      <c r="Z78" s="22">
        <v>0</v>
      </c>
      <c r="AA78" s="22">
        <v>0</v>
      </c>
      <c r="AB78" s="22">
        <v>0</v>
      </c>
      <c r="AC78" s="22">
        <v>495446</v>
      </c>
      <c r="AD78" s="22">
        <v>237192</v>
      </c>
      <c r="AE78" s="22">
        <v>550690</v>
      </c>
      <c r="AF78" s="22">
        <v>0</v>
      </c>
      <c r="AG78" s="22">
        <v>0</v>
      </c>
      <c r="AH78" s="22">
        <v>0</v>
      </c>
      <c r="AI78" s="22">
        <v>0</v>
      </c>
      <c r="AJ78" s="22">
        <v>358040</v>
      </c>
      <c r="AK78" s="22">
        <v>71896</v>
      </c>
      <c r="AL78" s="22">
        <v>0</v>
      </c>
      <c r="AM78" s="22">
        <v>0</v>
      </c>
      <c r="AN78" s="22">
        <v>9209469</v>
      </c>
      <c r="AO78" s="22">
        <v>0</v>
      </c>
      <c r="AP78" s="22">
        <v>55179</v>
      </c>
      <c r="AQ78" s="22">
        <v>37160093</v>
      </c>
      <c r="AR78" s="22">
        <v>545397</v>
      </c>
      <c r="AS78" s="22">
        <v>1357989</v>
      </c>
      <c r="AT78" s="22">
        <v>148989</v>
      </c>
      <c r="AU78" s="22">
        <v>133316</v>
      </c>
      <c r="AV78" s="22">
        <v>835142</v>
      </c>
      <c r="AW78" s="22">
        <v>183905</v>
      </c>
      <c r="AX78" s="22">
        <v>76161</v>
      </c>
      <c r="AY78" s="22">
        <v>137984</v>
      </c>
      <c r="AZ78" s="22">
        <v>0</v>
      </c>
      <c r="BA78" s="22">
        <v>0</v>
      </c>
      <c r="BB78" s="22">
        <v>21752269</v>
      </c>
      <c r="BC78" s="22">
        <v>0</v>
      </c>
      <c r="BD78" s="22">
        <v>0</v>
      </c>
      <c r="BE78" s="22">
        <v>0</v>
      </c>
      <c r="BF78" s="22">
        <v>0</v>
      </c>
      <c r="BG78" s="22">
        <v>421573</v>
      </c>
      <c r="BH78" s="22">
        <v>0</v>
      </c>
      <c r="BI78" s="22">
        <v>445615</v>
      </c>
      <c r="BJ78" s="22">
        <v>0</v>
      </c>
      <c r="BK78" s="22">
        <v>251464</v>
      </c>
      <c r="BL78" s="22">
        <v>0</v>
      </c>
      <c r="BM78" s="22">
        <v>1000</v>
      </c>
      <c r="BN78" s="22">
        <v>0</v>
      </c>
      <c r="BO78" s="22">
        <v>745300</v>
      </c>
      <c r="BP78" s="22">
        <v>619649</v>
      </c>
      <c r="BQ78" s="22">
        <v>382256</v>
      </c>
      <c r="BR78" s="22">
        <v>0</v>
      </c>
      <c r="BS78" s="22">
        <v>0</v>
      </c>
      <c r="BT78" s="22">
        <v>0</v>
      </c>
      <c r="BU78" s="22">
        <v>0</v>
      </c>
      <c r="BV78" s="22">
        <v>361650</v>
      </c>
      <c r="BW78" s="22">
        <v>71896</v>
      </c>
      <c r="BX78" s="22">
        <v>0</v>
      </c>
      <c r="BY78" s="22">
        <v>0</v>
      </c>
      <c r="BZ78" s="22">
        <v>7652629</v>
      </c>
      <c r="CA78" s="22">
        <v>0</v>
      </c>
      <c r="CB78" s="22">
        <v>55179</v>
      </c>
      <c r="CC78" s="22">
        <v>36179363</v>
      </c>
      <c r="CD78" s="22">
        <v>980730</v>
      </c>
    </row>
    <row r="79" spans="1:82" x14ac:dyDescent="0.25">
      <c r="A79" s="22" t="s">
        <v>120</v>
      </c>
      <c r="B79" s="22" t="s">
        <v>163</v>
      </c>
      <c r="C79" s="22" t="s">
        <v>274</v>
      </c>
      <c r="D79" s="22" t="s">
        <v>275</v>
      </c>
      <c r="E79" s="22">
        <v>11884258</v>
      </c>
      <c r="F79" s="22">
        <v>0</v>
      </c>
      <c r="G79" s="22">
        <v>1531861</v>
      </c>
      <c r="H79" s="22">
        <v>0</v>
      </c>
      <c r="I79" s="22">
        <v>0</v>
      </c>
      <c r="J79" s="22">
        <v>2562538</v>
      </c>
      <c r="K79" s="22">
        <v>0</v>
      </c>
      <c r="L79" s="22">
        <v>0</v>
      </c>
      <c r="M79" s="22">
        <v>39835</v>
      </c>
      <c r="N79" s="22">
        <v>0</v>
      </c>
      <c r="O79" s="22">
        <v>0</v>
      </c>
      <c r="P79" s="22">
        <v>2435060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1872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181057</v>
      </c>
      <c r="AE79" s="22">
        <v>0</v>
      </c>
      <c r="AF79" s="22">
        <v>0</v>
      </c>
      <c r="AG79" s="22">
        <v>0</v>
      </c>
      <c r="AH79" s="22">
        <v>78313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  <c r="AQ79" s="22">
        <v>18714794</v>
      </c>
      <c r="AR79" s="22">
        <v>248102</v>
      </c>
      <c r="AS79" s="22">
        <v>2299495</v>
      </c>
      <c r="AT79" s="22">
        <v>0</v>
      </c>
      <c r="AU79" s="22">
        <v>0</v>
      </c>
      <c r="AV79" s="22">
        <v>454120</v>
      </c>
      <c r="AW79" s="22">
        <v>14106</v>
      </c>
      <c r="AX79" s="22">
        <v>80529</v>
      </c>
      <c r="AY79" s="22">
        <v>242822</v>
      </c>
      <c r="AZ79" s="22">
        <v>0</v>
      </c>
      <c r="BA79" s="22">
        <v>0</v>
      </c>
      <c r="BB79" s="22">
        <v>7426067</v>
      </c>
      <c r="BC79" s="22">
        <v>0</v>
      </c>
      <c r="BD79" s="22">
        <v>0</v>
      </c>
      <c r="BE79" s="22">
        <v>0</v>
      </c>
      <c r="BF79" s="22">
        <v>0</v>
      </c>
      <c r="BG79" s="22">
        <v>0</v>
      </c>
      <c r="BH79" s="22">
        <v>0</v>
      </c>
      <c r="BI79" s="22">
        <v>414276</v>
      </c>
      <c r="BJ79" s="22">
        <v>0</v>
      </c>
      <c r="BK79" s="22">
        <v>25148</v>
      </c>
      <c r="BL79" s="22">
        <v>0</v>
      </c>
      <c r="BM79" s="22">
        <v>0</v>
      </c>
      <c r="BN79" s="22">
        <v>25000</v>
      </c>
      <c r="BO79" s="22">
        <v>0</v>
      </c>
      <c r="BP79" s="22">
        <v>640462</v>
      </c>
      <c r="BQ79" s="22">
        <v>0</v>
      </c>
      <c r="BR79" s="22">
        <v>0</v>
      </c>
      <c r="BS79" s="22">
        <v>0</v>
      </c>
      <c r="BT79" s="22">
        <v>104861</v>
      </c>
      <c r="BU79" s="22">
        <v>0</v>
      </c>
      <c r="BV79" s="22">
        <v>0</v>
      </c>
      <c r="BW79" s="22">
        <v>45195</v>
      </c>
      <c r="BX79" s="22">
        <v>0</v>
      </c>
      <c r="BY79" s="22">
        <v>0</v>
      </c>
      <c r="BZ79" s="22">
        <v>0</v>
      </c>
      <c r="CA79" s="22">
        <v>0</v>
      </c>
      <c r="CB79" s="22">
        <v>232260</v>
      </c>
      <c r="CC79" s="22">
        <v>12252443</v>
      </c>
      <c r="CD79" s="22">
        <v>6462351</v>
      </c>
    </row>
    <row r="80" spans="1:82" x14ac:dyDescent="0.25">
      <c r="A80" s="22" t="s">
        <v>120</v>
      </c>
      <c r="B80" s="22" t="s">
        <v>163</v>
      </c>
      <c r="C80" s="22" t="s">
        <v>276</v>
      </c>
      <c r="D80" s="22" t="s">
        <v>277</v>
      </c>
      <c r="E80" s="22">
        <v>25117996</v>
      </c>
      <c r="F80" s="22">
        <v>240453</v>
      </c>
      <c r="G80" s="22">
        <v>607196</v>
      </c>
      <c r="H80" s="22">
        <v>0</v>
      </c>
      <c r="I80" s="22">
        <v>0</v>
      </c>
      <c r="J80" s="22">
        <v>127668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5530159</v>
      </c>
      <c r="Q80" s="22">
        <v>0</v>
      </c>
      <c r="R80" s="22">
        <v>0</v>
      </c>
      <c r="S80" s="22">
        <v>0</v>
      </c>
      <c r="T80" s="22">
        <v>0</v>
      </c>
      <c r="U80" s="22">
        <v>46707</v>
      </c>
      <c r="V80" s="22">
        <v>195230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6539</v>
      </c>
      <c r="AD80" s="22">
        <v>353434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328227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  <c r="AQ80" s="22">
        <v>32553609</v>
      </c>
      <c r="AR80" s="22">
        <v>378229</v>
      </c>
      <c r="AS80" s="22">
        <v>1601255</v>
      </c>
      <c r="AT80" s="22">
        <v>0</v>
      </c>
      <c r="AU80" s="22">
        <v>47580</v>
      </c>
      <c r="AV80" s="22">
        <v>1015193</v>
      </c>
      <c r="AW80" s="22">
        <v>86179</v>
      </c>
      <c r="AX80" s="22">
        <v>33418</v>
      </c>
      <c r="AY80" s="22">
        <v>0</v>
      </c>
      <c r="AZ80" s="22">
        <v>0</v>
      </c>
      <c r="BA80" s="22">
        <v>0</v>
      </c>
      <c r="BB80" s="22">
        <v>17598676</v>
      </c>
      <c r="BC80" s="22">
        <v>0</v>
      </c>
      <c r="BD80" s="22">
        <v>0</v>
      </c>
      <c r="BE80" s="22">
        <v>0</v>
      </c>
      <c r="BF80" s="22">
        <v>0</v>
      </c>
      <c r="BG80" s="22">
        <v>108673</v>
      </c>
      <c r="BH80" s="22">
        <v>32458</v>
      </c>
      <c r="BI80" s="22">
        <v>197281</v>
      </c>
      <c r="BJ80" s="22">
        <v>0</v>
      </c>
      <c r="BK80" s="22">
        <v>37596</v>
      </c>
      <c r="BL80" s="22">
        <v>0</v>
      </c>
      <c r="BM80" s="22">
        <v>0</v>
      </c>
      <c r="BN80" s="22">
        <v>0</v>
      </c>
      <c r="BO80" s="22">
        <v>112574</v>
      </c>
      <c r="BP80" s="22">
        <v>934477</v>
      </c>
      <c r="BQ80" s="22">
        <v>0</v>
      </c>
      <c r="BR80" s="22">
        <v>0</v>
      </c>
      <c r="BS80" s="22">
        <v>0</v>
      </c>
      <c r="BT80" s="22">
        <v>0</v>
      </c>
      <c r="BU80" s="22">
        <v>0</v>
      </c>
      <c r="BV80" s="22">
        <v>1070055</v>
      </c>
      <c r="BW80" s="22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23253644</v>
      </c>
      <c r="CD80" s="22">
        <v>9299965</v>
      </c>
    </row>
    <row r="81" spans="1:82" x14ac:dyDescent="0.25">
      <c r="A81" s="22" t="s">
        <v>120</v>
      </c>
      <c r="B81" s="22" t="s">
        <v>163</v>
      </c>
      <c r="C81" s="22" t="s">
        <v>278</v>
      </c>
      <c r="D81" s="22" t="s">
        <v>279</v>
      </c>
      <c r="E81" s="22">
        <v>4377048</v>
      </c>
      <c r="F81" s="22">
        <v>0</v>
      </c>
      <c r="G81" s="22">
        <v>1521230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2865264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610881</v>
      </c>
      <c r="W81" s="22">
        <v>764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39990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168774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  <c r="AQ81" s="22">
        <v>9583951</v>
      </c>
      <c r="AR81" s="22">
        <v>214034</v>
      </c>
      <c r="AS81" s="22">
        <v>892776</v>
      </c>
      <c r="AT81" s="22">
        <v>0</v>
      </c>
      <c r="AU81" s="22">
        <v>0</v>
      </c>
      <c r="AV81" s="22">
        <v>330517</v>
      </c>
      <c r="AW81" s="22">
        <v>0</v>
      </c>
      <c r="AX81" s="22">
        <v>0</v>
      </c>
      <c r="AY81" s="22">
        <v>15354</v>
      </c>
      <c r="AZ81" s="22">
        <v>0</v>
      </c>
      <c r="BA81" s="22">
        <v>0</v>
      </c>
      <c r="BB81" s="22">
        <v>3425442</v>
      </c>
      <c r="BC81" s="22">
        <v>0</v>
      </c>
      <c r="BD81" s="22">
        <v>0</v>
      </c>
      <c r="BE81" s="22">
        <v>0</v>
      </c>
      <c r="BF81" s="22">
        <v>0</v>
      </c>
      <c r="BG81" s="22">
        <v>0</v>
      </c>
      <c r="BH81" s="22">
        <v>0</v>
      </c>
      <c r="BI81" s="22">
        <v>177193</v>
      </c>
      <c r="BJ81" s="22">
        <v>0</v>
      </c>
      <c r="BK81" s="22">
        <v>23978</v>
      </c>
      <c r="BL81" s="22">
        <v>0</v>
      </c>
      <c r="BM81" s="22">
        <v>0</v>
      </c>
      <c r="BN81" s="22">
        <v>0</v>
      </c>
      <c r="BO81" s="22">
        <v>14649</v>
      </c>
      <c r="BP81" s="22">
        <v>838953</v>
      </c>
      <c r="BQ81" s="22">
        <v>0</v>
      </c>
      <c r="BR81" s="22">
        <v>0</v>
      </c>
      <c r="BS81" s="22">
        <v>0</v>
      </c>
      <c r="BT81" s="22">
        <v>0</v>
      </c>
      <c r="BU81" s="22">
        <v>0</v>
      </c>
      <c r="BV81" s="22">
        <v>204455</v>
      </c>
      <c r="BW81" s="22">
        <v>29679</v>
      </c>
      <c r="BX81" s="22">
        <v>0</v>
      </c>
      <c r="BY81" s="22">
        <v>0</v>
      </c>
      <c r="BZ81" s="22">
        <v>0</v>
      </c>
      <c r="CA81" s="22">
        <v>0</v>
      </c>
      <c r="CB81" s="22">
        <v>112628</v>
      </c>
      <c r="CC81" s="22">
        <v>6279658</v>
      </c>
      <c r="CD81" s="22">
        <v>3304293</v>
      </c>
    </row>
    <row r="82" spans="1:82" x14ac:dyDescent="0.25">
      <c r="A82" s="22" t="s">
        <v>120</v>
      </c>
      <c r="B82" s="22" t="s">
        <v>163</v>
      </c>
      <c r="C82" s="22" t="s">
        <v>280</v>
      </c>
      <c r="D82" s="22" t="s">
        <v>281</v>
      </c>
      <c r="E82" s="22">
        <v>9189406</v>
      </c>
      <c r="F82" s="22">
        <v>75452</v>
      </c>
      <c r="G82" s="22">
        <v>561445</v>
      </c>
      <c r="H82" s="22">
        <v>0</v>
      </c>
      <c r="I82" s="22">
        <v>0</v>
      </c>
      <c r="J82" s="22">
        <v>68140</v>
      </c>
      <c r="K82" s="22">
        <v>0</v>
      </c>
      <c r="L82" s="22">
        <v>0</v>
      </c>
      <c r="M82" s="22">
        <v>84558</v>
      </c>
      <c r="N82" s="22">
        <v>0</v>
      </c>
      <c r="O82" s="22">
        <v>0</v>
      </c>
      <c r="P82" s="22">
        <v>3544365</v>
      </c>
      <c r="Q82" s="22">
        <v>68214</v>
      </c>
      <c r="R82" s="22">
        <v>0</v>
      </c>
      <c r="S82" s="22">
        <v>0</v>
      </c>
      <c r="T82" s="22">
        <v>22329</v>
      </c>
      <c r="U82" s="22">
        <v>1053301</v>
      </c>
      <c r="V82" s="22">
        <v>104804</v>
      </c>
      <c r="W82" s="22">
        <v>500</v>
      </c>
      <c r="X82" s="22">
        <v>0</v>
      </c>
      <c r="Y82" s="22">
        <v>0</v>
      </c>
      <c r="Z82" s="22">
        <v>0</v>
      </c>
      <c r="AA82" s="22">
        <v>1350</v>
      </c>
      <c r="AB82" s="22">
        <v>0</v>
      </c>
      <c r="AC82" s="22">
        <v>206618</v>
      </c>
      <c r="AD82" s="22">
        <v>175644</v>
      </c>
      <c r="AE82" s="22">
        <v>310437</v>
      </c>
      <c r="AF82" s="22">
        <v>0</v>
      </c>
      <c r="AG82" s="22">
        <v>0</v>
      </c>
      <c r="AH82" s="22">
        <v>0</v>
      </c>
      <c r="AI82" s="22">
        <v>0</v>
      </c>
      <c r="AJ82" s="22">
        <v>303253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  <c r="AQ82" s="22">
        <v>15769816</v>
      </c>
      <c r="AR82" s="22">
        <v>331796</v>
      </c>
      <c r="AS82" s="22">
        <v>992330</v>
      </c>
      <c r="AT82" s="22">
        <v>24068</v>
      </c>
      <c r="AU82" s="22">
        <v>0</v>
      </c>
      <c r="AV82" s="22">
        <v>386446</v>
      </c>
      <c r="AW82" s="22">
        <v>0</v>
      </c>
      <c r="AX82" s="22">
        <v>186733</v>
      </c>
      <c r="AY82" s="22">
        <v>235630</v>
      </c>
      <c r="AZ82" s="22">
        <v>0</v>
      </c>
      <c r="BA82" s="22">
        <v>0</v>
      </c>
      <c r="BB82" s="22">
        <v>8897709</v>
      </c>
      <c r="BC82" s="22">
        <v>98015</v>
      </c>
      <c r="BD82" s="22">
        <v>0</v>
      </c>
      <c r="BE82" s="22">
        <v>0</v>
      </c>
      <c r="BF82" s="22">
        <v>22329</v>
      </c>
      <c r="BG82" s="22">
        <v>413530</v>
      </c>
      <c r="BH82" s="22">
        <v>105750</v>
      </c>
      <c r="BI82" s="22">
        <v>302381</v>
      </c>
      <c r="BJ82" s="22">
        <v>0</v>
      </c>
      <c r="BK82" s="22">
        <v>45117</v>
      </c>
      <c r="BL82" s="22">
        <v>0</v>
      </c>
      <c r="BM82" s="22">
        <v>2300</v>
      </c>
      <c r="BN82" s="22">
        <v>0</v>
      </c>
      <c r="BO82" s="22">
        <v>328339</v>
      </c>
      <c r="BP82" s="22">
        <v>479649</v>
      </c>
      <c r="BQ82" s="22">
        <v>71487</v>
      </c>
      <c r="BR82" s="22">
        <v>0</v>
      </c>
      <c r="BS82" s="22">
        <v>0</v>
      </c>
      <c r="BT82" s="22">
        <v>30379</v>
      </c>
      <c r="BU82" s="22">
        <v>30600</v>
      </c>
      <c r="BV82" s="22">
        <v>532201</v>
      </c>
      <c r="BW82" s="22">
        <v>108413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13625202</v>
      </c>
      <c r="CD82" s="22">
        <v>2144614</v>
      </c>
    </row>
    <row r="83" spans="1:82" x14ac:dyDescent="0.25">
      <c r="A83" s="22" t="s">
        <v>120</v>
      </c>
      <c r="B83" s="22" t="s">
        <v>163</v>
      </c>
      <c r="C83" s="22" t="s">
        <v>282</v>
      </c>
      <c r="D83" s="22" t="s">
        <v>283</v>
      </c>
      <c r="E83" s="22">
        <v>0</v>
      </c>
      <c r="F83" s="22">
        <v>0</v>
      </c>
      <c r="G83" s="22">
        <v>16598297</v>
      </c>
      <c r="H83" s="22">
        <v>0</v>
      </c>
      <c r="I83" s="22">
        <v>194497</v>
      </c>
      <c r="J83" s="22">
        <v>267327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8508351</v>
      </c>
      <c r="Q83" s="22">
        <v>0</v>
      </c>
      <c r="R83" s="22">
        <v>0</v>
      </c>
      <c r="S83" s="22">
        <v>0</v>
      </c>
      <c r="T83" s="22">
        <v>0</v>
      </c>
      <c r="U83" s="22">
        <v>502532</v>
      </c>
      <c r="V83" s="22">
        <v>646562</v>
      </c>
      <c r="W83" s="22">
        <v>1233641</v>
      </c>
      <c r="X83" s="22">
        <v>0</v>
      </c>
      <c r="Y83" s="22">
        <v>315449</v>
      </c>
      <c r="Z83" s="22">
        <v>0</v>
      </c>
      <c r="AA83" s="22">
        <v>0</v>
      </c>
      <c r="AB83" s="22">
        <v>0</v>
      </c>
      <c r="AC83" s="22">
        <v>267087</v>
      </c>
      <c r="AD83" s="22">
        <v>253179</v>
      </c>
      <c r="AE83" s="22">
        <v>0</v>
      </c>
      <c r="AF83" s="22">
        <v>0</v>
      </c>
      <c r="AG83" s="22">
        <v>0</v>
      </c>
      <c r="AH83" s="22">
        <v>0</v>
      </c>
      <c r="AI83" s="22">
        <v>449205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29236127</v>
      </c>
      <c r="AR83" s="22">
        <v>350159</v>
      </c>
      <c r="AS83" s="22">
        <v>4862836</v>
      </c>
      <c r="AT83" s="22">
        <v>0</v>
      </c>
      <c r="AU83" s="22">
        <v>525284</v>
      </c>
      <c r="AV83" s="22">
        <v>327651</v>
      </c>
      <c r="AW83" s="22">
        <v>0</v>
      </c>
      <c r="AX83" s="22">
        <v>69686</v>
      </c>
      <c r="AY83" s="22">
        <v>75854</v>
      </c>
      <c r="AZ83" s="22">
        <v>0</v>
      </c>
      <c r="BA83" s="22">
        <v>0</v>
      </c>
      <c r="BB83" s="22">
        <v>9256281</v>
      </c>
      <c r="BC83" s="22">
        <v>0</v>
      </c>
      <c r="BD83" s="22">
        <v>0</v>
      </c>
      <c r="BE83" s="22">
        <v>0</v>
      </c>
      <c r="BF83" s="22">
        <v>0</v>
      </c>
      <c r="BG83" s="22">
        <v>159015</v>
      </c>
      <c r="BH83" s="22">
        <v>432742</v>
      </c>
      <c r="BI83" s="22">
        <v>601711</v>
      </c>
      <c r="BJ83" s="22">
        <v>0</v>
      </c>
      <c r="BK83" s="22">
        <v>426886</v>
      </c>
      <c r="BL83" s="22">
        <v>0</v>
      </c>
      <c r="BM83" s="22">
        <v>0</v>
      </c>
      <c r="BN83" s="22">
        <v>0</v>
      </c>
      <c r="BO83" s="22">
        <v>651202</v>
      </c>
      <c r="BP83" s="22">
        <v>546321</v>
      </c>
      <c r="BQ83" s="22">
        <v>0</v>
      </c>
      <c r="BR83" s="22">
        <v>0</v>
      </c>
      <c r="BS83" s="22">
        <v>0</v>
      </c>
      <c r="BT83" s="22">
        <v>0</v>
      </c>
      <c r="BU83" s="22">
        <v>1184246</v>
      </c>
      <c r="BV83" s="22">
        <v>0</v>
      </c>
      <c r="BW83" s="22">
        <v>0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19469874</v>
      </c>
      <c r="CD83" s="22">
        <v>9766253</v>
      </c>
    </row>
    <row r="84" spans="1:82" x14ac:dyDescent="0.25">
      <c r="A84" s="22" t="s">
        <v>120</v>
      </c>
      <c r="B84" s="22" t="s">
        <v>163</v>
      </c>
      <c r="C84" s="22" t="s">
        <v>284</v>
      </c>
      <c r="D84" s="22" t="s">
        <v>285</v>
      </c>
      <c r="E84" s="22">
        <v>24580879</v>
      </c>
      <c r="F84" s="22">
        <v>0</v>
      </c>
      <c r="G84" s="22">
        <v>1233982</v>
      </c>
      <c r="H84" s="22">
        <v>0</v>
      </c>
      <c r="I84" s="22">
        <v>208296</v>
      </c>
      <c r="J84" s="22">
        <v>153170</v>
      </c>
      <c r="K84" s="22">
        <v>1000</v>
      </c>
      <c r="L84" s="22">
        <v>184600</v>
      </c>
      <c r="M84" s="22">
        <v>12507</v>
      </c>
      <c r="N84" s="22">
        <v>1854</v>
      </c>
      <c r="O84" s="22">
        <v>0</v>
      </c>
      <c r="P84" s="22">
        <v>3451296</v>
      </c>
      <c r="Q84" s="22">
        <v>0</v>
      </c>
      <c r="R84" s="22">
        <v>0</v>
      </c>
      <c r="S84" s="22">
        <v>0</v>
      </c>
      <c r="T84" s="22">
        <v>0</v>
      </c>
      <c r="U84" s="22">
        <v>456442</v>
      </c>
      <c r="V84" s="22">
        <v>193349</v>
      </c>
      <c r="W84" s="22">
        <v>-15291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254214</v>
      </c>
      <c r="AE84" s="22">
        <v>1655048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32371346</v>
      </c>
      <c r="AR84" s="22">
        <v>416175</v>
      </c>
      <c r="AS84" s="22">
        <v>2101476</v>
      </c>
      <c r="AT84" s="22">
        <v>0</v>
      </c>
      <c r="AU84" s="22">
        <v>295548</v>
      </c>
      <c r="AV84" s="22">
        <v>1462373</v>
      </c>
      <c r="AW84" s="22">
        <v>19469</v>
      </c>
      <c r="AX84" s="22">
        <v>0</v>
      </c>
      <c r="AY84" s="22">
        <v>87629</v>
      </c>
      <c r="AZ84" s="22">
        <v>0</v>
      </c>
      <c r="BA84" s="22">
        <v>0</v>
      </c>
      <c r="BB84" s="22">
        <v>19849353</v>
      </c>
      <c r="BC84" s="22">
        <v>0</v>
      </c>
      <c r="BD84" s="22">
        <v>0</v>
      </c>
      <c r="BE84" s="22">
        <v>0</v>
      </c>
      <c r="BF84" s="22">
        <v>0</v>
      </c>
      <c r="BG84" s="22">
        <v>1181750</v>
      </c>
      <c r="BH84" s="22">
        <v>372275</v>
      </c>
      <c r="BI84" s="22">
        <v>701421</v>
      </c>
      <c r="BJ84" s="22">
        <v>0</v>
      </c>
      <c r="BK84" s="22">
        <v>0</v>
      </c>
      <c r="BL84" s="22">
        <v>0</v>
      </c>
      <c r="BM84" s="22">
        <v>0</v>
      </c>
      <c r="BN84" s="22">
        <v>53434</v>
      </c>
      <c r="BO84" s="22">
        <v>0</v>
      </c>
      <c r="BP84" s="22">
        <v>777293</v>
      </c>
      <c r="BQ84" s="22">
        <v>745529</v>
      </c>
      <c r="BR84" s="22">
        <v>0</v>
      </c>
      <c r="BS84" s="22">
        <v>0</v>
      </c>
      <c r="BT84" s="22">
        <v>0</v>
      </c>
      <c r="BU84" s="22">
        <v>0</v>
      </c>
      <c r="BV84" s="22">
        <v>57475</v>
      </c>
      <c r="BW84" s="22">
        <v>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28121200</v>
      </c>
      <c r="CD84" s="22">
        <v>4250146</v>
      </c>
    </row>
    <row r="85" spans="1:82" x14ac:dyDescent="0.25">
      <c r="A85" s="22" t="s">
        <v>120</v>
      </c>
      <c r="B85" s="22" t="s">
        <v>163</v>
      </c>
      <c r="C85" s="22" t="s">
        <v>286</v>
      </c>
      <c r="D85" s="22" t="s">
        <v>287</v>
      </c>
      <c r="E85" s="22">
        <v>7126473</v>
      </c>
      <c r="F85" s="22">
        <v>0</v>
      </c>
      <c r="G85" s="22">
        <v>1070234</v>
      </c>
      <c r="H85" s="22">
        <v>0</v>
      </c>
      <c r="I85" s="22">
        <v>0</v>
      </c>
      <c r="J85" s="22">
        <v>1621452</v>
      </c>
      <c r="K85" s="22">
        <v>0</v>
      </c>
      <c r="L85" s="22">
        <v>0</v>
      </c>
      <c r="M85" s="22">
        <v>25691</v>
      </c>
      <c r="N85" s="22">
        <v>0</v>
      </c>
      <c r="O85" s="22">
        <v>0</v>
      </c>
      <c r="P85" s="22">
        <v>2023527</v>
      </c>
      <c r="Q85" s="22">
        <v>0</v>
      </c>
      <c r="R85" s="22">
        <v>0</v>
      </c>
      <c r="S85" s="22">
        <v>0</v>
      </c>
      <c r="T85" s="22">
        <v>0</v>
      </c>
      <c r="U85" s="22">
        <v>22628</v>
      </c>
      <c r="V85" s="22">
        <v>50587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197052</v>
      </c>
      <c r="AD85" s="22">
        <v>0</v>
      </c>
      <c r="AE85" s="22">
        <v>0</v>
      </c>
      <c r="AF85" s="22">
        <v>0</v>
      </c>
      <c r="AG85" s="22">
        <v>0</v>
      </c>
      <c r="AH85" s="22">
        <v>388341</v>
      </c>
      <c r="AI85" s="22">
        <v>4767</v>
      </c>
      <c r="AJ85" s="22">
        <v>155260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1263098</v>
      </c>
      <c r="AQ85" s="22">
        <v>13949110</v>
      </c>
      <c r="AR85" s="22">
        <v>241217</v>
      </c>
      <c r="AS85" s="22">
        <v>1887767</v>
      </c>
      <c r="AT85" s="22">
        <v>0</v>
      </c>
      <c r="AU85" s="22">
        <v>0</v>
      </c>
      <c r="AV85" s="22">
        <v>1214592</v>
      </c>
      <c r="AW85" s="22">
        <v>28040</v>
      </c>
      <c r="AX85" s="22">
        <v>72284</v>
      </c>
      <c r="AY85" s="22">
        <v>69264</v>
      </c>
      <c r="AZ85" s="22">
        <v>0</v>
      </c>
      <c r="BA85" s="22">
        <v>0</v>
      </c>
      <c r="BB85" s="22">
        <v>5883505</v>
      </c>
      <c r="BC85" s="22">
        <v>0</v>
      </c>
      <c r="BD85" s="22">
        <v>0</v>
      </c>
      <c r="BE85" s="22">
        <v>0</v>
      </c>
      <c r="BF85" s="22">
        <v>0</v>
      </c>
      <c r="BG85" s="22">
        <v>74660</v>
      </c>
      <c r="BH85" s="22">
        <v>210873</v>
      </c>
      <c r="BI85" s="22">
        <v>0</v>
      </c>
      <c r="BJ85" s="22">
        <v>0</v>
      </c>
      <c r="BK85" s="22">
        <v>0</v>
      </c>
      <c r="BL85" s="22">
        <v>0</v>
      </c>
      <c r="BM85" s="22">
        <v>10000</v>
      </c>
      <c r="BN85" s="22">
        <v>0</v>
      </c>
      <c r="BO85" s="22">
        <v>447731</v>
      </c>
      <c r="BP85" s="22">
        <v>0</v>
      </c>
      <c r="BQ85" s="22">
        <v>0</v>
      </c>
      <c r="BR85" s="22">
        <v>0</v>
      </c>
      <c r="BS85" s="22">
        <v>0</v>
      </c>
      <c r="BT85" s="22">
        <v>513002</v>
      </c>
      <c r="BU85" s="22">
        <v>117900</v>
      </c>
      <c r="BV85" s="22">
        <v>286292</v>
      </c>
      <c r="BW85" s="22">
        <v>74654</v>
      </c>
      <c r="BX85" s="22">
        <v>0</v>
      </c>
      <c r="BY85" s="22">
        <v>163863</v>
      </c>
      <c r="BZ85" s="22">
        <v>0</v>
      </c>
      <c r="CA85" s="22">
        <v>0</v>
      </c>
      <c r="CB85" s="22">
        <v>5325210</v>
      </c>
      <c r="CC85" s="22">
        <v>16620854</v>
      </c>
      <c r="CD85" s="22">
        <v>-2671744</v>
      </c>
    </row>
    <row r="86" spans="1:82" x14ac:dyDescent="0.25">
      <c r="A86" s="22" t="s">
        <v>120</v>
      </c>
      <c r="B86" s="22" t="s">
        <v>163</v>
      </c>
      <c r="C86" s="22" t="s">
        <v>288</v>
      </c>
      <c r="D86" s="22" t="s">
        <v>289</v>
      </c>
      <c r="E86" s="22">
        <v>13419342</v>
      </c>
      <c r="F86" s="22">
        <v>3600</v>
      </c>
      <c r="G86" s="22">
        <v>26461</v>
      </c>
      <c r="H86" s="22">
        <v>0</v>
      </c>
      <c r="I86" s="22">
        <v>0</v>
      </c>
      <c r="J86" s="22">
        <v>43984</v>
      </c>
      <c r="K86" s="22">
        <v>0</v>
      </c>
      <c r="L86" s="22">
        <v>23086</v>
      </c>
      <c r="M86" s="22">
        <v>27368</v>
      </c>
      <c r="N86" s="22">
        <v>0</v>
      </c>
      <c r="O86" s="22">
        <v>0</v>
      </c>
      <c r="P86" s="22">
        <v>3877102</v>
      </c>
      <c r="Q86" s="22">
        <v>313946</v>
      </c>
      <c r="R86" s="22">
        <v>0</v>
      </c>
      <c r="S86" s="22">
        <v>0</v>
      </c>
      <c r="T86" s="22">
        <v>0</v>
      </c>
      <c r="U86" s="22">
        <v>59725</v>
      </c>
      <c r="V86" s="22">
        <v>24650</v>
      </c>
      <c r="W86" s="22">
        <v>35824</v>
      </c>
      <c r="X86" s="22">
        <v>0</v>
      </c>
      <c r="Y86" s="22">
        <v>106085</v>
      </c>
      <c r="Z86" s="22">
        <v>0</v>
      </c>
      <c r="AA86" s="22">
        <v>0</v>
      </c>
      <c r="AB86" s="22">
        <v>0</v>
      </c>
      <c r="AC86" s="22">
        <v>67277</v>
      </c>
      <c r="AD86" s="22">
        <v>173985</v>
      </c>
      <c r="AE86" s="22">
        <v>22078</v>
      </c>
      <c r="AF86" s="22">
        <v>0</v>
      </c>
      <c r="AG86" s="22">
        <v>0</v>
      </c>
      <c r="AH86" s="22">
        <v>0</v>
      </c>
      <c r="AI86" s="22">
        <v>152761</v>
      </c>
      <c r="AJ86" s="22">
        <v>442789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18820063</v>
      </c>
      <c r="AR86" s="22">
        <v>561768</v>
      </c>
      <c r="AS86" s="22">
        <v>1640435</v>
      </c>
      <c r="AT86" s="22">
        <v>350000</v>
      </c>
      <c r="AU86" s="22">
        <v>0</v>
      </c>
      <c r="AV86" s="22">
        <v>788190</v>
      </c>
      <c r="AW86" s="22">
        <v>46381</v>
      </c>
      <c r="AX86" s="22">
        <v>44119</v>
      </c>
      <c r="AY86" s="22">
        <v>476103</v>
      </c>
      <c r="AZ86" s="22">
        <v>0</v>
      </c>
      <c r="BA86" s="22">
        <v>0</v>
      </c>
      <c r="BB86" s="22">
        <v>4834192</v>
      </c>
      <c r="BC86" s="22">
        <v>283212</v>
      </c>
      <c r="BD86" s="22">
        <v>0</v>
      </c>
      <c r="BE86" s="22">
        <v>0</v>
      </c>
      <c r="BF86" s="22">
        <v>0</v>
      </c>
      <c r="BG86" s="22">
        <v>255888</v>
      </c>
      <c r="BH86" s="22">
        <v>106895</v>
      </c>
      <c r="BI86" s="22">
        <v>633290</v>
      </c>
      <c r="BJ86" s="22">
        <v>0</v>
      </c>
      <c r="BK86" s="22">
        <v>244246</v>
      </c>
      <c r="BL86" s="22">
        <v>0</v>
      </c>
      <c r="BM86" s="22">
        <v>0</v>
      </c>
      <c r="BN86" s="22">
        <v>0</v>
      </c>
      <c r="BO86" s="22">
        <v>310360</v>
      </c>
      <c r="BP86" s="22">
        <v>752441</v>
      </c>
      <c r="BQ86" s="22">
        <v>3269</v>
      </c>
      <c r="BR86" s="22">
        <v>0</v>
      </c>
      <c r="BS86" s="22">
        <v>0</v>
      </c>
      <c r="BT86" s="22">
        <v>0</v>
      </c>
      <c r="BU86" s="22">
        <v>476712</v>
      </c>
      <c r="BV86" s="22">
        <v>722419</v>
      </c>
      <c r="BW86" s="22">
        <v>215296</v>
      </c>
      <c r="BX86" s="22">
        <v>0</v>
      </c>
      <c r="BY86" s="22">
        <v>0</v>
      </c>
      <c r="BZ86" s="22">
        <v>0</v>
      </c>
      <c r="CA86" s="22">
        <v>0</v>
      </c>
      <c r="CB86" s="22">
        <v>-744</v>
      </c>
      <c r="CC86" s="22">
        <v>12744472</v>
      </c>
      <c r="CD86" s="22">
        <v>6075591</v>
      </c>
    </row>
    <row r="87" spans="1:82" x14ac:dyDescent="0.25">
      <c r="A87" s="22" t="s">
        <v>120</v>
      </c>
      <c r="B87" s="22" t="s">
        <v>163</v>
      </c>
      <c r="C87" s="22" t="s">
        <v>290</v>
      </c>
      <c r="D87" s="22" t="s">
        <v>291</v>
      </c>
      <c r="E87" s="22">
        <v>42283438</v>
      </c>
      <c r="F87" s="22">
        <v>0</v>
      </c>
      <c r="G87" s="22">
        <v>921314</v>
      </c>
      <c r="H87" s="22">
        <v>0</v>
      </c>
      <c r="I87" s="22">
        <v>184332</v>
      </c>
      <c r="J87" s="22">
        <v>82168</v>
      </c>
      <c r="K87" s="22">
        <v>0</v>
      </c>
      <c r="L87" s="22">
        <v>0</v>
      </c>
      <c r="M87" s="22">
        <v>975</v>
      </c>
      <c r="N87" s="22">
        <v>291718</v>
      </c>
      <c r="O87" s="22">
        <v>0</v>
      </c>
      <c r="P87" s="22">
        <v>8869620</v>
      </c>
      <c r="Q87" s="22">
        <v>7920</v>
      </c>
      <c r="R87" s="22">
        <v>0</v>
      </c>
      <c r="S87" s="22">
        <v>0</v>
      </c>
      <c r="T87" s="22">
        <v>207743</v>
      </c>
      <c r="U87" s="22">
        <v>1813467</v>
      </c>
      <c r="V87" s="22">
        <v>1376338</v>
      </c>
      <c r="W87" s="22">
        <v>54231</v>
      </c>
      <c r="X87" s="22">
        <v>0</v>
      </c>
      <c r="Y87" s="22">
        <v>479684</v>
      </c>
      <c r="Z87" s="22">
        <v>0</v>
      </c>
      <c r="AA87" s="22">
        <v>8760</v>
      </c>
      <c r="AB87" s="22">
        <v>30058</v>
      </c>
      <c r="AC87" s="22">
        <v>86475</v>
      </c>
      <c r="AD87" s="22">
        <v>175254</v>
      </c>
      <c r="AE87" s="22">
        <v>733310</v>
      </c>
      <c r="AF87" s="22">
        <v>0</v>
      </c>
      <c r="AG87" s="22">
        <v>0</v>
      </c>
      <c r="AH87" s="22">
        <v>0</v>
      </c>
      <c r="AI87" s="22">
        <v>0</v>
      </c>
      <c r="AJ87" s="22">
        <v>175675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57782480</v>
      </c>
      <c r="AR87" s="22">
        <v>455746</v>
      </c>
      <c r="AS87" s="22">
        <v>5107989</v>
      </c>
      <c r="AT87" s="22">
        <v>0</v>
      </c>
      <c r="AU87" s="22">
        <v>381208</v>
      </c>
      <c r="AV87" s="22">
        <v>1862341</v>
      </c>
      <c r="AW87" s="22">
        <v>18512</v>
      </c>
      <c r="AX87" s="22">
        <v>79683</v>
      </c>
      <c r="AY87" s="22">
        <v>340217</v>
      </c>
      <c r="AZ87" s="22">
        <v>401024</v>
      </c>
      <c r="BA87" s="22">
        <v>0</v>
      </c>
      <c r="BB87" s="22">
        <v>41667896</v>
      </c>
      <c r="BC87" s="22">
        <v>200090</v>
      </c>
      <c r="BD87" s="22">
        <v>0</v>
      </c>
      <c r="BE87" s="22">
        <v>0</v>
      </c>
      <c r="BF87" s="22">
        <v>224060</v>
      </c>
      <c r="BG87" s="22">
        <v>844740</v>
      </c>
      <c r="BH87" s="22">
        <v>624110</v>
      </c>
      <c r="BI87" s="22">
        <v>1065076</v>
      </c>
      <c r="BJ87" s="22">
        <v>0</v>
      </c>
      <c r="BK87" s="22">
        <v>611104</v>
      </c>
      <c r="BL87" s="22">
        <v>0</v>
      </c>
      <c r="BM87" s="22">
        <v>18877</v>
      </c>
      <c r="BN87" s="22">
        <v>20142</v>
      </c>
      <c r="BO87" s="22">
        <v>536746</v>
      </c>
      <c r="BP87" s="22">
        <v>557110</v>
      </c>
      <c r="BQ87" s="22">
        <v>6903</v>
      </c>
      <c r="BR87" s="22">
        <v>0</v>
      </c>
      <c r="BS87" s="22">
        <v>0</v>
      </c>
      <c r="BT87" s="22">
        <v>0</v>
      </c>
      <c r="BU87" s="22">
        <v>0</v>
      </c>
      <c r="BV87" s="22">
        <v>2838550</v>
      </c>
      <c r="BW87" s="22">
        <v>352010</v>
      </c>
      <c r="BX87" s="22">
        <v>0</v>
      </c>
      <c r="BY87" s="22">
        <v>0</v>
      </c>
      <c r="BZ87" s="22">
        <v>0</v>
      </c>
      <c r="CA87" s="22">
        <v>0</v>
      </c>
      <c r="CB87" s="22">
        <v>53748</v>
      </c>
      <c r="CC87" s="22">
        <v>58267882</v>
      </c>
      <c r="CD87" s="22">
        <v>-485402</v>
      </c>
    </row>
    <row r="88" spans="1:82" x14ac:dyDescent="0.25">
      <c r="A88" s="22" t="s">
        <v>120</v>
      </c>
      <c r="B88" s="22" t="s">
        <v>292</v>
      </c>
      <c r="C88" s="22" t="s">
        <v>293</v>
      </c>
      <c r="D88" s="22" t="s">
        <v>294</v>
      </c>
      <c r="E88" s="22">
        <v>4551742</v>
      </c>
      <c r="F88" s="22">
        <v>0</v>
      </c>
      <c r="G88" s="22">
        <v>346239</v>
      </c>
      <c r="H88" s="22">
        <v>69638</v>
      </c>
      <c r="I88" s="22">
        <v>4368</v>
      </c>
      <c r="J88" s="22">
        <v>12000</v>
      </c>
      <c r="K88" s="22">
        <v>0</v>
      </c>
      <c r="L88" s="22">
        <v>0</v>
      </c>
      <c r="M88" s="22">
        <v>89852</v>
      </c>
      <c r="N88" s="22">
        <v>0</v>
      </c>
      <c r="O88" s="22">
        <v>26948</v>
      </c>
      <c r="P88" s="22">
        <v>62981</v>
      </c>
      <c r="Q88" s="22">
        <v>0</v>
      </c>
      <c r="R88" s="22">
        <v>0</v>
      </c>
      <c r="S88" s="22">
        <v>0</v>
      </c>
      <c r="T88" s="22">
        <v>0</v>
      </c>
      <c r="U88" s="22">
        <v>775739</v>
      </c>
      <c r="V88" s="22">
        <v>280133</v>
      </c>
      <c r="W88" s="22">
        <v>411395</v>
      </c>
      <c r="X88" s="22">
        <v>0</v>
      </c>
      <c r="Y88" s="22">
        <v>0</v>
      </c>
      <c r="Z88" s="22">
        <v>0</v>
      </c>
      <c r="AA88" s="22">
        <v>28750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19147</v>
      </c>
      <c r="AH88" s="22">
        <v>0</v>
      </c>
      <c r="AI88" s="22">
        <v>0</v>
      </c>
      <c r="AJ88" s="22">
        <v>256488</v>
      </c>
      <c r="AK88" s="22">
        <v>135298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7070718</v>
      </c>
      <c r="AR88" s="22">
        <v>160042</v>
      </c>
      <c r="AS88" s="22">
        <v>1014924</v>
      </c>
      <c r="AT88" s="22">
        <v>126295</v>
      </c>
      <c r="AU88" s="22">
        <v>0</v>
      </c>
      <c r="AV88" s="22">
        <v>123791</v>
      </c>
      <c r="AW88" s="22">
        <v>0</v>
      </c>
      <c r="AX88" s="22">
        <v>0</v>
      </c>
      <c r="AY88" s="22">
        <v>97982</v>
      </c>
      <c r="AZ88" s="22">
        <v>0</v>
      </c>
      <c r="BA88" s="22">
        <v>210899</v>
      </c>
      <c r="BB88" s="22">
        <v>782235</v>
      </c>
      <c r="BC88" s="22">
        <v>33827</v>
      </c>
      <c r="BD88" s="22">
        <v>0</v>
      </c>
      <c r="BE88" s="22">
        <v>0</v>
      </c>
      <c r="BF88" s="22">
        <v>0</v>
      </c>
      <c r="BG88" s="22">
        <v>970130</v>
      </c>
      <c r="BH88" s="22">
        <v>290219</v>
      </c>
      <c r="BI88" s="22">
        <v>429631</v>
      </c>
      <c r="BJ88" s="22">
        <v>0</v>
      </c>
      <c r="BK88" s="22">
        <v>26928</v>
      </c>
      <c r="BL88" s="22">
        <v>0</v>
      </c>
      <c r="BM88" s="22">
        <v>38016</v>
      </c>
      <c r="BN88" s="22">
        <v>0</v>
      </c>
      <c r="BO88" s="22">
        <v>0</v>
      </c>
      <c r="BP88" s="22">
        <v>0</v>
      </c>
      <c r="BQ88" s="22">
        <v>0</v>
      </c>
      <c r="BR88" s="22">
        <v>0</v>
      </c>
      <c r="BS88" s="22">
        <v>0</v>
      </c>
      <c r="BT88" s="22">
        <v>0</v>
      </c>
      <c r="BU88" s="22">
        <v>0</v>
      </c>
      <c r="BV88" s="22">
        <v>1618497</v>
      </c>
      <c r="BW88" s="22">
        <v>87113</v>
      </c>
      <c r="BX88" s="22">
        <v>0</v>
      </c>
      <c r="BY88" s="22">
        <v>0</v>
      </c>
      <c r="BZ88" s="22">
        <v>0</v>
      </c>
      <c r="CA88" s="22">
        <v>0</v>
      </c>
      <c r="CB88" s="22">
        <v>0</v>
      </c>
      <c r="CC88" s="22">
        <v>6010529</v>
      </c>
      <c r="CD88" s="22">
        <v>1060189</v>
      </c>
    </row>
    <row r="89" spans="1:82" x14ac:dyDescent="0.25">
      <c r="A89" s="22" t="s">
        <v>120</v>
      </c>
      <c r="B89" s="22" t="s">
        <v>292</v>
      </c>
      <c r="C89" s="22" t="s">
        <v>295</v>
      </c>
      <c r="D89" s="22" t="s">
        <v>296</v>
      </c>
      <c r="E89" s="22">
        <v>0</v>
      </c>
      <c r="F89" s="22">
        <v>4535</v>
      </c>
      <c r="G89" s="22">
        <v>12986768</v>
      </c>
      <c r="H89" s="22">
        <v>0</v>
      </c>
      <c r="I89" s="22">
        <v>1356615</v>
      </c>
      <c r="J89" s="22">
        <v>315145</v>
      </c>
      <c r="K89" s="22">
        <v>0</v>
      </c>
      <c r="L89" s="22">
        <v>97912</v>
      </c>
      <c r="M89" s="22">
        <v>291285</v>
      </c>
      <c r="N89" s="22">
        <v>0</v>
      </c>
      <c r="O89" s="22">
        <v>17741</v>
      </c>
      <c r="P89" s="22">
        <v>3212842</v>
      </c>
      <c r="Q89" s="22">
        <v>0</v>
      </c>
      <c r="R89" s="22">
        <v>857246</v>
      </c>
      <c r="S89" s="22">
        <v>285</v>
      </c>
      <c r="T89" s="22">
        <v>0</v>
      </c>
      <c r="U89" s="22">
        <v>2085457</v>
      </c>
      <c r="V89" s="22">
        <v>2441964</v>
      </c>
      <c r="W89" s="22">
        <v>725289</v>
      </c>
      <c r="X89" s="22">
        <v>582</v>
      </c>
      <c r="Y89" s="22">
        <v>572072</v>
      </c>
      <c r="Z89" s="22">
        <v>0</v>
      </c>
      <c r="AA89" s="22">
        <v>2303</v>
      </c>
      <c r="AB89" s="22">
        <v>0</v>
      </c>
      <c r="AC89" s="22">
        <v>132680</v>
      </c>
      <c r="AD89" s="22">
        <v>4099729</v>
      </c>
      <c r="AE89" s="22">
        <v>0</v>
      </c>
      <c r="AF89" s="22">
        <v>116312</v>
      </c>
      <c r="AG89" s="22">
        <v>342587</v>
      </c>
      <c r="AH89" s="22">
        <v>8018</v>
      </c>
      <c r="AI89" s="22">
        <v>0</v>
      </c>
      <c r="AJ89" s="22">
        <v>892311</v>
      </c>
      <c r="AK89" s="22">
        <v>145871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30705549</v>
      </c>
      <c r="AR89" s="22">
        <v>223508</v>
      </c>
      <c r="AS89" s="22">
        <v>3152263</v>
      </c>
      <c r="AT89" s="22">
        <v>0</v>
      </c>
      <c r="AU89" s="22">
        <v>1796008</v>
      </c>
      <c r="AV89" s="22">
        <v>811094</v>
      </c>
      <c r="AW89" s="22">
        <v>0</v>
      </c>
      <c r="AX89" s="22">
        <v>113968</v>
      </c>
      <c r="AY89" s="22">
        <v>402529</v>
      </c>
      <c r="AZ89" s="22">
        <v>0</v>
      </c>
      <c r="BA89" s="22">
        <v>2791858</v>
      </c>
      <c r="BB89" s="22">
        <v>2151473</v>
      </c>
      <c r="BC89" s="22">
        <v>0</v>
      </c>
      <c r="BD89" s="22">
        <v>1130390</v>
      </c>
      <c r="BE89" s="22">
        <v>147594</v>
      </c>
      <c r="BF89" s="22">
        <v>0</v>
      </c>
      <c r="BG89" s="22">
        <v>1290151</v>
      </c>
      <c r="BH89" s="22">
        <v>3667911</v>
      </c>
      <c r="BI89" s="22">
        <v>1481899</v>
      </c>
      <c r="BJ89" s="22">
        <v>144919</v>
      </c>
      <c r="BK89" s="22">
        <v>1019507</v>
      </c>
      <c r="BL89" s="22">
        <v>15463</v>
      </c>
      <c r="BM89" s="22">
        <v>39703</v>
      </c>
      <c r="BN89" s="22">
        <v>0</v>
      </c>
      <c r="BO89" s="22">
        <v>473307</v>
      </c>
      <c r="BP89" s="22">
        <v>4151954</v>
      </c>
      <c r="BQ89" s="22">
        <v>0</v>
      </c>
      <c r="BR89" s="22">
        <v>201787</v>
      </c>
      <c r="BS89" s="22">
        <v>148928</v>
      </c>
      <c r="BT89" s="22">
        <v>20899</v>
      </c>
      <c r="BU89" s="22">
        <v>0</v>
      </c>
      <c r="BV89" s="22">
        <v>1138329</v>
      </c>
      <c r="BW89" s="22">
        <v>511110</v>
      </c>
      <c r="BX89" s="22">
        <v>0</v>
      </c>
      <c r="BY89" s="22">
        <v>642036</v>
      </c>
      <c r="BZ89" s="22">
        <v>0</v>
      </c>
      <c r="CA89" s="22">
        <v>0</v>
      </c>
      <c r="CB89" s="22">
        <v>0</v>
      </c>
      <c r="CC89" s="22">
        <v>27668588</v>
      </c>
      <c r="CD89" s="22">
        <v>3036961</v>
      </c>
    </row>
    <row r="90" spans="1:82" x14ac:dyDescent="0.25">
      <c r="A90" s="22" t="s">
        <v>120</v>
      </c>
      <c r="B90" s="22" t="s">
        <v>292</v>
      </c>
      <c r="C90" s="22" t="s">
        <v>297</v>
      </c>
      <c r="D90" s="22" t="s">
        <v>298</v>
      </c>
      <c r="E90" s="22">
        <v>3319295</v>
      </c>
      <c r="F90" s="22">
        <v>807</v>
      </c>
      <c r="G90" s="22">
        <v>293388</v>
      </c>
      <c r="H90" s="22">
        <v>0</v>
      </c>
      <c r="I90" s="22">
        <v>95796</v>
      </c>
      <c r="J90" s="22">
        <v>313335</v>
      </c>
      <c r="K90" s="22">
        <v>0</v>
      </c>
      <c r="L90" s="22">
        <v>903477</v>
      </c>
      <c r="M90" s="22">
        <v>3034</v>
      </c>
      <c r="N90" s="22">
        <v>0</v>
      </c>
      <c r="O90" s="22">
        <v>319483</v>
      </c>
      <c r="P90" s="22">
        <v>645310</v>
      </c>
      <c r="Q90" s="22">
        <v>0</v>
      </c>
      <c r="R90" s="22">
        <v>0</v>
      </c>
      <c r="S90" s="22">
        <v>0</v>
      </c>
      <c r="T90" s="22">
        <v>0</v>
      </c>
      <c r="U90" s="22">
        <v>1058870</v>
      </c>
      <c r="V90" s="22">
        <v>663241</v>
      </c>
      <c r="W90" s="22">
        <v>863981</v>
      </c>
      <c r="X90" s="22">
        <v>0</v>
      </c>
      <c r="Y90" s="22">
        <v>296761</v>
      </c>
      <c r="Z90" s="22">
        <v>0</v>
      </c>
      <c r="AA90" s="22">
        <v>2100</v>
      </c>
      <c r="AB90" s="22">
        <v>0</v>
      </c>
      <c r="AC90" s="22">
        <v>16651</v>
      </c>
      <c r="AD90" s="22">
        <v>18830</v>
      </c>
      <c r="AE90" s="22">
        <v>173318</v>
      </c>
      <c r="AF90" s="22">
        <v>0</v>
      </c>
      <c r="AG90" s="22">
        <v>0</v>
      </c>
      <c r="AH90" s="22">
        <v>0</v>
      </c>
      <c r="AI90" s="22">
        <v>0</v>
      </c>
      <c r="AJ90" s="22">
        <v>518720</v>
      </c>
      <c r="AK90" s="22">
        <v>1950</v>
      </c>
      <c r="AL90" s="22">
        <v>0</v>
      </c>
      <c r="AM90" s="22">
        <v>0</v>
      </c>
      <c r="AN90" s="22">
        <v>0</v>
      </c>
      <c r="AO90" s="22">
        <v>0</v>
      </c>
      <c r="AP90" s="22">
        <v>54597</v>
      </c>
      <c r="AQ90" s="22">
        <v>9562944</v>
      </c>
      <c r="AR90" s="22">
        <v>154473</v>
      </c>
      <c r="AS90" s="22">
        <v>730645</v>
      </c>
      <c r="AT90" s="22">
        <v>0</v>
      </c>
      <c r="AU90" s="22">
        <v>133587</v>
      </c>
      <c r="AV90" s="22">
        <v>488009</v>
      </c>
      <c r="AW90" s="22">
        <v>8201</v>
      </c>
      <c r="AX90" s="22">
        <v>928357</v>
      </c>
      <c r="AY90" s="22">
        <v>3763</v>
      </c>
      <c r="AZ90" s="22">
        <v>0</v>
      </c>
      <c r="BA90" s="22">
        <v>339693</v>
      </c>
      <c r="BB90" s="22">
        <v>1360988</v>
      </c>
      <c r="BC90" s="22">
        <v>15663</v>
      </c>
      <c r="BD90" s="22">
        <v>0</v>
      </c>
      <c r="BE90" s="22">
        <v>89995</v>
      </c>
      <c r="BF90" s="22">
        <v>0</v>
      </c>
      <c r="BG90" s="22">
        <v>749321</v>
      </c>
      <c r="BH90" s="22">
        <v>397200</v>
      </c>
      <c r="BI90" s="22">
        <v>452268</v>
      </c>
      <c r="BJ90" s="22">
        <v>0</v>
      </c>
      <c r="BK90" s="22">
        <v>331956</v>
      </c>
      <c r="BL90" s="22">
        <v>0</v>
      </c>
      <c r="BM90" s="22">
        <v>2934</v>
      </c>
      <c r="BN90" s="22">
        <v>0</v>
      </c>
      <c r="BO90" s="22">
        <v>89825</v>
      </c>
      <c r="BP90" s="22">
        <v>76041</v>
      </c>
      <c r="BQ90" s="22">
        <v>58886</v>
      </c>
      <c r="BR90" s="22">
        <v>0</v>
      </c>
      <c r="BS90" s="22">
        <v>0</v>
      </c>
      <c r="BT90" s="22">
        <v>0</v>
      </c>
      <c r="BU90" s="22">
        <v>0</v>
      </c>
      <c r="BV90" s="22">
        <v>1411720</v>
      </c>
      <c r="BW90" s="22">
        <v>184290</v>
      </c>
      <c r="BX90" s="22">
        <v>0</v>
      </c>
      <c r="BY90" s="22">
        <v>0</v>
      </c>
      <c r="BZ90" s="22">
        <v>0</v>
      </c>
      <c r="CA90" s="22">
        <v>0</v>
      </c>
      <c r="CB90" s="22">
        <v>0</v>
      </c>
      <c r="CC90" s="22">
        <v>8007815</v>
      </c>
      <c r="CD90" s="22">
        <v>1555129</v>
      </c>
    </row>
    <row r="91" spans="1:82" x14ac:dyDescent="0.25">
      <c r="A91" s="22" t="s">
        <v>120</v>
      </c>
      <c r="B91" s="22" t="s">
        <v>292</v>
      </c>
      <c r="C91" s="22" t="s">
        <v>299</v>
      </c>
      <c r="D91" s="22" t="s">
        <v>300</v>
      </c>
      <c r="E91" s="22">
        <v>595616</v>
      </c>
      <c r="F91" s="22">
        <v>0</v>
      </c>
      <c r="G91" s="22">
        <v>38629</v>
      </c>
      <c r="H91" s="22">
        <v>0</v>
      </c>
      <c r="I91" s="22">
        <v>0</v>
      </c>
      <c r="J91" s="22">
        <v>48075</v>
      </c>
      <c r="K91" s="22">
        <v>0</v>
      </c>
      <c r="L91" s="22">
        <v>9076</v>
      </c>
      <c r="M91" s="22">
        <v>4811</v>
      </c>
      <c r="N91" s="22">
        <v>0</v>
      </c>
      <c r="O91" s="22">
        <v>0</v>
      </c>
      <c r="P91" s="22">
        <v>652459</v>
      </c>
      <c r="Q91" s="22">
        <v>600</v>
      </c>
      <c r="R91" s="22">
        <v>0</v>
      </c>
      <c r="S91" s="22">
        <v>0</v>
      </c>
      <c r="T91" s="22">
        <v>0</v>
      </c>
      <c r="U91" s="22">
        <v>135182</v>
      </c>
      <c r="V91" s="22">
        <v>80389</v>
      </c>
      <c r="W91" s="22">
        <v>61705</v>
      </c>
      <c r="X91" s="22">
        <v>4570</v>
      </c>
      <c r="Y91" s="22">
        <v>47292</v>
      </c>
      <c r="Z91" s="22">
        <v>0</v>
      </c>
      <c r="AA91" s="22">
        <v>625</v>
      </c>
      <c r="AB91" s="22">
        <v>26660</v>
      </c>
      <c r="AC91" s="22">
        <v>530</v>
      </c>
      <c r="AD91" s="22">
        <v>3348</v>
      </c>
      <c r="AE91" s="22">
        <v>31816</v>
      </c>
      <c r="AF91" s="22">
        <v>0</v>
      </c>
      <c r="AG91" s="22">
        <v>2469</v>
      </c>
      <c r="AH91" s="22">
        <v>0</v>
      </c>
      <c r="AI91" s="22">
        <v>0</v>
      </c>
      <c r="AJ91" s="22">
        <v>160850</v>
      </c>
      <c r="AK91" s="22">
        <v>1550213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  <c r="AQ91" s="22">
        <v>3454915</v>
      </c>
      <c r="AR91" s="22">
        <v>32014</v>
      </c>
      <c r="AS91" s="22">
        <v>373526</v>
      </c>
      <c r="AT91" s="22">
        <v>0</v>
      </c>
      <c r="AU91" s="22">
        <v>0</v>
      </c>
      <c r="AV91" s="22">
        <v>43941</v>
      </c>
      <c r="AW91" s="22">
        <v>201</v>
      </c>
      <c r="AX91" s="22">
        <v>5815</v>
      </c>
      <c r="AY91" s="22">
        <v>9890</v>
      </c>
      <c r="AZ91" s="22">
        <v>0</v>
      </c>
      <c r="BA91" s="22">
        <v>24076</v>
      </c>
      <c r="BB91" s="22">
        <v>309014</v>
      </c>
      <c r="BC91" s="22">
        <v>6157</v>
      </c>
      <c r="BD91" s="22">
        <v>1684</v>
      </c>
      <c r="BE91" s="22">
        <v>0</v>
      </c>
      <c r="BF91" s="22">
        <v>0</v>
      </c>
      <c r="BG91" s="22">
        <v>112879</v>
      </c>
      <c r="BH91" s="22">
        <v>106047</v>
      </c>
      <c r="BI91" s="22">
        <v>64536</v>
      </c>
      <c r="BJ91" s="22">
        <v>3292</v>
      </c>
      <c r="BK91" s="22">
        <v>56330</v>
      </c>
      <c r="BL91" s="22">
        <v>0</v>
      </c>
      <c r="BM91" s="22">
        <v>358</v>
      </c>
      <c r="BN91" s="22">
        <v>67023</v>
      </c>
      <c r="BO91" s="22">
        <v>0</v>
      </c>
      <c r="BP91" s="22">
        <v>20046</v>
      </c>
      <c r="BQ91" s="22">
        <v>24913</v>
      </c>
      <c r="BR91" s="22">
        <v>0</v>
      </c>
      <c r="BS91" s="22">
        <v>7937</v>
      </c>
      <c r="BT91" s="22">
        <v>0</v>
      </c>
      <c r="BU91" s="22">
        <v>0</v>
      </c>
      <c r="BV91" s="22">
        <v>155035</v>
      </c>
      <c r="BW91" s="22">
        <v>109858</v>
      </c>
      <c r="BX91" s="22">
        <v>0</v>
      </c>
      <c r="BY91" s="22">
        <v>0</v>
      </c>
      <c r="BZ91" s="22">
        <v>0</v>
      </c>
      <c r="CA91" s="22">
        <v>0</v>
      </c>
      <c r="CB91" s="22">
        <v>0</v>
      </c>
      <c r="CC91" s="22">
        <v>1534572</v>
      </c>
      <c r="CD91" s="22">
        <v>1920343</v>
      </c>
    </row>
    <row r="92" spans="1:82" x14ac:dyDescent="0.25">
      <c r="A92" s="22" t="s">
        <v>120</v>
      </c>
      <c r="B92" s="22" t="s">
        <v>292</v>
      </c>
      <c r="C92" s="22" t="s">
        <v>301</v>
      </c>
      <c r="D92" s="22" t="s">
        <v>302</v>
      </c>
      <c r="E92" s="22">
        <v>1057406</v>
      </c>
      <c r="F92" s="22">
        <v>0</v>
      </c>
      <c r="G92" s="22">
        <v>185519</v>
      </c>
      <c r="H92" s="22">
        <v>0</v>
      </c>
      <c r="I92" s="22">
        <v>0</v>
      </c>
      <c r="J92" s="22">
        <v>182955</v>
      </c>
      <c r="K92" s="22">
        <v>0</v>
      </c>
      <c r="L92" s="22">
        <v>0</v>
      </c>
      <c r="M92" s="22">
        <v>34759</v>
      </c>
      <c r="N92" s="22">
        <v>0</v>
      </c>
      <c r="O92" s="22">
        <v>0</v>
      </c>
      <c r="P92" s="22">
        <v>20136</v>
      </c>
      <c r="Q92" s="22">
        <v>369056</v>
      </c>
      <c r="R92" s="22">
        <v>0</v>
      </c>
      <c r="S92" s="22">
        <v>0</v>
      </c>
      <c r="T92" s="22">
        <v>0</v>
      </c>
      <c r="U92" s="22">
        <v>305516</v>
      </c>
      <c r="V92" s="22">
        <v>173890</v>
      </c>
      <c r="W92" s="22">
        <v>69898</v>
      </c>
      <c r="X92" s="22">
        <v>0</v>
      </c>
      <c r="Y92" s="22">
        <v>60103</v>
      </c>
      <c r="Z92" s="22">
        <v>0</v>
      </c>
      <c r="AA92" s="22">
        <v>8562</v>
      </c>
      <c r="AB92" s="22">
        <v>0</v>
      </c>
      <c r="AC92" s="22">
        <v>0</v>
      </c>
      <c r="AD92" s="22">
        <v>29000</v>
      </c>
      <c r="AE92" s="22">
        <v>28511</v>
      </c>
      <c r="AF92" s="22">
        <v>0</v>
      </c>
      <c r="AG92" s="22">
        <v>0</v>
      </c>
      <c r="AH92" s="22">
        <v>0</v>
      </c>
      <c r="AI92" s="22">
        <v>0</v>
      </c>
      <c r="AJ92" s="22">
        <v>988460</v>
      </c>
      <c r="AK92" s="22">
        <v>48021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  <c r="AQ92" s="22">
        <v>3561792</v>
      </c>
      <c r="AR92" s="22">
        <v>35824</v>
      </c>
      <c r="AS92" s="22">
        <v>439072</v>
      </c>
      <c r="AT92" s="22">
        <v>0</v>
      </c>
      <c r="AU92" s="22">
        <v>0</v>
      </c>
      <c r="AV92" s="22">
        <v>61682</v>
      </c>
      <c r="AW92" s="22">
        <v>237</v>
      </c>
      <c r="AX92" s="22">
        <v>6768</v>
      </c>
      <c r="AY92" s="22">
        <v>27383</v>
      </c>
      <c r="AZ92" s="22">
        <v>0</v>
      </c>
      <c r="BA92" s="22">
        <v>0</v>
      </c>
      <c r="BB92" s="22">
        <v>392662</v>
      </c>
      <c r="BC92" s="22">
        <v>15704</v>
      </c>
      <c r="BD92" s="22">
        <v>0</v>
      </c>
      <c r="BE92" s="22">
        <v>0</v>
      </c>
      <c r="BF92" s="22">
        <v>0</v>
      </c>
      <c r="BG92" s="22">
        <v>499387</v>
      </c>
      <c r="BH92" s="22">
        <v>146415</v>
      </c>
      <c r="BI92" s="22">
        <v>88301</v>
      </c>
      <c r="BJ92" s="22">
        <v>0</v>
      </c>
      <c r="BK92" s="22">
        <v>65172</v>
      </c>
      <c r="BL92" s="22">
        <v>0</v>
      </c>
      <c r="BM92" s="22">
        <v>2214</v>
      </c>
      <c r="BN92" s="22">
        <v>0</v>
      </c>
      <c r="BO92" s="22">
        <v>0</v>
      </c>
      <c r="BP92" s="22">
        <v>33289</v>
      </c>
      <c r="BQ92" s="22">
        <v>16944</v>
      </c>
      <c r="BR92" s="22">
        <v>0</v>
      </c>
      <c r="BS92" s="22">
        <v>0</v>
      </c>
      <c r="BT92" s="22">
        <v>0</v>
      </c>
      <c r="BU92" s="22">
        <v>0</v>
      </c>
      <c r="BV92" s="22">
        <v>153549</v>
      </c>
      <c r="BW92" s="22">
        <v>90809</v>
      </c>
      <c r="BX92" s="22">
        <v>0</v>
      </c>
      <c r="BY92" s="22">
        <v>0</v>
      </c>
      <c r="BZ92" s="22">
        <v>0</v>
      </c>
      <c r="CA92" s="22">
        <v>0</v>
      </c>
      <c r="CB92" s="22">
        <v>0</v>
      </c>
      <c r="CC92" s="22">
        <v>2075412</v>
      </c>
      <c r="CD92" s="22">
        <v>1486380</v>
      </c>
    </row>
    <row r="93" spans="1:82" x14ac:dyDescent="0.25">
      <c r="A93" s="22" t="s">
        <v>120</v>
      </c>
      <c r="B93" s="22" t="s">
        <v>292</v>
      </c>
      <c r="C93" s="22" t="s">
        <v>303</v>
      </c>
      <c r="D93" s="22" t="s">
        <v>304</v>
      </c>
      <c r="E93" s="22">
        <v>9697329</v>
      </c>
      <c r="F93" s="22">
        <v>0</v>
      </c>
      <c r="G93" s="22">
        <v>849157</v>
      </c>
      <c r="H93" s="22">
        <v>0</v>
      </c>
      <c r="I93" s="22">
        <v>672514</v>
      </c>
      <c r="J93" s="22">
        <v>66268</v>
      </c>
      <c r="K93" s="22">
        <v>19058</v>
      </c>
      <c r="L93" s="22">
        <v>32421</v>
      </c>
      <c r="M93" s="22">
        <v>500553</v>
      </c>
      <c r="N93" s="22">
        <v>0</v>
      </c>
      <c r="O93" s="22">
        <v>0</v>
      </c>
      <c r="P93" s="22">
        <v>4787953</v>
      </c>
      <c r="Q93" s="22">
        <v>0</v>
      </c>
      <c r="R93" s="22">
        <v>0</v>
      </c>
      <c r="S93" s="22">
        <v>0</v>
      </c>
      <c r="T93" s="22">
        <v>0</v>
      </c>
      <c r="U93" s="22">
        <v>1790772</v>
      </c>
      <c r="V93" s="22">
        <v>1959947</v>
      </c>
      <c r="W93" s="22">
        <v>1061085</v>
      </c>
      <c r="X93" s="22">
        <v>0</v>
      </c>
      <c r="Y93" s="22">
        <v>266661</v>
      </c>
      <c r="Z93" s="22">
        <v>1347754</v>
      </c>
      <c r="AA93" s="22">
        <v>450</v>
      </c>
      <c r="AB93" s="22">
        <v>0</v>
      </c>
      <c r="AC93" s="22">
        <v>1583835</v>
      </c>
      <c r="AD93" s="22">
        <v>59458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6399644</v>
      </c>
      <c r="AK93" s="22">
        <v>621394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  <c r="AQ93" s="22">
        <v>31716253</v>
      </c>
      <c r="AR93" s="22">
        <v>368393</v>
      </c>
      <c r="AS93" s="22">
        <v>1434768</v>
      </c>
      <c r="AT93" s="22">
        <v>0</v>
      </c>
      <c r="AU93" s="22">
        <v>1430124</v>
      </c>
      <c r="AV93" s="22">
        <v>618374</v>
      </c>
      <c r="AW93" s="22">
        <v>44051</v>
      </c>
      <c r="AX93" s="22">
        <v>0</v>
      </c>
      <c r="AY93" s="22">
        <v>724659</v>
      </c>
      <c r="AZ93" s="22">
        <v>0</v>
      </c>
      <c r="BA93" s="22">
        <v>0</v>
      </c>
      <c r="BB93" s="22">
        <v>4108909</v>
      </c>
      <c r="BC93" s="22">
        <v>0</v>
      </c>
      <c r="BD93" s="22">
        <v>0</v>
      </c>
      <c r="BE93" s="22">
        <v>0</v>
      </c>
      <c r="BF93" s="22">
        <v>0</v>
      </c>
      <c r="BG93" s="22">
        <v>1563876</v>
      </c>
      <c r="BH93" s="22">
        <v>1444463</v>
      </c>
      <c r="BI93" s="22">
        <v>806657</v>
      </c>
      <c r="BJ93" s="22">
        <v>0</v>
      </c>
      <c r="BK93" s="22">
        <v>532690</v>
      </c>
      <c r="BL93" s="22">
        <v>2091571</v>
      </c>
      <c r="BM93" s="22">
        <v>11054</v>
      </c>
      <c r="BN93" s="22">
        <v>0</v>
      </c>
      <c r="BO93" s="22">
        <v>913546</v>
      </c>
      <c r="BP93" s="22">
        <v>273487</v>
      </c>
      <c r="BQ93" s="22">
        <v>0</v>
      </c>
      <c r="BR93" s="22">
        <v>0</v>
      </c>
      <c r="BS93" s="22">
        <v>0</v>
      </c>
      <c r="BT93" s="22">
        <v>0</v>
      </c>
      <c r="BU93" s="22">
        <v>0</v>
      </c>
      <c r="BV93" s="22">
        <v>3136254</v>
      </c>
      <c r="BW93" s="22">
        <v>593613</v>
      </c>
      <c r="BX93" s="22">
        <v>0</v>
      </c>
      <c r="BY93" s="22">
        <v>0</v>
      </c>
      <c r="BZ93" s="22">
        <v>0</v>
      </c>
      <c r="CA93" s="22">
        <v>0</v>
      </c>
      <c r="CB93" s="22">
        <v>0</v>
      </c>
      <c r="CC93" s="22">
        <v>20096489</v>
      </c>
      <c r="CD93" s="22">
        <v>11619764</v>
      </c>
    </row>
    <row r="94" spans="1:82" x14ac:dyDescent="0.25">
      <c r="A94" s="22" t="s">
        <v>120</v>
      </c>
      <c r="B94" s="22" t="s">
        <v>292</v>
      </c>
      <c r="C94" s="22" t="s">
        <v>305</v>
      </c>
      <c r="D94" s="22" t="s">
        <v>306</v>
      </c>
      <c r="E94" s="22">
        <v>4046654</v>
      </c>
      <c r="F94" s="22">
        <v>0</v>
      </c>
      <c r="G94" s="22">
        <v>0</v>
      </c>
      <c r="H94" s="22">
        <v>0</v>
      </c>
      <c r="I94" s="22">
        <v>0</v>
      </c>
      <c r="J94" s="22">
        <v>50709</v>
      </c>
      <c r="K94" s="22">
        <v>0</v>
      </c>
      <c r="L94" s="22">
        <v>0</v>
      </c>
      <c r="M94" s="22">
        <v>32981</v>
      </c>
      <c r="N94" s="22">
        <v>0</v>
      </c>
      <c r="O94" s="22">
        <v>0</v>
      </c>
      <c r="P94" s="22">
        <v>23588</v>
      </c>
      <c r="Q94" s="22">
        <v>0</v>
      </c>
      <c r="R94" s="22">
        <v>0</v>
      </c>
      <c r="S94" s="22">
        <v>0</v>
      </c>
      <c r="T94" s="22">
        <v>0</v>
      </c>
      <c r="U94" s="22">
        <v>564553</v>
      </c>
      <c r="V94" s="22">
        <v>171130</v>
      </c>
      <c r="W94" s="22">
        <v>361172</v>
      </c>
      <c r="X94" s="22">
        <v>0</v>
      </c>
      <c r="Y94" s="22">
        <v>14407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202350</v>
      </c>
      <c r="AK94" s="22">
        <v>0</v>
      </c>
      <c r="AL94" s="22">
        <v>0</v>
      </c>
      <c r="AM94" s="22">
        <v>198630</v>
      </c>
      <c r="AN94" s="22">
        <v>0</v>
      </c>
      <c r="AO94" s="22">
        <v>0</v>
      </c>
      <c r="AP94" s="22">
        <v>0</v>
      </c>
      <c r="AQ94" s="22">
        <v>5666174</v>
      </c>
      <c r="AR94" s="22">
        <v>116534</v>
      </c>
      <c r="AS94" s="22">
        <v>410900</v>
      </c>
      <c r="AT94" s="22">
        <v>0</v>
      </c>
      <c r="AU94" s="22">
        <v>0</v>
      </c>
      <c r="AV94" s="22">
        <v>132841</v>
      </c>
      <c r="AW94" s="22">
        <v>0</v>
      </c>
      <c r="AX94" s="22">
        <v>0</v>
      </c>
      <c r="AY94" s="22">
        <v>0</v>
      </c>
      <c r="AZ94" s="22">
        <v>0</v>
      </c>
      <c r="BA94" s="22">
        <v>0</v>
      </c>
      <c r="BB94" s="22">
        <v>1960044</v>
      </c>
      <c r="BC94" s="22">
        <v>0</v>
      </c>
      <c r="BD94" s="22">
        <v>0</v>
      </c>
      <c r="BE94" s="22">
        <v>0</v>
      </c>
      <c r="BF94" s="22">
        <v>0</v>
      </c>
      <c r="BG94" s="22">
        <v>1371006</v>
      </c>
      <c r="BH94" s="22">
        <v>0</v>
      </c>
      <c r="BI94" s="22">
        <v>0</v>
      </c>
      <c r="BJ94" s="22">
        <v>0</v>
      </c>
      <c r="BK94" s="22">
        <v>149510</v>
      </c>
      <c r="BL94" s="22">
        <v>0</v>
      </c>
      <c r="BM94" s="22">
        <v>0</v>
      </c>
      <c r="BN94" s="22">
        <v>0</v>
      </c>
      <c r="BO94" s="22">
        <v>0</v>
      </c>
      <c r="BP94" s="22">
        <v>0</v>
      </c>
      <c r="BQ94" s="22">
        <v>0</v>
      </c>
      <c r="BR94" s="22">
        <v>0</v>
      </c>
      <c r="BS94" s="22">
        <v>0</v>
      </c>
      <c r="BT94" s="22">
        <v>88079</v>
      </c>
      <c r="BU94" s="22">
        <v>0</v>
      </c>
      <c r="BV94" s="22">
        <v>757716</v>
      </c>
      <c r="BW94" s="22">
        <v>0</v>
      </c>
      <c r="BX94" s="22">
        <v>0</v>
      </c>
      <c r="BY94" s="22">
        <v>0</v>
      </c>
      <c r="BZ94" s="22">
        <v>0</v>
      </c>
      <c r="CA94" s="22">
        <v>0</v>
      </c>
      <c r="CB94" s="22">
        <v>0</v>
      </c>
      <c r="CC94" s="22">
        <v>4986630</v>
      </c>
      <c r="CD94" s="22">
        <v>679544</v>
      </c>
    </row>
    <row r="95" spans="1:82" x14ac:dyDescent="0.25">
      <c r="A95" s="22" t="s">
        <v>120</v>
      </c>
      <c r="B95" s="22" t="s">
        <v>292</v>
      </c>
      <c r="C95" s="22" t="s">
        <v>307</v>
      </c>
      <c r="D95" s="22" t="s">
        <v>308</v>
      </c>
      <c r="E95" s="22">
        <v>0</v>
      </c>
      <c r="F95" s="22">
        <v>0</v>
      </c>
      <c r="G95" s="22">
        <v>48593</v>
      </c>
      <c r="H95" s="22">
        <v>923974</v>
      </c>
      <c r="I95" s="22">
        <v>0</v>
      </c>
      <c r="J95" s="22">
        <v>99281</v>
      </c>
      <c r="K95" s="22">
        <v>10000</v>
      </c>
      <c r="L95" s="22">
        <v>4543</v>
      </c>
      <c r="M95" s="22">
        <v>2025</v>
      </c>
      <c r="N95" s="22">
        <v>0</v>
      </c>
      <c r="O95" s="22">
        <v>21962</v>
      </c>
      <c r="P95" s="22">
        <v>215175</v>
      </c>
      <c r="Q95" s="22">
        <v>0</v>
      </c>
      <c r="R95" s="22">
        <v>0</v>
      </c>
      <c r="S95" s="22">
        <v>0</v>
      </c>
      <c r="T95" s="22">
        <v>0</v>
      </c>
      <c r="U95" s="22">
        <v>118948</v>
      </c>
      <c r="V95" s="22">
        <v>294472</v>
      </c>
      <c r="W95" s="22">
        <v>131045</v>
      </c>
      <c r="X95" s="22">
        <v>0</v>
      </c>
      <c r="Y95" s="22">
        <v>112299</v>
      </c>
      <c r="Z95" s="22">
        <v>0</v>
      </c>
      <c r="AA95" s="22">
        <v>0</v>
      </c>
      <c r="AB95" s="22">
        <v>0</v>
      </c>
      <c r="AC95" s="22">
        <v>7501</v>
      </c>
      <c r="AD95" s="22">
        <v>0</v>
      </c>
      <c r="AE95" s="22">
        <v>0</v>
      </c>
      <c r="AF95" s="22">
        <v>0</v>
      </c>
      <c r="AG95" s="22">
        <v>537</v>
      </c>
      <c r="AH95" s="22">
        <v>0</v>
      </c>
      <c r="AI95" s="22">
        <v>0</v>
      </c>
      <c r="AJ95" s="22">
        <v>238468</v>
      </c>
      <c r="AK95" s="22">
        <v>33635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  <c r="AQ95" s="22">
        <v>2262458</v>
      </c>
      <c r="AR95" s="22">
        <v>47659</v>
      </c>
      <c r="AS95" s="22">
        <v>285021</v>
      </c>
      <c r="AT95" s="22">
        <v>0</v>
      </c>
      <c r="AU95" s="22">
        <v>0</v>
      </c>
      <c r="AV95" s="22">
        <v>115825</v>
      </c>
      <c r="AW95" s="22">
        <v>0</v>
      </c>
      <c r="AX95" s="22">
        <v>14231</v>
      </c>
      <c r="AY95" s="22">
        <v>0</v>
      </c>
      <c r="AZ95" s="22">
        <v>0</v>
      </c>
      <c r="BA95" s="22">
        <v>147842</v>
      </c>
      <c r="BB95" s="22">
        <v>235900</v>
      </c>
      <c r="BC95" s="22">
        <v>0</v>
      </c>
      <c r="BD95" s="22">
        <v>0</v>
      </c>
      <c r="BE95" s="22">
        <v>0</v>
      </c>
      <c r="BF95" s="22">
        <v>0</v>
      </c>
      <c r="BG95" s="22">
        <v>166201</v>
      </c>
      <c r="BH95" s="22">
        <v>181648</v>
      </c>
      <c r="BI95" s="22">
        <v>147243</v>
      </c>
      <c r="BJ95" s="22">
        <v>0</v>
      </c>
      <c r="BK95" s="22">
        <v>108421</v>
      </c>
      <c r="BL95" s="22">
        <v>0</v>
      </c>
      <c r="BM95" s="22">
        <v>0</v>
      </c>
      <c r="BN95" s="22">
        <v>0</v>
      </c>
      <c r="BO95" s="22">
        <v>0</v>
      </c>
      <c r="BP95" s="22">
        <v>0</v>
      </c>
      <c r="BQ95" s="22">
        <v>33187</v>
      </c>
      <c r="BR95" s="22">
        <v>0</v>
      </c>
      <c r="BS95" s="22">
        <v>0</v>
      </c>
      <c r="BT95" s="22">
        <v>0</v>
      </c>
      <c r="BU95" s="22">
        <v>0</v>
      </c>
      <c r="BV95" s="22">
        <v>348193</v>
      </c>
      <c r="BW95" s="22">
        <v>73995</v>
      </c>
      <c r="BX95" s="22">
        <v>0</v>
      </c>
      <c r="BY95" s="22">
        <v>0</v>
      </c>
      <c r="BZ95" s="22">
        <v>0</v>
      </c>
      <c r="CA95" s="22">
        <v>0</v>
      </c>
      <c r="CB95" s="22">
        <v>0</v>
      </c>
      <c r="CC95" s="22">
        <v>1905366</v>
      </c>
      <c r="CD95" s="22">
        <v>357092</v>
      </c>
    </row>
    <row r="96" spans="1:82" x14ac:dyDescent="0.25">
      <c r="A96" s="22" t="s">
        <v>120</v>
      </c>
      <c r="B96" s="22" t="s">
        <v>292</v>
      </c>
      <c r="C96" s="22" t="s">
        <v>309</v>
      </c>
      <c r="D96" s="22" t="s">
        <v>310</v>
      </c>
      <c r="E96" s="22"/>
      <c r="F96" s="22"/>
      <c r="G96" s="22">
        <v>6373947</v>
      </c>
      <c r="H96" s="22"/>
      <c r="I96" s="22">
        <v>333947</v>
      </c>
      <c r="J96" s="22">
        <v>2643818</v>
      </c>
      <c r="K96" s="22"/>
      <c r="L96" s="22"/>
      <c r="M96" s="22">
        <v>132120</v>
      </c>
      <c r="N96" s="22"/>
      <c r="O96" s="22"/>
      <c r="P96" s="22">
        <v>8613</v>
      </c>
      <c r="Q96" s="22"/>
      <c r="R96" s="22"/>
      <c r="S96" s="22"/>
      <c r="T96" s="22"/>
      <c r="U96" s="22">
        <v>1256186</v>
      </c>
      <c r="V96" s="22">
        <v>2473661</v>
      </c>
      <c r="W96" s="22">
        <v>550911</v>
      </c>
      <c r="X96" s="22">
        <v>10592</v>
      </c>
      <c r="Y96" s="22">
        <v>100448</v>
      </c>
      <c r="Z96" s="22"/>
      <c r="AA96" s="22">
        <v>4148</v>
      </c>
      <c r="AB96" s="22"/>
      <c r="AC96" s="22">
        <v>574195</v>
      </c>
      <c r="AD96" s="22">
        <v>2487</v>
      </c>
      <c r="AE96" s="22"/>
      <c r="AF96" s="22"/>
      <c r="AG96" s="22">
        <v>60636</v>
      </c>
      <c r="AH96" s="22"/>
      <c r="AI96" s="22"/>
      <c r="AJ96" s="22">
        <v>624214</v>
      </c>
      <c r="AK96" s="22">
        <v>12488</v>
      </c>
      <c r="AL96" s="22"/>
      <c r="AM96" s="22"/>
      <c r="AN96" s="22"/>
      <c r="AO96" s="22"/>
      <c r="AP96" s="22"/>
      <c r="AQ96" s="22">
        <v>15162411</v>
      </c>
      <c r="AR96" s="22">
        <v>147823</v>
      </c>
      <c r="AS96" s="22">
        <v>1589480</v>
      </c>
      <c r="AT96" s="22"/>
      <c r="AU96" s="22">
        <v>32604</v>
      </c>
      <c r="AV96" s="22">
        <v>225789</v>
      </c>
      <c r="AW96" s="22">
        <v>6495</v>
      </c>
      <c r="AX96" s="22">
        <v>30783</v>
      </c>
      <c r="AY96" s="22">
        <v>230756</v>
      </c>
      <c r="AZ96" s="22"/>
      <c r="BA96" s="22"/>
      <c r="BB96" s="22">
        <v>2218491</v>
      </c>
      <c r="BC96" s="22"/>
      <c r="BD96" s="22"/>
      <c r="BE96" s="22">
        <v>121336</v>
      </c>
      <c r="BF96" s="22"/>
      <c r="BG96" s="22">
        <v>1329711</v>
      </c>
      <c r="BH96" s="22">
        <v>560320</v>
      </c>
      <c r="BI96" s="22">
        <v>491842</v>
      </c>
      <c r="BJ96" s="22"/>
      <c r="BK96" s="22">
        <v>131362</v>
      </c>
      <c r="BL96" s="22"/>
      <c r="BM96" s="22">
        <v>15000</v>
      </c>
      <c r="BN96" s="22"/>
      <c r="BO96" s="22">
        <v>405915</v>
      </c>
      <c r="BP96" s="22">
        <v>39373</v>
      </c>
      <c r="BQ96" s="22"/>
      <c r="BR96" s="22"/>
      <c r="BS96" s="22">
        <v>80080</v>
      </c>
      <c r="BT96" s="22"/>
      <c r="BU96" s="22"/>
      <c r="BV96" s="22">
        <v>1532896</v>
      </c>
      <c r="BW96" s="22">
        <v>304657</v>
      </c>
      <c r="BX96" s="22"/>
      <c r="BY96" s="22"/>
      <c r="BZ96" s="22"/>
      <c r="CA96" s="22"/>
      <c r="CB96" s="22"/>
      <c r="CC96" s="22">
        <v>9494713</v>
      </c>
      <c r="CD96" s="22">
        <v>5667698</v>
      </c>
    </row>
    <row r="97" spans="1:82" x14ac:dyDescent="0.25">
      <c r="A97" s="22" t="s">
        <v>120</v>
      </c>
      <c r="B97" s="22" t="s">
        <v>292</v>
      </c>
      <c r="C97" s="22" t="s">
        <v>311</v>
      </c>
      <c r="D97" s="22" t="s">
        <v>312</v>
      </c>
      <c r="E97" s="22">
        <v>1223088</v>
      </c>
      <c r="F97" s="22">
        <v>0</v>
      </c>
      <c r="G97" s="22">
        <v>50608</v>
      </c>
      <c r="H97" s="22">
        <v>0</v>
      </c>
      <c r="I97" s="22">
        <v>0</v>
      </c>
      <c r="J97" s="22">
        <v>58111</v>
      </c>
      <c r="K97" s="22">
        <v>0</v>
      </c>
      <c r="L97" s="22">
        <v>1400</v>
      </c>
      <c r="M97" s="22">
        <v>29765</v>
      </c>
      <c r="N97" s="22">
        <v>0</v>
      </c>
      <c r="O97" s="22">
        <v>0</v>
      </c>
      <c r="P97" s="22">
        <v>862791</v>
      </c>
      <c r="Q97" s="22">
        <v>0</v>
      </c>
      <c r="R97" s="22">
        <v>0</v>
      </c>
      <c r="S97" s="22">
        <v>14286</v>
      </c>
      <c r="T97" s="22">
        <v>0</v>
      </c>
      <c r="U97" s="22">
        <v>296581</v>
      </c>
      <c r="V97" s="22">
        <v>190790</v>
      </c>
      <c r="W97" s="22">
        <v>138098</v>
      </c>
      <c r="X97" s="22">
        <v>0</v>
      </c>
      <c r="Y97" s="22">
        <v>42000</v>
      </c>
      <c r="Z97" s="22">
        <v>0</v>
      </c>
      <c r="AA97" s="22">
        <v>8940</v>
      </c>
      <c r="AB97" s="22">
        <v>0</v>
      </c>
      <c r="AC97" s="22">
        <v>45368</v>
      </c>
      <c r="AD97" s="22">
        <v>11084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195588</v>
      </c>
      <c r="AK97" s="22">
        <v>49376</v>
      </c>
      <c r="AL97" s="22">
        <v>0</v>
      </c>
      <c r="AM97" s="22">
        <v>1945</v>
      </c>
      <c r="AN97" s="22">
        <v>0</v>
      </c>
      <c r="AO97" s="22">
        <v>0</v>
      </c>
      <c r="AP97" s="22">
        <v>0</v>
      </c>
      <c r="AQ97" s="22">
        <v>3219819</v>
      </c>
      <c r="AR97" s="22">
        <v>56904</v>
      </c>
      <c r="AS97" s="22">
        <v>402722</v>
      </c>
      <c r="AT97" s="22">
        <v>0</v>
      </c>
      <c r="AU97" s="22">
        <v>0</v>
      </c>
      <c r="AV97" s="22">
        <v>99828</v>
      </c>
      <c r="AW97" s="22">
        <v>91</v>
      </c>
      <c r="AX97" s="22">
        <v>8898</v>
      </c>
      <c r="AY97" s="22">
        <v>22189</v>
      </c>
      <c r="AZ97" s="22">
        <v>0</v>
      </c>
      <c r="BA97" s="22">
        <v>21503</v>
      </c>
      <c r="BB97" s="22">
        <v>402062</v>
      </c>
      <c r="BC97" s="22">
        <v>0</v>
      </c>
      <c r="BD97" s="22">
        <v>0</v>
      </c>
      <c r="BE97" s="22">
        <v>22556</v>
      </c>
      <c r="BF97" s="22">
        <v>0</v>
      </c>
      <c r="BG97" s="22">
        <v>406835</v>
      </c>
      <c r="BH97" s="22">
        <v>297275</v>
      </c>
      <c r="BI97" s="22">
        <v>146364</v>
      </c>
      <c r="BJ97" s="22">
        <v>0</v>
      </c>
      <c r="BK97" s="22">
        <v>61921</v>
      </c>
      <c r="BL97" s="22">
        <v>0</v>
      </c>
      <c r="BM97" s="22">
        <v>23796</v>
      </c>
      <c r="BN97" s="22">
        <v>0</v>
      </c>
      <c r="BO97" s="22">
        <v>51660</v>
      </c>
      <c r="BP97" s="22">
        <v>48836</v>
      </c>
      <c r="BQ97" s="22">
        <v>0</v>
      </c>
      <c r="BR97" s="22">
        <v>0</v>
      </c>
      <c r="BS97" s="22">
        <v>0</v>
      </c>
      <c r="BT97" s="22">
        <v>0</v>
      </c>
      <c r="BU97" s="22">
        <v>0</v>
      </c>
      <c r="BV97" s="22">
        <v>325003</v>
      </c>
      <c r="BW97" s="22">
        <v>71790</v>
      </c>
      <c r="BX97" s="22">
        <v>0</v>
      </c>
      <c r="BY97" s="22">
        <v>823</v>
      </c>
      <c r="BZ97" s="22">
        <v>0</v>
      </c>
      <c r="CA97" s="22">
        <v>0</v>
      </c>
      <c r="CB97" s="22">
        <v>0</v>
      </c>
      <c r="CC97" s="22">
        <v>2471056</v>
      </c>
      <c r="CD97" s="22">
        <v>748763</v>
      </c>
    </row>
    <row r="98" spans="1:82" x14ac:dyDescent="0.25">
      <c r="A98" s="22" t="s">
        <v>120</v>
      </c>
      <c r="B98" s="22" t="s">
        <v>292</v>
      </c>
      <c r="C98" s="22" t="s">
        <v>313</v>
      </c>
      <c r="D98" s="22" t="s">
        <v>314</v>
      </c>
      <c r="E98" s="22">
        <v>6513479</v>
      </c>
      <c r="F98" s="22">
        <v>158287</v>
      </c>
      <c r="G98" s="22">
        <v>0</v>
      </c>
      <c r="H98" s="22">
        <v>0</v>
      </c>
      <c r="I98" s="22">
        <v>462656</v>
      </c>
      <c r="J98" s="22">
        <v>15200</v>
      </c>
      <c r="K98" s="22">
        <v>1125</v>
      </c>
      <c r="L98" s="22">
        <v>35500</v>
      </c>
      <c r="M98" s="22">
        <v>38352</v>
      </c>
      <c r="N98" s="22">
        <v>0</v>
      </c>
      <c r="O98" s="22">
        <v>1288</v>
      </c>
      <c r="P98" s="22">
        <v>1339761</v>
      </c>
      <c r="Q98" s="22">
        <v>46619</v>
      </c>
      <c r="R98" s="22">
        <v>0</v>
      </c>
      <c r="S98" s="22">
        <v>0</v>
      </c>
      <c r="T98" s="22">
        <v>0</v>
      </c>
      <c r="U98" s="22">
        <v>1619759</v>
      </c>
      <c r="V98" s="22">
        <v>1120990</v>
      </c>
      <c r="W98" s="22">
        <v>1043594</v>
      </c>
      <c r="X98" s="22">
        <v>0</v>
      </c>
      <c r="Y98" s="22">
        <v>829037</v>
      </c>
      <c r="Z98" s="22">
        <v>0</v>
      </c>
      <c r="AA98" s="22">
        <v>0</v>
      </c>
      <c r="AB98" s="22">
        <v>0</v>
      </c>
      <c r="AC98" s="22">
        <v>101583</v>
      </c>
      <c r="AD98" s="22">
        <v>244168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1707980</v>
      </c>
      <c r="AK98" s="22">
        <v>173351</v>
      </c>
      <c r="AL98" s="22">
        <v>0</v>
      </c>
      <c r="AM98" s="22">
        <v>0</v>
      </c>
      <c r="AN98" s="22">
        <v>0</v>
      </c>
      <c r="AO98" s="22">
        <v>0</v>
      </c>
      <c r="AP98" s="22">
        <v>746567</v>
      </c>
      <c r="AQ98" s="22">
        <v>16199296</v>
      </c>
      <c r="AR98" s="22">
        <v>1232030</v>
      </c>
      <c r="AS98" s="22">
        <v>0</v>
      </c>
      <c r="AT98" s="22">
        <v>0</v>
      </c>
      <c r="AU98" s="22">
        <v>1137207</v>
      </c>
      <c r="AV98" s="22">
        <v>169677</v>
      </c>
      <c r="AW98" s="22">
        <v>2332</v>
      </c>
      <c r="AX98" s="22">
        <v>41081</v>
      </c>
      <c r="AY98" s="22">
        <v>150485</v>
      </c>
      <c r="AZ98" s="22">
        <v>0</v>
      </c>
      <c r="BA98" s="22">
        <v>704132</v>
      </c>
      <c r="BB98" s="22">
        <v>1423784</v>
      </c>
      <c r="BC98" s="22">
        <v>101649</v>
      </c>
      <c r="BD98" s="22">
        <v>0</v>
      </c>
      <c r="BE98" s="22">
        <v>57322</v>
      </c>
      <c r="BF98" s="22">
        <v>0</v>
      </c>
      <c r="BG98" s="22">
        <v>1697387</v>
      </c>
      <c r="BH98" s="22">
        <v>424383</v>
      </c>
      <c r="BI98" s="22">
        <v>1778437</v>
      </c>
      <c r="BJ98" s="22">
        <v>0</v>
      </c>
      <c r="BK98" s="22">
        <v>910300</v>
      </c>
      <c r="BL98" s="22">
        <v>0</v>
      </c>
      <c r="BM98" s="22">
        <v>0</v>
      </c>
      <c r="BN98" s="22">
        <v>0</v>
      </c>
      <c r="BO98" s="22">
        <v>273838</v>
      </c>
      <c r="BP98" s="22">
        <v>287171</v>
      </c>
      <c r="BQ98" s="22">
        <v>0</v>
      </c>
      <c r="BR98" s="22">
        <v>0</v>
      </c>
      <c r="BS98" s="22">
        <v>0</v>
      </c>
      <c r="BT98" s="22">
        <v>0</v>
      </c>
      <c r="BU98" s="22">
        <v>0</v>
      </c>
      <c r="BV98" s="22">
        <v>5189429</v>
      </c>
      <c r="BW98" s="22">
        <v>356443</v>
      </c>
      <c r="BX98" s="22">
        <v>0</v>
      </c>
      <c r="BY98" s="22">
        <v>0</v>
      </c>
      <c r="BZ98" s="22">
        <v>0</v>
      </c>
      <c r="CA98" s="22">
        <v>0</v>
      </c>
      <c r="CB98" s="22">
        <v>0</v>
      </c>
      <c r="CC98" s="22">
        <v>15937087</v>
      </c>
      <c r="CD98" s="22">
        <v>262209</v>
      </c>
    </row>
    <row r="99" spans="1:82" x14ac:dyDescent="0.25">
      <c r="A99" s="22" t="s">
        <v>120</v>
      </c>
      <c r="B99" s="22" t="s">
        <v>292</v>
      </c>
      <c r="C99" s="22" t="s">
        <v>315</v>
      </c>
      <c r="D99" s="22" t="s">
        <v>316</v>
      </c>
      <c r="E99" s="22">
        <v>1294199</v>
      </c>
      <c r="F99" s="22">
        <v>108244</v>
      </c>
      <c r="G99" s="22">
        <v>204112</v>
      </c>
      <c r="H99" s="22">
        <v>0</v>
      </c>
      <c r="I99" s="22">
        <v>0</v>
      </c>
      <c r="J99" s="22">
        <v>38633</v>
      </c>
      <c r="K99" s="22">
        <v>0</v>
      </c>
      <c r="L99" s="22">
        <v>16536</v>
      </c>
      <c r="M99" s="22">
        <v>3665</v>
      </c>
      <c r="N99" s="22">
        <v>0</v>
      </c>
      <c r="O99" s="22">
        <v>63924</v>
      </c>
      <c r="P99" s="22">
        <v>610171</v>
      </c>
      <c r="Q99" s="22">
        <v>7783</v>
      </c>
      <c r="R99" s="22">
        <v>0</v>
      </c>
      <c r="S99" s="22">
        <v>0</v>
      </c>
      <c r="T99" s="22">
        <v>0</v>
      </c>
      <c r="U99" s="22">
        <v>501636</v>
      </c>
      <c r="V99" s="22">
        <v>154208</v>
      </c>
      <c r="W99" s="22">
        <v>118904</v>
      </c>
      <c r="X99" s="22">
        <v>0</v>
      </c>
      <c r="Y99" s="22">
        <v>0</v>
      </c>
      <c r="Z99" s="22">
        <v>0</v>
      </c>
      <c r="AA99" s="22">
        <v>9901</v>
      </c>
      <c r="AB99" s="22">
        <v>0</v>
      </c>
      <c r="AC99" s="22">
        <v>1020</v>
      </c>
      <c r="AD99" s="22">
        <v>0</v>
      </c>
      <c r="AE99" s="22">
        <v>0</v>
      </c>
      <c r="AF99" s="22">
        <v>0</v>
      </c>
      <c r="AG99" s="22">
        <v>232660</v>
      </c>
      <c r="AH99" s="22">
        <v>0</v>
      </c>
      <c r="AI99" s="22">
        <v>0</v>
      </c>
      <c r="AJ99" s="22">
        <v>331101</v>
      </c>
      <c r="AK99" s="22">
        <v>0</v>
      </c>
      <c r="AL99" s="22">
        <v>0</v>
      </c>
      <c r="AM99" s="22">
        <v>4344</v>
      </c>
      <c r="AN99" s="22">
        <v>0</v>
      </c>
      <c r="AO99" s="22">
        <v>0</v>
      </c>
      <c r="AP99" s="22">
        <v>595</v>
      </c>
      <c r="AQ99" s="22">
        <v>3701636</v>
      </c>
      <c r="AR99" s="22">
        <v>54024</v>
      </c>
      <c r="AS99" s="22">
        <v>523040</v>
      </c>
      <c r="AT99" s="22">
        <v>0</v>
      </c>
      <c r="AU99" s="22">
        <v>98089</v>
      </c>
      <c r="AV99" s="22">
        <v>0</v>
      </c>
      <c r="AW99" s="22">
        <v>0</v>
      </c>
      <c r="AX99" s="22">
        <v>0</v>
      </c>
      <c r="AY99" s="22">
        <v>0</v>
      </c>
      <c r="AZ99" s="22">
        <v>0</v>
      </c>
      <c r="BA99" s="22">
        <v>0</v>
      </c>
      <c r="BB99" s="22">
        <v>664476</v>
      </c>
      <c r="BC99" s="22">
        <v>0</v>
      </c>
      <c r="BD99" s="22">
        <v>0</v>
      </c>
      <c r="BE99" s="22">
        <v>0</v>
      </c>
      <c r="BF99" s="22">
        <v>0</v>
      </c>
      <c r="BG99" s="22">
        <v>0</v>
      </c>
      <c r="BH99" s="22">
        <v>632191</v>
      </c>
      <c r="BI99" s="22">
        <v>172402</v>
      </c>
      <c r="BJ99" s="22">
        <v>0</v>
      </c>
      <c r="BK99" s="22">
        <v>10906</v>
      </c>
      <c r="BL99" s="22">
        <v>0</v>
      </c>
      <c r="BM99" s="22">
        <v>0</v>
      </c>
      <c r="BN99" s="22">
        <v>0</v>
      </c>
      <c r="BO99" s="22">
        <v>0</v>
      </c>
      <c r="BP99" s="22">
        <v>0</v>
      </c>
      <c r="BQ99" s="22">
        <v>0</v>
      </c>
      <c r="BR99" s="22">
        <v>0</v>
      </c>
      <c r="BS99" s="22">
        <v>0</v>
      </c>
      <c r="BT99" s="22">
        <v>0</v>
      </c>
      <c r="BU99" s="22">
        <v>0</v>
      </c>
      <c r="BV99" s="22">
        <v>363430</v>
      </c>
      <c r="BW99" s="22">
        <v>0</v>
      </c>
      <c r="BX99" s="22">
        <v>0</v>
      </c>
      <c r="BY99" s="22">
        <v>0</v>
      </c>
      <c r="BZ99" s="22">
        <v>0</v>
      </c>
      <c r="CA99" s="22">
        <v>0</v>
      </c>
      <c r="CB99" s="22">
        <v>37264</v>
      </c>
      <c r="CC99" s="22">
        <v>2555822</v>
      </c>
      <c r="CD99" s="22">
        <v>1145814</v>
      </c>
    </row>
    <row r="100" spans="1:82" x14ac:dyDescent="0.25">
      <c r="A100" s="22" t="s">
        <v>120</v>
      </c>
      <c r="B100" s="22" t="s">
        <v>292</v>
      </c>
      <c r="C100" s="22" t="s">
        <v>317</v>
      </c>
      <c r="D100" s="22" t="s">
        <v>318</v>
      </c>
      <c r="E100" s="22">
        <v>810967</v>
      </c>
      <c r="F100" s="22">
        <v>0</v>
      </c>
      <c r="G100" s="22">
        <v>188941</v>
      </c>
      <c r="H100" s="22">
        <v>0</v>
      </c>
      <c r="I100" s="22">
        <v>0</v>
      </c>
      <c r="J100" s="22">
        <v>75161</v>
      </c>
      <c r="K100" s="22">
        <v>0</v>
      </c>
      <c r="L100" s="22">
        <v>0</v>
      </c>
      <c r="M100" s="22">
        <v>225</v>
      </c>
      <c r="N100" s="22">
        <v>0</v>
      </c>
      <c r="O100" s="22">
        <v>0</v>
      </c>
      <c r="P100" s="22">
        <v>30565</v>
      </c>
      <c r="Q100" s="22">
        <v>0</v>
      </c>
      <c r="R100" s="22">
        <v>0</v>
      </c>
      <c r="S100" s="22">
        <v>0</v>
      </c>
      <c r="T100" s="22">
        <v>0</v>
      </c>
      <c r="U100" s="22">
        <v>208632</v>
      </c>
      <c r="V100" s="22">
        <v>116564</v>
      </c>
      <c r="W100" s="22">
        <v>106355</v>
      </c>
      <c r="X100" s="22">
        <v>0</v>
      </c>
      <c r="Y100" s="22">
        <v>0</v>
      </c>
      <c r="Z100" s="22">
        <v>0</v>
      </c>
      <c r="AA100" s="22">
        <v>9575</v>
      </c>
      <c r="AB100" s="22">
        <v>0</v>
      </c>
      <c r="AC100" s="22">
        <v>2301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776629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  <c r="AQ100" s="22">
        <v>2325915</v>
      </c>
      <c r="AR100" s="22">
        <v>104801</v>
      </c>
      <c r="AS100" s="22">
        <v>360804</v>
      </c>
      <c r="AT100" s="22">
        <v>0</v>
      </c>
      <c r="AU100" s="22">
        <v>0</v>
      </c>
      <c r="AV100" s="22">
        <v>86320</v>
      </c>
      <c r="AW100" s="22">
        <v>590</v>
      </c>
      <c r="AX100" s="22">
        <v>4875</v>
      </c>
      <c r="AY100" s="22">
        <v>18986</v>
      </c>
      <c r="AZ100" s="22">
        <v>0</v>
      </c>
      <c r="BA100" s="22">
        <v>252889</v>
      </c>
      <c r="BB100" s="22">
        <v>162416</v>
      </c>
      <c r="BC100" s="22">
        <v>0</v>
      </c>
      <c r="BD100" s="22">
        <v>0</v>
      </c>
      <c r="BE100" s="22">
        <v>195</v>
      </c>
      <c r="BF100" s="22">
        <v>0</v>
      </c>
      <c r="BG100" s="22">
        <v>219193</v>
      </c>
      <c r="BH100" s="22">
        <v>68666</v>
      </c>
      <c r="BI100" s="22">
        <v>39272</v>
      </c>
      <c r="BJ100" s="22">
        <v>0</v>
      </c>
      <c r="BK100" s="22">
        <v>34374</v>
      </c>
      <c r="BL100" s="22">
        <v>0</v>
      </c>
      <c r="BM100" s="22">
        <v>1140</v>
      </c>
      <c r="BN100" s="22">
        <v>0</v>
      </c>
      <c r="BO100" s="22">
        <v>15055</v>
      </c>
      <c r="BP100" s="22">
        <v>0</v>
      </c>
      <c r="BQ100" s="22">
        <v>0</v>
      </c>
      <c r="BR100" s="22">
        <v>0</v>
      </c>
      <c r="BS100" s="22">
        <v>0</v>
      </c>
      <c r="BT100" s="22">
        <v>0</v>
      </c>
      <c r="BU100" s="22">
        <v>0</v>
      </c>
      <c r="BV100" s="22">
        <v>216783</v>
      </c>
      <c r="BW100" s="22">
        <v>16993</v>
      </c>
      <c r="BX100" s="22">
        <v>0</v>
      </c>
      <c r="BY100" s="22">
        <v>23930</v>
      </c>
      <c r="BZ100" s="22">
        <v>0</v>
      </c>
      <c r="CA100" s="22">
        <v>0</v>
      </c>
      <c r="CB100" s="22">
        <v>0</v>
      </c>
      <c r="CC100" s="22">
        <v>1627282</v>
      </c>
      <c r="CD100" s="22">
        <v>698633</v>
      </c>
    </row>
    <row r="101" spans="1:82" x14ac:dyDescent="0.25">
      <c r="A101" s="22" t="s">
        <v>120</v>
      </c>
      <c r="B101" s="22" t="s">
        <v>292</v>
      </c>
      <c r="C101" s="22" t="s">
        <v>319</v>
      </c>
      <c r="D101" s="22" t="s">
        <v>320</v>
      </c>
      <c r="E101" s="22">
        <v>924116</v>
      </c>
      <c r="F101" s="22">
        <v>0</v>
      </c>
      <c r="G101" s="22">
        <v>22731</v>
      </c>
      <c r="H101" s="22">
        <v>0</v>
      </c>
      <c r="I101" s="22">
        <v>0</v>
      </c>
      <c r="J101" s="22">
        <v>98495</v>
      </c>
      <c r="K101" s="22">
        <v>0</v>
      </c>
      <c r="L101" s="22">
        <v>0</v>
      </c>
      <c r="M101" s="22">
        <v>4123</v>
      </c>
      <c r="N101" s="22">
        <v>0</v>
      </c>
      <c r="O101" s="22">
        <v>0</v>
      </c>
      <c r="P101" s="22">
        <v>612</v>
      </c>
      <c r="Q101" s="22">
        <v>0</v>
      </c>
      <c r="R101" s="22">
        <v>0</v>
      </c>
      <c r="S101" s="22">
        <v>0</v>
      </c>
      <c r="T101" s="22">
        <v>0</v>
      </c>
      <c r="U101" s="22">
        <v>321237</v>
      </c>
      <c r="V101" s="22">
        <v>128456</v>
      </c>
      <c r="W101" s="22">
        <v>132090</v>
      </c>
      <c r="X101" s="22">
        <v>0</v>
      </c>
      <c r="Y101" s="22">
        <v>36077</v>
      </c>
      <c r="Z101" s="22">
        <v>0</v>
      </c>
      <c r="AA101" s="22">
        <v>0</v>
      </c>
      <c r="AB101" s="22">
        <v>0</v>
      </c>
      <c r="AC101" s="22">
        <v>56549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216868</v>
      </c>
      <c r="AK101" s="22">
        <v>4803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  <c r="AQ101" s="22">
        <v>1946157</v>
      </c>
      <c r="AR101" s="22">
        <v>50363</v>
      </c>
      <c r="AS101" s="22">
        <v>388314</v>
      </c>
      <c r="AT101" s="22">
        <v>0</v>
      </c>
      <c r="AU101" s="22">
        <v>0</v>
      </c>
      <c r="AV101" s="22">
        <v>135602</v>
      </c>
      <c r="AW101" s="22">
        <v>5798</v>
      </c>
      <c r="AX101" s="22">
        <v>12208</v>
      </c>
      <c r="AY101" s="22">
        <v>5573</v>
      </c>
      <c r="AZ101" s="22">
        <v>0</v>
      </c>
      <c r="BA101" s="22">
        <v>69817</v>
      </c>
      <c r="BB101" s="22">
        <v>374931</v>
      </c>
      <c r="BC101" s="22">
        <v>0</v>
      </c>
      <c r="BD101" s="22">
        <v>0</v>
      </c>
      <c r="BE101" s="22">
        <v>0</v>
      </c>
      <c r="BF101" s="22">
        <v>0</v>
      </c>
      <c r="BG101" s="22">
        <v>245632</v>
      </c>
      <c r="BH101" s="22">
        <v>111584</v>
      </c>
      <c r="BI101" s="22">
        <v>133887</v>
      </c>
      <c r="BJ101" s="22">
        <v>0</v>
      </c>
      <c r="BK101" s="22">
        <v>49492</v>
      </c>
      <c r="BL101" s="22">
        <v>0</v>
      </c>
      <c r="BM101" s="22">
        <v>0</v>
      </c>
      <c r="BN101" s="22">
        <v>0</v>
      </c>
      <c r="BO101" s="22">
        <v>77793</v>
      </c>
      <c r="BP101" s="22">
        <v>1454</v>
      </c>
      <c r="BQ101" s="22">
        <v>0</v>
      </c>
      <c r="BR101" s="22">
        <v>0</v>
      </c>
      <c r="BS101" s="22">
        <v>0</v>
      </c>
      <c r="BT101" s="22">
        <v>0</v>
      </c>
      <c r="BU101" s="22">
        <v>0</v>
      </c>
      <c r="BV101" s="22">
        <v>367037</v>
      </c>
      <c r="BW101" s="22">
        <v>57855</v>
      </c>
      <c r="BX101" s="22">
        <v>0</v>
      </c>
      <c r="BY101" s="22">
        <v>0</v>
      </c>
      <c r="BZ101" s="22">
        <v>0</v>
      </c>
      <c r="CA101" s="22">
        <v>0</v>
      </c>
      <c r="CB101" s="22">
        <v>0</v>
      </c>
      <c r="CC101" s="22">
        <v>2087340</v>
      </c>
      <c r="CD101" s="22">
        <v>-141183</v>
      </c>
    </row>
    <row r="102" spans="1:82" x14ac:dyDescent="0.25">
      <c r="A102" s="22" t="s">
        <v>120</v>
      </c>
      <c r="B102" s="22" t="s">
        <v>292</v>
      </c>
      <c r="C102" s="22" t="s">
        <v>321</v>
      </c>
      <c r="D102" s="22" t="s">
        <v>322</v>
      </c>
      <c r="E102" s="22">
        <v>2186930</v>
      </c>
      <c r="F102" s="22">
        <v>3816</v>
      </c>
      <c r="G102" s="22">
        <v>107011</v>
      </c>
      <c r="H102" s="22">
        <v>0</v>
      </c>
      <c r="I102" s="22">
        <v>0</v>
      </c>
      <c r="J102" s="22">
        <v>100585</v>
      </c>
      <c r="K102" s="22">
        <v>102329</v>
      </c>
      <c r="L102" s="22">
        <v>0</v>
      </c>
      <c r="M102" s="22">
        <v>40033</v>
      </c>
      <c r="N102" s="22">
        <v>83160</v>
      </c>
      <c r="O102" s="22">
        <v>1599</v>
      </c>
      <c r="P102" s="22">
        <v>358893</v>
      </c>
      <c r="Q102" s="22">
        <v>0</v>
      </c>
      <c r="R102" s="22">
        <v>0</v>
      </c>
      <c r="S102" s="22">
        <v>0</v>
      </c>
      <c r="T102" s="22">
        <v>0</v>
      </c>
      <c r="U102" s="22">
        <v>518797</v>
      </c>
      <c r="V102" s="22">
        <v>465948</v>
      </c>
      <c r="W102" s="22">
        <v>146520</v>
      </c>
      <c r="X102" s="22">
        <v>0</v>
      </c>
      <c r="Y102" s="22">
        <v>67260</v>
      </c>
      <c r="Z102" s="22">
        <v>0</v>
      </c>
      <c r="AA102" s="22">
        <v>0</v>
      </c>
      <c r="AB102" s="22">
        <v>0</v>
      </c>
      <c r="AC102" s="22">
        <v>22872</v>
      </c>
      <c r="AD102" s="22">
        <v>3441</v>
      </c>
      <c r="AE102" s="22">
        <v>20761</v>
      </c>
      <c r="AF102" s="22">
        <v>1358498</v>
      </c>
      <c r="AG102" s="22">
        <v>0</v>
      </c>
      <c r="AH102" s="22">
        <v>0</v>
      </c>
      <c r="AI102" s="22">
        <v>0</v>
      </c>
      <c r="AJ102" s="22">
        <v>267830</v>
      </c>
      <c r="AK102" s="22">
        <v>1042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  <c r="AQ102" s="22">
        <v>5857325</v>
      </c>
      <c r="AR102" s="22">
        <v>113602</v>
      </c>
      <c r="AS102" s="22">
        <v>529587</v>
      </c>
      <c r="AT102" s="22">
        <v>0</v>
      </c>
      <c r="AU102" s="22">
        <v>3182</v>
      </c>
      <c r="AV102" s="22">
        <v>218765</v>
      </c>
      <c r="AW102" s="22">
        <v>9880</v>
      </c>
      <c r="AX102" s="22">
        <v>34321</v>
      </c>
      <c r="AY102" s="22">
        <v>38554</v>
      </c>
      <c r="AZ102" s="22">
        <v>157156</v>
      </c>
      <c r="BA102" s="22">
        <v>104142</v>
      </c>
      <c r="BB102" s="22">
        <v>581354</v>
      </c>
      <c r="BC102" s="22">
        <v>0</v>
      </c>
      <c r="BD102" s="22">
        <v>0</v>
      </c>
      <c r="BE102" s="22">
        <v>14196</v>
      </c>
      <c r="BF102" s="22">
        <v>0</v>
      </c>
      <c r="BG102" s="22">
        <v>385599</v>
      </c>
      <c r="BH102" s="22">
        <v>362875</v>
      </c>
      <c r="BI102" s="22">
        <v>130332</v>
      </c>
      <c r="BJ102" s="22">
        <v>0</v>
      </c>
      <c r="BK102" s="22">
        <v>104411</v>
      </c>
      <c r="BL102" s="22">
        <v>0</v>
      </c>
      <c r="BM102" s="22">
        <v>42685</v>
      </c>
      <c r="BN102" s="22">
        <v>0</v>
      </c>
      <c r="BO102" s="22">
        <v>65206</v>
      </c>
      <c r="BP102" s="22">
        <v>76615</v>
      </c>
      <c r="BQ102" s="22">
        <v>0</v>
      </c>
      <c r="BR102" s="22">
        <v>1377034</v>
      </c>
      <c r="BS102" s="22">
        <v>0</v>
      </c>
      <c r="BT102" s="22">
        <v>0</v>
      </c>
      <c r="BU102" s="22">
        <v>7407</v>
      </c>
      <c r="BV102" s="22">
        <v>682703</v>
      </c>
      <c r="BW102" s="22">
        <v>64230</v>
      </c>
      <c r="BX102" s="22">
        <v>0</v>
      </c>
      <c r="BY102" s="22">
        <v>0</v>
      </c>
      <c r="BZ102" s="22">
        <v>0</v>
      </c>
      <c r="CA102" s="22">
        <v>0</v>
      </c>
      <c r="CB102" s="22">
        <v>0</v>
      </c>
      <c r="CC102" s="22">
        <v>5103836</v>
      </c>
      <c r="CD102" s="22">
        <v>753489</v>
      </c>
    </row>
    <row r="103" spans="1:82" x14ac:dyDescent="0.25">
      <c r="A103" s="22" t="s">
        <v>120</v>
      </c>
      <c r="B103" s="22" t="s">
        <v>292</v>
      </c>
      <c r="C103" s="22" t="s">
        <v>323</v>
      </c>
      <c r="D103" s="22" t="s">
        <v>324</v>
      </c>
      <c r="E103" s="22">
        <v>2486393</v>
      </c>
      <c r="F103" s="22">
        <v>0</v>
      </c>
      <c r="G103" s="22">
        <v>172032</v>
      </c>
      <c r="H103" s="22">
        <v>0</v>
      </c>
      <c r="I103" s="22">
        <v>0</v>
      </c>
      <c r="J103" s="22">
        <v>229650</v>
      </c>
      <c r="K103" s="22">
        <v>0</v>
      </c>
      <c r="L103" s="22">
        <v>0</v>
      </c>
      <c r="M103" s="22">
        <v>122545</v>
      </c>
      <c r="N103" s="22">
        <v>0</v>
      </c>
      <c r="O103" s="22">
        <v>0</v>
      </c>
      <c r="P103" s="22">
        <v>497561</v>
      </c>
      <c r="Q103" s="22">
        <v>0</v>
      </c>
      <c r="R103" s="22">
        <v>0</v>
      </c>
      <c r="S103" s="22">
        <v>0</v>
      </c>
      <c r="T103" s="22">
        <v>0</v>
      </c>
      <c r="U103" s="22">
        <v>412468</v>
      </c>
      <c r="V103" s="22">
        <v>557162</v>
      </c>
      <c r="W103" s="22">
        <v>177678</v>
      </c>
      <c r="X103" s="22">
        <v>0</v>
      </c>
      <c r="Y103" s="22">
        <v>28159</v>
      </c>
      <c r="Z103" s="22">
        <v>0</v>
      </c>
      <c r="AA103" s="22">
        <v>0</v>
      </c>
      <c r="AB103" s="22">
        <v>0</v>
      </c>
      <c r="AC103" s="22">
        <v>38547</v>
      </c>
      <c r="AD103" s="22">
        <v>26865</v>
      </c>
      <c r="AE103" s="22">
        <v>0</v>
      </c>
      <c r="AF103" s="22">
        <v>0</v>
      </c>
      <c r="AG103" s="22">
        <v>6520</v>
      </c>
      <c r="AH103" s="22">
        <v>0</v>
      </c>
      <c r="AI103" s="22">
        <v>0</v>
      </c>
      <c r="AJ103" s="22">
        <v>118765</v>
      </c>
      <c r="AK103" s="22">
        <v>30091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  <c r="AQ103" s="22">
        <v>4904436</v>
      </c>
      <c r="AR103" s="22">
        <v>99450</v>
      </c>
      <c r="AS103" s="22">
        <v>540427</v>
      </c>
      <c r="AT103" s="22">
        <v>0</v>
      </c>
      <c r="AU103" s="22">
        <v>0</v>
      </c>
      <c r="AV103" s="22">
        <v>377996</v>
      </c>
      <c r="AW103" s="22">
        <v>0</v>
      </c>
      <c r="AX103" s="22">
        <v>72827</v>
      </c>
      <c r="AY103" s="22">
        <v>231281</v>
      </c>
      <c r="AZ103" s="22">
        <v>0</v>
      </c>
      <c r="BA103" s="22">
        <v>0</v>
      </c>
      <c r="BB103" s="22">
        <v>665979</v>
      </c>
      <c r="BC103" s="22">
        <v>0</v>
      </c>
      <c r="BD103" s="22">
        <v>0</v>
      </c>
      <c r="BE103" s="22">
        <v>0</v>
      </c>
      <c r="BF103" s="22">
        <v>0</v>
      </c>
      <c r="BG103" s="22">
        <v>484571</v>
      </c>
      <c r="BH103" s="22">
        <v>437759</v>
      </c>
      <c r="BI103" s="22">
        <v>178899</v>
      </c>
      <c r="BJ103" s="22">
        <v>0</v>
      </c>
      <c r="BK103" s="22">
        <v>84052</v>
      </c>
      <c r="BL103" s="22">
        <v>0</v>
      </c>
      <c r="BM103" s="22">
        <v>0</v>
      </c>
      <c r="BN103" s="22">
        <v>0</v>
      </c>
      <c r="BO103" s="22">
        <v>156612</v>
      </c>
      <c r="BP103" s="22">
        <v>148414</v>
      </c>
      <c r="BQ103" s="22">
        <v>0</v>
      </c>
      <c r="BR103" s="22">
        <v>0</v>
      </c>
      <c r="BS103" s="22">
        <v>0</v>
      </c>
      <c r="BT103" s="22">
        <v>0</v>
      </c>
      <c r="BU103" s="22">
        <v>0</v>
      </c>
      <c r="BV103" s="22">
        <v>691786</v>
      </c>
      <c r="BW103" s="22">
        <v>115067</v>
      </c>
      <c r="BX103" s="22">
        <v>0</v>
      </c>
      <c r="BY103" s="22">
        <v>0</v>
      </c>
      <c r="BZ103" s="22">
        <v>0</v>
      </c>
      <c r="CA103" s="22">
        <v>0</v>
      </c>
      <c r="CB103" s="22">
        <v>0</v>
      </c>
      <c r="CC103" s="22">
        <v>4285120</v>
      </c>
      <c r="CD103" s="22">
        <v>619316</v>
      </c>
    </row>
    <row r="104" spans="1:82" x14ac:dyDescent="0.25">
      <c r="A104" s="22" t="s">
        <v>120</v>
      </c>
      <c r="B104" s="22" t="s">
        <v>292</v>
      </c>
      <c r="C104" s="22" t="s">
        <v>325</v>
      </c>
      <c r="D104" s="22" t="s">
        <v>326</v>
      </c>
      <c r="E104" s="22">
        <v>28087464</v>
      </c>
      <c r="F104" s="22">
        <v>69213</v>
      </c>
      <c r="G104" s="22">
        <v>88815</v>
      </c>
      <c r="H104" s="22"/>
      <c r="I104" s="22">
        <v>517381</v>
      </c>
      <c r="J104" s="22">
        <v>163456</v>
      </c>
      <c r="K104" s="22"/>
      <c r="L104" s="22">
        <v>1299048</v>
      </c>
      <c r="M104" s="22">
        <v>87292</v>
      </c>
      <c r="N104" s="22">
        <v>8634</v>
      </c>
      <c r="O104" s="22"/>
      <c r="P104" s="22">
        <v>44034</v>
      </c>
      <c r="Q104" s="22"/>
      <c r="R104" s="22"/>
      <c r="S104" s="22"/>
      <c r="T104" s="22"/>
      <c r="U104" s="22">
        <v>5031896</v>
      </c>
      <c r="V104" s="22">
        <v>1346949</v>
      </c>
      <c r="W104" s="22"/>
      <c r="X104" s="22">
        <v>168773</v>
      </c>
      <c r="Y104" s="22">
        <v>743957</v>
      </c>
      <c r="Z104" s="22"/>
      <c r="AA104" s="22"/>
      <c r="AB104" s="22">
        <v>7098</v>
      </c>
      <c r="AC104" s="22">
        <v>1059550</v>
      </c>
      <c r="AD104" s="22">
        <v>803844</v>
      </c>
      <c r="AE104" s="22"/>
      <c r="AF104" s="22">
        <v>582324</v>
      </c>
      <c r="AG104" s="22"/>
      <c r="AH104" s="22"/>
      <c r="AI104" s="22"/>
      <c r="AJ104" s="22">
        <v>1685265</v>
      </c>
      <c r="AK104" s="22"/>
      <c r="AL104" s="22"/>
      <c r="AM104" s="22"/>
      <c r="AN104" s="22"/>
      <c r="AO104" s="22"/>
      <c r="AP104" s="22"/>
      <c r="AQ104" s="22">
        <v>41794993</v>
      </c>
      <c r="AR104" s="22">
        <v>3609648</v>
      </c>
      <c r="AS104" s="22">
        <v>931306</v>
      </c>
      <c r="AT104" s="22">
        <v>460072</v>
      </c>
      <c r="AU104" s="22">
        <v>2002194</v>
      </c>
      <c r="AV104" s="22">
        <v>706559</v>
      </c>
      <c r="AW104" s="22">
        <v>55992</v>
      </c>
      <c r="AX104" s="22">
        <v>1383468</v>
      </c>
      <c r="AY104" s="22">
        <v>458531</v>
      </c>
      <c r="AZ104" s="22">
        <v>35985</v>
      </c>
      <c r="BA104" s="22">
        <v>257722</v>
      </c>
      <c r="BB104" s="22">
        <v>1204729</v>
      </c>
      <c r="BC104" s="22"/>
      <c r="BD104" s="22"/>
      <c r="BE104" s="22"/>
      <c r="BF104" s="22"/>
      <c r="BG104" s="22">
        <v>4024252</v>
      </c>
      <c r="BH104" s="22">
        <v>1018626</v>
      </c>
      <c r="BI104" s="22"/>
      <c r="BJ104" s="22">
        <v>288525</v>
      </c>
      <c r="BK104" s="22">
        <v>1033225</v>
      </c>
      <c r="BL104" s="22"/>
      <c r="BM104" s="22"/>
      <c r="BN104" s="22">
        <v>55574</v>
      </c>
      <c r="BO104" s="22">
        <v>1028664</v>
      </c>
      <c r="BP104" s="22">
        <v>1235210</v>
      </c>
      <c r="BQ104" s="22"/>
      <c r="BR104" s="22">
        <v>432902</v>
      </c>
      <c r="BS104" s="22"/>
      <c r="BT104" s="22"/>
      <c r="BU104" s="22"/>
      <c r="BV104" s="22">
        <v>5279876</v>
      </c>
      <c r="BW104" s="22"/>
      <c r="BX104" s="22"/>
      <c r="BY104" s="22"/>
      <c r="BZ104" s="22"/>
      <c r="CA104" s="22"/>
      <c r="CB104" s="22">
        <v>5060601</v>
      </c>
      <c r="CC104" s="22">
        <v>30563661</v>
      </c>
      <c r="CD104" s="22">
        <v>11231332</v>
      </c>
    </row>
    <row r="105" spans="1:82" x14ac:dyDescent="0.25">
      <c r="A105" s="22" t="s">
        <v>120</v>
      </c>
      <c r="B105" s="22" t="s">
        <v>292</v>
      </c>
      <c r="C105" s="22" t="s">
        <v>327</v>
      </c>
      <c r="D105" s="22" t="s">
        <v>328</v>
      </c>
      <c r="E105" s="22">
        <v>4617615</v>
      </c>
      <c r="F105" s="22">
        <v>0</v>
      </c>
      <c r="G105" s="22">
        <v>67645</v>
      </c>
      <c r="H105" s="22">
        <v>0</v>
      </c>
      <c r="I105" s="22">
        <v>0</v>
      </c>
      <c r="J105" s="22">
        <v>0</v>
      </c>
      <c r="K105" s="22">
        <v>3900</v>
      </c>
      <c r="L105" s="22">
        <v>0</v>
      </c>
      <c r="M105" s="22">
        <v>39807</v>
      </c>
      <c r="N105" s="22">
        <v>0</v>
      </c>
      <c r="O105" s="22">
        <v>0</v>
      </c>
      <c r="P105" s="22">
        <v>214905</v>
      </c>
      <c r="Q105" s="22">
        <v>413</v>
      </c>
      <c r="R105" s="22">
        <v>0</v>
      </c>
      <c r="S105" s="22">
        <v>0</v>
      </c>
      <c r="T105" s="22">
        <v>0</v>
      </c>
      <c r="U105" s="22">
        <v>731298</v>
      </c>
      <c r="V105" s="22">
        <v>446249</v>
      </c>
      <c r="W105" s="22">
        <v>248544</v>
      </c>
      <c r="X105" s="22">
        <v>0</v>
      </c>
      <c r="Y105" s="22">
        <v>181012</v>
      </c>
      <c r="Z105" s="22">
        <v>0</v>
      </c>
      <c r="AA105" s="22">
        <v>40368</v>
      </c>
      <c r="AB105" s="22">
        <v>0</v>
      </c>
      <c r="AC105" s="22">
        <v>69529</v>
      </c>
      <c r="AD105" s="22">
        <v>8816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821098</v>
      </c>
      <c r="AK105" s="22">
        <v>0</v>
      </c>
      <c r="AL105" s="22">
        <v>0</v>
      </c>
      <c r="AM105" s="22">
        <v>0</v>
      </c>
      <c r="AN105" s="22">
        <v>0</v>
      </c>
      <c r="AO105" s="22">
        <v>1183390</v>
      </c>
      <c r="AP105" s="22">
        <v>0</v>
      </c>
      <c r="AQ105" s="22">
        <v>8674589</v>
      </c>
      <c r="AR105" s="22">
        <v>77703</v>
      </c>
      <c r="AS105" s="22">
        <v>955508</v>
      </c>
      <c r="AT105" s="22">
        <v>0</v>
      </c>
      <c r="AU105" s="22">
        <v>0</v>
      </c>
      <c r="AV105" s="22">
        <v>59262</v>
      </c>
      <c r="AW105" s="22">
        <v>3375</v>
      </c>
      <c r="AX105" s="22">
        <v>30457</v>
      </c>
      <c r="AY105" s="22">
        <v>49949</v>
      </c>
      <c r="AZ105" s="22">
        <v>0</v>
      </c>
      <c r="BA105" s="22">
        <v>0</v>
      </c>
      <c r="BB105" s="22">
        <v>1422156</v>
      </c>
      <c r="BC105" s="22">
        <v>9338</v>
      </c>
      <c r="BD105" s="22">
        <v>0</v>
      </c>
      <c r="BE105" s="22">
        <v>0</v>
      </c>
      <c r="BF105" s="22">
        <v>0</v>
      </c>
      <c r="BG105" s="22">
        <v>783112</v>
      </c>
      <c r="BH105" s="22">
        <v>713016</v>
      </c>
      <c r="BI105" s="22">
        <v>245394</v>
      </c>
      <c r="BJ105" s="22">
        <v>0</v>
      </c>
      <c r="BK105" s="22">
        <v>224682</v>
      </c>
      <c r="BL105" s="22">
        <v>0</v>
      </c>
      <c r="BM105" s="22">
        <v>45524</v>
      </c>
      <c r="BN105" s="22">
        <v>17499</v>
      </c>
      <c r="BO105" s="22">
        <v>184789</v>
      </c>
      <c r="BP105" s="22">
        <v>239697</v>
      </c>
      <c r="BQ105" s="22">
        <v>0</v>
      </c>
      <c r="BR105" s="22">
        <v>0</v>
      </c>
      <c r="BS105" s="22">
        <v>0</v>
      </c>
      <c r="BT105" s="22">
        <v>0</v>
      </c>
      <c r="BU105" s="22">
        <v>0</v>
      </c>
      <c r="BV105" s="22">
        <v>1533121</v>
      </c>
      <c r="BW105" s="22">
        <v>203103</v>
      </c>
      <c r="BX105" s="22">
        <v>0</v>
      </c>
      <c r="BY105" s="22">
        <v>0</v>
      </c>
      <c r="BZ105" s="22">
        <v>0</v>
      </c>
      <c r="CA105" s="22">
        <v>891142</v>
      </c>
      <c r="CB105" s="22">
        <v>2174</v>
      </c>
      <c r="CC105" s="22">
        <v>7691001</v>
      </c>
      <c r="CD105" s="22">
        <v>983588</v>
      </c>
    </row>
    <row r="106" spans="1:82" x14ac:dyDescent="0.25">
      <c r="A106" s="22" t="s">
        <v>120</v>
      </c>
      <c r="B106" s="22" t="s">
        <v>292</v>
      </c>
      <c r="C106" s="22" t="s">
        <v>329</v>
      </c>
      <c r="D106" s="22" t="s">
        <v>330</v>
      </c>
      <c r="E106" s="22">
        <v>2838303</v>
      </c>
      <c r="F106" s="22">
        <v>0</v>
      </c>
      <c r="G106" s="22">
        <v>292083</v>
      </c>
      <c r="H106" s="22">
        <v>0</v>
      </c>
      <c r="I106" s="22">
        <v>0</v>
      </c>
      <c r="J106" s="22">
        <v>182212</v>
      </c>
      <c r="K106" s="22">
        <v>0</v>
      </c>
      <c r="L106" s="22">
        <v>0</v>
      </c>
      <c r="M106" s="22">
        <v>87146</v>
      </c>
      <c r="N106" s="22">
        <v>0</v>
      </c>
      <c r="O106" s="22">
        <v>54</v>
      </c>
      <c r="P106" s="22">
        <v>386978</v>
      </c>
      <c r="Q106" s="22">
        <v>0</v>
      </c>
      <c r="R106" s="22">
        <v>0</v>
      </c>
      <c r="S106" s="22">
        <v>460018</v>
      </c>
      <c r="T106" s="22">
        <v>0</v>
      </c>
      <c r="U106" s="22">
        <v>702627</v>
      </c>
      <c r="V106" s="22">
        <v>291802</v>
      </c>
      <c r="W106" s="22">
        <v>193023</v>
      </c>
      <c r="X106" s="22">
        <v>0</v>
      </c>
      <c r="Y106" s="22">
        <v>152963</v>
      </c>
      <c r="Z106" s="22">
        <v>0</v>
      </c>
      <c r="AA106" s="22">
        <v>16530</v>
      </c>
      <c r="AB106" s="22">
        <v>83730</v>
      </c>
      <c r="AC106" s="22">
        <v>108922</v>
      </c>
      <c r="AD106" s="22">
        <v>0</v>
      </c>
      <c r="AE106" s="22">
        <v>550902</v>
      </c>
      <c r="AF106" s="22">
        <v>0</v>
      </c>
      <c r="AG106" s="22">
        <v>0</v>
      </c>
      <c r="AH106" s="22">
        <v>0</v>
      </c>
      <c r="AI106" s="22">
        <v>0</v>
      </c>
      <c r="AJ106" s="22">
        <v>451682</v>
      </c>
      <c r="AK106" s="22">
        <v>515414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  <c r="AQ106" s="22">
        <v>7314389</v>
      </c>
      <c r="AR106" s="22">
        <v>223791</v>
      </c>
      <c r="AS106" s="22">
        <v>477404</v>
      </c>
      <c r="AT106" s="22">
        <v>0</v>
      </c>
      <c r="AU106" s="22">
        <v>0</v>
      </c>
      <c r="AV106" s="22">
        <v>183158</v>
      </c>
      <c r="AW106" s="22">
        <v>7271</v>
      </c>
      <c r="AX106" s="22">
        <v>28733</v>
      </c>
      <c r="AY106" s="22">
        <v>201812</v>
      </c>
      <c r="AZ106" s="22">
        <v>0</v>
      </c>
      <c r="BA106" s="22">
        <v>199466</v>
      </c>
      <c r="BB106" s="22">
        <v>728091</v>
      </c>
      <c r="BC106" s="22">
        <v>0</v>
      </c>
      <c r="BD106" s="22">
        <v>0</v>
      </c>
      <c r="BE106" s="22">
        <v>178478</v>
      </c>
      <c r="BF106" s="22">
        <v>0</v>
      </c>
      <c r="BG106" s="22">
        <v>622977</v>
      </c>
      <c r="BH106" s="22">
        <v>261827</v>
      </c>
      <c r="BI106" s="22">
        <v>346675</v>
      </c>
      <c r="BJ106" s="22">
        <v>0</v>
      </c>
      <c r="BK106" s="22">
        <v>163681</v>
      </c>
      <c r="BL106" s="22">
        <v>0</v>
      </c>
      <c r="BM106" s="22">
        <v>44899</v>
      </c>
      <c r="BN106" s="22">
        <v>229429</v>
      </c>
      <c r="BO106" s="22">
        <v>285698</v>
      </c>
      <c r="BP106" s="22">
        <v>0</v>
      </c>
      <c r="BQ106" s="22">
        <v>408296</v>
      </c>
      <c r="BR106" s="22">
        <v>0</v>
      </c>
      <c r="BS106" s="22">
        <v>0</v>
      </c>
      <c r="BT106" s="22">
        <v>0</v>
      </c>
      <c r="BU106" s="22">
        <v>0</v>
      </c>
      <c r="BV106" s="22">
        <v>914664</v>
      </c>
      <c r="BW106" s="22">
        <v>126672</v>
      </c>
      <c r="BX106" s="22">
        <v>0</v>
      </c>
      <c r="BY106" s="22">
        <v>0</v>
      </c>
      <c r="BZ106" s="22">
        <v>0</v>
      </c>
      <c r="CA106" s="22">
        <v>0</v>
      </c>
      <c r="CB106" s="22">
        <v>0</v>
      </c>
      <c r="CC106" s="22">
        <v>5633022</v>
      </c>
      <c r="CD106" s="22">
        <v>1681367</v>
      </c>
    </row>
    <row r="107" spans="1:82" x14ac:dyDescent="0.25">
      <c r="A107" s="22" t="s">
        <v>120</v>
      </c>
      <c r="B107" s="22" t="s">
        <v>292</v>
      </c>
      <c r="C107" s="22" t="s">
        <v>331</v>
      </c>
      <c r="D107" s="22" t="s">
        <v>332</v>
      </c>
      <c r="E107" s="22">
        <v>760983</v>
      </c>
      <c r="F107" s="22">
        <v>0</v>
      </c>
      <c r="G107" s="22">
        <v>13202</v>
      </c>
      <c r="H107" s="22">
        <v>0</v>
      </c>
      <c r="I107" s="22">
        <v>3000</v>
      </c>
      <c r="J107" s="22">
        <v>134134</v>
      </c>
      <c r="K107" s="22">
        <v>0</v>
      </c>
      <c r="L107" s="22">
        <v>9625</v>
      </c>
      <c r="M107" s="22">
        <v>0</v>
      </c>
      <c r="N107" s="22">
        <v>0</v>
      </c>
      <c r="O107" s="22">
        <v>0</v>
      </c>
      <c r="P107" s="22">
        <v>79665</v>
      </c>
      <c r="Q107" s="22">
        <v>798</v>
      </c>
      <c r="R107" s="22">
        <v>0</v>
      </c>
      <c r="S107" s="22">
        <v>0</v>
      </c>
      <c r="T107" s="22">
        <v>0</v>
      </c>
      <c r="U107" s="22">
        <v>421249</v>
      </c>
      <c r="V107" s="22">
        <v>145278</v>
      </c>
      <c r="W107" s="22">
        <v>115800</v>
      </c>
      <c r="X107" s="22">
        <v>0</v>
      </c>
      <c r="Y107" s="22">
        <v>25017</v>
      </c>
      <c r="Z107" s="22">
        <v>0</v>
      </c>
      <c r="AA107" s="22">
        <v>7109</v>
      </c>
      <c r="AB107" s="22">
        <v>7897</v>
      </c>
      <c r="AC107" s="22">
        <v>17209</v>
      </c>
      <c r="AD107" s="22">
        <v>0</v>
      </c>
      <c r="AE107" s="22">
        <v>45377</v>
      </c>
      <c r="AF107" s="22">
        <v>0</v>
      </c>
      <c r="AG107" s="22">
        <v>0</v>
      </c>
      <c r="AH107" s="22">
        <v>0</v>
      </c>
      <c r="AI107" s="22">
        <v>16074</v>
      </c>
      <c r="AJ107" s="22">
        <v>301951</v>
      </c>
      <c r="AK107" s="22">
        <v>1071768</v>
      </c>
      <c r="AL107" s="22">
        <v>0</v>
      </c>
      <c r="AM107" s="22">
        <v>0</v>
      </c>
      <c r="AN107" s="22">
        <v>778702</v>
      </c>
      <c r="AO107" s="22">
        <v>0</v>
      </c>
      <c r="AP107" s="22">
        <v>0</v>
      </c>
      <c r="AQ107" s="22">
        <v>3954838</v>
      </c>
      <c r="AR107" s="22">
        <v>45522</v>
      </c>
      <c r="AS107" s="22">
        <v>177403</v>
      </c>
      <c r="AT107" s="22">
        <v>0</v>
      </c>
      <c r="AU107" s="22">
        <v>9700</v>
      </c>
      <c r="AV107" s="22">
        <v>119479</v>
      </c>
      <c r="AW107" s="22">
        <v>492</v>
      </c>
      <c r="AX107" s="22">
        <v>10981</v>
      </c>
      <c r="AY107" s="22">
        <v>0</v>
      </c>
      <c r="AZ107" s="22">
        <v>769</v>
      </c>
      <c r="BA107" s="22">
        <v>0</v>
      </c>
      <c r="BB107" s="22">
        <v>362075</v>
      </c>
      <c r="BC107" s="22">
        <v>25946</v>
      </c>
      <c r="BD107" s="22">
        <v>0</v>
      </c>
      <c r="BE107" s="22">
        <v>0</v>
      </c>
      <c r="BF107" s="22">
        <v>0</v>
      </c>
      <c r="BG107" s="22">
        <v>477313</v>
      </c>
      <c r="BH107" s="22">
        <v>168942</v>
      </c>
      <c r="BI107" s="22">
        <v>126216</v>
      </c>
      <c r="BJ107" s="22">
        <v>0</v>
      </c>
      <c r="BK107" s="22">
        <v>94254</v>
      </c>
      <c r="BL107" s="22">
        <v>0</v>
      </c>
      <c r="BM107" s="22">
        <v>9547</v>
      </c>
      <c r="BN107" s="22">
        <v>2702</v>
      </c>
      <c r="BO107" s="22">
        <v>90846</v>
      </c>
      <c r="BP107" s="22">
        <v>0</v>
      </c>
      <c r="BQ107" s="22">
        <v>32959</v>
      </c>
      <c r="BR107" s="22">
        <v>0</v>
      </c>
      <c r="BS107" s="22">
        <v>0</v>
      </c>
      <c r="BT107" s="22">
        <v>0</v>
      </c>
      <c r="BU107" s="22">
        <v>0</v>
      </c>
      <c r="BV107" s="22">
        <v>444566</v>
      </c>
      <c r="BW107" s="22">
        <v>53456</v>
      </c>
      <c r="BX107" s="22">
        <v>0</v>
      </c>
      <c r="BY107" s="22">
        <v>0</v>
      </c>
      <c r="BZ107" s="22">
        <v>748455</v>
      </c>
      <c r="CA107" s="22">
        <v>0</v>
      </c>
      <c r="CB107" s="22">
        <v>0</v>
      </c>
      <c r="CC107" s="22">
        <v>3001623</v>
      </c>
      <c r="CD107" s="22">
        <v>953215</v>
      </c>
    </row>
    <row r="108" spans="1:82" x14ac:dyDescent="0.25">
      <c r="A108" s="22" t="s">
        <v>120</v>
      </c>
      <c r="B108" s="22" t="s">
        <v>292</v>
      </c>
      <c r="C108" s="22" t="s">
        <v>333</v>
      </c>
      <c r="D108" s="22" t="s">
        <v>334</v>
      </c>
      <c r="E108" s="22">
        <v>10619492</v>
      </c>
      <c r="F108" s="22">
        <v>0</v>
      </c>
      <c r="G108" s="22">
        <v>1211538</v>
      </c>
      <c r="H108" s="22">
        <v>0</v>
      </c>
      <c r="I108" s="22">
        <v>1027979</v>
      </c>
      <c r="J108" s="22">
        <v>1061585</v>
      </c>
      <c r="K108" s="22">
        <v>0</v>
      </c>
      <c r="L108" s="22">
        <v>0</v>
      </c>
      <c r="M108" s="22">
        <v>16981</v>
      </c>
      <c r="N108" s="22">
        <v>0</v>
      </c>
      <c r="O108" s="22">
        <v>0</v>
      </c>
      <c r="P108" s="22">
        <v>687369</v>
      </c>
      <c r="Q108" s="22">
        <v>0</v>
      </c>
      <c r="R108" s="22">
        <v>0</v>
      </c>
      <c r="S108" s="22">
        <v>4941975</v>
      </c>
      <c r="T108" s="22">
        <v>0</v>
      </c>
      <c r="U108" s="22">
        <v>2096250</v>
      </c>
      <c r="V108" s="22">
        <v>2241693</v>
      </c>
      <c r="W108" s="22">
        <v>603856</v>
      </c>
      <c r="X108" s="22">
        <v>0</v>
      </c>
      <c r="Y108" s="22">
        <v>1275166</v>
      </c>
      <c r="Z108" s="22">
        <v>0</v>
      </c>
      <c r="AA108" s="22">
        <v>0</v>
      </c>
      <c r="AB108" s="22">
        <v>0</v>
      </c>
      <c r="AC108" s="22">
        <v>1276389</v>
      </c>
      <c r="AD108" s="22">
        <v>59808</v>
      </c>
      <c r="AE108" s="22">
        <v>35024</v>
      </c>
      <c r="AF108" s="22">
        <v>0</v>
      </c>
      <c r="AG108" s="22">
        <v>0</v>
      </c>
      <c r="AH108" s="22">
        <v>0</v>
      </c>
      <c r="AI108" s="22">
        <v>0</v>
      </c>
      <c r="AJ108" s="22">
        <v>1237610</v>
      </c>
      <c r="AK108" s="22">
        <v>474989</v>
      </c>
      <c r="AL108" s="22">
        <v>0</v>
      </c>
      <c r="AM108" s="22">
        <v>22971</v>
      </c>
      <c r="AN108" s="22">
        <v>0</v>
      </c>
      <c r="AO108" s="22">
        <v>0</v>
      </c>
      <c r="AP108" s="22">
        <v>0</v>
      </c>
      <c r="AQ108" s="22">
        <v>28890675</v>
      </c>
      <c r="AR108" s="22">
        <v>176549</v>
      </c>
      <c r="AS108" s="22">
        <v>2153861</v>
      </c>
      <c r="AT108" s="22">
        <v>0</v>
      </c>
      <c r="AU108" s="22">
        <v>1613250</v>
      </c>
      <c r="AV108" s="22">
        <v>1064516</v>
      </c>
      <c r="AW108" s="22">
        <v>0</v>
      </c>
      <c r="AX108" s="22">
        <v>0</v>
      </c>
      <c r="AY108" s="22">
        <v>130681</v>
      </c>
      <c r="AZ108" s="22">
        <v>0</v>
      </c>
      <c r="BA108" s="22">
        <v>0</v>
      </c>
      <c r="BB108" s="22">
        <v>4088066</v>
      </c>
      <c r="BC108" s="22">
        <v>0</v>
      </c>
      <c r="BD108" s="22">
        <v>0</v>
      </c>
      <c r="BE108" s="22">
        <v>5480113</v>
      </c>
      <c r="BF108" s="22">
        <v>0</v>
      </c>
      <c r="BG108" s="22">
        <v>4496093</v>
      </c>
      <c r="BH108" s="22">
        <v>2027849</v>
      </c>
      <c r="BI108" s="22">
        <v>676067</v>
      </c>
      <c r="BJ108" s="22">
        <v>0</v>
      </c>
      <c r="BK108" s="22">
        <v>1317473</v>
      </c>
      <c r="BL108" s="22">
        <v>0</v>
      </c>
      <c r="BM108" s="22">
        <v>0</v>
      </c>
      <c r="BN108" s="22">
        <v>0</v>
      </c>
      <c r="BO108" s="22">
        <v>1085561</v>
      </c>
      <c r="BP108" s="22">
        <v>160541</v>
      </c>
      <c r="BQ108" s="22">
        <v>384160</v>
      </c>
      <c r="BR108" s="22">
        <v>0</v>
      </c>
      <c r="BS108" s="22">
        <v>0</v>
      </c>
      <c r="BT108" s="22">
        <v>0</v>
      </c>
      <c r="BU108" s="22">
        <v>0</v>
      </c>
      <c r="BV108" s="22">
        <v>2286356</v>
      </c>
      <c r="BW108" s="22">
        <v>494382</v>
      </c>
      <c r="BX108" s="22">
        <v>0</v>
      </c>
      <c r="BY108" s="22">
        <v>0</v>
      </c>
      <c r="BZ108" s="22">
        <v>0</v>
      </c>
      <c r="CA108" s="22">
        <v>0</v>
      </c>
      <c r="CB108" s="22">
        <v>0</v>
      </c>
      <c r="CC108" s="22">
        <v>27635518</v>
      </c>
      <c r="CD108" s="22">
        <v>1255157</v>
      </c>
    </row>
    <row r="109" spans="1:82" x14ac:dyDescent="0.25">
      <c r="A109" s="22" t="s">
        <v>120</v>
      </c>
      <c r="B109" s="22" t="s">
        <v>292</v>
      </c>
      <c r="C109" s="22" t="s">
        <v>335</v>
      </c>
      <c r="D109" s="22" t="s">
        <v>336</v>
      </c>
      <c r="E109" s="22">
        <v>2772831</v>
      </c>
      <c r="F109" s="22">
        <v>0</v>
      </c>
      <c r="G109" s="22">
        <v>90107</v>
      </c>
      <c r="H109" s="22">
        <v>0</v>
      </c>
      <c r="I109" s="22">
        <v>32171</v>
      </c>
      <c r="J109" s="22">
        <v>16182</v>
      </c>
      <c r="K109" s="22">
        <v>0</v>
      </c>
      <c r="L109" s="22">
        <v>0</v>
      </c>
      <c r="M109" s="22">
        <v>84331</v>
      </c>
      <c r="N109" s="22">
        <v>0</v>
      </c>
      <c r="O109" s="22">
        <v>0</v>
      </c>
      <c r="P109" s="22">
        <v>88338</v>
      </c>
      <c r="Q109" s="22">
        <v>4225</v>
      </c>
      <c r="R109" s="22">
        <v>0</v>
      </c>
      <c r="S109" s="22">
        <v>6426</v>
      </c>
      <c r="T109" s="22">
        <v>0</v>
      </c>
      <c r="U109" s="22">
        <v>10926195</v>
      </c>
      <c r="V109" s="22">
        <v>310670</v>
      </c>
      <c r="W109" s="22">
        <v>303136</v>
      </c>
      <c r="X109" s="22">
        <v>0</v>
      </c>
      <c r="Y109" s="22">
        <v>288997</v>
      </c>
      <c r="Z109" s="22">
        <v>0</v>
      </c>
      <c r="AA109" s="22">
        <v>15400</v>
      </c>
      <c r="AB109" s="22">
        <v>58114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25000</v>
      </c>
      <c r="AJ109" s="22">
        <v>234763</v>
      </c>
      <c r="AK109" s="22">
        <v>69678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  <c r="AQ109" s="22">
        <v>15326564</v>
      </c>
      <c r="AR109" s="22">
        <v>48868</v>
      </c>
      <c r="AS109" s="22">
        <v>942193</v>
      </c>
      <c r="AT109" s="22">
        <v>0</v>
      </c>
      <c r="AU109" s="22">
        <v>0</v>
      </c>
      <c r="AV109" s="22">
        <v>99665</v>
      </c>
      <c r="AW109" s="22">
        <v>0</v>
      </c>
      <c r="AX109" s="22">
        <v>31971</v>
      </c>
      <c r="AY109" s="22">
        <v>85962</v>
      </c>
      <c r="AZ109" s="22">
        <v>0</v>
      </c>
      <c r="BA109" s="22">
        <v>526508</v>
      </c>
      <c r="BB109" s="22">
        <v>882680</v>
      </c>
      <c r="BC109" s="22">
        <v>16945</v>
      </c>
      <c r="BD109" s="22">
        <v>0</v>
      </c>
      <c r="BE109" s="22">
        <v>104715</v>
      </c>
      <c r="BF109" s="22">
        <v>0</v>
      </c>
      <c r="BG109" s="22">
        <v>4282893</v>
      </c>
      <c r="BH109" s="22">
        <v>240336</v>
      </c>
      <c r="BI109" s="22">
        <v>294545</v>
      </c>
      <c r="BJ109" s="22">
        <v>0</v>
      </c>
      <c r="BK109" s="22">
        <v>301259</v>
      </c>
      <c r="BL109" s="22">
        <v>72616</v>
      </c>
      <c r="BM109" s="22">
        <v>15014</v>
      </c>
      <c r="BN109" s="22">
        <v>58114</v>
      </c>
      <c r="BO109" s="22">
        <v>616</v>
      </c>
      <c r="BP109" s="22">
        <v>35790</v>
      </c>
      <c r="BQ109" s="22">
        <v>147509</v>
      </c>
      <c r="BR109" s="22">
        <v>0</v>
      </c>
      <c r="BS109" s="22">
        <v>0</v>
      </c>
      <c r="BT109" s="22">
        <v>0</v>
      </c>
      <c r="BU109" s="22">
        <v>0</v>
      </c>
      <c r="BV109" s="22">
        <v>768942</v>
      </c>
      <c r="BW109" s="22">
        <v>286218</v>
      </c>
      <c r="BX109" s="22">
        <v>0</v>
      </c>
      <c r="BY109" s="22">
        <v>0</v>
      </c>
      <c r="BZ109" s="22">
        <v>0</v>
      </c>
      <c r="CA109" s="22">
        <v>0</v>
      </c>
      <c r="CB109" s="22">
        <v>38403</v>
      </c>
      <c r="CC109" s="22">
        <v>9281762</v>
      </c>
      <c r="CD109" s="22">
        <v>6044802</v>
      </c>
    </row>
    <row r="110" spans="1:82" x14ac:dyDescent="0.25">
      <c r="A110" s="22" t="s">
        <v>120</v>
      </c>
      <c r="B110" s="22" t="s">
        <v>292</v>
      </c>
      <c r="C110" s="22" t="s">
        <v>337</v>
      </c>
      <c r="D110" s="22" t="s">
        <v>338</v>
      </c>
      <c r="E110" s="22">
        <v>4999431</v>
      </c>
      <c r="F110" s="22">
        <v>2766</v>
      </c>
      <c r="G110" s="22">
        <v>153883</v>
      </c>
      <c r="H110" s="22">
        <v>8210</v>
      </c>
      <c r="I110" s="22">
        <v>481788</v>
      </c>
      <c r="J110" s="22">
        <v>301680</v>
      </c>
      <c r="K110" s="22">
        <v>2288</v>
      </c>
      <c r="L110" s="22">
        <v>680888</v>
      </c>
      <c r="M110" s="22">
        <v>55084</v>
      </c>
      <c r="N110" s="22">
        <v>0</v>
      </c>
      <c r="O110" s="22">
        <v>42933</v>
      </c>
      <c r="P110" s="22">
        <v>1402735</v>
      </c>
      <c r="Q110" s="22">
        <v>0</v>
      </c>
      <c r="R110" s="22">
        <v>0</v>
      </c>
      <c r="S110" s="22">
        <v>461786</v>
      </c>
      <c r="T110" s="22">
        <v>0</v>
      </c>
      <c r="U110" s="22">
        <v>1698709</v>
      </c>
      <c r="V110" s="22">
        <v>1892703</v>
      </c>
      <c r="W110" s="22">
        <v>687156</v>
      </c>
      <c r="X110" s="22">
        <v>0</v>
      </c>
      <c r="Y110" s="22">
        <v>147471</v>
      </c>
      <c r="Z110" s="22">
        <v>0</v>
      </c>
      <c r="AA110" s="22">
        <v>25074</v>
      </c>
      <c r="AB110" s="22">
        <v>0</v>
      </c>
      <c r="AC110" s="22">
        <v>8060</v>
      </c>
      <c r="AD110" s="22">
        <v>7188</v>
      </c>
      <c r="AE110" s="22">
        <v>31500</v>
      </c>
      <c r="AF110" s="22">
        <v>0</v>
      </c>
      <c r="AG110" s="22">
        <v>0</v>
      </c>
      <c r="AH110" s="22">
        <v>0</v>
      </c>
      <c r="AI110" s="22">
        <v>0</v>
      </c>
      <c r="AJ110" s="22">
        <v>449708</v>
      </c>
      <c r="AK110" s="22">
        <v>133153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  <c r="AQ110" s="22">
        <v>13674194</v>
      </c>
      <c r="AR110" s="22">
        <v>165047</v>
      </c>
      <c r="AS110" s="22">
        <v>862374</v>
      </c>
      <c r="AT110" s="22">
        <v>0</v>
      </c>
      <c r="AU110" s="22">
        <v>1363841</v>
      </c>
      <c r="AV110" s="22">
        <v>361624</v>
      </c>
      <c r="AW110" s="22">
        <v>31123</v>
      </c>
      <c r="AX110" s="22">
        <v>708086</v>
      </c>
      <c r="AY110" s="22">
        <v>123360</v>
      </c>
      <c r="AZ110" s="22">
        <v>85</v>
      </c>
      <c r="BA110" s="22">
        <v>650399</v>
      </c>
      <c r="BB110" s="22">
        <v>1059308</v>
      </c>
      <c r="BC110" s="22">
        <v>0</v>
      </c>
      <c r="BD110" s="22">
        <v>9000</v>
      </c>
      <c r="BE110" s="22">
        <v>403674</v>
      </c>
      <c r="BF110" s="22">
        <v>0</v>
      </c>
      <c r="BG110" s="22">
        <v>1232463</v>
      </c>
      <c r="BH110" s="22">
        <v>951487</v>
      </c>
      <c r="BI110" s="22">
        <v>574952</v>
      </c>
      <c r="BJ110" s="22">
        <v>0</v>
      </c>
      <c r="BK110" s="22">
        <v>147471</v>
      </c>
      <c r="BL110" s="22">
        <v>0</v>
      </c>
      <c r="BM110" s="22">
        <v>34567</v>
      </c>
      <c r="BN110" s="22">
        <v>39224</v>
      </c>
      <c r="BO110" s="22">
        <v>124578</v>
      </c>
      <c r="BP110" s="22">
        <v>25180</v>
      </c>
      <c r="BQ110" s="22">
        <v>20688</v>
      </c>
      <c r="BR110" s="22">
        <v>0</v>
      </c>
      <c r="BS110" s="22">
        <v>0</v>
      </c>
      <c r="BT110" s="22">
        <v>0</v>
      </c>
      <c r="BU110" s="22">
        <v>0</v>
      </c>
      <c r="BV110" s="22">
        <v>1098153</v>
      </c>
      <c r="BW110" s="22">
        <v>330759</v>
      </c>
      <c r="BX110" s="22">
        <v>0</v>
      </c>
      <c r="BY110" s="22">
        <v>0</v>
      </c>
      <c r="BZ110" s="22">
        <v>0</v>
      </c>
      <c r="CA110" s="22">
        <v>0</v>
      </c>
      <c r="CB110" s="22">
        <v>0</v>
      </c>
      <c r="CC110" s="22">
        <v>10317443</v>
      </c>
      <c r="CD110" s="22">
        <v>3356751</v>
      </c>
    </row>
    <row r="111" spans="1:82" x14ac:dyDescent="0.25">
      <c r="A111" s="22" t="s">
        <v>120</v>
      </c>
      <c r="B111" s="22" t="s">
        <v>292</v>
      </c>
      <c r="C111" s="22" t="s">
        <v>339</v>
      </c>
      <c r="D111" s="22" t="s">
        <v>340</v>
      </c>
      <c r="E111" s="22">
        <v>1314968</v>
      </c>
      <c r="F111" s="22">
        <v>0</v>
      </c>
      <c r="G111" s="22">
        <v>14774</v>
      </c>
      <c r="H111" s="22">
        <v>0</v>
      </c>
      <c r="I111" s="22">
        <v>0</v>
      </c>
      <c r="J111" s="22">
        <v>87930</v>
      </c>
      <c r="K111" s="22">
        <v>0</v>
      </c>
      <c r="L111" s="22">
        <v>0</v>
      </c>
      <c r="M111" s="22">
        <v>8378</v>
      </c>
      <c r="N111" s="22">
        <v>0</v>
      </c>
      <c r="O111" s="22">
        <v>0</v>
      </c>
      <c r="P111" s="22">
        <v>214907</v>
      </c>
      <c r="Q111" s="22">
        <v>0</v>
      </c>
      <c r="R111" s="22">
        <v>0</v>
      </c>
      <c r="S111" s="22">
        <v>0</v>
      </c>
      <c r="T111" s="22">
        <v>0</v>
      </c>
      <c r="U111" s="22">
        <v>388873</v>
      </c>
      <c r="V111" s="22">
        <v>697800</v>
      </c>
      <c r="W111" s="22">
        <v>151233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18095</v>
      </c>
      <c r="AD111" s="22">
        <v>1060</v>
      </c>
      <c r="AE111" s="22">
        <v>1409</v>
      </c>
      <c r="AF111" s="22">
        <v>0</v>
      </c>
      <c r="AG111" s="22">
        <v>0</v>
      </c>
      <c r="AH111" s="22">
        <v>0</v>
      </c>
      <c r="AI111" s="22">
        <v>0</v>
      </c>
      <c r="AJ111" s="22">
        <v>13840</v>
      </c>
      <c r="AK111" s="22">
        <v>26336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  <c r="AQ111" s="22">
        <v>2939603</v>
      </c>
      <c r="AR111" s="22">
        <v>77806</v>
      </c>
      <c r="AS111" s="22">
        <v>381705</v>
      </c>
      <c r="AT111" s="22">
        <v>842</v>
      </c>
      <c r="AU111" s="22">
        <v>0</v>
      </c>
      <c r="AV111" s="22">
        <v>140744</v>
      </c>
      <c r="AW111" s="22">
        <v>3160</v>
      </c>
      <c r="AX111" s="22">
        <v>7873</v>
      </c>
      <c r="AY111" s="22">
        <v>1899</v>
      </c>
      <c r="AZ111" s="22">
        <v>0</v>
      </c>
      <c r="BA111" s="22">
        <v>48628</v>
      </c>
      <c r="BB111" s="22">
        <v>480867</v>
      </c>
      <c r="BC111" s="22">
        <v>0</v>
      </c>
      <c r="BD111" s="22">
        <v>0</v>
      </c>
      <c r="BE111" s="22">
        <v>6390</v>
      </c>
      <c r="BF111" s="22">
        <v>0</v>
      </c>
      <c r="BG111" s="22">
        <v>338241</v>
      </c>
      <c r="BH111" s="22">
        <v>138471</v>
      </c>
      <c r="BI111" s="22">
        <v>141575</v>
      </c>
      <c r="BJ111" s="22">
        <v>0</v>
      </c>
      <c r="BK111" s="22">
        <v>9671</v>
      </c>
      <c r="BL111" s="22">
        <v>0</v>
      </c>
      <c r="BM111" s="22">
        <v>0</v>
      </c>
      <c r="BN111" s="22">
        <v>0</v>
      </c>
      <c r="BO111" s="22">
        <v>46516</v>
      </c>
      <c r="BP111" s="22">
        <v>5053</v>
      </c>
      <c r="BQ111" s="22">
        <v>22725</v>
      </c>
      <c r="BR111" s="22">
        <v>0</v>
      </c>
      <c r="BS111" s="22">
        <v>0</v>
      </c>
      <c r="BT111" s="22">
        <v>0</v>
      </c>
      <c r="BU111" s="22">
        <v>0</v>
      </c>
      <c r="BV111" s="22">
        <v>129789</v>
      </c>
      <c r="BW111" s="22">
        <v>99754</v>
      </c>
      <c r="BX111" s="22">
        <v>0</v>
      </c>
      <c r="BY111" s="22">
        <v>0</v>
      </c>
      <c r="BZ111" s="22">
        <v>0</v>
      </c>
      <c r="CA111" s="22">
        <v>0</v>
      </c>
      <c r="CB111" s="22">
        <v>0</v>
      </c>
      <c r="CC111" s="22">
        <v>2081709</v>
      </c>
      <c r="CD111" s="22">
        <v>857894</v>
      </c>
    </row>
    <row r="112" spans="1:82" x14ac:dyDescent="0.25">
      <c r="A112" s="22" t="s">
        <v>120</v>
      </c>
      <c r="B112" s="22" t="s">
        <v>292</v>
      </c>
      <c r="C112" s="22" t="s">
        <v>341</v>
      </c>
      <c r="D112" s="22" t="s">
        <v>342</v>
      </c>
      <c r="E112" s="22">
        <v>14710107</v>
      </c>
      <c r="F112" s="22">
        <v>50000</v>
      </c>
      <c r="G112" s="22">
        <v>533955</v>
      </c>
      <c r="H112" s="22"/>
      <c r="I112" s="22">
        <v>683225</v>
      </c>
      <c r="J112" s="22">
        <v>505267</v>
      </c>
      <c r="K112" s="22"/>
      <c r="L112" s="22">
        <v>2623070</v>
      </c>
      <c r="M112" s="22">
        <v>82046</v>
      </c>
      <c r="N112" s="22">
        <v>80965</v>
      </c>
      <c r="O112" s="22">
        <v>54104</v>
      </c>
      <c r="P112" s="22">
        <v>9088829</v>
      </c>
      <c r="Q112" s="22"/>
      <c r="R112" s="22"/>
      <c r="S112" s="22">
        <v>6632415</v>
      </c>
      <c r="T112" s="22">
        <v>290219</v>
      </c>
      <c r="U112" s="22">
        <v>12231589</v>
      </c>
      <c r="V112" s="22">
        <v>7276048</v>
      </c>
      <c r="W112" s="22">
        <v>578306</v>
      </c>
      <c r="X112" s="22">
        <v>565433</v>
      </c>
      <c r="Y112" s="22">
        <v>1213305</v>
      </c>
      <c r="Z112" s="22"/>
      <c r="AA112" s="22">
        <v>29069</v>
      </c>
      <c r="AB112" s="22"/>
      <c r="AC112" s="22">
        <v>429901</v>
      </c>
      <c r="AD112" s="22">
        <v>233437</v>
      </c>
      <c r="AE112" s="22">
        <v>103951</v>
      </c>
      <c r="AF112" s="22"/>
      <c r="AG112" s="22"/>
      <c r="AH112" s="22">
        <v>646254</v>
      </c>
      <c r="AI112" s="22"/>
      <c r="AJ112" s="22">
        <v>6843995</v>
      </c>
      <c r="AK112" s="22">
        <v>731448</v>
      </c>
      <c r="AL112" s="22"/>
      <c r="AM112" s="22">
        <v>20000</v>
      </c>
      <c r="AN112" s="22"/>
      <c r="AO112" s="22"/>
      <c r="AP112" s="22">
        <v>0</v>
      </c>
      <c r="AQ112" s="22">
        <v>66236938</v>
      </c>
      <c r="AR112" s="22">
        <v>429333</v>
      </c>
      <c r="AS112" s="22">
        <v>4194510</v>
      </c>
      <c r="AT112" s="22"/>
      <c r="AU112" s="22">
        <v>1672259</v>
      </c>
      <c r="AV112" s="22">
        <v>2381247</v>
      </c>
      <c r="AW112" s="22"/>
      <c r="AX112" s="22">
        <v>2687549</v>
      </c>
      <c r="AY112" s="22">
        <v>224371</v>
      </c>
      <c r="AZ112" s="22">
        <v>256981</v>
      </c>
      <c r="BA112" s="22">
        <v>484777</v>
      </c>
      <c r="BB112" s="22">
        <v>3011680</v>
      </c>
      <c r="BC112" s="22"/>
      <c r="BD112" s="22"/>
      <c r="BE112" s="22">
        <v>409538</v>
      </c>
      <c r="BF112" s="22"/>
      <c r="BG112" s="22">
        <v>2703888</v>
      </c>
      <c r="BH112" s="22">
        <v>2117870</v>
      </c>
      <c r="BI112" s="22">
        <v>567282</v>
      </c>
      <c r="BJ112" s="22">
        <v>781481</v>
      </c>
      <c r="BK112" s="22">
        <v>1456861</v>
      </c>
      <c r="BL112" s="22"/>
      <c r="BM112" s="22">
        <v>36039</v>
      </c>
      <c r="BN112" s="22"/>
      <c r="BO112" s="22">
        <v>1558938</v>
      </c>
      <c r="BP112" s="22">
        <v>279589</v>
      </c>
      <c r="BQ112" s="22"/>
      <c r="BR112" s="22"/>
      <c r="BS112" s="22"/>
      <c r="BT112" s="22">
        <v>258522</v>
      </c>
      <c r="BU112" s="22"/>
      <c r="BV112" s="22">
        <v>3000350</v>
      </c>
      <c r="BW112" s="22">
        <v>1717188</v>
      </c>
      <c r="BX112" s="22"/>
      <c r="BY112" s="22">
        <v>247909</v>
      </c>
      <c r="BZ112" s="22"/>
      <c r="CA112" s="22"/>
      <c r="CB112" s="22">
        <v>118784</v>
      </c>
      <c r="CC112" s="22">
        <v>30596946</v>
      </c>
      <c r="CD112" s="22">
        <v>35639992</v>
      </c>
    </row>
    <row r="113" spans="1:82" x14ac:dyDescent="0.25">
      <c r="A113" s="22" t="s">
        <v>120</v>
      </c>
      <c r="B113" s="22" t="s">
        <v>292</v>
      </c>
      <c r="C113" s="22" t="s">
        <v>343</v>
      </c>
      <c r="D113" s="22" t="s">
        <v>344</v>
      </c>
      <c r="E113" s="22">
        <v>1392707</v>
      </c>
      <c r="F113" s="22">
        <v>0</v>
      </c>
      <c r="G113" s="22">
        <v>719925</v>
      </c>
      <c r="H113" s="22">
        <v>54109</v>
      </c>
      <c r="I113" s="22">
        <v>0</v>
      </c>
      <c r="J113" s="22">
        <v>0</v>
      </c>
      <c r="K113" s="22">
        <v>0</v>
      </c>
      <c r="L113" s="22">
        <v>0</v>
      </c>
      <c r="M113" s="22">
        <v>6499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3964</v>
      </c>
      <c r="AN113" s="22">
        <v>0</v>
      </c>
      <c r="AO113" s="22">
        <v>0</v>
      </c>
      <c r="AP113" s="22">
        <v>26875</v>
      </c>
      <c r="AQ113" s="22">
        <v>2204079</v>
      </c>
      <c r="AR113" s="22">
        <v>110938</v>
      </c>
      <c r="AS113" s="22">
        <v>535400</v>
      </c>
      <c r="AT113" s="22">
        <v>0</v>
      </c>
      <c r="AU113" s="22">
        <v>100740</v>
      </c>
      <c r="AV113" s="22">
        <v>0</v>
      </c>
      <c r="AW113" s="22">
        <v>0</v>
      </c>
      <c r="AX113" s="22">
        <v>0</v>
      </c>
      <c r="AY113" s="22">
        <v>0</v>
      </c>
      <c r="AZ113" s="22">
        <v>0</v>
      </c>
      <c r="BA113" s="22">
        <v>0</v>
      </c>
      <c r="BB113" s="22">
        <v>631599</v>
      </c>
      <c r="BC113" s="22">
        <v>19222</v>
      </c>
      <c r="BD113" s="22">
        <v>0</v>
      </c>
      <c r="BE113" s="22">
        <v>0</v>
      </c>
      <c r="BF113" s="22">
        <v>0</v>
      </c>
      <c r="BG113" s="22">
        <v>198679</v>
      </c>
      <c r="BH113" s="22">
        <v>19793</v>
      </c>
      <c r="BI113" s="22">
        <v>117655</v>
      </c>
      <c r="BJ113" s="22">
        <v>0</v>
      </c>
      <c r="BK113" s="22">
        <v>0</v>
      </c>
      <c r="BL113" s="22">
        <v>0</v>
      </c>
      <c r="BM113" s="22">
        <v>0</v>
      </c>
      <c r="BN113" s="22">
        <v>0</v>
      </c>
      <c r="BO113" s="22">
        <v>0</v>
      </c>
      <c r="BP113" s="22">
        <v>0</v>
      </c>
      <c r="BQ113" s="22">
        <v>278574</v>
      </c>
      <c r="BR113" s="22">
        <v>0</v>
      </c>
      <c r="BS113" s="22">
        <v>0</v>
      </c>
      <c r="BT113" s="22">
        <v>43272</v>
      </c>
      <c r="BU113" s="22">
        <v>0</v>
      </c>
      <c r="BV113" s="22">
        <v>487281</v>
      </c>
      <c r="BW113" s="22">
        <v>19945</v>
      </c>
      <c r="BX113" s="22">
        <v>0</v>
      </c>
      <c r="BY113" s="22">
        <v>0</v>
      </c>
      <c r="BZ113" s="22">
        <v>0</v>
      </c>
      <c r="CA113" s="22">
        <v>0</v>
      </c>
      <c r="CB113" s="22">
        <v>0</v>
      </c>
      <c r="CC113" s="22">
        <v>2563098</v>
      </c>
      <c r="CD113" s="22">
        <v>-359019</v>
      </c>
    </row>
    <row r="114" spans="1:82" x14ac:dyDescent="0.25">
      <c r="A114" s="22" t="s">
        <v>120</v>
      </c>
      <c r="B114" s="22" t="s">
        <v>292</v>
      </c>
      <c r="C114" s="22" t="s">
        <v>345</v>
      </c>
      <c r="D114" s="22" t="s">
        <v>346</v>
      </c>
      <c r="E114" s="22">
        <v>2403835</v>
      </c>
      <c r="F114" s="22">
        <v>0</v>
      </c>
      <c r="G114" s="22">
        <v>71269</v>
      </c>
      <c r="H114" s="22">
        <v>0</v>
      </c>
      <c r="I114" s="22">
        <v>0</v>
      </c>
      <c r="J114" s="22">
        <v>133350</v>
      </c>
      <c r="K114" s="22">
        <v>0</v>
      </c>
      <c r="L114" s="22">
        <v>0</v>
      </c>
      <c r="M114" s="22">
        <v>206743</v>
      </c>
      <c r="N114" s="22">
        <v>0</v>
      </c>
      <c r="O114" s="22">
        <v>39508</v>
      </c>
      <c r="P114" s="22">
        <v>1945297</v>
      </c>
      <c r="Q114" s="22">
        <v>0</v>
      </c>
      <c r="R114" s="22">
        <v>0</v>
      </c>
      <c r="S114" s="22">
        <v>123526</v>
      </c>
      <c r="T114" s="22">
        <v>0</v>
      </c>
      <c r="U114" s="22">
        <v>932365</v>
      </c>
      <c r="V114" s="22">
        <v>543423</v>
      </c>
      <c r="W114" s="22">
        <v>280830</v>
      </c>
      <c r="X114" s="22">
        <v>0</v>
      </c>
      <c r="Y114" s="22">
        <v>42518</v>
      </c>
      <c r="Z114" s="22">
        <v>0</v>
      </c>
      <c r="AA114" s="22">
        <v>20533</v>
      </c>
      <c r="AB114" s="22">
        <v>0</v>
      </c>
      <c r="AC114" s="22">
        <v>2000</v>
      </c>
      <c r="AD114" s="22">
        <v>16654</v>
      </c>
      <c r="AE114" s="22">
        <v>2650</v>
      </c>
      <c r="AF114" s="22">
        <v>0</v>
      </c>
      <c r="AG114" s="22">
        <v>0</v>
      </c>
      <c r="AH114" s="22">
        <v>0</v>
      </c>
      <c r="AI114" s="22">
        <v>0</v>
      </c>
      <c r="AJ114" s="22">
        <v>97424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  <c r="AQ114" s="22">
        <v>6861925</v>
      </c>
      <c r="AR114" s="22">
        <v>122417</v>
      </c>
      <c r="AS114" s="22">
        <v>700610</v>
      </c>
      <c r="AT114" s="22">
        <v>0</v>
      </c>
      <c r="AU114" s="22">
        <v>0</v>
      </c>
      <c r="AV114" s="22">
        <v>293585</v>
      </c>
      <c r="AW114" s="22">
        <v>5453</v>
      </c>
      <c r="AX114" s="22">
        <v>81961</v>
      </c>
      <c r="AY114" s="22">
        <v>293378</v>
      </c>
      <c r="AZ114" s="22">
        <v>0</v>
      </c>
      <c r="BA114" s="22">
        <v>540120</v>
      </c>
      <c r="BB114" s="22">
        <v>613642</v>
      </c>
      <c r="BC114" s="22">
        <v>0</v>
      </c>
      <c r="BD114" s="22">
        <v>0</v>
      </c>
      <c r="BE114" s="22">
        <v>0</v>
      </c>
      <c r="BF114" s="22">
        <v>0</v>
      </c>
      <c r="BG114" s="22">
        <v>706821</v>
      </c>
      <c r="BH114" s="22">
        <v>293702</v>
      </c>
      <c r="BI114" s="22">
        <v>268261</v>
      </c>
      <c r="BJ114" s="22">
        <v>0</v>
      </c>
      <c r="BK114" s="22">
        <v>69278</v>
      </c>
      <c r="BL114" s="22">
        <v>0</v>
      </c>
      <c r="BM114" s="22">
        <v>5614</v>
      </c>
      <c r="BN114" s="22">
        <v>0</v>
      </c>
      <c r="BO114" s="22">
        <v>226909</v>
      </c>
      <c r="BP114" s="22">
        <v>65464</v>
      </c>
      <c r="BQ114" s="22">
        <v>113766</v>
      </c>
      <c r="BR114" s="22">
        <v>0</v>
      </c>
      <c r="BS114" s="22">
        <v>0</v>
      </c>
      <c r="BT114" s="22">
        <v>0</v>
      </c>
      <c r="BU114" s="22">
        <v>0</v>
      </c>
      <c r="BV114" s="22">
        <v>489181</v>
      </c>
      <c r="BW114" s="22">
        <v>60000</v>
      </c>
      <c r="BX114" s="22">
        <v>0</v>
      </c>
      <c r="BY114" s="22">
        <v>0</v>
      </c>
      <c r="BZ114" s="22">
        <v>0</v>
      </c>
      <c r="CA114" s="22">
        <v>0</v>
      </c>
      <c r="CB114" s="22">
        <v>0</v>
      </c>
      <c r="CC114" s="22">
        <v>4950162</v>
      </c>
      <c r="CD114" s="22">
        <v>1911763</v>
      </c>
    </row>
    <row r="115" spans="1:82" x14ac:dyDescent="0.25">
      <c r="A115" s="22" t="s">
        <v>120</v>
      </c>
      <c r="B115" s="22" t="s">
        <v>292</v>
      </c>
      <c r="C115" s="22" t="s">
        <v>347</v>
      </c>
      <c r="D115" s="22" t="s">
        <v>348</v>
      </c>
      <c r="E115" s="22">
        <v>866870</v>
      </c>
      <c r="F115" s="22">
        <v>0</v>
      </c>
      <c r="G115" s="22">
        <v>5432</v>
      </c>
      <c r="H115" s="22">
        <v>0</v>
      </c>
      <c r="I115" s="22">
        <v>0</v>
      </c>
      <c r="J115" s="22">
        <v>12378</v>
      </c>
      <c r="K115" s="22">
        <v>0</v>
      </c>
      <c r="L115" s="22">
        <v>0</v>
      </c>
      <c r="M115" s="22">
        <v>0</v>
      </c>
      <c r="N115" s="22">
        <v>0</v>
      </c>
      <c r="O115" s="22">
        <v>397</v>
      </c>
      <c r="P115" s="22">
        <v>495</v>
      </c>
      <c r="Q115" s="22">
        <v>0</v>
      </c>
      <c r="R115" s="22">
        <v>0</v>
      </c>
      <c r="S115" s="22">
        <v>0</v>
      </c>
      <c r="T115" s="22">
        <v>0</v>
      </c>
      <c r="U115" s="22">
        <v>724711</v>
      </c>
      <c r="V115" s="22">
        <v>396621</v>
      </c>
      <c r="W115" s="22">
        <v>111075</v>
      </c>
      <c r="X115" s="22">
        <v>0</v>
      </c>
      <c r="Y115" s="22">
        <v>0</v>
      </c>
      <c r="Z115" s="22">
        <v>0</v>
      </c>
      <c r="AA115" s="22">
        <v>1438</v>
      </c>
      <c r="AB115" s="22">
        <v>0</v>
      </c>
      <c r="AC115" s="22">
        <v>25000</v>
      </c>
      <c r="AD115" s="22">
        <v>116</v>
      </c>
      <c r="AE115" s="22">
        <v>13465</v>
      </c>
      <c r="AF115" s="22">
        <v>0</v>
      </c>
      <c r="AG115" s="22">
        <v>0</v>
      </c>
      <c r="AH115" s="22">
        <v>0</v>
      </c>
      <c r="AI115" s="22">
        <v>0</v>
      </c>
      <c r="AJ115" s="22">
        <v>193257</v>
      </c>
      <c r="AK115" s="22">
        <v>0</v>
      </c>
      <c r="AL115" s="22">
        <v>0</v>
      </c>
      <c r="AM115" s="22">
        <v>44</v>
      </c>
      <c r="AN115" s="22">
        <v>544307</v>
      </c>
      <c r="AO115" s="22">
        <v>0</v>
      </c>
      <c r="AP115" s="22">
        <v>0</v>
      </c>
      <c r="AQ115" s="22">
        <v>2895606</v>
      </c>
      <c r="AR115" s="22">
        <v>52248</v>
      </c>
      <c r="AS115" s="22">
        <v>231015</v>
      </c>
      <c r="AT115" s="22">
        <v>0</v>
      </c>
      <c r="AU115" s="22">
        <v>1200</v>
      </c>
      <c r="AV115" s="22">
        <v>32495</v>
      </c>
      <c r="AW115" s="22">
        <v>3400</v>
      </c>
      <c r="AX115" s="22">
        <v>10700</v>
      </c>
      <c r="AY115" s="22">
        <v>3732</v>
      </c>
      <c r="AZ115" s="22">
        <v>0</v>
      </c>
      <c r="BA115" s="22">
        <v>0</v>
      </c>
      <c r="BB115" s="22">
        <v>330784</v>
      </c>
      <c r="BC115" s="22">
        <v>0</v>
      </c>
      <c r="BD115" s="22">
        <v>0</v>
      </c>
      <c r="BE115" s="22">
        <v>0</v>
      </c>
      <c r="BF115" s="22">
        <v>0</v>
      </c>
      <c r="BG115" s="22">
        <v>221498</v>
      </c>
      <c r="BH115" s="22">
        <v>138935</v>
      </c>
      <c r="BI115" s="22">
        <v>99994</v>
      </c>
      <c r="BJ115" s="22">
        <v>0</v>
      </c>
      <c r="BK115" s="22">
        <v>18146</v>
      </c>
      <c r="BL115" s="22">
        <v>0</v>
      </c>
      <c r="BM115" s="22">
        <v>0</v>
      </c>
      <c r="BN115" s="22">
        <v>0</v>
      </c>
      <c r="BO115" s="22">
        <v>0</v>
      </c>
      <c r="BP115" s="22">
        <v>0</v>
      </c>
      <c r="BQ115" s="22">
        <v>102584</v>
      </c>
      <c r="BR115" s="22">
        <v>0</v>
      </c>
      <c r="BS115" s="22">
        <v>0</v>
      </c>
      <c r="BT115" s="22">
        <v>0</v>
      </c>
      <c r="BU115" s="22">
        <v>0</v>
      </c>
      <c r="BV115" s="22">
        <v>201153</v>
      </c>
      <c r="BW115" s="22">
        <v>11543</v>
      </c>
      <c r="BX115" s="22">
        <v>0</v>
      </c>
      <c r="BY115" s="22">
        <v>0</v>
      </c>
      <c r="BZ115" s="22">
        <v>478035</v>
      </c>
      <c r="CA115" s="22">
        <v>0</v>
      </c>
      <c r="CB115" s="22">
        <v>0</v>
      </c>
      <c r="CC115" s="22">
        <v>1937462</v>
      </c>
      <c r="CD115" s="22">
        <v>958144</v>
      </c>
    </row>
    <row r="116" spans="1:82" x14ac:dyDescent="0.25">
      <c r="A116" s="22" t="s">
        <v>120</v>
      </c>
      <c r="B116" s="22" t="s">
        <v>292</v>
      </c>
      <c r="C116" s="22" t="s">
        <v>349</v>
      </c>
      <c r="D116" s="22" t="s">
        <v>350</v>
      </c>
      <c r="E116" s="22">
        <v>6503304</v>
      </c>
      <c r="F116" s="22">
        <v>0</v>
      </c>
      <c r="G116" s="22">
        <v>281004</v>
      </c>
      <c r="H116" s="22">
        <v>0</v>
      </c>
      <c r="I116" s="22">
        <v>683000</v>
      </c>
      <c r="J116" s="22">
        <v>74186</v>
      </c>
      <c r="K116" s="22">
        <v>0</v>
      </c>
      <c r="L116" s="22">
        <v>0</v>
      </c>
      <c r="M116" s="22">
        <v>254947</v>
      </c>
      <c r="N116" s="22">
        <v>50</v>
      </c>
      <c r="O116" s="22">
        <v>0</v>
      </c>
      <c r="P116" s="22">
        <v>6148</v>
      </c>
      <c r="Q116" s="22">
        <v>0</v>
      </c>
      <c r="R116" s="22">
        <v>0</v>
      </c>
      <c r="S116" s="22">
        <v>0</v>
      </c>
      <c r="T116" s="22">
        <v>0</v>
      </c>
      <c r="U116" s="22">
        <v>1239445</v>
      </c>
      <c r="V116" s="22">
        <v>898966</v>
      </c>
      <c r="W116" s="22">
        <v>444579</v>
      </c>
      <c r="X116" s="22">
        <v>50609</v>
      </c>
      <c r="Y116" s="22">
        <v>41623</v>
      </c>
      <c r="Z116" s="22">
        <v>0</v>
      </c>
      <c r="AA116" s="22">
        <v>0</v>
      </c>
      <c r="AB116" s="22">
        <v>53027</v>
      </c>
      <c r="AC116" s="22">
        <v>150425</v>
      </c>
      <c r="AD116" s="22">
        <v>27343</v>
      </c>
      <c r="AE116" s="22">
        <v>42675</v>
      </c>
      <c r="AF116" s="22">
        <v>0</v>
      </c>
      <c r="AG116" s="22">
        <v>0</v>
      </c>
      <c r="AH116" s="22">
        <v>32053</v>
      </c>
      <c r="AI116" s="22">
        <v>0</v>
      </c>
      <c r="AJ116" s="22">
        <v>308321</v>
      </c>
      <c r="AK116" s="22">
        <v>46005</v>
      </c>
      <c r="AL116" s="22">
        <v>0</v>
      </c>
      <c r="AM116" s="22">
        <v>18450</v>
      </c>
      <c r="AN116" s="22">
        <v>3228615</v>
      </c>
      <c r="AO116" s="22">
        <v>0</v>
      </c>
      <c r="AP116" s="22">
        <v>0</v>
      </c>
      <c r="AQ116" s="22">
        <v>14384775</v>
      </c>
      <c r="AR116" s="22">
        <v>190217</v>
      </c>
      <c r="AS116" s="22">
        <v>851229</v>
      </c>
      <c r="AT116" s="22">
        <v>0</v>
      </c>
      <c r="AU116" s="22">
        <v>993124</v>
      </c>
      <c r="AV116" s="22">
        <v>270415</v>
      </c>
      <c r="AW116" s="22">
        <v>0</v>
      </c>
      <c r="AX116" s="22">
        <v>83829</v>
      </c>
      <c r="AY116" s="22">
        <v>373656</v>
      </c>
      <c r="AZ116" s="22">
        <v>0</v>
      </c>
      <c r="BA116" s="22">
        <v>444210</v>
      </c>
      <c r="BB116" s="22">
        <v>1360151</v>
      </c>
      <c r="BC116" s="22">
        <v>0</v>
      </c>
      <c r="BD116" s="22">
        <v>0</v>
      </c>
      <c r="BE116" s="22">
        <v>35748</v>
      </c>
      <c r="BF116" s="22">
        <v>0</v>
      </c>
      <c r="BG116" s="22">
        <v>972456</v>
      </c>
      <c r="BH116" s="22">
        <v>899278</v>
      </c>
      <c r="BI116" s="22">
        <v>428278</v>
      </c>
      <c r="BJ116" s="22">
        <v>203866</v>
      </c>
      <c r="BK116" s="22">
        <v>98338</v>
      </c>
      <c r="BL116" s="22">
        <v>0</v>
      </c>
      <c r="BM116" s="22">
        <v>8338</v>
      </c>
      <c r="BN116" s="22">
        <v>0</v>
      </c>
      <c r="BO116" s="22">
        <v>78788</v>
      </c>
      <c r="BP116" s="22">
        <v>398057</v>
      </c>
      <c r="BQ116" s="22">
        <v>13605</v>
      </c>
      <c r="BR116" s="22">
        <v>0</v>
      </c>
      <c r="BS116" s="22">
        <v>0</v>
      </c>
      <c r="BT116" s="22">
        <v>0</v>
      </c>
      <c r="BU116" s="22">
        <v>0</v>
      </c>
      <c r="BV116" s="22">
        <v>1070989</v>
      </c>
      <c r="BW116" s="22">
        <v>107536</v>
      </c>
      <c r="BX116" s="22">
        <v>0</v>
      </c>
      <c r="BY116" s="22">
        <v>532370</v>
      </c>
      <c r="BZ116" s="22">
        <v>2590677</v>
      </c>
      <c r="CA116" s="22">
        <v>0</v>
      </c>
      <c r="CB116" s="22">
        <v>0</v>
      </c>
      <c r="CC116" s="22">
        <v>12005155</v>
      </c>
      <c r="CD116" s="22">
        <v>2379620</v>
      </c>
    </row>
    <row r="117" spans="1:82" x14ac:dyDescent="0.25">
      <c r="A117" s="22" t="s">
        <v>120</v>
      </c>
      <c r="B117" s="22" t="s">
        <v>292</v>
      </c>
      <c r="C117" s="22" t="s">
        <v>351</v>
      </c>
      <c r="D117" s="22" t="s">
        <v>352</v>
      </c>
      <c r="E117" s="22">
        <v>4014960</v>
      </c>
      <c r="F117" s="22">
        <v>0</v>
      </c>
      <c r="G117" s="22">
        <v>200870</v>
      </c>
      <c r="H117" s="22">
        <v>0</v>
      </c>
      <c r="I117" s="22">
        <v>149641</v>
      </c>
      <c r="J117" s="22">
        <v>5000</v>
      </c>
      <c r="K117" s="22">
        <v>21477</v>
      </c>
      <c r="L117" s="22">
        <v>0</v>
      </c>
      <c r="M117" s="22">
        <v>115016</v>
      </c>
      <c r="N117" s="22">
        <v>0</v>
      </c>
      <c r="O117" s="22">
        <v>368165</v>
      </c>
      <c r="P117" s="22">
        <v>1354172</v>
      </c>
      <c r="Q117" s="22">
        <v>0</v>
      </c>
      <c r="R117" s="22">
        <v>0</v>
      </c>
      <c r="S117" s="22">
        <v>0</v>
      </c>
      <c r="T117" s="22">
        <v>0</v>
      </c>
      <c r="U117" s="22">
        <v>746084</v>
      </c>
      <c r="V117" s="22">
        <v>773596</v>
      </c>
      <c r="W117" s="22">
        <v>459584</v>
      </c>
      <c r="X117" s="22">
        <v>0</v>
      </c>
      <c r="Y117" s="22">
        <v>153643</v>
      </c>
      <c r="Z117" s="22">
        <v>66665</v>
      </c>
      <c r="AA117" s="22">
        <v>21645</v>
      </c>
      <c r="AB117" s="22">
        <v>0</v>
      </c>
      <c r="AC117" s="22">
        <v>69864</v>
      </c>
      <c r="AD117" s="22">
        <v>3244</v>
      </c>
      <c r="AE117" s="22">
        <v>0</v>
      </c>
      <c r="AF117" s="22">
        <v>0</v>
      </c>
      <c r="AG117" s="22">
        <v>0</v>
      </c>
      <c r="AH117" s="22">
        <v>0</v>
      </c>
      <c r="AI117" s="22">
        <v>9492</v>
      </c>
      <c r="AJ117" s="22">
        <v>709121</v>
      </c>
      <c r="AK117" s="22">
        <v>7520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  <c r="AQ117" s="22">
        <v>9249759</v>
      </c>
      <c r="AR117" s="22">
        <v>186652</v>
      </c>
      <c r="AS117" s="22">
        <v>1034314</v>
      </c>
      <c r="AT117" s="22">
        <v>0</v>
      </c>
      <c r="AU117" s="22">
        <v>104501</v>
      </c>
      <c r="AV117" s="22">
        <v>87663</v>
      </c>
      <c r="AW117" s="22">
        <v>11148</v>
      </c>
      <c r="AX117" s="22">
        <v>43505</v>
      </c>
      <c r="AY117" s="22">
        <v>307885</v>
      </c>
      <c r="AZ117" s="22">
        <v>0</v>
      </c>
      <c r="BA117" s="22">
        <v>750127</v>
      </c>
      <c r="BB117" s="22">
        <v>1375250</v>
      </c>
      <c r="BC117" s="22">
        <v>0</v>
      </c>
      <c r="BD117" s="22">
        <v>0</v>
      </c>
      <c r="BE117" s="22">
        <v>0</v>
      </c>
      <c r="BF117" s="22">
        <v>0</v>
      </c>
      <c r="BG117" s="22">
        <v>835855</v>
      </c>
      <c r="BH117" s="22">
        <v>570222</v>
      </c>
      <c r="BI117" s="22">
        <v>334755</v>
      </c>
      <c r="BJ117" s="22">
        <v>0</v>
      </c>
      <c r="BK117" s="22">
        <v>159621</v>
      </c>
      <c r="BL117" s="22">
        <v>83614</v>
      </c>
      <c r="BM117" s="22">
        <v>36685</v>
      </c>
      <c r="BN117" s="22">
        <v>0</v>
      </c>
      <c r="BO117" s="22">
        <v>429223</v>
      </c>
      <c r="BP117" s="22">
        <v>123215</v>
      </c>
      <c r="BQ117" s="22">
        <v>4290</v>
      </c>
      <c r="BR117" s="22">
        <v>0</v>
      </c>
      <c r="BS117" s="22">
        <v>0</v>
      </c>
      <c r="BT117" s="22">
        <v>0</v>
      </c>
      <c r="BU117" s="22">
        <v>71970</v>
      </c>
      <c r="BV117" s="22">
        <v>1380131</v>
      </c>
      <c r="BW117" s="22">
        <v>153500</v>
      </c>
      <c r="BX117" s="22">
        <v>0</v>
      </c>
      <c r="BY117" s="22">
        <v>0</v>
      </c>
      <c r="BZ117" s="22">
        <v>0</v>
      </c>
      <c r="CA117" s="22">
        <v>0</v>
      </c>
      <c r="CB117" s="22">
        <v>0</v>
      </c>
      <c r="CC117" s="22">
        <v>8084126</v>
      </c>
      <c r="CD117" s="22">
        <v>1165633</v>
      </c>
    </row>
    <row r="118" spans="1:82" x14ac:dyDescent="0.25">
      <c r="A118" s="22" t="s">
        <v>120</v>
      </c>
      <c r="B118" s="22" t="s">
        <v>292</v>
      </c>
      <c r="C118" s="22" t="s">
        <v>353</v>
      </c>
      <c r="D118" s="22" t="s">
        <v>354</v>
      </c>
      <c r="E118" s="22">
        <v>7917790</v>
      </c>
      <c r="F118" s="22">
        <v>0</v>
      </c>
      <c r="G118" s="22">
        <v>227573</v>
      </c>
      <c r="H118" s="22">
        <v>0</v>
      </c>
      <c r="I118" s="22">
        <v>479281</v>
      </c>
      <c r="J118" s="22">
        <v>427556</v>
      </c>
      <c r="K118" s="22">
        <v>0</v>
      </c>
      <c r="L118" s="22">
        <v>0</v>
      </c>
      <c r="M118" s="22">
        <v>5245</v>
      </c>
      <c r="N118" s="22">
        <v>0</v>
      </c>
      <c r="O118" s="22">
        <v>24968</v>
      </c>
      <c r="P118" s="22">
        <v>5597381</v>
      </c>
      <c r="Q118" s="22">
        <v>162545</v>
      </c>
      <c r="R118" s="22">
        <v>0</v>
      </c>
      <c r="S118" s="22">
        <v>1936</v>
      </c>
      <c r="T118" s="22">
        <v>0</v>
      </c>
      <c r="U118" s="22">
        <v>2359272</v>
      </c>
      <c r="V118" s="22">
        <v>3637833</v>
      </c>
      <c r="W118" s="22">
        <v>1022185</v>
      </c>
      <c r="X118" s="22">
        <v>0</v>
      </c>
      <c r="Y118" s="22">
        <v>163602</v>
      </c>
      <c r="Z118" s="22">
        <v>259576</v>
      </c>
      <c r="AA118" s="22">
        <v>39590</v>
      </c>
      <c r="AB118" s="22">
        <v>1665604</v>
      </c>
      <c r="AC118" s="22">
        <v>111837</v>
      </c>
      <c r="AD118" s="22">
        <v>38139</v>
      </c>
      <c r="AE118" s="22">
        <v>0</v>
      </c>
      <c r="AF118" s="22">
        <v>0</v>
      </c>
      <c r="AG118" s="22">
        <v>3321319</v>
      </c>
      <c r="AH118" s="22">
        <v>0</v>
      </c>
      <c r="AI118" s="22">
        <v>0</v>
      </c>
      <c r="AJ118" s="22">
        <v>2712739</v>
      </c>
      <c r="AK118" s="22">
        <v>1353066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  <c r="AQ118" s="22">
        <v>31529037</v>
      </c>
      <c r="AR118" s="22">
        <v>374781</v>
      </c>
      <c r="AS118" s="22">
        <v>910260</v>
      </c>
      <c r="AT118" s="22">
        <v>0</v>
      </c>
      <c r="AU118" s="22">
        <v>1222696</v>
      </c>
      <c r="AV118" s="22">
        <v>859014</v>
      </c>
      <c r="AW118" s="22">
        <v>10759</v>
      </c>
      <c r="AX118" s="22">
        <v>80129</v>
      </c>
      <c r="AY118" s="22">
        <v>74228</v>
      </c>
      <c r="AZ118" s="22">
        <v>0</v>
      </c>
      <c r="BA118" s="22">
        <v>648774</v>
      </c>
      <c r="BB118" s="22">
        <v>2693670</v>
      </c>
      <c r="BC118" s="22">
        <v>91861</v>
      </c>
      <c r="BD118" s="22">
        <v>0</v>
      </c>
      <c r="BE118" s="22">
        <v>87801</v>
      </c>
      <c r="BF118" s="22">
        <v>0</v>
      </c>
      <c r="BG118" s="22">
        <v>1939448</v>
      </c>
      <c r="BH118" s="22">
        <v>1126431</v>
      </c>
      <c r="BI118" s="22">
        <v>1317876</v>
      </c>
      <c r="BJ118" s="22">
        <v>0</v>
      </c>
      <c r="BK118" s="22">
        <v>365055</v>
      </c>
      <c r="BL118" s="22">
        <v>813849</v>
      </c>
      <c r="BM118" s="22">
        <v>40208</v>
      </c>
      <c r="BN118" s="22">
        <v>589871</v>
      </c>
      <c r="BO118" s="22">
        <v>322108</v>
      </c>
      <c r="BP118" s="22">
        <v>0</v>
      </c>
      <c r="BQ118" s="22">
        <v>5425</v>
      </c>
      <c r="BR118" s="22">
        <v>0</v>
      </c>
      <c r="BS118" s="22">
        <v>3550618</v>
      </c>
      <c r="BT118" s="22">
        <v>38226</v>
      </c>
      <c r="BU118" s="22">
        <v>0</v>
      </c>
      <c r="BV118" s="22">
        <v>3785317</v>
      </c>
      <c r="BW118" s="22">
        <v>548120</v>
      </c>
      <c r="BX118" s="22">
        <v>0</v>
      </c>
      <c r="BY118" s="22">
        <v>0</v>
      </c>
      <c r="BZ118" s="22">
        <v>0</v>
      </c>
      <c r="CA118" s="22">
        <v>0</v>
      </c>
      <c r="CB118" s="22">
        <v>122403</v>
      </c>
      <c r="CC118" s="22">
        <v>21618928</v>
      </c>
      <c r="CD118" s="22">
        <v>9910109</v>
      </c>
    </row>
    <row r="119" spans="1:82" x14ac:dyDescent="0.25">
      <c r="A119" s="22" t="s">
        <v>120</v>
      </c>
      <c r="B119" s="22" t="s">
        <v>292</v>
      </c>
      <c r="C119" s="22" t="s">
        <v>355</v>
      </c>
      <c r="D119" s="22" t="s">
        <v>356</v>
      </c>
      <c r="E119" s="22">
        <v>7730673</v>
      </c>
      <c r="F119" s="22">
        <v>1000</v>
      </c>
      <c r="G119" s="22">
        <v>42878</v>
      </c>
      <c r="H119" s="22">
        <v>35500</v>
      </c>
      <c r="I119" s="22">
        <v>482456</v>
      </c>
      <c r="J119" s="22">
        <v>27030</v>
      </c>
      <c r="K119" s="22">
        <v>100</v>
      </c>
      <c r="L119" s="22">
        <v>3025</v>
      </c>
      <c r="M119" s="22">
        <v>25891</v>
      </c>
      <c r="N119" s="22">
        <v>266912</v>
      </c>
      <c r="O119" s="22">
        <v>499789</v>
      </c>
      <c r="P119" s="22">
        <v>1278111</v>
      </c>
      <c r="Q119" s="22">
        <v>39251</v>
      </c>
      <c r="R119" s="22"/>
      <c r="S119" s="22"/>
      <c r="T119" s="22"/>
      <c r="U119" s="22">
        <v>4605233</v>
      </c>
      <c r="V119" s="22">
        <v>8572157</v>
      </c>
      <c r="W119" s="22"/>
      <c r="X119" s="22"/>
      <c r="Y119" s="22">
        <v>226279</v>
      </c>
      <c r="Z119" s="22"/>
      <c r="AA119" s="22">
        <v>30742</v>
      </c>
      <c r="AB119" s="22">
        <v>87244</v>
      </c>
      <c r="AC119" s="22"/>
      <c r="AD119" s="22">
        <v>32860</v>
      </c>
      <c r="AE119" s="22">
        <v>30003</v>
      </c>
      <c r="AF119" s="22">
        <v>1334021</v>
      </c>
      <c r="AG119" s="22">
        <v>77688</v>
      </c>
      <c r="AH119" s="22"/>
      <c r="AI119" s="22"/>
      <c r="AJ119" s="22">
        <v>912838</v>
      </c>
      <c r="AK119" s="22">
        <v>78696</v>
      </c>
      <c r="AL119" s="22"/>
      <c r="AM119" s="22"/>
      <c r="AN119" s="22"/>
      <c r="AO119" s="22"/>
      <c r="AP119" s="22">
        <v>157535</v>
      </c>
      <c r="AQ119" s="22">
        <v>26577912</v>
      </c>
      <c r="AR119" s="22">
        <v>166726</v>
      </c>
      <c r="AS119" s="22">
        <v>967164</v>
      </c>
      <c r="AT119" s="22">
        <v>332926</v>
      </c>
      <c r="AU119" s="22">
        <v>1152724</v>
      </c>
      <c r="AV119" s="22">
        <v>338908</v>
      </c>
      <c r="AW119" s="22">
        <v>29226</v>
      </c>
      <c r="AX119" s="22">
        <v>2952</v>
      </c>
      <c r="AY119" s="22">
        <v>99786</v>
      </c>
      <c r="AZ119" s="22">
        <v>340243</v>
      </c>
      <c r="BA119" s="22">
        <v>629309</v>
      </c>
      <c r="BB119" s="22">
        <v>3136768</v>
      </c>
      <c r="BC119" s="22">
        <v>134202</v>
      </c>
      <c r="BD119" s="22"/>
      <c r="BE119" s="22"/>
      <c r="BF119" s="22"/>
      <c r="BG119" s="22">
        <v>2938989</v>
      </c>
      <c r="BH119" s="22">
        <v>1288232</v>
      </c>
      <c r="BI119" s="22">
        <v>242731</v>
      </c>
      <c r="BJ119" s="22">
        <v>0</v>
      </c>
      <c r="BK119" s="22">
        <v>301070</v>
      </c>
      <c r="BL119" s="22"/>
      <c r="BM119" s="22">
        <v>34146</v>
      </c>
      <c r="BN119" s="22">
        <v>69527</v>
      </c>
      <c r="BO119" s="22">
        <v>58840</v>
      </c>
      <c r="BP119" s="22">
        <v>281416</v>
      </c>
      <c r="BQ119" s="22">
        <v>7917</v>
      </c>
      <c r="BR119" s="22">
        <v>132655</v>
      </c>
      <c r="BS119" s="22">
        <v>103477</v>
      </c>
      <c r="BT119" s="22"/>
      <c r="BU119" s="22">
        <v>74276</v>
      </c>
      <c r="BV119" s="22">
        <v>2607309</v>
      </c>
      <c r="BW119" s="22">
        <v>302185</v>
      </c>
      <c r="BX119" s="22"/>
      <c r="BY119" s="22"/>
      <c r="BZ119" s="22"/>
      <c r="CA119" s="22"/>
      <c r="CB119" s="22"/>
      <c r="CC119" s="22">
        <v>15773704</v>
      </c>
      <c r="CD119" s="22">
        <v>10804208</v>
      </c>
    </row>
    <row r="120" spans="1:82" x14ac:dyDescent="0.25">
      <c r="A120" s="22" t="s">
        <v>120</v>
      </c>
      <c r="B120" s="22" t="s">
        <v>292</v>
      </c>
      <c r="C120" s="22" t="s">
        <v>357</v>
      </c>
      <c r="D120" s="22" t="s">
        <v>358</v>
      </c>
      <c r="E120" s="22">
        <v>843931</v>
      </c>
      <c r="F120" s="22">
        <v>6829</v>
      </c>
      <c r="G120" s="22">
        <v>132764</v>
      </c>
      <c r="H120" s="22">
        <v>18900</v>
      </c>
      <c r="I120" s="22">
        <v>0</v>
      </c>
      <c r="J120" s="22">
        <v>58141</v>
      </c>
      <c r="K120" s="22">
        <v>0</v>
      </c>
      <c r="L120" s="22">
        <v>0</v>
      </c>
      <c r="M120" s="22">
        <v>14004</v>
      </c>
      <c r="N120" s="22">
        <v>0</v>
      </c>
      <c r="O120" s="22">
        <v>18800</v>
      </c>
      <c r="P120" s="22">
        <v>33449</v>
      </c>
      <c r="Q120" s="22">
        <v>0</v>
      </c>
      <c r="R120" s="22">
        <v>0</v>
      </c>
      <c r="S120" s="22">
        <v>0</v>
      </c>
      <c r="T120" s="22">
        <v>0</v>
      </c>
      <c r="U120" s="22">
        <v>127521</v>
      </c>
      <c r="V120" s="22">
        <v>135195</v>
      </c>
      <c r="W120" s="22">
        <v>149215</v>
      </c>
      <c r="X120" s="22">
        <v>0</v>
      </c>
      <c r="Y120" s="22">
        <v>0</v>
      </c>
      <c r="Z120" s="22">
        <v>0</v>
      </c>
      <c r="AA120" s="22">
        <v>1237</v>
      </c>
      <c r="AB120" s="22">
        <v>0</v>
      </c>
      <c r="AC120" s="22">
        <v>19222</v>
      </c>
      <c r="AD120" s="22">
        <v>0</v>
      </c>
      <c r="AE120" s="22">
        <v>79000</v>
      </c>
      <c r="AF120" s="22">
        <v>0</v>
      </c>
      <c r="AG120" s="22">
        <v>0</v>
      </c>
      <c r="AH120" s="22">
        <v>0</v>
      </c>
      <c r="AI120" s="22">
        <v>0</v>
      </c>
      <c r="AJ120" s="22">
        <v>43272</v>
      </c>
      <c r="AK120" s="22">
        <v>11814</v>
      </c>
      <c r="AL120" s="22">
        <v>0</v>
      </c>
      <c r="AM120" s="22">
        <v>0</v>
      </c>
      <c r="AN120" s="22">
        <v>0</v>
      </c>
      <c r="AO120" s="22">
        <v>0</v>
      </c>
      <c r="AP120" s="22">
        <v>23706</v>
      </c>
      <c r="AQ120" s="22">
        <v>1717000</v>
      </c>
      <c r="AR120" s="22">
        <v>70513</v>
      </c>
      <c r="AS120" s="22">
        <v>270104</v>
      </c>
      <c r="AT120" s="22">
        <v>296</v>
      </c>
      <c r="AU120" s="22">
        <v>0</v>
      </c>
      <c r="AV120" s="22">
        <v>71745</v>
      </c>
      <c r="AW120" s="22">
        <v>16510</v>
      </c>
      <c r="AX120" s="22">
        <v>55141</v>
      </c>
      <c r="AY120" s="22">
        <v>39528</v>
      </c>
      <c r="AZ120" s="22">
        <v>0</v>
      </c>
      <c r="BA120" s="22">
        <v>59558</v>
      </c>
      <c r="BB120" s="22">
        <v>357574</v>
      </c>
      <c r="BC120" s="22">
        <v>0</v>
      </c>
      <c r="BD120" s="22">
        <v>0</v>
      </c>
      <c r="BE120" s="22">
        <v>0</v>
      </c>
      <c r="BF120" s="22">
        <v>0</v>
      </c>
      <c r="BG120" s="22">
        <v>164024</v>
      </c>
      <c r="BH120" s="22">
        <v>161004</v>
      </c>
      <c r="BI120" s="22">
        <v>143958</v>
      </c>
      <c r="BJ120" s="22">
        <v>0</v>
      </c>
      <c r="BK120" s="22">
        <v>0</v>
      </c>
      <c r="BL120" s="22">
        <v>0</v>
      </c>
      <c r="BM120" s="22">
        <v>30352</v>
      </c>
      <c r="BN120" s="22">
        <v>0</v>
      </c>
      <c r="BO120" s="22">
        <v>0</v>
      </c>
      <c r="BP120" s="22">
        <v>0</v>
      </c>
      <c r="BQ120" s="22">
        <v>121851</v>
      </c>
      <c r="BR120" s="22">
        <v>0</v>
      </c>
      <c r="BS120" s="22">
        <v>0</v>
      </c>
      <c r="BT120" s="22">
        <v>0</v>
      </c>
      <c r="BU120" s="22">
        <v>0</v>
      </c>
      <c r="BV120" s="22">
        <v>144902</v>
      </c>
      <c r="BW120" s="22">
        <v>23399</v>
      </c>
      <c r="BX120" s="22">
        <v>0</v>
      </c>
      <c r="BY120" s="22">
        <v>0</v>
      </c>
      <c r="BZ120" s="22">
        <v>0</v>
      </c>
      <c r="CA120" s="22">
        <v>0</v>
      </c>
      <c r="CB120" s="22">
        <v>0</v>
      </c>
      <c r="CC120" s="22">
        <v>1730459</v>
      </c>
      <c r="CD120" s="22">
        <v>-13459</v>
      </c>
    </row>
    <row r="121" spans="1:82" x14ac:dyDescent="0.25">
      <c r="A121" s="22" t="s">
        <v>120</v>
      </c>
      <c r="B121" s="22" t="s">
        <v>292</v>
      </c>
      <c r="C121" s="22" t="s">
        <v>359</v>
      </c>
      <c r="D121" s="22" t="s">
        <v>360</v>
      </c>
      <c r="E121" s="22">
        <v>9207991</v>
      </c>
      <c r="F121" s="22">
        <v>0</v>
      </c>
      <c r="G121" s="22">
        <v>213758</v>
      </c>
      <c r="H121" s="22">
        <v>0</v>
      </c>
      <c r="I121" s="22">
        <v>1130163</v>
      </c>
      <c r="J121" s="22">
        <v>611734</v>
      </c>
      <c r="K121" s="22">
        <v>0</v>
      </c>
      <c r="L121" s="22">
        <v>36750</v>
      </c>
      <c r="M121" s="22">
        <v>140713</v>
      </c>
      <c r="N121" s="22">
        <v>0</v>
      </c>
      <c r="O121" s="22">
        <v>85324</v>
      </c>
      <c r="P121" s="22">
        <v>3760155</v>
      </c>
      <c r="Q121" s="22">
        <v>168534</v>
      </c>
      <c r="R121" s="22">
        <v>0</v>
      </c>
      <c r="S121" s="22">
        <v>0</v>
      </c>
      <c r="T121" s="22">
        <v>0</v>
      </c>
      <c r="U121" s="22">
        <v>5362645</v>
      </c>
      <c r="V121" s="22">
        <v>822632</v>
      </c>
      <c r="W121" s="22">
        <v>910004</v>
      </c>
      <c r="X121" s="22">
        <v>0</v>
      </c>
      <c r="Y121" s="22">
        <v>298755</v>
      </c>
      <c r="Z121" s="22">
        <v>0</v>
      </c>
      <c r="AA121" s="22">
        <v>19775</v>
      </c>
      <c r="AB121" s="22">
        <v>0</v>
      </c>
      <c r="AC121" s="22">
        <v>128678</v>
      </c>
      <c r="AD121" s="22">
        <v>0</v>
      </c>
      <c r="AE121" s="22">
        <v>281567</v>
      </c>
      <c r="AF121" s="22">
        <v>0</v>
      </c>
      <c r="AG121" s="22">
        <v>0</v>
      </c>
      <c r="AH121" s="22">
        <v>0</v>
      </c>
      <c r="AI121" s="22">
        <v>0</v>
      </c>
      <c r="AJ121" s="22">
        <v>2237134</v>
      </c>
      <c r="AK121" s="22">
        <v>100734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  <c r="AQ121" s="22">
        <v>25517046</v>
      </c>
      <c r="AR121" s="22">
        <v>217580</v>
      </c>
      <c r="AS121" s="22">
        <v>1409607</v>
      </c>
      <c r="AT121" s="22">
        <v>0</v>
      </c>
      <c r="AU121" s="22">
        <v>2048710</v>
      </c>
      <c r="AV121" s="22">
        <v>712667</v>
      </c>
      <c r="AW121" s="22">
        <v>4391</v>
      </c>
      <c r="AX121" s="22">
        <v>87500</v>
      </c>
      <c r="AY121" s="22">
        <v>187849</v>
      </c>
      <c r="AZ121" s="22">
        <v>66337</v>
      </c>
      <c r="BA121" s="22">
        <v>1179915</v>
      </c>
      <c r="BB121" s="22">
        <v>2861006</v>
      </c>
      <c r="BC121" s="22">
        <v>358943</v>
      </c>
      <c r="BD121" s="22">
        <v>0</v>
      </c>
      <c r="BE121" s="22">
        <v>0</v>
      </c>
      <c r="BF121" s="22">
        <v>0</v>
      </c>
      <c r="BG121" s="22">
        <v>1221945</v>
      </c>
      <c r="BH121" s="22">
        <v>750483</v>
      </c>
      <c r="BI121" s="22">
        <v>1023603</v>
      </c>
      <c r="BJ121" s="22">
        <v>0</v>
      </c>
      <c r="BK121" s="22">
        <v>394229</v>
      </c>
      <c r="BL121" s="22">
        <v>0</v>
      </c>
      <c r="BM121" s="22">
        <v>47237</v>
      </c>
      <c r="BN121" s="22">
        <v>20000</v>
      </c>
      <c r="BO121" s="22">
        <v>512927</v>
      </c>
      <c r="BP121" s="22">
        <v>0</v>
      </c>
      <c r="BQ121" s="22">
        <v>155676</v>
      </c>
      <c r="BR121" s="22">
        <v>0</v>
      </c>
      <c r="BS121" s="22">
        <v>0</v>
      </c>
      <c r="BT121" s="22">
        <v>0</v>
      </c>
      <c r="BU121" s="22">
        <v>0</v>
      </c>
      <c r="BV121" s="22">
        <v>3241579</v>
      </c>
      <c r="BW121" s="22">
        <v>687451</v>
      </c>
      <c r="BX121" s="22">
        <v>0</v>
      </c>
      <c r="BY121" s="22">
        <v>0</v>
      </c>
      <c r="BZ121" s="22">
        <v>0</v>
      </c>
      <c r="CA121" s="22">
        <v>0</v>
      </c>
      <c r="CB121" s="22">
        <v>0</v>
      </c>
      <c r="CC121" s="22">
        <v>17189635</v>
      </c>
      <c r="CD121" s="22">
        <v>8327411</v>
      </c>
    </row>
    <row r="122" spans="1:82" x14ac:dyDescent="0.25">
      <c r="A122" s="22" t="s">
        <v>120</v>
      </c>
      <c r="B122" s="22" t="s">
        <v>292</v>
      </c>
      <c r="C122" s="22" t="s">
        <v>361</v>
      </c>
      <c r="D122" s="22" t="s">
        <v>362</v>
      </c>
      <c r="E122" s="22">
        <v>1305558</v>
      </c>
      <c r="F122" s="22">
        <v>2090</v>
      </c>
      <c r="G122" s="22">
        <v>4815</v>
      </c>
      <c r="H122" s="22">
        <v>0</v>
      </c>
      <c r="I122" s="22">
        <v>0</v>
      </c>
      <c r="J122" s="22">
        <v>857573</v>
      </c>
      <c r="K122" s="22">
        <v>0</v>
      </c>
      <c r="L122" s="22">
        <v>0</v>
      </c>
      <c r="M122" s="22">
        <v>0</v>
      </c>
      <c r="N122" s="22">
        <v>6487</v>
      </c>
      <c r="O122" s="22">
        <v>0</v>
      </c>
      <c r="P122" s="22">
        <v>14942</v>
      </c>
      <c r="Q122" s="22">
        <v>17424</v>
      </c>
      <c r="R122" s="22">
        <v>0</v>
      </c>
      <c r="S122" s="22">
        <v>11963</v>
      </c>
      <c r="T122" s="22">
        <v>0</v>
      </c>
      <c r="U122" s="22">
        <v>358598</v>
      </c>
      <c r="V122" s="22">
        <v>103318</v>
      </c>
      <c r="W122" s="22">
        <v>174151</v>
      </c>
      <c r="X122" s="22">
        <v>0</v>
      </c>
      <c r="Y122" s="22">
        <v>40712</v>
      </c>
      <c r="Z122" s="22">
        <v>0</v>
      </c>
      <c r="AA122" s="22">
        <v>9055</v>
      </c>
      <c r="AB122" s="22">
        <v>0</v>
      </c>
      <c r="AC122" s="22">
        <v>1600</v>
      </c>
      <c r="AD122" s="22">
        <v>537055</v>
      </c>
      <c r="AE122" s="22">
        <v>165956</v>
      </c>
      <c r="AF122" s="22">
        <v>0</v>
      </c>
      <c r="AG122" s="22">
        <v>1340</v>
      </c>
      <c r="AH122" s="22">
        <v>0</v>
      </c>
      <c r="AI122" s="22">
        <v>0</v>
      </c>
      <c r="AJ122" s="22">
        <v>15888</v>
      </c>
      <c r="AK122" s="22">
        <v>49266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3677791</v>
      </c>
      <c r="AR122" s="22">
        <v>91918</v>
      </c>
      <c r="AS122" s="22">
        <v>295936</v>
      </c>
      <c r="AT122" s="22">
        <v>0</v>
      </c>
      <c r="AU122" s="22">
        <v>0</v>
      </c>
      <c r="AV122" s="22">
        <v>182900</v>
      </c>
      <c r="AW122" s="22">
        <v>0</v>
      </c>
      <c r="AX122" s="22">
        <v>16739</v>
      </c>
      <c r="AY122" s="22">
        <v>0</v>
      </c>
      <c r="AZ122" s="22">
        <v>19593</v>
      </c>
      <c r="BA122" s="22">
        <v>110415</v>
      </c>
      <c r="BB122" s="22">
        <v>464645</v>
      </c>
      <c r="BC122" s="22">
        <v>26107</v>
      </c>
      <c r="BD122" s="22">
        <v>0</v>
      </c>
      <c r="BE122" s="22">
        <v>63709</v>
      </c>
      <c r="BF122" s="22">
        <v>0</v>
      </c>
      <c r="BG122" s="22">
        <v>312812</v>
      </c>
      <c r="BH122" s="22">
        <v>141307</v>
      </c>
      <c r="BI122" s="22">
        <v>177223</v>
      </c>
      <c r="BJ122" s="22">
        <v>0</v>
      </c>
      <c r="BK122" s="22">
        <v>58385</v>
      </c>
      <c r="BL122" s="22">
        <v>0</v>
      </c>
      <c r="BM122" s="22">
        <v>9065</v>
      </c>
      <c r="BN122" s="22">
        <v>0</v>
      </c>
      <c r="BO122" s="22">
        <v>3311</v>
      </c>
      <c r="BP122" s="22">
        <v>245826</v>
      </c>
      <c r="BQ122" s="22">
        <v>10856</v>
      </c>
      <c r="BR122" s="22">
        <v>0</v>
      </c>
      <c r="BS122" s="22">
        <v>0</v>
      </c>
      <c r="BT122" s="22">
        <v>0</v>
      </c>
      <c r="BU122" s="22">
        <v>0</v>
      </c>
      <c r="BV122" s="22">
        <v>137866</v>
      </c>
      <c r="BW122" s="22">
        <v>96793</v>
      </c>
      <c r="BX122" s="22">
        <v>0</v>
      </c>
      <c r="BY122" s="22">
        <v>0</v>
      </c>
      <c r="BZ122" s="22">
        <v>0</v>
      </c>
      <c r="CA122" s="22">
        <v>0</v>
      </c>
      <c r="CB122" s="22">
        <v>0</v>
      </c>
      <c r="CC122" s="22">
        <v>2465406</v>
      </c>
      <c r="CD122" s="22">
        <v>1212385</v>
      </c>
    </row>
    <row r="123" spans="1:82" x14ac:dyDescent="0.25">
      <c r="A123" s="22" t="s">
        <v>120</v>
      </c>
      <c r="B123" s="22" t="s">
        <v>292</v>
      </c>
      <c r="C123" s="22" t="s">
        <v>363</v>
      </c>
      <c r="D123" s="22" t="s">
        <v>364</v>
      </c>
      <c r="E123" s="22">
        <v>3374525</v>
      </c>
      <c r="F123" s="22">
        <v>0</v>
      </c>
      <c r="G123" s="22">
        <v>732556</v>
      </c>
      <c r="H123" s="22">
        <v>0</v>
      </c>
      <c r="I123" s="22">
        <v>0</v>
      </c>
      <c r="J123" s="22">
        <v>17473</v>
      </c>
      <c r="K123" s="22">
        <v>0</v>
      </c>
      <c r="L123" s="22">
        <v>0</v>
      </c>
      <c r="M123" s="22">
        <v>10873</v>
      </c>
      <c r="N123" s="22">
        <v>0</v>
      </c>
      <c r="O123" s="22">
        <v>0</v>
      </c>
      <c r="P123" s="22">
        <v>159965</v>
      </c>
      <c r="Q123" s="22">
        <v>0</v>
      </c>
      <c r="R123" s="22">
        <v>0</v>
      </c>
      <c r="S123" s="22">
        <v>0</v>
      </c>
      <c r="T123" s="22">
        <v>0</v>
      </c>
      <c r="U123" s="22">
        <v>948460</v>
      </c>
      <c r="V123" s="22">
        <v>324307</v>
      </c>
      <c r="W123" s="22">
        <v>289962</v>
      </c>
      <c r="X123" s="22">
        <v>0</v>
      </c>
      <c r="Y123" s="22">
        <v>246198</v>
      </c>
      <c r="Z123" s="22">
        <v>0</v>
      </c>
      <c r="AA123" s="22">
        <v>0</v>
      </c>
      <c r="AB123" s="22">
        <v>593268</v>
      </c>
      <c r="AC123" s="22">
        <v>0</v>
      </c>
      <c r="AD123" s="22">
        <v>0</v>
      </c>
      <c r="AE123" s="22">
        <v>3000</v>
      </c>
      <c r="AF123" s="22">
        <v>0</v>
      </c>
      <c r="AG123" s="22">
        <v>0</v>
      </c>
      <c r="AH123" s="22">
        <v>1000</v>
      </c>
      <c r="AI123" s="22">
        <v>0</v>
      </c>
      <c r="AJ123" s="22">
        <v>564055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  <c r="AQ123" s="22">
        <v>7265642</v>
      </c>
      <c r="AR123" s="22">
        <v>86318</v>
      </c>
      <c r="AS123" s="22">
        <v>778930</v>
      </c>
      <c r="AT123" s="22">
        <v>0</v>
      </c>
      <c r="AU123" s="22">
        <v>0</v>
      </c>
      <c r="AV123" s="22">
        <v>134690</v>
      </c>
      <c r="AW123" s="22">
        <v>0</v>
      </c>
      <c r="AX123" s="22">
        <v>0</v>
      </c>
      <c r="AY123" s="22">
        <v>0</v>
      </c>
      <c r="AZ123" s="22">
        <v>0</v>
      </c>
      <c r="BA123" s="22">
        <v>0</v>
      </c>
      <c r="BB123" s="22">
        <v>1405102</v>
      </c>
      <c r="BC123" s="22">
        <v>0</v>
      </c>
      <c r="BD123" s="22">
        <v>0</v>
      </c>
      <c r="BE123" s="22">
        <v>0</v>
      </c>
      <c r="BF123" s="22">
        <v>0</v>
      </c>
      <c r="BG123" s="22">
        <v>999123</v>
      </c>
      <c r="BH123" s="22">
        <v>241382</v>
      </c>
      <c r="BI123" s="22">
        <v>338549</v>
      </c>
      <c r="BJ123" s="22">
        <v>0</v>
      </c>
      <c r="BK123" s="22">
        <v>331404</v>
      </c>
      <c r="BL123" s="22">
        <v>0</v>
      </c>
      <c r="BM123" s="22">
        <v>0</v>
      </c>
      <c r="BN123" s="22">
        <v>0</v>
      </c>
      <c r="BO123" s="22">
        <v>0</v>
      </c>
      <c r="BP123" s="22">
        <v>0</v>
      </c>
      <c r="BQ123" s="22">
        <v>0</v>
      </c>
      <c r="BR123" s="22">
        <v>0</v>
      </c>
      <c r="BS123" s="22">
        <v>0</v>
      </c>
      <c r="BT123" s="22">
        <v>91252</v>
      </c>
      <c r="BU123" s="22">
        <v>0</v>
      </c>
      <c r="BV123" s="22">
        <v>1407983</v>
      </c>
      <c r="BW123" s="22">
        <v>186659</v>
      </c>
      <c r="BX123" s="22">
        <v>0</v>
      </c>
      <c r="BY123" s="22">
        <v>0</v>
      </c>
      <c r="BZ123" s="22">
        <v>0</v>
      </c>
      <c r="CA123" s="22">
        <v>0</v>
      </c>
      <c r="CB123" s="22">
        <v>343600</v>
      </c>
      <c r="CC123" s="22">
        <v>6344992</v>
      </c>
      <c r="CD123" s="22">
        <v>920650</v>
      </c>
    </row>
    <row r="124" spans="1:82" x14ac:dyDescent="0.25">
      <c r="A124" s="22" t="s">
        <v>120</v>
      </c>
      <c r="B124" s="22" t="s">
        <v>292</v>
      </c>
      <c r="C124" s="22" t="s">
        <v>365</v>
      </c>
      <c r="D124" s="22" t="s">
        <v>366</v>
      </c>
      <c r="E124" s="22">
        <v>1151302</v>
      </c>
      <c r="F124" s="22">
        <v>0</v>
      </c>
      <c r="G124" s="22">
        <v>82421</v>
      </c>
      <c r="H124" s="22">
        <v>0</v>
      </c>
      <c r="I124" s="22">
        <v>0</v>
      </c>
      <c r="J124" s="22">
        <v>15700</v>
      </c>
      <c r="K124" s="22">
        <v>0</v>
      </c>
      <c r="L124" s="22">
        <v>0</v>
      </c>
      <c r="M124" s="22">
        <v>3642</v>
      </c>
      <c r="N124" s="22">
        <v>0</v>
      </c>
      <c r="O124" s="22">
        <v>33738</v>
      </c>
      <c r="P124" s="22">
        <v>59063</v>
      </c>
      <c r="Q124" s="22">
        <v>0</v>
      </c>
      <c r="R124" s="22">
        <v>0</v>
      </c>
      <c r="S124" s="22">
        <v>0</v>
      </c>
      <c r="T124" s="22">
        <v>0</v>
      </c>
      <c r="U124" s="22">
        <v>711090</v>
      </c>
      <c r="V124" s="22">
        <v>154411</v>
      </c>
      <c r="W124" s="22">
        <v>69074</v>
      </c>
      <c r="X124" s="22">
        <v>0</v>
      </c>
      <c r="Y124" s="22">
        <v>212141</v>
      </c>
      <c r="Z124" s="22">
        <v>0</v>
      </c>
      <c r="AA124" s="22">
        <v>8712</v>
      </c>
      <c r="AB124" s="22">
        <v>792</v>
      </c>
      <c r="AC124" s="22">
        <v>21640</v>
      </c>
      <c r="AD124" s="22">
        <v>11146</v>
      </c>
      <c r="AE124" s="22">
        <v>151</v>
      </c>
      <c r="AF124" s="22">
        <v>0</v>
      </c>
      <c r="AG124" s="22">
        <v>0</v>
      </c>
      <c r="AH124" s="22">
        <v>0</v>
      </c>
      <c r="AI124" s="22">
        <v>65000</v>
      </c>
      <c r="AJ124" s="22">
        <v>521125</v>
      </c>
      <c r="AK124" s="22">
        <v>4271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3125419</v>
      </c>
      <c r="AR124" s="22">
        <v>55999</v>
      </c>
      <c r="AS124" s="22">
        <v>310483</v>
      </c>
      <c r="AT124" s="22">
        <v>0</v>
      </c>
      <c r="AU124" s="22">
        <v>0</v>
      </c>
      <c r="AV124" s="22">
        <v>58999</v>
      </c>
      <c r="AW124" s="22">
        <v>0</v>
      </c>
      <c r="AX124" s="22">
        <v>0</v>
      </c>
      <c r="AY124" s="22">
        <v>859</v>
      </c>
      <c r="AZ124" s="22">
        <v>0</v>
      </c>
      <c r="BA124" s="22">
        <v>192302</v>
      </c>
      <c r="BB124" s="22">
        <v>318403</v>
      </c>
      <c r="BC124" s="22">
        <v>14632</v>
      </c>
      <c r="BD124" s="22">
        <v>0</v>
      </c>
      <c r="BE124" s="22">
        <v>13705</v>
      </c>
      <c r="BF124" s="22">
        <v>0</v>
      </c>
      <c r="BG124" s="22">
        <v>564140</v>
      </c>
      <c r="BH124" s="22">
        <v>115899</v>
      </c>
      <c r="BI124" s="22">
        <v>66207</v>
      </c>
      <c r="BJ124" s="22">
        <v>0</v>
      </c>
      <c r="BK124" s="22">
        <v>204464</v>
      </c>
      <c r="BL124" s="22">
        <v>0</v>
      </c>
      <c r="BM124" s="22">
        <v>2316</v>
      </c>
      <c r="BN124" s="22">
        <v>1907</v>
      </c>
      <c r="BO124" s="22">
        <v>21828</v>
      </c>
      <c r="BP124" s="22">
        <v>71323</v>
      </c>
      <c r="BQ124" s="22">
        <v>781</v>
      </c>
      <c r="BR124" s="22">
        <v>0</v>
      </c>
      <c r="BS124" s="22">
        <v>0</v>
      </c>
      <c r="BT124" s="22">
        <v>0</v>
      </c>
      <c r="BU124" s="22">
        <v>66945</v>
      </c>
      <c r="BV124" s="22">
        <v>539305</v>
      </c>
      <c r="BW124" s="22">
        <v>23292</v>
      </c>
      <c r="BX124" s="22">
        <v>0</v>
      </c>
      <c r="BY124" s="22">
        <v>0</v>
      </c>
      <c r="BZ124" s="22">
        <v>0</v>
      </c>
      <c r="CA124" s="22">
        <v>0</v>
      </c>
      <c r="CB124" s="22">
        <v>0</v>
      </c>
      <c r="CC124" s="22">
        <v>2643789</v>
      </c>
      <c r="CD124" s="22">
        <v>481630</v>
      </c>
    </row>
    <row r="125" spans="1:82" x14ac:dyDescent="0.25">
      <c r="A125" s="22" t="s">
        <v>120</v>
      </c>
      <c r="B125" s="22" t="s">
        <v>292</v>
      </c>
      <c r="C125" s="22" t="s">
        <v>367</v>
      </c>
      <c r="D125" s="22" t="s">
        <v>368</v>
      </c>
      <c r="E125" s="22">
        <v>2279563</v>
      </c>
      <c r="F125" s="22">
        <v>0</v>
      </c>
      <c r="G125" s="22">
        <v>374405</v>
      </c>
      <c r="H125" s="22">
        <v>0</v>
      </c>
      <c r="I125" s="22">
        <v>15000</v>
      </c>
      <c r="J125" s="22">
        <v>38216</v>
      </c>
      <c r="K125" s="22">
        <v>0</v>
      </c>
      <c r="L125" s="22">
        <v>659440</v>
      </c>
      <c r="M125" s="22">
        <v>4055</v>
      </c>
      <c r="N125" s="22">
        <v>0</v>
      </c>
      <c r="O125" s="22">
        <v>0</v>
      </c>
      <c r="P125" s="22">
        <v>402797</v>
      </c>
      <c r="Q125" s="22">
        <v>0</v>
      </c>
      <c r="R125" s="22">
        <v>0</v>
      </c>
      <c r="S125" s="22">
        <v>0</v>
      </c>
      <c r="T125" s="22">
        <v>0</v>
      </c>
      <c r="U125" s="22">
        <v>799343</v>
      </c>
      <c r="V125" s="22">
        <v>3167709</v>
      </c>
      <c r="W125" s="22">
        <v>284685</v>
      </c>
      <c r="X125" s="22">
        <v>0</v>
      </c>
      <c r="Y125" s="22">
        <v>193832</v>
      </c>
      <c r="Z125" s="22">
        <v>0</v>
      </c>
      <c r="AA125" s="22">
        <v>10320</v>
      </c>
      <c r="AB125" s="22">
        <v>0</v>
      </c>
      <c r="AC125" s="22">
        <v>87034</v>
      </c>
      <c r="AD125" s="22">
        <v>1971</v>
      </c>
      <c r="AE125" s="22">
        <v>69358</v>
      </c>
      <c r="AF125" s="22">
        <v>0</v>
      </c>
      <c r="AG125" s="22">
        <v>0</v>
      </c>
      <c r="AH125" s="22">
        <v>0</v>
      </c>
      <c r="AI125" s="22">
        <v>0</v>
      </c>
      <c r="AJ125" s="22">
        <v>531153</v>
      </c>
      <c r="AK125" s="22">
        <v>16303</v>
      </c>
      <c r="AL125" s="22">
        <v>0</v>
      </c>
      <c r="AM125" s="22">
        <v>0</v>
      </c>
      <c r="AN125" s="22">
        <v>0</v>
      </c>
      <c r="AO125" s="22">
        <v>1363575</v>
      </c>
      <c r="AP125" s="22">
        <v>0</v>
      </c>
      <c r="AQ125" s="22">
        <v>10298759</v>
      </c>
      <c r="AR125" s="22">
        <v>82324</v>
      </c>
      <c r="AS125" s="22">
        <v>2034031</v>
      </c>
      <c r="AT125" s="22">
        <v>0</v>
      </c>
      <c r="AU125" s="22">
        <v>14788</v>
      </c>
      <c r="AV125" s="22">
        <v>118140</v>
      </c>
      <c r="AW125" s="22">
        <v>0</v>
      </c>
      <c r="AX125" s="22">
        <v>562613</v>
      </c>
      <c r="AY125" s="22">
        <v>84395</v>
      </c>
      <c r="AZ125" s="22">
        <v>0</v>
      </c>
      <c r="BA125" s="22">
        <v>0</v>
      </c>
      <c r="BB125" s="22">
        <v>1141497</v>
      </c>
      <c r="BC125" s="22">
        <v>11853</v>
      </c>
      <c r="BD125" s="22">
        <v>0</v>
      </c>
      <c r="BE125" s="22">
        <v>0</v>
      </c>
      <c r="BF125" s="22">
        <v>0</v>
      </c>
      <c r="BG125" s="22">
        <v>654691</v>
      </c>
      <c r="BH125" s="22">
        <v>370644</v>
      </c>
      <c r="BI125" s="22">
        <v>286954</v>
      </c>
      <c r="BJ125" s="22">
        <v>0</v>
      </c>
      <c r="BK125" s="22">
        <v>157846</v>
      </c>
      <c r="BL125" s="22">
        <v>0</v>
      </c>
      <c r="BM125" s="22">
        <v>10526</v>
      </c>
      <c r="BN125" s="22">
        <v>0</v>
      </c>
      <c r="BO125" s="22">
        <v>186269</v>
      </c>
      <c r="BP125" s="22">
        <v>80182</v>
      </c>
      <c r="BQ125" s="22">
        <v>12935</v>
      </c>
      <c r="BR125" s="22">
        <v>0</v>
      </c>
      <c r="BS125" s="22">
        <v>0</v>
      </c>
      <c r="BT125" s="22">
        <v>0</v>
      </c>
      <c r="BU125" s="22">
        <v>0</v>
      </c>
      <c r="BV125" s="22">
        <v>723091</v>
      </c>
      <c r="BW125" s="22">
        <v>267201</v>
      </c>
      <c r="BX125" s="22">
        <v>0</v>
      </c>
      <c r="BY125" s="22">
        <v>0</v>
      </c>
      <c r="BZ125" s="22">
        <v>0</v>
      </c>
      <c r="CA125" s="22">
        <v>1005127</v>
      </c>
      <c r="CB125" s="22">
        <v>0</v>
      </c>
      <c r="CC125" s="22">
        <v>7805107</v>
      </c>
      <c r="CD125" s="22">
        <v>2493652</v>
      </c>
    </row>
    <row r="126" spans="1:82" x14ac:dyDescent="0.25">
      <c r="A126" s="22" t="s">
        <v>120</v>
      </c>
      <c r="B126" s="22" t="s">
        <v>292</v>
      </c>
      <c r="C126" s="22" t="s">
        <v>369</v>
      </c>
      <c r="D126" s="22" t="s">
        <v>370</v>
      </c>
      <c r="E126" s="22">
        <v>3397211</v>
      </c>
      <c r="F126" s="22">
        <v>0</v>
      </c>
      <c r="G126" s="22">
        <v>105225</v>
      </c>
      <c r="H126" s="22">
        <v>0</v>
      </c>
      <c r="I126" s="22">
        <v>57142</v>
      </c>
      <c r="J126" s="22">
        <v>106354</v>
      </c>
      <c r="K126" s="22">
        <v>17960</v>
      </c>
      <c r="L126" s="22">
        <v>36977</v>
      </c>
      <c r="M126" s="22">
        <v>3960</v>
      </c>
      <c r="N126" s="22">
        <v>0</v>
      </c>
      <c r="O126" s="22">
        <v>37665</v>
      </c>
      <c r="P126" s="22">
        <v>311301</v>
      </c>
      <c r="Q126" s="22">
        <v>757</v>
      </c>
      <c r="R126" s="22">
        <v>0</v>
      </c>
      <c r="S126" s="22">
        <v>0</v>
      </c>
      <c r="T126" s="22">
        <v>0</v>
      </c>
      <c r="U126" s="22">
        <v>2777690</v>
      </c>
      <c r="V126" s="22">
        <v>247827</v>
      </c>
      <c r="W126" s="22">
        <v>343992</v>
      </c>
      <c r="X126" s="22">
        <v>95580</v>
      </c>
      <c r="Y126" s="22">
        <v>229087</v>
      </c>
      <c r="Z126" s="22">
        <v>0</v>
      </c>
      <c r="AA126" s="22">
        <v>207</v>
      </c>
      <c r="AB126" s="22">
        <v>43864</v>
      </c>
      <c r="AC126" s="22">
        <v>7628</v>
      </c>
      <c r="AD126" s="22">
        <v>186514</v>
      </c>
      <c r="AE126" s="22">
        <v>131919</v>
      </c>
      <c r="AF126" s="22">
        <v>0</v>
      </c>
      <c r="AG126" s="22">
        <v>0</v>
      </c>
      <c r="AH126" s="22">
        <v>0</v>
      </c>
      <c r="AI126" s="22">
        <v>1900</v>
      </c>
      <c r="AJ126" s="22">
        <v>0</v>
      </c>
      <c r="AK126" s="22">
        <v>53714</v>
      </c>
      <c r="AL126" s="22">
        <v>0</v>
      </c>
      <c r="AM126" s="22">
        <v>129716</v>
      </c>
      <c r="AN126" s="22">
        <v>0</v>
      </c>
      <c r="AO126" s="22">
        <v>0</v>
      </c>
      <c r="AP126" s="22">
        <v>233833</v>
      </c>
      <c r="AQ126" s="22">
        <v>8558023</v>
      </c>
      <c r="AR126" s="22">
        <v>174393</v>
      </c>
      <c r="AS126" s="22">
        <v>733888</v>
      </c>
      <c r="AT126" s="22">
        <v>0</v>
      </c>
      <c r="AU126" s="22">
        <v>139130</v>
      </c>
      <c r="AV126" s="22">
        <v>152901</v>
      </c>
      <c r="AW126" s="22">
        <v>60002</v>
      </c>
      <c r="AX126" s="22">
        <v>35079</v>
      </c>
      <c r="AY126" s="22">
        <v>1411</v>
      </c>
      <c r="AZ126" s="22">
        <v>0</v>
      </c>
      <c r="BA126" s="22">
        <v>509778</v>
      </c>
      <c r="BB126" s="22">
        <v>592279</v>
      </c>
      <c r="BC126" s="22">
        <v>12304</v>
      </c>
      <c r="BD126" s="22">
        <v>0</v>
      </c>
      <c r="BE126" s="22">
        <v>0</v>
      </c>
      <c r="BF126" s="22">
        <v>0</v>
      </c>
      <c r="BG126" s="22">
        <v>412269</v>
      </c>
      <c r="BH126" s="22">
        <v>199087</v>
      </c>
      <c r="BI126" s="22">
        <v>240192</v>
      </c>
      <c r="BJ126" s="22">
        <v>156307</v>
      </c>
      <c r="BK126" s="22">
        <v>347473</v>
      </c>
      <c r="BL126" s="22">
        <v>0</v>
      </c>
      <c r="BM126" s="22">
        <v>10525</v>
      </c>
      <c r="BN126" s="22">
        <v>136245</v>
      </c>
      <c r="BO126" s="22">
        <v>119366</v>
      </c>
      <c r="BP126" s="22">
        <v>212214</v>
      </c>
      <c r="BQ126" s="22">
        <v>15792</v>
      </c>
      <c r="BR126" s="22">
        <v>0</v>
      </c>
      <c r="BS126" s="22">
        <v>0</v>
      </c>
      <c r="BT126" s="22">
        <v>0</v>
      </c>
      <c r="BU126" s="22">
        <v>0</v>
      </c>
      <c r="BV126" s="22">
        <v>465549</v>
      </c>
      <c r="BW126" s="22">
        <v>63648</v>
      </c>
      <c r="BX126" s="22">
        <v>0</v>
      </c>
      <c r="BY126" s="22">
        <v>50249</v>
      </c>
      <c r="BZ126" s="22">
        <v>0</v>
      </c>
      <c r="CA126" s="22">
        <v>0</v>
      </c>
      <c r="CB126" s="22">
        <v>0</v>
      </c>
      <c r="CC126" s="22">
        <v>4840081</v>
      </c>
      <c r="CD126" s="22">
        <v>3717942</v>
      </c>
    </row>
    <row r="127" spans="1:82" x14ac:dyDescent="0.25">
      <c r="A127" s="22" t="s">
        <v>120</v>
      </c>
      <c r="B127" s="22" t="s">
        <v>292</v>
      </c>
      <c r="C127" s="22" t="s">
        <v>371</v>
      </c>
      <c r="D127" s="22" t="s">
        <v>372</v>
      </c>
      <c r="E127" s="22">
        <v>1715642</v>
      </c>
      <c r="F127" s="22"/>
      <c r="G127" s="22">
        <v>62479</v>
      </c>
      <c r="H127" s="22"/>
      <c r="I127" s="22">
        <v>2718</v>
      </c>
      <c r="J127" s="22">
        <v>74684</v>
      </c>
      <c r="K127" s="22"/>
      <c r="L127" s="22">
        <v>11285</v>
      </c>
      <c r="M127" s="22">
        <v>13272</v>
      </c>
      <c r="N127" s="22"/>
      <c r="O127" s="22">
        <v>4679</v>
      </c>
      <c r="P127" s="22">
        <v>111560</v>
      </c>
      <c r="Q127" s="22"/>
      <c r="R127" s="22"/>
      <c r="S127" s="22"/>
      <c r="T127" s="22"/>
      <c r="U127" s="22">
        <v>412174</v>
      </c>
      <c r="V127" s="22">
        <v>543738</v>
      </c>
      <c r="W127" s="22">
        <v>222706</v>
      </c>
      <c r="X127" s="22"/>
      <c r="Y127" s="22">
        <v>67614</v>
      </c>
      <c r="Z127" s="22"/>
      <c r="AA127" s="22">
        <v>5033</v>
      </c>
      <c r="AB127" s="22">
        <v>136102</v>
      </c>
      <c r="AC127" s="22">
        <v>109794</v>
      </c>
      <c r="AD127" s="22"/>
      <c r="AE127" s="22">
        <v>250000</v>
      </c>
      <c r="AF127" s="22"/>
      <c r="AG127" s="22"/>
      <c r="AH127" s="22">
        <v>7192</v>
      </c>
      <c r="AI127" s="22"/>
      <c r="AJ127" s="22">
        <v>653468</v>
      </c>
      <c r="AK127" s="22">
        <v>122070</v>
      </c>
      <c r="AL127" s="22"/>
      <c r="AM127" s="22"/>
      <c r="AN127" s="22"/>
      <c r="AO127" s="22"/>
      <c r="AP127" s="22">
        <v>1000</v>
      </c>
      <c r="AQ127" s="22">
        <v>4527210</v>
      </c>
      <c r="AR127" s="22">
        <v>98588</v>
      </c>
      <c r="AS127" s="22">
        <v>487420</v>
      </c>
      <c r="AT127" s="22"/>
      <c r="AU127" s="22">
        <v>45712</v>
      </c>
      <c r="AV127" s="22">
        <v>122618</v>
      </c>
      <c r="AW127" s="22">
        <v>2915</v>
      </c>
      <c r="AX127" s="22">
        <v>17971</v>
      </c>
      <c r="AY127" s="22">
        <v>5150</v>
      </c>
      <c r="AZ127" s="22"/>
      <c r="BA127" s="22">
        <v>503093</v>
      </c>
      <c r="BB127" s="22">
        <v>341154</v>
      </c>
      <c r="BC127" s="22"/>
      <c r="BD127" s="22"/>
      <c r="BE127" s="22"/>
      <c r="BF127" s="22"/>
      <c r="BG127" s="22">
        <v>429757</v>
      </c>
      <c r="BH127" s="22">
        <v>416695</v>
      </c>
      <c r="BI127" s="22">
        <v>233376</v>
      </c>
      <c r="BJ127" s="22"/>
      <c r="BK127" s="22">
        <v>107143</v>
      </c>
      <c r="BL127" s="22"/>
      <c r="BM127" s="22">
        <v>8258</v>
      </c>
      <c r="BN127" s="22">
        <v>136102</v>
      </c>
      <c r="BO127" s="22">
        <v>205420</v>
      </c>
      <c r="BP127" s="22"/>
      <c r="BQ127" s="22">
        <v>17406</v>
      </c>
      <c r="BR127" s="22"/>
      <c r="BS127" s="22"/>
      <c r="BT127" s="22">
        <v>29700</v>
      </c>
      <c r="BU127" s="22">
        <v>42338</v>
      </c>
      <c r="BV127" s="22">
        <v>606068</v>
      </c>
      <c r="BW127" s="22">
        <v>177749</v>
      </c>
      <c r="BX127" s="22"/>
      <c r="BY127" s="22"/>
      <c r="BZ127" s="22"/>
      <c r="CA127" s="22"/>
      <c r="CB127" s="22"/>
      <c r="CC127" s="22">
        <v>4034633</v>
      </c>
      <c r="CD127" s="22">
        <v>492577</v>
      </c>
    </row>
    <row r="128" spans="1:82" x14ac:dyDescent="0.25">
      <c r="A128" s="22" t="s">
        <v>120</v>
      </c>
      <c r="B128" s="22" t="s">
        <v>292</v>
      </c>
      <c r="C128" s="22" t="s">
        <v>373</v>
      </c>
      <c r="D128" s="22" t="s">
        <v>374</v>
      </c>
      <c r="E128" s="22">
        <v>2036092</v>
      </c>
      <c r="F128" s="22">
        <v>0</v>
      </c>
      <c r="G128" s="22">
        <v>766950</v>
      </c>
      <c r="H128" s="22">
        <v>0</v>
      </c>
      <c r="I128" s="22">
        <v>57479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275859</v>
      </c>
      <c r="Q128" s="22">
        <v>0</v>
      </c>
      <c r="R128" s="22">
        <v>0</v>
      </c>
      <c r="S128" s="22">
        <v>0</v>
      </c>
      <c r="T128" s="22">
        <v>0</v>
      </c>
      <c r="U128" s="22">
        <v>382170</v>
      </c>
      <c r="V128" s="22">
        <v>158295</v>
      </c>
      <c r="W128" s="22">
        <v>188292</v>
      </c>
      <c r="X128" s="22">
        <v>39068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137334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4041539</v>
      </c>
      <c r="AR128" s="22">
        <v>101273</v>
      </c>
      <c r="AS128" s="22">
        <v>757464</v>
      </c>
      <c r="AT128" s="22">
        <v>0</v>
      </c>
      <c r="AU128" s="22">
        <v>0</v>
      </c>
      <c r="AV128" s="22">
        <v>0</v>
      </c>
      <c r="AW128" s="22">
        <v>0</v>
      </c>
      <c r="AX128" s="22">
        <v>0</v>
      </c>
      <c r="AY128" s="22">
        <v>188552</v>
      </c>
      <c r="AZ128" s="22">
        <v>0</v>
      </c>
      <c r="BA128" s="22">
        <v>0</v>
      </c>
      <c r="BB128" s="22">
        <v>803661</v>
      </c>
      <c r="BC128" s="22">
        <v>0</v>
      </c>
      <c r="BD128" s="22">
        <v>0</v>
      </c>
      <c r="BE128" s="22">
        <v>0</v>
      </c>
      <c r="BF128" s="22">
        <v>0</v>
      </c>
      <c r="BG128" s="22">
        <v>490859</v>
      </c>
      <c r="BH128" s="22">
        <v>0</v>
      </c>
      <c r="BI128" s="22">
        <v>245953</v>
      </c>
      <c r="BJ128" s="22">
        <v>0</v>
      </c>
      <c r="BK128" s="22">
        <v>0</v>
      </c>
      <c r="BL128" s="22">
        <v>0</v>
      </c>
      <c r="BM128" s="22">
        <v>0</v>
      </c>
      <c r="BN128" s="22">
        <v>0</v>
      </c>
      <c r="BO128" s="22">
        <v>257089</v>
      </c>
      <c r="BP128" s="22">
        <v>0</v>
      </c>
      <c r="BQ128" s="22">
        <v>0</v>
      </c>
      <c r="BR128" s="22">
        <v>0</v>
      </c>
      <c r="BS128" s="22">
        <v>0</v>
      </c>
      <c r="BT128" s="22">
        <v>0</v>
      </c>
      <c r="BU128" s="22">
        <v>0</v>
      </c>
      <c r="BV128" s="22">
        <v>645182</v>
      </c>
      <c r="BW128" s="22">
        <v>0</v>
      </c>
      <c r="BX128" s="22">
        <v>0</v>
      </c>
      <c r="BY128" s="22">
        <v>0</v>
      </c>
      <c r="BZ128" s="22">
        <v>0</v>
      </c>
      <c r="CA128" s="22">
        <v>0</v>
      </c>
      <c r="CB128" s="22">
        <v>3278</v>
      </c>
      <c r="CC128" s="22">
        <v>3493311</v>
      </c>
      <c r="CD128" s="22">
        <v>548228</v>
      </c>
    </row>
    <row r="129" spans="1:82" x14ac:dyDescent="0.25">
      <c r="A129" s="22" t="s">
        <v>120</v>
      </c>
      <c r="B129" s="22" t="s">
        <v>292</v>
      </c>
      <c r="C129" s="22" t="s">
        <v>375</v>
      </c>
      <c r="D129" s="22" t="s">
        <v>376</v>
      </c>
      <c r="E129" s="22">
        <v>4603212</v>
      </c>
      <c r="F129" s="22">
        <v>0</v>
      </c>
      <c r="G129" s="22">
        <v>251794</v>
      </c>
      <c r="H129" s="22">
        <v>0</v>
      </c>
      <c r="I129" s="22">
        <v>0</v>
      </c>
      <c r="J129" s="22">
        <v>53800</v>
      </c>
      <c r="K129" s="22">
        <v>0</v>
      </c>
      <c r="L129" s="22">
        <v>0</v>
      </c>
      <c r="M129" s="22">
        <v>8587</v>
      </c>
      <c r="N129" s="22">
        <v>0</v>
      </c>
      <c r="O129" s="22">
        <v>10029</v>
      </c>
      <c r="P129" s="22">
        <v>824176</v>
      </c>
      <c r="Q129" s="22">
        <v>63373</v>
      </c>
      <c r="R129" s="22">
        <v>0</v>
      </c>
      <c r="S129" s="22">
        <v>0</v>
      </c>
      <c r="T129" s="22">
        <v>0</v>
      </c>
      <c r="U129" s="22">
        <v>565875</v>
      </c>
      <c r="V129" s="22">
        <v>2307872</v>
      </c>
      <c r="W129" s="22">
        <v>79215</v>
      </c>
      <c r="X129" s="22">
        <v>0</v>
      </c>
      <c r="Y129" s="22">
        <v>284854</v>
      </c>
      <c r="Z129" s="22">
        <v>0</v>
      </c>
      <c r="AA129" s="22">
        <v>850</v>
      </c>
      <c r="AB129" s="22">
        <v>0</v>
      </c>
      <c r="AC129" s="22">
        <v>272099</v>
      </c>
      <c r="AD129" s="22">
        <v>0</v>
      </c>
      <c r="AE129" s="22">
        <v>2510</v>
      </c>
      <c r="AF129" s="22">
        <v>0</v>
      </c>
      <c r="AG129" s="22">
        <v>1100</v>
      </c>
      <c r="AH129" s="22">
        <v>0</v>
      </c>
      <c r="AI129" s="22">
        <v>0</v>
      </c>
      <c r="AJ129" s="22">
        <v>1898137</v>
      </c>
      <c r="AK129" s="22">
        <v>0</v>
      </c>
      <c r="AL129" s="22">
        <v>0</v>
      </c>
      <c r="AM129" s="22">
        <v>145955</v>
      </c>
      <c r="AN129" s="22">
        <v>0</v>
      </c>
      <c r="AO129" s="22">
        <v>0</v>
      </c>
      <c r="AP129" s="22">
        <v>0</v>
      </c>
      <c r="AQ129" s="22">
        <v>11373438</v>
      </c>
      <c r="AR129" s="22">
        <v>285912</v>
      </c>
      <c r="AS129" s="22">
        <v>952793</v>
      </c>
      <c r="AT129" s="22">
        <v>0</v>
      </c>
      <c r="AU129" s="22">
        <v>0</v>
      </c>
      <c r="AV129" s="22">
        <v>182966</v>
      </c>
      <c r="AW129" s="22">
        <v>0</v>
      </c>
      <c r="AX129" s="22">
        <v>6348</v>
      </c>
      <c r="AY129" s="22">
        <v>65853</v>
      </c>
      <c r="AZ129" s="22">
        <v>0</v>
      </c>
      <c r="BA129" s="22">
        <v>1340473</v>
      </c>
      <c r="BB129" s="22">
        <v>660407</v>
      </c>
      <c r="BC129" s="22">
        <v>110526</v>
      </c>
      <c r="BD129" s="22">
        <v>0</v>
      </c>
      <c r="BE129" s="22">
        <v>13750</v>
      </c>
      <c r="BF129" s="22">
        <v>0</v>
      </c>
      <c r="BG129" s="22">
        <v>441537</v>
      </c>
      <c r="BH129" s="22">
        <v>692554</v>
      </c>
      <c r="BI129" s="22">
        <v>105510</v>
      </c>
      <c r="BJ129" s="22">
        <v>0</v>
      </c>
      <c r="BK129" s="22">
        <v>361723</v>
      </c>
      <c r="BL129" s="22">
        <v>4447</v>
      </c>
      <c r="BM129" s="22">
        <v>5250</v>
      </c>
      <c r="BN129" s="22">
        <v>0</v>
      </c>
      <c r="BO129" s="22">
        <v>556832</v>
      </c>
      <c r="BP129" s="22">
        <v>0</v>
      </c>
      <c r="BQ129" s="22">
        <v>302201</v>
      </c>
      <c r="BR129" s="22">
        <v>0</v>
      </c>
      <c r="BS129" s="22">
        <v>3850</v>
      </c>
      <c r="BT129" s="22">
        <v>0</v>
      </c>
      <c r="BU129" s="22">
        <v>0</v>
      </c>
      <c r="BV129" s="22">
        <v>2412402</v>
      </c>
      <c r="BW129" s="22">
        <v>82515</v>
      </c>
      <c r="BX129" s="22">
        <v>0</v>
      </c>
      <c r="BY129" s="22">
        <v>345264</v>
      </c>
      <c r="BZ129" s="22">
        <v>0</v>
      </c>
      <c r="CA129" s="22">
        <v>0</v>
      </c>
      <c r="CB129" s="22">
        <v>0</v>
      </c>
      <c r="CC129" s="22">
        <v>8933113</v>
      </c>
      <c r="CD129" s="22">
        <v>2440325</v>
      </c>
    </row>
    <row r="130" spans="1:82" x14ac:dyDescent="0.25">
      <c r="A130" s="22" t="s">
        <v>120</v>
      </c>
      <c r="B130" s="22" t="s">
        <v>292</v>
      </c>
      <c r="C130" s="22" t="s">
        <v>377</v>
      </c>
      <c r="D130" s="22" t="s">
        <v>378</v>
      </c>
      <c r="E130" s="22">
        <v>544458</v>
      </c>
      <c r="F130" s="22">
        <v>54720</v>
      </c>
      <c r="G130" s="22">
        <v>14703</v>
      </c>
      <c r="H130" s="22">
        <v>0</v>
      </c>
      <c r="I130" s="22">
        <v>0</v>
      </c>
      <c r="J130" s="22">
        <v>2000</v>
      </c>
      <c r="K130" s="22">
        <v>0</v>
      </c>
      <c r="L130" s="22">
        <v>0</v>
      </c>
      <c r="M130" s="22">
        <v>1230</v>
      </c>
      <c r="N130" s="22">
        <v>0</v>
      </c>
      <c r="O130" s="22">
        <v>0</v>
      </c>
      <c r="P130" s="22">
        <v>2734</v>
      </c>
      <c r="Q130" s="22">
        <v>0</v>
      </c>
      <c r="R130" s="22">
        <v>0</v>
      </c>
      <c r="S130" s="22">
        <v>0</v>
      </c>
      <c r="T130" s="22">
        <v>0</v>
      </c>
      <c r="U130" s="22">
        <v>2030476</v>
      </c>
      <c r="V130" s="22">
        <v>52904</v>
      </c>
      <c r="W130" s="22">
        <v>41478</v>
      </c>
      <c r="X130" s="22">
        <v>0</v>
      </c>
      <c r="Y130" s="22">
        <v>34584</v>
      </c>
      <c r="Z130" s="22">
        <v>0</v>
      </c>
      <c r="AA130" s="22">
        <v>3300</v>
      </c>
      <c r="AB130" s="22">
        <v>0</v>
      </c>
      <c r="AC130" s="22">
        <v>3577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1776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  <c r="AQ130" s="22">
        <v>2787940</v>
      </c>
      <c r="AR130" s="22">
        <v>20059</v>
      </c>
      <c r="AS130" s="22">
        <v>129678</v>
      </c>
      <c r="AT130" s="22">
        <v>0</v>
      </c>
      <c r="AU130" s="22">
        <v>0</v>
      </c>
      <c r="AV130" s="22">
        <v>29190</v>
      </c>
      <c r="AW130" s="22">
        <v>0</v>
      </c>
      <c r="AX130" s="22">
        <v>0</v>
      </c>
      <c r="AY130" s="22">
        <v>0</v>
      </c>
      <c r="AZ130" s="22">
        <v>0</v>
      </c>
      <c r="BA130" s="22">
        <v>0</v>
      </c>
      <c r="BB130" s="22">
        <v>259687</v>
      </c>
      <c r="BC130" s="22">
        <v>0</v>
      </c>
      <c r="BD130" s="22">
        <v>0</v>
      </c>
      <c r="BE130" s="22">
        <v>0</v>
      </c>
      <c r="BF130" s="22">
        <v>0</v>
      </c>
      <c r="BG130" s="22">
        <v>149030</v>
      </c>
      <c r="BH130" s="22">
        <v>70126</v>
      </c>
      <c r="BI130" s="22">
        <v>32546</v>
      </c>
      <c r="BJ130" s="22">
        <v>0</v>
      </c>
      <c r="BK130" s="22">
        <v>35749</v>
      </c>
      <c r="BL130" s="22">
        <v>0</v>
      </c>
      <c r="BM130" s="22">
        <v>0</v>
      </c>
      <c r="BN130" s="22">
        <v>0</v>
      </c>
      <c r="BO130" s="22">
        <v>30</v>
      </c>
      <c r="BP130" s="22">
        <v>0</v>
      </c>
      <c r="BQ130" s="22">
        <v>0</v>
      </c>
      <c r="BR130" s="22">
        <v>0</v>
      </c>
      <c r="BS130" s="22">
        <v>0</v>
      </c>
      <c r="BT130" s="22">
        <v>0</v>
      </c>
      <c r="BU130" s="22">
        <v>0</v>
      </c>
      <c r="BV130" s="22">
        <v>14337</v>
      </c>
      <c r="BW130" s="22">
        <v>12789</v>
      </c>
      <c r="BX130" s="22">
        <v>0</v>
      </c>
      <c r="BY130" s="22">
        <v>0</v>
      </c>
      <c r="BZ130" s="22">
        <v>0</v>
      </c>
      <c r="CA130" s="22">
        <v>0</v>
      </c>
      <c r="CB130" s="22">
        <v>0</v>
      </c>
      <c r="CC130" s="22">
        <v>753221</v>
      </c>
      <c r="CD130" s="22">
        <v>2034719</v>
      </c>
    </row>
    <row r="131" spans="1:82" x14ac:dyDescent="0.25">
      <c r="A131" s="22" t="s">
        <v>120</v>
      </c>
      <c r="B131" s="22" t="s">
        <v>292</v>
      </c>
      <c r="C131" s="22" t="s">
        <v>379</v>
      </c>
      <c r="D131" s="22" t="s">
        <v>380</v>
      </c>
      <c r="E131" s="22">
        <v>2348971</v>
      </c>
      <c r="F131" s="22">
        <v>0</v>
      </c>
      <c r="G131" s="22">
        <v>474389</v>
      </c>
      <c r="H131" s="22">
        <v>0</v>
      </c>
      <c r="I131" s="22">
        <v>9533</v>
      </c>
      <c r="J131" s="22">
        <v>92901</v>
      </c>
      <c r="K131" s="22">
        <v>0</v>
      </c>
      <c r="L131" s="22">
        <v>0</v>
      </c>
      <c r="M131" s="22">
        <v>25772</v>
      </c>
      <c r="N131" s="22">
        <v>0</v>
      </c>
      <c r="O131" s="22">
        <v>260</v>
      </c>
      <c r="P131" s="22">
        <v>36436</v>
      </c>
      <c r="Q131" s="22">
        <v>6268</v>
      </c>
      <c r="R131" s="22">
        <v>0</v>
      </c>
      <c r="S131" s="22">
        <v>0</v>
      </c>
      <c r="T131" s="22">
        <v>0</v>
      </c>
      <c r="U131" s="22">
        <v>743009</v>
      </c>
      <c r="V131" s="22">
        <v>124220</v>
      </c>
      <c r="W131" s="22">
        <v>365494</v>
      </c>
      <c r="X131" s="22">
        <v>0</v>
      </c>
      <c r="Y131" s="22">
        <v>108656</v>
      </c>
      <c r="Z131" s="22">
        <v>0</v>
      </c>
      <c r="AA131" s="22">
        <v>19240</v>
      </c>
      <c r="AB131" s="22">
        <v>0</v>
      </c>
      <c r="AC131" s="22">
        <v>0</v>
      </c>
      <c r="AD131" s="22">
        <v>252135</v>
      </c>
      <c r="AE131" s="22">
        <v>407269</v>
      </c>
      <c r="AF131" s="22">
        <v>0</v>
      </c>
      <c r="AG131" s="22">
        <v>0</v>
      </c>
      <c r="AH131" s="22">
        <v>0</v>
      </c>
      <c r="AI131" s="22">
        <v>0</v>
      </c>
      <c r="AJ131" s="22">
        <v>669558</v>
      </c>
      <c r="AK131" s="22">
        <v>38059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  <c r="AQ131" s="22">
        <v>5722170</v>
      </c>
      <c r="AR131" s="22">
        <v>77341</v>
      </c>
      <c r="AS131" s="22">
        <v>564035</v>
      </c>
      <c r="AT131" s="22">
        <v>0</v>
      </c>
      <c r="AU131" s="22">
        <v>202</v>
      </c>
      <c r="AV131" s="22">
        <v>192938</v>
      </c>
      <c r="AW131" s="22">
        <v>4277</v>
      </c>
      <c r="AX131" s="22">
        <v>0</v>
      </c>
      <c r="AY131" s="22">
        <v>74111</v>
      </c>
      <c r="AZ131" s="22">
        <v>0</v>
      </c>
      <c r="BA131" s="22">
        <v>273080</v>
      </c>
      <c r="BB131" s="22">
        <v>346517</v>
      </c>
      <c r="BC131" s="22">
        <v>98641</v>
      </c>
      <c r="BD131" s="22">
        <v>0</v>
      </c>
      <c r="BE131" s="22">
        <v>9807</v>
      </c>
      <c r="BF131" s="22">
        <v>0</v>
      </c>
      <c r="BG131" s="22">
        <v>753994</v>
      </c>
      <c r="BH131" s="22">
        <v>219808</v>
      </c>
      <c r="BI131" s="22">
        <v>345677</v>
      </c>
      <c r="BJ131" s="22">
        <v>0</v>
      </c>
      <c r="BK131" s="22">
        <v>194480</v>
      </c>
      <c r="BL131" s="22">
        <v>0</v>
      </c>
      <c r="BM131" s="22">
        <v>20961</v>
      </c>
      <c r="BN131" s="22">
        <v>0</v>
      </c>
      <c r="BO131" s="22">
        <v>0</v>
      </c>
      <c r="BP131" s="22">
        <v>137330</v>
      </c>
      <c r="BQ131" s="22">
        <v>257059</v>
      </c>
      <c r="BR131" s="22">
        <v>0</v>
      </c>
      <c r="BS131" s="22">
        <v>0</v>
      </c>
      <c r="BT131" s="22">
        <v>0</v>
      </c>
      <c r="BU131" s="22">
        <v>2042</v>
      </c>
      <c r="BV131" s="22">
        <v>1145370</v>
      </c>
      <c r="BW131" s="22">
        <v>185840</v>
      </c>
      <c r="BX131" s="22">
        <v>0</v>
      </c>
      <c r="BY131" s="22">
        <v>0</v>
      </c>
      <c r="BZ131" s="22">
        <v>0</v>
      </c>
      <c r="CA131" s="22">
        <v>0</v>
      </c>
      <c r="CB131" s="22">
        <v>0</v>
      </c>
      <c r="CC131" s="22">
        <v>4903510</v>
      </c>
      <c r="CD131" s="22">
        <v>818660</v>
      </c>
    </row>
    <row r="132" spans="1:82" x14ac:dyDescent="0.25">
      <c r="A132" s="22" t="s">
        <v>120</v>
      </c>
      <c r="B132" s="22" t="s">
        <v>292</v>
      </c>
      <c r="C132" s="22" t="s">
        <v>381</v>
      </c>
      <c r="D132" s="22" t="s">
        <v>382</v>
      </c>
      <c r="E132" s="22">
        <v>880065</v>
      </c>
      <c r="F132" s="22">
        <v>0</v>
      </c>
      <c r="G132" s="22">
        <v>97341</v>
      </c>
      <c r="H132" s="22">
        <v>0</v>
      </c>
      <c r="I132" s="22">
        <v>0</v>
      </c>
      <c r="J132" s="22">
        <v>23809</v>
      </c>
      <c r="K132" s="22">
        <v>0</v>
      </c>
      <c r="L132" s="22">
        <v>6818</v>
      </c>
      <c r="M132" s="22">
        <v>528</v>
      </c>
      <c r="N132" s="22">
        <v>0</v>
      </c>
      <c r="O132" s="22">
        <v>3200</v>
      </c>
      <c r="P132" s="22">
        <v>13000</v>
      </c>
      <c r="Q132" s="22">
        <v>4993</v>
      </c>
      <c r="R132" s="22">
        <v>0</v>
      </c>
      <c r="S132" s="22">
        <v>0</v>
      </c>
      <c r="T132" s="22">
        <v>0</v>
      </c>
      <c r="U132" s="22">
        <v>340076</v>
      </c>
      <c r="V132" s="22">
        <v>86650</v>
      </c>
      <c r="W132" s="22">
        <v>68570</v>
      </c>
      <c r="X132" s="22">
        <v>0</v>
      </c>
      <c r="Y132" s="22">
        <v>0</v>
      </c>
      <c r="Z132" s="22">
        <v>0</v>
      </c>
      <c r="AA132" s="22">
        <v>61959</v>
      </c>
      <c r="AB132" s="22">
        <v>0</v>
      </c>
      <c r="AC132" s="22">
        <v>0</v>
      </c>
      <c r="AD132" s="22">
        <v>0</v>
      </c>
      <c r="AE132" s="22">
        <v>3944</v>
      </c>
      <c r="AF132" s="22">
        <v>0</v>
      </c>
      <c r="AG132" s="22">
        <v>0</v>
      </c>
      <c r="AH132" s="22">
        <v>0</v>
      </c>
      <c r="AI132" s="22">
        <v>0</v>
      </c>
      <c r="AJ132" s="22">
        <v>898046</v>
      </c>
      <c r="AK132" s="22">
        <v>31443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2520442</v>
      </c>
      <c r="AR132" s="22">
        <v>70853</v>
      </c>
      <c r="AS132" s="22">
        <v>332711</v>
      </c>
      <c r="AT132" s="22">
        <v>0</v>
      </c>
      <c r="AU132" s="22">
        <v>0</v>
      </c>
      <c r="AV132" s="22">
        <v>71726</v>
      </c>
      <c r="AW132" s="22">
        <v>0</v>
      </c>
      <c r="AX132" s="22">
        <v>10680</v>
      </c>
      <c r="AY132" s="22">
        <v>12863</v>
      </c>
      <c r="AZ132" s="22">
        <v>0</v>
      </c>
      <c r="BA132" s="22">
        <v>114293</v>
      </c>
      <c r="BB132" s="22">
        <v>292390</v>
      </c>
      <c r="BC132" s="22">
        <v>32600</v>
      </c>
      <c r="BD132" s="22">
        <v>0</v>
      </c>
      <c r="BE132" s="22">
        <v>954</v>
      </c>
      <c r="BF132" s="22">
        <v>0</v>
      </c>
      <c r="BG132" s="22">
        <v>249338</v>
      </c>
      <c r="BH132" s="22">
        <v>69119</v>
      </c>
      <c r="BI132" s="22">
        <v>65852</v>
      </c>
      <c r="BJ132" s="22">
        <v>0</v>
      </c>
      <c r="BK132" s="22">
        <v>5327</v>
      </c>
      <c r="BL132" s="22">
        <v>0</v>
      </c>
      <c r="BM132" s="22">
        <v>33102</v>
      </c>
      <c r="BN132" s="22">
        <v>0</v>
      </c>
      <c r="BO132" s="22">
        <v>0</v>
      </c>
      <c r="BP132" s="22">
        <v>0</v>
      </c>
      <c r="BQ132" s="22">
        <v>82120</v>
      </c>
      <c r="BR132" s="22">
        <v>0</v>
      </c>
      <c r="BS132" s="22">
        <v>0</v>
      </c>
      <c r="BT132" s="22">
        <v>0</v>
      </c>
      <c r="BU132" s="22">
        <v>0</v>
      </c>
      <c r="BV132" s="22">
        <v>935296</v>
      </c>
      <c r="BW132" s="22">
        <v>83855</v>
      </c>
      <c r="BX132" s="22">
        <v>0</v>
      </c>
      <c r="BY132" s="22">
        <v>0</v>
      </c>
      <c r="BZ132" s="22">
        <v>0</v>
      </c>
      <c r="CA132" s="22">
        <v>0</v>
      </c>
      <c r="CB132" s="22">
        <v>0</v>
      </c>
      <c r="CC132" s="22">
        <v>2463079</v>
      </c>
      <c r="CD132" s="22">
        <v>57363</v>
      </c>
    </row>
    <row r="133" spans="1:82" x14ac:dyDescent="0.25">
      <c r="A133" s="22" t="s">
        <v>120</v>
      </c>
      <c r="B133" s="22" t="s">
        <v>292</v>
      </c>
      <c r="C133" s="22" t="s">
        <v>383</v>
      </c>
      <c r="D133" s="22" t="s">
        <v>384</v>
      </c>
      <c r="E133" s="22">
        <v>5205976</v>
      </c>
      <c r="F133" s="22">
        <v>868670</v>
      </c>
      <c r="G133" s="22">
        <v>134969</v>
      </c>
      <c r="H133" s="22">
        <v>0</v>
      </c>
      <c r="I133" s="22">
        <v>0</v>
      </c>
      <c r="J133" s="22">
        <v>393085</v>
      </c>
      <c r="K133" s="22">
        <v>2325</v>
      </c>
      <c r="L133" s="22">
        <v>0</v>
      </c>
      <c r="M133" s="22">
        <v>35353</v>
      </c>
      <c r="N133" s="22">
        <v>0</v>
      </c>
      <c r="O133" s="22">
        <v>137042</v>
      </c>
      <c r="P133" s="22">
        <v>1146111</v>
      </c>
      <c r="Q133" s="22">
        <v>913686</v>
      </c>
      <c r="R133" s="22">
        <v>0</v>
      </c>
      <c r="S133" s="22">
        <v>0</v>
      </c>
      <c r="T133" s="22">
        <v>0</v>
      </c>
      <c r="U133" s="22">
        <v>1368507</v>
      </c>
      <c r="V133" s="22">
        <v>547946</v>
      </c>
      <c r="W133" s="22">
        <v>203082</v>
      </c>
      <c r="X133" s="22">
        <v>0</v>
      </c>
      <c r="Y133" s="22">
        <v>95185</v>
      </c>
      <c r="Z133" s="22">
        <v>0</v>
      </c>
      <c r="AA133" s="22">
        <v>2250</v>
      </c>
      <c r="AB133" s="22">
        <v>0</v>
      </c>
      <c r="AC133" s="22">
        <v>76563</v>
      </c>
      <c r="AD133" s="22">
        <v>0</v>
      </c>
      <c r="AE133" s="22">
        <v>276680</v>
      </c>
      <c r="AF133" s="22">
        <v>0</v>
      </c>
      <c r="AG133" s="22">
        <v>53956</v>
      </c>
      <c r="AH133" s="22">
        <v>0</v>
      </c>
      <c r="AI133" s="22">
        <v>0</v>
      </c>
      <c r="AJ133" s="22">
        <v>819195</v>
      </c>
      <c r="AK133" s="22">
        <v>415094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  <c r="AQ133" s="22">
        <v>12695675</v>
      </c>
      <c r="AR133" s="22">
        <v>274419</v>
      </c>
      <c r="AS133" s="22">
        <v>1737985</v>
      </c>
      <c r="AT133" s="22">
        <v>154935</v>
      </c>
      <c r="AU133" s="22">
        <v>0</v>
      </c>
      <c r="AV133" s="22">
        <v>488557</v>
      </c>
      <c r="AW133" s="22">
        <v>5562</v>
      </c>
      <c r="AX133" s="22">
        <v>22763</v>
      </c>
      <c r="AY133" s="22">
        <v>301870</v>
      </c>
      <c r="AZ133" s="22">
        <v>0</v>
      </c>
      <c r="BA133" s="22">
        <v>525148</v>
      </c>
      <c r="BB133" s="22">
        <v>2849185</v>
      </c>
      <c r="BC133" s="22">
        <v>790838</v>
      </c>
      <c r="BD133" s="22">
        <v>0</v>
      </c>
      <c r="BE133" s="22">
        <v>0</v>
      </c>
      <c r="BF133" s="22">
        <v>0</v>
      </c>
      <c r="BG133" s="22">
        <v>1713150</v>
      </c>
      <c r="BH133" s="22">
        <v>614619</v>
      </c>
      <c r="BI133" s="22">
        <v>181922</v>
      </c>
      <c r="BJ133" s="22">
        <v>0</v>
      </c>
      <c r="BK133" s="22">
        <v>89607</v>
      </c>
      <c r="BL133" s="22">
        <v>0</v>
      </c>
      <c r="BM133" s="22">
        <v>8417</v>
      </c>
      <c r="BN133" s="22">
        <v>0</v>
      </c>
      <c r="BO133" s="22">
        <v>156747</v>
      </c>
      <c r="BP133" s="22">
        <v>32375</v>
      </c>
      <c r="BQ133" s="22">
        <v>59563</v>
      </c>
      <c r="BR133" s="22">
        <v>0</v>
      </c>
      <c r="BS133" s="22">
        <v>8795</v>
      </c>
      <c r="BT133" s="22">
        <v>0</v>
      </c>
      <c r="BU133" s="22">
        <v>0</v>
      </c>
      <c r="BV133" s="22">
        <v>1320362</v>
      </c>
      <c r="BW133" s="22">
        <v>343094</v>
      </c>
      <c r="BX133" s="22">
        <v>0</v>
      </c>
      <c r="BY133" s="22">
        <v>0</v>
      </c>
      <c r="BZ133" s="22">
        <v>0</v>
      </c>
      <c r="CA133" s="22">
        <v>0</v>
      </c>
      <c r="CB133" s="22">
        <v>0</v>
      </c>
      <c r="CC133" s="22">
        <v>11679913</v>
      </c>
      <c r="CD133" s="22">
        <v>1015762</v>
      </c>
    </row>
    <row r="134" spans="1:82" x14ac:dyDescent="0.25">
      <c r="A134" s="22" t="s">
        <v>120</v>
      </c>
      <c r="B134" s="22" t="s">
        <v>292</v>
      </c>
      <c r="C134" s="22" t="s">
        <v>385</v>
      </c>
      <c r="D134" s="22" t="s">
        <v>386</v>
      </c>
      <c r="E134" s="22">
        <v>3326285</v>
      </c>
      <c r="F134" s="22">
        <v>0</v>
      </c>
      <c r="G134" s="22">
        <v>147786</v>
      </c>
      <c r="H134" s="22">
        <v>0</v>
      </c>
      <c r="I134" s="22">
        <v>0</v>
      </c>
      <c r="J134" s="22">
        <v>106646</v>
      </c>
      <c r="K134" s="22">
        <v>40</v>
      </c>
      <c r="L134" s="22">
        <v>0</v>
      </c>
      <c r="M134" s="22">
        <v>48379</v>
      </c>
      <c r="N134" s="22">
        <v>0</v>
      </c>
      <c r="O134" s="22">
        <v>524782</v>
      </c>
      <c r="P134" s="22">
        <v>514854</v>
      </c>
      <c r="Q134" s="22">
        <v>52786</v>
      </c>
      <c r="R134" s="22">
        <v>0</v>
      </c>
      <c r="S134" s="22">
        <v>0</v>
      </c>
      <c r="T134" s="22">
        <v>0</v>
      </c>
      <c r="U134" s="22">
        <v>1562427</v>
      </c>
      <c r="V134" s="22">
        <v>811392</v>
      </c>
      <c r="W134" s="22">
        <v>313587</v>
      </c>
      <c r="X134" s="22">
        <v>0</v>
      </c>
      <c r="Y134" s="22">
        <v>73426</v>
      </c>
      <c r="Z134" s="22">
        <v>0</v>
      </c>
      <c r="AA134" s="22">
        <v>120</v>
      </c>
      <c r="AB134" s="22">
        <v>0</v>
      </c>
      <c r="AC134" s="22">
        <v>17731</v>
      </c>
      <c r="AD134" s="22">
        <v>60356</v>
      </c>
      <c r="AE134" s="22">
        <v>20667</v>
      </c>
      <c r="AF134" s="22">
        <v>0</v>
      </c>
      <c r="AG134" s="22">
        <v>59711</v>
      </c>
      <c r="AH134" s="22">
        <v>0</v>
      </c>
      <c r="AI134" s="22">
        <v>592559</v>
      </c>
      <c r="AJ134" s="22">
        <v>336577</v>
      </c>
      <c r="AK134" s="22">
        <v>96267</v>
      </c>
      <c r="AL134" s="22">
        <v>0</v>
      </c>
      <c r="AM134" s="22">
        <v>0</v>
      </c>
      <c r="AN134" s="22">
        <v>2109905</v>
      </c>
      <c r="AO134" s="22">
        <v>0</v>
      </c>
      <c r="AP134" s="22">
        <v>0</v>
      </c>
      <c r="AQ134" s="22">
        <v>10776283</v>
      </c>
      <c r="AR134" s="22">
        <v>198824</v>
      </c>
      <c r="AS134" s="22">
        <v>689825</v>
      </c>
      <c r="AT134" s="22">
        <v>0</v>
      </c>
      <c r="AU134" s="22">
        <v>0</v>
      </c>
      <c r="AV134" s="22">
        <v>194733</v>
      </c>
      <c r="AW134" s="22">
        <v>15789</v>
      </c>
      <c r="AX134" s="22">
        <v>0</v>
      </c>
      <c r="AY134" s="22">
        <v>225940</v>
      </c>
      <c r="AZ134" s="22">
        <v>35000</v>
      </c>
      <c r="BA134" s="22">
        <v>547088</v>
      </c>
      <c r="BB134" s="22">
        <v>1310584</v>
      </c>
      <c r="BC134" s="22">
        <v>93337</v>
      </c>
      <c r="BD134" s="22">
        <v>0</v>
      </c>
      <c r="BE134" s="22">
        <v>0</v>
      </c>
      <c r="BF134" s="22">
        <v>0</v>
      </c>
      <c r="BG134" s="22">
        <v>1466173</v>
      </c>
      <c r="BH134" s="22">
        <v>675008</v>
      </c>
      <c r="BI134" s="22">
        <v>327022</v>
      </c>
      <c r="BJ134" s="22">
        <v>0</v>
      </c>
      <c r="BK134" s="22">
        <v>92337</v>
      </c>
      <c r="BL134" s="22">
        <v>0</v>
      </c>
      <c r="BM134" s="22">
        <v>16027</v>
      </c>
      <c r="BN134" s="22">
        <v>0</v>
      </c>
      <c r="BO134" s="22">
        <v>638062</v>
      </c>
      <c r="BP134" s="22">
        <v>0</v>
      </c>
      <c r="BQ134" s="22">
        <v>0</v>
      </c>
      <c r="BR134" s="22">
        <v>0</v>
      </c>
      <c r="BS134" s="22">
        <v>136067</v>
      </c>
      <c r="BT134" s="22">
        <v>0</v>
      </c>
      <c r="BU134" s="22">
        <v>1143621</v>
      </c>
      <c r="BV134" s="22">
        <v>499828</v>
      </c>
      <c r="BW134" s="22">
        <v>278614</v>
      </c>
      <c r="BX134" s="22">
        <v>0</v>
      </c>
      <c r="BY134" s="22">
        <v>0</v>
      </c>
      <c r="BZ134" s="22">
        <v>1912882</v>
      </c>
      <c r="CA134" s="22">
        <v>0</v>
      </c>
      <c r="CB134" s="22">
        <v>87871</v>
      </c>
      <c r="CC134" s="22">
        <v>10584632</v>
      </c>
      <c r="CD134" s="22">
        <v>191651</v>
      </c>
    </row>
    <row r="135" spans="1:82" x14ac:dyDescent="0.25">
      <c r="A135" s="22" t="s">
        <v>120</v>
      </c>
      <c r="B135" s="22" t="s">
        <v>292</v>
      </c>
      <c r="C135" s="22" t="s">
        <v>387</v>
      </c>
      <c r="D135" s="22" t="s">
        <v>388</v>
      </c>
      <c r="E135" s="22">
        <v>9733931</v>
      </c>
      <c r="F135" s="22">
        <v>0</v>
      </c>
      <c r="G135" s="22">
        <v>1114995</v>
      </c>
      <c r="H135" s="22">
        <v>0</v>
      </c>
      <c r="I135" s="22">
        <v>942990</v>
      </c>
      <c r="J135" s="22">
        <v>305123</v>
      </c>
      <c r="K135" s="22">
        <v>1146107</v>
      </c>
      <c r="L135" s="22">
        <v>0</v>
      </c>
      <c r="M135" s="22">
        <v>38588</v>
      </c>
      <c r="N135" s="22">
        <v>0</v>
      </c>
      <c r="O135" s="22">
        <v>76087</v>
      </c>
      <c r="P135" s="22">
        <v>1054826</v>
      </c>
      <c r="Q135" s="22">
        <v>0</v>
      </c>
      <c r="R135" s="22">
        <v>0</v>
      </c>
      <c r="S135" s="22">
        <v>138587</v>
      </c>
      <c r="T135" s="22">
        <v>0</v>
      </c>
      <c r="U135" s="22">
        <v>2697883</v>
      </c>
      <c r="V135" s="22">
        <v>2468445</v>
      </c>
      <c r="W135" s="22">
        <v>824993</v>
      </c>
      <c r="X135" s="22">
        <v>0</v>
      </c>
      <c r="Y135" s="22">
        <v>3077766</v>
      </c>
      <c r="Z135" s="22">
        <v>0</v>
      </c>
      <c r="AA135" s="22">
        <v>33450</v>
      </c>
      <c r="AB135" s="22">
        <v>0</v>
      </c>
      <c r="AC135" s="22">
        <v>798542</v>
      </c>
      <c r="AD135" s="22">
        <v>0</v>
      </c>
      <c r="AE135" s="22">
        <v>25505</v>
      </c>
      <c r="AF135" s="22">
        <v>0</v>
      </c>
      <c r="AG135" s="22">
        <v>0</v>
      </c>
      <c r="AH135" s="22">
        <v>0</v>
      </c>
      <c r="AI135" s="22">
        <v>0</v>
      </c>
      <c r="AJ135" s="22">
        <v>1265792</v>
      </c>
      <c r="AK135" s="22">
        <v>109418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  <c r="AQ135" s="22">
        <v>25853028</v>
      </c>
      <c r="AR135" s="22">
        <v>376328</v>
      </c>
      <c r="AS135" s="22">
        <v>3467638</v>
      </c>
      <c r="AT135" s="22">
        <v>0</v>
      </c>
      <c r="AU135" s="22">
        <v>1795878</v>
      </c>
      <c r="AV135" s="22">
        <v>1174902</v>
      </c>
      <c r="AW135" s="22">
        <v>259673</v>
      </c>
      <c r="AX135" s="22">
        <v>0</v>
      </c>
      <c r="AY135" s="22">
        <v>295109</v>
      </c>
      <c r="AZ135" s="22">
        <v>0</v>
      </c>
      <c r="BA135" s="22">
        <v>1502009</v>
      </c>
      <c r="BB135" s="22">
        <v>2410954</v>
      </c>
      <c r="BC135" s="22">
        <v>12000</v>
      </c>
      <c r="BD135" s="22">
        <v>0</v>
      </c>
      <c r="BE135" s="22">
        <v>418626</v>
      </c>
      <c r="BF135" s="22">
        <v>0</v>
      </c>
      <c r="BG135" s="22">
        <v>1643770</v>
      </c>
      <c r="BH135" s="22">
        <v>1100637</v>
      </c>
      <c r="BI135" s="22">
        <v>679317</v>
      </c>
      <c r="BJ135" s="22">
        <v>0</v>
      </c>
      <c r="BK135" s="22">
        <v>897238</v>
      </c>
      <c r="BL135" s="22">
        <v>0</v>
      </c>
      <c r="BM135" s="22">
        <v>30270</v>
      </c>
      <c r="BN135" s="22">
        <v>150</v>
      </c>
      <c r="BO135" s="22">
        <v>1862598</v>
      </c>
      <c r="BP135" s="22">
        <v>0</v>
      </c>
      <c r="BQ135" s="22">
        <v>0</v>
      </c>
      <c r="BR135" s="22">
        <v>0</v>
      </c>
      <c r="BS135" s="22">
        <v>0</v>
      </c>
      <c r="BT135" s="22">
        <v>0</v>
      </c>
      <c r="BU135" s="22">
        <v>0</v>
      </c>
      <c r="BV135" s="22">
        <v>3216840</v>
      </c>
      <c r="BW135" s="22">
        <v>1073153</v>
      </c>
      <c r="BX135" s="22">
        <v>0</v>
      </c>
      <c r="BY135" s="22">
        <v>0</v>
      </c>
      <c r="BZ135" s="22">
        <v>0</v>
      </c>
      <c r="CA135" s="22">
        <v>0</v>
      </c>
      <c r="CB135" s="22">
        <v>18000</v>
      </c>
      <c r="CC135" s="22">
        <v>22235090</v>
      </c>
      <c r="CD135" s="22">
        <v>3617938</v>
      </c>
    </row>
    <row r="136" spans="1:82" x14ac:dyDescent="0.25">
      <c r="A136" s="22" t="s">
        <v>120</v>
      </c>
      <c r="B136" s="22" t="s">
        <v>292</v>
      </c>
      <c r="C136" s="22" t="s">
        <v>389</v>
      </c>
      <c r="D136" s="22" t="s">
        <v>390</v>
      </c>
      <c r="E136" s="22">
        <v>10871755</v>
      </c>
      <c r="F136" s="22">
        <v>0</v>
      </c>
      <c r="G136" s="22">
        <v>225235</v>
      </c>
      <c r="H136" s="22">
        <v>264006</v>
      </c>
      <c r="I136" s="22">
        <v>1452998</v>
      </c>
      <c r="J136" s="22">
        <v>73554</v>
      </c>
      <c r="K136" s="22">
        <v>0</v>
      </c>
      <c r="L136" s="22">
        <v>12209</v>
      </c>
      <c r="M136" s="22">
        <v>18304</v>
      </c>
      <c r="N136" s="22">
        <v>0</v>
      </c>
      <c r="O136" s="22">
        <v>45040</v>
      </c>
      <c r="P136" s="22">
        <v>4988332</v>
      </c>
      <c r="Q136" s="22">
        <v>0</v>
      </c>
      <c r="R136" s="22">
        <v>77182</v>
      </c>
      <c r="S136" s="22">
        <v>0</v>
      </c>
      <c r="T136" s="22">
        <v>0</v>
      </c>
      <c r="U136" s="22">
        <v>1715725</v>
      </c>
      <c r="V136" s="22">
        <v>1365474</v>
      </c>
      <c r="W136" s="22">
        <v>628494</v>
      </c>
      <c r="X136" s="22">
        <v>339797</v>
      </c>
      <c r="Y136" s="22">
        <v>1634435</v>
      </c>
      <c r="Z136" s="22">
        <v>0</v>
      </c>
      <c r="AA136" s="22">
        <v>28876</v>
      </c>
      <c r="AB136" s="22">
        <v>0</v>
      </c>
      <c r="AC136" s="22">
        <v>411628</v>
      </c>
      <c r="AD136" s="22">
        <v>0</v>
      </c>
      <c r="AE136" s="22">
        <v>953198</v>
      </c>
      <c r="AF136" s="22">
        <v>2347923</v>
      </c>
      <c r="AG136" s="22">
        <v>29177</v>
      </c>
      <c r="AH136" s="22">
        <v>0</v>
      </c>
      <c r="AI136" s="22">
        <v>0</v>
      </c>
      <c r="AJ136" s="22">
        <v>1329463</v>
      </c>
      <c r="AK136" s="22">
        <v>430805</v>
      </c>
      <c r="AL136" s="22">
        <v>0</v>
      </c>
      <c r="AM136" s="22">
        <v>131737</v>
      </c>
      <c r="AN136" s="22">
        <v>0</v>
      </c>
      <c r="AO136" s="22">
        <v>0</v>
      </c>
      <c r="AP136" s="22">
        <v>0</v>
      </c>
      <c r="AQ136" s="22">
        <v>29375347</v>
      </c>
      <c r="AR136" s="22">
        <v>349779</v>
      </c>
      <c r="AS136" s="22">
        <v>2692233</v>
      </c>
      <c r="AT136" s="22">
        <v>4950</v>
      </c>
      <c r="AU136" s="22">
        <v>2650698</v>
      </c>
      <c r="AV136" s="22">
        <v>659734</v>
      </c>
      <c r="AW136" s="22">
        <v>0</v>
      </c>
      <c r="AX136" s="22">
        <v>87500</v>
      </c>
      <c r="AY136" s="22">
        <v>100254</v>
      </c>
      <c r="AZ136" s="22">
        <v>43197</v>
      </c>
      <c r="BA136" s="22">
        <v>763282</v>
      </c>
      <c r="BB136" s="22">
        <v>2948223</v>
      </c>
      <c r="BC136" s="22">
        <v>0</v>
      </c>
      <c r="BD136" s="22">
        <v>264953</v>
      </c>
      <c r="BE136" s="22">
        <v>192583</v>
      </c>
      <c r="BF136" s="22">
        <v>6813</v>
      </c>
      <c r="BG136" s="22">
        <v>1102792</v>
      </c>
      <c r="BH136" s="22">
        <v>326493</v>
      </c>
      <c r="BI136" s="22">
        <v>678505</v>
      </c>
      <c r="BJ136" s="22">
        <v>446018</v>
      </c>
      <c r="BK136" s="22">
        <v>1080241</v>
      </c>
      <c r="BL136" s="22">
        <v>0</v>
      </c>
      <c r="BM136" s="22">
        <v>12701</v>
      </c>
      <c r="BN136" s="22">
        <v>0</v>
      </c>
      <c r="BO136" s="22">
        <v>984899</v>
      </c>
      <c r="BP136" s="22">
        <v>0</v>
      </c>
      <c r="BQ136" s="22">
        <v>721731</v>
      </c>
      <c r="BR136" s="22">
        <v>2209014</v>
      </c>
      <c r="BS136" s="22">
        <v>0</v>
      </c>
      <c r="BT136" s="22">
        <v>0</v>
      </c>
      <c r="BU136" s="22">
        <v>0</v>
      </c>
      <c r="BV136" s="22">
        <v>3683366</v>
      </c>
      <c r="BW136" s="22">
        <v>723686</v>
      </c>
      <c r="BX136" s="22">
        <v>0</v>
      </c>
      <c r="BY136" s="22">
        <v>196347</v>
      </c>
      <c r="BZ136" s="22">
        <v>0</v>
      </c>
      <c r="CA136" s="22">
        <v>0</v>
      </c>
      <c r="CB136" s="22">
        <v>0</v>
      </c>
      <c r="CC136" s="22">
        <v>22929992</v>
      </c>
      <c r="CD136" s="22">
        <v>6445355</v>
      </c>
    </row>
    <row r="137" spans="1:82" x14ac:dyDescent="0.25">
      <c r="A137" s="22" t="s">
        <v>120</v>
      </c>
      <c r="B137" s="22" t="s">
        <v>292</v>
      </c>
      <c r="C137" s="22" t="s">
        <v>391</v>
      </c>
      <c r="D137" s="22" t="s">
        <v>392</v>
      </c>
      <c r="E137" s="22">
        <v>0</v>
      </c>
      <c r="F137" s="22">
        <v>0</v>
      </c>
      <c r="G137" s="22">
        <v>6634220</v>
      </c>
      <c r="H137" s="22">
        <v>224553</v>
      </c>
      <c r="I137" s="22">
        <v>362380</v>
      </c>
      <c r="J137" s="22">
        <v>93722</v>
      </c>
      <c r="K137" s="22">
        <v>0</v>
      </c>
      <c r="L137" s="22">
        <v>0</v>
      </c>
      <c r="M137" s="22">
        <v>22158</v>
      </c>
      <c r="N137" s="22">
        <v>0</v>
      </c>
      <c r="O137" s="22">
        <v>0</v>
      </c>
      <c r="P137" s="22">
        <v>1485854</v>
      </c>
      <c r="Q137" s="22">
        <v>0</v>
      </c>
      <c r="R137" s="22">
        <v>24018</v>
      </c>
      <c r="S137" s="22">
        <v>0</v>
      </c>
      <c r="T137" s="22">
        <v>0</v>
      </c>
      <c r="U137" s="22">
        <v>3657987</v>
      </c>
      <c r="V137" s="22">
        <v>1101033</v>
      </c>
      <c r="W137" s="22">
        <v>564802</v>
      </c>
      <c r="X137" s="22">
        <v>0</v>
      </c>
      <c r="Y137" s="22">
        <v>260369</v>
      </c>
      <c r="Z137" s="22">
        <v>0</v>
      </c>
      <c r="AA137" s="22">
        <v>59515</v>
      </c>
      <c r="AB137" s="22">
        <v>0</v>
      </c>
      <c r="AC137" s="22">
        <v>124207</v>
      </c>
      <c r="AD137" s="22">
        <v>0</v>
      </c>
      <c r="AE137" s="22">
        <v>0</v>
      </c>
      <c r="AF137" s="22">
        <v>0</v>
      </c>
      <c r="AG137" s="22">
        <v>8929</v>
      </c>
      <c r="AH137" s="22">
        <v>0</v>
      </c>
      <c r="AI137" s="22">
        <v>0</v>
      </c>
      <c r="AJ137" s="22">
        <v>573820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  <c r="AQ137" s="22">
        <v>15197567</v>
      </c>
      <c r="AR137" s="22">
        <v>117111</v>
      </c>
      <c r="AS137" s="22">
        <v>1512058</v>
      </c>
      <c r="AT137" s="22">
        <v>0</v>
      </c>
      <c r="AU137" s="22">
        <v>835348</v>
      </c>
      <c r="AV137" s="22">
        <v>239398</v>
      </c>
      <c r="AW137" s="22">
        <v>0</v>
      </c>
      <c r="AX137" s="22">
        <v>50983</v>
      </c>
      <c r="AY137" s="22">
        <v>161077</v>
      </c>
      <c r="AZ137" s="22">
        <v>0</v>
      </c>
      <c r="BA137" s="22">
        <v>0</v>
      </c>
      <c r="BB137" s="22">
        <v>1438735</v>
      </c>
      <c r="BC137" s="22">
        <v>0</v>
      </c>
      <c r="BD137" s="22">
        <v>0</v>
      </c>
      <c r="BE137" s="22">
        <v>38641</v>
      </c>
      <c r="BF137" s="22">
        <v>0</v>
      </c>
      <c r="BG137" s="22">
        <v>1639514</v>
      </c>
      <c r="BH137" s="22">
        <v>518930</v>
      </c>
      <c r="BI137" s="22">
        <v>588949</v>
      </c>
      <c r="BJ137" s="22">
        <v>0</v>
      </c>
      <c r="BK137" s="22">
        <v>304893</v>
      </c>
      <c r="BL137" s="22">
        <v>0</v>
      </c>
      <c r="BM137" s="22">
        <v>26605</v>
      </c>
      <c r="BN137" s="22">
        <v>0</v>
      </c>
      <c r="BO137" s="22">
        <v>66159</v>
      </c>
      <c r="BP137" s="22">
        <v>0</v>
      </c>
      <c r="BQ137" s="22">
        <v>0</v>
      </c>
      <c r="BR137" s="22">
        <v>0</v>
      </c>
      <c r="BS137" s="22">
        <v>0</v>
      </c>
      <c r="BT137" s="22">
        <v>17444</v>
      </c>
      <c r="BU137" s="22">
        <v>56639</v>
      </c>
      <c r="BV137" s="22">
        <v>1467623</v>
      </c>
      <c r="BW137" s="22">
        <v>145886</v>
      </c>
      <c r="BX137" s="22">
        <v>0</v>
      </c>
      <c r="BY137" s="22">
        <v>0</v>
      </c>
      <c r="BZ137" s="22">
        <v>0</v>
      </c>
      <c r="CA137" s="22">
        <v>0</v>
      </c>
      <c r="CB137" s="22">
        <v>2528454</v>
      </c>
      <c r="CC137" s="22">
        <v>11754447</v>
      </c>
      <c r="CD137" s="22">
        <v>3443120</v>
      </c>
    </row>
    <row r="138" spans="1:82" x14ac:dyDescent="0.25">
      <c r="A138" s="22" t="s">
        <v>120</v>
      </c>
      <c r="B138" s="22" t="s">
        <v>292</v>
      </c>
      <c r="C138" s="22" t="s">
        <v>393</v>
      </c>
      <c r="D138" s="22" t="s">
        <v>394</v>
      </c>
      <c r="E138" s="22">
        <v>822119</v>
      </c>
      <c r="F138" s="22">
        <v>78084</v>
      </c>
      <c r="G138" s="22">
        <v>222041</v>
      </c>
      <c r="H138" s="22"/>
      <c r="I138" s="22"/>
      <c r="J138" s="22"/>
      <c r="K138" s="22">
        <v>8913</v>
      </c>
      <c r="L138" s="22"/>
      <c r="M138" s="22">
        <v>8747</v>
      </c>
      <c r="N138" s="22"/>
      <c r="O138" s="22">
        <v>5754</v>
      </c>
      <c r="P138" s="22">
        <v>135031</v>
      </c>
      <c r="Q138" s="22"/>
      <c r="R138" s="22"/>
      <c r="S138" s="22"/>
      <c r="T138" s="22"/>
      <c r="U138" s="22">
        <v>366166</v>
      </c>
      <c r="V138" s="22">
        <v>53950</v>
      </c>
      <c r="W138" s="22">
        <v>67228</v>
      </c>
      <c r="X138" s="22"/>
      <c r="Y138" s="22">
        <v>45260</v>
      </c>
      <c r="Z138" s="22"/>
      <c r="AA138" s="22"/>
      <c r="AB138" s="22"/>
      <c r="AC138" s="22">
        <v>59447</v>
      </c>
      <c r="AD138" s="22">
        <v>1848</v>
      </c>
      <c r="AE138" s="22"/>
      <c r="AF138" s="22"/>
      <c r="AG138" s="22"/>
      <c r="AH138" s="22"/>
      <c r="AI138" s="22"/>
      <c r="AJ138" s="22">
        <v>67180</v>
      </c>
      <c r="AK138" s="22">
        <v>58641</v>
      </c>
      <c r="AL138" s="22"/>
      <c r="AM138" s="22"/>
      <c r="AN138" s="22"/>
      <c r="AO138" s="22"/>
      <c r="AP138" s="22"/>
      <c r="AQ138" s="22">
        <v>2000409</v>
      </c>
      <c r="AR138" s="22">
        <v>79020</v>
      </c>
      <c r="AS138" s="22">
        <v>359824</v>
      </c>
      <c r="AT138" s="22"/>
      <c r="AU138" s="22"/>
      <c r="AV138" s="22">
        <v>65957</v>
      </c>
      <c r="AW138" s="22">
        <v>8914</v>
      </c>
      <c r="AX138" s="22">
        <v>38425</v>
      </c>
      <c r="AY138" s="22">
        <v>15316</v>
      </c>
      <c r="AZ138" s="22"/>
      <c r="BA138" s="22">
        <v>139676</v>
      </c>
      <c r="BB138" s="22">
        <v>214262</v>
      </c>
      <c r="BC138" s="22"/>
      <c r="BD138" s="22"/>
      <c r="BE138" s="22">
        <v>855</v>
      </c>
      <c r="BF138" s="22"/>
      <c r="BG138" s="22">
        <v>498932</v>
      </c>
      <c r="BH138" s="22">
        <v>87029</v>
      </c>
      <c r="BI138" s="22">
        <v>59494</v>
      </c>
      <c r="BJ138" s="22"/>
      <c r="BK138" s="22">
        <v>57930</v>
      </c>
      <c r="BL138" s="22"/>
      <c r="BM138" s="22">
        <v>479</v>
      </c>
      <c r="BN138" s="22"/>
      <c r="BO138" s="22">
        <v>79805</v>
      </c>
      <c r="BP138" s="22">
        <v>43523</v>
      </c>
      <c r="BQ138" s="22">
        <v>38836</v>
      </c>
      <c r="BR138" s="22"/>
      <c r="BS138" s="22"/>
      <c r="BT138" s="22"/>
      <c r="BU138" s="22"/>
      <c r="BV138" s="22">
        <v>157009</v>
      </c>
      <c r="BW138" s="22">
        <v>118214</v>
      </c>
      <c r="BX138" s="22"/>
      <c r="BY138" s="22"/>
      <c r="BZ138" s="22"/>
      <c r="CA138" s="22"/>
      <c r="CB138" s="22"/>
      <c r="CC138" s="22">
        <v>2063500</v>
      </c>
      <c r="CD138" s="22">
        <v>-63091</v>
      </c>
    </row>
    <row r="139" spans="1:82" x14ac:dyDescent="0.25">
      <c r="A139" s="22" t="s">
        <v>120</v>
      </c>
      <c r="B139" s="22" t="s">
        <v>292</v>
      </c>
      <c r="C139" s="22" t="s">
        <v>395</v>
      </c>
      <c r="D139" s="22" t="s">
        <v>396</v>
      </c>
      <c r="E139" s="22">
        <v>1063374</v>
      </c>
      <c r="F139" s="22">
        <v>0</v>
      </c>
      <c r="G139" s="22">
        <v>123338</v>
      </c>
      <c r="H139" s="22">
        <v>0</v>
      </c>
      <c r="I139" s="22">
        <v>0</v>
      </c>
      <c r="J139" s="22">
        <v>42086</v>
      </c>
      <c r="K139" s="22">
        <v>8250</v>
      </c>
      <c r="L139" s="22">
        <v>0</v>
      </c>
      <c r="M139" s="22">
        <v>5166</v>
      </c>
      <c r="N139" s="22">
        <v>0</v>
      </c>
      <c r="O139" s="22">
        <v>505</v>
      </c>
      <c r="P139" s="22">
        <v>417498</v>
      </c>
      <c r="Q139" s="22">
        <v>31325</v>
      </c>
      <c r="R139" s="22">
        <v>0</v>
      </c>
      <c r="S139" s="22">
        <v>0</v>
      </c>
      <c r="T139" s="22">
        <v>0</v>
      </c>
      <c r="U139" s="22">
        <v>187511</v>
      </c>
      <c r="V139" s="22">
        <v>127139</v>
      </c>
      <c r="W139" s="22">
        <v>91329</v>
      </c>
      <c r="X139" s="22">
        <v>0</v>
      </c>
      <c r="Y139" s="22">
        <v>0</v>
      </c>
      <c r="Z139" s="22">
        <v>0</v>
      </c>
      <c r="AA139" s="22">
        <v>17854</v>
      </c>
      <c r="AB139" s="22">
        <v>0</v>
      </c>
      <c r="AC139" s="22">
        <v>69987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40299</v>
      </c>
      <c r="AJ139" s="22">
        <v>29548</v>
      </c>
      <c r="AK139" s="22">
        <v>625</v>
      </c>
      <c r="AL139" s="22">
        <v>0</v>
      </c>
      <c r="AM139" s="22">
        <v>0</v>
      </c>
      <c r="AN139" s="22">
        <v>622020</v>
      </c>
      <c r="AO139" s="22">
        <v>0</v>
      </c>
      <c r="AP139" s="22">
        <v>2717</v>
      </c>
      <c r="AQ139" s="22">
        <v>2880571</v>
      </c>
      <c r="AR139" s="22">
        <v>48063</v>
      </c>
      <c r="AS139" s="22">
        <v>374226</v>
      </c>
      <c r="AT139" s="22">
        <v>0</v>
      </c>
      <c r="AU139" s="22">
        <v>0</v>
      </c>
      <c r="AV139" s="22">
        <v>78011</v>
      </c>
      <c r="AW139" s="22">
        <v>0</v>
      </c>
      <c r="AX139" s="22">
        <v>0</v>
      </c>
      <c r="AY139" s="22">
        <v>10400</v>
      </c>
      <c r="AZ139" s="22">
        <v>0</v>
      </c>
      <c r="BA139" s="22">
        <v>49723</v>
      </c>
      <c r="BB139" s="22">
        <v>612873</v>
      </c>
      <c r="BC139" s="22">
        <v>10386</v>
      </c>
      <c r="BD139" s="22">
        <v>0</v>
      </c>
      <c r="BE139" s="22">
        <v>0</v>
      </c>
      <c r="BF139" s="22">
        <v>0</v>
      </c>
      <c r="BG139" s="22">
        <v>187563</v>
      </c>
      <c r="BH139" s="22">
        <v>136690</v>
      </c>
      <c r="BI139" s="22">
        <v>93451</v>
      </c>
      <c r="BJ139" s="22">
        <v>0</v>
      </c>
      <c r="BK139" s="22">
        <v>13247</v>
      </c>
      <c r="BL139" s="22">
        <v>0</v>
      </c>
      <c r="BM139" s="22">
        <v>8684</v>
      </c>
      <c r="BN139" s="22">
        <v>0</v>
      </c>
      <c r="BO139" s="22">
        <v>125843</v>
      </c>
      <c r="BP139" s="22">
        <v>0</v>
      </c>
      <c r="BQ139" s="22">
        <v>0</v>
      </c>
      <c r="BR139" s="22">
        <v>0</v>
      </c>
      <c r="BS139" s="22">
        <v>0</v>
      </c>
      <c r="BT139" s="22">
        <v>0</v>
      </c>
      <c r="BU139" s="22">
        <v>449835</v>
      </c>
      <c r="BV139" s="22">
        <v>104496</v>
      </c>
      <c r="BW139" s="22">
        <v>32095</v>
      </c>
      <c r="BX139" s="22">
        <v>0</v>
      </c>
      <c r="BY139" s="22">
        <v>0</v>
      </c>
      <c r="BZ139" s="22">
        <v>616094</v>
      </c>
      <c r="CA139" s="22">
        <v>0</v>
      </c>
      <c r="CB139" s="22">
        <v>5641</v>
      </c>
      <c r="CC139" s="22">
        <v>2957321</v>
      </c>
      <c r="CD139" s="22">
        <v>-76750</v>
      </c>
    </row>
    <row r="140" spans="1:82" x14ac:dyDescent="0.25">
      <c r="A140" s="22" t="s">
        <v>120</v>
      </c>
      <c r="B140" s="22" t="s">
        <v>292</v>
      </c>
      <c r="C140" s="22" t="s">
        <v>397</v>
      </c>
      <c r="D140" s="22" t="s">
        <v>398</v>
      </c>
      <c r="E140" s="22">
        <v>9565294</v>
      </c>
      <c r="F140" s="22">
        <v>0</v>
      </c>
      <c r="G140" s="22">
        <v>139994</v>
      </c>
      <c r="H140" s="22">
        <v>7654</v>
      </c>
      <c r="I140" s="22">
        <v>552961</v>
      </c>
      <c r="J140" s="22">
        <v>25823</v>
      </c>
      <c r="K140" s="22">
        <v>0</v>
      </c>
      <c r="L140" s="22">
        <v>52557</v>
      </c>
      <c r="M140" s="22">
        <v>50697</v>
      </c>
      <c r="N140" s="22">
        <v>43045</v>
      </c>
      <c r="O140" s="22">
        <v>179950</v>
      </c>
      <c r="P140" s="22">
        <v>482503</v>
      </c>
      <c r="Q140" s="22">
        <v>0</v>
      </c>
      <c r="R140" s="22">
        <v>0</v>
      </c>
      <c r="S140" s="22">
        <v>77692</v>
      </c>
      <c r="T140" s="22">
        <v>30227</v>
      </c>
      <c r="U140" s="22">
        <v>3736301</v>
      </c>
      <c r="V140" s="22">
        <v>1134328</v>
      </c>
      <c r="W140" s="22">
        <v>1768995</v>
      </c>
      <c r="X140" s="22">
        <v>0</v>
      </c>
      <c r="Y140" s="22">
        <v>250453</v>
      </c>
      <c r="Z140" s="22">
        <v>22167</v>
      </c>
      <c r="AA140" s="22">
        <v>52598</v>
      </c>
      <c r="AB140" s="22">
        <v>0</v>
      </c>
      <c r="AC140" s="22">
        <v>476077</v>
      </c>
      <c r="AD140" s="22">
        <v>273501</v>
      </c>
      <c r="AE140" s="22">
        <v>573974</v>
      </c>
      <c r="AF140" s="22">
        <v>0</v>
      </c>
      <c r="AG140" s="22">
        <v>14942</v>
      </c>
      <c r="AH140" s="22">
        <v>0</v>
      </c>
      <c r="AI140" s="22">
        <v>6333</v>
      </c>
      <c r="AJ140" s="22">
        <v>959143</v>
      </c>
      <c r="AK140" s="22">
        <v>647505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  <c r="AQ140" s="22">
        <v>21124714</v>
      </c>
      <c r="AR140" s="22">
        <v>196407</v>
      </c>
      <c r="AS140" s="22">
        <v>1684435</v>
      </c>
      <c r="AT140" s="22">
        <v>282783</v>
      </c>
      <c r="AU140" s="22">
        <v>2123313</v>
      </c>
      <c r="AV140" s="22">
        <v>448741</v>
      </c>
      <c r="AW140" s="22">
        <v>5951</v>
      </c>
      <c r="AX140" s="22">
        <v>72815</v>
      </c>
      <c r="AY140" s="22">
        <v>138751</v>
      </c>
      <c r="AZ140" s="22">
        <v>110123</v>
      </c>
      <c r="BA140" s="22">
        <v>954592</v>
      </c>
      <c r="BB140" s="22">
        <v>2980630</v>
      </c>
      <c r="BC140" s="22">
        <v>46420</v>
      </c>
      <c r="BD140" s="22">
        <v>38639</v>
      </c>
      <c r="BE140" s="22">
        <v>183614</v>
      </c>
      <c r="BF140" s="22">
        <v>204975</v>
      </c>
      <c r="BG140" s="22">
        <v>3221942</v>
      </c>
      <c r="BH140" s="22">
        <v>953118</v>
      </c>
      <c r="BI140" s="22">
        <v>1293921</v>
      </c>
      <c r="BJ140" s="22">
        <v>0</v>
      </c>
      <c r="BK140" s="22">
        <v>313424</v>
      </c>
      <c r="BL140" s="22">
        <v>27925</v>
      </c>
      <c r="BM140" s="22">
        <v>34483</v>
      </c>
      <c r="BN140" s="22">
        <v>0</v>
      </c>
      <c r="BO140" s="22">
        <v>518972</v>
      </c>
      <c r="BP140" s="22">
        <v>175540</v>
      </c>
      <c r="BQ140" s="22">
        <v>94138</v>
      </c>
      <c r="BR140" s="22">
        <v>0</v>
      </c>
      <c r="BS140" s="22">
        <v>181011</v>
      </c>
      <c r="BT140" s="22">
        <v>0</v>
      </c>
      <c r="BU140" s="22">
        <v>191752</v>
      </c>
      <c r="BV140" s="22">
        <v>1841619</v>
      </c>
      <c r="BW140" s="22">
        <v>1527744</v>
      </c>
      <c r="BX140" s="22">
        <v>0</v>
      </c>
      <c r="BY140" s="22">
        <v>0</v>
      </c>
      <c r="BZ140" s="22">
        <v>0</v>
      </c>
      <c r="CA140" s="22">
        <v>0</v>
      </c>
      <c r="CB140" s="22">
        <v>0</v>
      </c>
      <c r="CC140" s="22">
        <v>19847778</v>
      </c>
      <c r="CD140" s="22">
        <v>1276936</v>
      </c>
    </row>
    <row r="141" spans="1:82" x14ac:dyDescent="0.25">
      <c r="A141" s="22" t="s">
        <v>120</v>
      </c>
      <c r="B141" s="22" t="s">
        <v>292</v>
      </c>
      <c r="C141" s="22" t="s">
        <v>399</v>
      </c>
      <c r="D141" s="22" t="s">
        <v>400</v>
      </c>
      <c r="E141" s="22">
        <v>1738806</v>
      </c>
      <c r="F141" s="22">
        <v>0</v>
      </c>
      <c r="G141" s="22">
        <v>24791</v>
      </c>
      <c r="H141" s="22">
        <v>0</v>
      </c>
      <c r="I141" s="22">
        <v>0</v>
      </c>
      <c r="J141" s="22">
        <v>65632</v>
      </c>
      <c r="K141" s="22">
        <v>0</v>
      </c>
      <c r="L141" s="22">
        <v>0</v>
      </c>
      <c r="M141" s="22">
        <v>11065</v>
      </c>
      <c r="N141" s="22">
        <v>0</v>
      </c>
      <c r="O141" s="22">
        <v>158576</v>
      </c>
      <c r="P141" s="22">
        <v>107897</v>
      </c>
      <c r="Q141" s="22">
        <v>0</v>
      </c>
      <c r="R141" s="22">
        <v>0</v>
      </c>
      <c r="S141" s="22">
        <v>0</v>
      </c>
      <c r="T141" s="22">
        <v>0</v>
      </c>
      <c r="U141" s="22">
        <v>1217055</v>
      </c>
      <c r="V141" s="22">
        <v>133546</v>
      </c>
      <c r="W141" s="22">
        <v>207155</v>
      </c>
      <c r="X141" s="22">
        <v>0</v>
      </c>
      <c r="Y141" s="22">
        <v>37399</v>
      </c>
      <c r="Z141" s="22">
        <v>0</v>
      </c>
      <c r="AA141" s="22">
        <v>0</v>
      </c>
      <c r="AB141" s="22">
        <v>0</v>
      </c>
      <c r="AC141" s="22">
        <v>0</v>
      </c>
      <c r="AD141" s="22">
        <v>2100</v>
      </c>
      <c r="AE141" s="22">
        <v>2620</v>
      </c>
      <c r="AF141" s="22">
        <v>0</v>
      </c>
      <c r="AG141" s="22">
        <v>0</v>
      </c>
      <c r="AH141" s="22">
        <v>0</v>
      </c>
      <c r="AI141" s="22">
        <v>0</v>
      </c>
      <c r="AJ141" s="22">
        <v>222092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  <c r="AQ141" s="22">
        <v>3928734</v>
      </c>
      <c r="AR141" s="22">
        <v>99561</v>
      </c>
      <c r="AS141" s="22">
        <v>388554</v>
      </c>
      <c r="AT141" s="22">
        <v>0</v>
      </c>
      <c r="AU141" s="22">
        <v>0</v>
      </c>
      <c r="AV141" s="22">
        <v>195181</v>
      </c>
      <c r="AW141" s="22">
        <v>0</v>
      </c>
      <c r="AX141" s="22">
        <v>20130</v>
      </c>
      <c r="AY141" s="22">
        <v>9114</v>
      </c>
      <c r="AZ141" s="22">
        <v>0</v>
      </c>
      <c r="BA141" s="22">
        <v>163447</v>
      </c>
      <c r="BB141" s="22">
        <v>525568</v>
      </c>
      <c r="BC141" s="22">
        <v>0</v>
      </c>
      <c r="BD141" s="22">
        <v>0</v>
      </c>
      <c r="BE141" s="22">
        <v>11156</v>
      </c>
      <c r="BF141" s="22">
        <v>0</v>
      </c>
      <c r="BG141" s="22">
        <v>551731</v>
      </c>
      <c r="BH141" s="22">
        <v>181902</v>
      </c>
      <c r="BI141" s="22">
        <v>228406</v>
      </c>
      <c r="BJ141" s="22">
        <v>0</v>
      </c>
      <c r="BK141" s="22">
        <v>45728</v>
      </c>
      <c r="BL141" s="22">
        <v>0</v>
      </c>
      <c r="BM141" s="22">
        <v>3442</v>
      </c>
      <c r="BN141" s="22">
        <v>0</v>
      </c>
      <c r="BO141" s="22">
        <v>0</v>
      </c>
      <c r="BP141" s="22">
        <v>5069</v>
      </c>
      <c r="BQ141" s="22">
        <v>143587</v>
      </c>
      <c r="BR141" s="22">
        <v>0</v>
      </c>
      <c r="BS141" s="22">
        <v>0</v>
      </c>
      <c r="BT141" s="22">
        <v>0</v>
      </c>
      <c r="BU141" s="22">
        <v>0</v>
      </c>
      <c r="BV141" s="22">
        <v>714820</v>
      </c>
      <c r="BW141" s="22">
        <v>6149</v>
      </c>
      <c r="BX141" s="22">
        <v>0</v>
      </c>
      <c r="BY141" s="22">
        <v>0</v>
      </c>
      <c r="BZ141" s="22">
        <v>0</v>
      </c>
      <c r="CA141" s="22">
        <v>0</v>
      </c>
      <c r="CB141" s="22">
        <v>0</v>
      </c>
      <c r="CC141" s="22">
        <v>3293545</v>
      </c>
      <c r="CD141" s="22">
        <v>635189</v>
      </c>
    </row>
    <row r="142" spans="1:82" x14ac:dyDescent="0.25">
      <c r="A142" s="22" t="s">
        <v>120</v>
      </c>
      <c r="B142" s="22" t="s">
        <v>292</v>
      </c>
      <c r="C142" s="22" t="s">
        <v>401</v>
      </c>
      <c r="D142" s="22" t="s">
        <v>402</v>
      </c>
      <c r="E142" s="22">
        <v>992260</v>
      </c>
      <c r="F142" s="22">
        <v>0</v>
      </c>
      <c r="G142" s="22">
        <v>35808</v>
      </c>
      <c r="H142" s="22">
        <v>0</v>
      </c>
      <c r="I142" s="22">
        <v>0</v>
      </c>
      <c r="J142" s="22">
        <v>14000</v>
      </c>
      <c r="K142" s="22">
        <v>0</v>
      </c>
      <c r="L142" s="22">
        <v>29348</v>
      </c>
      <c r="M142" s="22">
        <v>4735</v>
      </c>
      <c r="N142" s="22">
        <v>0</v>
      </c>
      <c r="O142" s="22">
        <v>120500</v>
      </c>
      <c r="P142" s="22">
        <v>164102</v>
      </c>
      <c r="Q142" s="22">
        <v>0</v>
      </c>
      <c r="R142" s="22">
        <v>0</v>
      </c>
      <c r="S142" s="22">
        <v>0</v>
      </c>
      <c r="T142" s="22">
        <v>0</v>
      </c>
      <c r="U142" s="22">
        <v>1257774</v>
      </c>
      <c r="V142" s="22">
        <v>43089</v>
      </c>
      <c r="W142" s="22">
        <v>95942</v>
      </c>
      <c r="X142" s="22">
        <v>0</v>
      </c>
      <c r="Y142" s="22">
        <v>29759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55386</v>
      </c>
      <c r="AJ142" s="22">
        <v>227235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18169</v>
      </c>
      <c r="AQ142" s="22">
        <v>3088107</v>
      </c>
      <c r="AR142" s="22">
        <v>65196</v>
      </c>
      <c r="AS142" s="22">
        <v>496649</v>
      </c>
      <c r="AT142" s="22">
        <v>0</v>
      </c>
      <c r="AU142" s="22">
        <v>0</v>
      </c>
      <c r="AV142" s="22">
        <v>63343</v>
      </c>
      <c r="AW142" s="22">
        <v>0</v>
      </c>
      <c r="AX142" s="22">
        <v>10730</v>
      </c>
      <c r="AY142" s="22">
        <v>22920</v>
      </c>
      <c r="AZ142" s="22">
        <v>0</v>
      </c>
      <c r="BA142" s="22">
        <v>64673</v>
      </c>
      <c r="BB142" s="22">
        <v>252482</v>
      </c>
      <c r="BC142" s="22">
        <v>0</v>
      </c>
      <c r="BD142" s="22">
        <v>0</v>
      </c>
      <c r="BE142" s="22">
        <v>0</v>
      </c>
      <c r="BF142" s="22">
        <v>0</v>
      </c>
      <c r="BG142" s="22">
        <v>295914</v>
      </c>
      <c r="BH142" s="22">
        <v>15407</v>
      </c>
      <c r="BI142" s="22">
        <v>100477</v>
      </c>
      <c r="BJ142" s="22">
        <v>0</v>
      </c>
      <c r="BK142" s="22">
        <v>35783</v>
      </c>
      <c r="BL142" s="22">
        <v>0</v>
      </c>
      <c r="BM142" s="22">
        <v>0</v>
      </c>
      <c r="BN142" s="22">
        <v>0</v>
      </c>
      <c r="BO142" s="22">
        <v>0</v>
      </c>
      <c r="BP142" s="22">
        <v>0</v>
      </c>
      <c r="BQ142" s="22">
        <v>0</v>
      </c>
      <c r="BR142" s="22">
        <v>0</v>
      </c>
      <c r="BS142" s="22">
        <v>0</v>
      </c>
      <c r="BT142" s="22">
        <v>0</v>
      </c>
      <c r="BU142" s="22">
        <v>13945</v>
      </c>
      <c r="BV142" s="22">
        <v>359811</v>
      </c>
      <c r="BW142" s="22">
        <v>11000</v>
      </c>
      <c r="BX142" s="22">
        <v>0</v>
      </c>
      <c r="BY142" s="22">
        <v>0</v>
      </c>
      <c r="BZ142" s="22">
        <v>0</v>
      </c>
      <c r="CA142" s="22">
        <v>0</v>
      </c>
      <c r="CB142" s="22">
        <v>0</v>
      </c>
      <c r="CC142" s="22">
        <v>1808330</v>
      </c>
      <c r="CD142" s="22">
        <v>1279777</v>
      </c>
    </row>
    <row r="143" spans="1:82" x14ac:dyDescent="0.25">
      <c r="A143" s="22" t="s">
        <v>120</v>
      </c>
      <c r="B143" s="22" t="s">
        <v>292</v>
      </c>
      <c r="C143" s="22" t="s">
        <v>403</v>
      </c>
      <c r="D143" s="22" t="s">
        <v>404</v>
      </c>
      <c r="E143" s="22">
        <v>1643018</v>
      </c>
      <c r="F143" s="22">
        <v>0</v>
      </c>
      <c r="G143" s="22">
        <v>55094</v>
      </c>
      <c r="H143" s="22">
        <v>0</v>
      </c>
      <c r="I143" s="22">
        <v>0</v>
      </c>
      <c r="J143" s="22">
        <v>116298</v>
      </c>
      <c r="K143" s="22">
        <v>0</v>
      </c>
      <c r="L143" s="22">
        <v>0</v>
      </c>
      <c r="M143" s="22">
        <v>11627</v>
      </c>
      <c r="N143" s="22">
        <v>0</v>
      </c>
      <c r="O143" s="22">
        <v>100</v>
      </c>
      <c r="P143" s="22">
        <v>168827</v>
      </c>
      <c r="Q143" s="22">
        <v>0</v>
      </c>
      <c r="R143" s="22">
        <v>0</v>
      </c>
      <c r="S143" s="22">
        <v>0</v>
      </c>
      <c r="T143" s="22">
        <v>0</v>
      </c>
      <c r="U143" s="22">
        <v>667878</v>
      </c>
      <c r="V143" s="22">
        <v>609495</v>
      </c>
      <c r="W143" s="22">
        <v>1301</v>
      </c>
      <c r="X143" s="22">
        <v>0</v>
      </c>
      <c r="Y143" s="22">
        <v>135037</v>
      </c>
      <c r="Z143" s="22">
        <v>0</v>
      </c>
      <c r="AA143" s="22">
        <v>11450</v>
      </c>
      <c r="AB143" s="22">
        <v>0</v>
      </c>
      <c r="AC143" s="22">
        <v>7610</v>
      </c>
      <c r="AD143" s="22">
        <v>0</v>
      </c>
      <c r="AE143" s="22">
        <v>96503</v>
      </c>
      <c r="AF143" s="22">
        <v>0</v>
      </c>
      <c r="AG143" s="22">
        <v>0</v>
      </c>
      <c r="AH143" s="22">
        <v>0</v>
      </c>
      <c r="AI143" s="22">
        <v>0</v>
      </c>
      <c r="AJ143" s="22">
        <v>95729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  <c r="AQ143" s="22">
        <v>3619967</v>
      </c>
      <c r="AR143" s="22">
        <v>85325</v>
      </c>
      <c r="AS143" s="22">
        <v>559069</v>
      </c>
      <c r="AT143" s="22">
        <v>0</v>
      </c>
      <c r="AU143" s="22">
        <v>0</v>
      </c>
      <c r="AV143" s="22">
        <v>46231</v>
      </c>
      <c r="AW143" s="22">
        <v>0</v>
      </c>
      <c r="AX143" s="22">
        <v>109309</v>
      </c>
      <c r="AY143" s="22">
        <v>9595</v>
      </c>
      <c r="AZ143" s="22">
        <v>0</v>
      </c>
      <c r="BA143" s="22">
        <v>351677</v>
      </c>
      <c r="BB143" s="22">
        <v>131210</v>
      </c>
      <c r="BC143" s="22">
        <v>0</v>
      </c>
      <c r="BD143" s="22">
        <v>0</v>
      </c>
      <c r="BE143" s="22">
        <v>28084</v>
      </c>
      <c r="BF143" s="22">
        <v>0</v>
      </c>
      <c r="BG143" s="22">
        <v>249980</v>
      </c>
      <c r="BH143" s="22">
        <v>114203</v>
      </c>
      <c r="BI143" s="22">
        <v>79440</v>
      </c>
      <c r="BJ143" s="22">
        <v>0</v>
      </c>
      <c r="BK143" s="22">
        <v>168356</v>
      </c>
      <c r="BL143" s="22">
        <v>0</v>
      </c>
      <c r="BM143" s="22">
        <v>7525</v>
      </c>
      <c r="BN143" s="22">
        <v>0</v>
      </c>
      <c r="BO143" s="22">
        <v>0</v>
      </c>
      <c r="BP143" s="22">
        <v>0</v>
      </c>
      <c r="BQ143" s="22">
        <v>18935</v>
      </c>
      <c r="BR143" s="22">
        <v>0</v>
      </c>
      <c r="BS143" s="22">
        <v>0</v>
      </c>
      <c r="BT143" s="22">
        <v>0</v>
      </c>
      <c r="BU143" s="22">
        <v>0</v>
      </c>
      <c r="BV143" s="22">
        <v>266752</v>
      </c>
      <c r="BW143" s="22">
        <v>0</v>
      </c>
      <c r="BX143" s="22">
        <v>0</v>
      </c>
      <c r="BY143" s="22">
        <v>0</v>
      </c>
      <c r="BZ143" s="22">
        <v>0</v>
      </c>
      <c r="CA143" s="22">
        <v>0</v>
      </c>
      <c r="CB143" s="22">
        <v>565558</v>
      </c>
      <c r="CC143" s="22">
        <v>2791249</v>
      </c>
      <c r="CD143" s="22">
        <v>828718</v>
      </c>
    </row>
    <row r="144" spans="1:82" x14ac:dyDescent="0.25">
      <c r="A144" s="22" t="s">
        <v>120</v>
      </c>
      <c r="B144" s="22" t="s">
        <v>292</v>
      </c>
      <c r="C144" s="22" t="s">
        <v>405</v>
      </c>
      <c r="D144" s="22" t="s">
        <v>406</v>
      </c>
      <c r="E144" s="22">
        <v>1019333</v>
      </c>
      <c r="F144" s="22">
        <v>2280</v>
      </c>
      <c r="G144" s="22">
        <v>88162</v>
      </c>
      <c r="H144" s="22">
        <v>0</v>
      </c>
      <c r="I144" s="22">
        <v>0</v>
      </c>
      <c r="J144" s="22">
        <v>55114</v>
      </c>
      <c r="K144" s="22">
        <v>0</v>
      </c>
      <c r="L144" s="22">
        <v>12000</v>
      </c>
      <c r="M144" s="22">
        <v>13262</v>
      </c>
      <c r="N144" s="22">
        <v>0</v>
      </c>
      <c r="O144" s="22">
        <v>662</v>
      </c>
      <c r="P144" s="22">
        <v>175128</v>
      </c>
      <c r="Q144" s="22">
        <v>0</v>
      </c>
      <c r="R144" s="22">
        <v>0</v>
      </c>
      <c r="S144" s="22">
        <v>3729</v>
      </c>
      <c r="T144" s="22">
        <v>0</v>
      </c>
      <c r="U144" s="22">
        <v>4250669</v>
      </c>
      <c r="V144" s="22">
        <v>592961</v>
      </c>
      <c r="W144" s="22">
        <v>171926</v>
      </c>
      <c r="X144" s="22">
        <v>0</v>
      </c>
      <c r="Y144" s="22">
        <v>134266</v>
      </c>
      <c r="Z144" s="22">
        <v>0</v>
      </c>
      <c r="AA144" s="22">
        <v>1260</v>
      </c>
      <c r="AB144" s="22">
        <v>1500</v>
      </c>
      <c r="AC144" s="22">
        <v>0</v>
      </c>
      <c r="AD144" s="22">
        <v>0</v>
      </c>
      <c r="AE144" s="22">
        <v>855</v>
      </c>
      <c r="AF144" s="22">
        <v>0</v>
      </c>
      <c r="AG144" s="22">
        <v>0</v>
      </c>
      <c r="AH144" s="22">
        <v>0</v>
      </c>
      <c r="AI144" s="22">
        <v>0</v>
      </c>
      <c r="AJ144" s="22">
        <v>183885</v>
      </c>
      <c r="AK144" s="22">
        <v>11536</v>
      </c>
      <c r="AL144" s="22">
        <v>0</v>
      </c>
      <c r="AM144" s="22">
        <v>0</v>
      </c>
      <c r="AN144" s="22">
        <v>1097614</v>
      </c>
      <c r="AO144" s="22">
        <v>0</v>
      </c>
      <c r="AP144" s="22">
        <v>0</v>
      </c>
      <c r="AQ144" s="22">
        <v>7816142</v>
      </c>
      <c r="AR144" s="22">
        <v>78545</v>
      </c>
      <c r="AS144" s="22">
        <v>620291</v>
      </c>
      <c r="AT144" s="22">
        <v>0</v>
      </c>
      <c r="AU144" s="22">
        <v>0</v>
      </c>
      <c r="AV144" s="22">
        <v>162874</v>
      </c>
      <c r="AW144" s="22">
        <v>0</v>
      </c>
      <c r="AX144" s="22">
        <v>11311</v>
      </c>
      <c r="AY144" s="22">
        <v>16397</v>
      </c>
      <c r="AZ144" s="22">
        <v>0</v>
      </c>
      <c r="BA144" s="22">
        <v>54223</v>
      </c>
      <c r="BB144" s="22">
        <v>596004</v>
      </c>
      <c r="BC144" s="22">
        <v>0</v>
      </c>
      <c r="BD144" s="22">
        <v>0</v>
      </c>
      <c r="BE144" s="22">
        <v>7020</v>
      </c>
      <c r="BF144" s="22">
        <v>5138</v>
      </c>
      <c r="BG144" s="22">
        <v>623406</v>
      </c>
      <c r="BH144" s="22">
        <v>164323</v>
      </c>
      <c r="BI144" s="22">
        <v>97648</v>
      </c>
      <c r="BJ144" s="22">
        <v>0</v>
      </c>
      <c r="BK144" s="22">
        <v>136390</v>
      </c>
      <c r="BL144" s="22">
        <v>0</v>
      </c>
      <c r="BM144" s="22">
        <v>0</v>
      </c>
      <c r="BN144" s="22">
        <v>11547</v>
      </c>
      <c r="BO144" s="22">
        <v>0</v>
      </c>
      <c r="BP144" s="22">
        <v>0</v>
      </c>
      <c r="BQ144" s="22">
        <v>32704</v>
      </c>
      <c r="BR144" s="22">
        <v>0</v>
      </c>
      <c r="BS144" s="22">
        <v>0</v>
      </c>
      <c r="BT144" s="22">
        <v>0</v>
      </c>
      <c r="BU144" s="22">
        <v>0</v>
      </c>
      <c r="BV144" s="22">
        <v>459413</v>
      </c>
      <c r="BW144" s="22">
        <v>96649</v>
      </c>
      <c r="BX144" s="22">
        <v>0</v>
      </c>
      <c r="BY144" s="22">
        <v>0</v>
      </c>
      <c r="BZ144" s="22">
        <v>856324</v>
      </c>
      <c r="CA144" s="22">
        <v>0</v>
      </c>
      <c r="CB144" s="22">
        <v>0</v>
      </c>
      <c r="CC144" s="22">
        <v>4030207</v>
      </c>
      <c r="CD144" s="22">
        <v>3785935</v>
      </c>
    </row>
    <row r="145" spans="1:82" x14ac:dyDescent="0.25">
      <c r="A145" s="22" t="s">
        <v>120</v>
      </c>
      <c r="B145" s="22" t="s">
        <v>292</v>
      </c>
      <c r="C145" s="22" t="s">
        <v>407</v>
      </c>
      <c r="D145" s="22" t="s">
        <v>408</v>
      </c>
      <c r="E145" s="22">
        <v>1373814</v>
      </c>
      <c r="F145" s="22">
        <v>0</v>
      </c>
      <c r="G145" s="22">
        <v>18907</v>
      </c>
      <c r="H145" s="22">
        <v>0</v>
      </c>
      <c r="I145" s="22">
        <v>0</v>
      </c>
      <c r="J145" s="22">
        <v>52009</v>
      </c>
      <c r="K145" s="22">
        <v>9905</v>
      </c>
      <c r="L145" s="22">
        <v>1772</v>
      </c>
      <c r="M145" s="22">
        <v>25264</v>
      </c>
      <c r="N145" s="22">
        <v>0</v>
      </c>
      <c r="O145" s="22">
        <v>350</v>
      </c>
      <c r="P145" s="22">
        <v>180046</v>
      </c>
      <c r="Q145" s="22">
        <v>5912</v>
      </c>
      <c r="R145" s="22">
        <v>0</v>
      </c>
      <c r="S145" s="22">
        <v>0</v>
      </c>
      <c r="T145" s="22">
        <v>0</v>
      </c>
      <c r="U145" s="22">
        <v>342450</v>
      </c>
      <c r="V145" s="22">
        <v>100938</v>
      </c>
      <c r="W145" s="22">
        <v>101581</v>
      </c>
      <c r="X145" s="22">
        <v>18937</v>
      </c>
      <c r="Y145" s="22">
        <v>239419</v>
      </c>
      <c r="Z145" s="22">
        <v>0</v>
      </c>
      <c r="AA145" s="22">
        <v>5943</v>
      </c>
      <c r="AB145" s="22">
        <v>0</v>
      </c>
      <c r="AC145" s="22">
        <v>2465</v>
      </c>
      <c r="AD145" s="22">
        <v>393</v>
      </c>
      <c r="AE145" s="22">
        <v>458250</v>
      </c>
      <c r="AF145" s="22">
        <v>0</v>
      </c>
      <c r="AG145" s="22">
        <v>0</v>
      </c>
      <c r="AH145" s="22">
        <v>0</v>
      </c>
      <c r="AI145" s="22">
        <v>0</v>
      </c>
      <c r="AJ145" s="22">
        <v>856857</v>
      </c>
      <c r="AK145" s="22">
        <v>2447</v>
      </c>
      <c r="AL145" s="22">
        <v>0</v>
      </c>
      <c r="AM145" s="22">
        <v>21295</v>
      </c>
      <c r="AN145" s="22">
        <v>0</v>
      </c>
      <c r="AO145" s="22">
        <v>0</v>
      </c>
      <c r="AP145" s="22">
        <v>0</v>
      </c>
      <c r="AQ145" s="22">
        <v>3818954</v>
      </c>
      <c r="AR145" s="22">
        <v>83336</v>
      </c>
      <c r="AS145" s="22">
        <v>366152</v>
      </c>
      <c r="AT145" s="22">
        <v>21559</v>
      </c>
      <c r="AU145" s="22">
        <v>0</v>
      </c>
      <c r="AV145" s="22">
        <v>109733</v>
      </c>
      <c r="AW145" s="22">
        <v>10195</v>
      </c>
      <c r="AX145" s="22">
        <v>22237</v>
      </c>
      <c r="AY145" s="22">
        <v>72873</v>
      </c>
      <c r="AZ145" s="22">
        <v>0</v>
      </c>
      <c r="BA145" s="22">
        <v>54424</v>
      </c>
      <c r="BB145" s="22">
        <v>633069</v>
      </c>
      <c r="BC145" s="22">
        <v>7192</v>
      </c>
      <c r="BD145" s="22">
        <v>8165</v>
      </c>
      <c r="BE145" s="22">
        <v>0</v>
      </c>
      <c r="BF145" s="22">
        <v>0</v>
      </c>
      <c r="BG145" s="22">
        <v>344889</v>
      </c>
      <c r="BH145" s="22">
        <v>82614</v>
      </c>
      <c r="BI145" s="22">
        <v>112912</v>
      </c>
      <c r="BJ145" s="22">
        <v>24376</v>
      </c>
      <c r="BK145" s="22">
        <v>169804</v>
      </c>
      <c r="BL145" s="22">
        <v>0</v>
      </c>
      <c r="BM145" s="22">
        <v>14268</v>
      </c>
      <c r="BN145" s="22">
        <v>250000</v>
      </c>
      <c r="BO145" s="22">
        <v>34033</v>
      </c>
      <c r="BP145" s="22">
        <v>72493</v>
      </c>
      <c r="BQ145" s="22">
        <v>160746</v>
      </c>
      <c r="BR145" s="22">
        <v>0</v>
      </c>
      <c r="BS145" s="22">
        <v>0</v>
      </c>
      <c r="BT145" s="22">
        <v>0</v>
      </c>
      <c r="BU145" s="22">
        <v>0</v>
      </c>
      <c r="BV145" s="22">
        <v>144895</v>
      </c>
      <c r="BW145" s="22">
        <v>16038</v>
      </c>
      <c r="BX145" s="22">
        <v>0</v>
      </c>
      <c r="BY145" s="22">
        <v>0</v>
      </c>
      <c r="BZ145" s="22">
        <v>0</v>
      </c>
      <c r="CA145" s="22">
        <v>0</v>
      </c>
      <c r="CB145" s="22">
        <v>0</v>
      </c>
      <c r="CC145" s="22">
        <v>2816003</v>
      </c>
      <c r="CD145" s="22">
        <v>1002951</v>
      </c>
    </row>
    <row r="146" spans="1:82" x14ac:dyDescent="0.25">
      <c r="A146" s="22" t="s">
        <v>120</v>
      </c>
      <c r="B146" s="22" t="s">
        <v>292</v>
      </c>
      <c r="C146" s="22" t="s">
        <v>409</v>
      </c>
      <c r="D146" s="22" t="s">
        <v>410</v>
      </c>
      <c r="E146" s="22">
        <v>1023260</v>
      </c>
      <c r="F146" s="22">
        <v>0</v>
      </c>
      <c r="G146" s="22">
        <v>100417</v>
      </c>
      <c r="H146" s="22">
        <v>0</v>
      </c>
      <c r="I146" s="22">
        <v>0</v>
      </c>
      <c r="J146" s="22">
        <v>17724</v>
      </c>
      <c r="K146" s="22">
        <v>0</v>
      </c>
      <c r="L146" s="22">
        <v>0</v>
      </c>
      <c r="M146" s="22">
        <v>280</v>
      </c>
      <c r="N146" s="22">
        <v>0</v>
      </c>
      <c r="O146" s="22">
        <v>0</v>
      </c>
      <c r="P146" s="22">
        <v>49420</v>
      </c>
      <c r="Q146" s="22">
        <v>12810</v>
      </c>
      <c r="R146" s="22">
        <v>0</v>
      </c>
      <c r="S146" s="22">
        <v>0</v>
      </c>
      <c r="T146" s="22">
        <v>0</v>
      </c>
      <c r="U146" s="22">
        <v>425078</v>
      </c>
      <c r="V146" s="22">
        <v>174818</v>
      </c>
      <c r="W146" s="22">
        <v>62805</v>
      </c>
      <c r="X146" s="22">
        <v>0</v>
      </c>
      <c r="Y146" s="22">
        <v>3927</v>
      </c>
      <c r="Z146" s="22">
        <v>0</v>
      </c>
      <c r="AA146" s="22">
        <v>762</v>
      </c>
      <c r="AB146" s="22">
        <v>576</v>
      </c>
      <c r="AC146" s="22">
        <v>0</v>
      </c>
      <c r="AD146" s="22">
        <v>16485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77492</v>
      </c>
      <c r="AK146" s="22">
        <v>17386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1983240</v>
      </c>
      <c r="AR146" s="22">
        <v>39713</v>
      </c>
      <c r="AS146" s="22">
        <v>433792</v>
      </c>
      <c r="AT146" s="22">
        <v>0</v>
      </c>
      <c r="AU146" s="22">
        <v>0</v>
      </c>
      <c r="AV146" s="22">
        <v>62292</v>
      </c>
      <c r="AW146" s="22">
        <v>0</v>
      </c>
      <c r="AX146" s="22">
        <v>0</v>
      </c>
      <c r="AY146" s="22">
        <v>2921</v>
      </c>
      <c r="AZ146" s="22">
        <v>0</v>
      </c>
      <c r="BA146" s="22">
        <v>0</v>
      </c>
      <c r="BB146" s="22">
        <v>374809</v>
      </c>
      <c r="BC146" s="22">
        <v>12811</v>
      </c>
      <c r="BD146" s="22">
        <v>0</v>
      </c>
      <c r="BE146" s="22">
        <v>0</v>
      </c>
      <c r="BF146" s="22">
        <v>0</v>
      </c>
      <c r="BG146" s="22">
        <v>314028</v>
      </c>
      <c r="BH146" s="22">
        <v>97912</v>
      </c>
      <c r="BI146" s="22">
        <v>55207</v>
      </c>
      <c r="BJ146" s="22">
        <v>0</v>
      </c>
      <c r="BK146" s="22">
        <v>10019</v>
      </c>
      <c r="BL146" s="22">
        <v>0</v>
      </c>
      <c r="BM146" s="22">
        <v>4697</v>
      </c>
      <c r="BN146" s="22">
        <v>1387</v>
      </c>
      <c r="BO146" s="22">
        <v>18050</v>
      </c>
      <c r="BP146" s="22">
        <v>31355</v>
      </c>
      <c r="BQ146" s="22">
        <v>0</v>
      </c>
      <c r="BR146" s="22">
        <v>0</v>
      </c>
      <c r="BS146" s="22">
        <v>2064</v>
      </c>
      <c r="BT146" s="22">
        <v>0</v>
      </c>
      <c r="BU146" s="22">
        <v>0</v>
      </c>
      <c r="BV146" s="22">
        <v>217401</v>
      </c>
      <c r="BW146" s="22">
        <v>64530</v>
      </c>
      <c r="BX146" s="22">
        <v>0</v>
      </c>
      <c r="BY146" s="22">
        <v>0</v>
      </c>
      <c r="BZ146" s="22">
        <v>0</v>
      </c>
      <c r="CA146" s="22">
        <v>0</v>
      </c>
      <c r="CB146" s="22">
        <v>0</v>
      </c>
      <c r="CC146" s="22">
        <v>1742988</v>
      </c>
      <c r="CD146" s="22">
        <v>240252</v>
      </c>
    </row>
    <row r="147" spans="1:82" x14ac:dyDescent="0.25">
      <c r="A147" s="22" t="s">
        <v>120</v>
      </c>
      <c r="B147" s="22" t="s">
        <v>292</v>
      </c>
      <c r="C147" s="22" t="s">
        <v>411</v>
      </c>
      <c r="D147" s="22" t="s">
        <v>412</v>
      </c>
      <c r="E147" s="22">
        <v>890813</v>
      </c>
      <c r="F147" s="22">
        <v>0</v>
      </c>
      <c r="G147" s="22">
        <v>63845</v>
      </c>
      <c r="H147" s="22">
        <v>0</v>
      </c>
      <c r="I147" s="22">
        <v>0</v>
      </c>
      <c r="J147" s="22">
        <v>92509</v>
      </c>
      <c r="K147" s="22">
        <v>0</v>
      </c>
      <c r="L147" s="22">
        <v>58978</v>
      </c>
      <c r="M147" s="22">
        <v>810</v>
      </c>
      <c r="N147" s="22">
        <v>0</v>
      </c>
      <c r="O147" s="22">
        <v>0</v>
      </c>
      <c r="P147" s="22">
        <v>268192</v>
      </c>
      <c r="Q147" s="22">
        <v>0</v>
      </c>
      <c r="R147" s="22">
        <v>0</v>
      </c>
      <c r="S147" s="22">
        <v>0</v>
      </c>
      <c r="T147" s="22">
        <v>0</v>
      </c>
      <c r="U147" s="22">
        <v>173617</v>
      </c>
      <c r="V147" s="22">
        <v>53373</v>
      </c>
      <c r="W147" s="22">
        <v>75903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30695</v>
      </c>
      <c r="AF147" s="22">
        <v>0</v>
      </c>
      <c r="AG147" s="22">
        <v>0</v>
      </c>
      <c r="AH147" s="22">
        <v>0</v>
      </c>
      <c r="AI147" s="22">
        <v>0</v>
      </c>
      <c r="AJ147" s="22">
        <v>141289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1850024</v>
      </c>
      <c r="AR147" s="22">
        <v>51692</v>
      </c>
      <c r="AS147" s="22">
        <v>280595</v>
      </c>
      <c r="AT147" s="22">
        <v>0</v>
      </c>
      <c r="AU147" s="22">
        <v>0</v>
      </c>
      <c r="AV147" s="22">
        <v>47882</v>
      </c>
      <c r="AW147" s="22">
        <v>0</v>
      </c>
      <c r="AX147" s="22">
        <v>67645</v>
      </c>
      <c r="AY147" s="22">
        <v>0</v>
      </c>
      <c r="AZ147" s="22">
        <v>0</v>
      </c>
      <c r="BA147" s="22">
        <v>0</v>
      </c>
      <c r="BB147" s="22">
        <v>262932</v>
      </c>
      <c r="BC147" s="22">
        <v>0</v>
      </c>
      <c r="BD147" s="22">
        <v>0</v>
      </c>
      <c r="BE147" s="22">
        <v>0</v>
      </c>
      <c r="BF147" s="22">
        <v>0</v>
      </c>
      <c r="BG147" s="22">
        <v>187237</v>
      </c>
      <c r="BH147" s="22">
        <v>39062</v>
      </c>
      <c r="BI147" s="22">
        <v>83460</v>
      </c>
      <c r="BJ147" s="22">
        <v>0</v>
      </c>
      <c r="BK147" s="22">
        <v>0</v>
      </c>
      <c r="BL147" s="22">
        <v>0</v>
      </c>
      <c r="BM147" s="22">
        <v>0</v>
      </c>
      <c r="BN147" s="22">
        <v>0</v>
      </c>
      <c r="BO147" s="22">
        <v>7115</v>
      </c>
      <c r="BP147" s="22">
        <v>0</v>
      </c>
      <c r="BQ147" s="22">
        <v>0</v>
      </c>
      <c r="BR147" s="22">
        <v>0</v>
      </c>
      <c r="BS147" s="22">
        <v>0</v>
      </c>
      <c r="BT147" s="22">
        <v>0</v>
      </c>
      <c r="BU147" s="22">
        <v>0</v>
      </c>
      <c r="BV147" s="22">
        <v>140450</v>
      </c>
      <c r="BW147" s="22">
        <v>0</v>
      </c>
      <c r="BX147" s="22">
        <v>0</v>
      </c>
      <c r="BY147" s="22">
        <v>0</v>
      </c>
      <c r="BZ147" s="22">
        <v>0</v>
      </c>
      <c r="CA147" s="22">
        <v>0</v>
      </c>
      <c r="CB147" s="22">
        <v>565934</v>
      </c>
      <c r="CC147" s="22">
        <v>1734004</v>
      </c>
      <c r="CD147" s="22">
        <v>116020</v>
      </c>
    </row>
    <row r="148" spans="1:82" x14ac:dyDescent="0.25">
      <c r="A148" s="22" t="s">
        <v>120</v>
      </c>
      <c r="B148" s="22" t="s">
        <v>292</v>
      </c>
      <c r="C148" s="22" t="s">
        <v>413</v>
      </c>
      <c r="D148" s="22" t="s">
        <v>414</v>
      </c>
      <c r="E148" s="22">
        <v>1326466</v>
      </c>
      <c r="F148" s="22">
        <v>0</v>
      </c>
      <c r="G148" s="22">
        <v>609220</v>
      </c>
      <c r="H148" s="22">
        <v>0</v>
      </c>
      <c r="I148" s="22">
        <v>0</v>
      </c>
      <c r="J148" s="22">
        <v>54438</v>
      </c>
      <c r="K148" s="22">
        <v>0</v>
      </c>
      <c r="L148" s="22">
        <v>0</v>
      </c>
      <c r="M148" s="22">
        <v>0</v>
      </c>
      <c r="N148" s="22">
        <v>0</v>
      </c>
      <c r="O148" s="22">
        <v>23000</v>
      </c>
      <c r="P148" s="22">
        <v>2319318</v>
      </c>
      <c r="Q148" s="22">
        <v>0</v>
      </c>
      <c r="R148" s="22">
        <v>0</v>
      </c>
      <c r="S148" s="22">
        <v>0</v>
      </c>
      <c r="T148" s="22">
        <v>0</v>
      </c>
      <c r="U148" s="22">
        <v>154445</v>
      </c>
      <c r="V148" s="22">
        <v>147040</v>
      </c>
      <c r="W148" s="22">
        <v>156275</v>
      </c>
      <c r="X148" s="22">
        <v>0</v>
      </c>
      <c r="Y148" s="22">
        <v>47566</v>
      </c>
      <c r="Z148" s="22">
        <v>0</v>
      </c>
      <c r="AA148" s="22">
        <v>0</v>
      </c>
      <c r="AB148" s="22">
        <v>0</v>
      </c>
      <c r="AC148" s="22">
        <v>3403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218502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5059673</v>
      </c>
      <c r="AR148" s="22">
        <v>81245</v>
      </c>
      <c r="AS148" s="22">
        <v>510013</v>
      </c>
      <c r="AT148" s="22">
        <v>0</v>
      </c>
      <c r="AU148" s="22">
        <v>0</v>
      </c>
      <c r="AV148" s="22">
        <v>229689</v>
      </c>
      <c r="AW148" s="22">
        <v>0</v>
      </c>
      <c r="AX148" s="22">
        <v>0</v>
      </c>
      <c r="AY148" s="22">
        <v>0</v>
      </c>
      <c r="AZ148" s="22">
        <v>0</v>
      </c>
      <c r="BA148" s="22">
        <v>0</v>
      </c>
      <c r="BB148" s="22">
        <v>518990</v>
      </c>
      <c r="BC148" s="22">
        <v>0</v>
      </c>
      <c r="BD148" s="22">
        <v>0</v>
      </c>
      <c r="BE148" s="22">
        <v>0</v>
      </c>
      <c r="BF148" s="22">
        <v>0</v>
      </c>
      <c r="BG148" s="22">
        <v>283841</v>
      </c>
      <c r="BH148" s="22">
        <v>96155</v>
      </c>
      <c r="BI148" s="22">
        <v>134232</v>
      </c>
      <c r="BJ148" s="22">
        <v>0</v>
      </c>
      <c r="BK148" s="22">
        <v>57079</v>
      </c>
      <c r="BL148" s="22">
        <v>0</v>
      </c>
      <c r="BM148" s="22">
        <v>0</v>
      </c>
      <c r="BN148" s="22">
        <v>0</v>
      </c>
      <c r="BO148" s="22">
        <v>153231</v>
      </c>
      <c r="BP148" s="22">
        <v>0</v>
      </c>
      <c r="BQ148" s="22">
        <v>0</v>
      </c>
      <c r="BR148" s="22">
        <v>0</v>
      </c>
      <c r="BS148" s="22">
        <v>0</v>
      </c>
      <c r="BT148" s="22">
        <v>0</v>
      </c>
      <c r="BU148" s="22">
        <v>0</v>
      </c>
      <c r="BV148" s="22">
        <v>595997</v>
      </c>
      <c r="BW148" s="22">
        <v>0</v>
      </c>
      <c r="BX148" s="22">
        <v>0</v>
      </c>
      <c r="BY148" s="22">
        <v>0</v>
      </c>
      <c r="BZ148" s="22">
        <v>0</v>
      </c>
      <c r="CA148" s="22">
        <v>0</v>
      </c>
      <c r="CB148" s="22">
        <v>0</v>
      </c>
      <c r="CC148" s="22">
        <v>2660472</v>
      </c>
      <c r="CD148" s="22">
        <v>2399201</v>
      </c>
    </row>
    <row r="149" spans="1:82" x14ac:dyDescent="0.25">
      <c r="A149" s="22" t="s">
        <v>120</v>
      </c>
      <c r="B149" s="22" t="s">
        <v>292</v>
      </c>
      <c r="C149" s="22" t="s">
        <v>415</v>
      </c>
      <c r="D149" s="22" t="s">
        <v>416</v>
      </c>
      <c r="E149" s="22">
        <v>6903972</v>
      </c>
      <c r="F149" s="22">
        <v>0</v>
      </c>
      <c r="G149" s="22">
        <v>185601</v>
      </c>
      <c r="H149" s="22">
        <v>0</v>
      </c>
      <c r="I149" s="22">
        <v>789490</v>
      </c>
      <c r="J149" s="22">
        <v>0</v>
      </c>
      <c r="K149" s="22">
        <v>174750</v>
      </c>
      <c r="L149" s="22">
        <v>18610</v>
      </c>
      <c r="M149" s="22">
        <v>29774</v>
      </c>
      <c r="N149" s="22">
        <v>0</v>
      </c>
      <c r="O149" s="22">
        <v>0</v>
      </c>
      <c r="P149" s="22">
        <v>1356725</v>
      </c>
      <c r="Q149" s="22">
        <v>0</v>
      </c>
      <c r="R149" s="22">
        <v>29586</v>
      </c>
      <c r="S149" s="22">
        <v>0</v>
      </c>
      <c r="T149" s="22">
        <v>0</v>
      </c>
      <c r="U149" s="22">
        <v>2126464</v>
      </c>
      <c r="V149" s="22">
        <v>1230466</v>
      </c>
      <c r="W149" s="22">
        <v>486693</v>
      </c>
      <c r="X149" s="22">
        <v>0</v>
      </c>
      <c r="Y149" s="22">
        <v>175041</v>
      </c>
      <c r="Z149" s="22">
        <v>0</v>
      </c>
      <c r="AA149" s="22">
        <v>0</v>
      </c>
      <c r="AB149" s="22">
        <v>0</v>
      </c>
      <c r="AC149" s="22">
        <v>321494</v>
      </c>
      <c r="AD149" s="22">
        <v>49395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264482</v>
      </c>
      <c r="AK149" s="22">
        <v>134889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  <c r="AQ149" s="22">
        <v>14277432</v>
      </c>
      <c r="AR149" s="22">
        <v>211689</v>
      </c>
      <c r="AS149" s="22">
        <v>2354815</v>
      </c>
      <c r="AT149" s="22">
        <v>73673</v>
      </c>
      <c r="AU149" s="22">
        <v>1255442</v>
      </c>
      <c r="AV149" s="22">
        <v>494947</v>
      </c>
      <c r="AW149" s="22">
        <v>749</v>
      </c>
      <c r="AX149" s="22">
        <v>85011</v>
      </c>
      <c r="AY149" s="22">
        <v>180505</v>
      </c>
      <c r="AZ149" s="22">
        <v>0</v>
      </c>
      <c r="BA149" s="22">
        <v>0</v>
      </c>
      <c r="BB149" s="22">
        <v>3662567</v>
      </c>
      <c r="BC149" s="22">
        <v>0</v>
      </c>
      <c r="BD149" s="22">
        <v>89178</v>
      </c>
      <c r="BE149" s="22">
        <v>0</v>
      </c>
      <c r="BF149" s="22">
        <v>0</v>
      </c>
      <c r="BG149" s="22">
        <v>1767313</v>
      </c>
      <c r="BH149" s="22">
        <v>1769394</v>
      </c>
      <c r="BI149" s="22">
        <v>524174</v>
      </c>
      <c r="BJ149" s="22">
        <v>0</v>
      </c>
      <c r="BK149" s="22">
        <v>213292</v>
      </c>
      <c r="BL149" s="22">
        <v>0</v>
      </c>
      <c r="BM149" s="22">
        <v>0</v>
      </c>
      <c r="BN149" s="22">
        <v>0</v>
      </c>
      <c r="BO149" s="22">
        <v>515327</v>
      </c>
      <c r="BP149" s="22">
        <v>26312</v>
      </c>
      <c r="BQ149" s="22">
        <v>0</v>
      </c>
      <c r="BR149" s="22">
        <v>0</v>
      </c>
      <c r="BS149" s="22">
        <v>0</v>
      </c>
      <c r="BT149" s="22">
        <v>0</v>
      </c>
      <c r="BU149" s="22">
        <v>0</v>
      </c>
      <c r="BV149" s="22">
        <v>1395806</v>
      </c>
      <c r="BW149" s="22">
        <v>330522</v>
      </c>
      <c r="BX149" s="22">
        <v>0</v>
      </c>
      <c r="BY149" s="22">
        <v>0</v>
      </c>
      <c r="BZ149" s="22">
        <v>0</v>
      </c>
      <c r="CA149" s="22">
        <v>0</v>
      </c>
      <c r="CB149" s="22">
        <v>7186</v>
      </c>
      <c r="CC149" s="22">
        <v>14957902</v>
      </c>
      <c r="CD149" s="22">
        <v>-680470</v>
      </c>
    </row>
    <row r="150" spans="1:82" x14ac:dyDescent="0.25">
      <c r="A150" s="22" t="s">
        <v>120</v>
      </c>
      <c r="B150" s="22" t="s">
        <v>292</v>
      </c>
      <c r="C150" s="22" t="s">
        <v>417</v>
      </c>
      <c r="D150" s="22" t="s">
        <v>418</v>
      </c>
      <c r="E150" s="22">
        <v>805776</v>
      </c>
      <c r="F150" s="22">
        <v>0</v>
      </c>
      <c r="G150" s="22">
        <v>15959</v>
      </c>
      <c r="H150" s="22">
        <v>0</v>
      </c>
      <c r="I150" s="22">
        <v>0</v>
      </c>
      <c r="J150" s="22">
        <v>74440</v>
      </c>
      <c r="K150" s="22">
        <v>0</v>
      </c>
      <c r="L150" s="22">
        <v>2047</v>
      </c>
      <c r="M150" s="22">
        <v>5738</v>
      </c>
      <c r="N150" s="22">
        <v>0</v>
      </c>
      <c r="O150" s="22">
        <v>2430</v>
      </c>
      <c r="P150" s="22">
        <v>3394318</v>
      </c>
      <c r="Q150" s="22">
        <v>0</v>
      </c>
      <c r="R150" s="22">
        <v>0</v>
      </c>
      <c r="S150" s="22">
        <v>0</v>
      </c>
      <c r="T150" s="22">
        <v>0</v>
      </c>
      <c r="U150" s="22">
        <v>517115</v>
      </c>
      <c r="V150" s="22">
        <v>213220</v>
      </c>
      <c r="W150" s="22">
        <v>66558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22505</v>
      </c>
      <c r="AF150" s="22">
        <v>0</v>
      </c>
      <c r="AG150" s="22">
        <v>0</v>
      </c>
      <c r="AH150" s="22">
        <v>0</v>
      </c>
      <c r="AI150" s="22">
        <v>0</v>
      </c>
      <c r="AJ150" s="22">
        <v>82304</v>
      </c>
      <c r="AK150" s="22">
        <v>10000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  <c r="AQ150" s="22">
        <v>5212410</v>
      </c>
      <c r="AR150" s="22">
        <v>50996</v>
      </c>
      <c r="AS150" s="22">
        <v>310203</v>
      </c>
      <c r="AT150" s="22">
        <v>0</v>
      </c>
      <c r="AU150" s="22">
        <v>0</v>
      </c>
      <c r="AV150" s="22">
        <v>114286</v>
      </c>
      <c r="AW150" s="22">
        <v>0</v>
      </c>
      <c r="AX150" s="22">
        <v>7231</v>
      </c>
      <c r="AY150" s="22">
        <v>8338</v>
      </c>
      <c r="AZ150" s="22">
        <v>0</v>
      </c>
      <c r="BA150" s="22">
        <v>95513</v>
      </c>
      <c r="BB150" s="22">
        <v>348329</v>
      </c>
      <c r="BC150" s="22">
        <v>0</v>
      </c>
      <c r="BD150" s="22">
        <v>0</v>
      </c>
      <c r="BE150" s="22">
        <v>0</v>
      </c>
      <c r="BF150" s="22">
        <v>0</v>
      </c>
      <c r="BG150" s="22">
        <v>291585</v>
      </c>
      <c r="BH150" s="22">
        <v>72361</v>
      </c>
      <c r="BI150" s="22">
        <v>108676</v>
      </c>
      <c r="BJ150" s="22">
        <v>0</v>
      </c>
      <c r="BK150" s="22">
        <v>0</v>
      </c>
      <c r="BL150" s="22">
        <v>0</v>
      </c>
      <c r="BM150" s="22">
        <v>0</v>
      </c>
      <c r="BN150" s="22">
        <v>0</v>
      </c>
      <c r="BO150" s="22">
        <v>0</v>
      </c>
      <c r="BP150" s="22">
        <v>0</v>
      </c>
      <c r="BQ150" s="22">
        <v>20220</v>
      </c>
      <c r="BR150" s="22">
        <v>0</v>
      </c>
      <c r="BS150" s="22">
        <v>0</v>
      </c>
      <c r="BT150" s="22">
        <v>0</v>
      </c>
      <c r="BU150" s="22">
        <v>0</v>
      </c>
      <c r="BV150" s="22">
        <v>214449</v>
      </c>
      <c r="BW150" s="22">
        <v>17687</v>
      </c>
      <c r="BX150" s="22">
        <v>0</v>
      </c>
      <c r="BY150" s="22">
        <v>0</v>
      </c>
      <c r="BZ150" s="22">
        <v>0</v>
      </c>
      <c r="CA150" s="22">
        <v>0</v>
      </c>
      <c r="CB150" s="22">
        <v>0</v>
      </c>
      <c r="CC150" s="22">
        <v>1659874</v>
      </c>
      <c r="CD150" s="22">
        <v>3552536</v>
      </c>
    </row>
    <row r="151" spans="1:82" x14ac:dyDescent="0.25">
      <c r="A151" s="22" t="s">
        <v>120</v>
      </c>
      <c r="B151" s="22" t="s">
        <v>292</v>
      </c>
      <c r="C151" s="22" t="s">
        <v>419</v>
      </c>
      <c r="D151" s="22" t="s">
        <v>420</v>
      </c>
      <c r="E151" s="22">
        <v>2117550</v>
      </c>
      <c r="F151" s="22">
        <v>0</v>
      </c>
      <c r="G151" s="22">
        <v>235753</v>
      </c>
      <c r="H151" s="22">
        <v>0</v>
      </c>
      <c r="I151" s="22">
        <v>0</v>
      </c>
      <c r="J151" s="22">
        <v>53509</v>
      </c>
      <c r="K151" s="22">
        <v>0</v>
      </c>
      <c r="L151" s="22">
        <v>24131</v>
      </c>
      <c r="M151" s="22">
        <v>88076</v>
      </c>
      <c r="N151" s="22">
        <v>0</v>
      </c>
      <c r="O151" s="22">
        <v>271222</v>
      </c>
      <c r="P151" s="22">
        <v>24010</v>
      </c>
      <c r="Q151" s="22">
        <v>0</v>
      </c>
      <c r="R151" s="22">
        <v>0</v>
      </c>
      <c r="S151" s="22">
        <v>0</v>
      </c>
      <c r="T151" s="22">
        <v>0</v>
      </c>
      <c r="U151" s="22">
        <v>904152</v>
      </c>
      <c r="V151" s="22">
        <v>250937</v>
      </c>
      <c r="W151" s="22">
        <v>104719</v>
      </c>
      <c r="X151" s="22">
        <v>0</v>
      </c>
      <c r="Y151" s="22">
        <v>48681</v>
      </c>
      <c r="Z151" s="22">
        <v>0</v>
      </c>
      <c r="AA151" s="22">
        <v>12117</v>
      </c>
      <c r="AB151" s="22">
        <v>0</v>
      </c>
      <c r="AC151" s="22">
        <v>28944</v>
      </c>
      <c r="AD151" s="22">
        <v>0</v>
      </c>
      <c r="AE151" s="22">
        <v>351000</v>
      </c>
      <c r="AF151" s="22">
        <v>0</v>
      </c>
      <c r="AG151" s="22">
        <v>0</v>
      </c>
      <c r="AH151" s="22">
        <v>0</v>
      </c>
      <c r="AI151" s="22">
        <v>0</v>
      </c>
      <c r="AJ151" s="22">
        <v>210765</v>
      </c>
      <c r="AK151" s="22">
        <v>359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  <c r="AQ151" s="22">
        <v>4725925</v>
      </c>
      <c r="AR151" s="22">
        <v>99708</v>
      </c>
      <c r="AS151" s="22">
        <v>736037</v>
      </c>
      <c r="AT151" s="22">
        <v>0</v>
      </c>
      <c r="AU151" s="22">
        <v>0</v>
      </c>
      <c r="AV151" s="22">
        <v>89839</v>
      </c>
      <c r="AW151" s="22">
        <v>0</v>
      </c>
      <c r="AX151" s="22">
        <v>691</v>
      </c>
      <c r="AY151" s="22">
        <v>85446</v>
      </c>
      <c r="AZ151" s="22">
        <v>0</v>
      </c>
      <c r="BA151" s="22">
        <v>0</v>
      </c>
      <c r="BB151" s="22">
        <v>715208</v>
      </c>
      <c r="BC151" s="22">
        <v>0</v>
      </c>
      <c r="BD151" s="22">
        <v>0</v>
      </c>
      <c r="BE151" s="22">
        <v>0</v>
      </c>
      <c r="BF151" s="22">
        <v>0</v>
      </c>
      <c r="BG151" s="22">
        <v>531147</v>
      </c>
      <c r="BH151" s="22">
        <v>327536</v>
      </c>
      <c r="BI151" s="22">
        <v>114607</v>
      </c>
      <c r="BJ151" s="22">
        <v>0</v>
      </c>
      <c r="BK151" s="22">
        <v>63089</v>
      </c>
      <c r="BL151" s="22">
        <v>0</v>
      </c>
      <c r="BM151" s="22">
        <v>0</v>
      </c>
      <c r="BN151" s="22">
        <v>0</v>
      </c>
      <c r="BO151" s="22">
        <v>126550</v>
      </c>
      <c r="BP151" s="22">
        <v>0</v>
      </c>
      <c r="BQ151" s="22">
        <v>123909</v>
      </c>
      <c r="BR151" s="22">
        <v>0</v>
      </c>
      <c r="BS151" s="22">
        <v>0</v>
      </c>
      <c r="BT151" s="22">
        <v>0</v>
      </c>
      <c r="BU151" s="22">
        <v>0</v>
      </c>
      <c r="BV151" s="22">
        <v>580271</v>
      </c>
      <c r="BW151" s="22">
        <v>41322</v>
      </c>
      <c r="BX151" s="22">
        <v>0</v>
      </c>
      <c r="BY151" s="22">
        <v>0</v>
      </c>
      <c r="BZ151" s="22">
        <v>0</v>
      </c>
      <c r="CA151" s="22">
        <v>0</v>
      </c>
      <c r="CB151" s="22">
        <v>0</v>
      </c>
      <c r="CC151" s="22">
        <v>3635360</v>
      </c>
      <c r="CD151" s="22">
        <v>1090565</v>
      </c>
    </row>
    <row r="152" spans="1:82" x14ac:dyDescent="0.25">
      <c r="A152" s="22" t="s">
        <v>120</v>
      </c>
      <c r="B152" s="22" t="s">
        <v>292</v>
      </c>
      <c r="C152" s="22" t="s">
        <v>421</v>
      </c>
      <c r="D152" s="22" t="s">
        <v>422</v>
      </c>
      <c r="E152" s="22">
        <v>17434085</v>
      </c>
      <c r="F152" s="22">
        <v>1690</v>
      </c>
      <c r="G152" s="22">
        <v>657414</v>
      </c>
      <c r="H152" s="22"/>
      <c r="I152" s="22">
        <v>689330</v>
      </c>
      <c r="J152" s="22">
        <v>2284192</v>
      </c>
      <c r="K152" s="22">
        <v>154202</v>
      </c>
      <c r="L152" s="22"/>
      <c r="M152" s="22">
        <v>462733</v>
      </c>
      <c r="N152" s="22">
        <v>891306</v>
      </c>
      <c r="O152" s="22">
        <v>186248</v>
      </c>
      <c r="P152" s="22">
        <v>7038907</v>
      </c>
      <c r="Q152" s="22">
        <v>1216822</v>
      </c>
      <c r="R152" s="22"/>
      <c r="S152" s="22">
        <v>18370</v>
      </c>
      <c r="T152" s="22">
        <v>7250</v>
      </c>
      <c r="U152" s="22">
        <v>5539906</v>
      </c>
      <c r="V152" s="22">
        <v>3320856</v>
      </c>
      <c r="W152" s="22">
        <v>1315865</v>
      </c>
      <c r="X152" s="22">
        <v>125825</v>
      </c>
      <c r="Y152" s="22">
        <v>462135</v>
      </c>
      <c r="Z152" s="22"/>
      <c r="AA152" s="22">
        <v>60791</v>
      </c>
      <c r="AB152" s="22"/>
      <c r="AC152" s="22">
        <v>295250</v>
      </c>
      <c r="AD152" s="22">
        <v>555178</v>
      </c>
      <c r="AE152" s="22"/>
      <c r="AF152" s="22"/>
      <c r="AG152" s="22"/>
      <c r="AH152" s="22"/>
      <c r="AI152" s="22">
        <v>623456</v>
      </c>
      <c r="AJ152" s="22">
        <v>5095695</v>
      </c>
      <c r="AK152" s="22">
        <v>257422</v>
      </c>
      <c r="AL152" s="22"/>
      <c r="AM152" s="22"/>
      <c r="AN152" s="22"/>
      <c r="AO152" s="22"/>
      <c r="AP152" s="22"/>
      <c r="AQ152" s="22">
        <v>48694928</v>
      </c>
      <c r="AR152" s="22">
        <v>592405</v>
      </c>
      <c r="AS152" s="22">
        <v>4620440</v>
      </c>
      <c r="AT152" s="22"/>
      <c r="AU152" s="22">
        <v>2132486</v>
      </c>
      <c r="AV152" s="22">
        <v>1794906</v>
      </c>
      <c r="AW152" s="22">
        <v>181201</v>
      </c>
      <c r="AX152" s="22">
        <v>317454</v>
      </c>
      <c r="AY152" s="22">
        <v>611797</v>
      </c>
      <c r="AZ152" s="22">
        <v>462517</v>
      </c>
      <c r="BA152" s="22">
        <v>1036429</v>
      </c>
      <c r="BB152" s="22">
        <v>3288303</v>
      </c>
      <c r="BC152" s="22"/>
      <c r="BD152" s="22">
        <v>58635</v>
      </c>
      <c r="BE152" s="22">
        <v>558354</v>
      </c>
      <c r="BF152" s="22"/>
      <c r="BG152" s="22">
        <v>2798160</v>
      </c>
      <c r="BH152" s="22">
        <v>2822191</v>
      </c>
      <c r="BI152" s="22">
        <v>1377938</v>
      </c>
      <c r="BJ152" s="22"/>
      <c r="BK152" s="22">
        <v>469893</v>
      </c>
      <c r="BL152" s="22">
        <v>0</v>
      </c>
      <c r="BM152" s="22">
        <v>99520</v>
      </c>
      <c r="BN152" s="22"/>
      <c r="BO152" s="22">
        <v>1363130</v>
      </c>
      <c r="BP152" s="22"/>
      <c r="BQ152" s="22"/>
      <c r="BR152" s="22"/>
      <c r="BS152" s="22"/>
      <c r="BT152" s="22"/>
      <c r="BU152" s="22"/>
      <c r="BV152" s="22">
        <v>9085920</v>
      </c>
      <c r="BW152" s="22"/>
      <c r="BX152" s="22"/>
      <c r="BY152" s="22"/>
      <c r="BZ152" s="22"/>
      <c r="CA152" s="22"/>
      <c r="CB152" s="22">
        <v>77002</v>
      </c>
      <c r="CC152" s="22">
        <v>33748681</v>
      </c>
      <c r="CD152" s="22">
        <v>14946247</v>
      </c>
    </row>
    <row r="153" spans="1:82" x14ac:dyDescent="0.25">
      <c r="A153" s="22" t="s">
        <v>120</v>
      </c>
      <c r="B153" s="22" t="s">
        <v>292</v>
      </c>
      <c r="C153" s="22" t="s">
        <v>423</v>
      </c>
      <c r="D153" s="22" t="s">
        <v>424</v>
      </c>
      <c r="E153" s="22">
        <v>6116752</v>
      </c>
      <c r="F153" s="22"/>
      <c r="G153" s="22">
        <v>858472</v>
      </c>
      <c r="H153" s="22">
        <v>93013</v>
      </c>
      <c r="I153" s="22">
        <v>545544</v>
      </c>
      <c r="J153" s="22">
        <v>201830</v>
      </c>
      <c r="K153" s="22">
        <v>3200</v>
      </c>
      <c r="L153" s="22"/>
      <c r="M153" s="22">
        <v>37203</v>
      </c>
      <c r="N153" s="22"/>
      <c r="O153" s="22"/>
      <c r="P153" s="22">
        <v>2331985</v>
      </c>
      <c r="Q153" s="22"/>
      <c r="R153" s="22"/>
      <c r="S153" s="22">
        <v>48634</v>
      </c>
      <c r="T153" s="22"/>
      <c r="U153" s="22">
        <v>3699717</v>
      </c>
      <c r="V153" s="22">
        <v>2291536</v>
      </c>
      <c r="W153" s="22">
        <v>880621</v>
      </c>
      <c r="X153" s="22"/>
      <c r="Y153" s="22">
        <v>302556</v>
      </c>
      <c r="Z153" s="22"/>
      <c r="AA153" s="22">
        <v>53194</v>
      </c>
      <c r="AB153" s="22"/>
      <c r="AC153" s="22">
        <v>374696</v>
      </c>
      <c r="AD153" s="22"/>
      <c r="AE153" s="22"/>
      <c r="AF153" s="22"/>
      <c r="AG153" s="22"/>
      <c r="AH153" s="22"/>
      <c r="AI153" s="22"/>
      <c r="AJ153" s="22">
        <v>1130893</v>
      </c>
      <c r="AK153" s="22">
        <v>610270</v>
      </c>
      <c r="AL153" s="22"/>
      <c r="AM153" s="22"/>
      <c r="AN153" s="22"/>
      <c r="AO153" s="22"/>
      <c r="AP153" s="22"/>
      <c r="AQ153" s="22">
        <v>19580116</v>
      </c>
      <c r="AR153" s="22">
        <v>222265</v>
      </c>
      <c r="AS153" s="22">
        <v>1355829</v>
      </c>
      <c r="AT153" s="22"/>
      <c r="AU153" s="22">
        <v>1149825</v>
      </c>
      <c r="AV153" s="22">
        <v>517051</v>
      </c>
      <c r="AW153" s="22">
        <v>25814</v>
      </c>
      <c r="AX153" s="22"/>
      <c r="AY153" s="22">
        <v>174283</v>
      </c>
      <c r="AZ153" s="22"/>
      <c r="BA153" s="22"/>
      <c r="BB153" s="22">
        <v>2468527</v>
      </c>
      <c r="BC153" s="22"/>
      <c r="BD153" s="22"/>
      <c r="BE153" s="22">
        <v>103228</v>
      </c>
      <c r="BF153" s="22"/>
      <c r="BG153" s="22">
        <v>2410694</v>
      </c>
      <c r="BH153" s="22">
        <v>1485644</v>
      </c>
      <c r="BI153" s="22">
        <v>603493</v>
      </c>
      <c r="BJ153" s="22"/>
      <c r="BK153" s="22">
        <v>347282</v>
      </c>
      <c r="BL153" s="22"/>
      <c r="BM153" s="22">
        <v>94068</v>
      </c>
      <c r="BN153" s="22"/>
      <c r="BO153" s="22">
        <v>702702</v>
      </c>
      <c r="BP153" s="22"/>
      <c r="BQ153" s="22"/>
      <c r="BR153" s="22"/>
      <c r="BS153" s="22"/>
      <c r="BT153" s="22"/>
      <c r="BU153" s="22"/>
      <c r="BV153" s="22">
        <v>3078452</v>
      </c>
      <c r="BW153" s="22">
        <v>286520</v>
      </c>
      <c r="BX153" s="22"/>
      <c r="BY153" s="22"/>
      <c r="BZ153" s="22"/>
      <c r="CA153" s="22"/>
      <c r="CB153" s="22">
        <v>106265</v>
      </c>
      <c r="CC153" s="22">
        <v>15131942</v>
      </c>
      <c r="CD153" s="22">
        <v>4448174</v>
      </c>
    </row>
    <row r="154" spans="1:82" x14ac:dyDescent="0.25">
      <c r="A154" s="22" t="s">
        <v>120</v>
      </c>
      <c r="B154" s="22" t="s">
        <v>292</v>
      </c>
      <c r="C154" s="22" t="s">
        <v>425</v>
      </c>
      <c r="D154" s="22" t="s">
        <v>426</v>
      </c>
      <c r="E154" s="22">
        <v>866295</v>
      </c>
      <c r="F154" s="22">
        <v>0</v>
      </c>
      <c r="G154" s="22">
        <v>149108</v>
      </c>
      <c r="H154" s="22">
        <v>0</v>
      </c>
      <c r="I154" s="22">
        <v>0</v>
      </c>
      <c r="J154" s="22">
        <v>0</v>
      </c>
      <c r="K154" s="22">
        <v>0</v>
      </c>
      <c r="L154" s="22">
        <v>1800</v>
      </c>
      <c r="M154" s="22">
        <v>8003</v>
      </c>
      <c r="N154" s="22">
        <v>0</v>
      </c>
      <c r="O154" s="22">
        <v>0</v>
      </c>
      <c r="P154" s="22">
        <v>4600</v>
      </c>
      <c r="Q154" s="22">
        <v>0</v>
      </c>
      <c r="R154" s="22">
        <v>0</v>
      </c>
      <c r="S154" s="22">
        <v>0</v>
      </c>
      <c r="T154" s="22">
        <v>0</v>
      </c>
      <c r="U154" s="22">
        <v>705931</v>
      </c>
      <c r="V154" s="22">
        <v>1242943</v>
      </c>
      <c r="W154" s="22">
        <v>121334</v>
      </c>
      <c r="X154" s="22">
        <v>0</v>
      </c>
      <c r="Y154" s="22">
        <v>32006</v>
      </c>
      <c r="Z154" s="22">
        <v>0</v>
      </c>
      <c r="AA154" s="22">
        <v>0</v>
      </c>
      <c r="AB154" s="22">
        <v>0</v>
      </c>
      <c r="AC154" s="22">
        <v>45878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34026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  <c r="AQ154" s="22">
        <v>3211924</v>
      </c>
      <c r="AR154" s="22">
        <v>25772</v>
      </c>
      <c r="AS154" s="22">
        <v>506500</v>
      </c>
      <c r="AT154" s="22">
        <v>0</v>
      </c>
      <c r="AU154" s="22">
        <v>63444</v>
      </c>
      <c r="AV154" s="22">
        <v>30282</v>
      </c>
      <c r="AW154" s="22">
        <v>0</v>
      </c>
      <c r="AX154" s="22">
        <v>12175</v>
      </c>
      <c r="AY154" s="22">
        <v>18155</v>
      </c>
      <c r="AZ154" s="22">
        <v>0</v>
      </c>
      <c r="BA154" s="22">
        <v>151315</v>
      </c>
      <c r="BB154" s="22">
        <v>203501</v>
      </c>
      <c r="BC154" s="22">
        <v>0</v>
      </c>
      <c r="BD154" s="22">
        <v>0</v>
      </c>
      <c r="BE154" s="22">
        <v>1468</v>
      </c>
      <c r="BF154" s="22">
        <v>0</v>
      </c>
      <c r="BG154" s="22">
        <v>347338</v>
      </c>
      <c r="BH154" s="22">
        <v>150034</v>
      </c>
      <c r="BI154" s="22">
        <v>126789</v>
      </c>
      <c r="BJ154" s="22">
        <v>0</v>
      </c>
      <c r="BK154" s="22">
        <v>37720</v>
      </c>
      <c r="BL154" s="22">
        <v>0</v>
      </c>
      <c r="BM154" s="22">
        <v>0</v>
      </c>
      <c r="BN154" s="22">
        <v>0</v>
      </c>
      <c r="BO154" s="22">
        <v>14591</v>
      </c>
      <c r="BP154" s="22">
        <v>67959</v>
      </c>
      <c r="BQ154" s="22">
        <v>3374</v>
      </c>
      <c r="BR154" s="22">
        <v>0</v>
      </c>
      <c r="BS154" s="22">
        <v>0</v>
      </c>
      <c r="BT154" s="22">
        <v>0</v>
      </c>
      <c r="BU154" s="22">
        <v>13319</v>
      </c>
      <c r="BV154" s="22">
        <v>40990</v>
      </c>
      <c r="BW154" s="22">
        <v>14543</v>
      </c>
      <c r="BX154" s="22">
        <v>0</v>
      </c>
      <c r="BY154" s="22">
        <v>0</v>
      </c>
      <c r="BZ154" s="22">
        <v>0</v>
      </c>
      <c r="CA154" s="22">
        <v>0</v>
      </c>
      <c r="CB154" s="22">
        <v>31704</v>
      </c>
      <c r="CC154" s="22">
        <v>1860973</v>
      </c>
      <c r="CD154" s="22">
        <v>1350951</v>
      </c>
    </row>
    <row r="155" spans="1:82" x14ac:dyDescent="0.25">
      <c r="A155" s="22" t="s">
        <v>120</v>
      </c>
      <c r="B155" s="22" t="s">
        <v>292</v>
      </c>
      <c r="C155" s="22" t="s">
        <v>427</v>
      </c>
      <c r="D155" s="22" t="s">
        <v>428</v>
      </c>
      <c r="E155" s="22">
        <v>994767</v>
      </c>
      <c r="F155" s="22">
        <v>0</v>
      </c>
      <c r="G155" s="22">
        <v>12054</v>
      </c>
      <c r="H155" s="22">
        <v>0</v>
      </c>
      <c r="I155" s="22">
        <v>0</v>
      </c>
      <c r="J155" s="22">
        <v>69663</v>
      </c>
      <c r="K155" s="22">
        <v>0</v>
      </c>
      <c r="L155" s="22">
        <v>0</v>
      </c>
      <c r="M155" s="22">
        <v>1823</v>
      </c>
      <c r="N155" s="22">
        <v>0</v>
      </c>
      <c r="O155" s="22">
        <v>0</v>
      </c>
      <c r="P155" s="22">
        <v>110017</v>
      </c>
      <c r="Q155" s="22">
        <v>38255</v>
      </c>
      <c r="R155" s="22">
        <v>0</v>
      </c>
      <c r="S155" s="22">
        <v>0</v>
      </c>
      <c r="T155" s="22">
        <v>0</v>
      </c>
      <c r="U155" s="22">
        <v>325739</v>
      </c>
      <c r="V155" s="22">
        <v>74187</v>
      </c>
      <c r="W155" s="22">
        <v>152867</v>
      </c>
      <c r="X155" s="22">
        <v>0</v>
      </c>
      <c r="Y155" s="22">
        <v>46100</v>
      </c>
      <c r="Z155" s="22">
        <v>0</v>
      </c>
      <c r="AA155" s="22">
        <v>2667</v>
      </c>
      <c r="AB155" s="22">
        <v>10000</v>
      </c>
      <c r="AC155" s="22">
        <v>0</v>
      </c>
      <c r="AD155" s="22">
        <v>81308</v>
      </c>
      <c r="AE155" s="22">
        <v>0</v>
      </c>
      <c r="AF155" s="22">
        <v>0</v>
      </c>
      <c r="AG155" s="22">
        <v>0</v>
      </c>
      <c r="AH155" s="22">
        <v>7600</v>
      </c>
      <c r="AI155" s="22">
        <v>0</v>
      </c>
      <c r="AJ155" s="22">
        <v>403043</v>
      </c>
      <c r="AK155" s="22">
        <v>5000</v>
      </c>
      <c r="AL155" s="22">
        <v>0</v>
      </c>
      <c r="AM155" s="22">
        <v>0</v>
      </c>
      <c r="AN155" s="22">
        <v>0</v>
      </c>
      <c r="AO155" s="22">
        <v>0</v>
      </c>
      <c r="AP155" s="22">
        <v>70036</v>
      </c>
      <c r="AQ155" s="22">
        <v>2405126</v>
      </c>
      <c r="AR155" s="22">
        <v>57816</v>
      </c>
      <c r="AS155" s="22">
        <v>389690</v>
      </c>
      <c r="AT155" s="22">
        <v>0</v>
      </c>
      <c r="AU155" s="22">
        <v>0</v>
      </c>
      <c r="AV155" s="22">
        <v>100510</v>
      </c>
      <c r="AW155" s="22">
        <v>0</v>
      </c>
      <c r="AX155" s="22">
        <v>423</v>
      </c>
      <c r="AY155" s="22">
        <v>0</v>
      </c>
      <c r="AZ155" s="22">
        <v>0</v>
      </c>
      <c r="BA155" s="22">
        <v>100159</v>
      </c>
      <c r="BB155" s="22">
        <v>377893</v>
      </c>
      <c r="BC155" s="22">
        <v>12556</v>
      </c>
      <c r="BD155" s="22">
        <v>0</v>
      </c>
      <c r="BE155" s="22">
        <v>0</v>
      </c>
      <c r="BF155" s="22">
        <v>0</v>
      </c>
      <c r="BG155" s="22">
        <v>611250</v>
      </c>
      <c r="BH155" s="22">
        <v>45415</v>
      </c>
      <c r="BI155" s="22">
        <v>141937</v>
      </c>
      <c r="BJ155" s="22">
        <v>0</v>
      </c>
      <c r="BK155" s="22">
        <v>53208</v>
      </c>
      <c r="BL155" s="22">
        <v>0</v>
      </c>
      <c r="BM155" s="22">
        <v>7826</v>
      </c>
      <c r="BN155" s="22">
        <v>13867</v>
      </c>
      <c r="BO155" s="22">
        <v>0</v>
      </c>
      <c r="BP155" s="22">
        <v>88588</v>
      </c>
      <c r="BQ155" s="22">
        <v>0</v>
      </c>
      <c r="BR155" s="22">
        <v>0</v>
      </c>
      <c r="BS155" s="22">
        <v>0</v>
      </c>
      <c r="BT155" s="22">
        <v>187</v>
      </c>
      <c r="BU155" s="22">
        <v>0</v>
      </c>
      <c r="BV155" s="22">
        <v>559562</v>
      </c>
      <c r="BW155" s="22">
        <v>0</v>
      </c>
      <c r="BX155" s="22">
        <v>0</v>
      </c>
      <c r="BY155" s="22">
        <v>16666</v>
      </c>
      <c r="BZ155" s="22">
        <v>0</v>
      </c>
      <c r="CA155" s="22">
        <v>0</v>
      </c>
      <c r="CB155" s="22">
        <v>6870</v>
      </c>
      <c r="CC155" s="22">
        <v>2584423</v>
      </c>
      <c r="CD155" s="22">
        <v>-179297</v>
      </c>
    </row>
    <row r="156" spans="1:82" x14ac:dyDescent="0.25">
      <c r="A156" s="22" t="s">
        <v>120</v>
      </c>
      <c r="B156" s="22" t="s">
        <v>292</v>
      </c>
      <c r="C156" s="22" t="s">
        <v>429</v>
      </c>
      <c r="D156" s="22" t="s">
        <v>430</v>
      </c>
      <c r="E156" s="22">
        <v>7616626</v>
      </c>
      <c r="F156" s="22">
        <v>856464</v>
      </c>
      <c r="G156" s="22">
        <v>498994</v>
      </c>
      <c r="H156" s="22">
        <v>0</v>
      </c>
      <c r="I156" s="22">
        <v>455346</v>
      </c>
      <c r="J156" s="22">
        <v>1004921</v>
      </c>
      <c r="K156" s="22">
        <v>63099</v>
      </c>
      <c r="L156" s="22">
        <v>0</v>
      </c>
      <c r="M156" s="22">
        <v>17952</v>
      </c>
      <c r="N156" s="22">
        <v>3690</v>
      </c>
      <c r="O156" s="22">
        <v>0</v>
      </c>
      <c r="P156" s="22">
        <v>884971</v>
      </c>
      <c r="Q156" s="22">
        <v>296850</v>
      </c>
      <c r="R156" s="22">
        <v>0</v>
      </c>
      <c r="S156" s="22">
        <v>0</v>
      </c>
      <c r="T156" s="22">
        <v>0</v>
      </c>
      <c r="U156" s="22">
        <v>1709084</v>
      </c>
      <c r="V156" s="22">
        <v>585368</v>
      </c>
      <c r="W156" s="22">
        <v>353454</v>
      </c>
      <c r="X156" s="22">
        <v>0</v>
      </c>
      <c r="Y156" s="22">
        <v>219333</v>
      </c>
      <c r="Z156" s="22">
        <v>18593</v>
      </c>
      <c r="AA156" s="22">
        <v>7475</v>
      </c>
      <c r="AB156" s="22">
        <v>62058</v>
      </c>
      <c r="AC156" s="22">
        <v>37584</v>
      </c>
      <c r="AD156" s="22">
        <v>191284</v>
      </c>
      <c r="AE156" s="22">
        <v>46861</v>
      </c>
      <c r="AF156" s="22">
        <v>0</v>
      </c>
      <c r="AG156" s="22">
        <v>0</v>
      </c>
      <c r="AH156" s="22">
        <v>0</v>
      </c>
      <c r="AI156" s="22">
        <v>0</v>
      </c>
      <c r="AJ156" s="22">
        <v>559865</v>
      </c>
      <c r="AK156" s="22">
        <v>35760</v>
      </c>
      <c r="AL156" s="22">
        <v>0</v>
      </c>
      <c r="AM156" s="22">
        <v>0</v>
      </c>
      <c r="AN156" s="22">
        <v>0</v>
      </c>
      <c r="AO156" s="22">
        <v>0</v>
      </c>
      <c r="AP156" s="22">
        <v>65</v>
      </c>
      <c r="AQ156" s="22">
        <v>15525697</v>
      </c>
      <c r="AR156" s="22">
        <v>361355</v>
      </c>
      <c r="AS156" s="22">
        <v>1703095</v>
      </c>
      <c r="AT156" s="22">
        <v>0</v>
      </c>
      <c r="AU156" s="22">
        <v>1263854</v>
      </c>
      <c r="AV156" s="22">
        <v>1367492</v>
      </c>
      <c r="AW156" s="22">
        <v>326906</v>
      </c>
      <c r="AX156" s="22">
        <v>52698</v>
      </c>
      <c r="AY156" s="22">
        <v>576797</v>
      </c>
      <c r="AZ156" s="22">
        <v>0</v>
      </c>
      <c r="BA156" s="22">
        <v>0</v>
      </c>
      <c r="BB156" s="22">
        <v>3521280</v>
      </c>
      <c r="BC156" s="22">
        <v>1018719</v>
      </c>
      <c r="BD156" s="22">
        <v>0</v>
      </c>
      <c r="BE156" s="22">
        <v>0</v>
      </c>
      <c r="BF156" s="22">
        <v>0</v>
      </c>
      <c r="BG156" s="22">
        <v>1503874</v>
      </c>
      <c r="BH156" s="22">
        <v>968926</v>
      </c>
      <c r="BI156" s="22">
        <v>301905</v>
      </c>
      <c r="BJ156" s="22">
        <v>0</v>
      </c>
      <c r="BK156" s="22">
        <v>287313</v>
      </c>
      <c r="BL156" s="22">
        <v>9708</v>
      </c>
      <c r="BM156" s="22">
        <v>4825</v>
      </c>
      <c r="BN156" s="22">
        <v>0</v>
      </c>
      <c r="BO156" s="22">
        <v>229288</v>
      </c>
      <c r="BP156" s="22">
        <v>423986</v>
      </c>
      <c r="BQ156" s="22">
        <v>725</v>
      </c>
      <c r="BR156" s="22">
        <v>0</v>
      </c>
      <c r="BS156" s="22">
        <v>0</v>
      </c>
      <c r="BT156" s="22">
        <v>601</v>
      </c>
      <c r="BU156" s="22">
        <v>0</v>
      </c>
      <c r="BV156" s="22">
        <v>1974890</v>
      </c>
      <c r="BW156" s="22">
        <v>347768</v>
      </c>
      <c r="BX156" s="22">
        <v>0</v>
      </c>
      <c r="BY156" s="22">
        <v>0</v>
      </c>
      <c r="BZ156" s="22">
        <v>0</v>
      </c>
      <c r="CA156" s="22">
        <v>0</v>
      </c>
      <c r="CB156" s="22">
        <v>65</v>
      </c>
      <c r="CC156" s="22">
        <v>16246070</v>
      </c>
      <c r="CD156" s="22">
        <v>-720373</v>
      </c>
    </row>
    <row r="157" spans="1:82" x14ac:dyDescent="0.25">
      <c r="A157" s="22" t="s">
        <v>120</v>
      </c>
      <c r="B157" s="22" t="s">
        <v>292</v>
      </c>
      <c r="C157" s="22" t="s">
        <v>431</v>
      </c>
      <c r="D157" s="22" t="s">
        <v>432</v>
      </c>
      <c r="E157" s="22">
        <v>2033318</v>
      </c>
      <c r="F157" s="22">
        <v>0</v>
      </c>
      <c r="G157" s="22">
        <v>125594</v>
      </c>
      <c r="H157" s="22">
        <v>0</v>
      </c>
      <c r="I157" s="22">
        <v>0</v>
      </c>
      <c r="J157" s="22">
        <v>1400</v>
      </c>
      <c r="K157" s="22">
        <v>0</v>
      </c>
      <c r="L157" s="22">
        <v>0</v>
      </c>
      <c r="M157" s="22">
        <v>26820</v>
      </c>
      <c r="N157" s="22">
        <v>0</v>
      </c>
      <c r="O157" s="22">
        <v>0</v>
      </c>
      <c r="P157" s="22">
        <v>600021</v>
      </c>
      <c r="Q157" s="22">
        <v>0</v>
      </c>
      <c r="R157" s="22">
        <v>0</v>
      </c>
      <c r="S157" s="22">
        <v>0</v>
      </c>
      <c r="T157" s="22">
        <v>0</v>
      </c>
      <c r="U157" s="22">
        <v>370355</v>
      </c>
      <c r="V157" s="22">
        <v>1307491</v>
      </c>
      <c r="W157" s="22">
        <v>132559</v>
      </c>
      <c r="X157" s="22">
        <v>0</v>
      </c>
      <c r="Y157" s="22">
        <v>117735</v>
      </c>
      <c r="Z157" s="22">
        <v>0</v>
      </c>
      <c r="AA157" s="22">
        <v>0</v>
      </c>
      <c r="AB157" s="22">
        <v>0</v>
      </c>
      <c r="AC157" s="22">
        <v>72254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7472098</v>
      </c>
      <c r="AK157" s="22">
        <v>63835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  <c r="AQ157" s="22">
        <v>12323480</v>
      </c>
      <c r="AR157" s="22">
        <v>138976</v>
      </c>
      <c r="AS157" s="22">
        <v>343045</v>
      </c>
      <c r="AT157" s="22">
        <v>0</v>
      </c>
      <c r="AU157" s="22">
        <v>0</v>
      </c>
      <c r="AV157" s="22">
        <v>220856</v>
      </c>
      <c r="AW157" s="22">
        <v>0</v>
      </c>
      <c r="AX157" s="22">
        <v>8143</v>
      </c>
      <c r="AY157" s="22">
        <v>6510</v>
      </c>
      <c r="AZ157" s="22">
        <v>0</v>
      </c>
      <c r="BA157" s="22">
        <v>0</v>
      </c>
      <c r="BB157" s="22">
        <v>556208</v>
      </c>
      <c r="BC157" s="22">
        <v>0</v>
      </c>
      <c r="BD157" s="22">
        <v>0</v>
      </c>
      <c r="BE157" s="22">
        <v>15958</v>
      </c>
      <c r="BF157" s="22">
        <v>0</v>
      </c>
      <c r="BG157" s="22">
        <v>176025</v>
      </c>
      <c r="BH157" s="22">
        <v>452424</v>
      </c>
      <c r="BI157" s="22">
        <v>99421</v>
      </c>
      <c r="BJ157" s="22">
        <v>3324</v>
      </c>
      <c r="BK157" s="22">
        <v>190457</v>
      </c>
      <c r="BL157" s="22">
        <v>0</v>
      </c>
      <c r="BM157" s="22">
        <v>0</v>
      </c>
      <c r="BN157" s="22">
        <v>0</v>
      </c>
      <c r="BO157" s="22">
        <v>165961</v>
      </c>
      <c r="BP157" s="22">
        <v>0</v>
      </c>
      <c r="BQ157" s="22">
        <v>0</v>
      </c>
      <c r="BR157" s="22">
        <v>0</v>
      </c>
      <c r="BS157" s="22">
        <v>0</v>
      </c>
      <c r="BT157" s="22">
        <v>0</v>
      </c>
      <c r="BU157" s="22">
        <v>0</v>
      </c>
      <c r="BV157" s="22">
        <v>215236</v>
      </c>
      <c r="BW157" s="22">
        <v>152474</v>
      </c>
      <c r="BX157" s="22">
        <v>0</v>
      </c>
      <c r="BY157" s="22">
        <v>0</v>
      </c>
      <c r="BZ157" s="22">
        <v>0</v>
      </c>
      <c r="CA157" s="22">
        <v>0</v>
      </c>
      <c r="CB157" s="22">
        <v>0</v>
      </c>
      <c r="CC157" s="22">
        <v>2745018</v>
      </c>
      <c r="CD157" s="22">
        <v>9578462</v>
      </c>
    </row>
    <row r="158" spans="1:82" x14ac:dyDescent="0.25">
      <c r="A158" s="22" t="s">
        <v>120</v>
      </c>
      <c r="B158" s="22" t="s">
        <v>292</v>
      </c>
      <c r="C158" s="22" t="s">
        <v>433</v>
      </c>
      <c r="D158" s="22" t="s">
        <v>434</v>
      </c>
      <c r="E158" s="22">
        <v>1064485</v>
      </c>
      <c r="F158" s="22">
        <v>0</v>
      </c>
      <c r="G158" s="22">
        <v>71237</v>
      </c>
      <c r="H158" s="22">
        <v>0</v>
      </c>
      <c r="I158" s="22">
        <v>0</v>
      </c>
      <c r="J158" s="22">
        <v>93126</v>
      </c>
      <c r="K158" s="22">
        <v>0</v>
      </c>
      <c r="L158" s="22">
        <v>310867</v>
      </c>
      <c r="M158" s="22">
        <v>3550</v>
      </c>
      <c r="N158" s="22">
        <v>0</v>
      </c>
      <c r="O158" s="22">
        <v>482</v>
      </c>
      <c r="P158" s="22">
        <v>618622</v>
      </c>
      <c r="Q158" s="22">
        <v>0</v>
      </c>
      <c r="R158" s="22">
        <v>0</v>
      </c>
      <c r="S158" s="22">
        <v>0</v>
      </c>
      <c r="T158" s="22">
        <v>0</v>
      </c>
      <c r="U158" s="22">
        <v>637407</v>
      </c>
      <c r="V158" s="22">
        <v>139908</v>
      </c>
      <c r="W158" s="22">
        <v>120780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3010</v>
      </c>
      <c r="AD158" s="22">
        <v>0</v>
      </c>
      <c r="AE158" s="22">
        <v>32001</v>
      </c>
      <c r="AF158" s="22">
        <v>0</v>
      </c>
      <c r="AG158" s="22">
        <v>0</v>
      </c>
      <c r="AH158" s="22">
        <v>0</v>
      </c>
      <c r="AI158" s="22">
        <v>0</v>
      </c>
      <c r="AJ158" s="22">
        <v>380468</v>
      </c>
      <c r="AK158" s="22">
        <v>16588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  <c r="AQ158" s="22">
        <v>3492531</v>
      </c>
      <c r="AR158" s="22">
        <v>55676</v>
      </c>
      <c r="AS158" s="22">
        <v>267622</v>
      </c>
      <c r="AT158" s="22">
        <v>0</v>
      </c>
      <c r="AU158" s="22">
        <v>0</v>
      </c>
      <c r="AV158" s="22">
        <v>95403</v>
      </c>
      <c r="AW158" s="22">
        <v>60</v>
      </c>
      <c r="AX158" s="22">
        <v>277016</v>
      </c>
      <c r="AY158" s="22">
        <v>3496</v>
      </c>
      <c r="AZ158" s="22">
        <v>0</v>
      </c>
      <c r="BA158" s="22">
        <v>184547</v>
      </c>
      <c r="BB158" s="22">
        <v>421284</v>
      </c>
      <c r="BC158" s="22">
        <v>0</v>
      </c>
      <c r="BD158" s="22">
        <v>0</v>
      </c>
      <c r="BE158" s="22">
        <v>0</v>
      </c>
      <c r="BF158" s="22">
        <v>0</v>
      </c>
      <c r="BG158" s="22">
        <v>577892</v>
      </c>
      <c r="BH158" s="22">
        <v>160691</v>
      </c>
      <c r="BI158" s="22">
        <v>106431</v>
      </c>
      <c r="BJ158" s="22">
        <v>0</v>
      </c>
      <c r="BK158" s="22">
        <v>10109</v>
      </c>
      <c r="BL158" s="22">
        <v>0</v>
      </c>
      <c r="BM158" s="22">
        <v>0</v>
      </c>
      <c r="BN158" s="22">
        <v>0</v>
      </c>
      <c r="BO158" s="22">
        <v>40497</v>
      </c>
      <c r="BP158" s="22">
        <v>0</v>
      </c>
      <c r="BQ158" s="22">
        <v>0</v>
      </c>
      <c r="BR158" s="22">
        <v>0</v>
      </c>
      <c r="BS158" s="22">
        <v>0</v>
      </c>
      <c r="BT158" s="22">
        <v>0</v>
      </c>
      <c r="BU158" s="22">
        <v>0</v>
      </c>
      <c r="BV158" s="22">
        <v>589219</v>
      </c>
      <c r="BW158" s="22">
        <v>67659</v>
      </c>
      <c r="BX158" s="22">
        <v>0</v>
      </c>
      <c r="BY158" s="22">
        <v>0</v>
      </c>
      <c r="BZ158" s="22">
        <v>0</v>
      </c>
      <c r="CA158" s="22">
        <v>0</v>
      </c>
      <c r="CB158" s="22">
        <v>0</v>
      </c>
      <c r="CC158" s="22">
        <v>2857602</v>
      </c>
      <c r="CD158" s="22">
        <v>634929</v>
      </c>
    </row>
    <row r="159" spans="1:82" x14ac:dyDescent="0.25">
      <c r="A159" s="22" t="s">
        <v>120</v>
      </c>
      <c r="B159" s="22" t="s">
        <v>292</v>
      </c>
      <c r="C159" s="22" t="s">
        <v>435</v>
      </c>
      <c r="D159" s="22" t="s">
        <v>436</v>
      </c>
      <c r="E159" s="22">
        <v>4301031</v>
      </c>
      <c r="F159" s="22">
        <v>65</v>
      </c>
      <c r="G159" s="22">
        <v>103925</v>
      </c>
      <c r="H159" s="22">
        <v>0</v>
      </c>
      <c r="I159" s="22">
        <v>315797</v>
      </c>
      <c r="J159" s="22">
        <v>0</v>
      </c>
      <c r="K159" s="22">
        <v>0</v>
      </c>
      <c r="L159" s="22">
        <v>15224</v>
      </c>
      <c r="M159" s="22">
        <v>14100</v>
      </c>
      <c r="N159" s="22">
        <v>0</v>
      </c>
      <c r="O159" s="22">
        <v>27930</v>
      </c>
      <c r="P159" s="22">
        <v>511551</v>
      </c>
      <c r="Q159" s="22">
        <v>0</v>
      </c>
      <c r="R159" s="22">
        <v>0</v>
      </c>
      <c r="S159" s="22">
        <v>0</v>
      </c>
      <c r="T159" s="22">
        <v>0</v>
      </c>
      <c r="U159" s="22">
        <v>918995</v>
      </c>
      <c r="V159" s="22">
        <v>373964</v>
      </c>
      <c r="W159" s="22">
        <v>535609</v>
      </c>
      <c r="X159" s="22">
        <v>0</v>
      </c>
      <c r="Y159" s="22">
        <v>134827</v>
      </c>
      <c r="Z159" s="22">
        <v>0</v>
      </c>
      <c r="AA159" s="22">
        <v>36654</v>
      </c>
      <c r="AB159" s="22">
        <v>0</v>
      </c>
      <c r="AC159" s="22">
        <v>31806</v>
      </c>
      <c r="AD159" s="22">
        <v>5657</v>
      </c>
      <c r="AE159" s="22">
        <v>20503</v>
      </c>
      <c r="AF159" s="22">
        <v>0</v>
      </c>
      <c r="AG159" s="22">
        <v>0</v>
      </c>
      <c r="AH159" s="22">
        <v>6268</v>
      </c>
      <c r="AI159" s="22">
        <v>784734</v>
      </c>
      <c r="AJ159" s="22">
        <v>23167</v>
      </c>
      <c r="AK159" s="22">
        <v>146107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  <c r="AQ159" s="22">
        <v>8307914</v>
      </c>
      <c r="AR159" s="22">
        <v>130861</v>
      </c>
      <c r="AS159" s="22">
        <v>1055686</v>
      </c>
      <c r="AT159" s="22">
        <v>0</v>
      </c>
      <c r="AU159" s="22">
        <v>405917</v>
      </c>
      <c r="AV159" s="22">
        <v>86699</v>
      </c>
      <c r="AW159" s="22">
        <v>23265</v>
      </c>
      <c r="AX159" s="22">
        <v>115000</v>
      </c>
      <c r="AY159" s="22">
        <v>159832</v>
      </c>
      <c r="AZ159" s="22">
        <v>0</v>
      </c>
      <c r="BA159" s="22">
        <v>179339</v>
      </c>
      <c r="BB159" s="22">
        <v>762479</v>
      </c>
      <c r="BC159" s="22">
        <v>0</v>
      </c>
      <c r="BD159" s="22">
        <v>0</v>
      </c>
      <c r="BE159" s="22">
        <v>0</v>
      </c>
      <c r="BF159" s="22">
        <v>0</v>
      </c>
      <c r="BG159" s="22">
        <v>851636</v>
      </c>
      <c r="BH159" s="22">
        <v>494205</v>
      </c>
      <c r="BI159" s="22">
        <v>515535</v>
      </c>
      <c r="BJ159" s="22">
        <v>39993</v>
      </c>
      <c r="BK159" s="22">
        <v>158513</v>
      </c>
      <c r="BL159" s="22">
        <v>0</v>
      </c>
      <c r="BM159" s="22">
        <v>70685</v>
      </c>
      <c r="BN159" s="22">
        <v>0</v>
      </c>
      <c r="BO159" s="22">
        <v>138860</v>
      </c>
      <c r="BP159" s="22">
        <v>61037</v>
      </c>
      <c r="BQ159" s="22">
        <v>125845</v>
      </c>
      <c r="BR159" s="22">
        <v>0</v>
      </c>
      <c r="BS159" s="22">
        <v>0</v>
      </c>
      <c r="BT159" s="22">
        <v>4468</v>
      </c>
      <c r="BU159" s="22">
        <v>1586457</v>
      </c>
      <c r="BV159" s="22">
        <v>69291</v>
      </c>
      <c r="BW159" s="22">
        <v>331548</v>
      </c>
      <c r="BX159" s="22">
        <v>0</v>
      </c>
      <c r="BY159" s="22">
        <v>0</v>
      </c>
      <c r="BZ159" s="22">
        <v>0</v>
      </c>
      <c r="CA159" s="22">
        <v>0</v>
      </c>
      <c r="CB159" s="22">
        <v>0</v>
      </c>
      <c r="CC159" s="22">
        <v>7367151</v>
      </c>
      <c r="CD159" s="22">
        <v>940763</v>
      </c>
    </row>
    <row r="160" spans="1:82" x14ac:dyDescent="0.25">
      <c r="A160" s="22" t="s">
        <v>120</v>
      </c>
      <c r="B160" s="22" t="s">
        <v>292</v>
      </c>
      <c r="C160" s="22" t="s">
        <v>437</v>
      </c>
      <c r="D160" s="22" t="s">
        <v>438</v>
      </c>
      <c r="E160" s="22">
        <v>3946590</v>
      </c>
      <c r="F160" s="22">
        <v>0</v>
      </c>
      <c r="G160" s="22">
        <v>136064</v>
      </c>
      <c r="H160" s="22">
        <v>311507</v>
      </c>
      <c r="I160" s="22">
        <v>473925</v>
      </c>
      <c r="J160" s="22">
        <v>205529</v>
      </c>
      <c r="K160" s="22">
        <v>0</v>
      </c>
      <c r="L160" s="22">
        <v>0</v>
      </c>
      <c r="M160" s="22">
        <v>13775</v>
      </c>
      <c r="N160" s="22">
        <v>0</v>
      </c>
      <c r="O160" s="22">
        <v>832</v>
      </c>
      <c r="P160" s="22">
        <v>2066345</v>
      </c>
      <c r="Q160" s="22">
        <v>624467</v>
      </c>
      <c r="R160" s="22">
        <v>0</v>
      </c>
      <c r="S160" s="22">
        <v>8881</v>
      </c>
      <c r="T160" s="22">
        <v>0</v>
      </c>
      <c r="U160" s="22">
        <v>2948514</v>
      </c>
      <c r="V160" s="22">
        <v>1204850</v>
      </c>
      <c r="W160" s="22">
        <v>594435</v>
      </c>
      <c r="X160" s="22">
        <v>0</v>
      </c>
      <c r="Y160" s="22">
        <v>266081</v>
      </c>
      <c r="Z160" s="22">
        <v>0</v>
      </c>
      <c r="AA160" s="22">
        <v>41822</v>
      </c>
      <c r="AB160" s="22">
        <v>0</v>
      </c>
      <c r="AC160" s="22">
        <v>131779</v>
      </c>
      <c r="AD160" s="22">
        <v>277592</v>
      </c>
      <c r="AE160" s="22">
        <v>0</v>
      </c>
      <c r="AF160" s="22">
        <v>0</v>
      </c>
      <c r="AG160" s="22">
        <v>9364</v>
      </c>
      <c r="AH160" s="22">
        <v>0</v>
      </c>
      <c r="AI160" s="22">
        <v>0</v>
      </c>
      <c r="AJ160" s="22">
        <v>1863577</v>
      </c>
      <c r="AK160" s="22">
        <v>34796</v>
      </c>
      <c r="AL160" s="22">
        <v>0</v>
      </c>
      <c r="AM160" s="22">
        <v>0</v>
      </c>
      <c r="AN160" s="22">
        <v>0</v>
      </c>
      <c r="AO160" s="22">
        <v>1947753</v>
      </c>
      <c r="AP160" s="22">
        <v>9737</v>
      </c>
      <c r="AQ160" s="22">
        <v>17118215</v>
      </c>
      <c r="AR160" s="22">
        <v>140992</v>
      </c>
      <c r="AS160" s="22">
        <v>1164451</v>
      </c>
      <c r="AT160" s="22">
        <v>0</v>
      </c>
      <c r="AU160" s="22">
        <v>1242193</v>
      </c>
      <c r="AV160" s="22">
        <v>387149</v>
      </c>
      <c r="AW160" s="22">
        <v>3883</v>
      </c>
      <c r="AX160" s="22">
        <v>27908</v>
      </c>
      <c r="AY160" s="22">
        <v>84147</v>
      </c>
      <c r="AZ160" s="22">
        <v>15860</v>
      </c>
      <c r="BA160" s="22">
        <v>37885</v>
      </c>
      <c r="BB160" s="22">
        <v>1272388</v>
      </c>
      <c r="BC160" s="22">
        <v>33854</v>
      </c>
      <c r="BD160" s="22">
        <v>0</v>
      </c>
      <c r="BE160" s="22">
        <v>84004</v>
      </c>
      <c r="BF160" s="22">
        <v>0</v>
      </c>
      <c r="BG160" s="22">
        <v>2103527</v>
      </c>
      <c r="BH160" s="22">
        <v>556814</v>
      </c>
      <c r="BI160" s="22">
        <v>670305</v>
      </c>
      <c r="BJ160" s="22">
        <v>0</v>
      </c>
      <c r="BK160" s="22">
        <v>295072</v>
      </c>
      <c r="BL160" s="22">
        <v>0</v>
      </c>
      <c r="BM160" s="22">
        <v>43306</v>
      </c>
      <c r="BN160" s="22">
        <v>0</v>
      </c>
      <c r="BO160" s="22">
        <v>342611</v>
      </c>
      <c r="BP160" s="22">
        <v>267682</v>
      </c>
      <c r="BQ160" s="22">
        <v>15418</v>
      </c>
      <c r="BR160" s="22">
        <v>0</v>
      </c>
      <c r="BS160" s="22">
        <v>0</v>
      </c>
      <c r="BT160" s="22">
        <v>0</v>
      </c>
      <c r="BU160" s="22">
        <v>0</v>
      </c>
      <c r="BV160" s="22">
        <v>1537261</v>
      </c>
      <c r="BW160" s="22">
        <v>217216</v>
      </c>
      <c r="BX160" s="22">
        <v>0</v>
      </c>
      <c r="BY160" s="22">
        <v>0</v>
      </c>
      <c r="BZ160" s="22">
        <v>0</v>
      </c>
      <c r="CA160" s="22">
        <v>1662778</v>
      </c>
      <c r="CB160" s="22">
        <v>9737</v>
      </c>
      <c r="CC160" s="22">
        <v>12216441</v>
      </c>
      <c r="CD160" s="22">
        <v>4901774</v>
      </c>
    </row>
    <row r="161" spans="1:82" x14ac:dyDescent="0.25">
      <c r="A161" s="22" t="s">
        <v>120</v>
      </c>
      <c r="B161" s="22" t="s">
        <v>292</v>
      </c>
      <c r="C161" s="22" t="s">
        <v>439</v>
      </c>
      <c r="D161" s="22" t="s">
        <v>440</v>
      </c>
      <c r="E161" s="22">
        <v>2301501</v>
      </c>
      <c r="F161" s="22">
        <v>0</v>
      </c>
      <c r="G161" s="22">
        <v>168181</v>
      </c>
      <c r="H161" s="22">
        <v>2348</v>
      </c>
      <c r="I161" s="22">
        <v>30208</v>
      </c>
      <c r="J161" s="22">
        <v>176708</v>
      </c>
      <c r="K161" s="22">
        <v>0</v>
      </c>
      <c r="L161" s="22">
        <v>0</v>
      </c>
      <c r="M161" s="22">
        <v>10210</v>
      </c>
      <c r="N161" s="22">
        <v>17806</v>
      </c>
      <c r="O161" s="22">
        <v>0</v>
      </c>
      <c r="P161" s="22">
        <v>374702</v>
      </c>
      <c r="Q161" s="22">
        <v>0</v>
      </c>
      <c r="R161" s="22">
        <v>0</v>
      </c>
      <c r="S161" s="22">
        <v>0</v>
      </c>
      <c r="T161" s="22">
        <v>0</v>
      </c>
      <c r="U161" s="22">
        <v>461797</v>
      </c>
      <c r="V161" s="22">
        <v>195183</v>
      </c>
      <c r="W161" s="22">
        <v>53911</v>
      </c>
      <c r="X161" s="22">
        <v>0</v>
      </c>
      <c r="Y161" s="22">
        <v>130685</v>
      </c>
      <c r="Z161" s="22">
        <v>0</v>
      </c>
      <c r="AA161" s="22">
        <v>16505</v>
      </c>
      <c r="AB161" s="22">
        <v>0</v>
      </c>
      <c r="AC161" s="22">
        <v>14958</v>
      </c>
      <c r="AD161" s="22">
        <v>71251</v>
      </c>
      <c r="AE161" s="22">
        <v>692103</v>
      </c>
      <c r="AF161" s="22">
        <v>0</v>
      </c>
      <c r="AG161" s="22">
        <v>0</v>
      </c>
      <c r="AH161" s="22">
        <v>0</v>
      </c>
      <c r="AI161" s="22">
        <v>5969467</v>
      </c>
      <c r="AJ161" s="22">
        <v>1422994</v>
      </c>
      <c r="AK161" s="22">
        <v>50465</v>
      </c>
      <c r="AL161" s="22">
        <v>0</v>
      </c>
      <c r="AM161" s="22">
        <v>11972</v>
      </c>
      <c r="AN161" s="22">
        <v>0</v>
      </c>
      <c r="AO161" s="22">
        <v>0</v>
      </c>
      <c r="AP161" s="22">
        <v>0</v>
      </c>
      <c r="AQ161" s="22">
        <v>12172955</v>
      </c>
      <c r="AR161" s="22">
        <v>88871</v>
      </c>
      <c r="AS161" s="22">
        <v>415953</v>
      </c>
      <c r="AT161" s="22">
        <v>73145</v>
      </c>
      <c r="AU161" s="22">
        <v>107981</v>
      </c>
      <c r="AV161" s="22">
        <v>260887</v>
      </c>
      <c r="AW161" s="22">
        <v>3030</v>
      </c>
      <c r="AX161" s="22">
        <v>59345</v>
      </c>
      <c r="AY161" s="22">
        <v>44111</v>
      </c>
      <c r="AZ161" s="22">
        <v>0</v>
      </c>
      <c r="BA161" s="22">
        <v>0</v>
      </c>
      <c r="BB161" s="22">
        <v>1107361</v>
      </c>
      <c r="BC161" s="22">
        <v>44747</v>
      </c>
      <c r="BD161" s="22">
        <v>0</v>
      </c>
      <c r="BE161" s="22">
        <v>42545</v>
      </c>
      <c r="BF161" s="22">
        <v>6000</v>
      </c>
      <c r="BG161" s="22">
        <v>307813</v>
      </c>
      <c r="BH161" s="22">
        <v>162773</v>
      </c>
      <c r="BI161" s="22">
        <v>209148</v>
      </c>
      <c r="BJ161" s="22">
        <v>0</v>
      </c>
      <c r="BK161" s="22">
        <v>142694</v>
      </c>
      <c r="BL161" s="22">
        <v>0</v>
      </c>
      <c r="BM161" s="22">
        <v>19705</v>
      </c>
      <c r="BN161" s="22">
        <v>47188</v>
      </c>
      <c r="BO161" s="22">
        <v>13949</v>
      </c>
      <c r="BP161" s="22">
        <v>145044</v>
      </c>
      <c r="BQ161" s="22">
        <v>47982</v>
      </c>
      <c r="BR161" s="22">
        <v>0</v>
      </c>
      <c r="BS161" s="22">
        <v>0</v>
      </c>
      <c r="BT161" s="22">
        <v>0</v>
      </c>
      <c r="BU161" s="22">
        <v>60052</v>
      </c>
      <c r="BV161" s="22">
        <v>544857</v>
      </c>
      <c r="BW161" s="22">
        <v>131391</v>
      </c>
      <c r="BX161" s="22">
        <v>0</v>
      </c>
      <c r="BY161" s="22">
        <v>0</v>
      </c>
      <c r="BZ161" s="22">
        <v>0</v>
      </c>
      <c r="CA161" s="22">
        <v>0</v>
      </c>
      <c r="CB161" s="22">
        <v>0</v>
      </c>
      <c r="CC161" s="22">
        <v>4086572</v>
      </c>
      <c r="CD161" s="22">
        <v>8086383</v>
      </c>
    </row>
    <row r="162" spans="1:82" x14ac:dyDescent="0.25">
      <c r="A162" s="22" t="s">
        <v>120</v>
      </c>
      <c r="B162" s="22" t="s">
        <v>292</v>
      </c>
      <c r="C162" s="22" t="s">
        <v>441</v>
      </c>
      <c r="D162" s="22" t="s">
        <v>442</v>
      </c>
      <c r="E162" s="22">
        <v>2151178</v>
      </c>
      <c r="F162" s="22">
        <v>0</v>
      </c>
      <c r="G162" s="22">
        <v>11107</v>
      </c>
      <c r="H162" s="22">
        <v>0</v>
      </c>
      <c r="I162" s="22">
        <v>0</v>
      </c>
      <c r="J162" s="22">
        <v>9550</v>
      </c>
      <c r="K162" s="22">
        <v>0</v>
      </c>
      <c r="L162" s="22">
        <v>65025</v>
      </c>
      <c r="M162" s="22">
        <v>112692</v>
      </c>
      <c r="N162" s="22">
        <v>0</v>
      </c>
      <c r="O162" s="22">
        <v>3812</v>
      </c>
      <c r="P162" s="22">
        <v>230084</v>
      </c>
      <c r="Q162" s="22">
        <v>101919</v>
      </c>
      <c r="R162" s="22">
        <v>0</v>
      </c>
      <c r="S162" s="22">
        <v>0</v>
      </c>
      <c r="T162" s="22">
        <v>0</v>
      </c>
      <c r="U162" s="22">
        <v>715491</v>
      </c>
      <c r="V162" s="22">
        <v>190878</v>
      </c>
      <c r="W162" s="22">
        <v>89041</v>
      </c>
      <c r="X162" s="22">
        <v>0</v>
      </c>
      <c r="Y162" s="22">
        <v>37616</v>
      </c>
      <c r="Z162" s="22">
        <v>0</v>
      </c>
      <c r="AA162" s="22">
        <v>0</v>
      </c>
      <c r="AB162" s="22">
        <v>0</v>
      </c>
      <c r="AC162" s="22">
        <v>965</v>
      </c>
      <c r="AD162" s="22">
        <v>0</v>
      </c>
      <c r="AE162" s="22">
        <v>9066</v>
      </c>
      <c r="AF162" s="22">
        <v>32902</v>
      </c>
      <c r="AG162" s="22">
        <v>0</v>
      </c>
      <c r="AH162" s="22">
        <v>149513</v>
      </c>
      <c r="AI162" s="22">
        <v>0</v>
      </c>
      <c r="AJ162" s="22">
        <v>125395</v>
      </c>
      <c r="AK162" s="22">
        <v>18600</v>
      </c>
      <c r="AL162" s="22">
        <v>0</v>
      </c>
      <c r="AM162" s="22">
        <v>0</v>
      </c>
      <c r="AN162" s="22">
        <v>968268</v>
      </c>
      <c r="AO162" s="22">
        <v>0</v>
      </c>
      <c r="AP162" s="22">
        <v>0</v>
      </c>
      <c r="AQ162" s="22">
        <v>5023102</v>
      </c>
      <c r="AR162" s="22">
        <v>135352</v>
      </c>
      <c r="AS162" s="22">
        <v>506749</v>
      </c>
      <c r="AT162" s="22">
        <v>0</v>
      </c>
      <c r="AU162" s="22">
        <v>0</v>
      </c>
      <c r="AV162" s="22">
        <v>123924</v>
      </c>
      <c r="AW162" s="22">
        <v>0</v>
      </c>
      <c r="AX162" s="22">
        <v>44667</v>
      </c>
      <c r="AY162" s="22">
        <v>184606</v>
      </c>
      <c r="AZ162" s="22">
        <v>0</v>
      </c>
      <c r="BA162" s="22">
        <v>319483</v>
      </c>
      <c r="BB162" s="22">
        <v>280162</v>
      </c>
      <c r="BC162" s="22">
        <v>288232</v>
      </c>
      <c r="BD162" s="22">
        <v>0</v>
      </c>
      <c r="BE162" s="22">
        <v>0</v>
      </c>
      <c r="BF162" s="22">
        <v>0</v>
      </c>
      <c r="BG162" s="22">
        <v>1149900</v>
      </c>
      <c r="BH162" s="22">
        <v>83185</v>
      </c>
      <c r="BI162" s="22">
        <v>139978</v>
      </c>
      <c r="BJ162" s="22">
        <v>0</v>
      </c>
      <c r="BK162" s="22">
        <v>49879</v>
      </c>
      <c r="BL162" s="22">
        <v>0</v>
      </c>
      <c r="BM162" s="22">
        <v>0</v>
      </c>
      <c r="BN162" s="22">
        <v>0</v>
      </c>
      <c r="BO162" s="22">
        <v>32767</v>
      </c>
      <c r="BP162" s="22">
        <v>9136</v>
      </c>
      <c r="BQ162" s="22">
        <v>30</v>
      </c>
      <c r="BR162" s="22">
        <v>137705</v>
      </c>
      <c r="BS162" s="22">
        <v>0</v>
      </c>
      <c r="BT162" s="22">
        <v>125688</v>
      </c>
      <c r="BU162" s="22">
        <v>0</v>
      </c>
      <c r="BV162" s="22">
        <v>503022</v>
      </c>
      <c r="BW162" s="22">
        <v>23190</v>
      </c>
      <c r="BX162" s="22">
        <v>0</v>
      </c>
      <c r="BY162" s="22">
        <v>0</v>
      </c>
      <c r="BZ162" s="22">
        <v>823263</v>
      </c>
      <c r="CA162" s="22">
        <v>0</v>
      </c>
      <c r="CB162" s="22">
        <v>0</v>
      </c>
      <c r="CC162" s="22">
        <v>4960918</v>
      </c>
      <c r="CD162" s="22">
        <v>62184</v>
      </c>
    </row>
    <row r="163" spans="1:82" x14ac:dyDescent="0.25">
      <c r="A163" s="22" t="s">
        <v>120</v>
      </c>
      <c r="B163" s="22" t="s">
        <v>292</v>
      </c>
      <c r="C163" s="22" t="s">
        <v>443</v>
      </c>
      <c r="D163" s="22" t="s">
        <v>444</v>
      </c>
      <c r="E163" s="22">
        <v>2576977</v>
      </c>
      <c r="F163" s="22">
        <v>0</v>
      </c>
      <c r="G163" s="22">
        <v>58223</v>
      </c>
      <c r="H163" s="22">
        <v>3448</v>
      </c>
      <c r="I163" s="22">
        <v>213282</v>
      </c>
      <c r="J163" s="22">
        <v>0</v>
      </c>
      <c r="K163" s="22">
        <v>0</v>
      </c>
      <c r="L163" s="22">
        <v>5300</v>
      </c>
      <c r="M163" s="22">
        <v>18571</v>
      </c>
      <c r="N163" s="22">
        <v>0</v>
      </c>
      <c r="O163" s="22">
        <v>51784</v>
      </c>
      <c r="P163" s="22">
        <v>989060</v>
      </c>
      <c r="Q163" s="22">
        <v>0</v>
      </c>
      <c r="R163" s="22">
        <v>0</v>
      </c>
      <c r="S163" s="22">
        <v>0</v>
      </c>
      <c r="T163" s="22">
        <v>0</v>
      </c>
      <c r="U163" s="22">
        <v>6785236</v>
      </c>
      <c r="V163" s="22">
        <v>444523</v>
      </c>
      <c r="W163" s="22">
        <v>204553</v>
      </c>
      <c r="X163" s="22">
        <v>0</v>
      </c>
      <c r="Y163" s="22">
        <v>0</v>
      </c>
      <c r="Z163" s="22">
        <v>0</v>
      </c>
      <c r="AA163" s="22">
        <v>30257</v>
      </c>
      <c r="AB163" s="22">
        <v>0</v>
      </c>
      <c r="AC163" s="22">
        <v>45376</v>
      </c>
      <c r="AD163" s="22">
        <v>0</v>
      </c>
      <c r="AE163" s="22">
        <v>199118</v>
      </c>
      <c r="AF163" s="22">
        <v>0</v>
      </c>
      <c r="AG163" s="22">
        <v>0</v>
      </c>
      <c r="AH163" s="22">
        <v>0</v>
      </c>
      <c r="AI163" s="22">
        <v>0</v>
      </c>
      <c r="AJ163" s="22">
        <v>596699</v>
      </c>
      <c r="AK163" s="22">
        <v>0</v>
      </c>
      <c r="AL163" s="22">
        <v>0</v>
      </c>
      <c r="AM163" s="22">
        <v>0</v>
      </c>
      <c r="AN163" s="22">
        <v>77028</v>
      </c>
      <c r="AO163" s="22">
        <v>0</v>
      </c>
      <c r="AP163" s="22">
        <v>0</v>
      </c>
      <c r="AQ163" s="22">
        <v>12299435</v>
      </c>
      <c r="AR163" s="22">
        <v>114145</v>
      </c>
      <c r="AS163" s="22">
        <v>579371</v>
      </c>
      <c r="AT163" s="22">
        <v>0</v>
      </c>
      <c r="AU163" s="22">
        <v>54235</v>
      </c>
      <c r="AV163" s="22">
        <v>67894</v>
      </c>
      <c r="AW163" s="22">
        <v>0</v>
      </c>
      <c r="AX163" s="22">
        <v>27194</v>
      </c>
      <c r="AY163" s="22">
        <v>43496</v>
      </c>
      <c r="AZ163" s="22">
        <v>6672</v>
      </c>
      <c r="BA163" s="22">
        <v>556811</v>
      </c>
      <c r="BB163" s="22">
        <v>471952</v>
      </c>
      <c r="BC163" s="22">
        <v>0</v>
      </c>
      <c r="BD163" s="22">
        <v>0</v>
      </c>
      <c r="BE163" s="22">
        <v>17027</v>
      </c>
      <c r="BF163" s="22">
        <v>0</v>
      </c>
      <c r="BG163" s="22">
        <v>604495</v>
      </c>
      <c r="BH163" s="22">
        <v>157906</v>
      </c>
      <c r="BI163" s="22">
        <v>256616</v>
      </c>
      <c r="BJ163" s="22">
        <v>0</v>
      </c>
      <c r="BK163" s="22">
        <v>22682</v>
      </c>
      <c r="BL163" s="22">
        <v>0</v>
      </c>
      <c r="BM163" s="22">
        <v>31445</v>
      </c>
      <c r="BN163" s="22">
        <v>0</v>
      </c>
      <c r="BO163" s="22">
        <v>33666</v>
      </c>
      <c r="BP163" s="22">
        <v>81560</v>
      </c>
      <c r="BQ163" s="22">
        <v>69687</v>
      </c>
      <c r="BR163" s="22">
        <v>0</v>
      </c>
      <c r="BS163" s="22">
        <v>0</v>
      </c>
      <c r="BT163" s="22">
        <v>0</v>
      </c>
      <c r="BU163" s="22">
        <v>0</v>
      </c>
      <c r="BV163" s="22">
        <v>997271</v>
      </c>
      <c r="BW163" s="22">
        <v>173597</v>
      </c>
      <c r="BX163" s="22">
        <v>0</v>
      </c>
      <c r="BY163" s="22">
        <v>0</v>
      </c>
      <c r="BZ163" s="22">
        <v>0</v>
      </c>
      <c r="CA163" s="22">
        <v>0</v>
      </c>
      <c r="CB163" s="22">
        <v>844230</v>
      </c>
      <c r="CC163" s="22">
        <v>5211952</v>
      </c>
      <c r="CD163" s="22">
        <v>7087483</v>
      </c>
    </row>
    <row r="164" spans="1:82" x14ac:dyDescent="0.25">
      <c r="A164" s="22" t="s">
        <v>120</v>
      </c>
      <c r="B164" s="22" t="s">
        <v>292</v>
      </c>
      <c r="C164" s="22" t="s">
        <v>445</v>
      </c>
      <c r="D164" s="22" t="s">
        <v>446</v>
      </c>
      <c r="E164" s="22">
        <v>4618708</v>
      </c>
      <c r="F164" s="22">
        <v>0</v>
      </c>
      <c r="G164" s="22">
        <v>157862</v>
      </c>
      <c r="H164" s="22">
        <v>0</v>
      </c>
      <c r="I164" s="22">
        <v>293945</v>
      </c>
      <c r="J164" s="22">
        <v>25173</v>
      </c>
      <c r="K164" s="22">
        <v>-359</v>
      </c>
      <c r="L164" s="22">
        <v>0</v>
      </c>
      <c r="M164" s="22">
        <v>27999</v>
      </c>
      <c r="N164" s="22">
        <v>0</v>
      </c>
      <c r="O164" s="22">
        <v>3800</v>
      </c>
      <c r="P164" s="22">
        <v>2106933</v>
      </c>
      <c r="Q164" s="22">
        <v>0</v>
      </c>
      <c r="R164" s="22">
        <v>0</v>
      </c>
      <c r="S164" s="22">
        <v>-2922</v>
      </c>
      <c r="T164" s="22">
        <v>0</v>
      </c>
      <c r="U164" s="22">
        <v>1673933</v>
      </c>
      <c r="V164" s="22">
        <v>700996</v>
      </c>
      <c r="W164" s="22">
        <v>232306</v>
      </c>
      <c r="X164" s="22">
        <v>0</v>
      </c>
      <c r="Y164" s="22">
        <v>150115</v>
      </c>
      <c r="Z164" s="22">
        <v>0</v>
      </c>
      <c r="AA164" s="22">
        <v>12156</v>
      </c>
      <c r="AB164" s="22">
        <v>0</v>
      </c>
      <c r="AC164" s="22">
        <v>59367</v>
      </c>
      <c r="AD164" s="22">
        <v>0</v>
      </c>
      <c r="AE164" s="22">
        <v>270168</v>
      </c>
      <c r="AF164" s="22">
        <v>0</v>
      </c>
      <c r="AG164" s="22">
        <v>24280</v>
      </c>
      <c r="AH164" s="22">
        <v>0</v>
      </c>
      <c r="AI164" s="22">
        <v>0</v>
      </c>
      <c r="AJ164" s="22">
        <v>240216</v>
      </c>
      <c r="AK164" s="22">
        <v>0</v>
      </c>
      <c r="AL164" s="22">
        <v>0</v>
      </c>
      <c r="AM164" s="22">
        <v>36320</v>
      </c>
      <c r="AN164" s="22">
        <v>0</v>
      </c>
      <c r="AO164" s="22">
        <v>0</v>
      </c>
      <c r="AP164" s="22">
        <v>97137</v>
      </c>
      <c r="AQ164" s="22">
        <v>10728133</v>
      </c>
      <c r="AR164" s="22">
        <v>104371</v>
      </c>
      <c r="AS164" s="22">
        <v>1163767</v>
      </c>
      <c r="AT164" s="22">
        <v>327167</v>
      </c>
      <c r="AU164" s="22">
        <v>661670</v>
      </c>
      <c r="AV164" s="22">
        <v>111384</v>
      </c>
      <c r="AW164" s="22">
        <v>22928</v>
      </c>
      <c r="AX164" s="22">
        <v>0</v>
      </c>
      <c r="AY164" s="22">
        <v>180680</v>
      </c>
      <c r="AZ164" s="22">
        <v>0</v>
      </c>
      <c r="BA164" s="22">
        <v>300804</v>
      </c>
      <c r="BB164" s="22">
        <v>2159724</v>
      </c>
      <c r="BC164" s="22">
        <v>0</v>
      </c>
      <c r="BD164" s="22">
        <v>0</v>
      </c>
      <c r="BE164" s="22">
        <v>139042</v>
      </c>
      <c r="BF164" s="22">
        <v>0</v>
      </c>
      <c r="BG164" s="22">
        <v>1157552</v>
      </c>
      <c r="BH164" s="22">
        <v>814597</v>
      </c>
      <c r="BI164" s="22">
        <v>299952</v>
      </c>
      <c r="BJ164" s="22">
        <v>0</v>
      </c>
      <c r="BK164" s="22">
        <v>235413</v>
      </c>
      <c r="BL164" s="22">
        <v>0</v>
      </c>
      <c r="BM164" s="22">
        <v>14015</v>
      </c>
      <c r="BN164" s="22">
        <v>0</v>
      </c>
      <c r="BO164" s="22">
        <v>89310</v>
      </c>
      <c r="BP164" s="22">
        <v>0</v>
      </c>
      <c r="BQ164" s="22">
        <v>320236</v>
      </c>
      <c r="BR164" s="22">
        <v>0</v>
      </c>
      <c r="BS164" s="22">
        <v>0</v>
      </c>
      <c r="BT164" s="22">
        <v>0</v>
      </c>
      <c r="BU164" s="22">
        <v>0</v>
      </c>
      <c r="BV164" s="22">
        <v>681339</v>
      </c>
      <c r="BW164" s="22">
        <v>0</v>
      </c>
      <c r="BX164" s="22">
        <v>0</v>
      </c>
      <c r="BY164" s="22">
        <v>241627</v>
      </c>
      <c r="BZ164" s="22">
        <v>0</v>
      </c>
      <c r="CA164" s="22">
        <v>0</v>
      </c>
      <c r="CB164" s="22">
        <v>97139</v>
      </c>
      <c r="CC164" s="22">
        <v>9122717</v>
      </c>
      <c r="CD164" s="22">
        <v>1605416</v>
      </c>
    </row>
    <row r="165" spans="1:82" x14ac:dyDescent="0.25">
      <c r="A165" s="22" t="s">
        <v>120</v>
      </c>
      <c r="B165" s="22" t="s">
        <v>292</v>
      </c>
      <c r="C165" s="22" t="s">
        <v>447</v>
      </c>
      <c r="D165" s="22" t="s">
        <v>448</v>
      </c>
      <c r="E165" s="22">
        <v>2241260</v>
      </c>
      <c r="F165" s="22">
        <v>0</v>
      </c>
      <c r="G165" s="22">
        <v>311678</v>
      </c>
      <c r="H165" s="22">
        <v>0</v>
      </c>
      <c r="I165" s="22">
        <v>699</v>
      </c>
      <c r="J165" s="22">
        <v>38080</v>
      </c>
      <c r="K165" s="22">
        <v>0</v>
      </c>
      <c r="L165" s="22">
        <v>9020</v>
      </c>
      <c r="M165" s="22">
        <v>3708</v>
      </c>
      <c r="N165" s="22">
        <v>0</v>
      </c>
      <c r="O165" s="22">
        <v>500</v>
      </c>
      <c r="P165" s="22">
        <v>405716</v>
      </c>
      <c r="Q165" s="22">
        <v>0</v>
      </c>
      <c r="R165" s="22">
        <v>0</v>
      </c>
      <c r="S165" s="22">
        <v>0</v>
      </c>
      <c r="T165" s="22">
        <v>0</v>
      </c>
      <c r="U165" s="22">
        <v>441544</v>
      </c>
      <c r="V165" s="22">
        <v>226463</v>
      </c>
      <c r="W165" s="22">
        <v>300202</v>
      </c>
      <c r="X165" s="22">
        <v>0</v>
      </c>
      <c r="Y165" s="22">
        <v>64216</v>
      </c>
      <c r="Z165" s="22">
        <v>0</v>
      </c>
      <c r="AA165" s="22">
        <v>0</v>
      </c>
      <c r="AB165" s="22">
        <v>18670</v>
      </c>
      <c r="AC165" s="22">
        <v>0</v>
      </c>
      <c r="AD165" s="22">
        <v>4597</v>
      </c>
      <c r="AE165" s="22">
        <v>276389</v>
      </c>
      <c r="AF165" s="22">
        <v>0</v>
      </c>
      <c r="AG165" s="22">
        <v>0</v>
      </c>
      <c r="AH165" s="22">
        <v>0</v>
      </c>
      <c r="AI165" s="22">
        <v>0</v>
      </c>
      <c r="AJ165" s="22">
        <v>382353</v>
      </c>
      <c r="AK165" s="22">
        <v>8641</v>
      </c>
      <c r="AL165" s="22">
        <v>0</v>
      </c>
      <c r="AM165" s="22">
        <v>0</v>
      </c>
      <c r="AN165" s="22">
        <v>1459710</v>
      </c>
      <c r="AO165" s="22">
        <v>0</v>
      </c>
      <c r="AP165" s="22">
        <v>0</v>
      </c>
      <c r="AQ165" s="22">
        <v>6193446</v>
      </c>
      <c r="AR165" s="22">
        <v>172891</v>
      </c>
      <c r="AS165" s="22">
        <v>663589</v>
      </c>
      <c r="AT165" s="22">
        <v>0</v>
      </c>
      <c r="AU165" s="22">
        <v>41</v>
      </c>
      <c r="AV165" s="22">
        <v>151964</v>
      </c>
      <c r="AW165" s="22">
        <v>0</v>
      </c>
      <c r="AX165" s="22">
        <v>0</v>
      </c>
      <c r="AY165" s="22">
        <v>58078</v>
      </c>
      <c r="AZ165" s="22">
        <v>0</v>
      </c>
      <c r="BA165" s="22">
        <v>189923</v>
      </c>
      <c r="BB165" s="22">
        <v>461984</v>
      </c>
      <c r="BC165" s="22">
        <v>0</v>
      </c>
      <c r="BD165" s="22">
        <v>0</v>
      </c>
      <c r="BE165" s="22">
        <v>0</v>
      </c>
      <c r="BF165" s="22">
        <v>0</v>
      </c>
      <c r="BG165" s="22">
        <v>470320</v>
      </c>
      <c r="BH165" s="22">
        <v>325127</v>
      </c>
      <c r="BI165" s="22">
        <v>369769</v>
      </c>
      <c r="BJ165" s="22">
        <v>0</v>
      </c>
      <c r="BK165" s="22">
        <v>217134</v>
      </c>
      <c r="BL165" s="22">
        <v>0</v>
      </c>
      <c r="BM165" s="22">
        <v>0</v>
      </c>
      <c r="BN165" s="22">
        <v>0</v>
      </c>
      <c r="BO165" s="22">
        <v>0</v>
      </c>
      <c r="BP165" s="22">
        <v>25629</v>
      </c>
      <c r="BQ165" s="22">
        <v>229050</v>
      </c>
      <c r="BR165" s="22">
        <v>0</v>
      </c>
      <c r="BS165" s="22">
        <v>0</v>
      </c>
      <c r="BT165" s="22">
        <v>0</v>
      </c>
      <c r="BU165" s="22">
        <v>0</v>
      </c>
      <c r="BV165" s="22">
        <v>834594</v>
      </c>
      <c r="BW165" s="22">
        <v>60105</v>
      </c>
      <c r="BX165" s="22">
        <v>0</v>
      </c>
      <c r="BY165" s="22">
        <v>0</v>
      </c>
      <c r="BZ165" s="22">
        <v>1190996</v>
      </c>
      <c r="CA165" s="22">
        <v>0</v>
      </c>
      <c r="CB165" s="22">
        <v>0</v>
      </c>
      <c r="CC165" s="22">
        <v>5421194</v>
      </c>
      <c r="CD165" s="22">
        <v>772252</v>
      </c>
    </row>
    <row r="166" spans="1:82" x14ac:dyDescent="0.25">
      <c r="A166" s="22" t="s">
        <v>120</v>
      </c>
      <c r="B166" s="22" t="s">
        <v>292</v>
      </c>
      <c r="C166" s="22" t="s">
        <v>449</v>
      </c>
      <c r="D166" s="22" t="s">
        <v>450</v>
      </c>
      <c r="E166" s="22">
        <v>4023131</v>
      </c>
      <c r="F166" s="22">
        <v>0</v>
      </c>
      <c r="G166" s="22">
        <v>28689</v>
      </c>
      <c r="H166" s="22">
        <v>0</v>
      </c>
      <c r="I166" s="22">
        <v>53652</v>
      </c>
      <c r="J166" s="22">
        <v>79038</v>
      </c>
      <c r="K166" s="22">
        <v>0</v>
      </c>
      <c r="L166" s="22">
        <v>696646</v>
      </c>
      <c r="M166" s="22">
        <v>15190</v>
      </c>
      <c r="N166" s="22">
        <v>0</v>
      </c>
      <c r="O166" s="22">
        <v>0</v>
      </c>
      <c r="P166" s="22">
        <v>31290</v>
      </c>
      <c r="Q166" s="22">
        <v>1166</v>
      </c>
      <c r="R166" s="22">
        <v>0</v>
      </c>
      <c r="S166" s="22">
        <v>0</v>
      </c>
      <c r="T166" s="22">
        <v>0</v>
      </c>
      <c r="U166" s="22">
        <v>400157</v>
      </c>
      <c r="V166" s="22">
        <v>253655</v>
      </c>
      <c r="W166" s="22">
        <v>324639</v>
      </c>
      <c r="X166" s="22">
        <v>0</v>
      </c>
      <c r="Y166" s="22">
        <v>157503</v>
      </c>
      <c r="Z166" s="22">
        <v>0</v>
      </c>
      <c r="AA166" s="22">
        <v>14286</v>
      </c>
      <c r="AB166" s="22">
        <v>0</v>
      </c>
      <c r="AC166" s="22">
        <v>172614</v>
      </c>
      <c r="AD166" s="22">
        <v>0</v>
      </c>
      <c r="AE166" s="22">
        <v>16480</v>
      </c>
      <c r="AF166" s="22">
        <v>0</v>
      </c>
      <c r="AG166" s="22">
        <v>0</v>
      </c>
      <c r="AH166" s="22">
        <v>0</v>
      </c>
      <c r="AI166" s="22">
        <v>0</v>
      </c>
      <c r="AJ166" s="22">
        <v>325090</v>
      </c>
      <c r="AK166" s="22">
        <v>135038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  <c r="AQ166" s="22">
        <v>6728264</v>
      </c>
      <c r="AR166" s="22">
        <v>176752</v>
      </c>
      <c r="AS166" s="22">
        <v>588613</v>
      </c>
      <c r="AT166" s="22">
        <v>0</v>
      </c>
      <c r="AU166" s="22">
        <v>42394</v>
      </c>
      <c r="AV166" s="22">
        <v>111910</v>
      </c>
      <c r="AW166" s="22">
        <v>0</v>
      </c>
      <c r="AX166" s="22">
        <v>656007</v>
      </c>
      <c r="AY166" s="22">
        <v>10618</v>
      </c>
      <c r="AZ166" s="22">
        <v>0</v>
      </c>
      <c r="BA166" s="22">
        <v>0</v>
      </c>
      <c r="BB166" s="22">
        <v>605607</v>
      </c>
      <c r="BC166" s="22">
        <v>6477</v>
      </c>
      <c r="BD166" s="22">
        <v>0</v>
      </c>
      <c r="BE166" s="22">
        <v>7975</v>
      </c>
      <c r="BF166" s="22">
        <v>0</v>
      </c>
      <c r="BG166" s="22">
        <v>246579</v>
      </c>
      <c r="BH166" s="22">
        <v>189539</v>
      </c>
      <c r="BI166" s="22">
        <v>344514</v>
      </c>
      <c r="BJ166" s="22">
        <v>0</v>
      </c>
      <c r="BK166" s="22">
        <v>177191</v>
      </c>
      <c r="BL166" s="22">
        <v>0</v>
      </c>
      <c r="BM166" s="22">
        <v>9607</v>
      </c>
      <c r="BN166" s="22">
        <v>0</v>
      </c>
      <c r="BO166" s="22">
        <v>340204</v>
      </c>
      <c r="BP166" s="22">
        <v>0</v>
      </c>
      <c r="BQ166" s="22">
        <v>0</v>
      </c>
      <c r="BR166" s="22">
        <v>0</v>
      </c>
      <c r="BS166" s="22">
        <v>0</v>
      </c>
      <c r="BT166" s="22">
        <v>0</v>
      </c>
      <c r="BU166" s="22">
        <v>0</v>
      </c>
      <c r="BV166" s="22">
        <v>445736</v>
      </c>
      <c r="BW166" s="22">
        <v>450248</v>
      </c>
      <c r="BX166" s="22">
        <v>0</v>
      </c>
      <c r="BY166" s="22">
        <v>0</v>
      </c>
      <c r="BZ166" s="22">
        <v>0</v>
      </c>
      <c r="CA166" s="22">
        <v>0</v>
      </c>
      <c r="CB166" s="22">
        <v>856679</v>
      </c>
      <c r="CC166" s="22">
        <v>5266650</v>
      </c>
      <c r="CD166" s="22">
        <v>1461614</v>
      </c>
    </row>
    <row r="167" spans="1:82" x14ac:dyDescent="0.25">
      <c r="A167" s="22" t="s">
        <v>120</v>
      </c>
      <c r="B167" s="22" t="s">
        <v>292</v>
      </c>
      <c r="C167" s="22" t="s">
        <v>451</v>
      </c>
      <c r="D167" s="22" t="s">
        <v>452</v>
      </c>
      <c r="E167" s="22">
        <v>6703725</v>
      </c>
      <c r="F167" s="22">
        <v>0</v>
      </c>
      <c r="G167" s="22">
        <v>139674</v>
      </c>
      <c r="H167" s="22">
        <v>0</v>
      </c>
      <c r="I167" s="22">
        <v>675973</v>
      </c>
      <c r="J167" s="22">
        <v>200097</v>
      </c>
      <c r="K167" s="22">
        <v>0</v>
      </c>
      <c r="L167" s="22">
        <v>0</v>
      </c>
      <c r="M167" s="22">
        <v>137804</v>
      </c>
      <c r="N167" s="22">
        <v>0</v>
      </c>
      <c r="O167" s="22">
        <v>25072</v>
      </c>
      <c r="P167" s="22">
        <v>808099</v>
      </c>
      <c r="Q167" s="22">
        <v>103360</v>
      </c>
      <c r="R167" s="22">
        <v>0</v>
      </c>
      <c r="S167" s="22">
        <v>0</v>
      </c>
      <c r="T167" s="22">
        <v>0</v>
      </c>
      <c r="U167" s="22">
        <v>4663882</v>
      </c>
      <c r="V167" s="22">
        <v>750986</v>
      </c>
      <c r="W167" s="22">
        <v>357403</v>
      </c>
      <c r="X167" s="22">
        <v>0</v>
      </c>
      <c r="Y167" s="22">
        <v>925740</v>
      </c>
      <c r="Z167" s="22">
        <v>0</v>
      </c>
      <c r="AA167" s="22">
        <v>32030</v>
      </c>
      <c r="AB167" s="22">
        <v>0</v>
      </c>
      <c r="AC167" s="22">
        <v>180350</v>
      </c>
      <c r="AD167" s="22">
        <v>0</v>
      </c>
      <c r="AE167" s="22">
        <v>107222</v>
      </c>
      <c r="AF167" s="22">
        <v>0</v>
      </c>
      <c r="AG167" s="22">
        <v>0</v>
      </c>
      <c r="AH167" s="22">
        <v>0</v>
      </c>
      <c r="AI167" s="22">
        <v>577639</v>
      </c>
      <c r="AJ167" s="22">
        <v>726672</v>
      </c>
      <c r="AK167" s="22">
        <v>0</v>
      </c>
      <c r="AL167" s="22">
        <v>697084</v>
      </c>
      <c r="AM167" s="22">
        <v>0</v>
      </c>
      <c r="AN167" s="22">
        <v>0</v>
      </c>
      <c r="AO167" s="22">
        <v>0</v>
      </c>
      <c r="AP167" s="22">
        <v>0</v>
      </c>
      <c r="AQ167" s="22">
        <v>17812812</v>
      </c>
      <c r="AR167" s="22">
        <v>213305</v>
      </c>
      <c r="AS167" s="22">
        <v>1190493</v>
      </c>
      <c r="AT167" s="22">
        <v>0</v>
      </c>
      <c r="AU167" s="22">
        <v>1497786</v>
      </c>
      <c r="AV167" s="22">
        <v>555652</v>
      </c>
      <c r="AW167" s="22">
        <v>0</v>
      </c>
      <c r="AX167" s="22">
        <v>0</v>
      </c>
      <c r="AY167" s="22">
        <v>326259</v>
      </c>
      <c r="AZ167" s="22">
        <v>0</v>
      </c>
      <c r="BA167" s="22">
        <v>623726</v>
      </c>
      <c r="BB167" s="22">
        <v>1582556</v>
      </c>
      <c r="BC167" s="22">
        <v>162939</v>
      </c>
      <c r="BD167" s="22">
        <v>0</v>
      </c>
      <c r="BE167" s="22">
        <v>0</v>
      </c>
      <c r="BF167" s="22">
        <v>0</v>
      </c>
      <c r="BG167" s="22">
        <v>1167515</v>
      </c>
      <c r="BH167" s="22">
        <v>539168</v>
      </c>
      <c r="BI167" s="22">
        <v>302123</v>
      </c>
      <c r="BJ167" s="22">
        <v>0</v>
      </c>
      <c r="BK167" s="22">
        <v>971677</v>
      </c>
      <c r="BL167" s="22">
        <v>0</v>
      </c>
      <c r="BM167" s="22">
        <v>48732</v>
      </c>
      <c r="BN167" s="22">
        <v>0</v>
      </c>
      <c r="BO167" s="22">
        <v>0</v>
      </c>
      <c r="BP167" s="22">
        <v>331858</v>
      </c>
      <c r="BQ167" s="22">
        <v>254884</v>
      </c>
      <c r="BR167" s="22">
        <v>0</v>
      </c>
      <c r="BS167" s="22">
        <v>0</v>
      </c>
      <c r="BT167" s="22">
        <v>0</v>
      </c>
      <c r="BU167" s="22">
        <v>269641</v>
      </c>
      <c r="BV167" s="22">
        <v>2646430</v>
      </c>
      <c r="BW167" s="22">
        <v>500624</v>
      </c>
      <c r="BX167" s="22">
        <v>0</v>
      </c>
      <c r="BY167" s="22">
        <v>0</v>
      </c>
      <c r="BZ167" s="22">
        <v>0</v>
      </c>
      <c r="CA167" s="22">
        <v>0</v>
      </c>
      <c r="CB167" s="22">
        <v>173311</v>
      </c>
      <c r="CC167" s="22">
        <v>13358679</v>
      </c>
      <c r="CD167" s="22">
        <v>4454133</v>
      </c>
    </row>
    <row r="168" spans="1:82" x14ac:dyDescent="0.25">
      <c r="A168" s="22" t="s">
        <v>120</v>
      </c>
      <c r="B168" s="22" t="s">
        <v>292</v>
      </c>
      <c r="C168" s="22" t="s">
        <v>453</v>
      </c>
      <c r="D168" s="22" t="s">
        <v>454</v>
      </c>
      <c r="E168" s="22">
        <v>554810</v>
      </c>
      <c r="F168" s="22">
        <v>0</v>
      </c>
      <c r="G168" s="22">
        <v>38578</v>
      </c>
      <c r="H168" s="22">
        <v>0</v>
      </c>
      <c r="I168" s="22">
        <v>0</v>
      </c>
      <c r="J168" s="22">
        <v>24094</v>
      </c>
      <c r="K168" s="22">
        <v>0</v>
      </c>
      <c r="L168" s="22">
        <v>0</v>
      </c>
      <c r="M168" s="22">
        <v>3967</v>
      </c>
      <c r="N168" s="22">
        <v>0</v>
      </c>
      <c r="O168" s="22">
        <v>0</v>
      </c>
      <c r="P168" s="22">
        <v>97668</v>
      </c>
      <c r="Q168" s="22">
        <v>0</v>
      </c>
      <c r="R168" s="22">
        <v>0</v>
      </c>
      <c r="S168" s="22">
        <v>0</v>
      </c>
      <c r="T168" s="22">
        <v>0</v>
      </c>
      <c r="U168" s="22">
        <v>141094</v>
      </c>
      <c r="V168" s="22">
        <v>1232347</v>
      </c>
      <c r="W168" s="22">
        <v>77650</v>
      </c>
      <c r="X168" s="22">
        <v>0</v>
      </c>
      <c r="Y168" s="22">
        <v>0</v>
      </c>
      <c r="Z168" s="22">
        <v>0</v>
      </c>
      <c r="AA168" s="22">
        <v>2450</v>
      </c>
      <c r="AB168" s="22">
        <v>0</v>
      </c>
      <c r="AC168" s="22">
        <v>41123</v>
      </c>
      <c r="AD168" s="22">
        <v>0</v>
      </c>
      <c r="AE168" s="22">
        <v>32373</v>
      </c>
      <c r="AF168" s="22">
        <v>0</v>
      </c>
      <c r="AG168" s="22">
        <v>0</v>
      </c>
      <c r="AH168" s="22">
        <v>0</v>
      </c>
      <c r="AI168" s="22">
        <v>0</v>
      </c>
      <c r="AJ168" s="22">
        <v>132597</v>
      </c>
      <c r="AK168" s="22">
        <v>0</v>
      </c>
      <c r="AL168" s="22">
        <v>0</v>
      </c>
      <c r="AM168" s="22">
        <v>0</v>
      </c>
      <c r="AN168" s="22">
        <v>563923</v>
      </c>
      <c r="AO168" s="22">
        <v>0</v>
      </c>
      <c r="AP168" s="22">
        <v>0</v>
      </c>
      <c r="AQ168" s="22">
        <v>2942674</v>
      </c>
      <c r="AR168" s="22">
        <v>45885</v>
      </c>
      <c r="AS168" s="22">
        <v>174955</v>
      </c>
      <c r="AT168" s="22">
        <v>0</v>
      </c>
      <c r="AU168" s="22">
        <v>0</v>
      </c>
      <c r="AV168" s="22">
        <v>44169</v>
      </c>
      <c r="AW168" s="22">
        <v>0</v>
      </c>
      <c r="AX168" s="22">
        <v>10672</v>
      </c>
      <c r="AY168" s="22">
        <v>11603</v>
      </c>
      <c r="AZ168" s="22">
        <v>0</v>
      </c>
      <c r="BA168" s="22">
        <v>0</v>
      </c>
      <c r="BB168" s="22">
        <v>316129</v>
      </c>
      <c r="BC168" s="22">
        <v>3000</v>
      </c>
      <c r="BD168" s="22">
        <v>0</v>
      </c>
      <c r="BE168" s="22">
        <v>2008</v>
      </c>
      <c r="BF168" s="22">
        <v>0</v>
      </c>
      <c r="BG168" s="22">
        <v>115960</v>
      </c>
      <c r="BH168" s="22">
        <v>80924</v>
      </c>
      <c r="BI168" s="22">
        <v>74875</v>
      </c>
      <c r="BJ168" s="22">
        <v>0</v>
      </c>
      <c r="BK168" s="22">
        <v>11583</v>
      </c>
      <c r="BL168" s="22">
        <v>0</v>
      </c>
      <c r="BM168" s="22">
        <v>2052</v>
      </c>
      <c r="BN168" s="22">
        <v>0</v>
      </c>
      <c r="BO168" s="22">
        <v>43398</v>
      </c>
      <c r="BP168" s="22">
        <v>4548</v>
      </c>
      <c r="BQ168" s="22">
        <v>553</v>
      </c>
      <c r="BR168" s="22">
        <v>0</v>
      </c>
      <c r="BS168" s="22">
        <v>0</v>
      </c>
      <c r="BT168" s="22">
        <v>0</v>
      </c>
      <c r="BU168" s="22">
        <v>0</v>
      </c>
      <c r="BV168" s="22">
        <v>259544</v>
      </c>
      <c r="BW168" s="22">
        <v>17311</v>
      </c>
      <c r="BX168" s="22">
        <v>0</v>
      </c>
      <c r="BY168" s="22">
        <v>0</v>
      </c>
      <c r="BZ168" s="22">
        <v>511366</v>
      </c>
      <c r="CA168" s="22">
        <v>0</v>
      </c>
      <c r="CB168" s="22">
        <v>0</v>
      </c>
      <c r="CC168" s="22">
        <v>1730535</v>
      </c>
      <c r="CD168" s="22">
        <v>1212139</v>
      </c>
    </row>
    <row r="169" spans="1:82" x14ac:dyDescent="0.25">
      <c r="A169" s="22" t="s">
        <v>120</v>
      </c>
      <c r="B169" s="22" t="s">
        <v>292</v>
      </c>
      <c r="C169" s="22" t="s">
        <v>455</v>
      </c>
      <c r="D169" s="22" t="s">
        <v>456</v>
      </c>
      <c r="E169" s="22">
        <v>0</v>
      </c>
      <c r="F169" s="22">
        <v>0</v>
      </c>
      <c r="G169" s="22">
        <v>2068743</v>
      </c>
      <c r="H169" s="22">
        <v>0</v>
      </c>
      <c r="I169" s="22">
        <v>0</v>
      </c>
      <c r="J169" s="22">
        <v>224435</v>
      </c>
      <c r="K169" s="22">
        <v>0</v>
      </c>
      <c r="L169" s="22">
        <v>0</v>
      </c>
      <c r="M169" s="22">
        <v>27910</v>
      </c>
      <c r="N169" s="22">
        <v>0</v>
      </c>
      <c r="O169" s="22">
        <v>0</v>
      </c>
      <c r="P169" s="22">
        <v>632461</v>
      </c>
      <c r="Q169" s="22">
        <v>0</v>
      </c>
      <c r="R169" s="22">
        <v>0</v>
      </c>
      <c r="S169" s="22">
        <v>0</v>
      </c>
      <c r="T169" s="22">
        <v>0</v>
      </c>
      <c r="U169" s="22">
        <v>358165</v>
      </c>
      <c r="V169" s="22">
        <v>14906</v>
      </c>
      <c r="W169" s="22">
        <v>340604</v>
      </c>
      <c r="X169" s="22">
        <v>0</v>
      </c>
      <c r="Y169" s="22">
        <v>66645</v>
      </c>
      <c r="Z169" s="22">
        <v>0</v>
      </c>
      <c r="AA169" s="22">
        <v>0</v>
      </c>
      <c r="AB169" s="22">
        <v>149268</v>
      </c>
      <c r="AC169" s="22">
        <v>2032</v>
      </c>
      <c r="AD169" s="22">
        <v>0</v>
      </c>
      <c r="AE169" s="22">
        <v>323166</v>
      </c>
      <c r="AF169" s="22">
        <v>0</v>
      </c>
      <c r="AG169" s="22">
        <v>0</v>
      </c>
      <c r="AH169" s="22">
        <v>0</v>
      </c>
      <c r="AI169" s="22">
        <v>0</v>
      </c>
      <c r="AJ169" s="22">
        <v>77890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  <c r="AQ169" s="22">
        <v>4286225</v>
      </c>
      <c r="AR169" s="22">
        <v>85685</v>
      </c>
      <c r="AS169" s="22">
        <v>563749</v>
      </c>
      <c r="AT169" s="22">
        <v>0</v>
      </c>
      <c r="AU169" s="22">
        <v>0</v>
      </c>
      <c r="AV169" s="22">
        <v>337220</v>
      </c>
      <c r="AW169" s="22">
        <v>0</v>
      </c>
      <c r="AX169" s="22">
        <v>0</v>
      </c>
      <c r="AY169" s="22">
        <v>0</v>
      </c>
      <c r="AZ169" s="22">
        <v>0</v>
      </c>
      <c r="BA169" s="22">
        <v>0</v>
      </c>
      <c r="BB169" s="22">
        <v>1390157</v>
      </c>
      <c r="BC169" s="22">
        <v>0</v>
      </c>
      <c r="BD169" s="22">
        <v>0</v>
      </c>
      <c r="BE169" s="22">
        <v>0</v>
      </c>
      <c r="BF169" s="22">
        <v>0</v>
      </c>
      <c r="BG169" s="22">
        <v>131150</v>
      </c>
      <c r="BH169" s="22">
        <v>0</v>
      </c>
      <c r="BI169" s="22">
        <v>366518</v>
      </c>
      <c r="BJ169" s="22">
        <v>0</v>
      </c>
      <c r="BK169" s="22">
        <v>91147</v>
      </c>
      <c r="BL169" s="22">
        <v>0</v>
      </c>
      <c r="BM169" s="22">
        <v>0</v>
      </c>
      <c r="BN169" s="22">
        <v>0</v>
      </c>
      <c r="BO169" s="22">
        <v>57879</v>
      </c>
      <c r="BP169" s="22">
        <v>0</v>
      </c>
      <c r="BQ169" s="22">
        <v>0</v>
      </c>
      <c r="BR169" s="22">
        <v>0</v>
      </c>
      <c r="BS169" s="22">
        <v>0</v>
      </c>
      <c r="BT169" s="22">
        <v>0</v>
      </c>
      <c r="BU169" s="22">
        <v>0</v>
      </c>
      <c r="BV169" s="22">
        <v>314314</v>
      </c>
      <c r="BW169" s="22">
        <v>0</v>
      </c>
      <c r="BX169" s="22">
        <v>0</v>
      </c>
      <c r="BY169" s="22">
        <v>0</v>
      </c>
      <c r="BZ169" s="22">
        <v>0</v>
      </c>
      <c r="CA169" s="22">
        <v>0</v>
      </c>
      <c r="CB169" s="22">
        <v>0</v>
      </c>
      <c r="CC169" s="22">
        <v>3337819</v>
      </c>
      <c r="CD169" s="22">
        <v>948406</v>
      </c>
    </row>
    <row r="170" spans="1:82" x14ac:dyDescent="0.25">
      <c r="A170" s="22" t="s">
        <v>120</v>
      </c>
      <c r="B170" s="22" t="s">
        <v>292</v>
      </c>
      <c r="C170" s="22" t="s">
        <v>457</v>
      </c>
      <c r="D170" s="22" t="s">
        <v>458</v>
      </c>
      <c r="E170" s="22">
        <v>7017132</v>
      </c>
      <c r="F170" s="22">
        <v>0</v>
      </c>
      <c r="G170" s="22">
        <v>313811</v>
      </c>
      <c r="H170" s="22">
        <v>0</v>
      </c>
      <c r="I170" s="22">
        <v>388880</v>
      </c>
      <c r="J170" s="22">
        <v>211935</v>
      </c>
      <c r="K170" s="22">
        <v>0</v>
      </c>
      <c r="L170" s="22">
        <v>0</v>
      </c>
      <c r="M170" s="22">
        <v>138928</v>
      </c>
      <c r="N170" s="22">
        <v>0</v>
      </c>
      <c r="O170" s="22">
        <v>685</v>
      </c>
      <c r="P170" s="22">
        <v>784832</v>
      </c>
      <c r="Q170" s="22">
        <v>0</v>
      </c>
      <c r="R170" s="22">
        <v>0</v>
      </c>
      <c r="S170" s="22">
        <v>0</v>
      </c>
      <c r="T170" s="22">
        <v>0</v>
      </c>
      <c r="U170" s="22">
        <v>1878875</v>
      </c>
      <c r="V170" s="22">
        <v>1290985</v>
      </c>
      <c r="W170" s="22">
        <v>395628</v>
      </c>
      <c r="X170" s="22">
        <v>0</v>
      </c>
      <c r="Y170" s="22">
        <v>412935</v>
      </c>
      <c r="Z170" s="22">
        <v>0</v>
      </c>
      <c r="AA170" s="22">
        <v>26693</v>
      </c>
      <c r="AB170" s="22">
        <v>0</v>
      </c>
      <c r="AC170" s="22">
        <v>209526</v>
      </c>
      <c r="AD170" s="22">
        <v>0</v>
      </c>
      <c r="AE170" s="22">
        <v>0</v>
      </c>
      <c r="AF170" s="22">
        <v>0</v>
      </c>
      <c r="AG170" s="22">
        <v>3846270</v>
      </c>
      <c r="AH170" s="22">
        <v>0</v>
      </c>
      <c r="AI170" s="22">
        <v>0</v>
      </c>
      <c r="AJ170" s="22">
        <v>4306508</v>
      </c>
      <c r="AK170" s="22">
        <v>1266000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  <c r="AQ170" s="22">
        <v>22489623</v>
      </c>
      <c r="AR170" s="22">
        <v>192388</v>
      </c>
      <c r="AS170" s="22">
        <v>1622861</v>
      </c>
      <c r="AT170" s="22">
        <v>0</v>
      </c>
      <c r="AU170" s="22">
        <v>1291927</v>
      </c>
      <c r="AV170" s="22">
        <v>668952</v>
      </c>
      <c r="AW170" s="22">
        <v>2399</v>
      </c>
      <c r="AX170" s="22">
        <v>285858</v>
      </c>
      <c r="AY170" s="22">
        <v>154863</v>
      </c>
      <c r="AZ170" s="22">
        <v>0</v>
      </c>
      <c r="BA170" s="22">
        <v>618107</v>
      </c>
      <c r="BB170" s="22">
        <v>2103032</v>
      </c>
      <c r="BC170" s="22">
        <v>15000</v>
      </c>
      <c r="BD170" s="22">
        <v>0</v>
      </c>
      <c r="BE170" s="22">
        <v>101446</v>
      </c>
      <c r="BF170" s="22">
        <v>0</v>
      </c>
      <c r="BG170" s="22">
        <v>1351249</v>
      </c>
      <c r="BH170" s="22">
        <v>732956</v>
      </c>
      <c r="BI170" s="22">
        <v>292560</v>
      </c>
      <c r="BJ170" s="22">
        <v>0</v>
      </c>
      <c r="BK170" s="22">
        <v>457051</v>
      </c>
      <c r="BL170" s="22">
        <v>2229</v>
      </c>
      <c r="BM170" s="22">
        <v>8067</v>
      </c>
      <c r="BN170" s="22">
        <v>0</v>
      </c>
      <c r="BO170" s="22">
        <v>184719</v>
      </c>
      <c r="BP170" s="22">
        <v>0</v>
      </c>
      <c r="BQ170" s="22">
        <v>0</v>
      </c>
      <c r="BR170" s="22">
        <v>0</v>
      </c>
      <c r="BS170" s="22">
        <v>712816</v>
      </c>
      <c r="BT170" s="22">
        <v>0</v>
      </c>
      <c r="BU170" s="22">
        <v>0</v>
      </c>
      <c r="BV170" s="22">
        <v>4358782</v>
      </c>
      <c r="BW170" s="22">
        <v>174017</v>
      </c>
      <c r="BX170" s="22">
        <v>0</v>
      </c>
      <c r="BY170" s="22">
        <v>0</v>
      </c>
      <c r="BZ170" s="22">
        <v>0</v>
      </c>
      <c r="CA170" s="22">
        <v>0</v>
      </c>
      <c r="CB170" s="22">
        <v>0</v>
      </c>
      <c r="CC170" s="22">
        <v>15331279</v>
      </c>
      <c r="CD170" s="22">
        <v>7158344</v>
      </c>
    </row>
    <row r="171" spans="1:82" x14ac:dyDescent="0.25">
      <c r="A171" s="22" t="s">
        <v>120</v>
      </c>
      <c r="B171" s="22" t="s">
        <v>292</v>
      </c>
      <c r="C171" s="22" t="s">
        <v>459</v>
      </c>
      <c r="D171" s="22" t="s">
        <v>460</v>
      </c>
      <c r="E171" s="22">
        <v>0</v>
      </c>
      <c r="F171" s="22">
        <v>0</v>
      </c>
      <c r="G171" s="22">
        <v>921042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507324</v>
      </c>
      <c r="Q171" s="22">
        <v>0</v>
      </c>
      <c r="R171" s="22">
        <v>0</v>
      </c>
      <c r="S171" s="22">
        <v>0</v>
      </c>
      <c r="T171" s="22">
        <v>0</v>
      </c>
      <c r="U171" s="22">
        <v>332164</v>
      </c>
      <c r="V171" s="22">
        <v>130723</v>
      </c>
      <c r="W171" s="22">
        <v>246041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106185</v>
      </c>
      <c r="AK171" s="22">
        <v>0</v>
      </c>
      <c r="AL171" s="22">
        <v>0</v>
      </c>
      <c r="AM171" s="22">
        <v>0</v>
      </c>
      <c r="AN171" s="22">
        <v>754974</v>
      </c>
      <c r="AO171" s="22">
        <v>0</v>
      </c>
      <c r="AP171" s="22">
        <v>230772</v>
      </c>
      <c r="AQ171" s="22">
        <v>3229225</v>
      </c>
      <c r="AR171" s="22">
        <v>74418</v>
      </c>
      <c r="AS171" s="22">
        <v>610780</v>
      </c>
      <c r="AT171" s="22">
        <v>3036</v>
      </c>
      <c r="AU171" s="22">
        <v>0</v>
      </c>
      <c r="AV171" s="22">
        <v>71070</v>
      </c>
      <c r="AW171" s="22">
        <v>0</v>
      </c>
      <c r="AX171" s="22">
        <v>41894</v>
      </c>
      <c r="AY171" s="22">
        <v>5865</v>
      </c>
      <c r="AZ171" s="22">
        <v>645</v>
      </c>
      <c r="BA171" s="22">
        <v>0</v>
      </c>
      <c r="BB171" s="22">
        <v>347031</v>
      </c>
      <c r="BC171" s="22">
        <v>0</v>
      </c>
      <c r="BD171" s="22">
        <v>0</v>
      </c>
      <c r="BE171" s="22">
        <v>9265</v>
      </c>
      <c r="BF171" s="22">
        <v>0</v>
      </c>
      <c r="BG171" s="22">
        <v>276062</v>
      </c>
      <c r="BH171" s="22">
        <v>128366</v>
      </c>
      <c r="BI171" s="22">
        <v>240938</v>
      </c>
      <c r="BJ171" s="22">
        <v>0</v>
      </c>
      <c r="BK171" s="22">
        <v>34741</v>
      </c>
      <c r="BL171" s="22">
        <v>0</v>
      </c>
      <c r="BM171" s="22">
        <v>0</v>
      </c>
      <c r="BN171" s="22">
        <v>0</v>
      </c>
      <c r="BO171" s="22">
        <v>0</v>
      </c>
      <c r="BP171" s="22">
        <v>0</v>
      </c>
      <c r="BQ171" s="22">
        <v>18953</v>
      </c>
      <c r="BR171" s="22">
        <v>0</v>
      </c>
      <c r="BS171" s="22">
        <v>0</v>
      </c>
      <c r="BT171" s="22">
        <v>0</v>
      </c>
      <c r="BU171" s="22">
        <v>0</v>
      </c>
      <c r="BV171" s="22">
        <v>98155</v>
      </c>
      <c r="BW171" s="22">
        <v>24125</v>
      </c>
      <c r="BX171" s="22">
        <v>0</v>
      </c>
      <c r="BY171" s="22">
        <v>0</v>
      </c>
      <c r="BZ171" s="22">
        <v>851988</v>
      </c>
      <c r="CA171" s="22">
        <v>0</v>
      </c>
      <c r="CB171" s="22">
        <v>0</v>
      </c>
      <c r="CC171" s="22">
        <v>2837332</v>
      </c>
      <c r="CD171" s="22">
        <v>391893</v>
      </c>
    </row>
    <row r="172" spans="1:82" x14ac:dyDescent="0.25">
      <c r="A172" s="22" t="s">
        <v>120</v>
      </c>
      <c r="B172" s="22" t="s">
        <v>292</v>
      </c>
      <c r="C172" s="22" t="s">
        <v>461</v>
      </c>
      <c r="D172" s="22" t="s">
        <v>462</v>
      </c>
      <c r="E172" s="22">
        <v>1274796</v>
      </c>
      <c r="F172" s="22">
        <v>0</v>
      </c>
      <c r="G172" s="22">
        <v>14736</v>
      </c>
      <c r="H172" s="22">
        <v>0</v>
      </c>
      <c r="I172" s="22">
        <v>0</v>
      </c>
      <c r="J172" s="22">
        <v>28218</v>
      </c>
      <c r="K172" s="22">
        <v>0</v>
      </c>
      <c r="L172" s="22">
        <v>0</v>
      </c>
      <c r="M172" s="22">
        <v>1140</v>
      </c>
      <c r="N172" s="22">
        <v>0</v>
      </c>
      <c r="O172" s="22">
        <v>0</v>
      </c>
      <c r="P172" s="22">
        <v>185854</v>
      </c>
      <c r="Q172" s="22">
        <v>9700</v>
      </c>
      <c r="R172" s="22">
        <v>0</v>
      </c>
      <c r="S172" s="22">
        <v>0</v>
      </c>
      <c r="T172" s="22">
        <v>0</v>
      </c>
      <c r="U172" s="22">
        <v>1072133</v>
      </c>
      <c r="V172" s="22">
        <v>116289</v>
      </c>
      <c r="W172" s="22">
        <v>52644</v>
      </c>
      <c r="X172" s="22">
        <v>0</v>
      </c>
      <c r="Y172" s="22">
        <v>1352</v>
      </c>
      <c r="Z172" s="22">
        <v>0</v>
      </c>
      <c r="AA172" s="22">
        <v>880</v>
      </c>
      <c r="AB172" s="22">
        <v>5400</v>
      </c>
      <c r="AC172" s="22">
        <v>1872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76435</v>
      </c>
      <c r="AK172" s="22">
        <v>9478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  <c r="AQ172" s="22">
        <v>2850927</v>
      </c>
      <c r="AR172" s="22">
        <v>83816</v>
      </c>
      <c r="AS172" s="22">
        <v>346834</v>
      </c>
      <c r="AT172" s="22">
        <v>0</v>
      </c>
      <c r="AU172" s="22">
        <v>0</v>
      </c>
      <c r="AV172" s="22">
        <v>79741</v>
      </c>
      <c r="AW172" s="22">
        <v>0</v>
      </c>
      <c r="AX172" s="22">
        <v>0</v>
      </c>
      <c r="AY172" s="22">
        <v>4312</v>
      </c>
      <c r="AZ172" s="22">
        <v>0</v>
      </c>
      <c r="BA172" s="22">
        <v>0</v>
      </c>
      <c r="BB172" s="22">
        <v>548923</v>
      </c>
      <c r="BC172" s="22">
        <v>41607</v>
      </c>
      <c r="BD172" s="22">
        <v>0</v>
      </c>
      <c r="BE172" s="22">
        <v>0</v>
      </c>
      <c r="BF172" s="22">
        <v>0</v>
      </c>
      <c r="BG172" s="22">
        <v>460370</v>
      </c>
      <c r="BH172" s="22">
        <v>92664</v>
      </c>
      <c r="BI172" s="22">
        <v>69565</v>
      </c>
      <c r="BJ172" s="22">
        <v>0</v>
      </c>
      <c r="BK172" s="22">
        <v>13181</v>
      </c>
      <c r="BL172" s="22">
        <v>0</v>
      </c>
      <c r="BM172" s="22">
        <v>3406</v>
      </c>
      <c r="BN172" s="22">
        <v>4474</v>
      </c>
      <c r="BO172" s="22">
        <v>40687</v>
      </c>
      <c r="BP172" s="22">
        <v>0</v>
      </c>
      <c r="BQ172" s="22">
        <v>31675</v>
      </c>
      <c r="BR172" s="22">
        <v>0</v>
      </c>
      <c r="BS172" s="22">
        <v>0</v>
      </c>
      <c r="BT172" s="22">
        <v>0</v>
      </c>
      <c r="BU172" s="22">
        <v>0</v>
      </c>
      <c r="BV172" s="22">
        <v>243097</v>
      </c>
      <c r="BW172" s="22">
        <v>56217</v>
      </c>
      <c r="BX172" s="22">
        <v>0</v>
      </c>
      <c r="BY172" s="22">
        <v>0</v>
      </c>
      <c r="BZ172" s="22">
        <v>0</v>
      </c>
      <c r="CA172" s="22">
        <v>0</v>
      </c>
      <c r="CB172" s="22">
        <v>0</v>
      </c>
      <c r="CC172" s="22">
        <v>2120569</v>
      </c>
      <c r="CD172" s="22">
        <v>730358</v>
      </c>
    </row>
    <row r="173" spans="1:82" x14ac:dyDescent="0.25">
      <c r="A173" s="22" t="s">
        <v>120</v>
      </c>
      <c r="B173" s="22" t="s">
        <v>292</v>
      </c>
      <c r="C173" s="22" t="s">
        <v>463</v>
      </c>
      <c r="D173" s="22" t="s">
        <v>464</v>
      </c>
      <c r="E173" s="22">
        <v>4988854</v>
      </c>
      <c r="F173" s="22">
        <v>0</v>
      </c>
      <c r="G173" s="22">
        <v>990420</v>
      </c>
      <c r="H173" s="22">
        <v>0</v>
      </c>
      <c r="I173" s="22">
        <v>433849</v>
      </c>
      <c r="J173" s="22">
        <v>112072</v>
      </c>
      <c r="K173" s="22">
        <v>0</v>
      </c>
      <c r="L173" s="22">
        <v>0</v>
      </c>
      <c r="M173" s="22">
        <v>5341</v>
      </c>
      <c r="N173" s="22">
        <v>5130</v>
      </c>
      <c r="O173" s="22">
        <v>0</v>
      </c>
      <c r="P173" s="22">
        <v>431165</v>
      </c>
      <c r="Q173" s="22">
        <v>109491</v>
      </c>
      <c r="R173" s="22">
        <v>0</v>
      </c>
      <c r="S173" s="22">
        <v>0</v>
      </c>
      <c r="T173" s="22">
        <v>0</v>
      </c>
      <c r="U173" s="22">
        <v>1355600</v>
      </c>
      <c r="V173" s="22">
        <v>1519417</v>
      </c>
      <c r="W173" s="22">
        <v>490577</v>
      </c>
      <c r="X173" s="22">
        <v>0</v>
      </c>
      <c r="Y173" s="22">
        <v>270705</v>
      </c>
      <c r="Z173" s="22">
        <v>0</v>
      </c>
      <c r="AA173" s="22">
        <v>0</v>
      </c>
      <c r="AB173" s="22">
        <v>0</v>
      </c>
      <c r="AC173" s="22">
        <v>0</v>
      </c>
      <c r="AD173" s="22">
        <v>78450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781910</v>
      </c>
      <c r="AK173" s="22">
        <v>99766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11672747</v>
      </c>
      <c r="AR173" s="22">
        <v>161643</v>
      </c>
      <c r="AS173" s="22">
        <v>1720770</v>
      </c>
      <c r="AT173" s="22">
        <v>0</v>
      </c>
      <c r="AU173" s="22">
        <v>1016939</v>
      </c>
      <c r="AV173" s="22">
        <v>269468</v>
      </c>
      <c r="AW173" s="22">
        <v>0</v>
      </c>
      <c r="AX173" s="22">
        <v>0</v>
      </c>
      <c r="AY173" s="22">
        <v>86154</v>
      </c>
      <c r="AZ173" s="22">
        <v>18881</v>
      </c>
      <c r="BA173" s="22">
        <v>0</v>
      </c>
      <c r="BB173" s="22">
        <v>2703086</v>
      </c>
      <c r="BC173" s="22">
        <v>14900</v>
      </c>
      <c r="BD173" s="22">
        <v>0</v>
      </c>
      <c r="BE173" s="22">
        <v>22665</v>
      </c>
      <c r="BF173" s="22">
        <v>0</v>
      </c>
      <c r="BG173" s="22">
        <v>932791</v>
      </c>
      <c r="BH173" s="22">
        <v>480786</v>
      </c>
      <c r="BI173" s="22">
        <v>702745</v>
      </c>
      <c r="BJ173" s="22">
        <v>0</v>
      </c>
      <c r="BK173" s="22">
        <v>316867</v>
      </c>
      <c r="BL173" s="22">
        <v>0</v>
      </c>
      <c r="BM173" s="22">
        <v>0</v>
      </c>
      <c r="BN173" s="22">
        <v>10364</v>
      </c>
      <c r="BO173" s="22">
        <v>31329</v>
      </c>
      <c r="BP173" s="22">
        <v>1740</v>
      </c>
      <c r="BQ173" s="22">
        <v>0</v>
      </c>
      <c r="BR173" s="22">
        <v>0</v>
      </c>
      <c r="BS173" s="22">
        <v>0</v>
      </c>
      <c r="BT173" s="22">
        <v>0</v>
      </c>
      <c r="BU173" s="22">
        <v>0</v>
      </c>
      <c r="BV173" s="22">
        <v>1759622</v>
      </c>
      <c r="BW173" s="22">
        <v>318700</v>
      </c>
      <c r="BX173" s="22">
        <v>0</v>
      </c>
      <c r="BY173" s="22">
        <v>0</v>
      </c>
      <c r="BZ173" s="22">
        <v>0</v>
      </c>
      <c r="CA173" s="22">
        <v>0</v>
      </c>
      <c r="CB173" s="22">
        <v>0</v>
      </c>
      <c r="CC173" s="22">
        <v>10569450</v>
      </c>
      <c r="CD173" s="22">
        <v>1103297</v>
      </c>
    </row>
    <row r="174" spans="1:82" x14ac:dyDescent="0.25">
      <c r="A174" s="22" t="s">
        <v>120</v>
      </c>
      <c r="B174" s="22" t="s">
        <v>292</v>
      </c>
      <c r="C174" s="22" t="s">
        <v>465</v>
      </c>
      <c r="D174" s="22" t="s">
        <v>466</v>
      </c>
      <c r="E174" s="22">
        <v>343368</v>
      </c>
      <c r="F174" s="22">
        <v>0</v>
      </c>
      <c r="G174" s="22">
        <v>66744</v>
      </c>
      <c r="H174" s="22">
        <v>0</v>
      </c>
      <c r="I174" s="22">
        <v>0</v>
      </c>
      <c r="J174" s="22">
        <v>177437</v>
      </c>
      <c r="K174" s="22">
        <v>3800</v>
      </c>
      <c r="L174" s="22">
        <v>0</v>
      </c>
      <c r="M174" s="22">
        <v>3842</v>
      </c>
      <c r="N174" s="22">
        <v>0</v>
      </c>
      <c r="O174" s="22">
        <v>0</v>
      </c>
      <c r="P174" s="22">
        <v>2800</v>
      </c>
      <c r="Q174" s="22">
        <v>0</v>
      </c>
      <c r="R174" s="22">
        <v>0</v>
      </c>
      <c r="S174" s="22">
        <v>0</v>
      </c>
      <c r="T174" s="22">
        <v>0</v>
      </c>
      <c r="U174" s="22">
        <v>154155</v>
      </c>
      <c r="V174" s="22">
        <v>31406</v>
      </c>
      <c r="W174" s="22">
        <v>58029</v>
      </c>
      <c r="X174" s="22">
        <v>0</v>
      </c>
      <c r="Y174" s="22">
        <v>48700</v>
      </c>
      <c r="Z174" s="22">
        <v>0</v>
      </c>
      <c r="AA174" s="22">
        <v>0</v>
      </c>
      <c r="AB174" s="22">
        <v>0</v>
      </c>
      <c r="AC174" s="22">
        <v>24809</v>
      </c>
      <c r="AD174" s="22">
        <v>0</v>
      </c>
      <c r="AE174" s="22">
        <v>0</v>
      </c>
      <c r="AF174" s="22">
        <v>0</v>
      </c>
      <c r="AG174" s="22">
        <v>9800</v>
      </c>
      <c r="AH174" s="22">
        <v>0</v>
      </c>
      <c r="AI174" s="22">
        <v>0</v>
      </c>
      <c r="AJ174" s="22">
        <v>24662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949552</v>
      </c>
      <c r="AR174" s="22">
        <v>11177</v>
      </c>
      <c r="AS174" s="22">
        <v>154610</v>
      </c>
      <c r="AT174" s="22">
        <v>3397</v>
      </c>
      <c r="AU174" s="22">
        <v>0</v>
      </c>
      <c r="AV174" s="22">
        <v>16908</v>
      </c>
      <c r="AW174" s="22">
        <v>0</v>
      </c>
      <c r="AX174" s="22">
        <v>0</v>
      </c>
      <c r="AY174" s="22">
        <v>6924</v>
      </c>
      <c r="AZ174" s="22">
        <v>0</v>
      </c>
      <c r="BA174" s="22">
        <v>15445</v>
      </c>
      <c r="BB174" s="22">
        <v>285012</v>
      </c>
      <c r="BC174" s="22">
        <v>0</v>
      </c>
      <c r="BD174" s="22">
        <v>0</v>
      </c>
      <c r="BE174" s="22">
        <v>0</v>
      </c>
      <c r="BF174" s="22">
        <v>0</v>
      </c>
      <c r="BG174" s="22">
        <v>140013</v>
      </c>
      <c r="BH174" s="22">
        <v>44664</v>
      </c>
      <c r="BI174" s="22">
        <v>47855</v>
      </c>
      <c r="BJ174" s="22">
        <v>0</v>
      </c>
      <c r="BK174" s="22">
        <v>54085</v>
      </c>
      <c r="BL174" s="22">
        <v>0</v>
      </c>
      <c r="BM174" s="22">
        <v>500</v>
      </c>
      <c r="BN174" s="22">
        <v>0</v>
      </c>
      <c r="BO174" s="22">
        <v>3918</v>
      </c>
      <c r="BP174" s="22">
        <v>0</v>
      </c>
      <c r="BQ174" s="22">
        <v>15896</v>
      </c>
      <c r="BR174" s="22">
        <v>0</v>
      </c>
      <c r="BS174" s="22">
        <v>0</v>
      </c>
      <c r="BT174" s="22">
        <v>0</v>
      </c>
      <c r="BU174" s="22">
        <v>0</v>
      </c>
      <c r="BV174" s="22">
        <v>33373</v>
      </c>
      <c r="BW174" s="22">
        <v>4738</v>
      </c>
      <c r="BX174" s="22">
        <v>0</v>
      </c>
      <c r="BY174" s="22">
        <v>0</v>
      </c>
      <c r="BZ174" s="22">
        <v>0</v>
      </c>
      <c r="CA174" s="22">
        <v>0</v>
      </c>
      <c r="CB174" s="22">
        <v>0</v>
      </c>
      <c r="CC174" s="22">
        <v>838515</v>
      </c>
      <c r="CD174" s="22">
        <v>111037</v>
      </c>
    </row>
    <row r="175" spans="1:82" x14ac:dyDescent="0.25">
      <c r="A175" s="22" t="s">
        <v>120</v>
      </c>
      <c r="B175" s="22" t="s">
        <v>292</v>
      </c>
      <c r="C175" s="22" t="s">
        <v>467</v>
      </c>
      <c r="D175" s="22" t="s">
        <v>468</v>
      </c>
      <c r="E175" s="22">
        <v>4421305</v>
      </c>
      <c r="F175" s="22">
        <v>0</v>
      </c>
      <c r="G175" s="22">
        <v>438705</v>
      </c>
      <c r="H175" s="22">
        <v>0</v>
      </c>
      <c r="I175" s="22">
        <v>669231</v>
      </c>
      <c r="J175" s="22">
        <v>272681</v>
      </c>
      <c r="K175" s="22">
        <v>0</v>
      </c>
      <c r="L175" s="22">
        <v>21711</v>
      </c>
      <c r="M175" s="22">
        <v>95868</v>
      </c>
      <c r="N175" s="22">
        <v>0</v>
      </c>
      <c r="O175" s="22">
        <v>29000</v>
      </c>
      <c r="P175" s="22">
        <v>938514</v>
      </c>
      <c r="Q175" s="22">
        <v>10094</v>
      </c>
      <c r="R175" s="22">
        <v>0</v>
      </c>
      <c r="S175" s="22">
        <v>324248</v>
      </c>
      <c r="T175" s="22">
        <v>0</v>
      </c>
      <c r="U175" s="22">
        <v>11981606</v>
      </c>
      <c r="V175" s="22">
        <v>675882</v>
      </c>
      <c r="W175" s="22">
        <v>460194</v>
      </c>
      <c r="X175" s="22">
        <v>0</v>
      </c>
      <c r="Y175" s="22">
        <v>130314</v>
      </c>
      <c r="Z175" s="22">
        <v>0</v>
      </c>
      <c r="AA175" s="22">
        <v>26759</v>
      </c>
      <c r="AB175" s="22">
        <v>0</v>
      </c>
      <c r="AC175" s="22">
        <v>102838</v>
      </c>
      <c r="AD175" s="22">
        <v>190353</v>
      </c>
      <c r="AE175" s="22">
        <v>1243844</v>
      </c>
      <c r="AF175" s="22">
        <v>1204418</v>
      </c>
      <c r="AG175" s="22">
        <v>188024</v>
      </c>
      <c r="AH175" s="22">
        <v>0</v>
      </c>
      <c r="AI175" s="22">
        <v>0</v>
      </c>
      <c r="AJ175" s="22">
        <v>1629225</v>
      </c>
      <c r="AK175" s="22">
        <v>30211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  <c r="AQ175" s="22">
        <v>25085025</v>
      </c>
      <c r="AR175" s="22">
        <v>104526</v>
      </c>
      <c r="AS175" s="22">
        <v>797768</v>
      </c>
      <c r="AT175" s="22">
        <v>0</v>
      </c>
      <c r="AU175" s="22">
        <v>786832</v>
      </c>
      <c r="AV175" s="22">
        <v>576064</v>
      </c>
      <c r="AW175" s="22">
        <v>15684</v>
      </c>
      <c r="AX175" s="22">
        <v>59682</v>
      </c>
      <c r="AY175" s="22">
        <v>70648</v>
      </c>
      <c r="AZ175" s="22">
        <v>0</v>
      </c>
      <c r="BA175" s="22">
        <v>251957</v>
      </c>
      <c r="BB175" s="22">
        <v>4575360</v>
      </c>
      <c r="BC175" s="22">
        <v>19137</v>
      </c>
      <c r="BD175" s="22">
        <v>0</v>
      </c>
      <c r="BE175" s="22">
        <v>119818</v>
      </c>
      <c r="BF175" s="22">
        <v>0</v>
      </c>
      <c r="BG175" s="22">
        <v>1713337</v>
      </c>
      <c r="BH175" s="22">
        <v>678588</v>
      </c>
      <c r="BI175" s="22">
        <v>541976</v>
      </c>
      <c r="BJ175" s="22">
        <v>0</v>
      </c>
      <c r="BK175" s="22">
        <v>162893</v>
      </c>
      <c r="BL175" s="22">
        <v>0</v>
      </c>
      <c r="BM175" s="22">
        <v>36020</v>
      </c>
      <c r="BN175" s="22">
        <v>0</v>
      </c>
      <c r="BO175" s="22">
        <v>308120</v>
      </c>
      <c r="BP175" s="22">
        <v>450436</v>
      </c>
      <c r="BQ175" s="22">
        <v>17590</v>
      </c>
      <c r="BR175" s="22">
        <v>68149</v>
      </c>
      <c r="BS175" s="22">
        <v>346108</v>
      </c>
      <c r="BT175" s="22">
        <v>0</v>
      </c>
      <c r="BU175" s="22">
        <v>0</v>
      </c>
      <c r="BV175" s="22">
        <v>2415951</v>
      </c>
      <c r="BW175" s="22">
        <v>284833</v>
      </c>
      <c r="BX175" s="22">
        <v>0</v>
      </c>
      <c r="BY175" s="22">
        <v>0</v>
      </c>
      <c r="BZ175" s="22">
        <v>0</v>
      </c>
      <c r="CA175" s="22">
        <v>0</v>
      </c>
      <c r="CB175" s="22">
        <v>0</v>
      </c>
      <c r="CC175" s="22">
        <v>14401477</v>
      </c>
      <c r="CD175" s="22">
        <v>10683548</v>
      </c>
    </row>
    <row r="176" spans="1:82" x14ac:dyDescent="0.25">
      <c r="A176" s="22" t="s">
        <v>120</v>
      </c>
      <c r="B176" s="22" t="s">
        <v>292</v>
      </c>
      <c r="C176" s="22" t="s">
        <v>469</v>
      </c>
      <c r="D176" s="22" t="s">
        <v>470</v>
      </c>
      <c r="E176" s="22">
        <v>9995014</v>
      </c>
      <c r="F176" s="22">
        <v>0</v>
      </c>
      <c r="G176" s="22">
        <v>45014</v>
      </c>
      <c r="H176" s="22">
        <v>0</v>
      </c>
      <c r="I176" s="22">
        <v>1228670</v>
      </c>
      <c r="J176" s="22">
        <v>172693</v>
      </c>
      <c r="K176" s="22">
        <v>0</v>
      </c>
      <c r="L176" s="22">
        <v>584401</v>
      </c>
      <c r="M176" s="22">
        <v>237789</v>
      </c>
      <c r="N176" s="22">
        <v>0</v>
      </c>
      <c r="O176" s="22">
        <v>3155</v>
      </c>
      <c r="P176" s="22">
        <v>2267982</v>
      </c>
      <c r="Q176" s="22">
        <v>0</v>
      </c>
      <c r="R176" s="22">
        <v>0</v>
      </c>
      <c r="S176" s="22">
        <v>8817</v>
      </c>
      <c r="T176" s="22">
        <v>46505</v>
      </c>
      <c r="U176" s="22">
        <v>6055305</v>
      </c>
      <c r="V176" s="22">
        <v>1888492</v>
      </c>
      <c r="W176" s="22">
        <v>1118962</v>
      </c>
      <c r="X176" s="22">
        <v>0</v>
      </c>
      <c r="Y176" s="22">
        <v>475430</v>
      </c>
      <c r="Z176" s="22">
        <v>0</v>
      </c>
      <c r="AA176" s="22">
        <v>0</v>
      </c>
      <c r="AB176" s="22">
        <v>0</v>
      </c>
      <c r="AC176" s="22">
        <v>299106</v>
      </c>
      <c r="AD176" s="22">
        <v>0</v>
      </c>
      <c r="AE176" s="22">
        <v>5646</v>
      </c>
      <c r="AF176" s="22">
        <v>0</v>
      </c>
      <c r="AG176" s="22">
        <v>0</v>
      </c>
      <c r="AH176" s="22">
        <v>13891</v>
      </c>
      <c r="AI176" s="22">
        <v>0</v>
      </c>
      <c r="AJ176" s="22">
        <v>7407174</v>
      </c>
      <c r="AK176" s="22">
        <v>92791</v>
      </c>
      <c r="AL176" s="22">
        <v>0</v>
      </c>
      <c r="AM176" s="22">
        <v>0</v>
      </c>
      <c r="AN176" s="22">
        <v>0</v>
      </c>
      <c r="AO176" s="22">
        <v>0</v>
      </c>
      <c r="AP176" s="22">
        <v>121506</v>
      </c>
      <c r="AQ176" s="22">
        <v>32068343</v>
      </c>
      <c r="AR176" s="22">
        <v>272459</v>
      </c>
      <c r="AS176" s="22">
        <v>2289763</v>
      </c>
      <c r="AT176" s="22">
        <v>0</v>
      </c>
      <c r="AU176" s="22">
        <v>1869957</v>
      </c>
      <c r="AV176" s="22">
        <v>753197</v>
      </c>
      <c r="AW176" s="22">
        <v>1523</v>
      </c>
      <c r="AX176" s="22">
        <v>685880</v>
      </c>
      <c r="AY176" s="22">
        <v>158211</v>
      </c>
      <c r="AZ176" s="22">
        <v>0</v>
      </c>
      <c r="BA176" s="22">
        <v>458526</v>
      </c>
      <c r="BB176" s="22">
        <v>2498322</v>
      </c>
      <c r="BC176" s="22">
        <v>0</v>
      </c>
      <c r="BD176" s="22">
        <v>0</v>
      </c>
      <c r="BE176" s="22">
        <v>167357</v>
      </c>
      <c r="BF176" s="22">
        <v>70361</v>
      </c>
      <c r="BG176" s="22">
        <v>2118585</v>
      </c>
      <c r="BH176" s="22">
        <v>1668887</v>
      </c>
      <c r="BI176" s="22">
        <v>1146211</v>
      </c>
      <c r="BJ176" s="22">
        <v>0</v>
      </c>
      <c r="BK176" s="22">
        <v>575951</v>
      </c>
      <c r="BL176" s="22">
        <v>0</v>
      </c>
      <c r="BM176" s="22">
        <v>0</v>
      </c>
      <c r="BN176" s="22">
        <v>0</v>
      </c>
      <c r="BO176" s="22">
        <v>1003782</v>
      </c>
      <c r="BP176" s="22">
        <v>444481</v>
      </c>
      <c r="BQ176" s="22">
        <v>21494</v>
      </c>
      <c r="BR176" s="22">
        <v>0</v>
      </c>
      <c r="BS176" s="22">
        <v>0</v>
      </c>
      <c r="BT176" s="22">
        <v>0</v>
      </c>
      <c r="BU176" s="22">
        <v>0</v>
      </c>
      <c r="BV176" s="22">
        <v>4433857</v>
      </c>
      <c r="BW176" s="22">
        <v>615824</v>
      </c>
      <c r="BX176" s="22">
        <v>0</v>
      </c>
      <c r="BY176" s="22">
        <v>1506872</v>
      </c>
      <c r="BZ176" s="22">
        <v>0</v>
      </c>
      <c r="CA176" s="22">
        <v>0</v>
      </c>
      <c r="CB176" s="22">
        <v>121506</v>
      </c>
      <c r="CC176" s="22">
        <v>22883006</v>
      </c>
      <c r="CD176" s="22">
        <v>9185337</v>
      </c>
    </row>
    <row r="177" spans="1:82" x14ac:dyDescent="0.25">
      <c r="A177" s="22" t="s">
        <v>120</v>
      </c>
      <c r="B177" s="22" t="s">
        <v>292</v>
      </c>
      <c r="C177" s="22" t="s">
        <v>471</v>
      </c>
      <c r="D177" s="22" t="s">
        <v>472</v>
      </c>
      <c r="E177" s="22">
        <v>8265281</v>
      </c>
      <c r="F177" s="22">
        <v>0</v>
      </c>
      <c r="G177" s="22">
        <v>838157</v>
      </c>
      <c r="H177" s="22">
        <v>1409319</v>
      </c>
      <c r="I177" s="22">
        <v>507556</v>
      </c>
      <c r="J177" s="22">
        <v>38525</v>
      </c>
      <c r="K177" s="22">
        <v>0</v>
      </c>
      <c r="L177" s="22">
        <v>0</v>
      </c>
      <c r="M177" s="22">
        <v>102957</v>
      </c>
      <c r="N177" s="22">
        <v>0</v>
      </c>
      <c r="O177" s="22">
        <v>17301</v>
      </c>
      <c r="P177" s="22">
        <v>1118655</v>
      </c>
      <c r="Q177" s="22">
        <v>0</v>
      </c>
      <c r="R177" s="22">
        <v>0</v>
      </c>
      <c r="S177" s="22">
        <v>143719</v>
      </c>
      <c r="T177" s="22">
        <v>0</v>
      </c>
      <c r="U177" s="22">
        <v>32336280</v>
      </c>
      <c r="V177" s="22">
        <v>14310123</v>
      </c>
      <c r="W177" s="22">
        <v>603845</v>
      </c>
      <c r="X177" s="22">
        <v>0</v>
      </c>
      <c r="Y177" s="22">
        <v>0</v>
      </c>
      <c r="Z177" s="22">
        <v>0</v>
      </c>
      <c r="AA177" s="22">
        <v>8961</v>
      </c>
      <c r="AB177" s="22">
        <v>0</v>
      </c>
      <c r="AC177" s="22">
        <v>458044</v>
      </c>
      <c r="AD177" s="22">
        <v>-7259</v>
      </c>
      <c r="AE177" s="22">
        <v>0</v>
      </c>
      <c r="AF177" s="22">
        <v>0</v>
      </c>
      <c r="AG177" s="22">
        <v>0</v>
      </c>
      <c r="AH177" s="22">
        <v>13640</v>
      </c>
      <c r="AI177" s="22">
        <v>0</v>
      </c>
      <c r="AJ177" s="22">
        <v>1229618</v>
      </c>
      <c r="AK177" s="22">
        <v>2100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  <c r="AQ177" s="22">
        <v>61396822</v>
      </c>
      <c r="AR177" s="22">
        <v>222185</v>
      </c>
      <c r="AS177" s="22">
        <v>1781495</v>
      </c>
      <c r="AT177" s="22">
        <v>0</v>
      </c>
      <c r="AU177" s="22">
        <v>1351555</v>
      </c>
      <c r="AV177" s="22">
        <v>591446</v>
      </c>
      <c r="AW177" s="22">
        <v>16163</v>
      </c>
      <c r="AX177" s="22">
        <v>0</v>
      </c>
      <c r="AY177" s="22">
        <v>659210</v>
      </c>
      <c r="AZ177" s="22">
        <v>0</v>
      </c>
      <c r="BA177" s="22">
        <v>13379</v>
      </c>
      <c r="BB177" s="22">
        <v>2580583</v>
      </c>
      <c r="BC177" s="22">
        <v>0</v>
      </c>
      <c r="BD177" s="22">
        <v>0</v>
      </c>
      <c r="BE177" s="22">
        <v>77682</v>
      </c>
      <c r="BF177" s="22">
        <v>0</v>
      </c>
      <c r="BG177" s="22">
        <v>1872074</v>
      </c>
      <c r="BH177" s="22">
        <v>2547683</v>
      </c>
      <c r="BI177" s="22">
        <v>650021</v>
      </c>
      <c r="BJ177" s="22">
        <v>0</v>
      </c>
      <c r="BK177" s="22">
        <v>124529</v>
      </c>
      <c r="BL177" s="22">
        <v>0</v>
      </c>
      <c r="BM177" s="22">
        <v>34504</v>
      </c>
      <c r="BN177" s="22">
        <v>0</v>
      </c>
      <c r="BO177" s="22">
        <v>675124</v>
      </c>
      <c r="BP177" s="22">
        <v>318491</v>
      </c>
      <c r="BQ177" s="22">
        <v>0</v>
      </c>
      <c r="BR177" s="22">
        <v>0</v>
      </c>
      <c r="BS177" s="22">
        <v>0</v>
      </c>
      <c r="BT177" s="22">
        <v>0</v>
      </c>
      <c r="BU177" s="22">
        <v>0</v>
      </c>
      <c r="BV177" s="22">
        <v>2863652</v>
      </c>
      <c r="BW177" s="22">
        <v>598783</v>
      </c>
      <c r="BX177" s="22">
        <v>0</v>
      </c>
      <c r="BY177" s="22">
        <v>0</v>
      </c>
      <c r="BZ177" s="22">
        <v>0</v>
      </c>
      <c r="CA177" s="22">
        <v>0</v>
      </c>
      <c r="CB177" s="22">
        <v>0</v>
      </c>
      <c r="CC177" s="22">
        <v>16978559</v>
      </c>
      <c r="CD177" s="22">
        <v>44418263</v>
      </c>
    </row>
    <row r="178" spans="1:82" x14ac:dyDescent="0.25">
      <c r="A178" s="22" t="s">
        <v>120</v>
      </c>
      <c r="B178" s="22" t="s">
        <v>292</v>
      </c>
      <c r="C178" s="22" t="s">
        <v>473</v>
      </c>
      <c r="D178" s="22" t="s">
        <v>474</v>
      </c>
      <c r="E178" s="22"/>
      <c r="F178" s="22"/>
      <c r="G178" s="22">
        <v>466607</v>
      </c>
      <c r="H178" s="22">
        <v>2654729</v>
      </c>
      <c r="I178" s="22"/>
      <c r="J178" s="22">
        <v>1276</v>
      </c>
      <c r="K178" s="22"/>
      <c r="L178" s="22"/>
      <c r="M178" s="22">
        <v>29605</v>
      </c>
      <c r="N178" s="22">
        <v>1470</v>
      </c>
      <c r="O178" s="22"/>
      <c r="P178" s="22">
        <v>776085</v>
      </c>
      <c r="Q178" s="22"/>
      <c r="R178" s="22"/>
      <c r="S178" s="22"/>
      <c r="T178" s="22"/>
      <c r="U178" s="22">
        <v>1894378</v>
      </c>
      <c r="V178" s="22">
        <v>192560</v>
      </c>
      <c r="W178" s="22">
        <v>185640</v>
      </c>
      <c r="X178" s="22"/>
      <c r="Y178" s="22">
        <v>58798</v>
      </c>
      <c r="Z178" s="22"/>
      <c r="AA178" s="22"/>
      <c r="AB178" s="22"/>
      <c r="AC178" s="22">
        <v>263368</v>
      </c>
      <c r="AD178" s="22">
        <v>27170</v>
      </c>
      <c r="AE178" s="22">
        <v>62</v>
      </c>
      <c r="AF178" s="22"/>
      <c r="AG178" s="22"/>
      <c r="AH178" s="22"/>
      <c r="AI178" s="22"/>
      <c r="AJ178" s="22">
        <v>125217</v>
      </c>
      <c r="AK178" s="22">
        <v>112605</v>
      </c>
      <c r="AL178" s="22"/>
      <c r="AM178" s="22"/>
      <c r="AN178" s="22">
        <v>1388794</v>
      </c>
      <c r="AO178" s="22"/>
      <c r="AP178" s="22"/>
      <c r="AQ178" s="22">
        <v>8178364</v>
      </c>
      <c r="AR178" s="22">
        <v>140020</v>
      </c>
      <c r="AS178" s="22">
        <v>538018</v>
      </c>
      <c r="AT178" s="22"/>
      <c r="AU178" s="22"/>
      <c r="AV178" s="22">
        <v>245099</v>
      </c>
      <c r="AW178" s="22">
        <v>17633</v>
      </c>
      <c r="AX178" s="22"/>
      <c r="AY178" s="22">
        <v>99460</v>
      </c>
      <c r="AZ178" s="22">
        <v>22446</v>
      </c>
      <c r="BA178" s="22"/>
      <c r="BB178" s="22">
        <v>753232</v>
      </c>
      <c r="BC178" s="22"/>
      <c r="BD178" s="22"/>
      <c r="BE178" s="22"/>
      <c r="BF178" s="22"/>
      <c r="BG178" s="22">
        <v>548280</v>
      </c>
      <c r="BH178" s="22">
        <v>435855</v>
      </c>
      <c r="BI178" s="22">
        <v>190577</v>
      </c>
      <c r="BJ178" s="22"/>
      <c r="BK178" s="22">
        <v>82082</v>
      </c>
      <c r="BL178" s="22"/>
      <c r="BM178" s="22"/>
      <c r="BN178" s="22"/>
      <c r="BO178" s="22">
        <v>212872</v>
      </c>
      <c r="BP178" s="22">
        <v>40046</v>
      </c>
      <c r="BQ178" s="22">
        <v>1010</v>
      </c>
      <c r="BR178" s="22"/>
      <c r="BS178" s="22"/>
      <c r="BT178" s="22"/>
      <c r="BU178" s="22"/>
      <c r="BV178" s="22">
        <v>1219020</v>
      </c>
      <c r="BW178" s="22">
        <v>213018</v>
      </c>
      <c r="BX178" s="22"/>
      <c r="BY178" s="22"/>
      <c r="BZ178" s="22">
        <v>1371889</v>
      </c>
      <c r="CA178" s="22"/>
      <c r="CB178" s="22"/>
      <c r="CC178" s="22">
        <v>6130557</v>
      </c>
      <c r="CD178" s="22">
        <v>2047807</v>
      </c>
    </row>
    <row r="179" spans="1:82" x14ac:dyDescent="0.25">
      <c r="A179" s="22" t="s">
        <v>120</v>
      </c>
      <c r="B179" s="22" t="s">
        <v>292</v>
      </c>
      <c r="C179" s="22" t="s">
        <v>475</v>
      </c>
      <c r="D179" s="22" t="s">
        <v>476</v>
      </c>
      <c r="E179" s="22">
        <v>2790531</v>
      </c>
      <c r="F179" s="22">
        <v>0</v>
      </c>
      <c r="G179" s="22">
        <v>31959</v>
      </c>
      <c r="H179" s="22">
        <v>0</v>
      </c>
      <c r="I179" s="22">
        <v>2000</v>
      </c>
      <c r="J179" s="22">
        <v>5600</v>
      </c>
      <c r="K179" s="22">
        <v>0</v>
      </c>
      <c r="L179" s="22">
        <v>142830</v>
      </c>
      <c r="M179" s="22">
        <v>1140</v>
      </c>
      <c r="N179" s="22">
        <v>50000</v>
      </c>
      <c r="O179" s="22">
        <v>590</v>
      </c>
      <c r="P179" s="22">
        <v>0</v>
      </c>
      <c r="Q179" s="22">
        <v>0</v>
      </c>
      <c r="R179" s="22">
        <v>0</v>
      </c>
      <c r="S179" s="22">
        <v>0</v>
      </c>
      <c r="T179" s="22">
        <v>2595</v>
      </c>
      <c r="U179" s="22">
        <v>265381</v>
      </c>
      <c r="V179" s="22">
        <v>119228</v>
      </c>
      <c r="W179" s="22">
        <v>111000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6890</v>
      </c>
      <c r="AD179" s="22">
        <v>1367</v>
      </c>
      <c r="AE179" s="22">
        <v>0</v>
      </c>
      <c r="AF179" s="22">
        <v>0</v>
      </c>
      <c r="AG179" s="22">
        <v>7800</v>
      </c>
      <c r="AH179" s="22">
        <v>8862</v>
      </c>
      <c r="AI179" s="22">
        <v>0</v>
      </c>
      <c r="AJ179" s="22">
        <v>60561</v>
      </c>
      <c r="AK179" s="22">
        <v>11534</v>
      </c>
      <c r="AL179" s="22">
        <v>0</v>
      </c>
      <c r="AM179" s="22">
        <v>0</v>
      </c>
      <c r="AN179" s="22">
        <v>0</v>
      </c>
      <c r="AO179" s="22">
        <v>0</v>
      </c>
      <c r="AP179" s="22">
        <v>1516751</v>
      </c>
      <c r="AQ179" s="22">
        <v>5136619</v>
      </c>
      <c r="AR179" s="22">
        <v>104935</v>
      </c>
      <c r="AS179" s="22">
        <v>667672</v>
      </c>
      <c r="AT179" s="22">
        <v>0</v>
      </c>
      <c r="AU179" s="22">
        <v>0</v>
      </c>
      <c r="AV179" s="22">
        <v>66885</v>
      </c>
      <c r="AW179" s="22">
        <v>141</v>
      </c>
      <c r="AX179" s="22">
        <v>104169</v>
      </c>
      <c r="AY179" s="22">
        <v>4331</v>
      </c>
      <c r="AZ179" s="22">
        <v>54737</v>
      </c>
      <c r="BA179" s="22">
        <v>751730</v>
      </c>
      <c r="BB179" s="22">
        <v>313867</v>
      </c>
      <c r="BC179" s="22">
        <v>0</v>
      </c>
      <c r="BD179" s="22">
        <v>0</v>
      </c>
      <c r="BE179" s="22">
        <v>20935</v>
      </c>
      <c r="BF179" s="22">
        <v>0</v>
      </c>
      <c r="BG179" s="22">
        <v>715193</v>
      </c>
      <c r="BH179" s="22">
        <v>48975</v>
      </c>
      <c r="BI179" s="22">
        <v>167305</v>
      </c>
      <c r="BJ179" s="22">
        <v>0</v>
      </c>
      <c r="BK179" s="22">
        <v>13436</v>
      </c>
      <c r="BL179" s="22">
        <v>0</v>
      </c>
      <c r="BM179" s="22">
        <v>0</v>
      </c>
      <c r="BN179" s="22">
        <v>0</v>
      </c>
      <c r="BO179" s="22">
        <v>0</v>
      </c>
      <c r="BP179" s="22">
        <v>151280</v>
      </c>
      <c r="BQ179" s="22">
        <v>0</v>
      </c>
      <c r="BR179" s="22">
        <v>0</v>
      </c>
      <c r="BS179" s="22">
        <v>0</v>
      </c>
      <c r="BT179" s="22">
        <v>0</v>
      </c>
      <c r="BU179" s="22">
        <v>0</v>
      </c>
      <c r="BV179" s="22">
        <v>570486</v>
      </c>
      <c r="BW179" s="22">
        <v>157365</v>
      </c>
      <c r="BX179" s="22">
        <v>0</v>
      </c>
      <c r="BY179" s="22">
        <v>0</v>
      </c>
      <c r="BZ179" s="22">
        <v>0</v>
      </c>
      <c r="CA179" s="22">
        <v>0</v>
      </c>
      <c r="CB179" s="22">
        <v>0</v>
      </c>
      <c r="CC179" s="22">
        <v>3913442</v>
      </c>
      <c r="CD179" s="22">
        <v>1223177</v>
      </c>
    </row>
    <row r="180" spans="1:82" x14ac:dyDescent="0.25">
      <c r="A180" s="22" t="s">
        <v>120</v>
      </c>
      <c r="B180" s="22" t="s">
        <v>292</v>
      </c>
      <c r="C180" s="22" t="s">
        <v>477</v>
      </c>
      <c r="D180" s="22" t="s">
        <v>478</v>
      </c>
      <c r="E180" s="22">
        <v>11518690</v>
      </c>
      <c r="F180" s="22"/>
      <c r="G180" s="22">
        <v>169188</v>
      </c>
      <c r="H180" s="22"/>
      <c r="I180" s="22">
        <v>569506</v>
      </c>
      <c r="J180" s="22">
        <v>133075</v>
      </c>
      <c r="K180" s="22"/>
      <c r="L180" s="22">
        <v>35315</v>
      </c>
      <c r="M180" s="22">
        <v>295964</v>
      </c>
      <c r="N180" s="22"/>
      <c r="O180" s="22"/>
      <c r="P180" s="22">
        <v>6112454</v>
      </c>
      <c r="Q180" s="22"/>
      <c r="R180" s="22"/>
      <c r="S180" s="22">
        <v>3650</v>
      </c>
      <c r="T180" s="22"/>
      <c r="U180" s="22">
        <v>1563106</v>
      </c>
      <c r="V180" s="22">
        <v>1987048</v>
      </c>
      <c r="W180" s="22">
        <v>1022137</v>
      </c>
      <c r="X180" s="22"/>
      <c r="Y180" s="22">
        <v>909185</v>
      </c>
      <c r="Z180" s="22"/>
      <c r="AA180" s="22">
        <v>24757</v>
      </c>
      <c r="AB180" s="22"/>
      <c r="AC180" s="22">
        <v>887373</v>
      </c>
      <c r="AD180" s="22"/>
      <c r="AE180" s="22"/>
      <c r="AF180" s="22"/>
      <c r="AG180" s="22"/>
      <c r="AH180" s="22"/>
      <c r="AI180" s="22"/>
      <c r="AJ180" s="22">
        <v>1239809</v>
      </c>
      <c r="AK180" s="22"/>
      <c r="AL180" s="22"/>
      <c r="AM180" s="22"/>
      <c r="AN180" s="22"/>
      <c r="AO180" s="22"/>
      <c r="AP180" s="22">
        <v>231925</v>
      </c>
      <c r="AQ180" s="22">
        <v>26703182</v>
      </c>
      <c r="AR180" s="22">
        <v>214276</v>
      </c>
      <c r="AS180" s="22">
        <v>2181547</v>
      </c>
      <c r="AT180" s="22"/>
      <c r="AU180" s="22">
        <v>1611880</v>
      </c>
      <c r="AV180" s="22">
        <v>409348</v>
      </c>
      <c r="AW180" s="22">
        <v>4175</v>
      </c>
      <c r="AX180" s="22">
        <v>108000</v>
      </c>
      <c r="AY180" s="22">
        <v>452755</v>
      </c>
      <c r="AZ180" s="22">
        <v>28631</v>
      </c>
      <c r="BA180" s="22">
        <v>748182</v>
      </c>
      <c r="BB180" s="22">
        <v>4227276</v>
      </c>
      <c r="BC180" s="22"/>
      <c r="BD180" s="22"/>
      <c r="BE180" s="22">
        <v>203592</v>
      </c>
      <c r="BF180" s="22"/>
      <c r="BG180" s="22">
        <v>991614</v>
      </c>
      <c r="BH180" s="22">
        <v>896012</v>
      </c>
      <c r="BI180" s="22">
        <v>791715</v>
      </c>
      <c r="BJ180" s="22"/>
      <c r="BK180" s="22">
        <v>1286441</v>
      </c>
      <c r="BL180" s="22"/>
      <c r="BM180" s="22">
        <v>17236</v>
      </c>
      <c r="BN180" s="22"/>
      <c r="BO180" s="22">
        <v>1252006</v>
      </c>
      <c r="BP180" s="22"/>
      <c r="BQ180" s="22"/>
      <c r="BR180" s="22"/>
      <c r="BS180" s="22"/>
      <c r="BT180" s="22"/>
      <c r="BU180" s="22"/>
      <c r="BV180" s="22">
        <v>3199568</v>
      </c>
      <c r="BW180" s="22">
        <v>371070</v>
      </c>
      <c r="BX180" s="22"/>
      <c r="BY180" s="22"/>
      <c r="BZ180" s="22"/>
      <c r="CA180" s="22"/>
      <c r="CB180" s="22"/>
      <c r="CC180" s="22">
        <v>18995324</v>
      </c>
      <c r="CD180" s="22">
        <v>7707858</v>
      </c>
    </row>
    <row r="181" spans="1:82" x14ac:dyDescent="0.25">
      <c r="A181" s="22" t="s">
        <v>120</v>
      </c>
      <c r="B181" s="22" t="s">
        <v>292</v>
      </c>
      <c r="C181" s="22" t="s">
        <v>479</v>
      </c>
      <c r="D181" s="22" t="s">
        <v>480</v>
      </c>
      <c r="E181" s="22">
        <v>7303181</v>
      </c>
      <c r="F181" s="22">
        <v>0</v>
      </c>
      <c r="G181" s="22">
        <v>376373</v>
      </c>
      <c r="H181" s="22">
        <v>0</v>
      </c>
      <c r="I181" s="22">
        <v>786259</v>
      </c>
      <c r="J181" s="22">
        <v>204732</v>
      </c>
      <c r="K181" s="22">
        <v>3000</v>
      </c>
      <c r="L181" s="22">
        <v>1057229</v>
      </c>
      <c r="M181" s="22">
        <v>19413</v>
      </c>
      <c r="N181" s="22">
        <v>0</v>
      </c>
      <c r="O181" s="22">
        <v>0</v>
      </c>
      <c r="P181" s="22">
        <v>1452921</v>
      </c>
      <c r="Q181" s="22">
        <v>0</v>
      </c>
      <c r="R181" s="22">
        <v>21262</v>
      </c>
      <c r="S181" s="22">
        <v>3690951</v>
      </c>
      <c r="T181" s="22">
        <v>0</v>
      </c>
      <c r="U181" s="22">
        <v>2547430</v>
      </c>
      <c r="V181" s="22">
        <v>7138538</v>
      </c>
      <c r="W181" s="22">
        <v>1472008</v>
      </c>
      <c r="X181" s="22">
        <v>0</v>
      </c>
      <c r="Y181" s="22">
        <v>0</v>
      </c>
      <c r="Z181" s="22">
        <v>0</v>
      </c>
      <c r="AA181" s="22">
        <v>63493</v>
      </c>
      <c r="AB181" s="22">
        <v>0</v>
      </c>
      <c r="AC181" s="22">
        <v>198691</v>
      </c>
      <c r="AD181" s="22">
        <v>0</v>
      </c>
      <c r="AE181" s="22">
        <v>-27242</v>
      </c>
      <c r="AF181" s="22">
        <v>11818</v>
      </c>
      <c r="AG181" s="22">
        <v>84473</v>
      </c>
      <c r="AH181" s="22">
        <v>0</v>
      </c>
      <c r="AI181" s="22">
        <v>0</v>
      </c>
      <c r="AJ181" s="22">
        <v>716872</v>
      </c>
      <c r="AK181" s="22">
        <v>264038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  <c r="AQ181" s="22">
        <v>27385440</v>
      </c>
      <c r="AR181" s="22">
        <v>226142</v>
      </c>
      <c r="AS181" s="22">
        <v>1312079</v>
      </c>
      <c r="AT181" s="22">
        <v>0</v>
      </c>
      <c r="AU181" s="22">
        <v>2326944</v>
      </c>
      <c r="AV181" s="22">
        <v>538054</v>
      </c>
      <c r="AW181" s="22">
        <v>4389</v>
      </c>
      <c r="AX181" s="22">
        <v>1183831</v>
      </c>
      <c r="AY181" s="22">
        <v>148457</v>
      </c>
      <c r="AZ181" s="22">
        <v>0</v>
      </c>
      <c r="BA181" s="22">
        <v>0</v>
      </c>
      <c r="BB181" s="22">
        <v>4173787</v>
      </c>
      <c r="BC181" s="22">
        <v>0</v>
      </c>
      <c r="BD181" s="22">
        <v>48974</v>
      </c>
      <c r="BE181" s="22">
        <v>407643</v>
      </c>
      <c r="BF181" s="22">
        <v>0</v>
      </c>
      <c r="BG181" s="22">
        <v>1715277</v>
      </c>
      <c r="BH181" s="22">
        <v>3052835</v>
      </c>
      <c r="BI181" s="22">
        <v>1204229</v>
      </c>
      <c r="BJ181" s="22">
        <v>0</v>
      </c>
      <c r="BK181" s="22">
        <v>49663</v>
      </c>
      <c r="BL181" s="22">
        <v>0</v>
      </c>
      <c r="BM181" s="22">
        <v>51460</v>
      </c>
      <c r="BN181" s="22">
        <v>0</v>
      </c>
      <c r="BO181" s="22">
        <v>284418</v>
      </c>
      <c r="BP181" s="22">
        <v>0</v>
      </c>
      <c r="BQ181" s="22">
        <v>31946</v>
      </c>
      <c r="BR181" s="22">
        <v>11818</v>
      </c>
      <c r="BS181" s="22">
        <v>240953</v>
      </c>
      <c r="BT181" s="22">
        <v>0</v>
      </c>
      <c r="BU181" s="22">
        <v>0</v>
      </c>
      <c r="BV181" s="22">
        <v>2111495</v>
      </c>
      <c r="BW181" s="22">
        <v>686109</v>
      </c>
      <c r="BX181" s="22">
        <v>0</v>
      </c>
      <c r="BY181" s="22">
        <v>0</v>
      </c>
      <c r="BZ181" s="22">
        <v>0</v>
      </c>
      <c r="CA181" s="22">
        <v>0</v>
      </c>
      <c r="CB181" s="22">
        <v>0</v>
      </c>
      <c r="CC181" s="22">
        <v>19810503</v>
      </c>
      <c r="CD181" s="22">
        <v>7574937</v>
      </c>
    </row>
    <row r="182" spans="1:82" x14ac:dyDescent="0.25">
      <c r="A182" s="22" t="s">
        <v>120</v>
      </c>
      <c r="B182" s="22" t="s">
        <v>292</v>
      </c>
      <c r="C182" s="22" t="s">
        <v>481</v>
      </c>
      <c r="D182" s="22" t="s">
        <v>482</v>
      </c>
      <c r="E182" s="22">
        <v>2874280</v>
      </c>
      <c r="F182" s="22">
        <v>10270</v>
      </c>
      <c r="G182" s="22">
        <v>112629</v>
      </c>
      <c r="H182" s="22">
        <v>0</v>
      </c>
      <c r="I182" s="22">
        <v>18181</v>
      </c>
      <c r="J182" s="22">
        <v>1739362</v>
      </c>
      <c r="K182" s="22">
        <v>0</v>
      </c>
      <c r="L182" s="22">
        <v>0</v>
      </c>
      <c r="M182" s="22">
        <v>3965</v>
      </c>
      <c r="N182" s="22">
        <v>0</v>
      </c>
      <c r="O182" s="22">
        <v>211525</v>
      </c>
      <c r="P182" s="22">
        <v>519954</v>
      </c>
      <c r="Q182" s="22">
        <v>0</v>
      </c>
      <c r="R182" s="22">
        <v>0</v>
      </c>
      <c r="S182" s="22">
        <v>37868</v>
      </c>
      <c r="T182" s="22">
        <v>0</v>
      </c>
      <c r="U182" s="22">
        <v>1060358</v>
      </c>
      <c r="V182" s="22">
        <v>386503</v>
      </c>
      <c r="W182" s="22">
        <v>594309</v>
      </c>
      <c r="X182" s="22">
        <v>0</v>
      </c>
      <c r="Y182" s="22">
        <v>0</v>
      </c>
      <c r="Z182" s="22">
        <v>27000</v>
      </c>
      <c r="AA182" s="22">
        <v>10930</v>
      </c>
      <c r="AB182" s="22">
        <v>0</v>
      </c>
      <c r="AC182" s="22">
        <v>39609</v>
      </c>
      <c r="AD182" s="22">
        <v>52100</v>
      </c>
      <c r="AE182" s="22">
        <v>118729</v>
      </c>
      <c r="AF182" s="22">
        <v>0</v>
      </c>
      <c r="AG182" s="22">
        <v>0</v>
      </c>
      <c r="AH182" s="22">
        <v>0</v>
      </c>
      <c r="AI182" s="22">
        <v>0</v>
      </c>
      <c r="AJ182" s="22">
        <v>1108495</v>
      </c>
      <c r="AK182" s="22">
        <v>83239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  <c r="AQ182" s="22">
        <v>9009306</v>
      </c>
      <c r="AR182" s="22">
        <v>136144</v>
      </c>
      <c r="AS182" s="22">
        <v>532456</v>
      </c>
      <c r="AT182" s="22">
        <v>0</v>
      </c>
      <c r="AU182" s="22">
        <v>5235</v>
      </c>
      <c r="AV182" s="22">
        <v>60431</v>
      </c>
      <c r="AW182" s="22">
        <v>306</v>
      </c>
      <c r="AX182" s="22">
        <v>66080</v>
      </c>
      <c r="AY182" s="22">
        <v>30696</v>
      </c>
      <c r="AZ182" s="22">
        <v>0</v>
      </c>
      <c r="BA182" s="22">
        <v>179503</v>
      </c>
      <c r="BB182" s="22">
        <v>504733</v>
      </c>
      <c r="BC182" s="22">
        <v>20000</v>
      </c>
      <c r="BD182" s="22">
        <v>0</v>
      </c>
      <c r="BE182" s="22">
        <v>0</v>
      </c>
      <c r="BF182" s="22">
        <v>0</v>
      </c>
      <c r="BG182" s="22">
        <v>904082</v>
      </c>
      <c r="BH182" s="22">
        <v>260143</v>
      </c>
      <c r="BI182" s="22">
        <v>443091</v>
      </c>
      <c r="BJ182" s="22">
        <v>0</v>
      </c>
      <c r="BK182" s="22">
        <v>24699</v>
      </c>
      <c r="BL182" s="22">
        <v>27000</v>
      </c>
      <c r="BM182" s="22">
        <v>25600</v>
      </c>
      <c r="BN182" s="22">
        <v>17071</v>
      </c>
      <c r="BO182" s="22">
        <v>116664</v>
      </c>
      <c r="BP182" s="22">
        <v>60253</v>
      </c>
      <c r="BQ182" s="22">
        <v>88243</v>
      </c>
      <c r="BR182" s="22">
        <v>0</v>
      </c>
      <c r="BS182" s="22">
        <v>0</v>
      </c>
      <c r="BT182" s="22">
        <v>0</v>
      </c>
      <c r="BU182" s="22">
        <v>0</v>
      </c>
      <c r="BV182" s="22">
        <v>1095285</v>
      </c>
      <c r="BW182" s="22">
        <v>234814</v>
      </c>
      <c r="BX182" s="22">
        <v>0</v>
      </c>
      <c r="BY182" s="22">
        <v>0</v>
      </c>
      <c r="BZ182" s="22">
        <v>0</v>
      </c>
      <c r="CA182" s="22">
        <v>0</v>
      </c>
      <c r="CB182" s="22">
        <v>0</v>
      </c>
      <c r="CC182" s="22">
        <v>4832529</v>
      </c>
      <c r="CD182" s="22">
        <v>4176777</v>
      </c>
    </row>
    <row r="183" spans="1:82" x14ac:dyDescent="0.25">
      <c r="A183" s="22" t="s">
        <v>120</v>
      </c>
      <c r="B183" s="22" t="s">
        <v>292</v>
      </c>
      <c r="C183" s="22" t="s">
        <v>483</v>
      </c>
      <c r="D183" s="22" t="s">
        <v>484</v>
      </c>
      <c r="E183" s="22">
        <v>1836560</v>
      </c>
      <c r="F183" s="22">
        <v>0</v>
      </c>
      <c r="G183" s="22">
        <v>189036</v>
      </c>
      <c r="H183" s="22">
        <v>0</v>
      </c>
      <c r="I183" s="22">
        <v>0</v>
      </c>
      <c r="J183" s="22">
        <v>14177</v>
      </c>
      <c r="K183" s="22">
        <v>0</v>
      </c>
      <c r="L183" s="22">
        <v>0</v>
      </c>
      <c r="M183" s="22">
        <v>1560</v>
      </c>
      <c r="N183" s="22">
        <v>0</v>
      </c>
      <c r="O183" s="22">
        <v>0</v>
      </c>
      <c r="P183" s="22">
        <v>912670</v>
      </c>
      <c r="Q183" s="22">
        <v>8025</v>
      </c>
      <c r="R183" s="22">
        <v>0</v>
      </c>
      <c r="S183" s="22">
        <v>0</v>
      </c>
      <c r="T183" s="22">
        <v>0</v>
      </c>
      <c r="U183" s="22">
        <v>952290</v>
      </c>
      <c r="V183" s="22">
        <v>119688</v>
      </c>
      <c r="W183" s="22">
        <v>111718</v>
      </c>
      <c r="X183" s="22">
        <v>0</v>
      </c>
      <c r="Y183" s="22">
        <v>208909</v>
      </c>
      <c r="Z183" s="22">
        <v>0</v>
      </c>
      <c r="AA183" s="22">
        <v>15050</v>
      </c>
      <c r="AB183" s="22">
        <v>0</v>
      </c>
      <c r="AC183" s="22">
        <v>820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202457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  <c r="AQ183" s="22">
        <v>4572960</v>
      </c>
      <c r="AR183" s="22">
        <v>83417</v>
      </c>
      <c r="AS183" s="22">
        <v>839812</v>
      </c>
      <c r="AT183" s="22">
        <v>0</v>
      </c>
      <c r="AU183" s="22">
        <v>0</v>
      </c>
      <c r="AV183" s="22">
        <v>108595</v>
      </c>
      <c r="AW183" s="22">
        <v>0</v>
      </c>
      <c r="AX183" s="22">
        <v>47189</v>
      </c>
      <c r="AY183" s="22">
        <v>23453</v>
      </c>
      <c r="AZ183" s="22">
        <v>0</v>
      </c>
      <c r="BA183" s="22">
        <v>0</v>
      </c>
      <c r="BB183" s="22">
        <v>1011098</v>
      </c>
      <c r="BC183" s="22">
        <v>80973</v>
      </c>
      <c r="BD183" s="22">
        <v>0</v>
      </c>
      <c r="BE183" s="22">
        <v>0</v>
      </c>
      <c r="BF183" s="22">
        <v>0</v>
      </c>
      <c r="BG183" s="22">
        <v>1104777</v>
      </c>
      <c r="BH183" s="22">
        <v>261202</v>
      </c>
      <c r="BI183" s="22">
        <v>91462</v>
      </c>
      <c r="BJ183" s="22">
        <v>0</v>
      </c>
      <c r="BK183" s="22">
        <v>216010</v>
      </c>
      <c r="BL183" s="22">
        <v>0</v>
      </c>
      <c r="BM183" s="22">
        <v>32888</v>
      </c>
      <c r="BN183" s="22">
        <v>0</v>
      </c>
      <c r="BO183" s="22">
        <v>12459</v>
      </c>
      <c r="BP183" s="22">
        <v>0</v>
      </c>
      <c r="BQ183" s="22">
        <v>0</v>
      </c>
      <c r="BR183" s="22">
        <v>0</v>
      </c>
      <c r="BS183" s="22">
        <v>0</v>
      </c>
      <c r="BT183" s="22">
        <v>0</v>
      </c>
      <c r="BU183" s="22">
        <v>0</v>
      </c>
      <c r="BV183" s="22">
        <v>534635</v>
      </c>
      <c r="BW183" s="22">
        <v>0</v>
      </c>
      <c r="BX183" s="22">
        <v>0</v>
      </c>
      <c r="BY183" s="22">
        <v>0</v>
      </c>
      <c r="BZ183" s="22">
        <v>0</v>
      </c>
      <c r="CA183" s="22">
        <v>0</v>
      </c>
      <c r="CB183" s="22">
        <v>0</v>
      </c>
      <c r="CC183" s="22">
        <v>4447970</v>
      </c>
      <c r="CD183" s="22">
        <v>124990</v>
      </c>
    </row>
    <row r="184" spans="1:82" x14ac:dyDescent="0.25">
      <c r="A184" s="22" t="s">
        <v>120</v>
      </c>
      <c r="B184" s="22" t="s">
        <v>292</v>
      </c>
      <c r="C184" s="22" t="s">
        <v>485</v>
      </c>
      <c r="D184" s="22" t="s">
        <v>486</v>
      </c>
      <c r="E184" s="22">
        <v>977206</v>
      </c>
      <c r="F184" s="22">
        <v>0</v>
      </c>
      <c r="G184" s="22">
        <v>125981</v>
      </c>
      <c r="H184" s="22">
        <v>0</v>
      </c>
      <c r="I184" s="22">
        <v>3733</v>
      </c>
      <c r="J184" s="22">
        <v>34683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698276</v>
      </c>
      <c r="Q184" s="22">
        <v>0</v>
      </c>
      <c r="R184" s="22">
        <v>0</v>
      </c>
      <c r="S184" s="22">
        <v>0</v>
      </c>
      <c r="T184" s="22">
        <v>0</v>
      </c>
      <c r="U184" s="22">
        <v>443033</v>
      </c>
      <c r="V184" s="22">
        <v>87330</v>
      </c>
      <c r="W184" s="22">
        <v>92669</v>
      </c>
      <c r="X184" s="22">
        <v>0</v>
      </c>
      <c r="Y184" s="22">
        <v>56989</v>
      </c>
      <c r="Z184" s="22">
        <v>0</v>
      </c>
      <c r="AA184" s="22">
        <v>3467</v>
      </c>
      <c r="AB184" s="22">
        <v>0</v>
      </c>
      <c r="AC184" s="22">
        <v>0</v>
      </c>
      <c r="AD184" s="22">
        <v>0</v>
      </c>
      <c r="AE184" s="22">
        <v>197387</v>
      </c>
      <c r="AF184" s="22">
        <v>0</v>
      </c>
      <c r="AG184" s="22">
        <v>0</v>
      </c>
      <c r="AH184" s="22">
        <v>0</v>
      </c>
      <c r="AI184" s="22">
        <v>0</v>
      </c>
      <c r="AJ184" s="22">
        <v>186076</v>
      </c>
      <c r="AK184" s="22">
        <v>17057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  <c r="AQ184" s="22">
        <v>2923887</v>
      </c>
      <c r="AR184" s="22">
        <v>119420</v>
      </c>
      <c r="AS184" s="22">
        <v>374074</v>
      </c>
      <c r="AT184" s="22">
        <v>0</v>
      </c>
      <c r="AU184" s="22">
        <v>0</v>
      </c>
      <c r="AV184" s="22">
        <v>33376</v>
      </c>
      <c r="AW184" s="22">
        <v>2417</v>
      </c>
      <c r="AX184" s="22">
        <v>21160</v>
      </c>
      <c r="AY184" s="22">
        <v>216</v>
      </c>
      <c r="AZ184" s="22">
        <v>0</v>
      </c>
      <c r="BA184" s="22">
        <v>0</v>
      </c>
      <c r="BB184" s="22">
        <v>577878</v>
      </c>
      <c r="BC184" s="22">
        <v>0</v>
      </c>
      <c r="BD184" s="22">
        <v>0</v>
      </c>
      <c r="BE184" s="22">
        <v>3569</v>
      </c>
      <c r="BF184" s="22">
        <v>0</v>
      </c>
      <c r="BG184" s="22">
        <v>431404</v>
      </c>
      <c r="BH184" s="22">
        <v>112190</v>
      </c>
      <c r="BI184" s="22">
        <v>126430</v>
      </c>
      <c r="BJ184" s="22">
        <v>0</v>
      </c>
      <c r="BK184" s="22">
        <v>66933</v>
      </c>
      <c r="BL184" s="22">
        <v>0</v>
      </c>
      <c r="BM184" s="22">
        <v>8054</v>
      </c>
      <c r="BN184" s="22">
        <v>0</v>
      </c>
      <c r="BO184" s="22">
        <v>67342</v>
      </c>
      <c r="BP184" s="22">
        <v>0</v>
      </c>
      <c r="BQ184" s="22">
        <v>50637</v>
      </c>
      <c r="BR184" s="22">
        <v>0</v>
      </c>
      <c r="BS184" s="22">
        <v>0</v>
      </c>
      <c r="BT184" s="22">
        <v>0</v>
      </c>
      <c r="BU184" s="22">
        <v>0</v>
      </c>
      <c r="BV184" s="22">
        <v>303174</v>
      </c>
      <c r="BW184" s="22">
        <v>170316</v>
      </c>
      <c r="BX184" s="22">
        <v>0</v>
      </c>
      <c r="BY184" s="22">
        <v>0</v>
      </c>
      <c r="BZ184" s="22">
        <v>0</v>
      </c>
      <c r="CA184" s="22">
        <v>0</v>
      </c>
      <c r="CB184" s="22">
        <v>0</v>
      </c>
      <c r="CC184" s="22">
        <v>2468590</v>
      </c>
      <c r="CD184" s="22">
        <v>455297</v>
      </c>
    </row>
    <row r="185" spans="1:82" x14ac:dyDescent="0.25">
      <c r="A185" s="22" t="s">
        <v>120</v>
      </c>
      <c r="B185" s="22" t="s">
        <v>292</v>
      </c>
      <c r="C185" s="22" t="s">
        <v>487</v>
      </c>
      <c r="D185" s="22" t="s">
        <v>488</v>
      </c>
      <c r="E185" s="22">
        <v>1017065</v>
      </c>
      <c r="F185" s="22">
        <v>0</v>
      </c>
      <c r="G185" s="22">
        <v>223069</v>
      </c>
      <c r="H185" s="22">
        <v>0</v>
      </c>
      <c r="I185" s="22">
        <v>0</v>
      </c>
      <c r="J185" s="22">
        <v>42082</v>
      </c>
      <c r="K185" s="22">
        <v>0</v>
      </c>
      <c r="L185" s="22">
        <v>0</v>
      </c>
      <c r="M185" s="22">
        <v>1920</v>
      </c>
      <c r="N185" s="22">
        <v>0</v>
      </c>
      <c r="O185" s="22">
        <v>0</v>
      </c>
      <c r="P185" s="22">
        <v>162453</v>
      </c>
      <c r="Q185" s="22">
        <v>0</v>
      </c>
      <c r="R185" s="22">
        <v>0</v>
      </c>
      <c r="S185" s="22">
        <v>0</v>
      </c>
      <c r="T185" s="22">
        <v>0</v>
      </c>
      <c r="U185" s="22">
        <v>505765</v>
      </c>
      <c r="V185" s="22">
        <v>308426</v>
      </c>
      <c r="W185" s="22">
        <v>128868</v>
      </c>
      <c r="X185" s="22">
        <v>0</v>
      </c>
      <c r="Y185" s="22">
        <v>53115</v>
      </c>
      <c r="Z185" s="22">
        <v>0</v>
      </c>
      <c r="AA185" s="22">
        <v>0</v>
      </c>
      <c r="AB185" s="22">
        <v>1450</v>
      </c>
      <c r="AC185" s="22">
        <v>0</v>
      </c>
      <c r="AD185" s="22">
        <v>0</v>
      </c>
      <c r="AE185" s="22">
        <v>3750</v>
      </c>
      <c r="AF185" s="22">
        <v>0</v>
      </c>
      <c r="AG185" s="22">
        <v>0</v>
      </c>
      <c r="AH185" s="22">
        <v>0</v>
      </c>
      <c r="AI185" s="22">
        <v>0</v>
      </c>
      <c r="AJ185" s="22">
        <v>77910</v>
      </c>
      <c r="AK185" s="22">
        <v>15163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  <c r="AQ185" s="22">
        <v>2541036</v>
      </c>
      <c r="AR185" s="22">
        <v>93821</v>
      </c>
      <c r="AS185" s="22">
        <v>729982</v>
      </c>
      <c r="AT185" s="22">
        <v>0</v>
      </c>
      <c r="AU185" s="22">
        <v>0</v>
      </c>
      <c r="AV185" s="22">
        <v>50846</v>
      </c>
      <c r="AW185" s="22">
        <v>8232</v>
      </c>
      <c r="AX185" s="22">
        <v>8624</v>
      </c>
      <c r="AY185" s="22">
        <v>8852</v>
      </c>
      <c r="AZ185" s="22">
        <v>0</v>
      </c>
      <c r="BA185" s="22">
        <v>0</v>
      </c>
      <c r="BB185" s="22">
        <v>645676</v>
      </c>
      <c r="BC185" s="22">
        <v>0</v>
      </c>
      <c r="BD185" s="22">
        <v>0</v>
      </c>
      <c r="BE185" s="22">
        <v>19654</v>
      </c>
      <c r="BF185" s="22">
        <v>0</v>
      </c>
      <c r="BG185" s="22">
        <v>529770</v>
      </c>
      <c r="BH185" s="22">
        <v>224947</v>
      </c>
      <c r="BI185" s="22">
        <v>111752</v>
      </c>
      <c r="BJ185" s="22">
        <v>0</v>
      </c>
      <c r="BK185" s="22">
        <v>71296</v>
      </c>
      <c r="BL185" s="22">
        <v>0</v>
      </c>
      <c r="BM185" s="22">
        <v>0</v>
      </c>
      <c r="BN185" s="22">
        <v>1170</v>
      </c>
      <c r="BO185" s="22">
        <v>0</v>
      </c>
      <c r="BP185" s="22">
        <v>0</v>
      </c>
      <c r="BQ185" s="22">
        <v>3551</v>
      </c>
      <c r="BR185" s="22">
        <v>0</v>
      </c>
      <c r="BS185" s="22">
        <v>0</v>
      </c>
      <c r="BT185" s="22">
        <v>0</v>
      </c>
      <c r="BU185" s="22">
        <v>0</v>
      </c>
      <c r="BV185" s="22">
        <v>167717</v>
      </c>
      <c r="BW185" s="22">
        <v>27604</v>
      </c>
      <c r="BX185" s="22">
        <v>0</v>
      </c>
      <c r="BY185" s="22">
        <v>0</v>
      </c>
      <c r="BZ185" s="22">
        <v>0</v>
      </c>
      <c r="CA185" s="22">
        <v>0</v>
      </c>
      <c r="CB185" s="22">
        <v>0</v>
      </c>
      <c r="CC185" s="22">
        <v>2703494</v>
      </c>
      <c r="CD185" s="22">
        <v>-162458</v>
      </c>
    </row>
    <row r="186" spans="1:82" x14ac:dyDescent="0.25">
      <c r="A186" s="22" t="s">
        <v>120</v>
      </c>
      <c r="B186" s="22" t="s">
        <v>292</v>
      </c>
      <c r="C186" s="22" t="s">
        <v>489</v>
      </c>
      <c r="D186" s="22" t="s">
        <v>490</v>
      </c>
      <c r="E186" s="22">
        <v>2845069</v>
      </c>
      <c r="F186" s="22">
        <v>0</v>
      </c>
      <c r="G186" s="22">
        <v>90849</v>
      </c>
      <c r="H186" s="22">
        <v>0</v>
      </c>
      <c r="I186" s="22">
        <v>0</v>
      </c>
      <c r="J186" s="22">
        <v>55717</v>
      </c>
      <c r="K186" s="22">
        <v>0</v>
      </c>
      <c r="L186" s="22">
        <v>0</v>
      </c>
      <c r="M186" s="22">
        <v>107115</v>
      </c>
      <c r="N186" s="22">
        <v>0</v>
      </c>
      <c r="O186" s="22">
        <v>0</v>
      </c>
      <c r="P186" s="22">
        <v>91647</v>
      </c>
      <c r="Q186" s="22">
        <v>0</v>
      </c>
      <c r="R186" s="22">
        <v>0</v>
      </c>
      <c r="S186" s="22">
        <v>0</v>
      </c>
      <c r="T186" s="22">
        <v>0</v>
      </c>
      <c r="U186" s="22">
        <v>728724</v>
      </c>
      <c r="V186" s="22">
        <v>1966053</v>
      </c>
      <c r="W186" s="22">
        <v>203806</v>
      </c>
      <c r="X186" s="22">
        <v>0</v>
      </c>
      <c r="Y186" s="22">
        <v>43914</v>
      </c>
      <c r="Z186" s="22">
        <v>0</v>
      </c>
      <c r="AA186" s="22">
        <v>0</v>
      </c>
      <c r="AB186" s="22">
        <v>0</v>
      </c>
      <c r="AC186" s="22">
        <v>15838</v>
      </c>
      <c r="AD186" s="22">
        <v>555</v>
      </c>
      <c r="AE186" s="22">
        <v>0</v>
      </c>
      <c r="AF186" s="22">
        <v>0</v>
      </c>
      <c r="AG186" s="22">
        <v>0</v>
      </c>
      <c r="AH186" s="22">
        <v>10679</v>
      </c>
      <c r="AI186" s="22">
        <v>0</v>
      </c>
      <c r="AJ186" s="22">
        <v>67771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6227737</v>
      </c>
      <c r="AR186" s="22">
        <v>222303</v>
      </c>
      <c r="AS186" s="22">
        <v>446209</v>
      </c>
      <c r="AT186" s="22">
        <v>0</v>
      </c>
      <c r="AU186" s="22">
        <v>0</v>
      </c>
      <c r="AV186" s="22">
        <v>137254</v>
      </c>
      <c r="AW186" s="22">
        <v>13095</v>
      </c>
      <c r="AX186" s="22">
        <v>31964</v>
      </c>
      <c r="AY186" s="22">
        <v>195491</v>
      </c>
      <c r="AZ186" s="22">
        <v>0</v>
      </c>
      <c r="BA186" s="22">
        <v>215007</v>
      </c>
      <c r="BB186" s="22">
        <v>809914</v>
      </c>
      <c r="BC186" s="22">
        <v>0</v>
      </c>
      <c r="BD186" s="22">
        <v>0</v>
      </c>
      <c r="BE186" s="22">
        <v>0</v>
      </c>
      <c r="BF186" s="22">
        <v>0</v>
      </c>
      <c r="BG186" s="22">
        <v>884087</v>
      </c>
      <c r="BH186" s="22">
        <v>321023</v>
      </c>
      <c r="BI186" s="22">
        <v>199615</v>
      </c>
      <c r="BJ186" s="22">
        <v>0</v>
      </c>
      <c r="BK186" s="22">
        <v>49639</v>
      </c>
      <c r="BL186" s="22">
        <v>0</v>
      </c>
      <c r="BM186" s="22">
        <v>42683</v>
      </c>
      <c r="BN186" s="22">
        <v>0</v>
      </c>
      <c r="BO186" s="22">
        <v>132274</v>
      </c>
      <c r="BP186" s="22">
        <v>11431</v>
      </c>
      <c r="BQ186" s="22">
        <v>0</v>
      </c>
      <c r="BR186" s="22">
        <v>0</v>
      </c>
      <c r="BS186" s="22">
        <v>0</v>
      </c>
      <c r="BT186" s="22">
        <v>1083</v>
      </c>
      <c r="BU186" s="22">
        <v>0</v>
      </c>
      <c r="BV186" s="22">
        <v>299203</v>
      </c>
      <c r="BW186" s="22">
        <v>62200</v>
      </c>
      <c r="BX186" s="22">
        <v>0</v>
      </c>
      <c r="BY186" s="22">
        <v>0</v>
      </c>
      <c r="BZ186" s="22">
        <v>0</v>
      </c>
      <c r="CA186" s="22">
        <v>0</v>
      </c>
      <c r="CB186" s="22">
        <v>0</v>
      </c>
      <c r="CC186" s="22">
        <v>4074475</v>
      </c>
      <c r="CD186" s="22">
        <v>2153262</v>
      </c>
    </row>
    <row r="187" spans="1:82" x14ac:dyDescent="0.25">
      <c r="A187" s="22" t="s">
        <v>120</v>
      </c>
      <c r="B187" s="22" t="s">
        <v>292</v>
      </c>
      <c r="C187" s="22" t="s">
        <v>491</v>
      </c>
      <c r="D187" s="22" t="s">
        <v>492</v>
      </c>
      <c r="E187" s="22">
        <v>2709143</v>
      </c>
      <c r="F187" s="22">
        <v>0</v>
      </c>
      <c r="G187" s="22">
        <v>66051</v>
      </c>
      <c r="H187" s="22">
        <v>0</v>
      </c>
      <c r="I187" s="22">
        <v>29872</v>
      </c>
      <c r="J187" s="22">
        <v>340709</v>
      </c>
      <c r="K187" s="22">
        <v>22200</v>
      </c>
      <c r="L187" s="22">
        <v>0</v>
      </c>
      <c r="M187" s="22">
        <v>91595</v>
      </c>
      <c r="N187" s="22">
        <v>0</v>
      </c>
      <c r="O187" s="22">
        <v>0</v>
      </c>
      <c r="P187" s="22">
        <v>703846</v>
      </c>
      <c r="Q187" s="22">
        <v>23612</v>
      </c>
      <c r="R187" s="22">
        <v>0</v>
      </c>
      <c r="S187" s="22">
        <v>0</v>
      </c>
      <c r="T187" s="22">
        <v>0</v>
      </c>
      <c r="U187" s="22">
        <v>756689</v>
      </c>
      <c r="V187" s="22">
        <v>357374</v>
      </c>
      <c r="W187" s="22">
        <v>360594</v>
      </c>
      <c r="X187" s="22">
        <v>0</v>
      </c>
      <c r="Y187" s="22">
        <v>58225</v>
      </c>
      <c r="Z187" s="22">
        <v>0</v>
      </c>
      <c r="AA187" s="22">
        <v>38270</v>
      </c>
      <c r="AB187" s="22">
        <v>0</v>
      </c>
      <c r="AC187" s="22">
        <v>147213</v>
      </c>
      <c r="AD187" s="22">
        <v>0</v>
      </c>
      <c r="AE187" s="22">
        <v>26500</v>
      </c>
      <c r="AF187" s="22">
        <v>488307</v>
      </c>
      <c r="AG187" s="22">
        <v>0</v>
      </c>
      <c r="AH187" s="22">
        <v>0</v>
      </c>
      <c r="AI187" s="22">
        <v>76263</v>
      </c>
      <c r="AJ187" s="22">
        <v>312063</v>
      </c>
      <c r="AK187" s="22">
        <v>280365</v>
      </c>
      <c r="AL187" s="22">
        <v>0</v>
      </c>
      <c r="AM187" s="22">
        <v>0</v>
      </c>
      <c r="AN187" s="22">
        <v>1545087</v>
      </c>
      <c r="AO187" s="22">
        <v>0</v>
      </c>
      <c r="AP187" s="22">
        <v>33715</v>
      </c>
      <c r="AQ187" s="22">
        <v>8467693</v>
      </c>
      <c r="AR187" s="22">
        <v>90902</v>
      </c>
      <c r="AS187" s="22">
        <v>432077</v>
      </c>
      <c r="AT187" s="22">
        <v>0</v>
      </c>
      <c r="AU187" s="22">
        <v>94</v>
      </c>
      <c r="AV187" s="22">
        <v>198252</v>
      </c>
      <c r="AW187" s="22">
        <v>29459</v>
      </c>
      <c r="AX187" s="22">
        <v>0</v>
      </c>
      <c r="AY187" s="22">
        <v>144139</v>
      </c>
      <c r="AZ187" s="22">
        <v>0</v>
      </c>
      <c r="BA187" s="22">
        <v>0</v>
      </c>
      <c r="BB187" s="22">
        <v>2176192</v>
      </c>
      <c r="BC187" s="22">
        <v>34157</v>
      </c>
      <c r="BD187" s="22">
        <v>0</v>
      </c>
      <c r="BE187" s="22">
        <v>34938</v>
      </c>
      <c r="BF187" s="22">
        <v>0</v>
      </c>
      <c r="BG187" s="22">
        <v>912765</v>
      </c>
      <c r="BH187" s="22">
        <v>387565</v>
      </c>
      <c r="BI187" s="22">
        <v>480049</v>
      </c>
      <c r="BJ187" s="22">
        <v>0</v>
      </c>
      <c r="BK187" s="22">
        <v>108163</v>
      </c>
      <c r="BL187" s="22">
        <v>0</v>
      </c>
      <c r="BM187" s="22">
        <v>59538</v>
      </c>
      <c r="BN187" s="22">
        <v>0</v>
      </c>
      <c r="BO187" s="22">
        <v>96956</v>
      </c>
      <c r="BP187" s="22">
        <v>15567</v>
      </c>
      <c r="BQ187" s="22">
        <v>19111</v>
      </c>
      <c r="BR187" s="22">
        <v>233184</v>
      </c>
      <c r="BS187" s="22">
        <v>0</v>
      </c>
      <c r="BT187" s="22">
        <v>0</v>
      </c>
      <c r="BU187" s="22">
        <v>141103</v>
      </c>
      <c r="BV187" s="22">
        <v>563488</v>
      </c>
      <c r="BW187" s="22">
        <v>311441</v>
      </c>
      <c r="BX187" s="22">
        <v>0</v>
      </c>
      <c r="BY187" s="22">
        <v>0</v>
      </c>
      <c r="BZ187" s="22">
        <v>1297536</v>
      </c>
      <c r="CA187" s="22">
        <v>0</v>
      </c>
      <c r="CB187" s="22">
        <v>73258</v>
      </c>
      <c r="CC187" s="22">
        <v>7839934</v>
      </c>
      <c r="CD187" s="22">
        <v>627759</v>
      </c>
    </row>
    <row r="188" spans="1:82" x14ac:dyDescent="0.25">
      <c r="A188" s="22" t="s">
        <v>120</v>
      </c>
      <c r="B188" s="22" t="s">
        <v>292</v>
      </c>
      <c r="C188" s="22" t="s">
        <v>493</v>
      </c>
      <c r="D188" s="22" t="s">
        <v>494</v>
      </c>
      <c r="E188" s="22">
        <v>567798</v>
      </c>
      <c r="F188" s="22">
        <v>0</v>
      </c>
      <c r="G188" s="22">
        <v>153026</v>
      </c>
      <c r="H188" s="22">
        <v>0</v>
      </c>
      <c r="I188" s="22">
        <v>0</v>
      </c>
      <c r="J188" s="22">
        <v>70803</v>
      </c>
      <c r="K188" s="22">
        <v>0</v>
      </c>
      <c r="L188" s="22">
        <v>209205</v>
      </c>
      <c r="M188" s="22">
        <v>731</v>
      </c>
      <c r="N188" s="22">
        <v>0</v>
      </c>
      <c r="O188" s="22">
        <v>0</v>
      </c>
      <c r="P188" s="22">
        <v>150966</v>
      </c>
      <c r="Q188" s="22">
        <v>0</v>
      </c>
      <c r="R188" s="22">
        <v>0</v>
      </c>
      <c r="S188" s="22">
        <v>0</v>
      </c>
      <c r="T188" s="22">
        <v>0</v>
      </c>
      <c r="U188" s="22">
        <v>387226</v>
      </c>
      <c r="V188" s="22">
        <v>92092</v>
      </c>
      <c r="W188" s="22">
        <v>173823</v>
      </c>
      <c r="X188" s="22">
        <v>0</v>
      </c>
      <c r="Y188" s="22">
        <v>6788</v>
      </c>
      <c r="Z188" s="22">
        <v>0</v>
      </c>
      <c r="AA188" s="22">
        <v>6340</v>
      </c>
      <c r="AB188" s="22">
        <v>0</v>
      </c>
      <c r="AC188" s="22">
        <v>20305</v>
      </c>
      <c r="AD188" s="22">
        <v>0</v>
      </c>
      <c r="AE188" s="22">
        <v>-3000</v>
      </c>
      <c r="AF188" s="22">
        <v>0</v>
      </c>
      <c r="AG188" s="22">
        <v>0</v>
      </c>
      <c r="AH188" s="22">
        <v>0</v>
      </c>
      <c r="AI188" s="22">
        <v>0</v>
      </c>
      <c r="AJ188" s="22">
        <v>357692</v>
      </c>
      <c r="AK188" s="22">
        <v>9182</v>
      </c>
      <c r="AL188" s="22">
        <v>0</v>
      </c>
      <c r="AM188" s="22">
        <v>2093</v>
      </c>
      <c r="AN188" s="22">
        <v>0</v>
      </c>
      <c r="AO188" s="22">
        <v>0</v>
      </c>
      <c r="AP188" s="22">
        <v>0</v>
      </c>
      <c r="AQ188" s="22">
        <v>2205070</v>
      </c>
      <c r="AR188" s="22">
        <v>50401</v>
      </c>
      <c r="AS188" s="22">
        <v>230841</v>
      </c>
      <c r="AT188" s="22">
        <v>0</v>
      </c>
      <c r="AU188" s="22">
        <v>0</v>
      </c>
      <c r="AV188" s="22">
        <v>66383</v>
      </c>
      <c r="AW188" s="22">
        <v>0</v>
      </c>
      <c r="AX188" s="22">
        <v>130992</v>
      </c>
      <c r="AY188" s="22">
        <v>6172</v>
      </c>
      <c r="AZ188" s="22">
        <v>0</v>
      </c>
      <c r="BA188" s="22">
        <v>0</v>
      </c>
      <c r="BB188" s="22">
        <v>211482</v>
      </c>
      <c r="BC188" s="22">
        <v>2065</v>
      </c>
      <c r="BD188" s="22">
        <v>0</v>
      </c>
      <c r="BE188" s="22">
        <v>21497</v>
      </c>
      <c r="BF188" s="22">
        <v>0</v>
      </c>
      <c r="BG188" s="22">
        <v>276587</v>
      </c>
      <c r="BH188" s="22">
        <v>58167</v>
      </c>
      <c r="BI188" s="22">
        <v>246465</v>
      </c>
      <c r="BJ188" s="22">
        <v>0</v>
      </c>
      <c r="BK188" s="22">
        <v>6788</v>
      </c>
      <c r="BL188" s="22">
        <v>0</v>
      </c>
      <c r="BM188" s="22">
        <v>15771</v>
      </c>
      <c r="BN188" s="22">
        <v>3425</v>
      </c>
      <c r="BO188" s="22">
        <v>14442</v>
      </c>
      <c r="BP188" s="22">
        <v>4564</v>
      </c>
      <c r="BQ188" s="22">
        <v>4870</v>
      </c>
      <c r="BR188" s="22">
        <v>0</v>
      </c>
      <c r="BS188" s="22">
        <v>0</v>
      </c>
      <c r="BT188" s="22">
        <v>0</v>
      </c>
      <c r="BU188" s="22">
        <v>0</v>
      </c>
      <c r="BV188" s="22">
        <v>401529</v>
      </c>
      <c r="BW188" s="22">
        <v>16534</v>
      </c>
      <c r="BX188" s="22">
        <v>0</v>
      </c>
      <c r="BY188" s="22">
        <v>0</v>
      </c>
      <c r="BZ188" s="22">
        <v>0</v>
      </c>
      <c r="CA188" s="22">
        <v>0</v>
      </c>
      <c r="CB188" s="22">
        <v>383383</v>
      </c>
      <c r="CC188" s="22">
        <v>2152358</v>
      </c>
      <c r="CD188" s="22">
        <v>52712</v>
      </c>
    </row>
    <row r="189" spans="1:82" x14ac:dyDescent="0.25">
      <c r="A189" s="22" t="s">
        <v>120</v>
      </c>
      <c r="B189" s="22" t="s">
        <v>292</v>
      </c>
      <c r="C189" s="22" t="s">
        <v>495</v>
      </c>
      <c r="D189" s="22" t="s">
        <v>496</v>
      </c>
      <c r="E189" s="22">
        <v>7754626</v>
      </c>
      <c r="F189" s="22">
        <v>17000</v>
      </c>
      <c r="G189" s="22">
        <v>145694</v>
      </c>
      <c r="H189" s="22">
        <v>0</v>
      </c>
      <c r="I189" s="22">
        <v>364258</v>
      </c>
      <c r="J189" s="22">
        <v>262737</v>
      </c>
      <c r="K189" s="22">
        <v>0</v>
      </c>
      <c r="L189" s="22">
        <v>1340188</v>
      </c>
      <c r="M189" s="22">
        <v>97817</v>
      </c>
      <c r="N189" s="22">
        <v>0</v>
      </c>
      <c r="O189" s="22">
        <v>0</v>
      </c>
      <c r="P189" s="22">
        <v>594167</v>
      </c>
      <c r="Q189" s="22">
        <v>7122</v>
      </c>
      <c r="R189" s="22">
        <v>0</v>
      </c>
      <c r="S189" s="22">
        <v>73147</v>
      </c>
      <c r="T189" s="22">
        <v>0</v>
      </c>
      <c r="U189" s="22">
        <v>1623622</v>
      </c>
      <c r="V189" s="22">
        <v>509436</v>
      </c>
      <c r="W189" s="22">
        <v>314021</v>
      </c>
      <c r="X189" s="22">
        <v>0</v>
      </c>
      <c r="Y189" s="22">
        <v>1025368</v>
      </c>
      <c r="Z189" s="22">
        <v>0</v>
      </c>
      <c r="AA189" s="22">
        <v>45753</v>
      </c>
      <c r="AB189" s="22">
        <v>355862</v>
      </c>
      <c r="AC189" s="22">
        <v>26571</v>
      </c>
      <c r="AD189" s="22">
        <v>0</v>
      </c>
      <c r="AE189" s="22">
        <v>491695</v>
      </c>
      <c r="AF189" s="22">
        <v>0</v>
      </c>
      <c r="AG189" s="22">
        <v>0</v>
      </c>
      <c r="AH189" s="22">
        <v>0</v>
      </c>
      <c r="AI189" s="22">
        <v>0</v>
      </c>
      <c r="AJ189" s="22">
        <v>467946</v>
      </c>
      <c r="AK189" s="22">
        <v>240168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  <c r="AQ189" s="22">
        <v>15757198</v>
      </c>
      <c r="AR189" s="22">
        <v>257256</v>
      </c>
      <c r="AS189" s="22">
        <v>1116779</v>
      </c>
      <c r="AT189" s="22">
        <v>0</v>
      </c>
      <c r="AU189" s="22">
        <v>791885</v>
      </c>
      <c r="AV189" s="22">
        <v>648494</v>
      </c>
      <c r="AW189" s="22">
        <v>0</v>
      </c>
      <c r="AX189" s="22">
        <v>1285610</v>
      </c>
      <c r="AY189" s="22">
        <v>147270</v>
      </c>
      <c r="AZ189" s="22">
        <v>0</v>
      </c>
      <c r="BA189" s="22">
        <v>0</v>
      </c>
      <c r="BB189" s="22">
        <v>4302785</v>
      </c>
      <c r="BC189" s="22">
        <v>88582</v>
      </c>
      <c r="BD189" s="22">
        <v>0</v>
      </c>
      <c r="BE189" s="22">
        <v>160296</v>
      </c>
      <c r="BF189" s="22">
        <v>0</v>
      </c>
      <c r="BG189" s="22">
        <v>1130670</v>
      </c>
      <c r="BH189" s="22">
        <v>459499</v>
      </c>
      <c r="BI189" s="22">
        <v>442722</v>
      </c>
      <c r="BJ189" s="22">
        <v>0</v>
      </c>
      <c r="BK189" s="22">
        <v>1110031</v>
      </c>
      <c r="BL189" s="22">
        <v>0</v>
      </c>
      <c r="BM189" s="22">
        <v>67007</v>
      </c>
      <c r="BN189" s="22">
        <v>731638</v>
      </c>
      <c r="BO189" s="22">
        <v>286763</v>
      </c>
      <c r="BP189" s="22">
        <v>0</v>
      </c>
      <c r="BQ189" s="22">
        <v>319135</v>
      </c>
      <c r="BR189" s="22">
        <v>0</v>
      </c>
      <c r="BS189" s="22">
        <v>0</v>
      </c>
      <c r="BT189" s="22">
        <v>0</v>
      </c>
      <c r="BU189" s="22">
        <v>0</v>
      </c>
      <c r="BV189" s="22">
        <v>1654583</v>
      </c>
      <c r="BW189" s="22">
        <v>1231618</v>
      </c>
      <c r="BX189" s="22">
        <v>0</v>
      </c>
      <c r="BY189" s="22">
        <v>0</v>
      </c>
      <c r="BZ189" s="22">
        <v>0</v>
      </c>
      <c r="CA189" s="22">
        <v>0</v>
      </c>
      <c r="CB189" s="22">
        <v>0</v>
      </c>
      <c r="CC189" s="22">
        <v>16232623</v>
      </c>
      <c r="CD189" s="22">
        <v>-475425</v>
      </c>
    </row>
    <row r="190" spans="1:82" x14ac:dyDescent="0.25">
      <c r="A190" s="22" t="s">
        <v>120</v>
      </c>
      <c r="B190" s="22" t="s">
        <v>292</v>
      </c>
      <c r="C190" s="22" t="s">
        <v>497</v>
      </c>
      <c r="D190" s="22" t="s">
        <v>498</v>
      </c>
      <c r="E190" s="22">
        <v>4034970</v>
      </c>
      <c r="F190" s="22">
        <v>0</v>
      </c>
      <c r="G190" s="22">
        <v>207855</v>
      </c>
      <c r="H190" s="22">
        <v>334115</v>
      </c>
      <c r="I190" s="22">
        <v>56272</v>
      </c>
      <c r="J190" s="22">
        <v>395727</v>
      </c>
      <c r="K190" s="22">
        <v>0</v>
      </c>
      <c r="L190" s="22">
        <v>37977</v>
      </c>
      <c r="M190" s="22">
        <v>15285</v>
      </c>
      <c r="N190" s="22">
        <v>0</v>
      </c>
      <c r="O190" s="22">
        <v>1180</v>
      </c>
      <c r="P190" s="22">
        <v>3317346</v>
      </c>
      <c r="Q190" s="22">
        <v>5642</v>
      </c>
      <c r="R190" s="22">
        <v>0</v>
      </c>
      <c r="S190" s="22">
        <v>0</v>
      </c>
      <c r="T190" s="22">
        <v>0</v>
      </c>
      <c r="U190" s="22">
        <v>1453832</v>
      </c>
      <c r="V190" s="22">
        <v>286756</v>
      </c>
      <c r="W190" s="22">
        <v>632569</v>
      </c>
      <c r="X190" s="22">
        <v>0</v>
      </c>
      <c r="Y190" s="22">
        <v>134043</v>
      </c>
      <c r="Z190" s="22">
        <v>0</v>
      </c>
      <c r="AA190" s="22">
        <v>35192</v>
      </c>
      <c r="AB190" s="22">
        <v>90224</v>
      </c>
      <c r="AC190" s="22">
        <v>47697</v>
      </c>
      <c r="AD190" s="22">
        <v>30709</v>
      </c>
      <c r="AE190" s="22">
        <v>712865</v>
      </c>
      <c r="AF190" s="22">
        <v>0</v>
      </c>
      <c r="AG190" s="22">
        <v>0</v>
      </c>
      <c r="AH190" s="22">
        <v>0</v>
      </c>
      <c r="AI190" s="22">
        <v>169248</v>
      </c>
      <c r="AJ190" s="22">
        <v>710037</v>
      </c>
      <c r="AK190" s="22">
        <v>170985</v>
      </c>
      <c r="AL190" s="22">
        <v>123244</v>
      </c>
      <c r="AM190" s="22">
        <v>0</v>
      </c>
      <c r="AN190" s="22">
        <v>0</v>
      </c>
      <c r="AO190" s="22">
        <v>0</v>
      </c>
      <c r="AP190" s="22">
        <v>287334</v>
      </c>
      <c r="AQ190" s="22">
        <v>13291104</v>
      </c>
      <c r="AR190" s="22">
        <v>174035</v>
      </c>
      <c r="AS190" s="22">
        <v>997516</v>
      </c>
      <c r="AT190" s="22">
        <v>159192</v>
      </c>
      <c r="AU190" s="22">
        <v>52771</v>
      </c>
      <c r="AV190" s="22">
        <v>244008</v>
      </c>
      <c r="AW190" s="22">
        <v>6131</v>
      </c>
      <c r="AX190" s="22">
        <v>94089</v>
      </c>
      <c r="AY190" s="22">
        <v>92336</v>
      </c>
      <c r="AZ190" s="22">
        <v>0</v>
      </c>
      <c r="BA190" s="22">
        <v>32394</v>
      </c>
      <c r="BB190" s="22">
        <v>1545539</v>
      </c>
      <c r="BC190" s="22">
        <v>36529</v>
      </c>
      <c r="BD190" s="22">
        <v>0</v>
      </c>
      <c r="BE190" s="22">
        <v>52154</v>
      </c>
      <c r="BF190" s="22">
        <v>0</v>
      </c>
      <c r="BG190" s="22">
        <v>1035380</v>
      </c>
      <c r="BH190" s="22">
        <v>282771</v>
      </c>
      <c r="BI190" s="22">
        <v>500493</v>
      </c>
      <c r="BJ190" s="22">
        <v>5922</v>
      </c>
      <c r="BK190" s="22">
        <v>166104</v>
      </c>
      <c r="BL190" s="22">
        <v>0</v>
      </c>
      <c r="BM190" s="22">
        <v>40130</v>
      </c>
      <c r="BN190" s="22">
        <v>87118</v>
      </c>
      <c r="BO190" s="22">
        <v>97859</v>
      </c>
      <c r="BP190" s="22">
        <v>110375</v>
      </c>
      <c r="BQ190" s="22">
        <v>584016</v>
      </c>
      <c r="BR190" s="22">
        <v>0</v>
      </c>
      <c r="BS190" s="22">
        <v>0</v>
      </c>
      <c r="BT190" s="22">
        <v>0</v>
      </c>
      <c r="BU190" s="22">
        <v>158855</v>
      </c>
      <c r="BV190" s="22">
        <v>938165</v>
      </c>
      <c r="BW190" s="22">
        <v>655756</v>
      </c>
      <c r="BX190" s="22">
        <v>0</v>
      </c>
      <c r="BY190" s="22">
        <v>0</v>
      </c>
      <c r="BZ190" s="22">
        <v>0</v>
      </c>
      <c r="CA190" s="22">
        <v>0</v>
      </c>
      <c r="CB190" s="22">
        <v>0</v>
      </c>
      <c r="CC190" s="22">
        <v>8149638</v>
      </c>
      <c r="CD190" s="22">
        <v>5141466</v>
      </c>
    </row>
    <row r="191" spans="1:82" x14ac:dyDescent="0.25">
      <c r="A191" s="22" t="s">
        <v>120</v>
      </c>
      <c r="B191" s="22" t="s">
        <v>292</v>
      </c>
      <c r="C191" s="22" t="s">
        <v>499</v>
      </c>
      <c r="D191" s="22" t="s">
        <v>500</v>
      </c>
      <c r="E191" s="22">
        <v>1087128</v>
      </c>
      <c r="F191" s="22">
        <v>0</v>
      </c>
      <c r="G191" s="22">
        <v>16606</v>
      </c>
      <c r="H191" s="22">
        <v>0</v>
      </c>
      <c r="I191" s="22">
        <v>0</v>
      </c>
      <c r="J191" s="22">
        <v>80452</v>
      </c>
      <c r="K191" s="22">
        <v>0</v>
      </c>
      <c r="L191" s="22">
        <v>0</v>
      </c>
      <c r="M191" s="22">
        <v>90</v>
      </c>
      <c r="N191" s="22">
        <v>0</v>
      </c>
      <c r="O191" s="22">
        <v>0</v>
      </c>
      <c r="P191" s="22">
        <v>81649</v>
      </c>
      <c r="Q191" s="22">
        <v>0</v>
      </c>
      <c r="R191" s="22">
        <v>0</v>
      </c>
      <c r="S191" s="22">
        <v>0</v>
      </c>
      <c r="T191" s="22">
        <v>0</v>
      </c>
      <c r="U191" s="22">
        <v>646948</v>
      </c>
      <c r="V191" s="22">
        <v>65434</v>
      </c>
      <c r="W191" s="22">
        <v>88662</v>
      </c>
      <c r="X191" s="22">
        <v>0</v>
      </c>
      <c r="Y191" s="22">
        <v>10600</v>
      </c>
      <c r="Z191" s="22">
        <v>0</v>
      </c>
      <c r="AA191" s="22">
        <v>3250</v>
      </c>
      <c r="AB191" s="22">
        <v>0</v>
      </c>
      <c r="AC191" s="22">
        <v>47548</v>
      </c>
      <c r="AD191" s="22">
        <v>3541</v>
      </c>
      <c r="AE191" s="22">
        <v>181084</v>
      </c>
      <c r="AF191" s="22">
        <v>0</v>
      </c>
      <c r="AG191" s="22">
        <v>0</v>
      </c>
      <c r="AH191" s="22">
        <v>0</v>
      </c>
      <c r="AI191" s="22">
        <v>0</v>
      </c>
      <c r="AJ191" s="22">
        <v>339448</v>
      </c>
      <c r="AK191" s="22">
        <v>14600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  <c r="AQ191" s="22">
        <v>2667040</v>
      </c>
      <c r="AR191" s="22">
        <v>63578</v>
      </c>
      <c r="AS191" s="22">
        <v>423248</v>
      </c>
      <c r="AT191" s="22">
        <v>0</v>
      </c>
      <c r="AU191" s="22">
        <v>0</v>
      </c>
      <c r="AV191" s="22">
        <v>77907</v>
      </c>
      <c r="AW191" s="22">
        <v>0</v>
      </c>
      <c r="AX191" s="22">
        <v>21870</v>
      </c>
      <c r="AY191" s="22">
        <v>8652</v>
      </c>
      <c r="AZ191" s="22">
        <v>0</v>
      </c>
      <c r="BA191" s="22">
        <v>0</v>
      </c>
      <c r="BB191" s="22">
        <v>629320</v>
      </c>
      <c r="BC191" s="22">
        <v>11368</v>
      </c>
      <c r="BD191" s="22">
        <v>0</v>
      </c>
      <c r="BE191" s="22">
        <v>0</v>
      </c>
      <c r="BF191" s="22">
        <v>0</v>
      </c>
      <c r="BG191" s="22">
        <v>629873</v>
      </c>
      <c r="BH191" s="22">
        <v>181306</v>
      </c>
      <c r="BI191" s="22">
        <v>52224</v>
      </c>
      <c r="BJ191" s="22">
        <v>0</v>
      </c>
      <c r="BK191" s="22">
        <v>12221</v>
      </c>
      <c r="BL191" s="22">
        <v>0</v>
      </c>
      <c r="BM191" s="22">
        <v>1354</v>
      </c>
      <c r="BN191" s="22">
        <v>0</v>
      </c>
      <c r="BO191" s="22">
        <v>64743</v>
      </c>
      <c r="BP191" s="22">
        <v>5541</v>
      </c>
      <c r="BQ191" s="22">
        <v>59945</v>
      </c>
      <c r="BR191" s="22">
        <v>0</v>
      </c>
      <c r="BS191" s="22">
        <v>0</v>
      </c>
      <c r="BT191" s="22">
        <v>0</v>
      </c>
      <c r="BU191" s="22">
        <v>0</v>
      </c>
      <c r="BV191" s="22">
        <v>738093</v>
      </c>
      <c r="BW191" s="22">
        <v>22019</v>
      </c>
      <c r="BX191" s="22">
        <v>0</v>
      </c>
      <c r="BY191" s="22">
        <v>0</v>
      </c>
      <c r="BZ191" s="22">
        <v>0</v>
      </c>
      <c r="CA191" s="22">
        <v>0</v>
      </c>
      <c r="CB191" s="22">
        <v>0</v>
      </c>
      <c r="CC191" s="22">
        <v>3003262</v>
      </c>
      <c r="CD191" s="22">
        <v>-336222</v>
      </c>
    </row>
    <row r="192" spans="1:82" x14ac:dyDescent="0.25">
      <c r="A192" s="22" t="s">
        <v>120</v>
      </c>
      <c r="B192" s="22" t="s">
        <v>292</v>
      </c>
      <c r="C192" s="22" t="s">
        <v>501</v>
      </c>
      <c r="D192" s="22" t="s">
        <v>502</v>
      </c>
      <c r="E192" s="22">
        <v>2611651</v>
      </c>
      <c r="F192" s="22">
        <v>0</v>
      </c>
      <c r="G192" s="22">
        <v>133987</v>
      </c>
      <c r="H192" s="22">
        <v>0</v>
      </c>
      <c r="I192" s="22">
        <v>0</v>
      </c>
      <c r="J192" s="22">
        <v>130000</v>
      </c>
      <c r="K192" s="22">
        <v>0</v>
      </c>
      <c r="L192" s="22">
        <v>0</v>
      </c>
      <c r="M192" s="22">
        <v>5641</v>
      </c>
      <c r="N192" s="22">
        <v>0</v>
      </c>
      <c r="O192" s="22">
        <v>12250</v>
      </c>
      <c r="P192" s="22">
        <v>694064</v>
      </c>
      <c r="Q192" s="22">
        <v>0</v>
      </c>
      <c r="R192" s="22">
        <v>0</v>
      </c>
      <c r="S192" s="22">
        <v>0</v>
      </c>
      <c r="T192" s="22">
        <v>0</v>
      </c>
      <c r="U192" s="22">
        <v>474462</v>
      </c>
      <c r="V192" s="22">
        <v>199599</v>
      </c>
      <c r="W192" s="22">
        <v>218443</v>
      </c>
      <c r="X192" s="22">
        <v>0</v>
      </c>
      <c r="Y192" s="22">
        <v>170811</v>
      </c>
      <c r="Z192" s="22">
        <v>0</v>
      </c>
      <c r="AA192" s="22">
        <v>14038</v>
      </c>
      <c r="AB192" s="22">
        <v>0</v>
      </c>
      <c r="AC192" s="22">
        <v>6607</v>
      </c>
      <c r="AD192" s="22">
        <v>0</v>
      </c>
      <c r="AE192" s="22">
        <v>7117</v>
      </c>
      <c r="AF192" s="22">
        <v>0</v>
      </c>
      <c r="AG192" s="22">
        <v>0</v>
      </c>
      <c r="AH192" s="22">
        <v>0</v>
      </c>
      <c r="AI192" s="22">
        <v>0</v>
      </c>
      <c r="AJ192" s="22">
        <v>387981</v>
      </c>
      <c r="AK192" s="22">
        <v>20142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  <c r="AQ192" s="22">
        <v>5086793</v>
      </c>
      <c r="AR192" s="22">
        <v>101711</v>
      </c>
      <c r="AS192" s="22">
        <v>941539</v>
      </c>
      <c r="AT192" s="22">
        <v>0</v>
      </c>
      <c r="AU192" s="22">
        <v>0</v>
      </c>
      <c r="AV192" s="22">
        <v>54954</v>
      </c>
      <c r="AW192" s="22">
        <v>0</v>
      </c>
      <c r="AX192" s="22">
        <v>39095</v>
      </c>
      <c r="AY192" s="22">
        <v>35437</v>
      </c>
      <c r="AZ192" s="22">
        <v>0</v>
      </c>
      <c r="BA192" s="22">
        <v>256711</v>
      </c>
      <c r="BB192" s="22">
        <v>585995</v>
      </c>
      <c r="BC192" s="22">
        <v>4000</v>
      </c>
      <c r="BD192" s="22">
        <v>0</v>
      </c>
      <c r="BE192" s="22">
        <v>35894</v>
      </c>
      <c r="BF192" s="22">
        <v>0</v>
      </c>
      <c r="BG192" s="22">
        <v>521634</v>
      </c>
      <c r="BH192" s="22">
        <v>198492</v>
      </c>
      <c r="BI192" s="22">
        <v>308557</v>
      </c>
      <c r="BJ192" s="22">
        <v>0</v>
      </c>
      <c r="BK192" s="22">
        <v>181582</v>
      </c>
      <c r="BL192" s="22">
        <v>0</v>
      </c>
      <c r="BM192" s="22">
        <v>23175</v>
      </c>
      <c r="BN192" s="22">
        <v>0</v>
      </c>
      <c r="BO192" s="22">
        <v>71102</v>
      </c>
      <c r="BP192" s="22">
        <v>0</v>
      </c>
      <c r="BQ192" s="22">
        <v>91447</v>
      </c>
      <c r="BR192" s="22">
        <v>0</v>
      </c>
      <c r="BS192" s="22">
        <v>0</v>
      </c>
      <c r="BT192" s="22">
        <v>0</v>
      </c>
      <c r="BU192" s="22">
        <v>0</v>
      </c>
      <c r="BV192" s="22">
        <v>569417</v>
      </c>
      <c r="BW192" s="22">
        <v>112011</v>
      </c>
      <c r="BX192" s="22">
        <v>0</v>
      </c>
      <c r="BY192" s="22">
        <v>0</v>
      </c>
      <c r="BZ192" s="22">
        <v>0</v>
      </c>
      <c r="CA192" s="22">
        <v>0</v>
      </c>
      <c r="CB192" s="22">
        <v>0</v>
      </c>
      <c r="CC192" s="22">
        <v>4132753</v>
      </c>
      <c r="CD192" s="22">
        <v>954040</v>
      </c>
    </row>
    <row r="193" spans="1:82" x14ac:dyDescent="0.25">
      <c r="A193" s="22" t="s">
        <v>120</v>
      </c>
      <c r="B193" s="22" t="s">
        <v>292</v>
      </c>
      <c r="C193" s="22" t="s">
        <v>503</v>
      </c>
      <c r="D193" s="22" t="s">
        <v>504</v>
      </c>
      <c r="E193" s="22">
        <v>3924166</v>
      </c>
      <c r="F193" s="22">
        <v>679224</v>
      </c>
      <c r="G193" s="22">
        <v>0</v>
      </c>
      <c r="H193" s="22">
        <v>0</v>
      </c>
      <c r="I193" s="22">
        <v>479478</v>
      </c>
      <c r="J193" s="22">
        <v>105905</v>
      </c>
      <c r="K193" s="22">
        <v>0</v>
      </c>
      <c r="L193" s="22">
        <v>0</v>
      </c>
      <c r="M193" s="22">
        <v>7414</v>
      </c>
      <c r="N193" s="22">
        <v>0</v>
      </c>
      <c r="O193" s="22">
        <v>34073</v>
      </c>
      <c r="P193" s="22">
        <v>432143</v>
      </c>
      <c r="Q193" s="22">
        <v>21464</v>
      </c>
      <c r="R193" s="22">
        <v>0</v>
      </c>
      <c r="S193" s="22">
        <v>0</v>
      </c>
      <c r="T193" s="22">
        <v>0</v>
      </c>
      <c r="U193" s="22">
        <v>1345972</v>
      </c>
      <c r="V193" s="22">
        <v>625205</v>
      </c>
      <c r="W193" s="22">
        <v>9904</v>
      </c>
      <c r="X193" s="22">
        <v>0</v>
      </c>
      <c r="Y193" s="22">
        <v>251737</v>
      </c>
      <c r="Z193" s="22">
        <v>0</v>
      </c>
      <c r="AA193" s="22">
        <v>38066</v>
      </c>
      <c r="AB193" s="22">
        <v>0</v>
      </c>
      <c r="AC193" s="22">
        <v>49510</v>
      </c>
      <c r="AD193" s="22">
        <v>0</v>
      </c>
      <c r="AE193" s="22">
        <v>552984</v>
      </c>
      <c r="AF193" s="22">
        <v>0</v>
      </c>
      <c r="AG193" s="22">
        <v>0</v>
      </c>
      <c r="AH193" s="22">
        <v>0</v>
      </c>
      <c r="AI193" s="22">
        <v>0</v>
      </c>
      <c r="AJ193" s="22">
        <v>1088983</v>
      </c>
      <c r="AK193" s="22">
        <v>0</v>
      </c>
      <c r="AL193" s="22">
        <v>0</v>
      </c>
      <c r="AM193" s="22">
        <v>0</v>
      </c>
      <c r="AN193" s="22">
        <v>3965680</v>
      </c>
      <c r="AO193" s="22">
        <v>0</v>
      </c>
      <c r="AP193" s="22">
        <v>1642066</v>
      </c>
      <c r="AQ193" s="22">
        <v>15253974</v>
      </c>
      <c r="AR193" s="22">
        <v>113350</v>
      </c>
      <c r="AS193" s="22">
        <v>680296</v>
      </c>
      <c r="AT193" s="22">
        <v>0</v>
      </c>
      <c r="AU193" s="22">
        <v>821438</v>
      </c>
      <c r="AV193" s="22">
        <v>264436</v>
      </c>
      <c r="AW193" s="22">
        <v>0</v>
      </c>
      <c r="AX193" s="22">
        <v>75075</v>
      </c>
      <c r="AY193" s="22">
        <v>71930</v>
      </c>
      <c r="AZ193" s="22">
        <v>0</v>
      </c>
      <c r="BA193" s="22">
        <v>590143</v>
      </c>
      <c r="BB193" s="22">
        <v>1397187</v>
      </c>
      <c r="BC193" s="22">
        <v>89083</v>
      </c>
      <c r="BD193" s="22">
        <v>0</v>
      </c>
      <c r="BE193" s="22">
        <v>122968</v>
      </c>
      <c r="BF193" s="22">
        <v>0</v>
      </c>
      <c r="BG193" s="22">
        <v>1115814</v>
      </c>
      <c r="BH193" s="22">
        <v>457872</v>
      </c>
      <c r="BI193" s="22">
        <v>254707</v>
      </c>
      <c r="BJ193" s="22">
        <v>0</v>
      </c>
      <c r="BK193" s="22">
        <v>289333</v>
      </c>
      <c r="BL193" s="22">
        <v>0</v>
      </c>
      <c r="BM193" s="22">
        <v>44097</v>
      </c>
      <c r="BN193" s="22">
        <v>2817</v>
      </c>
      <c r="BO193" s="22">
        <v>329384</v>
      </c>
      <c r="BP193" s="22">
        <v>0</v>
      </c>
      <c r="BQ193" s="22">
        <v>7635</v>
      </c>
      <c r="BR193" s="22">
        <v>0</v>
      </c>
      <c r="BS193" s="22">
        <v>0</v>
      </c>
      <c r="BT193" s="22">
        <v>0</v>
      </c>
      <c r="BU193" s="22">
        <v>51736</v>
      </c>
      <c r="BV193" s="22">
        <v>2315979</v>
      </c>
      <c r="BW193" s="22">
        <v>178982</v>
      </c>
      <c r="BX193" s="22">
        <v>0</v>
      </c>
      <c r="BY193" s="22">
        <v>0</v>
      </c>
      <c r="BZ193" s="22">
        <v>3557773</v>
      </c>
      <c r="CA193" s="22">
        <v>0</v>
      </c>
      <c r="CB193" s="22">
        <v>0</v>
      </c>
      <c r="CC193" s="22">
        <v>12832035</v>
      </c>
      <c r="CD193" s="22">
        <v>2421939</v>
      </c>
    </row>
    <row r="194" spans="1:82" x14ac:dyDescent="0.25">
      <c r="A194" s="22" t="s">
        <v>120</v>
      </c>
      <c r="B194" s="22" t="s">
        <v>292</v>
      </c>
      <c r="C194" s="22" t="s">
        <v>505</v>
      </c>
      <c r="D194" s="22" t="s">
        <v>506</v>
      </c>
      <c r="E194" s="22">
        <v>858059</v>
      </c>
      <c r="F194" s="22">
        <v>0</v>
      </c>
      <c r="G194" s="22">
        <v>281208</v>
      </c>
      <c r="H194" s="22">
        <v>0</v>
      </c>
      <c r="I194" s="22">
        <v>0</v>
      </c>
      <c r="J194" s="22">
        <v>49802</v>
      </c>
      <c r="K194" s="22">
        <v>0</v>
      </c>
      <c r="L194" s="22">
        <v>0</v>
      </c>
      <c r="M194" s="22">
        <v>11265</v>
      </c>
      <c r="N194" s="22">
        <v>0</v>
      </c>
      <c r="O194" s="22">
        <v>0</v>
      </c>
      <c r="P194" s="22">
        <v>371680</v>
      </c>
      <c r="Q194" s="22">
        <v>0</v>
      </c>
      <c r="R194" s="22">
        <v>0</v>
      </c>
      <c r="S194" s="22">
        <v>0</v>
      </c>
      <c r="T194" s="22">
        <v>0</v>
      </c>
      <c r="U194" s="22">
        <v>125913</v>
      </c>
      <c r="V194" s="22">
        <v>112398</v>
      </c>
      <c r="W194" s="22">
        <v>317237</v>
      </c>
      <c r="X194" s="22">
        <v>0</v>
      </c>
      <c r="Y194" s="22">
        <v>51582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14400</v>
      </c>
      <c r="AF194" s="22">
        <v>0</v>
      </c>
      <c r="AG194" s="22">
        <v>0</v>
      </c>
      <c r="AH194" s="22">
        <v>0</v>
      </c>
      <c r="AI194" s="22">
        <v>0</v>
      </c>
      <c r="AJ194" s="22">
        <v>225380</v>
      </c>
      <c r="AK194" s="22">
        <v>6629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  <c r="AQ194" s="22">
        <v>2425553</v>
      </c>
      <c r="AR194" s="22">
        <v>47156</v>
      </c>
      <c r="AS194" s="22">
        <v>328092</v>
      </c>
      <c r="AT194" s="22">
        <v>0</v>
      </c>
      <c r="AU194" s="22">
        <v>0</v>
      </c>
      <c r="AV194" s="22">
        <v>123929</v>
      </c>
      <c r="AW194" s="22">
        <v>0</v>
      </c>
      <c r="AX194" s="22">
        <v>0</v>
      </c>
      <c r="AY194" s="22">
        <v>39012</v>
      </c>
      <c r="AZ194" s="22">
        <v>0</v>
      </c>
      <c r="BA194" s="22">
        <v>182969</v>
      </c>
      <c r="BB194" s="22">
        <v>331153</v>
      </c>
      <c r="BC194" s="22">
        <v>0</v>
      </c>
      <c r="BD194" s="22">
        <v>0</v>
      </c>
      <c r="BE194" s="22">
        <v>6338</v>
      </c>
      <c r="BF194" s="22">
        <v>0</v>
      </c>
      <c r="BG194" s="22">
        <v>155722</v>
      </c>
      <c r="BH194" s="22">
        <v>100181</v>
      </c>
      <c r="BI194" s="22">
        <v>253626</v>
      </c>
      <c r="BJ194" s="22">
        <v>0</v>
      </c>
      <c r="BK194" s="22">
        <v>47399</v>
      </c>
      <c r="BL194" s="22">
        <v>0</v>
      </c>
      <c r="BM194" s="22">
        <v>0</v>
      </c>
      <c r="BN194" s="22">
        <v>0</v>
      </c>
      <c r="BO194" s="22">
        <v>0</v>
      </c>
      <c r="BP194" s="22">
        <v>0</v>
      </c>
      <c r="BQ194" s="22">
        <v>23552</v>
      </c>
      <c r="BR194" s="22">
        <v>0</v>
      </c>
      <c r="BS194" s="22">
        <v>0</v>
      </c>
      <c r="BT194" s="22">
        <v>0</v>
      </c>
      <c r="BU194" s="22">
        <v>0</v>
      </c>
      <c r="BV194" s="22">
        <v>230333</v>
      </c>
      <c r="BW194" s="22">
        <v>21275</v>
      </c>
      <c r="BX194" s="22">
        <v>0</v>
      </c>
      <c r="BY194" s="22">
        <v>0</v>
      </c>
      <c r="BZ194" s="22">
        <v>0</v>
      </c>
      <c r="CA194" s="22">
        <v>0</v>
      </c>
      <c r="CB194" s="22">
        <v>0</v>
      </c>
      <c r="CC194" s="22">
        <v>1890737</v>
      </c>
      <c r="CD194" s="22">
        <v>534816</v>
      </c>
    </row>
    <row r="195" spans="1:82" x14ac:dyDescent="0.25">
      <c r="A195" s="22" t="s">
        <v>120</v>
      </c>
      <c r="B195" s="22" t="s">
        <v>292</v>
      </c>
      <c r="C195" s="22" t="s">
        <v>507</v>
      </c>
      <c r="D195" s="22" t="s">
        <v>508</v>
      </c>
      <c r="E195" s="22">
        <v>5417365</v>
      </c>
      <c r="F195" s="22">
        <v>0</v>
      </c>
      <c r="G195" s="22">
        <v>172974</v>
      </c>
      <c r="H195" s="22">
        <v>0</v>
      </c>
      <c r="I195" s="22">
        <v>0</v>
      </c>
      <c r="J195" s="22">
        <v>29218</v>
      </c>
      <c r="K195" s="22">
        <v>13423</v>
      </c>
      <c r="L195" s="22">
        <v>0</v>
      </c>
      <c r="M195" s="22">
        <v>0</v>
      </c>
      <c r="N195" s="22">
        <v>0</v>
      </c>
      <c r="O195" s="22">
        <v>181548</v>
      </c>
      <c r="P195" s="22">
        <v>1522392</v>
      </c>
      <c r="Q195" s="22">
        <v>0</v>
      </c>
      <c r="R195" s="22">
        <v>0</v>
      </c>
      <c r="S195" s="22">
        <v>0</v>
      </c>
      <c r="T195" s="22">
        <v>0</v>
      </c>
      <c r="U195" s="22">
        <v>935223</v>
      </c>
      <c r="V195" s="22">
        <v>1153593</v>
      </c>
      <c r="W195" s="22">
        <v>335415</v>
      </c>
      <c r="X195" s="22">
        <v>0</v>
      </c>
      <c r="Y195" s="22">
        <v>0</v>
      </c>
      <c r="Z195" s="22">
        <v>0</v>
      </c>
      <c r="AA195" s="22">
        <v>9604</v>
      </c>
      <c r="AB195" s="22">
        <v>0</v>
      </c>
      <c r="AC195" s="22">
        <v>77713</v>
      </c>
      <c r="AD195" s="22">
        <v>383</v>
      </c>
      <c r="AE195" s="22">
        <v>53357</v>
      </c>
      <c r="AF195" s="22">
        <v>1832233</v>
      </c>
      <c r="AG195" s="22">
        <v>0</v>
      </c>
      <c r="AH195" s="22">
        <v>0</v>
      </c>
      <c r="AI195" s="22">
        <v>707885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  <c r="AQ195" s="22">
        <v>12442326</v>
      </c>
      <c r="AR195" s="22">
        <v>217046</v>
      </c>
      <c r="AS195" s="22">
        <v>1145389</v>
      </c>
      <c r="AT195" s="22">
        <v>0</v>
      </c>
      <c r="AU195" s="22">
        <v>0</v>
      </c>
      <c r="AV195" s="22">
        <v>221060</v>
      </c>
      <c r="AW195" s="22">
        <v>9681</v>
      </c>
      <c r="AX195" s="22">
        <v>0</v>
      </c>
      <c r="AY195" s="22">
        <v>170728</v>
      </c>
      <c r="AZ195" s="22">
        <v>123799</v>
      </c>
      <c r="BA195" s="22">
        <v>444545</v>
      </c>
      <c r="BB195" s="22">
        <v>1112798</v>
      </c>
      <c r="BC195" s="22">
        <v>0</v>
      </c>
      <c r="BD195" s="22">
        <v>0</v>
      </c>
      <c r="BE195" s="22">
        <v>82656</v>
      </c>
      <c r="BF195" s="22">
        <v>0</v>
      </c>
      <c r="BG195" s="22">
        <v>568839</v>
      </c>
      <c r="BH195" s="22">
        <v>100697</v>
      </c>
      <c r="BI195" s="22">
        <v>311270</v>
      </c>
      <c r="BJ195" s="22">
        <v>2448172</v>
      </c>
      <c r="BK195" s="22">
        <v>36199</v>
      </c>
      <c r="BL195" s="22">
        <v>0</v>
      </c>
      <c r="BM195" s="22">
        <v>0</v>
      </c>
      <c r="BN195" s="22">
        <v>0</v>
      </c>
      <c r="BO195" s="22">
        <v>423176</v>
      </c>
      <c r="BP195" s="22">
        <v>0</v>
      </c>
      <c r="BQ195" s="22">
        <v>265878</v>
      </c>
      <c r="BR195" s="22">
        <v>0</v>
      </c>
      <c r="BS195" s="22">
        <v>0</v>
      </c>
      <c r="BT195" s="22">
        <v>0</v>
      </c>
      <c r="BU195" s="22">
        <v>0</v>
      </c>
      <c r="BV195" s="22">
        <v>1218107</v>
      </c>
      <c r="BW195" s="22">
        <v>158234</v>
      </c>
      <c r="BX195" s="22">
        <v>0</v>
      </c>
      <c r="BY195" s="22">
        <v>0</v>
      </c>
      <c r="BZ195" s="22">
        <v>0</v>
      </c>
      <c r="CA195" s="22">
        <v>0</v>
      </c>
      <c r="CB195" s="22">
        <v>791671</v>
      </c>
      <c r="CC195" s="22">
        <v>9849945</v>
      </c>
      <c r="CD195" s="22">
        <v>2592381</v>
      </c>
    </row>
    <row r="196" spans="1:82" x14ac:dyDescent="0.25">
      <c r="A196" s="22" t="s">
        <v>120</v>
      </c>
      <c r="B196" s="22" t="s">
        <v>292</v>
      </c>
      <c r="C196" s="22" t="s">
        <v>509</v>
      </c>
      <c r="D196" s="22" t="s">
        <v>510</v>
      </c>
      <c r="E196" s="22">
        <v>9901389</v>
      </c>
      <c r="F196" s="22">
        <v>0</v>
      </c>
      <c r="G196" s="22">
        <v>761099</v>
      </c>
      <c r="H196" s="22">
        <v>0</v>
      </c>
      <c r="I196" s="22">
        <v>1953729</v>
      </c>
      <c r="J196" s="22">
        <v>438948</v>
      </c>
      <c r="K196" s="22">
        <v>0</v>
      </c>
      <c r="L196" s="22">
        <v>19919</v>
      </c>
      <c r="M196" s="22">
        <v>68456</v>
      </c>
      <c r="N196" s="22">
        <v>0</v>
      </c>
      <c r="O196" s="22">
        <v>44529</v>
      </c>
      <c r="P196" s="22">
        <v>4352801</v>
      </c>
      <c r="Q196" s="22">
        <v>0</v>
      </c>
      <c r="R196" s="22">
        <v>26139</v>
      </c>
      <c r="S196" s="22">
        <v>122365</v>
      </c>
      <c r="T196" s="22">
        <v>0</v>
      </c>
      <c r="U196" s="22">
        <v>4286819</v>
      </c>
      <c r="V196" s="22">
        <v>1375251</v>
      </c>
      <c r="W196" s="22">
        <v>1574279</v>
      </c>
      <c r="X196" s="22">
        <v>0</v>
      </c>
      <c r="Y196" s="22">
        <v>660000</v>
      </c>
      <c r="Z196" s="22">
        <v>0</v>
      </c>
      <c r="AA196" s="22">
        <v>3721</v>
      </c>
      <c r="AB196" s="22">
        <v>0</v>
      </c>
      <c r="AC196" s="22">
        <v>27465</v>
      </c>
      <c r="AD196" s="22">
        <v>570139</v>
      </c>
      <c r="AE196" s="22">
        <v>130000</v>
      </c>
      <c r="AF196" s="22">
        <v>0</v>
      </c>
      <c r="AG196" s="22">
        <v>14120</v>
      </c>
      <c r="AH196" s="22">
        <v>0</v>
      </c>
      <c r="AI196" s="22">
        <v>0</v>
      </c>
      <c r="AJ196" s="22">
        <v>2288845</v>
      </c>
      <c r="AK196" s="22">
        <v>160567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  <c r="AQ196" s="22">
        <v>28780580</v>
      </c>
      <c r="AR196" s="22">
        <v>259901</v>
      </c>
      <c r="AS196" s="22">
        <v>2175788</v>
      </c>
      <c r="AT196" s="22">
        <v>0</v>
      </c>
      <c r="AU196" s="22">
        <v>2353323</v>
      </c>
      <c r="AV196" s="22">
        <v>942314</v>
      </c>
      <c r="AW196" s="22">
        <v>0</v>
      </c>
      <c r="AX196" s="22">
        <v>89438</v>
      </c>
      <c r="AY196" s="22">
        <v>181010</v>
      </c>
      <c r="AZ196" s="22">
        <v>0</v>
      </c>
      <c r="BA196" s="22">
        <v>348848</v>
      </c>
      <c r="BB196" s="22">
        <v>4577974</v>
      </c>
      <c r="BC196" s="22">
        <v>0</v>
      </c>
      <c r="BD196" s="22">
        <v>70252</v>
      </c>
      <c r="BE196" s="22">
        <v>143503</v>
      </c>
      <c r="BF196" s="22">
        <v>0</v>
      </c>
      <c r="BG196" s="22">
        <v>1975747</v>
      </c>
      <c r="BH196" s="22">
        <v>1056138</v>
      </c>
      <c r="BI196" s="22">
        <v>1684197</v>
      </c>
      <c r="BJ196" s="22">
        <v>0</v>
      </c>
      <c r="BK196" s="22">
        <v>714939</v>
      </c>
      <c r="BL196" s="22">
        <v>0</v>
      </c>
      <c r="BM196" s="22">
        <v>55612</v>
      </c>
      <c r="BN196" s="22">
        <v>0</v>
      </c>
      <c r="BO196" s="22">
        <v>530198</v>
      </c>
      <c r="BP196" s="22">
        <v>753919</v>
      </c>
      <c r="BQ196" s="22">
        <v>121525</v>
      </c>
      <c r="BR196" s="22">
        <v>0</v>
      </c>
      <c r="BS196" s="22">
        <v>0</v>
      </c>
      <c r="BT196" s="22">
        <v>0</v>
      </c>
      <c r="BU196" s="22">
        <v>5223</v>
      </c>
      <c r="BV196" s="22">
        <v>5011904</v>
      </c>
      <c r="BW196" s="22">
        <v>368702</v>
      </c>
      <c r="BX196" s="22">
        <v>0</v>
      </c>
      <c r="BY196" s="22">
        <v>0</v>
      </c>
      <c r="BZ196" s="22">
        <v>0</v>
      </c>
      <c r="CA196" s="22">
        <v>0</v>
      </c>
      <c r="CB196" s="22">
        <v>0</v>
      </c>
      <c r="CC196" s="22">
        <v>23420455</v>
      </c>
      <c r="CD196" s="22">
        <v>5360125</v>
      </c>
    </row>
    <row r="197" spans="1:82" x14ac:dyDescent="0.25">
      <c r="A197" s="22" t="s">
        <v>120</v>
      </c>
      <c r="B197" s="22" t="s">
        <v>511</v>
      </c>
      <c r="C197" s="22" t="s">
        <v>512</v>
      </c>
      <c r="D197" s="22" t="s">
        <v>513</v>
      </c>
      <c r="E197" s="22">
        <v>644178</v>
      </c>
      <c r="F197" s="22">
        <v>48943</v>
      </c>
      <c r="G197" s="22">
        <v>10586</v>
      </c>
      <c r="H197" s="22">
        <v>0</v>
      </c>
      <c r="I197" s="22">
        <v>0</v>
      </c>
      <c r="J197" s="22">
        <v>37527</v>
      </c>
      <c r="K197" s="22">
        <v>0</v>
      </c>
      <c r="L197" s="22">
        <v>0</v>
      </c>
      <c r="M197" s="22">
        <v>3096</v>
      </c>
      <c r="N197" s="22">
        <v>0</v>
      </c>
      <c r="O197" s="22">
        <v>0</v>
      </c>
      <c r="P197" s="22">
        <v>23820</v>
      </c>
      <c r="Q197" s="22">
        <v>0</v>
      </c>
      <c r="R197" s="22">
        <v>0</v>
      </c>
      <c r="S197" s="22">
        <v>0</v>
      </c>
      <c r="T197" s="22">
        <v>0</v>
      </c>
      <c r="U197" s="22">
        <v>217575</v>
      </c>
      <c r="V197" s="22">
        <v>44998</v>
      </c>
      <c r="W197" s="22">
        <v>68104</v>
      </c>
      <c r="X197" s="22">
        <v>0</v>
      </c>
      <c r="Y197" s="22">
        <v>2902</v>
      </c>
      <c r="Z197" s="22">
        <v>0</v>
      </c>
      <c r="AA197" s="22">
        <v>18563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88526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  <c r="AQ197" s="22">
        <v>1208818</v>
      </c>
      <c r="AR197" s="22">
        <v>27488</v>
      </c>
      <c r="AS197" s="22">
        <v>278816</v>
      </c>
      <c r="AT197" s="22">
        <v>0</v>
      </c>
      <c r="AU197" s="22">
        <v>0</v>
      </c>
      <c r="AV197" s="22">
        <v>39108</v>
      </c>
      <c r="AW197" s="22">
        <v>15413</v>
      </c>
      <c r="AX197" s="22">
        <v>1643</v>
      </c>
      <c r="AY197" s="22">
        <v>0</v>
      </c>
      <c r="AZ197" s="22">
        <v>0</v>
      </c>
      <c r="BA197" s="22">
        <v>0</v>
      </c>
      <c r="BB197" s="22">
        <v>264151</v>
      </c>
      <c r="BC197" s="22">
        <v>0</v>
      </c>
      <c r="BD197" s="22">
        <v>0</v>
      </c>
      <c r="BE197" s="22">
        <v>0</v>
      </c>
      <c r="BF197" s="22">
        <v>0</v>
      </c>
      <c r="BG197" s="22">
        <v>275256</v>
      </c>
      <c r="BH197" s="22">
        <v>16620</v>
      </c>
      <c r="BI197" s="22">
        <v>68328</v>
      </c>
      <c r="BJ197" s="22">
        <v>0</v>
      </c>
      <c r="BK197" s="22">
        <v>0</v>
      </c>
      <c r="BL197" s="22">
        <v>0</v>
      </c>
      <c r="BM197" s="22">
        <v>20589</v>
      </c>
      <c r="BN197" s="22">
        <v>0</v>
      </c>
      <c r="BO197" s="22">
        <v>0</v>
      </c>
      <c r="BP197" s="22">
        <v>0</v>
      </c>
      <c r="BQ197" s="22">
        <v>0</v>
      </c>
      <c r="BR197" s="22">
        <v>0</v>
      </c>
      <c r="BS197" s="22">
        <v>0</v>
      </c>
      <c r="BT197" s="22">
        <v>25305</v>
      </c>
      <c r="BU197" s="22">
        <v>0</v>
      </c>
      <c r="BV197" s="22">
        <v>123947</v>
      </c>
      <c r="BW197" s="22">
        <v>0</v>
      </c>
      <c r="BX197" s="22">
        <v>0</v>
      </c>
      <c r="BY197" s="22">
        <v>0</v>
      </c>
      <c r="BZ197" s="22">
        <v>0</v>
      </c>
      <c r="CA197" s="22">
        <v>0</v>
      </c>
      <c r="CB197" s="22">
        <v>0</v>
      </c>
      <c r="CC197" s="22">
        <v>1156664</v>
      </c>
      <c r="CD197" s="22">
        <v>52154</v>
      </c>
    </row>
    <row r="198" spans="1:82" x14ac:dyDescent="0.25">
      <c r="A198" s="22" t="s">
        <v>120</v>
      </c>
      <c r="B198" s="22" t="s">
        <v>511</v>
      </c>
      <c r="C198" s="22" t="s">
        <v>514</v>
      </c>
      <c r="D198" s="22" t="s">
        <v>515</v>
      </c>
      <c r="E198" s="22">
        <v>1433003</v>
      </c>
      <c r="F198" s="22">
        <v>0</v>
      </c>
      <c r="G198" s="22">
        <v>32149</v>
      </c>
      <c r="H198" s="22">
        <v>0</v>
      </c>
      <c r="I198" s="22">
        <v>44982</v>
      </c>
      <c r="J198" s="22">
        <v>0</v>
      </c>
      <c r="K198" s="22">
        <v>0</v>
      </c>
      <c r="L198" s="22">
        <v>7800</v>
      </c>
      <c r="M198" s="22">
        <v>750</v>
      </c>
      <c r="N198" s="22">
        <v>0</v>
      </c>
      <c r="O198" s="22">
        <v>15732</v>
      </c>
      <c r="P198" s="22">
        <v>258739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15508</v>
      </c>
      <c r="X198" s="22">
        <v>0</v>
      </c>
      <c r="Y198" s="22">
        <v>19950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380</v>
      </c>
      <c r="AI198" s="22">
        <v>0</v>
      </c>
      <c r="AJ198" s="22">
        <v>205268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1346</v>
      </c>
      <c r="AQ198" s="22">
        <v>2035607</v>
      </c>
      <c r="AR198" s="22">
        <v>49243</v>
      </c>
      <c r="AS198" s="22">
        <v>405612</v>
      </c>
      <c r="AT198" s="22">
        <v>0</v>
      </c>
      <c r="AU198" s="22">
        <v>238160</v>
      </c>
      <c r="AV198" s="22">
        <v>44912</v>
      </c>
      <c r="AW198" s="22">
        <v>0</v>
      </c>
      <c r="AX198" s="22">
        <v>22326</v>
      </c>
      <c r="AY198" s="22">
        <v>0</v>
      </c>
      <c r="AZ198" s="22">
        <v>0</v>
      </c>
      <c r="BA198" s="22">
        <v>317563</v>
      </c>
      <c r="BB198" s="22">
        <v>202163</v>
      </c>
      <c r="BC198" s="22">
        <v>0</v>
      </c>
      <c r="BD198" s="22">
        <v>0</v>
      </c>
      <c r="BE198" s="22">
        <v>0</v>
      </c>
      <c r="BF198" s="22">
        <v>0</v>
      </c>
      <c r="BG198" s="22">
        <v>2844</v>
      </c>
      <c r="BH198" s="22">
        <v>218971</v>
      </c>
      <c r="BI198" s="22">
        <v>78224</v>
      </c>
      <c r="BJ198" s="22">
        <v>0</v>
      </c>
      <c r="BK198" s="22">
        <v>0</v>
      </c>
      <c r="BL198" s="22">
        <v>0</v>
      </c>
      <c r="BM198" s="22">
        <v>0</v>
      </c>
      <c r="BN198" s="22">
        <v>0</v>
      </c>
      <c r="BO198" s="22">
        <v>0</v>
      </c>
      <c r="BP198" s="22">
        <v>0</v>
      </c>
      <c r="BQ198" s="22">
        <v>0</v>
      </c>
      <c r="BR198" s="22">
        <v>0</v>
      </c>
      <c r="BS198" s="22">
        <v>0</v>
      </c>
      <c r="BT198" s="22">
        <v>12454</v>
      </c>
      <c r="BU198" s="22">
        <v>0</v>
      </c>
      <c r="BV198" s="22">
        <v>197773</v>
      </c>
      <c r="BW198" s="22">
        <v>0</v>
      </c>
      <c r="BX198" s="22">
        <v>0</v>
      </c>
      <c r="BY198" s="22">
        <v>0</v>
      </c>
      <c r="BZ198" s="22">
        <v>0</v>
      </c>
      <c r="CA198" s="22">
        <v>0</v>
      </c>
      <c r="CB198" s="22">
        <v>0</v>
      </c>
      <c r="CC198" s="22">
        <v>1790245</v>
      </c>
      <c r="CD198" s="22">
        <v>245362</v>
      </c>
    </row>
    <row r="199" spans="1:82" x14ac:dyDescent="0.25">
      <c r="A199" s="22" t="s">
        <v>120</v>
      </c>
      <c r="B199" s="22" t="s">
        <v>511</v>
      </c>
      <c r="C199" s="22" t="s">
        <v>516</v>
      </c>
      <c r="D199" s="22" t="s">
        <v>517</v>
      </c>
      <c r="E199" s="22">
        <v>1466538</v>
      </c>
      <c r="F199" s="22">
        <v>0</v>
      </c>
      <c r="G199" s="22">
        <v>5890</v>
      </c>
      <c r="H199" s="22">
        <v>0</v>
      </c>
      <c r="I199" s="22">
        <v>0</v>
      </c>
      <c r="J199" s="22">
        <v>19861</v>
      </c>
      <c r="K199" s="22">
        <v>0</v>
      </c>
      <c r="L199" s="22">
        <v>0</v>
      </c>
      <c r="M199" s="22">
        <v>4360</v>
      </c>
      <c r="N199" s="22">
        <v>0</v>
      </c>
      <c r="O199" s="22">
        <v>0</v>
      </c>
      <c r="P199" s="22">
        <v>43730</v>
      </c>
      <c r="Q199" s="22">
        <v>0</v>
      </c>
      <c r="R199" s="22">
        <v>0</v>
      </c>
      <c r="S199" s="22">
        <v>0</v>
      </c>
      <c r="T199" s="22">
        <v>0</v>
      </c>
      <c r="U199" s="22">
        <v>327597</v>
      </c>
      <c r="V199" s="22">
        <v>332902</v>
      </c>
      <c r="W199" s="22">
        <v>98371</v>
      </c>
      <c r="X199" s="22">
        <v>0</v>
      </c>
      <c r="Y199" s="22">
        <v>58664</v>
      </c>
      <c r="Z199" s="22">
        <v>0</v>
      </c>
      <c r="AA199" s="22">
        <v>1154</v>
      </c>
      <c r="AB199" s="22">
        <v>0</v>
      </c>
      <c r="AC199" s="22">
        <v>1500</v>
      </c>
      <c r="AD199" s="22">
        <v>0</v>
      </c>
      <c r="AE199" s="22">
        <v>-23715</v>
      </c>
      <c r="AF199" s="22">
        <v>0</v>
      </c>
      <c r="AG199" s="22">
        <v>0</v>
      </c>
      <c r="AH199" s="22">
        <v>0</v>
      </c>
      <c r="AI199" s="22">
        <v>0</v>
      </c>
      <c r="AJ199" s="22">
        <v>146146</v>
      </c>
      <c r="AK199" s="22">
        <v>18008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  <c r="AQ199" s="22">
        <v>2501006</v>
      </c>
      <c r="AR199" s="22">
        <v>34731</v>
      </c>
      <c r="AS199" s="22">
        <v>394986</v>
      </c>
      <c r="AT199" s="22">
        <v>0</v>
      </c>
      <c r="AU199" s="22">
        <v>0</v>
      </c>
      <c r="AV199" s="22">
        <v>62544</v>
      </c>
      <c r="AW199" s="22">
        <v>0</v>
      </c>
      <c r="AX199" s="22">
        <v>0</v>
      </c>
      <c r="AY199" s="22">
        <v>48314</v>
      </c>
      <c r="AZ199" s="22">
        <v>0</v>
      </c>
      <c r="BA199" s="22">
        <v>200024</v>
      </c>
      <c r="BB199" s="22">
        <v>233358</v>
      </c>
      <c r="BC199" s="22">
        <v>0</v>
      </c>
      <c r="BD199" s="22">
        <v>0</v>
      </c>
      <c r="BE199" s="22">
        <v>0</v>
      </c>
      <c r="BF199" s="22">
        <v>0</v>
      </c>
      <c r="BG199" s="22">
        <v>322946</v>
      </c>
      <c r="BH199" s="22">
        <v>179386</v>
      </c>
      <c r="BI199" s="22">
        <v>105694</v>
      </c>
      <c r="BJ199" s="22">
        <v>0</v>
      </c>
      <c r="BK199" s="22">
        <v>63730</v>
      </c>
      <c r="BL199" s="22">
        <v>0</v>
      </c>
      <c r="BM199" s="22">
        <v>646</v>
      </c>
      <c r="BN199" s="22">
        <v>3117</v>
      </c>
      <c r="BO199" s="22">
        <v>18799</v>
      </c>
      <c r="BP199" s="22">
        <v>0</v>
      </c>
      <c r="BQ199" s="22">
        <v>0</v>
      </c>
      <c r="BR199" s="22">
        <v>0</v>
      </c>
      <c r="BS199" s="22">
        <v>0</v>
      </c>
      <c r="BT199" s="22">
        <v>0</v>
      </c>
      <c r="BU199" s="22">
        <v>0</v>
      </c>
      <c r="BV199" s="22">
        <v>401555</v>
      </c>
      <c r="BW199" s="22">
        <v>55069</v>
      </c>
      <c r="BX199" s="22">
        <v>0</v>
      </c>
      <c r="BY199" s="22">
        <v>0</v>
      </c>
      <c r="BZ199" s="22">
        <v>0</v>
      </c>
      <c r="CA199" s="22">
        <v>0</v>
      </c>
      <c r="CB199" s="22">
        <v>0</v>
      </c>
      <c r="CC199" s="22">
        <v>2124899</v>
      </c>
      <c r="CD199" s="22">
        <v>376107</v>
      </c>
    </row>
    <row r="200" spans="1:82" x14ac:dyDescent="0.25">
      <c r="A200" s="22" t="s">
        <v>120</v>
      </c>
      <c r="B200" s="22" t="s">
        <v>511</v>
      </c>
      <c r="C200" s="22" t="s">
        <v>518</v>
      </c>
      <c r="D200" s="22" t="s">
        <v>519</v>
      </c>
      <c r="E200" s="22">
        <v>149117</v>
      </c>
      <c r="F200" s="22">
        <v>0</v>
      </c>
      <c r="G200" s="22">
        <v>66545</v>
      </c>
      <c r="H200" s="22">
        <v>0</v>
      </c>
      <c r="I200" s="22">
        <v>0</v>
      </c>
      <c r="J200" s="22">
        <v>51122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80518</v>
      </c>
      <c r="Q200" s="22">
        <v>0</v>
      </c>
      <c r="R200" s="22">
        <v>0</v>
      </c>
      <c r="S200" s="22">
        <v>0</v>
      </c>
      <c r="T200" s="22">
        <v>0</v>
      </c>
      <c r="U200" s="22">
        <v>338563</v>
      </c>
      <c r="V200" s="22">
        <v>201797</v>
      </c>
      <c r="W200" s="22">
        <v>16315</v>
      </c>
      <c r="X200" s="22">
        <v>0</v>
      </c>
      <c r="Y200" s="22">
        <v>0</v>
      </c>
      <c r="Z200" s="22">
        <v>0</v>
      </c>
      <c r="AA200" s="22">
        <v>410</v>
      </c>
      <c r="AB200" s="22">
        <v>0</v>
      </c>
      <c r="AC200" s="22">
        <v>1704</v>
      </c>
      <c r="AD200" s="22">
        <v>0</v>
      </c>
      <c r="AE200" s="22">
        <v>2629</v>
      </c>
      <c r="AF200" s="22">
        <v>0</v>
      </c>
      <c r="AG200" s="22">
        <v>2378</v>
      </c>
      <c r="AH200" s="22">
        <v>0</v>
      </c>
      <c r="AI200" s="22">
        <v>48542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  <c r="AQ200" s="22">
        <v>959640</v>
      </c>
      <c r="AR200" s="22">
        <v>6320</v>
      </c>
      <c r="AS200" s="22">
        <v>80500</v>
      </c>
      <c r="AT200" s="22">
        <v>0</v>
      </c>
      <c r="AU200" s="22">
        <v>0</v>
      </c>
      <c r="AV200" s="22">
        <v>36784</v>
      </c>
      <c r="AW200" s="22">
        <v>0</v>
      </c>
      <c r="AX200" s="22">
        <v>789</v>
      </c>
      <c r="AY200" s="22">
        <v>3158</v>
      </c>
      <c r="AZ200" s="22">
        <v>0</v>
      </c>
      <c r="BA200" s="22">
        <v>0</v>
      </c>
      <c r="BB200" s="22">
        <v>114912</v>
      </c>
      <c r="BC200" s="22">
        <v>0</v>
      </c>
      <c r="BD200" s="22">
        <v>0</v>
      </c>
      <c r="BE200" s="22">
        <v>0</v>
      </c>
      <c r="BF200" s="22">
        <v>0</v>
      </c>
      <c r="BG200" s="22">
        <v>99634</v>
      </c>
      <c r="BH200" s="22">
        <v>15188</v>
      </c>
      <c r="BI200" s="22">
        <v>17177</v>
      </c>
      <c r="BJ200" s="22">
        <v>0</v>
      </c>
      <c r="BK200" s="22">
        <v>2984</v>
      </c>
      <c r="BL200" s="22">
        <v>0</v>
      </c>
      <c r="BM200" s="22">
        <v>0</v>
      </c>
      <c r="BN200" s="22">
        <v>0</v>
      </c>
      <c r="BO200" s="22">
        <v>0</v>
      </c>
      <c r="BP200" s="22">
        <v>0</v>
      </c>
      <c r="BQ200" s="22">
        <v>16109</v>
      </c>
      <c r="BR200" s="22">
        <v>0</v>
      </c>
      <c r="BS200" s="22">
        <v>0</v>
      </c>
      <c r="BT200" s="22">
        <v>0</v>
      </c>
      <c r="BU200" s="22">
        <v>26976</v>
      </c>
      <c r="BV200" s="22">
        <v>0</v>
      </c>
      <c r="BW200" s="22">
        <v>0</v>
      </c>
      <c r="BX200" s="22">
        <v>0</v>
      </c>
      <c r="BY200" s="22">
        <v>0</v>
      </c>
      <c r="BZ200" s="22">
        <v>0</v>
      </c>
      <c r="CA200" s="22">
        <v>0</v>
      </c>
      <c r="CB200" s="22">
        <v>1100</v>
      </c>
      <c r="CC200" s="22">
        <v>421631</v>
      </c>
      <c r="CD200" s="22">
        <v>538009</v>
      </c>
    </row>
    <row r="201" spans="1:82" x14ac:dyDescent="0.25">
      <c r="A201" s="22" t="s">
        <v>120</v>
      </c>
      <c r="B201" s="22" t="s">
        <v>511</v>
      </c>
      <c r="C201" s="22" t="s">
        <v>520</v>
      </c>
      <c r="D201" s="22" t="s">
        <v>521</v>
      </c>
      <c r="E201" s="22">
        <v>128535</v>
      </c>
      <c r="F201" s="22">
        <v>0</v>
      </c>
      <c r="G201" s="22">
        <v>7858</v>
      </c>
      <c r="H201" s="22">
        <v>0</v>
      </c>
      <c r="I201" s="22">
        <v>0</v>
      </c>
      <c r="J201" s="22">
        <v>14195</v>
      </c>
      <c r="K201" s="22">
        <v>0</v>
      </c>
      <c r="L201" s="22">
        <v>3887</v>
      </c>
      <c r="M201" s="22">
        <v>713</v>
      </c>
      <c r="N201" s="22">
        <v>0</v>
      </c>
      <c r="O201" s="22">
        <v>0</v>
      </c>
      <c r="P201" s="22">
        <v>18113</v>
      </c>
      <c r="Q201" s="22">
        <v>0</v>
      </c>
      <c r="R201" s="22">
        <v>0</v>
      </c>
      <c r="S201" s="22">
        <v>0</v>
      </c>
      <c r="T201" s="22">
        <v>0</v>
      </c>
      <c r="U201" s="22">
        <v>42510</v>
      </c>
      <c r="V201" s="22">
        <v>20199</v>
      </c>
      <c r="W201" s="22">
        <v>19515</v>
      </c>
      <c r="X201" s="22">
        <v>0</v>
      </c>
      <c r="Y201" s="22">
        <v>5410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7085</v>
      </c>
      <c r="AF201" s="22">
        <v>0</v>
      </c>
      <c r="AG201" s="22">
        <v>0</v>
      </c>
      <c r="AH201" s="22">
        <v>0</v>
      </c>
      <c r="AI201" s="22">
        <v>0</v>
      </c>
      <c r="AJ201" s="22">
        <v>10717</v>
      </c>
      <c r="AK201" s="22">
        <v>21396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300133</v>
      </c>
      <c r="AR201" s="22">
        <v>6307</v>
      </c>
      <c r="AS201" s="22">
        <v>51556</v>
      </c>
      <c r="AT201" s="22">
        <v>0</v>
      </c>
      <c r="AU201" s="22">
        <v>0</v>
      </c>
      <c r="AV201" s="22">
        <v>17866</v>
      </c>
      <c r="AW201" s="22">
        <v>0</v>
      </c>
      <c r="AX201" s="22">
        <v>2236</v>
      </c>
      <c r="AY201" s="22">
        <v>1141</v>
      </c>
      <c r="AZ201" s="22">
        <v>0</v>
      </c>
      <c r="BA201" s="22">
        <v>0</v>
      </c>
      <c r="BB201" s="22">
        <v>68547</v>
      </c>
      <c r="BC201" s="22">
        <v>0</v>
      </c>
      <c r="BD201" s="22">
        <v>0</v>
      </c>
      <c r="BE201" s="22">
        <v>0</v>
      </c>
      <c r="BF201" s="22">
        <v>0</v>
      </c>
      <c r="BG201" s="22">
        <v>50918</v>
      </c>
      <c r="BH201" s="22">
        <v>14722</v>
      </c>
      <c r="BI201" s="22">
        <v>13030</v>
      </c>
      <c r="BJ201" s="22">
        <v>0</v>
      </c>
      <c r="BK201" s="22">
        <v>6270</v>
      </c>
      <c r="BL201" s="22">
        <v>0</v>
      </c>
      <c r="BM201" s="22">
        <v>0</v>
      </c>
      <c r="BN201" s="22">
        <v>0</v>
      </c>
      <c r="BO201" s="22">
        <v>0</v>
      </c>
      <c r="BP201" s="22">
        <v>0</v>
      </c>
      <c r="BQ201" s="22">
        <v>0</v>
      </c>
      <c r="BR201" s="22">
        <v>0</v>
      </c>
      <c r="BS201" s="22">
        <v>0</v>
      </c>
      <c r="BT201" s="22">
        <v>0</v>
      </c>
      <c r="BU201" s="22">
        <v>0</v>
      </c>
      <c r="BV201" s="22">
        <v>24214</v>
      </c>
      <c r="BW201" s="22">
        <v>22254</v>
      </c>
      <c r="BX201" s="22">
        <v>0</v>
      </c>
      <c r="BY201" s="22">
        <v>0</v>
      </c>
      <c r="BZ201" s="22">
        <v>0</v>
      </c>
      <c r="CA201" s="22">
        <v>0</v>
      </c>
      <c r="CB201" s="22">
        <v>0</v>
      </c>
      <c r="CC201" s="22">
        <v>279061</v>
      </c>
      <c r="CD201" s="22">
        <v>21072</v>
      </c>
    </row>
    <row r="202" spans="1:82" x14ac:dyDescent="0.25">
      <c r="A202" s="22" t="s">
        <v>120</v>
      </c>
      <c r="B202" s="22" t="s">
        <v>511</v>
      </c>
      <c r="C202" s="22" t="s">
        <v>522</v>
      </c>
      <c r="D202" s="22" t="s">
        <v>523</v>
      </c>
      <c r="E202" s="22">
        <v>430234</v>
      </c>
      <c r="F202" s="22">
        <v>0</v>
      </c>
      <c r="G202" s="22">
        <v>6927</v>
      </c>
      <c r="H202" s="22">
        <v>0</v>
      </c>
      <c r="I202" s="22">
        <v>0</v>
      </c>
      <c r="J202" s="22">
        <v>122492</v>
      </c>
      <c r="K202" s="22">
        <v>0</v>
      </c>
      <c r="L202" s="22">
        <v>14154</v>
      </c>
      <c r="M202" s="22">
        <v>1603</v>
      </c>
      <c r="N202" s="22">
        <v>0</v>
      </c>
      <c r="O202" s="22">
        <v>0</v>
      </c>
      <c r="P202" s="22">
        <v>69920</v>
      </c>
      <c r="Q202" s="22">
        <v>0</v>
      </c>
      <c r="R202" s="22">
        <v>0</v>
      </c>
      <c r="S202" s="22">
        <v>0</v>
      </c>
      <c r="T202" s="22">
        <v>0</v>
      </c>
      <c r="U202" s="22">
        <v>175928</v>
      </c>
      <c r="V202" s="22">
        <v>256770</v>
      </c>
      <c r="W202" s="22">
        <v>84802</v>
      </c>
      <c r="X202" s="22">
        <v>0</v>
      </c>
      <c r="Y202" s="22">
        <v>11773</v>
      </c>
      <c r="Z202" s="22">
        <v>0</v>
      </c>
      <c r="AA202" s="22">
        <v>0</v>
      </c>
      <c r="AB202" s="22">
        <v>0</v>
      </c>
      <c r="AC202" s="22">
        <v>407</v>
      </c>
      <c r="AD202" s="22">
        <v>0</v>
      </c>
      <c r="AE202" s="22">
        <v>24000</v>
      </c>
      <c r="AF202" s="22">
        <v>0</v>
      </c>
      <c r="AG202" s="22">
        <v>0</v>
      </c>
      <c r="AH202" s="22">
        <v>0</v>
      </c>
      <c r="AI202" s="22">
        <v>0</v>
      </c>
      <c r="AJ202" s="22">
        <v>34456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1233466</v>
      </c>
      <c r="AR202" s="22">
        <v>41543</v>
      </c>
      <c r="AS202" s="22">
        <v>257072</v>
      </c>
      <c r="AT202" s="22">
        <v>0</v>
      </c>
      <c r="AU202" s="22">
        <v>0</v>
      </c>
      <c r="AV202" s="22">
        <v>96833</v>
      </c>
      <c r="AW202" s="22">
        <v>0</v>
      </c>
      <c r="AX202" s="22">
        <v>12875</v>
      </c>
      <c r="AY202" s="22">
        <v>10159</v>
      </c>
      <c r="AZ202" s="22">
        <v>0</v>
      </c>
      <c r="BA202" s="22">
        <v>153525</v>
      </c>
      <c r="BB202" s="22">
        <v>91316</v>
      </c>
      <c r="BC202" s="22">
        <v>0</v>
      </c>
      <c r="BD202" s="22">
        <v>0</v>
      </c>
      <c r="BE202" s="22">
        <v>0</v>
      </c>
      <c r="BF202" s="22">
        <v>0</v>
      </c>
      <c r="BG202" s="22">
        <v>141130</v>
      </c>
      <c r="BH202" s="22">
        <v>61543</v>
      </c>
      <c r="BI202" s="22">
        <v>37901</v>
      </c>
      <c r="BJ202" s="22">
        <v>0</v>
      </c>
      <c r="BK202" s="22">
        <v>13202</v>
      </c>
      <c r="BL202" s="22">
        <v>0</v>
      </c>
      <c r="BM202" s="22">
        <v>0</v>
      </c>
      <c r="BN202" s="22">
        <v>0</v>
      </c>
      <c r="BO202" s="22">
        <v>10515</v>
      </c>
      <c r="BP202" s="22">
        <v>0</v>
      </c>
      <c r="BQ202" s="22">
        <v>0</v>
      </c>
      <c r="BR202" s="22">
        <v>0</v>
      </c>
      <c r="BS202" s="22">
        <v>0</v>
      </c>
      <c r="BT202" s="22">
        <v>0</v>
      </c>
      <c r="BU202" s="22">
        <v>0</v>
      </c>
      <c r="BV202" s="22">
        <v>40750</v>
      </c>
      <c r="BW202" s="22">
        <v>4095</v>
      </c>
      <c r="BX202" s="22">
        <v>0</v>
      </c>
      <c r="BY202" s="22">
        <v>0</v>
      </c>
      <c r="BZ202" s="22">
        <v>0</v>
      </c>
      <c r="CA202" s="22">
        <v>0</v>
      </c>
      <c r="CB202" s="22">
        <v>0</v>
      </c>
      <c r="CC202" s="22">
        <v>972459</v>
      </c>
      <c r="CD202" s="22">
        <v>261007</v>
      </c>
    </row>
    <row r="203" spans="1:82" x14ac:dyDescent="0.25">
      <c r="A203" s="22" t="s">
        <v>120</v>
      </c>
      <c r="B203" s="22" t="s">
        <v>511</v>
      </c>
      <c r="C203" s="22" t="s">
        <v>524</v>
      </c>
      <c r="D203" s="22" t="s">
        <v>525</v>
      </c>
      <c r="E203" s="22">
        <v>138190</v>
      </c>
      <c r="F203" s="22">
        <v>0</v>
      </c>
      <c r="G203" s="22">
        <v>31871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2200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43869</v>
      </c>
      <c r="V203" s="22">
        <v>20502</v>
      </c>
      <c r="W203" s="22">
        <v>11046</v>
      </c>
      <c r="X203" s="22">
        <v>0</v>
      </c>
      <c r="Y203" s="22">
        <v>0</v>
      </c>
      <c r="Z203" s="22">
        <v>0</v>
      </c>
      <c r="AA203" s="22">
        <v>385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7811</v>
      </c>
      <c r="AH203" s="22">
        <v>0</v>
      </c>
      <c r="AI203" s="22">
        <v>0</v>
      </c>
      <c r="AJ203" s="22">
        <v>21047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276921</v>
      </c>
      <c r="AR203" s="22">
        <v>2550</v>
      </c>
      <c r="AS203" s="22">
        <v>70447</v>
      </c>
      <c r="AT203" s="22">
        <v>0</v>
      </c>
      <c r="AU203" s="22">
        <v>0</v>
      </c>
      <c r="AV203" s="22">
        <v>2985</v>
      </c>
      <c r="AW203" s="22">
        <v>0</v>
      </c>
      <c r="AX203" s="22">
        <v>5409</v>
      </c>
      <c r="AY203" s="22">
        <v>0</v>
      </c>
      <c r="AZ203" s="22">
        <v>0</v>
      </c>
      <c r="BA203" s="22">
        <v>0</v>
      </c>
      <c r="BB203" s="22">
        <v>78232</v>
      </c>
      <c r="BC203" s="22">
        <v>0</v>
      </c>
      <c r="BD203" s="22">
        <v>0</v>
      </c>
      <c r="BE203" s="22">
        <v>0</v>
      </c>
      <c r="BF203" s="22">
        <v>0</v>
      </c>
      <c r="BG203" s="22">
        <v>60307</v>
      </c>
      <c r="BH203" s="22">
        <v>3195</v>
      </c>
      <c r="BI203" s="22">
        <v>31664</v>
      </c>
      <c r="BJ203" s="22">
        <v>0</v>
      </c>
      <c r="BK203" s="22">
        <v>0</v>
      </c>
      <c r="BL203" s="22">
        <v>0</v>
      </c>
      <c r="BM203" s="22">
        <v>25</v>
      </c>
      <c r="BN203" s="22">
        <v>0</v>
      </c>
      <c r="BO203" s="22">
        <v>1829</v>
      </c>
      <c r="BP203" s="22">
        <v>0</v>
      </c>
      <c r="BQ203" s="22">
        <v>0</v>
      </c>
      <c r="BR203" s="22">
        <v>0</v>
      </c>
      <c r="BS203" s="22">
        <v>0</v>
      </c>
      <c r="BT203" s="22">
        <v>0</v>
      </c>
      <c r="BU203" s="22">
        <v>0</v>
      </c>
      <c r="BV203" s="22">
        <v>14641</v>
      </c>
      <c r="BW203" s="22">
        <v>3177</v>
      </c>
      <c r="BX203" s="22">
        <v>0</v>
      </c>
      <c r="BY203" s="22">
        <v>0</v>
      </c>
      <c r="BZ203" s="22">
        <v>0</v>
      </c>
      <c r="CA203" s="22">
        <v>0</v>
      </c>
      <c r="CB203" s="22">
        <v>0</v>
      </c>
      <c r="CC203" s="22">
        <v>274461</v>
      </c>
      <c r="CD203" s="22">
        <v>2460</v>
      </c>
    </row>
    <row r="204" spans="1:82" x14ac:dyDescent="0.25">
      <c r="A204" s="22" t="s">
        <v>120</v>
      </c>
      <c r="B204" s="22" t="s">
        <v>511</v>
      </c>
      <c r="C204" s="22" t="s">
        <v>526</v>
      </c>
      <c r="D204" s="22" t="s">
        <v>527</v>
      </c>
      <c r="E204" s="22">
        <v>292429</v>
      </c>
      <c r="F204" s="22">
        <v>0</v>
      </c>
      <c r="G204" s="22">
        <v>13235</v>
      </c>
      <c r="H204" s="22">
        <v>0</v>
      </c>
      <c r="I204" s="22">
        <v>0</v>
      </c>
      <c r="J204" s="22">
        <v>16678</v>
      </c>
      <c r="K204" s="22">
        <v>0</v>
      </c>
      <c r="L204" s="22">
        <v>0</v>
      </c>
      <c r="M204" s="22">
        <v>4249</v>
      </c>
      <c r="N204" s="22">
        <v>0</v>
      </c>
      <c r="O204" s="22">
        <v>0</v>
      </c>
      <c r="P204" s="22">
        <v>38092</v>
      </c>
      <c r="Q204" s="22">
        <v>0</v>
      </c>
      <c r="R204" s="22">
        <v>0</v>
      </c>
      <c r="S204" s="22">
        <v>0</v>
      </c>
      <c r="T204" s="22">
        <v>0</v>
      </c>
      <c r="U204" s="22">
        <v>239289</v>
      </c>
      <c r="V204" s="22">
        <v>472903</v>
      </c>
      <c r="W204" s="22">
        <v>55788</v>
      </c>
      <c r="X204" s="22">
        <v>0</v>
      </c>
      <c r="Y204" s="22">
        <v>0</v>
      </c>
      <c r="Z204" s="22">
        <v>0</v>
      </c>
      <c r="AA204" s="22">
        <v>4320</v>
      </c>
      <c r="AB204" s="22">
        <v>0</v>
      </c>
      <c r="AC204" s="22">
        <v>7529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37194</v>
      </c>
      <c r="AK204" s="22">
        <v>1223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  <c r="AQ204" s="22">
        <v>1182929</v>
      </c>
      <c r="AR204" s="22">
        <v>11194</v>
      </c>
      <c r="AS204" s="22">
        <v>69816</v>
      </c>
      <c r="AT204" s="22">
        <v>0</v>
      </c>
      <c r="AU204" s="22">
        <v>0</v>
      </c>
      <c r="AV204" s="22">
        <v>16218</v>
      </c>
      <c r="AW204" s="22">
        <v>0</v>
      </c>
      <c r="AX204" s="22">
        <v>0</v>
      </c>
      <c r="AY204" s="22">
        <v>0</v>
      </c>
      <c r="AZ204" s="22">
        <v>0</v>
      </c>
      <c r="BA204" s="22">
        <v>31356</v>
      </c>
      <c r="BB204" s="22">
        <v>47071</v>
      </c>
      <c r="BC204" s="22">
        <v>0</v>
      </c>
      <c r="BD204" s="22">
        <v>0</v>
      </c>
      <c r="BE204" s="22">
        <v>0</v>
      </c>
      <c r="BF204" s="22">
        <v>0</v>
      </c>
      <c r="BG204" s="22">
        <v>283063</v>
      </c>
      <c r="BH204" s="22">
        <v>56081</v>
      </c>
      <c r="BI204" s="22">
        <v>52026</v>
      </c>
      <c r="BJ204" s="22">
        <v>0</v>
      </c>
      <c r="BK204" s="22">
        <v>0</v>
      </c>
      <c r="BL204" s="22">
        <v>0</v>
      </c>
      <c r="BM204" s="22">
        <v>19761</v>
      </c>
      <c r="BN204" s="22">
        <v>0</v>
      </c>
      <c r="BO204" s="22">
        <v>5838</v>
      </c>
      <c r="BP204" s="22">
        <v>0</v>
      </c>
      <c r="BQ204" s="22">
        <v>0</v>
      </c>
      <c r="BR204" s="22">
        <v>0</v>
      </c>
      <c r="BS204" s="22">
        <v>0</v>
      </c>
      <c r="BT204" s="22">
        <v>0</v>
      </c>
      <c r="BU204" s="22">
        <v>0</v>
      </c>
      <c r="BV204" s="22">
        <v>46635</v>
      </c>
      <c r="BW204" s="22">
        <v>7169</v>
      </c>
      <c r="BX204" s="22">
        <v>0</v>
      </c>
      <c r="BY204" s="22">
        <v>0</v>
      </c>
      <c r="BZ204" s="22">
        <v>0</v>
      </c>
      <c r="CA204" s="22">
        <v>0</v>
      </c>
      <c r="CB204" s="22">
        <v>3893</v>
      </c>
      <c r="CC204" s="22">
        <v>650121</v>
      </c>
      <c r="CD204" s="22">
        <v>532808</v>
      </c>
    </row>
    <row r="205" spans="1:82" x14ac:dyDescent="0.25">
      <c r="A205" s="22" t="s">
        <v>120</v>
      </c>
      <c r="B205" s="22" t="s">
        <v>511</v>
      </c>
      <c r="C205" s="22" t="s">
        <v>528</v>
      </c>
      <c r="D205" s="22" t="s">
        <v>529</v>
      </c>
      <c r="E205" s="22">
        <v>0</v>
      </c>
      <c r="F205" s="22">
        <v>234674</v>
      </c>
      <c r="G205" s="22">
        <v>109637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1323</v>
      </c>
      <c r="N205" s="22">
        <v>0</v>
      </c>
      <c r="O205" s="22">
        <v>5748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201635</v>
      </c>
      <c r="V205" s="22">
        <v>34306</v>
      </c>
      <c r="W205" s="22">
        <v>23458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20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610801</v>
      </c>
      <c r="AR205" s="22">
        <v>15402</v>
      </c>
      <c r="AS205" s="22">
        <v>188787</v>
      </c>
      <c r="AT205" s="22">
        <v>0</v>
      </c>
      <c r="AU205" s="22">
        <v>0</v>
      </c>
      <c r="AV205" s="22">
        <v>62453</v>
      </c>
      <c r="AW205" s="22">
        <v>0</v>
      </c>
      <c r="AX205" s="22">
        <v>0</v>
      </c>
      <c r="AY205" s="22">
        <v>3515</v>
      </c>
      <c r="AZ205" s="22">
        <v>0</v>
      </c>
      <c r="BA205" s="22">
        <v>44871</v>
      </c>
      <c r="BB205" s="22">
        <v>81915</v>
      </c>
      <c r="BC205" s="22">
        <v>0</v>
      </c>
      <c r="BD205" s="22">
        <v>0</v>
      </c>
      <c r="BE205" s="22">
        <v>0</v>
      </c>
      <c r="BF205" s="22">
        <v>0</v>
      </c>
      <c r="BG205" s="22">
        <v>144064</v>
      </c>
      <c r="BH205" s="22">
        <v>36047</v>
      </c>
      <c r="BI205" s="22">
        <v>23825</v>
      </c>
      <c r="BJ205" s="22">
        <v>0</v>
      </c>
      <c r="BK205" s="22">
        <v>1886</v>
      </c>
      <c r="BL205" s="22">
        <v>0</v>
      </c>
      <c r="BM205" s="22">
        <v>0</v>
      </c>
      <c r="BN205" s="22">
        <v>0</v>
      </c>
      <c r="BO205" s="22">
        <v>872</v>
      </c>
      <c r="BP205" s="22">
        <v>0</v>
      </c>
      <c r="BQ205" s="22">
        <v>0</v>
      </c>
      <c r="BR205" s="22">
        <v>0</v>
      </c>
      <c r="BS205" s="22">
        <v>0</v>
      </c>
      <c r="BT205" s="22">
        <v>0</v>
      </c>
      <c r="BU205" s="22">
        <v>0</v>
      </c>
      <c r="BV205" s="22">
        <v>24095</v>
      </c>
      <c r="BW205" s="22">
        <v>0</v>
      </c>
      <c r="BX205" s="22">
        <v>0</v>
      </c>
      <c r="BY205" s="22">
        <v>0</v>
      </c>
      <c r="BZ205" s="22">
        <v>0</v>
      </c>
      <c r="CA205" s="22">
        <v>0</v>
      </c>
      <c r="CB205" s="22">
        <v>0</v>
      </c>
      <c r="CC205" s="22">
        <v>627732</v>
      </c>
      <c r="CD205" s="22">
        <v>-16931</v>
      </c>
    </row>
    <row r="206" spans="1:82" x14ac:dyDescent="0.25">
      <c r="A206" s="22" t="s">
        <v>120</v>
      </c>
      <c r="B206" s="22" t="s">
        <v>511</v>
      </c>
      <c r="C206" s="22" t="s">
        <v>530</v>
      </c>
      <c r="D206" s="22" t="s">
        <v>531</v>
      </c>
      <c r="E206" s="22">
        <v>209945</v>
      </c>
      <c r="F206" s="22">
        <v>0</v>
      </c>
      <c r="G206" s="22">
        <v>229780</v>
      </c>
      <c r="H206" s="22">
        <v>0</v>
      </c>
      <c r="I206" s="22">
        <v>0</v>
      </c>
      <c r="J206" s="22">
        <v>46434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1692</v>
      </c>
      <c r="Q206" s="22">
        <v>0</v>
      </c>
      <c r="R206" s="22">
        <v>0</v>
      </c>
      <c r="S206" s="22">
        <v>0</v>
      </c>
      <c r="T206" s="22">
        <v>0</v>
      </c>
      <c r="U206" s="22">
        <v>66630</v>
      </c>
      <c r="V206" s="22">
        <v>67736</v>
      </c>
      <c r="W206" s="22">
        <v>23692</v>
      </c>
      <c r="X206" s="22">
        <v>0</v>
      </c>
      <c r="Y206" s="22">
        <v>0</v>
      </c>
      <c r="Z206" s="22">
        <v>0</v>
      </c>
      <c r="AA206" s="22">
        <v>755</v>
      </c>
      <c r="AB206" s="22">
        <v>0</v>
      </c>
      <c r="AC206" s="22">
        <v>0</v>
      </c>
      <c r="AD206" s="22">
        <v>0</v>
      </c>
      <c r="AE206" s="22">
        <v>3654</v>
      </c>
      <c r="AF206" s="22">
        <v>0</v>
      </c>
      <c r="AG206" s="22">
        <v>0</v>
      </c>
      <c r="AH206" s="22">
        <v>0</v>
      </c>
      <c r="AI206" s="22">
        <v>0</v>
      </c>
      <c r="AJ206" s="22">
        <v>18692</v>
      </c>
      <c r="AK206" s="22">
        <v>12795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681805</v>
      </c>
      <c r="AR206" s="22">
        <v>23550</v>
      </c>
      <c r="AS206" s="22">
        <v>186390</v>
      </c>
      <c r="AT206" s="22">
        <v>0</v>
      </c>
      <c r="AU206" s="22">
        <v>0</v>
      </c>
      <c r="AV206" s="22">
        <v>24645</v>
      </c>
      <c r="AW206" s="22">
        <v>0</v>
      </c>
      <c r="AX206" s="22">
        <v>0</v>
      </c>
      <c r="AY206" s="22">
        <v>6207</v>
      </c>
      <c r="AZ206" s="22">
        <v>0</v>
      </c>
      <c r="BA206" s="22">
        <v>0</v>
      </c>
      <c r="BB206" s="22">
        <v>100650</v>
      </c>
      <c r="BC206" s="22">
        <v>0</v>
      </c>
      <c r="BD206" s="22">
        <v>0</v>
      </c>
      <c r="BE206" s="22">
        <v>300</v>
      </c>
      <c r="BF206" s="22">
        <v>0</v>
      </c>
      <c r="BG206" s="22">
        <v>51893</v>
      </c>
      <c r="BH206" s="22">
        <v>108841</v>
      </c>
      <c r="BI206" s="22">
        <v>33300</v>
      </c>
      <c r="BJ206" s="22">
        <v>0</v>
      </c>
      <c r="BK206" s="22">
        <v>2940</v>
      </c>
      <c r="BL206" s="22">
        <v>0</v>
      </c>
      <c r="BM206" s="22">
        <v>8</v>
      </c>
      <c r="BN206" s="22">
        <v>0</v>
      </c>
      <c r="BO206" s="22">
        <v>0</v>
      </c>
      <c r="BP206" s="22">
        <v>0</v>
      </c>
      <c r="BQ206" s="22">
        <v>0</v>
      </c>
      <c r="BR206" s="22">
        <v>0</v>
      </c>
      <c r="BS206" s="22">
        <v>0</v>
      </c>
      <c r="BT206" s="22">
        <v>0</v>
      </c>
      <c r="BU206" s="22">
        <v>0</v>
      </c>
      <c r="BV206" s="22">
        <v>57577</v>
      </c>
      <c r="BW206" s="22">
        <v>13833</v>
      </c>
      <c r="BX206" s="22">
        <v>0</v>
      </c>
      <c r="BY206" s="22">
        <v>0</v>
      </c>
      <c r="BZ206" s="22">
        <v>0</v>
      </c>
      <c r="CA206" s="22">
        <v>0</v>
      </c>
      <c r="CB206" s="22">
        <v>0</v>
      </c>
      <c r="CC206" s="22">
        <v>610134</v>
      </c>
      <c r="CD206" s="22">
        <v>71671</v>
      </c>
    </row>
    <row r="207" spans="1:82" x14ac:dyDescent="0.25">
      <c r="A207" s="22" t="s">
        <v>120</v>
      </c>
      <c r="B207" s="22" t="s">
        <v>511</v>
      </c>
      <c r="C207" s="22" t="s">
        <v>532</v>
      </c>
      <c r="D207" s="22" t="s">
        <v>533</v>
      </c>
      <c r="E207" s="22">
        <v>769703</v>
      </c>
      <c r="F207" s="22">
        <v>39930</v>
      </c>
      <c r="G207" s="22">
        <v>4877</v>
      </c>
      <c r="H207" s="22"/>
      <c r="I207" s="22"/>
      <c r="J207" s="22">
        <v>40376</v>
      </c>
      <c r="K207" s="22"/>
      <c r="L207" s="22"/>
      <c r="M207" s="22">
        <v>3330</v>
      </c>
      <c r="N207" s="22"/>
      <c r="O207" s="22">
        <v>14500</v>
      </c>
      <c r="P207" s="22"/>
      <c r="Q207" s="22">
        <v>9570</v>
      </c>
      <c r="R207" s="22"/>
      <c r="S207" s="22"/>
      <c r="T207" s="22"/>
      <c r="U207" s="22">
        <v>469733</v>
      </c>
      <c r="V207" s="22">
        <v>60057</v>
      </c>
      <c r="W207" s="22">
        <v>92022</v>
      </c>
      <c r="X207" s="22"/>
      <c r="Y207" s="22">
        <v>28760</v>
      </c>
      <c r="Z207" s="22"/>
      <c r="AA207" s="22">
        <v>6063</v>
      </c>
      <c r="AB207" s="22"/>
      <c r="AC207" s="22">
        <v>6210</v>
      </c>
      <c r="AD207" s="22">
        <v>1600</v>
      </c>
      <c r="AE207" s="22">
        <v>180952</v>
      </c>
      <c r="AF207" s="22"/>
      <c r="AG207" s="22"/>
      <c r="AH207" s="22">
        <v>1785</v>
      </c>
      <c r="AI207" s="22"/>
      <c r="AJ207" s="22">
        <v>56249</v>
      </c>
      <c r="AK207" s="22">
        <v>5390</v>
      </c>
      <c r="AL207" s="22"/>
      <c r="AM207" s="22">
        <v>1050</v>
      </c>
      <c r="AN207" s="22"/>
      <c r="AO207" s="22"/>
      <c r="AP207" s="22"/>
      <c r="AQ207" s="22">
        <v>1792157</v>
      </c>
      <c r="AR207" s="22">
        <v>20722</v>
      </c>
      <c r="AS207" s="22">
        <v>220402</v>
      </c>
      <c r="AT207" s="22"/>
      <c r="AU207" s="22"/>
      <c r="AV207" s="22">
        <v>97406</v>
      </c>
      <c r="AW207" s="22">
        <v>356</v>
      </c>
      <c r="AX207" s="22">
        <v>16560</v>
      </c>
      <c r="AY207" s="22">
        <v>4249</v>
      </c>
      <c r="AZ207" s="22"/>
      <c r="BA207" s="22">
        <v>205374</v>
      </c>
      <c r="BB207" s="22">
        <v>256895</v>
      </c>
      <c r="BC207" s="22">
        <v>12594</v>
      </c>
      <c r="BD207" s="22"/>
      <c r="BE207" s="22"/>
      <c r="BF207" s="22"/>
      <c r="BG207" s="22">
        <v>441637</v>
      </c>
      <c r="BH207" s="22">
        <v>139717</v>
      </c>
      <c r="BI207" s="22">
        <v>101720</v>
      </c>
      <c r="BJ207" s="22"/>
      <c r="BK207" s="22">
        <v>33077</v>
      </c>
      <c r="BL207" s="22"/>
      <c r="BM207" s="22">
        <v>15</v>
      </c>
      <c r="BN207" s="22"/>
      <c r="BO207" s="22">
        <v>17977</v>
      </c>
      <c r="BP207" s="22">
        <v>9899</v>
      </c>
      <c r="BQ207" s="22">
        <v>207345</v>
      </c>
      <c r="BR207" s="22"/>
      <c r="BS207" s="22"/>
      <c r="BT207" s="22"/>
      <c r="BU207" s="22"/>
      <c r="BV207" s="22">
        <v>147549</v>
      </c>
      <c r="BW207" s="22">
        <v>33638</v>
      </c>
      <c r="BX207" s="22"/>
      <c r="BY207" s="22">
        <v>18445</v>
      </c>
      <c r="BZ207" s="22"/>
      <c r="CA207" s="22"/>
      <c r="CB207" s="22"/>
      <c r="CC207" s="22">
        <v>1985577</v>
      </c>
      <c r="CD207" s="22">
        <v>-193420</v>
      </c>
    </row>
    <row r="208" spans="1:82" x14ac:dyDescent="0.25">
      <c r="A208" s="22" t="s">
        <v>120</v>
      </c>
      <c r="B208" s="22" t="s">
        <v>511</v>
      </c>
      <c r="C208" s="22" t="s">
        <v>534</v>
      </c>
      <c r="D208" s="22" t="s">
        <v>535</v>
      </c>
      <c r="E208" s="22">
        <v>533495</v>
      </c>
      <c r="F208" s="22">
        <v>0</v>
      </c>
      <c r="G208" s="22">
        <v>12878</v>
      </c>
      <c r="H208" s="22">
        <v>0</v>
      </c>
      <c r="I208" s="22">
        <v>0</v>
      </c>
      <c r="J208" s="22">
        <v>4000</v>
      </c>
      <c r="K208" s="22">
        <v>0</v>
      </c>
      <c r="L208" s="22">
        <v>0</v>
      </c>
      <c r="M208" s="22">
        <v>2085</v>
      </c>
      <c r="N208" s="22">
        <v>0</v>
      </c>
      <c r="O208" s="22">
        <v>0</v>
      </c>
      <c r="P208" s="22">
        <v>159121</v>
      </c>
      <c r="Q208" s="22">
        <v>0</v>
      </c>
      <c r="R208" s="22">
        <v>0</v>
      </c>
      <c r="S208" s="22">
        <v>0</v>
      </c>
      <c r="T208" s="22">
        <v>0</v>
      </c>
      <c r="U208" s="22">
        <v>78749</v>
      </c>
      <c r="V208" s="22">
        <v>42607</v>
      </c>
      <c r="W208" s="22">
        <v>42079</v>
      </c>
      <c r="X208" s="22">
        <v>0</v>
      </c>
      <c r="Y208" s="22">
        <v>32964</v>
      </c>
      <c r="Z208" s="22">
        <v>0</v>
      </c>
      <c r="AA208" s="22">
        <v>0</v>
      </c>
      <c r="AB208" s="22">
        <v>1935</v>
      </c>
      <c r="AC208" s="22">
        <v>0</v>
      </c>
      <c r="AD208" s="22">
        <v>0</v>
      </c>
      <c r="AE208" s="22">
        <v>1518</v>
      </c>
      <c r="AF208" s="22">
        <v>0</v>
      </c>
      <c r="AG208" s="22">
        <v>0</v>
      </c>
      <c r="AH208" s="22">
        <v>0</v>
      </c>
      <c r="AI208" s="22">
        <v>0</v>
      </c>
      <c r="AJ208" s="22">
        <v>42043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39409</v>
      </c>
      <c r="AQ208" s="22">
        <v>992883</v>
      </c>
      <c r="AR208" s="22">
        <v>13894</v>
      </c>
      <c r="AS208" s="22">
        <v>219920</v>
      </c>
      <c r="AT208" s="22">
        <v>0</v>
      </c>
      <c r="AU208" s="22">
        <v>0</v>
      </c>
      <c r="AV208" s="22">
        <v>37810</v>
      </c>
      <c r="AW208" s="22">
        <v>0</v>
      </c>
      <c r="AX208" s="22">
        <v>0</v>
      </c>
      <c r="AY208" s="22">
        <v>0</v>
      </c>
      <c r="AZ208" s="22">
        <v>0</v>
      </c>
      <c r="BA208" s="22">
        <v>0</v>
      </c>
      <c r="BB208" s="22">
        <v>403746</v>
      </c>
      <c r="BC208" s="22">
        <v>0</v>
      </c>
      <c r="BD208" s="22">
        <v>0</v>
      </c>
      <c r="BE208" s="22">
        <v>0</v>
      </c>
      <c r="BF208" s="22">
        <v>0</v>
      </c>
      <c r="BG208" s="22">
        <v>58879</v>
      </c>
      <c r="BH208" s="22">
        <v>18599</v>
      </c>
      <c r="BI208" s="22">
        <v>45447</v>
      </c>
      <c r="BJ208" s="22">
        <v>0</v>
      </c>
      <c r="BK208" s="22">
        <v>0</v>
      </c>
      <c r="BL208" s="22">
        <v>0</v>
      </c>
      <c r="BM208" s="22">
        <v>0</v>
      </c>
      <c r="BN208" s="22">
        <v>0</v>
      </c>
      <c r="BO208" s="22">
        <v>0</v>
      </c>
      <c r="BP208" s="22">
        <v>0</v>
      </c>
      <c r="BQ208" s="22">
        <v>-107</v>
      </c>
      <c r="BR208" s="22">
        <v>0</v>
      </c>
      <c r="BS208" s="22">
        <v>0</v>
      </c>
      <c r="BT208" s="22">
        <v>0</v>
      </c>
      <c r="BU208" s="22">
        <v>0</v>
      </c>
      <c r="BV208" s="22">
        <v>81701</v>
      </c>
      <c r="BW208" s="22">
        <v>0</v>
      </c>
      <c r="BX208" s="22">
        <v>0</v>
      </c>
      <c r="BY208" s="22">
        <v>0</v>
      </c>
      <c r="BZ208" s="22">
        <v>0</v>
      </c>
      <c r="CA208" s="22">
        <v>0</v>
      </c>
      <c r="CB208" s="22">
        <v>50953</v>
      </c>
      <c r="CC208" s="22">
        <v>930842</v>
      </c>
      <c r="CD208" s="22">
        <v>62041</v>
      </c>
    </row>
    <row r="209" spans="1:82" x14ac:dyDescent="0.25">
      <c r="A209" s="22" t="s">
        <v>120</v>
      </c>
      <c r="B209" s="22" t="s">
        <v>511</v>
      </c>
      <c r="C209" s="22" t="s">
        <v>536</v>
      </c>
      <c r="D209" s="22" t="s">
        <v>537</v>
      </c>
      <c r="E209" s="22">
        <v>313631</v>
      </c>
      <c r="F209" s="22">
        <v>0</v>
      </c>
      <c r="G209" s="22">
        <v>22945</v>
      </c>
      <c r="H209" s="22">
        <v>0</v>
      </c>
      <c r="I209" s="22">
        <v>0</v>
      </c>
      <c r="J209" s="22">
        <v>6018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124581</v>
      </c>
      <c r="Q209" s="22">
        <v>0</v>
      </c>
      <c r="R209" s="22">
        <v>0</v>
      </c>
      <c r="S209" s="22">
        <v>0</v>
      </c>
      <c r="T209" s="22">
        <v>0</v>
      </c>
      <c r="U209" s="22">
        <v>80952</v>
      </c>
      <c r="V209" s="22">
        <v>124729</v>
      </c>
      <c r="W209" s="22">
        <v>16565</v>
      </c>
      <c r="X209" s="22">
        <v>0</v>
      </c>
      <c r="Y209" s="22">
        <v>8312</v>
      </c>
      <c r="Z209" s="22">
        <v>0</v>
      </c>
      <c r="AA209" s="22">
        <v>760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74990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773483</v>
      </c>
      <c r="AR209" s="22">
        <v>14114</v>
      </c>
      <c r="AS209" s="22">
        <v>125655</v>
      </c>
      <c r="AT209" s="22">
        <v>0</v>
      </c>
      <c r="AU209" s="22">
        <v>0</v>
      </c>
      <c r="AV209" s="22">
        <v>20093</v>
      </c>
      <c r="AW209" s="22">
        <v>1000</v>
      </c>
      <c r="AX209" s="22">
        <v>3694</v>
      </c>
      <c r="AY209" s="22">
        <v>4468</v>
      </c>
      <c r="AZ209" s="22">
        <v>0</v>
      </c>
      <c r="BA209" s="22">
        <v>0</v>
      </c>
      <c r="BB209" s="22">
        <v>125476</v>
      </c>
      <c r="BC209" s="22">
        <v>0</v>
      </c>
      <c r="BD209" s="22">
        <v>0</v>
      </c>
      <c r="BE209" s="22">
        <v>0</v>
      </c>
      <c r="BF209" s="22">
        <v>0</v>
      </c>
      <c r="BG209" s="22">
        <v>110301</v>
      </c>
      <c r="BH209" s="22">
        <v>53605</v>
      </c>
      <c r="BI209" s="22">
        <v>15290</v>
      </c>
      <c r="BJ209" s="22">
        <v>0</v>
      </c>
      <c r="BK209" s="22">
        <v>10073</v>
      </c>
      <c r="BL209" s="22">
        <v>0</v>
      </c>
      <c r="BM209" s="22">
        <v>2622</v>
      </c>
      <c r="BN209" s="22">
        <v>0</v>
      </c>
      <c r="BO209" s="22">
        <v>1239</v>
      </c>
      <c r="BP209" s="22">
        <v>176</v>
      </c>
      <c r="BQ209" s="22">
        <v>0</v>
      </c>
      <c r="BR209" s="22">
        <v>0</v>
      </c>
      <c r="BS209" s="22">
        <v>0</v>
      </c>
      <c r="BT209" s="22">
        <v>0</v>
      </c>
      <c r="BU209" s="22">
        <v>0</v>
      </c>
      <c r="BV209" s="22">
        <v>36308</v>
      </c>
      <c r="BW209" s="22">
        <v>3660</v>
      </c>
      <c r="BX209" s="22">
        <v>0</v>
      </c>
      <c r="BY209" s="22">
        <v>0</v>
      </c>
      <c r="BZ209" s="22">
        <v>0</v>
      </c>
      <c r="CA209" s="22">
        <v>0</v>
      </c>
      <c r="CB209" s="22">
        <v>0</v>
      </c>
      <c r="CC209" s="22">
        <v>527774</v>
      </c>
      <c r="CD209" s="22">
        <v>245709</v>
      </c>
    </row>
    <row r="210" spans="1:82" x14ac:dyDescent="0.25">
      <c r="A210" s="22" t="s">
        <v>120</v>
      </c>
      <c r="B210" s="22" t="s">
        <v>511</v>
      </c>
      <c r="C210" s="22" t="s">
        <v>538</v>
      </c>
      <c r="D210" s="22" t="s">
        <v>539</v>
      </c>
      <c r="E210" s="22">
        <v>138158</v>
      </c>
      <c r="F210" s="22">
        <v>0</v>
      </c>
      <c r="G210" s="22">
        <v>41031</v>
      </c>
      <c r="H210" s="22">
        <v>0</v>
      </c>
      <c r="I210" s="22">
        <v>0</v>
      </c>
      <c r="J210" s="22">
        <v>6863</v>
      </c>
      <c r="K210" s="22">
        <v>0</v>
      </c>
      <c r="L210" s="22">
        <v>0</v>
      </c>
      <c r="M210" s="22">
        <v>784</v>
      </c>
      <c r="N210" s="22">
        <v>0</v>
      </c>
      <c r="O210" s="22">
        <v>0</v>
      </c>
      <c r="P210" s="22">
        <v>81828</v>
      </c>
      <c r="Q210" s="22">
        <v>0</v>
      </c>
      <c r="R210" s="22">
        <v>0</v>
      </c>
      <c r="S210" s="22">
        <v>0</v>
      </c>
      <c r="T210" s="22">
        <v>0</v>
      </c>
      <c r="U210" s="22">
        <v>77824</v>
      </c>
      <c r="V210" s="22">
        <v>10182</v>
      </c>
      <c r="W210" s="22">
        <v>3943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1803</v>
      </c>
      <c r="AK210" s="22">
        <v>8387</v>
      </c>
      <c r="AL210" s="22">
        <v>0</v>
      </c>
      <c r="AM210" s="22">
        <v>0</v>
      </c>
      <c r="AN210" s="22">
        <v>229</v>
      </c>
      <c r="AO210" s="22">
        <v>855</v>
      </c>
      <c r="AP210" s="22">
        <v>0</v>
      </c>
      <c r="AQ210" s="22">
        <v>371887</v>
      </c>
      <c r="AR210" s="22">
        <v>7664</v>
      </c>
      <c r="AS210" s="22">
        <v>131238</v>
      </c>
      <c r="AT210" s="22">
        <v>0</v>
      </c>
      <c r="AU210" s="22">
        <v>0</v>
      </c>
      <c r="AV210" s="22">
        <v>7017</v>
      </c>
      <c r="AW210" s="22">
        <v>1712</v>
      </c>
      <c r="AX210" s="22">
        <v>3671</v>
      </c>
      <c r="AY210" s="22">
        <v>4087</v>
      </c>
      <c r="AZ210" s="22">
        <v>0</v>
      </c>
      <c r="BA210" s="22">
        <v>0</v>
      </c>
      <c r="BB210" s="22">
        <v>42541</v>
      </c>
      <c r="BC210" s="22">
        <v>0</v>
      </c>
      <c r="BD210" s="22">
        <v>0</v>
      </c>
      <c r="BE210" s="22">
        <v>0</v>
      </c>
      <c r="BF210" s="22">
        <v>0</v>
      </c>
      <c r="BG210" s="22">
        <v>55244</v>
      </c>
      <c r="BH210" s="22">
        <v>0</v>
      </c>
      <c r="BI210" s="22">
        <v>10209</v>
      </c>
      <c r="BJ210" s="22">
        <v>0</v>
      </c>
      <c r="BK210" s="22">
        <v>0</v>
      </c>
      <c r="BL210" s="22">
        <v>0</v>
      </c>
      <c r="BM210" s="22">
        <v>0</v>
      </c>
      <c r="BN210" s="22">
        <v>0</v>
      </c>
      <c r="BO210" s="22">
        <v>0</v>
      </c>
      <c r="BP210" s="22">
        <v>0</v>
      </c>
      <c r="BQ210" s="22">
        <v>2552</v>
      </c>
      <c r="BR210" s="22">
        <v>0</v>
      </c>
      <c r="BS210" s="22">
        <v>0</v>
      </c>
      <c r="BT210" s="22">
        <v>0</v>
      </c>
      <c r="BU210" s="22">
        <v>0</v>
      </c>
      <c r="BV210" s="22">
        <v>4131</v>
      </c>
      <c r="BW210" s="22">
        <v>8908</v>
      </c>
      <c r="BX210" s="22">
        <v>0</v>
      </c>
      <c r="BY210" s="22">
        <v>0</v>
      </c>
      <c r="BZ210" s="22">
        <v>0</v>
      </c>
      <c r="CA210" s="22">
        <v>0</v>
      </c>
      <c r="CB210" s="22">
        <v>176016</v>
      </c>
      <c r="CC210" s="22">
        <v>454990</v>
      </c>
      <c r="CD210" s="22">
        <v>-83103</v>
      </c>
    </row>
    <row r="211" spans="1:82" x14ac:dyDescent="0.25">
      <c r="A211" s="22" t="s">
        <v>120</v>
      </c>
      <c r="B211" s="22" t="s">
        <v>511</v>
      </c>
      <c r="C211" s="22" t="s">
        <v>540</v>
      </c>
      <c r="D211" s="22" t="s">
        <v>541</v>
      </c>
      <c r="E211" s="22">
        <v>780133</v>
      </c>
      <c r="F211" s="22">
        <v>0</v>
      </c>
      <c r="G211" s="22">
        <v>59656</v>
      </c>
      <c r="H211" s="22">
        <v>0</v>
      </c>
      <c r="I211" s="22">
        <v>0</v>
      </c>
      <c r="J211" s="22">
        <v>82500</v>
      </c>
      <c r="K211" s="22">
        <v>0</v>
      </c>
      <c r="L211" s="22">
        <v>24153</v>
      </c>
      <c r="M211" s="22">
        <v>0</v>
      </c>
      <c r="N211" s="22">
        <v>0</v>
      </c>
      <c r="O211" s="22">
        <v>21675</v>
      </c>
      <c r="P211" s="22">
        <v>223190</v>
      </c>
      <c r="Q211" s="22">
        <v>205</v>
      </c>
      <c r="R211" s="22">
        <v>0</v>
      </c>
      <c r="S211" s="22">
        <v>0</v>
      </c>
      <c r="T211" s="22">
        <v>0</v>
      </c>
      <c r="U211" s="22">
        <v>330917</v>
      </c>
      <c r="V211" s="22">
        <v>105250</v>
      </c>
      <c r="W211" s="22">
        <v>87986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4037</v>
      </c>
      <c r="AE211" s="22">
        <v>17912</v>
      </c>
      <c r="AF211" s="22">
        <v>0</v>
      </c>
      <c r="AG211" s="22">
        <v>0</v>
      </c>
      <c r="AH211" s="22">
        <v>24395</v>
      </c>
      <c r="AI211" s="22">
        <v>0</v>
      </c>
      <c r="AJ211" s="22">
        <v>494345</v>
      </c>
      <c r="AK211" s="22">
        <v>122852</v>
      </c>
      <c r="AL211" s="22">
        <v>0</v>
      </c>
      <c r="AM211" s="22">
        <v>0</v>
      </c>
      <c r="AN211" s="22">
        <v>1149685</v>
      </c>
      <c r="AO211" s="22">
        <v>0</v>
      </c>
      <c r="AP211" s="22">
        <v>0</v>
      </c>
      <c r="AQ211" s="22">
        <v>3528891</v>
      </c>
      <c r="AR211" s="22">
        <v>79554</v>
      </c>
      <c r="AS211" s="22">
        <v>328160</v>
      </c>
      <c r="AT211" s="22">
        <v>0</v>
      </c>
      <c r="AU211" s="22">
        <v>0</v>
      </c>
      <c r="AV211" s="22">
        <v>127710</v>
      </c>
      <c r="AW211" s="22">
        <v>456</v>
      </c>
      <c r="AX211" s="22">
        <v>17545</v>
      </c>
      <c r="AY211" s="22">
        <v>0</v>
      </c>
      <c r="AZ211" s="22">
        <v>0</v>
      </c>
      <c r="BA211" s="22">
        <v>233089</v>
      </c>
      <c r="BB211" s="22">
        <v>240963</v>
      </c>
      <c r="BC211" s="22">
        <v>8514</v>
      </c>
      <c r="BD211" s="22">
        <v>6884</v>
      </c>
      <c r="BE211" s="22">
        <v>0</v>
      </c>
      <c r="BF211" s="22">
        <v>0</v>
      </c>
      <c r="BG211" s="22">
        <v>223841</v>
      </c>
      <c r="BH211" s="22">
        <v>43674</v>
      </c>
      <c r="BI211" s="22">
        <v>121497</v>
      </c>
      <c r="BJ211" s="22">
        <v>0</v>
      </c>
      <c r="BK211" s="22">
        <v>5493</v>
      </c>
      <c r="BL211" s="22">
        <v>0</v>
      </c>
      <c r="BM211" s="22">
        <v>0</v>
      </c>
      <c r="BN211" s="22">
        <v>0</v>
      </c>
      <c r="BO211" s="22">
        <v>0</v>
      </c>
      <c r="BP211" s="22">
        <v>87693</v>
      </c>
      <c r="BQ211" s="22">
        <v>45265</v>
      </c>
      <c r="BR211" s="22">
        <v>0</v>
      </c>
      <c r="BS211" s="22">
        <v>0</v>
      </c>
      <c r="BT211" s="22">
        <v>3166</v>
      </c>
      <c r="BU211" s="22">
        <v>0</v>
      </c>
      <c r="BV211" s="22">
        <v>308081</v>
      </c>
      <c r="BW211" s="22">
        <v>90737</v>
      </c>
      <c r="BX211" s="22">
        <v>0</v>
      </c>
      <c r="BY211" s="22">
        <v>0</v>
      </c>
      <c r="BZ211" s="22">
        <v>962970</v>
      </c>
      <c r="CA211" s="22">
        <v>0</v>
      </c>
      <c r="CB211" s="22">
        <v>750436</v>
      </c>
      <c r="CC211" s="22">
        <v>3685728</v>
      </c>
      <c r="CD211" s="22">
        <v>-156837</v>
      </c>
    </row>
    <row r="212" spans="1:82" x14ac:dyDescent="0.25">
      <c r="A212" s="22" t="s">
        <v>120</v>
      </c>
      <c r="B212" s="22" t="s">
        <v>511</v>
      </c>
      <c r="C212" s="22" t="s">
        <v>542</v>
      </c>
      <c r="D212" s="22" t="s">
        <v>543</v>
      </c>
      <c r="E212" s="22">
        <v>461467</v>
      </c>
      <c r="F212" s="22">
        <v>0</v>
      </c>
      <c r="G212" s="22">
        <v>18570</v>
      </c>
      <c r="H212" s="22">
        <v>0</v>
      </c>
      <c r="I212" s="22">
        <v>29060</v>
      </c>
      <c r="J212" s="22">
        <v>0</v>
      </c>
      <c r="K212" s="22">
        <v>0</v>
      </c>
      <c r="L212" s="22">
        <v>0</v>
      </c>
      <c r="M212" s="22">
        <v>1985</v>
      </c>
      <c r="N212" s="22">
        <v>0</v>
      </c>
      <c r="O212" s="22">
        <v>0</v>
      </c>
      <c r="P212" s="22">
        <v>221701</v>
      </c>
      <c r="Q212" s="22">
        <v>0</v>
      </c>
      <c r="R212" s="22">
        <v>0</v>
      </c>
      <c r="S212" s="22">
        <v>0</v>
      </c>
      <c r="T212" s="22">
        <v>0</v>
      </c>
      <c r="U212" s="22">
        <v>97570</v>
      </c>
      <c r="V212" s="22">
        <v>99471</v>
      </c>
      <c r="W212" s="22">
        <v>54875</v>
      </c>
      <c r="X212" s="22">
        <v>0</v>
      </c>
      <c r="Y212" s="22">
        <v>108482</v>
      </c>
      <c r="Z212" s="22">
        <v>0</v>
      </c>
      <c r="AA212" s="22">
        <v>180</v>
      </c>
      <c r="AB212" s="22">
        <v>0</v>
      </c>
      <c r="AC212" s="22">
        <v>225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211460</v>
      </c>
      <c r="AK212" s="22">
        <v>71025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  <c r="AQ212" s="22">
        <v>1376071</v>
      </c>
      <c r="AR212" s="22">
        <v>25554</v>
      </c>
      <c r="AS212" s="22">
        <v>187736</v>
      </c>
      <c r="AT212" s="22">
        <v>0</v>
      </c>
      <c r="AU212" s="22">
        <v>17435</v>
      </c>
      <c r="AV212" s="22">
        <v>3104</v>
      </c>
      <c r="AW212" s="22">
        <v>885</v>
      </c>
      <c r="AX212" s="22">
        <v>6334</v>
      </c>
      <c r="AY212" s="22">
        <v>18811</v>
      </c>
      <c r="AZ212" s="22">
        <v>0</v>
      </c>
      <c r="BA212" s="22">
        <v>0</v>
      </c>
      <c r="BB212" s="22">
        <v>289830</v>
      </c>
      <c r="BC212" s="22">
        <v>0</v>
      </c>
      <c r="BD212" s="22">
        <v>0</v>
      </c>
      <c r="BE212" s="22">
        <v>0</v>
      </c>
      <c r="BF212" s="22">
        <v>0</v>
      </c>
      <c r="BG212" s="22">
        <v>29677</v>
      </c>
      <c r="BH212" s="22">
        <v>11271</v>
      </c>
      <c r="BI212" s="22">
        <v>69452</v>
      </c>
      <c r="BJ212" s="22">
        <v>0</v>
      </c>
      <c r="BK212" s="22">
        <v>111248</v>
      </c>
      <c r="BL212" s="22">
        <v>0</v>
      </c>
      <c r="BM212" s="22">
        <v>0</v>
      </c>
      <c r="BN212" s="22">
        <v>0</v>
      </c>
      <c r="BO212" s="22">
        <v>915</v>
      </c>
      <c r="BP212" s="22">
        <v>1702</v>
      </c>
      <c r="BQ212" s="22">
        <v>0</v>
      </c>
      <c r="BR212" s="22">
        <v>0</v>
      </c>
      <c r="BS212" s="22">
        <v>0</v>
      </c>
      <c r="BT212" s="22">
        <v>0</v>
      </c>
      <c r="BU212" s="22">
        <v>0</v>
      </c>
      <c r="BV212" s="22">
        <v>222496</v>
      </c>
      <c r="BW212" s="22">
        <v>77474</v>
      </c>
      <c r="BX212" s="22">
        <v>0</v>
      </c>
      <c r="BY212" s="22">
        <v>0</v>
      </c>
      <c r="BZ212" s="22">
        <v>0</v>
      </c>
      <c r="CA212" s="22">
        <v>0</v>
      </c>
      <c r="CB212" s="22">
        <v>194271</v>
      </c>
      <c r="CC212" s="22">
        <v>1268195</v>
      </c>
      <c r="CD212" s="22">
        <v>107876</v>
      </c>
    </row>
    <row r="213" spans="1:82" x14ac:dyDescent="0.25">
      <c r="A213" s="22" t="s">
        <v>120</v>
      </c>
      <c r="B213" s="22" t="s">
        <v>511</v>
      </c>
      <c r="C213" s="22" t="s">
        <v>544</v>
      </c>
      <c r="D213" s="22" t="s">
        <v>545</v>
      </c>
      <c r="E213" s="22">
        <v>72500</v>
      </c>
      <c r="F213" s="22">
        <v>304</v>
      </c>
      <c r="G213" s="22">
        <v>10081</v>
      </c>
      <c r="H213" s="22">
        <v>556</v>
      </c>
      <c r="I213" s="22">
        <v>0</v>
      </c>
      <c r="J213" s="22">
        <v>0</v>
      </c>
      <c r="K213" s="22">
        <v>0</v>
      </c>
      <c r="L213" s="22">
        <v>0</v>
      </c>
      <c r="M213" s="22">
        <v>1263</v>
      </c>
      <c r="N213" s="22">
        <v>0</v>
      </c>
      <c r="O213" s="22">
        <v>0</v>
      </c>
      <c r="P213" s="22">
        <v>116375</v>
      </c>
      <c r="Q213" s="22">
        <v>0</v>
      </c>
      <c r="R213" s="22">
        <v>0</v>
      </c>
      <c r="S213" s="22">
        <v>47242</v>
      </c>
      <c r="T213" s="22">
        <v>0</v>
      </c>
      <c r="U213" s="22">
        <v>120851</v>
      </c>
      <c r="V213" s="22">
        <v>8800</v>
      </c>
      <c r="W213" s="22">
        <v>0</v>
      </c>
      <c r="X213" s="22">
        <v>0</v>
      </c>
      <c r="Y213" s="22">
        <v>5410</v>
      </c>
      <c r="Z213" s="22">
        <v>0</v>
      </c>
      <c r="AA213" s="22">
        <v>4512</v>
      </c>
      <c r="AB213" s="22">
        <v>0</v>
      </c>
      <c r="AC213" s="22">
        <v>0</v>
      </c>
      <c r="AD213" s="22">
        <v>0</v>
      </c>
      <c r="AE213" s="22">
        <v>48685</v>
      </c>
      <c r="AF213" s="22">
        <v>0</v>
      </c>
      <c r="AG213" s="22">
        <v>0</v>
      </c>
      <c r="AH213" s="22">
        <v>0</v>
      </c>
      <c r="AI213" s="22">
        <v>0</v>
      </c>
      <c r="AJ213" s="22">
        <v>1622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  <c r="AQ213" s="22">
        <v>438201</v>
      </c>
      <c r="AR213" s="22">
        <v>8377</v>
      </c>
      <c r="AS213" s="22">
        <v>61866</v>
      </c>
      <c r="AT213" s="22">
        <v>0</v>
      </c>
      <c r="AU213" s="22">
        <v>0</v>
      </c>
      <c r="AV213" s="22">
        <v>0</v>
      </c>
      <c r="AW213" s="22">
        <v>0</v>
      </c>
      <c r="AX213" s="22">
        <v>2710</v>
      </c>
      <c r="AY213" s="22">
        <v>1930</v>
      </c>
      <c r="AZ213" s="22">
        <v>0</v>
      </c>
      <c r="BA213" s="22">
        <v>0</v>
      </c>
      <c r="BB213" s="22">
        <v>173632</v>
      </c>
      <c r="BC213" s="22">
        <v>0</v>
      </c>
      <c r="BD213" s="22">
        <v>0</v>
      </c>
      <c r="BE213" s="22">
        <v>0</v>
      </c>
      <c r="BF213" s="22">
        <v>0</v>
      </c>
      <c r="BG213" s="22">
        <v>145970</v>
      </c>
      <c r="BH213" s="22">
        <v>6815</v>
      </c>
      <c r="BI213" s="22">
        <v>7215</v>
      </c>
      <c r="BJ213" s="22">
        <v>0</v>
      </c>
      <c r="BK213" s="22">
        <v>5990</v>
      </c>
      <c r="BL213" s="22">
        <v>0</v>
      </c>
      <c r="BM213" s="22">
        <v>3645</v>
      </c>
      <c r="BN213" s="22">
        <v>0</v>
      </c>
      <c r="BO213" s="22">
        <v>0</v>
      </c>
      <c r="BP213" s="22">
        <v>0</v>
      </c>
      <c r="BQ213" s="22">
        <v>29691</v>
      </c>
      <c r="BR213" s="22">
        <v>0</v>
      </c>
      <c r="BS213" s="22">
        <v>0</v>
      </c>
      <c r="BT213" s="22">
        <v>0</v>
      </c>
      <c r="BU213" s="22">
        <v>0</v>
      </c>
      <c r="BV213" s="22">
        <v>17711</v>
      </c>
      <c r="BW213" s="22">
        <v>0</v>
      </c>
      <c r="BX213" s="22">
        <v>0</v>
      </c>
      <c r="BY213" s="22">
        <v>0</v>
      </c>
      <c r="BZ213" s="22">
        <v>0</v>
      </c>
      <c r="CA213" s="22">
        <v>0</v>
      </c>
      <c r="CB213" s="22">
        <v>0</v>
      </c>
      <c r="CC213" s="22">
        <v>465552</v>
      </c>
      <c r="CD213" s="22">
        <v>-27351</v>
      </c>
    </row>
    <row r="214" spans="1:82" x14ac:dyDescent="0.25">
      <c r="A214" s="22" t="s">
        <v>120</v>
      </c>
      <c r="B214" s="22" t="s">
        <v>511</v>
      </c>
      <c r="C214" s="22" t="s">
        <v>546</v>
      </c>
      <c r="D214" s="22" t="s">
        <v>547</v>
      </c>
      <c r="E214" s="22">
        <v>379481</v>
      </c>
      <c r="F214" s="22">
        <v>91</v>
      </c>
      <c r="G214" s="22">
        <v>57701</v>
      </c>
      <c r="H214" s="22">
        <v>0</v>
      </c>
      <c r="I214" s="22">
        <v>0</v>
      </c>
      <c r="J214" s="22">
        <v>42428</v>
      </c>
      <c r="K214" s="22">
        <v>0</v>
      </c>
      <c r="L214" s="22">
        <v>0</v>
      </c>
      <c r="M214" s="22">
        <v>7902</v>
      </c>
      <c r="N214" s="22">
        <v>0</v>
      </c>
      <c r="O214" s="22">
        <v>477</v>
      </c>
      <c r="P214" s="22">
        <v>67420</v>
      </c>
      <c r="Q214" s="22">
        <v>0</v>
      </c>
      <c r="R214" s="22">
        <v>0</v>
      </c>
      <c r="S214" s="22">
        <v>0</v>
      </c>
      <c r="T214" s="22">
        <v>0</v>
      </c>
      <c r="U214" s="22">
        <v>145733</v>
      </c>
      <c r="V214" s="22">
        <v>48538</v>
      </c>
      <c r="W214" s="22">
        <v>43481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85310</v>
      </c>
      <c r="AF214" s="22">
        <v>0</v>
      </c>
      <c r="AG214" s="22">
        <v>5468</v>
      </c>
      <c r="AH214" s="22">
        <v>0</v>
      </c>
      <c r="AI214" s="22">
        <v>15445</v>
      </c>
      <c r="AJ214" s="22">
        <v>111999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1011474</v>
      </c>
      <c r="AR214" s="22">
        <v>38098</v>
      </c>
      <c r="AS214" s="22">
        <v>163324</v>
      </c>
      <c r="AT214" s="22">
        <v>0</v>
      </c>
      <c r="AU214" s="22">
        <v>0</v>
      </c>
      <c r="AV214" s="22">
        <v>12566</v>
      </c>
      <c r="AW214" s="22">
        <v>265</v>
      </c>
      <c r="AX214" s="22">
        <v>11400</v>
      </c>
      <c r="AY214" s="22">
        <v>2596</v>
      </c>
      <c r="AZ214" s="22">
        <v>0</v>
      </c>
      <c r="BA214" s="22">
        <v>38086</v>
      </c>
      <c r="BB214" s="22">
        <v>95663</v>
      </c>
      <c r="BC214" s="22">
        <v>0</v>
      </c>
      <c r="BD214" s="22">
        <v>0</v>
      </c>
      <c r="BE214" s="22">
        <v>0</v>
      </c>
      <c r="BF214" s="22">
        <v>0</v>
      </c>
      <c r="BG214" s="22">
        <v>217920</v>
      </c>
      <c r="BH214" s="22">
        <v>90422</v>
      </c>
      <c r="BI214" s="22">
        <v>36180</v>
      </c>
      <c r="BJ214" s="22">
        <v>0</v>
      </c>
      <c r="BK214" s="22">
        <v>4258</v>
      </c>
      <c r="BL214" s="22">
        <v>0</v>
      </c>
      <c r="BM214" s="22">
        <v>1200</v>
      </c>
      <c r="BN214" s="22">
        <v>0</v>
      </c>
      <c r="BO214" s="22">
        <v>3446</v>
      </c>
      <c r="BP214" s="22">
        <v>0</v>
      </c>
      <c r="BQ214" s="22">
        <v>21127</v>
      </c>
      <c r="BR214" s="22">
        <v>0</v>
      </c>
      <c r="BS214" s="22">
        <v>0</v>
      </c>
      <c r="BT214" s="22">
        <v>0</v>
      </c>
      <c r="BU214" s="22">
        <v>0</v>
      </c>
      <c r="BV214" s="22">
        <v>166814</v>
      </c>
      <c r="BW214" s="22">
        <v>5358</v>
      </c>
      <c r="BX214" s="22">
        <v>0</v>
      </c>
      <c r="BY214" s="22">
        <v>0</v>
      </c>
      <c r="BZ214" s="22">
        <v>0</v>
      </c>
      <c r="CA214" s="22">
        <v>0</v>
      </c>
      <c r="CB214" s="22">
        <v>0</v>
      </c>
      <c r="CC214" s="22">
        <v>908723</v>
      </c>
      <c r="CD214" s="22">
        <v>102751</v>
      </c>
    </row>
    <row r="215" spans="1:82" x14ac:dyDescent="0.25">
      <c r="A215" s="22" t="s">
        <v>120</v>
      </c>
      <c r="B215" s="22" t="s">
        <v>511</v>
      </c>
      <c r="C215" s="22" t="s">
        <v>548</v>
      </c>
      <c r="D215" s="22" t="s">
        <v>549</v>
      </c>
      <c r="E215" s="22">
        <v>245155</v>
      </c>
      <c r="F215" s="22">
        <v>0</v>
      </c>
      <c r="G215" s="22">
        <v>25439</v>
      </c>
      <c r="H215" s="22">
        <v>6198</v>
      </c>
      <c r="I215" s="22">
        <v>0</v>
      </c>
      <c r="J215" s="22">
        <v>0</v>
      </c>
      <c r="K215" s="22">
        <v>0</v>
      </c>
      <c r="L215" s="22">
        <v>0</v>
      </c>
      <c r="M215" s="22">
        <v>2574</v>
      </c>
      <c r="N215" s="22">
        <v>0</v>
      </c>
      <c r="O215" s="22">
        <v>1600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63051</v>
      </c>
      <c r="V215" s="22">
        <v>16204</v>
      </c>
      <c r="W215" s="22">
        <v>21784</v>
      </c>
      <c r="X215" s="22">
        <v>0</v>
      </c>
      <c r="Y215" s="22">
        <v>0</v>
      </c>
      <c r="Z215" s="22">
        <v>0</v>
      </c>
      <c r="AA215" s="22">
        <v>1000</v>
      </c>
      <c r="AB215" s="22">
        <v>0</v>
      </c>
      <c r="AC215" s="22">
        <v>190</v>
      </c>
      <c r="AD215" s="22">
        <v>0</v>
      </c>
      <c r="AE215" s="22">
        <v>70</v>
      </c>
      <c r="AF215" s="22">
        <v>0</v>
      </c>
      <c r="AG215" s="22">
        <v>0</v>
      </c>
      <c r="AH215" s="22">
        <v>0</v>
      </c>
      <c r="AI215" s="22">
        <v>0</v>
      </c>
      <c r="AJ215" s="22">
        <v>3957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  <c r="AQ215" s="22">
        <v>387222</v>
      </c>
      <c r="AR215" s="22">
        <v>9479</v>
      </c>
      <c r="AS215" s="22">
        <v>153341</v>
      </c>
      <c r="AT215" s="22">
        <v>0</v>
      </c>
      <c r="AU215" s="22">
        <v>0</v>
      </c>
      <c r="AV215" s="22">
        <v>18000</v>
      </c>
      <c r="AW215" s="22">
        <v>0</v>
      </c>
      <c r="AX215" s="22">
        <v>6621</v>
      </c>
      <c r="AY215" s="22">
        <v>3874</v>
      </c>
      <c r="AZ215" s="22">
        <v>0</v>
      </c>
      <c r="BA215" s="22">
        <v>37307</v>
      </c>
      <c r="BB215" s="22">
        <v>67533</v>
      </c>
      <c r="BC215" s="22">
        <v>0</v>
      </c>
      <c r="BD215" s="22">
        <v>0</v>
      </c>
      <c r="BE215" s="22">
        <v>0</v>
      </c>
      <c r="BF215" s="22">
        <v>0</v>
      </c>
      <c r="BG215" s="22">
        <v>130449</v>
      </c>
      <c r="BH215" s="22">
        <v>66341</v>
      </c>
      <c r="BI215" s="22">
        <v>42345</v>
      </c>
      <c r="BJ215" s="22">
        <v>0</v>
      </c>
      <c r="BK215" s="22">
        <v>2042</v>
      </c>
      <c r="BL215" s="22">
        <v>0</v>
      </c>
      <c r="BM215" s="22">
        <v>2044</v>
      </c>
      <c r="BN215" s="22">
        <v>0</v>
      </c>
      <c r="BO215" s="22">
        <v>1206</v>
      </c>
      <c r="BP215" s="22">
        <v>0</v>
      </c>
      <c r="BQ215" s="22">
        <v>2337</v>
      </c>
      <c r="BR215" s="22">
        <v>0</v>
      </c>
      <c r="BS215" s="22">
        <v>0</v>
      </c>
      <c r="BT215" s="22">
        <v>0</v>
      </c>
      <c r="BU215" s="22">
        <v>2100</v>
      </c>
      <c r="BV215" s="22">
        <v>8848</v>
      </c>
      <c r="BW215" s="22">
        <v>5192</v>
      </c>
      <c r="BX215" s="22">
        <v>0</v>
      </c>
      <c r="BY215" s="22">
        <v>0</v>
      </c>
      <c r="BZ215" s="22">
        <v>0</v>
      </c>
      <c r="CA215" s="22">
        <v>0</v>
      </c>
      <c r="CB215" s="22">
        <v>0</v>
      </c>
      <c r="CC215" s="22">
        <v>559059</v>
      </c>
      <c r="CD215" s="22">
        <v>-171837</v>
      </c>
    </row>
    <row r="216" spans="1:82" x14ac:dyDescent="0.25">
      <c r="A216" s="22" t="s">
        <v>120</v>
      </c>
      <c r="B216" s="22" t="s">
        <v>511</v>
      </c>
      <c r="C216" s="22" t="s">
        <v>550</v>
      </c>
      <c r="D216" s="22" t="s">
        <v>551</v>
      </c>
      <c r="E216" s="22">
        <v>403948</v>
      </c>
      <c r="F216" s="22">
        <v>0</v>
      </c>
      <c r="G216" s="22">
        <v>143839</v>
      </c>
      <c r="H216" s="22">
        <v>0</v>
      </c>
      <c r="I216" s="22">
        <v>0</v>
      </c>
      <c r="J216" s="22">
        <v>4</v>
      </c>
      <c r="K216" s="22">
        <v>0</v>
      </c>
      <c r="L216" s="22">
        <v>750</v>
      </c>
      <c r="M216" s="22">
        <v>15774</v>
      </c>
      <c r="N216" s="22">
        <v>0</v>
      </c>
      <c r="O216" s="22">
        <v>0</v>
      </c>
      <c r="P216" s="22">
        <v>36070</v>
      </c>
      <c r="Q216" s="22">
        <v>0</v>
      </c>
      <c r="R216" s="22">
        <v>0</v>
      </c>
      <c r="S216" s="22">
        <v>0</v>
      </c>
      <c r="T216" s="22">
        <v>0</v>
      </c>
      <c r="U216" s="22">
        <v>117654</v>
      </c>
      <c r="V216" s="22">
        <v>67190</v>
      </c>
      <c r="W216" s="22">
        <v>34633</v>
      </c>
      <c r="X216" s="22">
        <v>0</v>
      </c>
      <c r="Y216" s="22">
        <v>0</v>
      </c>
      <c r="Z216" s="22">
        <v>0</v>
      </c>
      <c r="AA216" s="22">
        <v>3600</v>
      </c>
      <c r="AB216" s="22">
        <v>0</v>
      </c>
      <c r="AC216" s="22">
        <v>1120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302002</v>
      </c>
      <c r="AJ216" s="22">
        <v>28971</v>
      </c>
      <c r="AK216" s="22">
        <v>105679</v>
      </c>
      <c r="AL216" s="22">
        <v>0</v>
      </c>
      <c r="AM216" s="22">
        <v>0</v>
      </c>
      <c r="AN216" s="22">
        <v>0</v>
      </c>
      <c r="AO216" s="22">
        <v>0</v>
      </c>
      <c r="AP216" s="22">
        <v>4712</v>
      </c>
      <c r="AQ216" s="22">
        <v>1265946</v>
      </c>
      <c r="AR216" s="22">
        <v>30119</v>
      </c>
      <c r="AS216" s="22">
        <v>355034</v>
      </c>
      <c r="AT216" s="22">
        <v>0</v>
      </c>
      <c r="AU216" s="22">
        <v>0</v>
      </c>
      <c r="AV216" s="22">
        <v>30227</v>
      </c>
      <c r="AW216" s="22">
        <v>5000</v>
      </c>
      <c r="AX216" s="22">
        <v>750</v>
      </c>
      <c r="AY216" s="22">
        <v>6315</v>
      </c>
      <c r="AZ216" s="22">
        <v>0</v>
      </c>
      <c r="BA216" s="22">
        <v>102525</v>
      </c>
      <c r="BB216" s="22">
        <v>309530</v>
      </c>
      <c r="BC216" s="22">
        <v>0</v>
      </c>
      <c r="BD216" s="22">
        <v>0</v>
      </c>
      <c r="BE216" s="22">
        <v>0</v>
      </c>
      <c r="BF216" s="22">
        <v>0</v>
      </c>
      <c r="BG216" s="22">
        <v>78950</v>
      </c>
      <c r="BH216" s="22">
        <v>84801</v>
      </c>
      <c r="BI216" s="22">
        <v>18944</v>
      </c>
      <c r="BJ216" s="22">
        <v>0</v>
      </c>
      <c r="BK216" s="22">
        <v>3290</v>
      </c>
      <c r="BL216" s="22">
        <v>0</v>
      </c>
      <c r="BM216" s="22">
        <v>3358</v>
      </c>
      <c r="BN216" s="22">
        <v>0</v>
      </c>
      <c r="BO216" s="22">
        <v>0</v>
      </c>
      <c r="BP216" s="22">
        <v>0</v>
      </c>
      <c r="BQ216" s="22">
        <v>150</v>
      </c>
      <c r="BR216" s="22">
        <v>0</v>
      </c>
      <c r="BS216" s="22">
        <v>0</v>
      </c>
      <c r="BT216" s="22">
        <v>0</v>
      </c>
      <c r="BU216" s="22">
        <v>329908</v>
      </c>
      <c r="BV216" s="22">
        <v>79633</v>
      </c>
      <c r="BW216" s="22">
        <v>7737</v>
      </c>
      <c r="BX216" s="22">
        <v>0</v>
      </c>
      <c r="BY216" s="22">
        <v>0</v>
      </c>
      <c r="BZ216" s="22">
        <v>0</v>
      </c>
      <c r="CA216" s="22">
        <v>0</v>
      </c>
      <c r="CB216" s="22">
        <v>0</v>
      </c>
      <c r="CC216" s="22">
        <v>1446271</v>
      </c>
      <c r="CD216" s="22">
        <v>-180325</v>
      </c>
    </row>
    <row r="217" spans="1:82" x14ac:dyDescent="0.25">
      <c r="A217" s="22" t="s">
        <v>120</v>
      </c>
      <c r="B217" s="22" t="s">
        <v>511</v>
      </c>
      <c r="C217" s="22" t="s">
        <v>552</v>
      </c>
      <c r="D217" s="22" t="s">
        <v>553</v>
      </c>
      <c r="E217" s="22">
        <v>333638</v>
      </c>
      <c r="F217" s="22">
        <v>0</v>
      </c>
      <c r="G217" s="22">
        <v>77968</v>
      </c>
      <c r="H217" s="22">
        <v>0</v>
      </c>
      <c r="I217" s="22">
        <v>0</v>
      </c>
      <c r="J217" s="22">
        <v>5746</v>
      </c>
      <c r="K217" s="22">
        <v>0</v>
      </c>
      <c r="L217" s="22">
        <v>0</v>
      </c>
      <c r="M217" s="22">
        <v>720</v>
      </c>
      <c r="N217" s="22">
        <v>0</v>
      </c>
      <c r="O217" s="22">
        <v>0</v>
      </c>
      <c r="P217" s="22">
        <v>76366</v>
      </c>
      <c r="Q217" s="22">
        <v>0</v>
      </c>
      <c r="R217" s="22">
        <v>0</v>
      </c>
      <c r="S217" s="22">
        <v>0</v>
      </c>
      <c r="T217" s="22">
        <v>0</v>
      </c>
      <c r="U217" s="22">
        <v>73098</v>
      </c>
      <c r="V217" s="22">
        <v>32985</v>
      </c>
      <c r="W217" s="22">
        <v>21288</v>
      </c>
      <c r="X217" s="22">
        <v>0</v>
      </c>
      <c r="Y217" s="22">
        <v>0</v>
      </c>
      <c r="Z217" s="22">
        <v>0</v>
      </c>
      <c r="AA217" s="22">
        <v>700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26705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45610</v>
      </c>
      <c r="AQ217" s="22">
        <v>694824</v>
      </c>
      <c r="AR217" s="22">
        <v>50904</v>
      </c>
      <c r="AS217" s="22">
        <v>398958</v>
      </c>
      <c r="AT217" s="22">
        <v>0</v>
      </c>
      <c r="AU217" s="22">
        <v>0</v>
      </c>
      <c r="AV217" s="22">
        <v>3060</v>
      </c>
      <c r="AW217" s="22">
        <v>250</v>
      </c>
      <c r="AX217" s="22">
        <v>8612</v>
      </c>
      <c r="AY217" s="22">
        <v>3974</v>
      </c>
      <c r="AZ217" s="22">
        <v>0</v>
      </c>
      <c r="BA217" s="22">
        <v>0</v>
      </c>
      <c r="BB217" s="22">
        <v>119268</v>
      </c>
      <c r="BC217" s="22">
        <v>0</v>
      </c>
      <c r="BD217" s="22">
        <v>0</v>
      </c>
      <c r="BE217" s="22">
        <v>0</v>
      </c>
      <c r="BF217" s="22">
        <v>0</v>
      </c>
      <c r="BG217" s="22">
        <v>91334</v>
      </c>
      <c r="BH217" s="22">
        <v>16354</v>
      </c>
      <c r="BI217" s="22">
        <v>55079</v>
      </c>
      <c r="BJ217" s="22">
        <v>0</v>
      </c>
      <c r="BK217" s="22">
        <v>2491</v>
      </c>
      <c r="BL217" s="22">
        <v>0</v>
      </c>
      <c r="BM217" s="22">
        <v>1615</v>
      </c>
      <c r="BN217" s="22">
        <v>2150</v>
      </c>
      <c r="BO217" s="22">
        <v>625</v>
      </c>
      <c r="BP217" s="22">
        <v>0</v>
      </c>
      <c r="BQ217" s="22">
        <v>92887</v>
      </c>
      <c r="BR217" s="22">
        <v>0</v>
      </c>
      <c r="BS217" s="22">
        <v>0</v>
      </c>
      <c r="BT217" s="22">
        <v>0</v>
      </c>
      <c r="BU217" s="22">
        <v>6120</v>
      </c>
      <c r="BV217" s="22">
        <v>40024</v>
      </c>
      <c r="BW217" s="22">
        <v>5319</v>
      </c>
      <c r="BX217" s="22">
        <v>0</v>
      </c>
      <c r="BY217" s="22">
        <v>0</v>
      </c>
      <c r="BZ217" s="22">
        <v>0</v>
      </c>
      <c r="CA217" s="22">
        <v>0</v>
      </c>
      <c r="CB217" s="22">
        <v>0</v>
      </c>
      <c r="CC217" s="22">
        <v>899024</v>
      </c>
      <c r="CD217" s="22">
        <v>-204200</v>
      </c>
    </row>
    <row r="218" spans="1:82" x14ac:dyDescent="0.25">
      <c r="A218" s="22" t="s">
        <v>120</v>
      </c>
      <c r="B218" s="22" t="s">
        <v>511</v>
      </c>
      <c r="C218" s="22" t="s">
        <v>554</v>
      </c>
      <c r="D218" s="22" t="s">
        <v>555</v>
      </c>
      <c r="E218" s="22">
        <v>326717</v>
      </c>
      <c r="F218" s="22">
        <v>0</v>
      </c>
      <c r="G218" s="22">
        <v>59557</v>
      </c>
      <c r="H218" s="22">
        <v>0</v>
      </c>
      <c r="I218" s="22">
        <v>0</v>
      </c>
      <c r="J218" s="22">
        <v>52485</v>
      </c>
      <c r="K218" s="22">
        <v>0</v>
      </c>
      <c r="L218" s="22">
        <v>655</v>
      </c>
      <c r="M218" s="22">
        <v>350</v>
      </c>
      <c r="N218" s="22">
        <v>0</v>
      </c>
      <c r="O218" s="22">
        <v>0</v>
      </c>
      <c r="P218" s="22">
        <v>28041</v>
      </c>
      <c r="Q218" s="22">
        <v>0</v>
      </c>
      <c r="R218" s="22">
        <v>0</v>
      </c>
      <c r="S218" s="22">
        <v>0</v>
      </c>
      <c r="T218" s="22">
        <v>0</v>
      </c>
      <c r="U218" s="22">
        <v>90737</v>
      </c>
      <c r="V218" s="22">
        <v>33092</v>
      </c>
      <c r="W218" s="22">
        <v>33332</v>
      </c>
      <c r="X218" s="22">
        <v>0</v>
      </c>
      <c r="Y218" s="22">
        <v>0</v>
      </c>
      <c r="Z218" s="22">
        <v>0</v>
      </c>
      <c r="AA218" s="22">
        <v>287</v>
      </c>
      <c r="AB218" s="22">
        <v>0</v>
      </c>
      <c r="AC218" s="22">
        <v>0</v>
      </c>
      <c r="AD218" s="22">
        <v>0</v>
      </c>
      <c r="AE218" s="22">
        <v>5000</v>
      </c>
      <c r="AF218" s="22">
        <v>0</v>
      </c>
      <c r="AG218" s="22">
        <v>0</v>
      </c>
      <c r="AH218" s="22">
        <v>0</v>
      </c>
      <c r="AI218" s="22">
        <v>162836</v>
      </c>
      <c r="AJ218" s="22">
        <v>22025</v>
      </c>
      <c r="AK218" s="22">
        <v>0</v>
      </c>
      <c r="AL218" s="22">
        <v>0</v>
      </c>
      <c r="AM218" s="22">
        <v>0</v>
      </c>
      <c r="AN218" s="22">
        <v>209627</v>
      </c>
      <c r="AO218" s="22">
        <v>0</v>
      </c>
      <c r="AP218" s="22">
        <v>0</v>
      </c>
      <c r="AQ218" s="22">
        <v>1024741</v>
      </c>
      <c r="AR218" s="22">
        <v>25169</v>
      </c>
      <c r="AS218" s="22">
        <v>162435</v>
      </c>
      <c r="AT218" s="22">
        <v>0</v>
      </c>
      <c r="AU218" s="22">
        <v>0</v>
      </c>
      <c r="AV218" s="22">
        <v>71278</v>
      </c>
      <c r="AW218" s="22">
        <v>3308</v>
      </c>
      <c r="AX218" s="22">
        <v>3528</v>
      </c>
      <c r="AY218" s="22">
        <v>0</v>
      </c>
      <c r="AZ218" s="22">
        <v>0</v>
      </c>
      <c r="BA218" s="22">
        <v>0</v>
      </c>
      <c r="BB218" s="22">
        <v>194573</v>
      </c>
      <c r="BC218" s="22">
        <v>0</v>
      </c>
      <c r="BD218" s="22">
        <v>0</v>
      </c>
      <c r="BE218" s="22">
        <v>483</v>
      </c>
      <c r="BF218" s="22">
        <v>0</v>
      </c>
      <c r="BG218" s="22">
        <v>130453</v>
      </c>
      <c r="BH218" s="22">
        <v>75488</v>
      </c>
      <c r="BI218" s="22">
        <v>30990</v>
      </c>
      <c r="BJ218" s="22">
        <v>0</v>
      </c>
      <c r="BK218" s="22">
        <v>3016</v>
      </c>
      <c r="BL218" s="22">
        <v>0</v>
      </c>
      <c r="BM218" s="22">
        <v>1005</v>
      </c>
      <c r="BN218" s="22">
        <v>450</v>
      </c>
      <c r="BO218" s="22">
        <v>0</v>
      </c>
      <c r="BP218" s="22">
        <v>0</v>
      </c>
      <c r="BQ218" s="22">
        <v>18095</v>
      </c>
      <c r="BR218" s="22">
        <v>0</v>
      </c>
      <c r="BS218" s="22">
        <v>0</v>
      </c>
      <c r="BT218" s="22">
        <v>0</v>
      </c>
      <c r="BU218" s="22">
        <v>64845</v>
      </c>
      <c r="BV218" s="22">
        <v>20092</v>
      </c>
      <c r="BW218" s="22">
        <v>35556</v>
      </c>
      <c r="BX218" s="22">
        <v>0</v>
      </c>
      <c r="BY218" s="22">
        <v>0</v>
      </c>
      <c r="BZ218" s="22">
        <v>206045</v>
      </c>
      <c r="CA218" s="22">
        <v>0</v>
      </c>
      <c r="CB218" s="22">
        <v>0</v>
      </c>
      <c r="CC218" s="22">
        <v>1046809</v>
      </c>
      <c r="CD218" s="22">
        <v>-22068</v>
      </c>
    </row>
    <row r="219" spans="1:82" x14ac:dyDescent="0.25">
      <c r="A219" s="22" t="s">
        <v>120</v>
      </c>
      <c r="B219" s="22" t="s">
        <v>511</v>
      </c>
      <c r="C219" s="22" t="s">
        <v>556</v>
      </c>
      <c r="D219" s="22" t="s">
        <v>557</v>
      </c>
      <c r="E219" s="22">
        <v>200299</v>
      </c>
      <c r="F219" s="22">
        <v>0</v>
      </c>
      <c r="G219" s="22">
        <v>147849</v>
      </c>
      <c r="H219" s="22">
        <v>38</v>
      </c>
      <c r="I219" s="22">
        <v>0</v>
      </c>
      <c r="J219" s="22">
        <v>11444</v>
      </c>
      <c r="K219" s="22">
        <v>0</v>
      </c>
      <c r="L219" s="22">
        <v>0</v>
      </c>
      <c r="M219" s="22">
        <v>1474</v>
      </c>
      <c r="N219" s="22">
        <v>0</v>
      </c>
      <c r="O219" s="22">
        <v>0</v>
      </c>
      <c r="P219" s="22">
        <v>525296</v>
      </c>
      <c r="Q219" s="22">
        <v>0</v>
      </c>
      <c r="R219" s="22">
        <v>0</v>
      </c>
      <c r="S219" s="22">
        <v>0</v>
      </c>
      <c r="T219" s="22">
        <v>0</v>
      </c>
      <c r="U219" s="22">
        <v>98627</v>
      </c>
      <c r="V219" s="22">
        <v>27452</v>
      </c>
      <c r="W219" s="22">
        <v>12486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5403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11934</v>
      </c>
      <c r="AK219" s="22">
        <v>1210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  <c r="AQ219" s="22">
        <v>1043512</v>
      </c>
      <c r="AR219" s="22">
        <v>15572</v>
      </c>
      <c r="AS219" s="22">
        <v>127583</v>
      </c>
      <c r="AT219" s="22">
        <v>0</v>
      </c>
      <c r="AU219" s="22">
        <v>0</v>
      </c>
      <c r="AV219" s="22">
        <v>43526</v>
      </c>
      <c r="AW219" s="22">
        <v>0</v>
      </c>
      <c r="AX219" s="22">
        <v>0</v>
      </c>
      <c r="AY219" s="22">
        <v>0</v>
      </c>
      <c r="AZ219" s="22">
        <v>0</v>
      </c>
      <c r="BA219" s="22">
        <v>11367</v>
      </c>
      <c r="BB219" s="22">
        <v>181687</v>
      </c>
      <c r="BC219" s="22">
        <v>0</v>
      </c>
      <c r="BD219" s="22">
        <v>0</v>
      </c>
      <c r="BE219" s="22">
        <v>0</v>
      </c>
      <c r="BF219" s="22">
        <v>0</v>
      </c>
      <c r="BG219" s="22">
        <v>67553</v>
      </c>
      <c r="BH219" s="22">
        <v>33576</v>
      </c>
      <c r="BI219" s="22">
        <v>20207</v>
      </c>
      <c r="BJ219" s="22">
        <v>5852</v>
      </c>
      <c r="BK219" s="22">
        <v>27467</v>
      </c>
      <c r="BL219" s="22">
        <v>0</v>
      </c>
      <c r="BM219" s="22">
        <v>0</v>
      </c>
      <c r="BN219" s="22">
        <v>0</v>
      </c>
      <c r="BO219" s="22">
        <v>1915</v>
      </c>
      <c r="BP219" s="22">
        <v>0</v>
      </c>
      <c r="BQ219" s="22">
        <v>0</v>
      </c>
      <c r="BR219" s="22">
        <v>0</v>
      </c>
      <c r="BS219" s="22">
        <v>0</v>
      </c>
      <c r="BT219" s="22">
        <v>0</v>
      </c>
      <c r="BU219" s="22">
        <v>0</v>
      </c>
      <c r="BV219" s="22">
        <v>18741</v>
      </c>
      <c r="BW219" s="22">
        <v>4621</v>
      </c>
      <c r="BX219" s="22">
        <v>0</v>
      </c>
      <c r="BY219" s="22">
        <v>0</v>
      </c>
      <c r="BZ219" s="22">
        <v>0</v>
      </c>
      <c r="CA219" s="22">
        <v>0</v>
      </c>
      <c r="CB219" s="22">
        <v>0</v>
      </c>
      <c r="CC219" s="22">
        <v>559667</v>
      </c>
      <c r="CD219" s="22">
        <v>483845</v>
      </c>
    </row>
    <row r="220" spans="1:82" x14ac:dyDescent="0.25">
      <c r="A220" s="22" t="s">
        <v>120</v>
      </c>
      <c r="B220" s="22" t="s">
        <v>511</v>
      </c>
      <c r="C220" s="22" t="s">
        <v>558</v>
      </c>
      <c r="D220" s="22" t="s">
        <v>559</v>
      </c>
      <c r="E220" s="22">
        <v>527086</v>
      </c>
      <c r="F220" s="22">
        <v>0</v>
      </c>
      <c r="G220" s="22">
        <v>0</v>
      </c>
      <c r="H220" s="22">
        <v>0</v>
      </c>
      <c r="I220" s="22">
        <v>0</v>
      </c>
      <c r="J220" s="22">
        <v>14772</v>
      </c>
      <c r="K220" s="22">
        <v>0</v>
      </c>
      <c r="L220" s="22">
        <v>0</v>
      </c>
      <c r="M220" s="22">
        <v>2035</v>
      </c>
      <c r="N220" s="22">
        <v>0</v>
      </c>
      <c r="O220" s="22">
        <v>0</v>
      </c>
      <c r="P220" s="22">
        <v>235751</v>
      </c>
      <c r="Q220" s="22">
        <v>0</v>
      </c>
      <c r="R220" s="22">
        <v>0</v>
      </c>
      <c r="S220" s="22">
        <v>0</v>
      </c>
      <c r="T220" s="22">
        <v>0</v>
      </c>
      <c r="U220" s="22">
        <v>82558</v>
      </c>
      <c r="V220" s="22">
        <v>26590</v>
      </c>
      <c r="W220" s="22">
        <v>52687</v>
      </c>
      <c r="X220" s="22">
        <v>0</v>
      </c>
      <c r="Y220" s="22">
        <v>14912</v>
      </c>
      <c r="Z220" s="22">
        <v>0</v>
      </c>
      <c r="AA220" s="22">
        <v>1718</v>
      </c>
      <c r="AB220" s="22">
        <v>0</v>
      </c>
      <c r="AC220" s="22">
        <v>94608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82500</v>
      </c>
      <c r="AK220" s="22">
        <v>1805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  <c r="AQ220" s="22">
        <v>1137022</v>
      </c>
      <c r="AR220" s="22">
        <v>38776</v>
      </c>
      <c r="AS220" s="22">
        <v>203159</v>
      </c>
      <c r="AT220" s="22">
        <v>0</v>
      </c>
      <c r="AU220" s="22">
        <v>0</v>
      </c>
      <c r="AV220" s="22">
        <v>51374</v>
      </c>
      <c r="AW220" s="22">
        <v>4057</v>
      </c>
      <c r="AX220" s="22">
        <v>3872</v>
      </c>
      <c r="AY220" s="22">
        <v>20441</v>
      </c>
      <c r="AZ220" s="22">
        <v>0</v>
      </c>
      <c r="BA220" s="22">
        <v>0</v>
      </c>
      <c r="BB220" s="22">
        <v>330684</v>
      </c>
      <c r="BC220" s="22">
        <v>0</v>
      </c>
      <c r="BD220" s="22">
        <v>0</v>
      </c>
      <c r="BE220" s="22">
        <v>0</v>
      </c>
      <c r="BF220" s="22">
        <v>0</v>
      </c>
      <c r="BG220" s="22">
        <v>114961</v>
      </c>
      <c r="BH220" s="22">
        <v>46967</v>
      </c>
      <c r="BI220" s="22">
        <v>93437</v>
      </c>
      <c r="BJ220" s="22">
        <v>0</v>
      </c>
      <c r="BK220" s="22">
        <v>23951</v>
      </c>
      <c r="BL220" s="22">
        <v>0</v>
      </c>
      <c r="BM220" s="22">
        <v>2968</v>
      </c>
      <c r="BN220" s="22">
        <v>0</v>
      </c>
      <c r="BO220" s="22">
        <v>24570</v>
      </c>
      <c r="BP220" s="22">
        <v>0</v>
      </c>
      <c r="BQ220" s="22">
        <v>0</v>
      </c>
      <c r="BR220" s="22">
        <v>0</v>
      </c>
      <c r="BS220" s="22">
        <v>0</v>
      </c>
      <c r="BT220" s="22">
        <v>0</v>
      </c>
      <c r="BU220" s="22">
        <v>0</v>
      </c>
      <c r="BV220" s="22">
        <v>38621</v>
      </c>
      <c r="BW220" s="22">
        <v>11707</v>
      </c>
      <c r="BX220" s="22">
        <v>0</v>
      </c>
      <c r="BY220" s="22">
        <v>0</v>
      </c>
      <c r="BZ220" s="22">
        <v>0</v>
      </c>
      <c r="CA220" s="22">
        <v>0</v>
      </c>
      <c r="CB220" s="22">
        <v>0</v>
      </c>
      <c r="CC220" s="22">
        <v>1009545</v>
      </c>
      <c r="CD220" s="22">
        <v>127477</v>
      </c>
    </row>
    <row r="221" spans="1:82" x14ac:dyDescent="0.25">
      <c r="A221" s="22" t="s">
        <v>120</v>
      </c>
      <c r="B221" s="22" t="s">
        <v>511</v>
      </c>
      <c r="C221" s="22" t="s">
        <v>560</v>
      </c>
      <c r="D221" s="22" t="s">
        <v>561</v>
      </c>
      <c r="E221" s="22">
        <v>400646</v>
      </c>
      <c r="F221" s="22">
        <v>0</v>
      </c>
      <c r="G221" s="22">
        <v>5373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1584</v>
      </c>
      <c r="N221" s="22">
        <v>0</v>
      </c>
      <c r="O221" s="22">
        <v>0</v>
      </c>
      <c r="P221" s="22">
        <v>9615</v>
      </c>
      <c r="Q221" s="22">
        <v>0</v>
      </c>
      <c r="R221" s="22">
        <v>0</v>
      </c>
      <c r="S221" s="22">
        <v>0</v>
      </c>
      <c r="T221" s="22">
        <v>1408</v>
      </c>
      <c r="U221" s="22">
        <v>173374</v>
      </c>
      <c r="V221" s="22">
        <v>20325</v>
      </c>
      <c r="W221" s="22">
        <v>36927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1448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3883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  <c r="AQ221" s="22">
        <v>654583</v>
      </c>
      <c r="AR221" s="22">
        <v>28416</v>
      </c>
      <c r="AS221" s="22">
        <v>142404</v>
      </c>
      <c r="AT221" s="22">
        <v>0</v>
      </c>
      <c r="AU221" s="22">
        <v>0</v>
      </c>
      <c r="AV221" s="22">
        <v>16176</v>
      </c>
      <c r="AW221" s="22">
        <v>0</v>
      </c>
      <c r="AX221" s="22">
        <v>4984</v>
      </c>
      <c r="AY221" s="22">
        <v>4898</v>
      </c>
      <c r="AZ221" s="22">
        <v>0</v>
      </c>
      <c r="BA221" s="22">
        <v>5838</v>
      </c>
      <c r="BB221" s="22">
        <v>153197</v>
      </c>
      <c r="BC221" s="22">
        <v>0</v>
      </c>
      <c r="BD221" s="22">
        <v>0</v>
      </c>
      <c r="BE221" s="22">
        <v>0</v>
      </c>
      <c r="BF221" s="22">
        <v>0</v>
      </c>
      <c r="BG221" s="22">
        <v>133756</v>
      </c>
      <c r="BH221" s="22">
        <v>46867</v>
      </c>
      <c r="BI221" s="22">
        <v>26564</v>
      </c>
      <c r="BJ221" s="22">
        <v>0</v>
      </c>
      <c r="BK221" s="22">
        <v>4545</v>
      </c>
      <c r="BL221" s="22">
        <v>0</v>
      </c>
      <c r="BM221" s="22">
        <v>0</v>
      </c>
      <c r="BN221" s="22">
        <v>0</v>
      </c>
      <c r="BO221" s="22">
        <v>21220</v>
      </c>
      <c r="BP221" s="22">
        <v>0</v>
      </c>
      <c r="BQ221" s="22">
        <v>0</v>
      </c>
      <c r="BR221" s="22">
        <v>0</v>
      </c>
      <c r="BS221" s="22">
        <v>0</v>
      </c>
      <c r="BT221" s="22">
        <v>0</v>
      </c>
      <c r="BU221" s="22">
        <v>0</v>
      </c>
      <c r="BV221" s="22">
        <v>42955</v>
      </c>
      <c r="BW221" s="22">
        <v>0</v>
      </c>
      <c r="BX221" s="22">
        <v>0</v>
      </c>
      <c r="BY221" s="22">
        <v>0</v>
      </c>
      <c r="BZ221" s="22">
        <v>0</v>
      </c>
      <c r="CA221" s="22">
        <v>0</v>
      </c>
      <c r="CB221" s="22">
        <v>0</v>
      </c>
      <c r="CC221" s="22">
        <v>631820</v>
      </c>
      <c r="CD221" s="22">
        <v>22763</v>
      </c>
    </row>
    <row r="222" spans="1:82" x14ac:dyDescent="0.25">
      <c r="A222" s="22" t="s">
        <v>120</v>
      </c>
      <c r="B222" s="22" t="s">
        <v>511</v>
      </c>
      <c r="C222" s="22" t="s">
        <v>562</v>
      </c>
      <c r="D222" s="22" t="s">
        <v>563</v>
      </c>
      <c r="E222" s="22">
        <v>721201</v>
      </c>
      <c r="F222" s="22">
        <v>0</v>
      </c>
      <c r="G222" s="22">
        <v>57702</v>
      </c>
      <c r="H222" s="22">
        <v>0</v>
      </c>
      <c r="I222" s="22">
        <v>0</v>
      </c>
      <c r="J222" s="22">
        <v>15584</v>
      </c>
      <c r="K222" s="22">
        <v>0</v>
      </c>
      <c r="L222" s="22">
        <v>48270</v>
      </c>
      <c r="M222" s="22">
        <v>0</v>
      </c>
      <c r="N222" s="22">
        <v>500</v>
      </c>
      <c r="O222" s="22">
        <v>1022</v>
      </c>
      <c r="P222" s="22">
        <v>333699</v>
      </c>
      <c r="Q222" s="22">
        <v>8489</v>
      </c>
      <c r="R222" s="22">
        <v>0</v>
      </c>
      <c r="S222" s="22">
        <v>0</v>
      </c>
      <c r="T222" s="22">
        <v>0</v>
      </c>
      <c r="U222" s="22">
        <v>219045</v>
      </c>
      <c r="V222" s="22">
        <v>57418</v>
      </c>
      <c r="W222" s="22">
        <v>97054</v>
      </c>
      <c r="X222" s="22">
        <v>0</v>
      </c>
      <c r="Y222" s="22">
        <v>16987</v>
      </c>
      <c r="Z222" s="22">
        <v>0</v>
      </c>
      <c r="AA222" s="22">
        <v>0</v>
      </c>
      <c r="AB222" s="22">
        <v>0</v>
      </c>
      <c r="AC222" s="22">
        <v>4305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303971</v>
      </c>
      <c r="AK222" s="22">
        <v>6318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1891565</v>
      </c>
      <c r="AR222" s="22">
        <v>29406</v>
      </c>
      <c r="AS222" s="22">
        <v>241141</v>
      </c>
      <c r="AT222" s="22">
        <v>0</v>
      </c>
      <c r="AU222" s="22">
        <v>0</v>
      </c>
      <c r="AV222" s="22">
        <v>42941</v>
      </c>
      <c r="AW222" s="22">
        <v>0</v>
      </c>
      <c r="AX222" s="22">
        <v>14095</v>
      </c>
      <c r="AY222" s="22">
        <v>9191</v>
      </c>
      <c r="AZ222" s="22">
        <v>0</v>
      </c>
      <c r="BA222" s="22">
        <v>128726</v>
      </c>
      <c r="BB222" s="22">
        <v>291453</v>
      </c>
      <c r="BC222" s="22">
        <v>30276</v>
      </c>
      <c r="BD222" s="22">
        <v>0</v>
      </c>
      <c r="BE222" s="22">
        <v>632</v>
      </c>
      <c r="BF222" s="22">
        <v>0</v>
      </c>
      <c r="BG222" s="22">
        <v>426972</v>
      </c>
      <c r="BH222" s="22">
        <v>33664</v>
      </c>
      <c r="BI222" s="22">
        <v>100787</v>
      </c>
      <c r="BJ222" s="22">
        <v>0</v>
      </c>
      <c r="BK222" s="22">
        <v>21063</v>
      </c>
      <c r="BL222" s="22">
        <v>0</v>
      </c>
      <c r="BM222" s="22">
        <v>525</v>
      </c>
      <c r="BN222" s="22">
        <v>762</v>
      </c>
      <c r="BO222" s="22">
        <v>0</v>
      </c>
      <c r="BP222" s="22">
        <v>10077</v>
      </c>
      <c r="BQ222" s="22">
        <v>73299</v>
      </c>
      <c r="BR222" s="22">
        <v>0</v>
      </c>
      <c r="BS222" s="22">
        <v>0</v>
      </c>
      <c r="BT222" s="22">
        <v>0</v>
      </c>
      <c r="BU222" s="22">
        <v>3267</v>
      </c>
      <c r="BV222" s="22">
        <v>392585</v>
      </c>
      <c r="BW222" s="22">
        <v>6318</v>
      </c>
      <c r="BX222" s="22">
        <v>0</v>
      </c>
      <c r="BY222" s="22">
        <v>0</v>
      </c>
      <c r="BZ222" s="22">
        <v>0</v>
      </c>
      <c r="CA222" s="22">
        <v>0</v>
      </c>
      <c r="CB222" s="22">
        <v>0</v>
      </c>
      <c r="CC222" s="22">
        <v>1857180</v>
      </c>
      <c r="CD222" s="22">
        <v>34385</v>
      </c>
    </row>
    <row r="223" spans="1:82" x14ac:dyDescent="0.25">
      <c r="A223" s="22" t="s">
        <v>120</v>
      </c>
      <c r="B223" s="22" t="s">
        <v>511</v>
      </c>
      <c r="C223" s="22" t="s">
        <v>564</v>
      </c>
      <c r="D223" s="22" t="s">
        <v>565</v>
      </c>
      <c r="E223" s="22">
        <v>492261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76873</v>
      </c>
      <c r="V223" s="22">
        <v>14072</v>
      </c>
      <c r="W223" s="22">
        <v>22760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37073</v>
      </c>
      <c r="AJ223" s="22">
        <v>6645</v>
      </c>
      <c r="AK223" s="22">
        <v>236</v>
      </c>
      <c r="AL223" s="22">
        <v>0</v>
      </c>
      <c r="AM223" s="22">
        <v>2229</v>
      </c>
      <c r="AN223" s="22">
        <v>0</v>
      </c>
      <c r="AO223" s="22">
        <v>0</v>
      </c>
      <c r="AP223" s="22">
        <v>0</v>
      </c>
      <c r="AQ223" s="22">
        <v>652149</v>
      </c>
      <c r="AR223" s="22">
        <v>9941</v>
      </c>
      <c r="AS223" s="22">
        <v>128458</v>
      </c>
      <c r="AT223" s="22">
        <v>0</v>
      </c>
      <c r="AU223" s="22">
        <v>0</v>
      </c>
      <c r="AV223" s="22">
        <v>27576</v>
      </c>
      <c r="AW223" s="22">
        <v>0</v>
      </c>
      <c r="AX223" s="22">
        <v>0</v>
      </c>
      <c r="AY223" s="22">
        <v>0</v>
      </c>
      <c r="AZ223" s="22">
        <v>0</v>
      </c>
      <c r="BA223" s="22">
        <v>0</v>
      </c>
      <c r="BB223" s="22">
        <v>79898</v>
      </c>
      <c r="BC223" s="22">
        <v>0</v>
      </c>
      <c r="BD223" s="22">
        <v>0</v>
      </c>
      <c r="BE223" s="22">
        <v>0</v>
      </c>
      <c r="BF223" s="22">
        <v>0</v>
      </c>
      <c r="BG223" s="22">
        <v>94544</v>
      </c>
      <c r="BH223" s="22">
        <v>25606</v>
      </c>
      <c r="BI223" s="22">
        <v>8018</v>
      </c>
      <c r="BJ223" s="22">
        <v>0</v>
      </c>
      <c r="BK223" s="22">
        <v>1937</v>
      </c>
      <c r="BL223" s="22">
        <v>0</v>
      </c>
      <c r="BM223" s="22">
        <v>0</v>
      </c>
      <c r="BN223" s="22">
        <v>1473</v>
      </c>
      <c r="BO223" s="22">
        <v>2247</v>
      </c>
      <c r="BP223" s="22">
        <v>0</v>
      </c>
      <c r="BQ223" s="22">
        <v>0</v>
      </c>
      <c r="BR223" s="22">
        <v>0</v>
      </c>
      <c r="BS223" s="22">
        <v>0</v>
      </c>
      <c r="BT223" s="22">
        <v>0</v>
      </c>
      <c r="BU223" s="22">
        <v>0</v>
      </c>
      <c r="BV223" s="22">
        <v>51029</v>
      </c>
      <c r="BW223" s="22">
        <v>36610</v>
      </c>
      <c r="BX223" s="22">
        <v>0</v>
      </c>
      <c r="BY223" s="22">
        <v>0</v>
      </c>
      <c r="BZ223" s="22">
        <v>0</v>
      </c>
      <c r="CA223" s="22">
        <v>0</v>
      </c>
      <c r="CB223" s="22">
        <v>151660</v>
      </c>
      <c r="CC223" s="22">
        <v>618997</v>
      </c>
      <c r="CD223" s="22">
        <v>33152</v>
      </c>
    </row>
    <row r="224" spans="1:82" x14ac:dyDescent="0.25">
      <c r="A224" s="22" t="s">
        <v>120</v>
      </c>
      <c r="B224" s="22" t="s">
        <v>511</v>
      </c>
      <c r="C224" s="22" t="s">
        <v>566</v>
      </c>
      <c r="D224" s="22" t="s">
        <v>567</v>
      </c>
      <c r="E224" s="22">
        <v>132840</v>
      </c>
      <c r="F224" s="22">
        <v>0</v>
      </c>
      <c r="G224" s="22">
        <v>0</v>
      </c>
      <c r="H224" s="22">
        <v>50541</v>
      </c>
      <c r="I224" s="22">
        <v>0</v>
      </c>
      <c r="J224" s="22">
        <v>3737</v>
      </c>
      <c r="K224" s="22">
        <v>0</v>
      </c>
      <c r="L224" s="22">
        <v>0</v>
      </c>
      <c r="M224" s="22">
        <v>1295</v>
      </c>
      <c r="N224" s="22">
        <v>0</v>
      </c>
      <c r="O224" s="22">
        <v>0</v>
      </c>
      <c r="P224" s="22">
        <v>15318</v>
      </c>
      <c r="Q224" s="22">
        <v>0</v>
      </c>
      <c r="R224" s="22">
        <v>0</v>
      </c>
      <c r="S224" s="22">
        <v>0</v>
      </c>
      <c r="T224" s="22">
        <v>0</v>
      </c>
      <c r="U224" s="22">
        <v>154273</v>
      </c>
      <c r="V224" s="22">
        <v>64593</v>
      </c>
      <c r="W224" s="22">
        <v>20479</v>
      </c>
      <c r="X224" s="22">
        <v>0</v>
      </c>
      <c r="Y224" s="22">
        <v>0</v>
      </c>
      <c r="Z224" s="22">
        <v>0</v>
      </c>
      <c r="AA224" s="22">
        <v>430</v>
      </c>
      <c r="AB224" s="22">
        <v>0</v>
      </c>
      <c r="AC224" s="22">
        <v>40000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483506</v>
      </c>
      <c r="AR224" s="22">
        <v>6694</v>
      </c>
      <c r="AS224" s="22">
        <v>102993</v>
      </c>
      <c r="AT224" s="22">
        <v>0</v>
      </c>
      <c r="AU224" s="22">
        <v>0</v>
      </c>
      <c r="AV224" s="22">
        <v>21909</v>
      </c>
      <c r="AW224" s="22">
        <v>0</v>
      </c>
      <c r="AX224" s="22">
        <v>0</v>
      </c>
      <c r="AY224" s="22">
        <v>1683</v>
      </c>
      <c r="AZ224" s="22">
        <v>0</v>
      </c>
      <c r="BA224" s="22">
        <v>0</v>
      </c>
      <c r="BB224" s="22">
        <v>54264</v>
      </c>
      <c r="BC224" s="22">
        <v>0</v>
      </c>
      <c r="BD224" s="22">
        <v>0</v>
      </c>
      <c r="BE224" s="22">
        <v>0</v>
      </c>
      <c r="BF224" s="22">
        <v>0</v>
      </c>
      <c r="BG224" s="22">
        <v>40992</v>
      </c>
      <c r="BH224" s="22">
        <v>12071</v>
      </c>
      <c r="BI224" s="22">
        <v>20143</v>
      </c>
      <c r="BJ224" s="22">
        <v>0</v>
      </c>
      <c r="BK224" s="22">
        <v>0</v>
      </c>
      <c r="BL224" s="22">
        <v>0</v>
      </c>
      <c r="BM224" s="22">
        <v>0</v>
      </c>
      <c r="BN224" s="22">
        <v>0</v>
      </c>
      <c r="BO224" s="22">
        <v>0</v>
      </c>
      <c r="BP224" s="22">
        <v>0</v>
      </c>
      <c r="BQ224" s="22">
        <v>0</v>
      </c>
      <c r="BR224" s="22">
        <v>0</v>
      </c>
      <c r="BS224" s="22">
        <v>0</v>
      </c>
      <c r="BT224" s="22">
        <v>0</v>
      </c>
      <c r="BU224" s="22">
        <v>0</v>
      </c>
      <c r="BV224" s="22">
        <v>15123</v>
      </c>
      <c r="BW224" s="22">
        <v>1158</v>
      </c>
      <c r="BX224" s="22">
        <v>0</v>
      </c>
      <c r="BY224" s="22">
        <v>0</v>
      </c>
      <c r="BZ224" s="22">
        <v>0</v>
      </c>
      <c r="CA224" s="22">
        <v>0</v>
      </c>
      <c r="CB224" s="22">
        <v>102121</v>
      </c>
      <c r="CC224" s="22">
        <v>379151</v>
      </c>
      <c r="CD224" s="22">
        <v>104355</v>
      </c>
    </row>
    <row r="225" spans="1:82" x14ac:dyDescent="0.25">
      <c r="A225" s="22" t="s">
        <v>120</v>
      </c>
      <c r="B225" s="22" t="s">
        <v>511</v>
      </c>
      <c r="C225" s="22" t="s">
        <v>568</v>
      </c>
      <c r="D225" s="22" t="s">
        <v>569</v>
      </c>
      <c r="E225" s="22">
        <v>409387</v>
      </c>
      <c r="F225" s="22">
        <v>0</v>
      </c>
      <c r="G225" s="22">
        <v>46760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505</v>
      </c>
      <c r="N225" s="22">
        <v>0</v>
      </c>
      <c r="O225" s="22">
        <v>440</v>
      </c>
      <c r="P225" s="22">
        <v>75</v>
      </c>
      <c r="Q225" s="22">
        <v>0</v>
      </c>
      <c r="R225" s="22">
        <v>0</v>
      </c>
      <c r="S225" s="22">
        <v>0</v>
      </c>
      <c r="T225" s="22">
        <v>0</v>
      </c>
      <c r="U225" s="22">
        <v>948608</v>
      </c>
      <c r="V225" s="22">
        <v>46673</v>
      </c>
      <c r="W225" s="22">
        <v>29780</v>
      </c>
      <c r="X225" s="22">
        <v>0</v>
      </c>
      <c r="Y225" s="22">
        <v>74040</v>
      </c>
      <c r="Z225" s="22">
        <v>0</v>
      </c>
      <c r="AA225" s="22">
        <v>2600</v>
      </c>
      <c r="AB225" s="22">
        <v>0</v>
      </c>
      <c r="AC225" s="22">
        <v>7948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3850</v>
      </c>
      <c r="AK225" s="22">
        <v>3325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  <c r="AQ225" s="22">
        <v>1573991</v>
      </c>
      <c r="AR225" s="22">
        <v>23919</v>
      </c>
      <c r="AS225" s="22">
        <v>253374</v>
      </c>
      <c r="AT225" s="22">
        <v>0</v>
      </c>
      <c r="AU225" s="22">
        <v>0</v>
      </c>
      <c r="AV225" s="22">
        <v>0</v>
      </c>
      <c r="AW225" s="22">
        <v>4381</v>
      </c>
      <c r="AX225" s="22">
        <v>29737</v>
      </c>
      <c r="AY225" s="22">
        <v>8898</v>
      </c>
      <c r="AZ225" s="22">
        <v>0</v>
      </c>
      <c r="BA225" s="22">
        <v>63573</v>
      </c>
      <c r="BB225" s="22">
        <v>57658</v>
      </c>
      <c r="BC225" s="22">
        <v>0</v>
      </c>
      <c r="BD225" s="22">
        <v>0</v>
      </c>
      <c r="BE225" s="22">
        <v>398</v>
      </c>
      <c r="BF225" s="22">
        <v>0</v>
      </c>
      <c r="BG225" s="22">
        <v>86377</v>
      </c>
      <c r="BH225" s="22">
        <v>19651</v>
      </c>
      <c r="BI225" s="22">
        <v>55844</v>
      </c>
      <c r="BJ225" s="22">
        <v>0</v>
      </c>
      <c r="BK225" s="22">
        <v>78829</v>
      </c>
      <c r="BL225" s="22">
        <v>0</v>
      </c>
      <c r="BM225" s="22">
        <v>0</v>
      </c>
      <c r="BN225" s="22">
        <v>0</v>
      </c>
      <c r="BO225" s="22">
        <v>9156</v>
      </c>
      <c r="BP225" s="22">
        <v>0</v>
      </c>
      <c r="BQ225" s="22">
        <v>32676</v>
      </c>
      <c r="BR225" s="22">
        <v>0</v>
      </c>
      <c r="BS225" s="22">
        <v>0</v>
      </c>
      <c r="BT225" s="22">
        <v>0</v>
      </c>
      <c r="BU225" s="22">
        <v>0</v>
      </c>
      <c r="BV225" s="22">
        <v>6415</v>
      </c>
      <c r="BW225" s="22">
        <v>7070</v>
      </c>
      <c r="BX225" s="22">
        <v>0</v>
      </c>
      <c r="BY225" s="22">
        <v>0</v>
      </c>
      <c r="BZ225" s="22">
        <v>0</v>
      </c>
      <c r="CA225" s="22">
        <v>0</v>
      </c>
      <c r="CB225" s="22">
        <v>0</v>
      </c>
      <c r="CC225" s="22">
        <v>737956</v>
      </c>
      <c r="CD225" s="22">
        <v>836035</v>
      </c>
    </row>
    <row r="226" spans="1:82" x14ac:dyDescent="0.25">
      <c r="A226" s="22" t="s">
        <v>120</v>
      </c>
      <c r="B226" s="22" t="s">
        <v>511</v>
      </c>
      <c r="C226" s="22" t="s">
        <v>570</v>
      </c>
      <c r="D226" s="22" t="s">
        <v>571</v>
      </c>
      <c r="E226" s="22">
        <v>115737</v>
      </c>
      <c r="F226" s="22">
        <v>0</v>
      </c>
      <c r="G226" s="22">
        <v>13801</v>
      </c>
      <c r="H226" s="22">
        <v>0</v>
      </c>
      <c r="I226" s="22">
        <v>0</v>
      </c>
      <c r="J226" s="22">
        <v>30547</v>
      </c>
      <c r="K226" s="22">
        <v>0</v>
      </c>
      <c r="L226" s="22">
        <v>3278</v>
      </c>
      <c r="M226" s="22">
        <v>2964</v>
      </c>
      <c r="N226" s="22">
        <v>0</v>
      </c>
      <c r="O226" s="22">
        <v>0</v>
      </c>
      <c r="P226" s="22">
        <v>31458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130224</v>
      </c>
      <c r="W226" s="22">
        <v>8805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10</v>
      </c>
      <c r="AF226" s="22">
        <v>0</v>
      </c>
      <c r="AG226" s="22">
        <v>0</v>
      </c>
      <c r="AH226" s="22">
        <v>0</v>
      </c>
      <c r="AI226" s="22">
        <v>0</v>
      </c>
      <c r="AJ226" s="22">
        <v>40775</v>
      </c>
      <c r="AK226" s="22">
        <v>1085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378684</v>
      </c>
      <c r="AR226" s="22">
        <v>4248</v>
      </c>
      <c r="AS226" s="22">
        <v>49997</v>
      </c>
      <c r="AT226" s="22">
        <v>0</v>
      </c>
      <c r="AU226" s="22">
        <v>0</v>
      </c>
      <c r="AV226" s="22">
        <v>29186</v>
      </c>
      <c r="AW226" s="22">
        <v>0</v>
      </c>
      <c r="AX226" s="22">
        <v>3135</v>
      </c>
      <c r="AY226" s="22">
        <v>638</v>
      </c>
      <c r="AZ226" s="22">
        <v>0</v>
      </c>
      <c r="BA226" s="22">
        <v>0</v>
      </c>
      <c r="BB226" s="22">
        <v>51844</v>
      </c>
      <c r="BC226" s="22">
        <v>0</v>
      </c>
      <c r="BD226" s="22">
        <v>0</v>
      </c>
      <c r="BE226" s="22">
        <v>0</v>
      </c>
      <c r="BF226" s="22">
        <v>0</v>
      </c>
      <c r="BG226" s="22">
        <v>0</v>
      </c>
      <c r="BH226" s="22">
        <v>27492</v>
      </c>
      <c r="BI226" s="22">
        <v>8844</v>
      </c>
      <c r="BJ226" s="22">
        <v>0</v>
      </c>
      <c r="BK226" s="22">
        <v>1194</v>
      </c>
      <c r="BL226" s="22">
        <v>0</v>
      </c>
      <c r="BM226" s="22">
        <v>0</v>
      </c>
      <c r="BN226" s="22">
        <v>0</v>
      </c>
      <c r="BO226" s="22">
        <v>0</v>
      </c>
      <c r="BP226" s="22">
        <v>0</v>
      </c>
      <c r="BQ226" s="22">
        <v>0</v>
      </c>
      <c r="BR226" s="22">
        <v>0</v>
      </c>
      <c r="BS226" s="22">
        <v>0</v>
      </c>
      <c r="BT226" s="22">
        <v>0</v>
      </c>
      <c r="BU226" s="22">
        <v>0</v>
      </c>
      <c r="BV226" s="22">
        <v>32939</v>
      </c>
      <c r="BW226" s="22">
        <v>2629</v>
      </c>
      <c r="BX226" s="22">
        <v>0</v>
      </c>
      <c r="BY226" s="22">
        <v>0</v>
      </c>
      <c r="BZ226" s="22">
        <v>0</v>
      </c>
      <c r="CA226" s="22">
        <v>0</v>
      </c>
      <c r="CB226" s="22">
        <v>0</v>
      </c>
      <c r="CC226" s="22">
        <v>212146</v>
      </c>
      <c r="CD226" s="22">
        <v>166538</v>
      </c>
    </row>
    <row r="227" spans="1:82" x14ac:dyDescent="0.25">
      <c r="A227" s="22" t="s">
        <v>120</v>
      </c>
      <c r="B227" s="22" t="s">
        <v>511</v>
      </c>
      <c r="C227" s="22" t="s">
        <v>572</v>
      </c>
      <c r="D227" s="22" t="s">
        <v>573</v>
      </c>
      <c r="E227" s="22">
        <v>116523</v>
      </c>
      <c r="F227" s="22">
        <v>0</v>
      </c>
      <c r="G227" s="22">
        <v>7758</v>
      </c>
      <c r="H227" s="22">
        <v>0</v>
      </c>
      <c r="I227" s="22">
        <v>0</v>
      </c>
      <c r="J227" s="22">
        <v>5986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168773</v>
      </c>
      <c r="Q227" s="22">
        <v>0</v>
      </c>
      <c r="R227" s="22">
        <v>0</v>
      </c>
      <c r="S227" s="22">
        <v>0</v>
      </c>
      <c r="T227" s="22">
        <v>0</v>
      </c>
      <c r="U227" s="22">
        <v>80989</v>
      </c>
      <c r="V227" s="22">
        <v>14175</v>
      </c>
      <c r="W227" s="22">
        <v>4863</v>
      </c>
      <c r="X227" s="22">
        <v>0</v>
      </c>
      <c r="Y227" s="22">
        <v>5012</v>
      </c>
      <c r="Z227" s="22">
        <v>0</v>
      </c>
      <c r="AA227" s="22">
        <v>4090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45944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454113</v>
      </c>
      <c r="AR227" s="22">
        <v>5734</v>
      </c>
      <c r="AS227" s="22">
        <v>118947</v>
      </c>
      <c r="AT227" s="22">
        <v>0</v>
      </c>
      <c r="AU227" s="22">
        <v>0</v>
      </c>
      <c r="AV227" s="22">
        <v>8425</v>
      </c>
      <c r="AW227" s="22">
        <v>0</v>
      </c>
      <c r="AX227" s="22">
        <v>161</v>
      </c>
      <c r="AY227" s="22">
        <v>0</v>
      </c>
      <c r="AZ227" s="22">
        <v>0</v>
      </c>
      <c r="BA227" s="22">
        <v>0</v>
      </c>
      <c r="BB227" s="22">
        <v>71146</v>
      </c>
      <c r="BC227" s="22">
        <v>0</v>
      </c>
      <c r="BD227" s="22">
        <v>0</v>
      </c>
      <c r="BE227" s="22">
        <v>0</v>
      </c>
      <c r="BF227" s="22">
        <v>0</v>
      </c>
      <c r="BG227" s="22">
        <v>82083</v>
      </c>
      <c r="BH227" s="22">
        <v>25689</v>
      </c>
      <c r="BI227" s="22">
        <v>14034</v>
      </c>
      <c r="BJ227" s="22">
        <v>0</v>
      </c>
      <c r="BK227" s="22">
        <v>6265</v>
      </c>
      <c r="BL227" s="22">
        <v>0</v>
      </c>
      <c r="BM227" s="22">
        <v>938</v>
      </c>
      <c r="BN227" s="22">
        <v>0</v>
      </c>
      <c r="BO227" s="22">
        <v>0</v>
      </c>
      <c r="BP227" s="22">
        <v>0</v>
      </c>
      <c r="BQ227" s="22">
        <v>0</v>
      </c>
      <c r="BR227" s="22">
        <v>0</v>
      </c>
      <c r="BS227" s="22">
        <v>0</v>
      </c>
      <c r="BT227" s="22">
        <v>0</v>
      </c>
      <c r="BU227" s="22">
        <v>0</v>
      </c>
      <c r="BV227" s="22">
        <v>44335</v>
      </c>
      <c r="BW227" s="22">
        <v>964</v>
      </c>
      <c r="BX227" s="22">
        <v>0</v>
      </c>
      <c r="BY227" s="22">
        <v>0</v>
      </c>
      <c r="BZ227" s="22">
        <v>0</v>
      </c>
      <c r="CA227" s="22">
        <v>0</v>
      </c>
      <c r="CB227" s="22">
        <v>108645</v>
      </c>
      <c r="CC227" s="22">
        <v>487366</v>
      </c>
      <c r="CD227" s="22">
        <v>-33253</v>
      </c>
    </row>
    <row r="228" spans="1:82" x14ac:dyDescent="0.25">
      <c r="A228" s="22" t="s">
        <v>120</v>
      </c>
      <c r="B228" s="22" t="s">
        <v>511</v>
      </c>
      <c r="C228" s="22" t="s">
        <v>574</v>
      </c>
      <c r="D228" s="22" t="s">
        <v>575</v>
      </c>
      <c r="E228" s="22">
        <v>707631</v>
      </c>
      <c r="F228" s="22">
        <v>18079</v>
      </c>
      <c r="G228" s="22">
        <v>53113</v>
      </c>
      <c r="H228" s="22">
        <v>0</v>
      </c>
      <c r="I228" s="22">
        <v>0</v>
      </c>
      <c r="J228" s="22">
        <v>42945</v>
      </c>
      <c r="K228" s="22">
        <v>14971</v>
      </c>
      <c r="L228" s="22">
        <v>0</v>
      </c>
      <c r="M228" s="22">
        <v>3013</v>
      </c>
      <c r="N228" s="22">
        <v>0</v>
      </c>
      <c r="O228" s="22">
        <v>11</v>
      </c>
      <c r="P228" s="22">
        <v>182149</v>
      </c>
      <c r="Q228" s="22">
        <v>0</v>
      </c>
      <c r="R228" s="22">
        <v>0</v>
      </c>
      <c r="S228" s="22">
        <v>0</v>
      </c>
      <c r="T228" s="22">
        <v>0</v>
      </c>
      <c r="U228" s="22">
        <v>164206</v>
      </c>
      <c r="V228" s="22">
        <v>75397</v>
      </c>
      <c r="W228" s="22">
        <v>67165</v>
      </c>
      <c r="X228" s="22">
        <v>3627</v>
      </c>
      <c r="Y228" s="22">
        <v>50946</v>
      </c>
      <c r="Z228" s="22">
        <v>0</v>
      </c>
      <c r="AA228" s="22">
        <v>2</v>
      </c>
      <c r="AB228" s="22">
        <v>0</v>
      </c>
      <c r="AC228" s="22">
        <v>2969</v>
      </c>
      <c r="AD228" s="22">
        <v>250</v>
      </c>
      <c r="AE228" s="22">
        <v>39000</v>
      </c>
      <c r="AF228" s="22">
        <v>17442</v>
      </c>
      <c r="AG228" s="22">
        <v>5989</v>
      </c>
      <c r="AH228" s="22">
        <v>0</v>
      </c>
      <c r="AI228" s="22">
        <v>20000</v>
      </c>
      <c r="AJ228" s="22">
        <v>286304</v>
      </c>
      <c r="AK228" s="22">
        <v>37410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  <c r="AQ228" s="22">
        <v>1792619</v>
      </c>
      <c r="AR228" s="22">
        <v>68291</v>
      </c>
      <c r="AS228" s="22">
        <v>283292</v>
      </c>
      <c r="AT228" s="22">
        <v>2987</v>
      </c>
      <c r="AU228" s="22">
        <v>0</v>
      </c>
      <c r="AV228" s="22">
        <v>103915</v>
      </c>
      <c r="AW228" s="22">
        <v>3375</v>
      </c>
      <c r="AX228" s="22">
        <v>6197</v>
      </c>
      <c r="AY228" s="22">
        <v>13544</v>
      </c>
      <c r="AZ228" s="22">
        <v>0</v>
      </c>
      <c r="BA228" s="22">
        <v>147898</v>
      </c>
      <c r="BB228" s="22">
        <v>211880</v>
      </c>
      <c r="BC228" s="22">
        <v>0</v>
      </c>
      <c r="BD228" s="22">
        <v>0</v>
      </c>
      <c r="BE228" s="22">
        <v>1743</v>
      </c>
      <c r="BF228" s="22">
        <v>0</v>
      </c>
      <c r="BG228" s="22">
        <v>164176</v>
      </c>
      <c r="BH228" s="22">
        <v>69516</v>
      </c>
      <c r="BI228" s="22">
        <v>48191</v>
      </c>
      <c r="BJ228" s="22">
        <v>20341</v>
      </c>
      <c r="BK228" s="22">
        <v>66798</v>
      </c>
      <c r="BL228" s="22">
        <v>0</v>
      </c>
      <c r="BM228" s="22">
        <v>4000</v>
      </c>
      <c r="BN228" s="22">
        <v>0</v>
      </c>
      <c r="BO228" s="22">
        <v>15984</v>
      </c>
      <c r="BP228" s="22">
        <v>29417</v>
      </c>
      <c r="BQ228" s="22">
        <v>31328</v>
      </c>
      <c r="BR228" s="22">
        <v>17442</v>
      </c>
      <c r="BS228" s="22">
        <v>0</v>
      </c>
      <c r="BT228" s="22">
        <v>0</v>
      </c>
      <c r="BU228" s="22">
        <v>25831</v>
      </c>
      <c r="BV228" s="22">
        <v>85260</v>
      </c>
      <c r="BW228" s="22">
        <v>17177</v>
      </c>
      <c r="BX228" s="22">
        <v>0</v>
      </c>
      <c r="BY228" s="22">
        <v>0</v>
      </c>
      <c r="BZ228" s="22">
        <v>0</v>
      </c>
      <c r="CA228" s="22">
        <v>0</v>
      </c>
      <c r="CB228" s="22">
        <v>0</v>
      </c>
      <c r="CC228" s="22">
        <v>1438583</v>
      </c>
      <c r="CD228" s="22">
        <v>354036</v>
      </c>
    </row>
    <row r="229" spans="1:82" x14ac:dyDescent="0.25">
      <c r="A229" s="22" t="s">
        <v>120</v>
      </c>
      <c r="B229" s="22" t="s">
        <v>511</v>
      </c>
      <c r="C229" s="22" t="s">
        <v>576</v>
      </c>
      <c r="D229" s="22" t="s">
        <v>577</v>
      </c>
      <c r="E229" s="22">
        <v>218833</v>
      </c>
      <c r="F229" s="22">
        <v>0</v>
      </c>
      <c r="G229" s="22">
        <v>20435</v>
      </c>
      <c r="H229" s="22">
        <v>0</v>
      </c>
      <c r="I229" s="22">
        <v>0</v>
      </c>
      <c r="J229" s="22">
        <v>205523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12853</v>
      </c>
      <c r="Q229" s="22">
        <v>0</v>
      </c>
      <c r="R229" s="22">
        <v>0</v>
      </c>
      <c r="S229" s="22">
        <v>0</v>
      </c>
      <c r="T229" s="22">
        <v>0</v>
      </c>
      <c r="U229" s="22">
        <v>76573</v>
      </c>
      <c r="V229" s="22">
        <v>16177</v>
      </c>
      <c r="W229" s="22">
        <v>16262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14304</v>
      </c>
      <c r="AF229" s="22">
        <v>0</v>
      </c>
      <c r="AG229" s="22">
        <v>0</v>
      </c>
      <c r="AH229" s="22">
        <v>0</v>
      </c>
      <c r="AI229" s="22">
        <v>0</v>
      </c>
      <c r="AJ229" s="22">
        <v>6988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  <c r="AQ229" s="22">
        <v>587948</v>
      </c>
      <c r="AR229" s="22">
        <v>11160</v>
      </c>
      <c r="AS229" s="22">
        <v>151956</v>
      </c>
      <c r="AT229" s="22">
        <v>0</v>
      </c>
      <c r="AU229" s="22">
        <v>0</v>
      </c>
      <c r="AV229" s="22">
        <v>176520</v>
      </c>
      <c r="AW229" s="22">
        <v>0</v>
      </c>
      <c r="AX229" s="22">
        <v>0</v>
      </c>
      <c r="AY229" s="22">
        <v>0</v>
      </c>
      <c r="AZ229" s="22">
        <v>0</v>
      </c>
      <c r="BA229" s="22">
        <v>159</v>
      </c>
      <c r="BB229" s="22">
        <v>210403</v>
      </c>
      <c r="BC229" s="22">
        <v>0</v>
      </c>
      <c r="BD229" s="22">
        <v>0</v>
      </c>
      <c r="BE229" s="22">
        <v>0</v>
      </c>
      <c r="BF229" s="22">
        <v>0</v>
      </c>
      <c r="BG229" s="22">
        <v>94438</v>
      </c>
      <c r="BH229" s="22">
        <v>11950</v>
      </c>
      <c r="BI229" s="22">
        <v>16416</v>
      </c>
      <c r="BJ229" s="22">
        <v>0</v>
      </c>
      <c r="BK229" s="22">
        <v>0</v>
      </c>
      <c r="BL229" s="22">
        <v>0</v>
      </c>
      <c r="BM229" s="22">
        <v>0</v>
      </c>
      <c r="BN229" s="22">
        <v>0</v>
      </c>
      <c r="BO229" s="22">
        <v>0</v>
      </c>
      <c r="BP229" s="22">
        <v>0</v>
      </c>
      <c r="BQ229" s="22">
        <v>8486</v>
      </c>
      <c r="BR229" s="22">
        <v>0</v>
      </c>
      <c r="BS229" s="22">
        <v>0</v>
      </c>
      <c r="BT229" s="22">
        <v>0</v>
      </c>
      <c r="BU229" s="22">
        <v>0</v>
      </c>
      <c r="BV229" s="22">
        <v>9966</v>
      </c>
      <c r="BW229" s="22">
        <v>1403</v>
      </c>
      <c r="BX229" s="22">
        <v>0</v>
      </c>
      <c r="BY229" s="22">
        <v>0</v>
      </c>
      <c r="BZ229" s="22">
        <v>0</v>
      </c>
      <c r="CA229" s="22">
        <v>0</v>
      </c>
      <c r="CB229" s="22">
        <v>0</v>
      </c>
      <c r="CC229" s="22">
        <v>692857</v>
      </c>
      <c r="CD229" s="22">
        <v>-104909</v>
      </c>
    </row>
    <row r="230" spans="1:82" x14ac:dyDescent="0.25">
      <c r="A230" s="22" t="s">
        <v>120</v>
      </c>
      <c r="B230" s="22" t="s">
        <v>511</v>
      </c>
      <c r="C230" s="22" t="s">
        <v>578</v>
      </c>
      <c r="D230" s="22" t="s">
        <v>579</v>
      </c>
      <c r="E230" s="22">
        <v>813558</v>
      </c>
      <c r="F230" s="22">
        <v>0</v>
      </c>
      <c r="G230" s="22">
        <v>17045</v>
      </c>
      <c r="H230" s="22">
        <v>0</v>
      </c>
      <c r="I230" s="22">
        <v>0</v>
      </c>
      <c r="J230" s="22">
        <v>3289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95</v>
      </c>
      <c r="Q230" s="22">
        <v>0</v>
      </c>
      <c r="R230" s="22">
        <v>0</v>
      </c>
      <c r="S230" s="22">
        <v>0</v>
      </c>
      <c r="T230" s="22">
        <v>0</v>
      </c>
      <c r="U230" s="22">
        <v>34319</v>
      </c>
      <c r="V230" s="22">
        <v>15760</v>
      </c>
      <c r="W230" s="22">
        <v>17469</v>
      </c>
      <c r="X230" s="22">
        <v>0</v>
      </c>
      <c r="Y230" s="22">
        <v>0</v>
      </c>
      <c r="Z230" s="22">
        <v>0</v>
      </c>
      <c r="AA230" s="22">
        <v>966</v>
      </c>
      <c r="AB230" s="22">
        <v>0</v>
      </c>
      <c r="AC230" s="22">
        <v>0</v>
      </c>
      <c r="AD230" s="22">
        <v>0</v>
      </c>
      <c r="AE230" s="22">
        <v>10756</v>
      </c>
      <c r="AF230" s="22">
        <v>0</v>
      </c>
      <c r="AG230" s="22">
        <v>0</v>
      </c>
      <c r="AH230" s="22">
        <v>0</v>
      </c>
      <c r="AI230" s="22">
        <v>0</v>
      </c>
      <c r="AJ230" s="22">
        <v>699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913956</v>
      </c>
      <c r="AR230" s="22">
        <v>23343</v>
      </c>
      <c r="AS230" s="22">
        <v>74092</v>
      </c>
      <c r="AT230" s="22">
        <v>0</v>
      </c>
      <c r="AU230" s="22">
        <v>0</v>
      </c>
      <c r="AV230" s="22">
        <v>15065</v>
      </c>
      <c r="AW230" s="22">
        <v>0</v>
      </c>
      <c r="AX230" s="22">
        <v>3160</v>
      </c>
      <c r="AY230" s="22">
        <v>6391</v>
      </c>
      <c r="AZ230" s="22">
        <v>0</v>
      </c>
      <c r="BA230" s="22">
        <v>0</v>
      </c>
      <c r="BB230" s="22">
        <v>88698</v>
      </c>
      <c r="BC230" s="22">
        <v>0</v>
      </c>
      <c r="BD230" s="22">
        <v>0</v>
      </c>
      <c r="BE230" s="22">
        <v>0</v>
      </c>
      <c r="BF230" s="22">
        <v>0</v>
      </c>
      <c r="BG230" s="22">
        <v>56387</v>
      </c>
      <c r="BH230" s="22">
        <v>14018</v>
      </c>
      <c r="BI230" s="22">
        <v>27632</v>
      </c>
      <c r="BJ230" s="22">
        <v>0</v>
      </c>
      <c r="BK230" s="22">
        <v>8478</v>
      </c>
      <c r="BL230" s="22">
        <v>0</v>
      </c>
      <c r="BM230" s="22">
        <v>270</v>
      </c>
      <c r="BN230" s="22">
        <v>0</v>
      </c>
      <c r="BO230" s="22">
        <v>0</v>
      </c>
      <c r="BP230" s="22">
        <v>0</v>
      </c>
      <c r="BQ230" s="22">
        <v>14394</v>
      </c>
      <c r="BR230" s="22">
        <v>0</v>
      </c>
      <c r="BS230" s="22">
        <v>0</v>
      </c>
      <c r="BT230" s="22">
        <v>0</v>
      </c>
      <c r="BU230" s="22">
        <v>0</v>
      </c>
      <c r="BV230" s="22">
        <v>6817</v>
      </c>
      <c r="BW230" s="22">
        <v>24766</v>
      </c>
      <c r="BX230" s="22">
        <v>0</v>
      </c>
      <c r="BY230" s="22">
        <v>0</v>
      </c>
      <c r="BZ230" s="22">
        <v>0</v>
      </c>
      <c r="CA230" s="22">
        <v>0</v>
      </c>
      <c r="CB230" s="22">
        <v>0</v>
      </c>
      <c r="CC230" s="22">
        <v>363511</v>
      </c>
      <c r="CD230" s="22">
        <v>550445</v>
      </c>
    </row>
    <row r="231" spans="1:82" x14ac:dyDescent="0.25">
      <c r="A231" s="22" t="s">
        <v>120</v>
      </c>
      <c r="B231" s="22" t="s">
        <v>511</v>
      </c>
      <c r="C231" s="22" t="s">
        <v>580</v>
      </c>
      <c r="D231" s="22" t="s">
        <v>581</v>
      </c>
      <c r="E231" s="22">
        <v>322329</v>
      </c>
      <c r="F231" s="22">
        <v>0</v>
      </c>
      <c r="G231" s="22">
        <v>40142</v>
      </c>
      <c r="H231" s="22">
        <v>0</v>
      </c>
      <c r="I231" s="22">
        <v>0</v>
      </c>
      <c r="J231" s="22">
        <v>19550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89344</v>
      </c>
      <c r="Q231" s="22">
        <v>0</v>
      </c>
      <c r="R231" s="22">
        <v>0</v>
      </c>
      <c r="S231" s="22">
        <v>359945</v>
      </c>
      <c r="T231" s="22">
        <v>0</v>
      </c>
      <c r="U231" s="22">
        <v>457803</v>
      </c>
      <c r="V231" s="22">
        <v>79736</v>
      </c>
      <c r="W231" s="22">
        <v>28645</v>
      </c>
      <c r="X231" s="22">
        <v>0</v>
      </c>
      <c r="Y231" s="22">
        <v>2500</v>
      </c>
      <c r="Z231" s="22">
        <v>0</v>
      </c>
      <c r="AA231" s="22">
        <v>0</v>
      </c>
      <c r="AB231" s="22">
        <v>0</v>
      </c>
      <c r="AC231" s="22">
        <v>9511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36952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  <c r="AQ231" s="22">
        <v>1446457</v>
      </c>
      <c r="AR231" s="22">
        <v>20380</v>
      </c>
      <c r="AS231" s="22">
        <v>134789</v>
      </c>
      <c r="AT231" s="22">
        <v>0</v>
      </c>
      <c r="AU231" s="22">
        <v>0</v>
      </c>
      <c r="AV231" s="22">
        <v>31859</v>
      </c>
      <c r="AW231" s="22">
        <v>0</v>
      </c>
      <c r="AX231" s="22">
        <v>0</v>
      </c>
      <c r="AY231" s="22">
        <v>0</v>
      </c>
      <c r="AZ231" s="22">
        <v>0</v>
      </c>
      <c r="BA231" s="22">
        <v>0</v>
      </c>
      <c r="BB231" s="22">
        <v>210877</v>
      </c>
      <c r="BC231" s="22">
        <v>4558</v>
      </c>
      <c r="BD231" s="22">
        <v>0</v>
      </c>
      <c r="BE231" s="22">
        <v>7369</v>
      </c>
      <c r="BF231" s="22">
        <v>0</v>
      </c>
      <c r="BG231" s="22">
        <v>181897</v>
      </c>
      <c r="BH231" s="22">
        <v>73005</v>
      </c>
      <c r="BI231" s="22">
        <v>28215</v>
      </c>
      <c r="BJ231" s="22">
        <v>0</v>
      </c>
      <c r="BK231" s="22">
        <v>4273</v>
      </c>
      <c r="BL231" s="22">
        <v>0</v>
      </c>
      <c r="BM231" s="22">
        <v>0</v>
      </c>
      <c r="BN231" s="22">
        <v>0</v>
      </c>
      <c r="BO231" s="22">
        <v>10350</v>
      </c>
      <c r="BP231" s="22">
        <v>0</v>
      </c>
      <c r="BQ231" s="22">
        <v>0</v>
      </c>
      <c r="BR231" s="22">
        <v>0</v>
      </c>
      <c r="BS231" s="22">
        <v>0</v>
      </c>
      <c r="BT231" s="22">
        <v>0</v>
      </c>
      <c r="BU231" s="22">
        <v>0</v>
      </c>
      <c r="BV231" s="22">
        <v>28117</v>
      </c>
      <c r="BW231" s="22">
        <v>0</v>
      </c>
      <c r="BX231" s="22">
        <v>0</v>
      </c>
      <c r="BY231" s="22">
        <v>0</v>
      </c>
      <c r="BZ231" s="22">
        <v>0</v>
      </c>
      <c r="CA231" s="22">
        <v>0</v>
      </c>
      <c r="CB231" s="22">
        <v>0</v>
      </c>
      <c r="CC231" s="22">
        <v>735689</v>
      </c>
      <c r="CD231" s="22">
        <v>710768</v>
      </c>
    </row>
    <row r="232" spans="1:82" x14ac:dyDescent="0.25">
      <c r="A232" s="22" t="s">
        <v>120</v>
      </c>
      <c r="B232" s="22" t="s">
        <v>511</v>
      </c>
      <c r="C232" s="22" t="s">
        <v>582</v>
      </c>
      <c r="D232" s="22" t="s">
        <v>583</v>
      </c>
      <c r="E232" s="22">
        <v>825671</v>
      </c>
      <c r="F232" s="22">
        <v>0</v>
      </c>
      <c r="G232" s="22">
        <v>28673</v>
      </c>
      <c r="H232" s="22">
        <v>0</v>
      </c>
      <c r="I232" s="22">
        <v>0</v>
      </c>
      <c r="J232" s="22">
        <v>81817</v>
      </c>
      <c r="K232" s="22">
        <v>0</v>
      </c>
      <c r="L232" s="22">
        <v>0</v>
      </c>
      <c r="M232" s="22">
        <v>4620</v>
      </c>
      <c r="N232" s="22">
        <v>14448</v>
      </c>
      <c r="O232" s="22">
        <v>0</v>
      </c>
      <c r="P232" s="22">
        <v>132117</v>
      </c>
      <c r="Q232" s="22">
        <v>0</v>
      </c>
      <c r="R232" s="22">
        <v>0</v>
      </c>
      <c r="S232" s="22">
        <v>0</v>
      </c>
      <c r="T232" s="22">
        <v>0</v>
      </c>
      <c r="U232" s="22">
        <v>415983</v>
      </c>
      <c r="V232" s="22">
        <v>205124</v>
      </c>
      <c r="W232" s="22">
        <v>56874</v>
      </c>
      <c r="X232" s="22">
        <v>0</v>
      </c>
      <c r="Y232" s="22">
        <v>0</v>
      </c>
      <c r="Z232" s="22">
        <v>0</v>
      </c>
      <c r="AA232" s="22">
        <v>2169</v>
      </c>
      <c r="AB232" s="22">
        <v>0</v>
      </c>
      <c r="AC232" s="22">
        <v>0</v>
      </c>
      <c r="AD232" s="22">
        <v>0</v>
      </c>
      <c r="AE232" s="22">
        <v>18665</v>
      </c>
      <c r="AF232" s="22">
        <v>0</v>
      </c>
      <c r="AG232" s="22">
        <v>0</v>
      </c>
      <c r="AH232" s="22">
        <v>0</v>
      </c>
      <c r="AI232" s="22">
        <v>0</v>
      </c>
      <c r="AJ232" s="22">
        <v>6332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  <c r="AQ232" s="22">
        <v>1792493</v>
      </c>
      <c r="AR232" s="22">
        <v>11927</v>
      </c>
      <c r="AS232" s="22">
        <v>197588</v>
      </c>
      <c r="AT232" s="22">
        <v>0</v>
      </c>
      <c r="AU232" s="22">
        <v>0</v>
      </c>
      <c r="AV232" s="22">
        <v>94731</v>
      </c>
      <c r="AW232" s="22">
        <v>0</v>
      </c>
      <c r="AX232" s="22">
        <v>4694</v>
      </c>
      <c r="AY232" s="22">
        <v>17737</v>
      </c>
      <c r="AZ232" s="22">
        <v>0</v>
      </c>
      <c r="BA232" s="22">
        <v>0</v>
      </c>
      <c r="BB232" s="22">
        <v>367136</v>
      </c>
      <c r="BC232" s="22">
        <v>0</v>
      </c>
      <c r="BD232" s="22">
        <v>0</v>
      </c>
      <c r="BE232" s="22">
        <v>0</v>
      </c>
      <c r="BF232" s="22">
        <v>1523</v>
      </c>
      <c r="BG232" s="22">
        <v>330380</v>
      </c>
      <c r="BH232" s="22">
        <v>165576</v>
      </c>
      <c r="BI232" s="22">
        <v>91036</v>
      </c>
      <c r="BJ232" s="22">
        <v>0</v>
      </c>
      <c r="BK232" s="22">
        <v>5161</v>
      </c>
      <c r="BL232" s="22">
        <v>0</v>
      </c>
      <c r="BM232" s="22">
        <v>2318</v>
      </c>
      <c r="BN232" s="22">
        <v>0</v>
      </c>
      <c r="BO232" s="22">
        <v>0</v>
      </c>
      <c r="BP232" s="22">
        <v>0</v>
      </c>
      <c r="BQ232" s="22">
        <v>23518</v>
      </c>
      <c r="BR232" s="22">
        <v>0</v>
      </c>
      <c r="BS232" s="22">
        <v>0</v>
      </c>
      <c r="BT232" s="22">
        <v>225</v>
      </c>
      <c r="BU232" s="22">
        <v>9000</v>
      </c>
      <c r="BV232" s="22">
        <v>9776</v>
      </c>
      <c r="BW232" s="22">
        <v>3814</v>
      </c>
      <c r="BX232" s="22">
        <v>0</v>
      </c>
      <c r="BY232" s="22">
        <v>0</v>
      </c>
      <c r="BZ232" s="22">
        <v>0</v>
      </c>
      <c r="CA232" s="22">
        <v>0</v>
      </c>
      <c r="CB232" s="22">
        <v>0</v>
      </c>
      <c r="CC232" s="22">
        <v>1336140</v>
      </c>
      <c r="CD232" s="22">
        <v>456353</v>
      </c>
    </row>
    <row r="233" spans="1:82" x14ac:dyDescent="0.25">
      <c r="A233" s="22" t="s">
        <v>120</v>
      </c>
      <c r="B233" s="22" t="s">
        <v>511</v>
      </c>
      <c r="C233" s="22" t="s">
        <v>584</v>
      </c>
      <c r="D233" s="22" t="s">
        <v>585</v>
      </c>
      <c r="E233" s="22">
        <v>0</v>
      </c>
      <c r="F233" s="22">
        <v>0</v>
      </c>
      <c r="G233" s="22">
        <v>0</v>
      </c>
      <c r="H233" s="22">
        <v>110093</v>
      </c>
      <c r="I233" s="22">
        <v>0</v>
      </c>
      <c r="J233" s="22">
        <v>0</v>
      </c>
      <c r="K233" s="22">
        <v>0</v>
      </c>
      <c r="L233" s="22">
        <v>6700</v>
      </c>
      <c r="M233" s="22">
        <v>800</v>
      </c>
      <c r="N233" s="22">
        <v>0</v>
      </c>
      <c r="O233" s="22">
        <v>0</v>
      </c>
      <c r="P233" s="22">
        <v>25751</v>
      </c>
      <c r="Q233" s="22">
        <v>0</v>
      </c>
      <c r="R233" s="22">
        <v>0</v>
      </c>
      <c r="S233" s="22">
        <v>0</v>
      </c>
      <c r="T233" s="22">
        <v>0</v>
      </c>
      <c r="U233" s="22">
        <v>195809</v>
      </c>
      <c r="V233" s="22">
        <v>19173</v>
      </c>
      <c r="W233" s="22">
        <v>13687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1842</v>
      </c>
      <c r="AL233" s="22">
        <v>0</v>
      </c>
      <c r="AM233" s="22">
        <v>3363</v>
      </c>
      <c r="AN233" s="22">
        <v>0</v>
      </c>
      <c r="AO233" s="22">
        <v>0</v>
      </c>
      <c r="AP233" s="22">
        <v>0</v>
      </c>
      <c r="AQ233" s="22">
        <v>377218</v>
      </c>
      <c r="AR233" s="22">
        <v>11298</v>
      </c>
      <c r="AS233" s="22">
        <v>76029</v>
      </c>
      <c r="AT233" s="22">
        <v>0</v>
      </c>
      <c r="AU233" s="22">
        <v>0</v>
      </c>
      <c r="AV233" s="22">
        <v>8714</v>
      </c>
      <c r="AW233" s="22">
        <v>0</v>
      </c>
      <c r="AX233" s="22">
        <v>2177</v>
      </c>
      <c r="AY233" s="22">
        <v>0</v>
      </c>
      <c r="AZ233" s="22">
        <v>0</v>
      </c>
      <c r="BA233" s="22">
        <v>0</v>
      </c>
      <c r="BB233" s="22">
        <v>60124</v>
      </c>
      <c r="BC233" s="22">
        <v>0</v>
      </c>
      <c r="BD233" s="22">
        <v>0</v>
      </c>
      <c r="BE233" s="22">
        <v>0</v>
      </c>
      <c r="BF233" s="22">
        <v>0</v>
      </c>
      <c r="BG233" s="22">
        <v>147689</v>
      </c>
      <c r="BH233" s="22">
        <v>17854</v>
      </c>
      <c r="BI233" s="22">
        <v>8967</v>
      </c>
      <c r="BJ233" s="22">
        <v>0</v>
      </c>
      <c r="BK233" s="22">
        <v>0</v>
      </c>
      <c r="BL233" s="22">
        <v>0</v>
      </c>
      <c r="BM233" s="22">
        <v>0</v>
      </c>
      <c r="BN233" s="22">
        <v>0</v>
      </c>
      <c r="BO233" s="22">
        <v>0</v>
      </c>
      <c r="BP233" s="22">
        <v>0</v>
      </c>
      <c r="BQ233" s="22">
        <v>0</v>
      </c>
      <c r="BR233" s="22">
        <v>0</v>
      </c>
      <c r="BS233" s="22">
        <v>0</v>
      </c>
      <c r="BT233" s="22">
        <v>0</v>
      </c>
      <c r="BU233" s="22">
        <v>0</v>
      </c>
      <c r="BV233" s="22">
        <v>0</v>
      </c>
      <c r="BW233" s="22">
        <v>1778</v>
      </c>
      <c r="BX233" s="22">
        <v>0</v>
      </c>
      <c r="BY233" s="22">
        <v>0</v>
      </c>
      <c r="BZ233" s="22">
        <v>0</v>
      </c>
      <c r="CA233" s="22">
        <v>0</v>
      </c>
      <c r="CB233" s="22">
        <v>0</v>
      </c>
      <c r="CC233" s="22">
        <v>334630</v>
      </c>
      <c r="CD233" s="22">
        <v>42588</v>
      </c>
    </row>
    <row r="234" spans="1:82" x14ac:dyDescent="0.25">
      <c r="A234" s="22" t="s">
        <v>120</v>
      </c>
      <c r="B234" s="22" t="s">
        <v>511</v>
      </c>
      <c r="C234" s="22" t="s">
        <v>586</v>
      </c>
      <c r="D234" s="22" t="s">
        <v>587</v>
      </c>
      <c r="E234" s="22">
        <v>0</v>
      </c>
      <c r="F234" s="22">
        <v>0</v>
      </c>
      <c r="G234" s="22">
        <v>150320</v>
      </c>
      <c r="H234" s="22">
        <v>45589</v>
      </c>
      <c r="I234" s="22">
        <v>0</v>
      </c>
      <c r="J234" s="22">
        <v>24259</v>
      </c>
      <c r="K234" s="22">
        <v>0</v>
      </c>
      <c r="L234" s="22">
        <v>0</v>
      </c>
      <c r="M234" s="22">
        <v>270</v>
      </c>
      <c r="N234" s="22">
        <v>0</v>
      </c>
      <c r="O234" s="22">
        <v>0</v>
      </c>
      <c r="P234" s="22">
        <v>100000</v>
      </c>
      <c r="Q234" s="22">
        <v>0</v>
      </c>
      <c r="R234" s="22">
        <v>0</v>
      </c>
      <c r="S234" s="22">
        <v>0</v>
      </c>
      <c r="T234" s="22">
        <v>0</v>
      </c>
      <c r="U234" s="22">
        <v>104287</v>
      </c>
      <c r="V234" s="22">
        <v>46984</v>
      </c>
      <c r="W234" s="22">
        <v>26033</v>
      </c>
      <c r="X234" s="22">
        <v>0</v>
      </c>
      <c r="Y234" s="22">
        <v>5680</v>
      </c>
      <c r="Z234" s="22">
        <v>0</v>
      </c>
      <c r="AA234" s="22">
        <v>0</v>
      </c>
      <c r="AB234" s="22">
        <v>0</v>
      </c>
      <c r="AC234" s="22">
        <v>14500</v>
      </c>
      <c r="AD234" s="22">
        <v>0</v>
      </c>
      <c r="AE234" s="22">
        <v>0</v>
      </c>
      <c r="AF234" s="22">
        <v>0</v>
      </c>
      <c r="AG234" s="22">
        <v>2714</v>
      </c>
      <c r="AH234" s="22">
        <v>0</v>
      </c>
      <c r="AI234" s="22">
        <v>0</v>
      </c>
      <c r="AJ234" s="22">
        <v>35000</v>
      </c>
      <c r="AK234" s="22">
        <v>1414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  <c r="AQ234" s="22">
        <v>557050</v>
      </c>
      <c r="AR234" s="22">
        <v>21421</v>
      </c>
      <c r="AS234" s="22">
        <v>120904</v>
      </c>
      <c r="AT234" s="22">
        <v>0</v>
      </c>
      <c r="AU234" s="22">
        <v>0</v>
      </c>
      <c r="AV234" s="22">
        <v>10130</v>
      </c>
      <c r="AW234" s="22">
        <v>0</v>
      </c>
      <c r="AX234" s="22">
        <v>5067</v>
      </c>
      <c r="AY234" s="22">
        <v>0</v>
      </c>
      <c r="AZ234" s="22">
        <v>0</v>
      </c>
      <c r="BA234" s="22">
        <v>0</v>
      </c>
      <c r="BB234" s="22">
        <v>48953</v>
      </c>
      <c r="BC234" s="22">
        <v>0</v>
      </c>
      <c r="BD234" s="22">
        <v>0</v>
      </c>
      <c r="BE234" s="22">
        <v>0</v>
      </c>
      <c r="BF234" s="22">
        <v>0</v>
      </c>
      <c r="BG234" s="22">
        <v>99213</v>
      </c>
      <c r="BH234" s="22">
        <v>0</v>
      </c>
      <c r="BI234" s="22">
        <v>34257</v>
      </c>
      <c r="BJ234" s="22">
        <v>0</v>
      </c>
      <c r="BK234" s="22">
        <v>5050</v>
      </c>
      <c r="BL234" s="22">
        <v>0</v>
      </c>
      <c r="BM234" s="22">
        <v>0</v>
      </c>
      <c r="BN234" s="22">
        <v>0</v>
      </c>
      <c r="BO234" s="22">
        <v>581</v>
      </c>
      <c r="BP234" s="22">
        <v>0</v>
      </c>
      <c r="BQ234" s="22">
        <v>0</v>
      </c>
      <c r="BR234" s="22">
        <v>0</v>
      </c>
      <c r="BS234" s="22">
        <v>0</v>
      </c>
      <c r="BT234" s="22">
        <v>0</v>
      </c>
      <c r="BU234" s="22">
        <v>0</v>
      </c>
      <c r="BV234" s="22">
        <v>42104</v>
      </c>
      <c r="BW234" s="22">
        <v>3982</v>
      </c>
      <c r="BX234" s="22">
        <v>0</v>
      </c>
      <c r="BY234" s="22">
        <v>0</v>
      </c>
      <c r="BZ234" s="22">
        <v>0</v>
      </c>
      <c r="CA234" s="22">
        <v>0</v>
      </c>
      <c r="CB234" s="22">
        <v>89925</v>
      </c>
      <c r="CC234" s="22">
        <v>481587</v>
      </c>
      <c r="CD234" s="22">
        <v>75463</v>
      </c>
    </row>
    <row r="235" spans="1:82" x14ac:dyDescent="0.25">
      <c r="A235" s="22" t="s">
        <v>120</v>
      </c>
      <c r="B235" s="22" t="s">
        <v>511</v>
      </c>
      <c r="C235" s="22" t="s">
        <v>588</v>
      </c>
      <c r="D235" s="22" t="s">
        <v>589</v>
      </c>
      <c r="E235" s="22">
        <v>75217</v>
      </c>
      <c r="F235" s="22">
        <v>0</v>
      </c>
      <c r="G235" s="22">
        <v>4085</v>
      </c>
      <c r="H235" s="22">
        <v>0</v>
      </c>
      <c r="I235" s="22">
        <v>0</v>
      </c>
      <c r="J235" s="22">
        <v>22153</v>
      </c>
      <c r="K235" s="22">
        <v>0</v>
      </c>
      <c r="L235" s="22">
        <v>2492</v>
      </c>
      <c r="M235" s="22">
        <v>535</v>
      </c>
      <c r="N235" s="22">
        <v>0</v>
      </c>
      <c r="O235" s="22">
        <v>0</v>
      </c>
      <c r="P235" s="22">
        <v>41137</v>
      </c>
      <c r="Q235" s="22">
        <v>0</v>
      </c>
      <c r="R235" s="22">
        <v>0</v>
      </c>
      <c r="S235" s="22">
        <v>0</v>
      </c>
      <c r="T235" s="22">
        <v>0</v>
      </c>
      <c r="U235" s="22">
        <v>69432</v>
      </c>
      <c r="V235" s="22">
        <v>279553</v>
      </c>
      <c r="W235" s="22">
        <v>15391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10710</v>
      </c>
      <c r="AF235" s="22">
        <v>0</v>
      </c>
      <c r="AG235" s="22">
        <v>0</v>
      </c>
      <c r="AH235" s="22">
        <v>0</v>
      </c>
      <c r="AI235" s="22">
        <v>8000</v>
      </c>
      <c r="AJ235" s="22">
        <v>6845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10532</v>
      </c>
      <c r="AQ235" s="22">
        <v>546082</v>
      </c>
      <c r="AR235" s="22">
        <v>7038</v>
      </c>
      <c r="AS235" s="22">
        <v>107781</v>
      </c>
      <c r="AT235" s="22">
        <v>0</v>
      </c>
      <c r="AU235" s="22">
        <v>0</v>
      </c>
      <c r="AV235" s="22">
        <v>19189</v>
      </c>
      <c r="AW235" s="22">
        <v>0</v>
      </c>
      <c r="AX235" s="22">
        <v>0</v>
      </c>
      <c r="AY235" s="22">
        <v>3410</v>
      </c>
      <c r="AZ235" s="22">
        <v>0</v>
      </c>
      <c r="BA235" s="22">
        <v>0</v>
      </c>
      <c r="BB235" s="22">
        <v>29865</v>
      </c>
      <c r="BC235" s="22">
        <v>0</v>
      </c>
      <c r="BD235" s="22">
        <v>0</v>
      </c>
      <c r="BE235" s="22">
        <v>0</v>
      </c>
      <c r="BF235" s="22">
        <v>0</v>
      </c>
      <c r="BG235" s="22">
        <v>36796</v>
      </c>
      <c r="BH235" s="22">
        <v>2901</v>
      </c>
      <c r="BI235" s="22">
        <v>6888</v>
      </c>
      <c r="BJ235" s="22">
        <v>0</v>
      </c>
      <c r="BK235" s="22">
        <v>0</v>
      </c>
      <c r="BL235" s="22">
        <v>0</v>
      </c>
      <c r="BM235" s="22">
        <v>2097</v>
      </c>
      <c r="BN235" s="22">
        <v>0</v>
      </c>
      <c r="BO235" s="22">
        <v>0</v>
      </c>
      <c r="BP235" s="22">
        <v>0</v>
      </c>
      <c r="BQ235" s="22">
        <v>706</v>
      </c>
      <c r="BR235" s="22">
        <v>0</v>
      </c>
      <c r="BS235" s="22">
        <v>0</v>
      </c>
      <c r="BT235" s="22">
        <v>0</v>
      </c>
      <c r="BU235" s="22">
        <v>7400</v>
      </c>
      <c r="BV235" s="22">
        <v>15311</v>
      </c>
      <c r="BW235" s="22">
        <v>1282</v>
      </c>
      <c r="BX235" s="22">
        <v>0</v>
      </c>
      <c r="BY235" s="22">
        <v>0</v>
      </c>
      <c r="BZ235" s="22">
        <v>0</v>
      </c>
      <c r="CA235" s="22">
        <v>0</v>
      </c>
      <c r="CB235" s="22">
        <v>41648</v>
      </c>
      <c r="CC235" s="22">
        <v>282312</v>
      </c>
      <c r="CD235" s="22">
        <v>263770</v>
      </c>
    </row>
    <row r="236" spans="1:82" x14ac:dyDescent="0.25">
      <c r="A236" s="22" t="s">
        <v>120</v>
      </c>
      <c r="B236" s="22" t="s">
        <v>511</v>
      </c>
      <c r="C236" s="22" t="s">
        <v>590</v>
      </c>
      <c r="D236" s="22" t="s">
        <v>591</v>
      </c>
      <c r="E236" s="22">
        <v>343280</v>
      </c>
      <c r="F236" s="22">
        <v>0</v>
      </c>
      <c r="G236" s="22">
        <v>31730</v>
      </c>
      <c r="H236" s="22">
        <v>0</v>
      </c>
      <c r="I236" s="22">
        <v>0</v>
      </c>
      <c r="J236" s="22">
        <v>199664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72130</v>
      </c>
      <c r="Q236" s="22">
        <v>0</v>
      </c>
      <c r="R236" s="22">
        <v>0</v>
      </c>
      <c r="S236" s="22">
        <v>0</v>
      </c>
      <c r="T236" s="22">
        <v>0</v>
      </c>
      <c r="U236" s="22">
        <v>74371</v>
      </c>
      <c r="V236" s="22">
        <v>53796</v>
      </c>
      <c r="W236" s="22">
        <v>54398</v>
      </c>
      <c r="X236" s="22">
        <v>0</v>
      </c>
      <c r="Y236" s="22">
        <v>0</v>
      </c>
      <c r="Z236" s="22">
        <v>0</v>
      </c>
      <c r="AA236" s="22">
        <v>2593</v>
      </c>
      <c r="AB236" s="22">
        <v>1127</v>
      </c>
      <c r="AC236" s="22">
        <v>0</v>
      </c>
      <c r="AD236" s="22">
        <v>0</v>
      </c>
      <c r="AE236" s="22">
        <v>23517</v>
      </c>
      <c r="AF236" s="22">
        <v>0</v>
      </c>
      <c r="AG236" s="22">
        <v>0</v>
      </c>
      <c r="AH236" s="22">
        <v>0</v>
      </c>
      <c r="AI236" s="22">
        <v>0</v>
      </c>
      <c r="AJ236" s="22">
        <v>510258</v>
      </c>
      <c r="AK236" s="22">
        <v>6884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  <c r="AQ236" s="22">
        <v>1373748</v>
      </c>
      <c r="AR236" s="22">
        <v>42013</v>
      </c>
      <c r="AS236" s="22">
        <v>167980</v>
      </c>
      <c r="AT236" s="22">
        <v>0</v>
      </c>
      <c r="AU236" s="22">
        <v>0</v>
      </c>
      <c r="AV236" s="22">
        <v>79465</v>
      </c>
      <c r="AW236" s="22">
        <v>0</v>
      </c>
      <c r="AX236" s="22">
        <v>5109</v>
      </c>
      <c r="AY236" s="22">
        <v>0</v>
      </c>
      <c r="AZ236" s="22">
        <v>0</v>
      </c>
      <c r="BA236" s="22">
        <v>0</v>
      </c>
      <c r="BB236" s="22">
        <v>95910</v>
      </c>
      <c r="BC236" s="22">
        <v>0</v>
      </c>
      <c r="BD236" s="22">
        <v>0</v>
      </c>
      <c r="BE236" s="22">
        <v>2574</v>
      </c>
      <c r="BF236" s="22">
        <v>0</v>
      </c>
      <c r="BG236" s="22">
        <v>87738</v>
      </c>
      <c r="BH236" s="22">
        <v>59931</v>
      </c>
      <c r="BI236" s="22">
        <v>49122</v>
      </c>
      <c r="BJ236" s="22">
        <v>0</v>
      </c>
      <c r="BK236" s="22">
        <v>3016</v>
      </c>
      <c r="BL236" s="22">
        <v>0</v>
      </c>
      <c r="BM236" s="22">
        <v>1405</v>
      </c>
      <c r="BN236" s="22">
        <v>1127</v>
      </c>
      <c r="BO236" s="22">
        <v>0</v>
      </c>
      <c r="BP236" s="22">
        <v>0</v>
      </c>
      <c r="BQ236" s="22">
        <v>3981</v>
      </c>
      <c r="BR236" s="22">
        <v>0</v>
      </c>
      <c r="BS236" s="22">
        <v>0</v>
      </c>
      <c r="BT236" s="22">
        <v>9778</v>
      </c>
      <c r="BU236" s="22">
        <v>0</v>
      </c>
      <c r="BV236" s="22">
        <v>148064</v>
      </c>
      <c r="BW236" s="22">
        <v>31249</v>
      </c>
      <c r="BX236" s="22">
        <v>0</v>
      </c>
      <c r="BY236" s="22">
        <v>0</v>
      </c>
      <c r="BZ236" s="22">
        <v>0</v>
      </c>
      <c r="CA236" s="22">
        <v>0</v>
      </c>
      <c r="CB236" s="22">
        <v>0</v>
      </c>
      <c r="CC236" s="22">
        <v>788462</v>
      </c>
      <c r="CD236" s="22">
        <v>585286</v>
      </c>
    </row>
    <row r="237" spans="1:82" x14ac:dyDescent="0.25">
      <c r="A237" s="22" t="s">
        <v>120</v>
      </c>
      <c r="B237" s="22" t="s">
        <v>511</v>
      </c>
      <c r="C237" s="22" t="s">
        <v>592</v>
      </c>
      <c r="D237" s="22" t="s">
        <v>593</v>
      </c>
      <c r="E237" s="22">
        <v>194673</v>
      </c>
      <c r="F237" s="22">
        <v>0</v>
      </c>
      <c r="G237" s="22">
        <v>18262</v>
      </c>
      <c r="H237" s="22">
        <v>0</v>
      </c>
      <c r="I237" s="22">
        <v>2135</v>
      </c>
      <c r="J237" s="22">
        <v>40620</v>
      </c>
      <c r="K237" s="22">
        <v>0</v>
      </c>
      <c r="L237" s="22">
        <v>0</v>
      </c>
      <c r="M237" s="22">
        <v>7009</v>
      </c>
      <c r="N237" s="22">
        <v>0</v>
      </c>
      <c r="O237" s="22">
        <v>0</v>
      </c>
      <c r="P237" s="22">
        <v>37106</v>
      </c>
      <c r="Q237" s="22">
        <v>0</v>
      </c>
      <c r="R237" s="22">
        <v>0</v>
      </c>
      <c r="S237" s="22">
        <v>0</v>
      </c>
      <c r="T237" s="22">
        <v>0</v>
      </c>
      <c r="U237" s="22">
        <v>60322</v>
      </c>
      <c r="V237" s="22">
        <v>25404</v>
      </c>
      <c r="W237" s="22">
        <v>30007</v>
      </c>
      <c r="X237" s="22">
        <v>0</v>
      </c>
      <c r="Y237" s="22">
        <v>18921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58318</v>
      </c>
      <c r="AF237" s="22">
        <v>0</v>
      </c>
      <c r="AG237" s="22">
        <v>0</v>
      </c>
      <c r="AH237" s="22">
        <v>0</v>
      </c>
      <c r="AI237" s="22">
        <v>0</v>
      </c>
      <c r="AJ237" s="22">
        <v>16020</v>
      </c>
      <c r="AK237" s="22">
        <v>5852</v>
      </c>
      <c r="AL237" s="22">
        <v>0</v>
      </c>
      <c r="AM237" s="22">
        <v>9454</v>
      </c>
      <c r="AN237" s="22">
        <v>0</v>
      </c>
      <c r="AO237" s="22">
        <v>0</v>
      </c>
      <c r="AP237" s="22">
        <v>0</v>
      </c>
      <c r="AQ237" s="22">
        <v>524103</v>
      </c>
      <c r="AR237" s="22">
        <v>9772</v>
      </c>
      <c r="AS237" s="22">
        <v>126604</v>
      </c>
      <c r="AT237" s="22">
        <v>0</v>
      </c>
      <c r="AU237" s="22">
        <v>5000</v>
      </c>
      <c r="AV237" s="22">
        <v>41366</v>
      </c>
      <c r="AW237" s="22">
        <v>95</v>
      </c>
      <c r="AX237" s="22">
        <v>1193</v>
      </c>
      <c r="AY237" s="22">
        <v>22135</v>
      </c>
      <c r="AZ237" s="22">
        <v>0</v>
      </c>
      <c r="BA237" s="22">
        <v>0</v>
      </c>
      <c r="BB237" s="22">
        <v>173864</v>
      </c>
      <c r="BC237" s="22">
        <v>0</v>
      </c>
      <c r="BD237" s="22">
        <v>0</v>
      </c>
      <c r="BE237" s="22">
        <v>0</v>
      </c>
      <c r="BF237" s="22">
        <v>0</v>
      </c>
      <c r="BG237" s="22">
        <v>27517</v>
      </c>
      <c r="BH237" s="22">
        <v>23151</v>
      </c>
      <c r="BI237" s="22">
        <v>31952</v>
      </c>
      <c r="BJ237" s="22">
        <v>0</v>
      </c>
      <c r="BK237" s="22">
        <v>27107</v>
      </c>
      <c r="BL237" s="22">
        <v>0</v>
      </c>
      <c r="BM237" s="22">
        <v>0</v>
      </c>
      <c r="BN237" s="22">
        <v>0</v>
      </c>
      <c r="BO237" s="22">
        <v>0</v>
      </c>
      <c r="BP237" s="22">
        <v>0</v>
      </c>
      <c r="BQ237" s="22">
        <v>54604</v>
      </c>
      <c r="BR237" s="22">
        <v>0</v>
      </c>
      <c r="BS237" s="22">
        <v>0</v>
      </c>
      <c r="BT237" s="22">
        <v>0</v>
      </c>
      <c r="BU237" s="22">
        <v>0</v>
      </c>
      <c r="BV237" s="22">
        <v>16281</v>
      </c>
      <c r="BW237" s="22">
        <v>12007</v>
      </c>
      <c r="BX237" s="22">
        <v>0</v>
      </c>
      <c r="BY237" s="22">
        <v>13942</v>
      </c>
      <c r="BZ237" s="22">
        <v>0</v>
      </c>
      <c r="CA237" s="22">
        <v>0</v>
      </c>
      <c r="CB237" s="22">
        <v>0</v>
      </c>
      <c r="CC237" s="22">
        <v>586590</v>
      </c>
      <c r="CD237" s="22">
        <v>-62487</v>
      </c>
    </row>
    <row r="238" spans="1:82" x14ac:dyDescent="0.25">
      <c r="A238" s="22" t="s">
        <v>120</v>
      </c>
      <c r="B238" s="22" t="s">
        <v>511</v>
      </c>
      <c r="C238" s="22" t="s">
        <v>594</v>
      </c>
      <c r="D238" s="22" t="s">
        <v>595</v>
      </c>
      <c r="E238" s="22">
        <v>160990</v>
      </c>
      <c r="F238" s="22"/>
      <c r="G238" s="22">
        <v>18375</v>
      </c>
      <c r="H238" s="22"/>
      <c r="I238" s="22"/>
      <c r="J238" s="22">
        <v>11957</v>
      </c>
      <c r="K238" s="22"/>
      <c r="L238" s="22"/>
      <c r="M238" s="22"/>
      <c r="N238" s="22"/>
      <c r="O238" s="22"/>
      <c r="P238" s="22">
        <v>13224</v>
      </c>
      <c r="Q238" s="22">
        <v>2968</v>
      </c>
      <c r="R238" s="22"/>
      <c r="S238" s="22"/>
      <c r="T238" s="22"/>
      <c r="U238" s="22">
        <v>88051</v>
      </c>
      <c r="V238" s="22">
        <v>11944</v>
      </c>
      <c r="W238" s="22">
        <v>12924</v>
      </c>
      <c r="X238" s="22"/>
      <c r="Y238" s="22"/>
      <c r="Z238" s="22"/>
      <c r="AA238" s="22">
        <v>2325</v>
      </c>
      <c r="AB238" s="22"/>
      <c r="AC238" s="22"/>
      <c r="AD238" s="22"/>
      <c r="AE238" s="22">
        <v>278</v>
      </c>
      <c r="AF238" s="22"/>
      <c r="AG238" s="22"/>
      <c r="AH238" s="22"/>
      <c r="AI238" s="22"/>
      <c r="AJ238" s="22">
        <v>113114</v>
      </c>
      <c r="AK238" s="22">
        <v>925</v>
      </c>
      <c r="AL238" s="22"/>
      <c r="AM238" s="22"/>
      <c r="AN238" s="22"/>
      <c r="AO238" s="22"/>
      <c r="AP238" s="22"/>
      <c r="AQ238" s="22">
        <v>437075</v>
      </c>
      <c r="AR238" s="22">
        <v>9754</v>
      </c>
      <c r="AS238" s="22">
        <v>150578</v>
      </c>
      <c r="AT238" s="22"/>
      <c r="AU238" s="22"/>
      <c r="AV238" s="22">
        <v>8393</v>
      </c>
      <c r="AW238" s="22"/>
      <c r="AX238" s="22">
        <v>174</v>
      </c>
      <c r="AY238" s="22"/>
      <c r="AZ238" s="22"/>
      <c r="BA238" s="22"/>
      <c r="BB238" s="22">
        <v>111600</v>
      </c>
      <c r="BC238" s="22">
        <v>3315</v>
      </c>
      <c r="BD238" s="22"/>
      <c r="BE238" s="22"/>
      <c r="BF238" s="22"/>
      <c r="BG238" s="22">
        <v>43996</v>
      </c>
      <c r="BH238" s="22">
        <v>12019</v>
      </c>
      <c r="BI238" s="22">
        <v>9338</v>
      </c>
      <c r="BJ238" s="22"/>
      <c r="BK238" s="22"/>
      <c r="BL238" s="22"/>
      <c r="BM238" s="22">
        <v>589</v>
      </c>
      <c r="BN238" s="22"/>
      <c r="BO238" s="22">
        <v>4041</v>
      </c>
      <c r="BP238" s="22"/>
      <c r="BQ238" s="22"/>
      <c r="BR238" s="22"/>
      <c r="BS238" s="22"/>
      <c r="BT238" s="22"/>
      <c r="BU238" s="22"/>
      <c r="BV238" s="22">
        <v>39751</v>
      </c>
      <c r="BW238" s="22"/>
      <c r="BX238" s="22"/>
      <c r="BY238" s="22"/>
      <c r="BZ238" s="22"/>
      <c r="CA238" s="22"/>
      <c r="CB238" s="22"/>
      <c r="CC238" s="22">
        <v>393548</v>
      </c>
      <c r="CD238" s="22">
        <v>43527</v>
      </c>
    </row>
    <row r="239" spans="1:82" x14ac:dyDescent="0.25">
      <c r="A239" s="22" t="s">
        <v>120</v>
      </c>
      <c r="B239" s="22" t="s">
        <v>511</v>
      </c>
      <c r="C239" s="22" t="s">
        <v>596</v>
      </c>
      <c r="D239" s="22" t="s">
        <v>597</v>
      </c>
      <c r="E239" s="22">
        <v>363448</v>
      </c>
      <c r="F239" s="22">
        <v>0</v>
      </c>
      <c r="G239" s="22">
        <v>1895</v>
      </c>
      <c r="H239" s="22">
        <v>0</v>
      </c>
      <c r="I239" s="22">
        <v>0</v>
      </c>
      <c r="J239" s="22">
        <v>4600</v>
      </c>
      <c r="K239" s="22">
        <v>0</v>
      </c>
      <c r="L239" s="22">
        <v>130</v>
      </c>
      <c r="M239" s="22">
        <v>245</v>
      </c>
      <c r="N239" s="22">
        <v>0</v>
      </c>
      <c r="O239" s="22">
        <v>0</v>
      </c>
      <c r="P239" s="22">
        <v>26647</v>
      </c>
      <c r="Q239" s="22">
        <v>14430</v>
      </c>
      <c r="R239" s="22">
        <v>0</v>
      </c>
      <c r="S239" s="22">
        <v>0</v>
      </c>
      <c r="T239" s="22">
        <v>1059</v>
      </c>
      <c r="U239" s="22">
        <v>115009</v>
      </c>
      <c r="V239" s="22">
        <v>57152</v>
      </c>
      <c r="W239" s="22">
        <v>83128</v>
      </c>
      <c r="X239" s="22">
        <v>0</v>
      </c>
      <c r="Y239" s="22">
        <v>0</v>
      </c>
      <c r="Z239" s="22">
        <v>0</v>
      </c>
      <c r="AA239" s="22">
        <v>5789</v>
      </c>
      <c r="AB239" s="22">
        <v>5154</v>
      </c>
      <c r="AC239" s="22">
        <v>0</v>
      </c>
      <c r="AD239" s="22">
        <v>0</v>
      </c>
      <c r="AE239" s="22">
        <v>283114</v>
      </c>
      <c r="AF239" s="22">
        <v>0</v>
      </c>
      <c r="AG239" s="22">
        <v>0</v>
      </c>
      <c r="AH239" s="22">
        <v>11260</v>
      </c>
      <c r="AI239" s="22">
        <v>44513</v>
      </c>
      <c r="AJ239" s="22">
        <v>106450</v>
      </c>
      <c r="AK239" s="22">
        <v>4400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  <c r="AQ239" s="22">
        <v>1128423</v>
      </c>
      <c r="AR239" s="22">
        <v>14593</v>
      </c>
      <c r="AS239" s="22">
        <v>184859</v>
      </c>
      <c r="AT239" s="22">
        <v>0</v>
      </c>
      <c r="AU239" s="22">
        <v>0</v>
      </c>
      <c r="AV239" s="22">
        <v>13168</v>
      </c>
      <c r="AW239" s="22">
        <v>0</v>
      </c>
      <c r="AX239" s="22">
        <v>2452</v>
      </c>
      <c r="AY239" s="22">
        <v>309</v>
      </c>
      <c r="AZ239" s="22">
        <v>0</v>
      </c>
      <c r="BA239" s="22">
        <v>0</v>
      </c>
      <c r="BB239" s="22">
        <v>186660</v>
      </c>
      <c r="BC239" s="22">
        <v>32290</v>
      </c>
      <c r="BD239" s="22">
        <v>0</v>
      </c>
      <c r="BE239" s="22">
        <v>0</v>
      </c>
      <c r="BF239" s="22">
        <v>5891</v>
      </c>
      <c r="BG239" s="22">
        <v>127381</v>
      </c>
      <c r="BH239" s="22">
        <v>23868</v>
      </c>
      <c r="BI239" s="22">
        <v>61299</v>
      </c>
      <c r="BJ239" s="22">
        <v>0</v>
      </c>
      <c r="BK239" s="22">
        <v>3461</v>
      </c>
      <c r="BL239" s="22">
        <v>0</v>
      </c>
      <c r="BM239" s="22">
        <v>14998</v>
      </c>
      <c r="BN239" s="22">
        <v>9581</v>
      </c>
      <c r="BO239" s="22">
        <v>0</v>
      </c>
      <c r="BP239" s="22">
        <v>0</v>
      </c>
      <c r="BQ239" s="22">
        <v>720</v>
      </c>
      <c r="BR239" s="22">
        <v>0</v>
      </c>
      <c r="BS239" s="22">
        <v>0</v>
      </c>
      <c r="BT239" s="22">
        <v>24370</v>
      </c>
      <c r="BU239" s="22">
        <v>26123</v>
      </c>
      <c r="BV239" s="22">
        <v>135190</v>
      </c>
      <c r="BW239" s="22">
        <v>41038</v>
      </c>
      <c r="BX239" s="22">
        <v>0</v>
      </c>
      <c r="BY239" s="22">
        <v>0</v>
      </c>
      <c r="BZ239" s="22">
        <v>0</v>
      </c>
      <c r="CA239" s="22">
        <v>0</v>
      </c>
      <c r="CB239" s="22">
        <v>0</v>
      </c>
      <c r="CC239" s="22">
        <v>908251</v>
      </c>
      <c r="CD239" s="22">
        <v>220172</v>
      </c>
    </row>
    <row r="240" spans="1:82" x14ac:dyDescent="0.25">
      <c r="A240" s="22" t="s">
        <v>120</v>
      </c>
      <c r="B240" s="22" t="s">
        <v>511</v>
      </c>
      <c r="C240" s="22" t="s">
        <v>598</v>
      </c>
      <c r="D240" s="22" t="s">
        <v>599</v>
      </c>
      <c r="E240" s="22">
        <v>933069</v>
      </c>
      <c r="F240" s="22">
        <v>0</v>
      </c>
      <c r="G240" s="22">
        <v>8149</v>
      </c>
      <c r="H240" s="22">
        <v>0</v>
      </c>
      <c r="I240" s="22">
        <v>0</v>
      </c>
      <c r="J240" s="22">
        <v>31378</v>
      </c>
      <c r="K240" s="22">
        <v>0</v>
      </c>
      <c r="L240" s="22">
        <v>0</v>
      </c>
      <c r="M240" s="22">
        <v>4424</v>
      </c>
      <c r="N240" s="22">
        <v>0</v>
      </c>
      <c r="O240" s="22">
        <v>0</v>
      </c>
      <c r="P240" s="22">
        <v>292586</v>
      </c>
      <c r="Q240" s="22">
        <v>4594</v>
      </c>
      <c r="R240" s="22">
        <v>0</v>
      </c>
      <c r="S240" s="22">
        <v>0</v>
      </c>
      <c r="T240" s="22">
        <v>0</v>
      </c>
      <c r="U240" s="22">
        <v>140408</v>
      </c>
      <c r="V240" s="22">
        <v>89752</v>
      </c>
      <c r="W240" s="22">
        <v>92832</v>
      </c>
      <c r="X240" s="22">
        <v>0</v>
      </c>
      <c r="Y240" s="22">
        <v>0</v>
      </c>
      <c r="Z240" s="22">
        <v>0</v>
      </c>
      <c r="AA240" s="22">
        <v>2700</v>
      </c>
      <c r="AB240" s="22">
        <v>0</v>
      </c>
      <c r="AC240" s="22">
        <v>0</v>
      </c>
      <c r="AD240" s="22">
        <v>0</v>
      </c>
      <c r="AE240" s="22">
        <v>15085</v>
      </c>
      <c r="AF240" s="22">
        <v>0</v>
      </c>
      <c r="AG240" s="22">
        <v>95056</v>
      </c>
      <c r="AH240" s="22">
        <v>0</v>
      </c>
      <c r="AI240" s="22">
        <v>0</v>
      </c>
      <c r="AJ240" s="22">
        <v>89623</v>
      </c>
      <c r="AK240" s="22">
        <v>0</v>
      </c>
      <c r="AL240" s="22">
        <v>0</v>
      </c>
      <c r="AM240" s="22">
        <v>37086</v>
      </c>
      <c r="AN240" s="22">
        <v>557606</v>
      </c>
      <c r="AO240" s="22">
        <v>0</v>
      </c>
      <c r="AP240" s="22">
        <v>0</v>
      </c>
      <c r="AQ240" s="22">
        <v>2394348</v>
      </c>
      <c r="AR240" s="22">
        <v>57636</v>
      </c>
      <c r="AS240" s="22">
        <v>205803</v>
      </c>
      <c r="AT240" s="22">
        <v>2267</v>
      </c>
      <c r="AU240" s="22">
        <v>0</v>
      </c>
      <c r="AV240" s="22">
        <v>55612</v>
      </c>
      <c r="AW240" s="22">
        <v>1416</v>
      </c>
      <c r="AX240" s="22">
        <v>11083</v>
      </c>
      <c r="AY240" s="22">
        <v>12229</v>
      </c>
      <c r="AZ240" s="22">
        <v>0</v>
      </c>
      <c r="BA240" s="22">
        <v>0</v>
      </c>
      <c r="BB240" s="22">
        <v>413641</v>
      </c>
      <c r="BC240" s="22">
        <v>4119</v>
      </c>
      <c r="BD240" s="22">
        <v>0</v>
      </c>
      <c r="BE240" s="22">
        <v>0</v>
      </c>
      <c r="BF240" s="22">
        <v>0</v>
      </c>
      <c r="BG240" s="22">
        <v>111344</v>
      </c>
      <c r="BH240" s="22">
        <v>95543</v>
      </c>
      <c r="BI240" s="22">
        <v>90418</v>
      </c>
      <c r="BJ240" s="22">
        <v>0</v>
      </c>
      <c r="BK240" s="22">
        <v>78838</v>
      </c>
      <c r="BL240" s="22">
        <v>0</v>
      </c>
      <c r="BM240" s="22">
        <v>769</v>
      </c>
      <c r="BN240" s="22">
        <v>0</v>
      </c>
      <c r="BO240" s="22">
        <v>0</v>
      </c>
      <c r="BP240" s="22">
        <v>0</v>
      </c>
      <c r="BQ240" s="22">
        <v>27765</v>
      </c>
      <c r="BR240" s="22">
        <v>0</v>
      </c>
      <c r="BS240" s="22">
        <v>92439</v>
      </c>
      <c r="BT240" s="22">
        <v>0</v>
      </c>
      <c r="BU240" s="22">
        <v>0</v>
      </c>
      <c r="BV240" s="22">
        <v>226740</v>
      </c>
      <c r="BW240" s="22">
        <v>25617</v>
      </c>
      <c r="BX240" s="22">
        <v>0</v>
      </c>
      <c r="BY240" s="22">
        <v>0</v>
      </c>
      <c r="BZ240" s="22">
        <v>470677</v>
      </c>
      <c r="CA240" s="22">
        <v>0</v>
      </c>
      <c r="CB240" s="22">
        <v>0</v>
      </c>
      <c r="CC240" s="22">
        <v>1983956</v>
      </c>
      <c r="CD240" s="22">
        <v>410392</v>
      </c>
    </row>
    <row r="241" spans="1:82" x14ac:dyDescent="0.25">
      <c r="A241" s="22" t="s">
        <v>120</v>
      </c>
      <c r="B241" s="22" t="s">
        <v>511</v>
      </c>
      <c r="C241" s="22" t="s">
        <v>600</v>
      </c>
      <c r="D241" s="22" t="s">
        <v>601</v>
      </c>
      <c r="E241" s="22">
        <v>124900</v>
      </c>
      <c r="F241" s="22">
        <v>0</v>
      </c>
      <c r="G241" s="22">
        <v>70394</v>
      </c>
      <c r="H241" s="22">
        <v>0</v>
      </c>
      <c r="I241" s="22">
        <v>0</v>
      </c>
      <c r="J241" s="22">
        <v>1600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25</v>
      </c>
      <c r="Q241" s="22">
        <v>0</v>
      </c>
      <c r="R241" s="22">
        <v>0</v>
      </c>
      <c r="S241" s="22">
        <v>0</v>
      </c>
      <c r="T241" s="22">
        <v>0</v>
      </c>
      <c r="U241" s="22">
        <v>182712</v>
      </c>
      <c r="V241" s="22">
        <v>38808</v>
      </c>
      <c r="W241" s="22">
        <v>8962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22528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  <c r="AQ241" s="22">
        <v>449929</v>
      </c>
      <c r="AR241" s="22">
        <v>12623</v>
      </c>
      <c r="AS241" s="22">
        <v>90425</v>
      </c>
      <c r="AT241" s="22">
        <v>0</v>
      </c>
      <c r="AU241" s="22">
        <v>0</v>
      </c>
      <c r="AV241" s="22">
        <v>0</v>
      </c>
      <c r="AW241" s="22">
        <v>0</v>
      </c>
      <c r="AX241" s="22">
        <v>0</v>
      </c>
      <c r="AY241" s="22">
        <v>0</v>
      </c>
      <c r="AZ241" s="22">
        <v>0</v>
      </c>
      <c r="BA241" s="22">
        <v>0</v>
      </c>
      <c r="BB241" s="22">
        <v>58991</v>
      </c>
      <c r="BC241" s="22">
        <v>0</v>
      </c>
      <c r="BD241" s="22">
        <v>0</v>
      </c>
      <c r="BE241" s="22">
        <v>0</v>
      </c>
      <c r="BF241" s="22">
        <v>0</v>
      </c>
      <c r="BG241" s="22">
        <v>69405</v>
      </c>
      <c r="BH241" s="22">
        <v>15360</v>
      </c>
      <c r="BI241" s="22">
        <v>10175</v>
      </c>
      <c r="BJ241" s="22">
        <v>0</v>
      </c>
      <c r="BK241" s="22">
        <v>1039</v>
      </c>
      <c r="BL241" s="22">
        <v>0</v>
      </c>
      <c r="BM241" s="22">
        <v>0</v>
      </c>
      <c r="BN241" s="22">
        <v>0</v>
      </c>
      <c r="BO241" s="22">
        <v>0</v>
      </c>
      <c r="BP241" s="22">
        <v>0</v>
      </c>
      <c r="BQ241" s="22">
        <v>0</v>
      </c>
      <c r="BR241" s="22">
        <v>0</v>
      </c>
      <c r="BS241" s="22">
        <v>0</v>
      </c>
      <c r="BT241" s="22">
        <v>0</v>
      </c>
      <c r="BU241" s="22">
        <v>0</v>
      </c>
      <c r="BV241" s="22">
        <v>16218</v>
      </c>
      <c r="BW241" s="22">
        <v>0</v>
      </c>
      <c r="BX241" s="22">
        <v>0</v>
      </c>
      <c r="BY241" s="22">
        <v>0</v>
      </c>
      <c r="BZ241" s="22">
        <v>0</v>
      </c>
      <c r="CA241" s="22">
        <v>0</v>
      </c>
      <c r="CB241" s="22">
        <v>111007</v>
      </c>
      <c r="CC241" s="22">
        <v>385243</v>
      </c>
      <c r="CD241" s="22">
        <v>64686</v>
      </c>
    </row>
    <row r="242" spans="1:82" x14ac:dyDescent="0.25">
      <c r="A242" s="22" t="s">
        <v>120</v>
      </c>
      <c r="B242" s="22" t="s">
        <v>511</v>
      </c>
      <c r="C242" s="22" t="s">
        <v>602</v>
      </c>
      <c r="D242" s="22" t="s">
        <v>603</v>
      </c>
      <c r="E242" s="22">
        <v>262416</v>
      </c>
      <c r="F242" s="22">
        <v>0</v>
      </c>
      <c r="G242" s="22">
        <v>55911</v>
      </c>
      <c r="H242" s="22">
        <v>0</v>
      </c>
      <c r="I242" s="22">
        <v>0</v>
      </c>
      <c r="J242" s="22">
        <v>9571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30458</v>
      </c>
      <c r="Q242" s="22">
        <v>4387</v>
      </c>
      <c r="R242" s="22">
        <v>0</v>
      </c>
      <c r="S242" s="22">
        <v>91001</v>
      </c>
      <c r="T242" s="22">
        <v>0</v>
      </c>
      <c r="U242" s="22">
        <v>134973</v>
      </c>
      <c r="V242" s="22">
        <v>140042</v>
      </c>
      <c r="W242" s="22">
        <v>25350</v>
      </c>
      <c r="X242" s="22">
        <v>0</v>
      </c>
      <c r="Y242" s="22">
        <v>2197</v>
      </c>
      <c r="Z242" s="22">
        <v>0</v>
      </c>
      <c r="AA242" s="22">
        <v>0</v>
      </c>
      <c r="AB242" s="22">
        <v>216</v>
      </c>
      <c r="AC242" s="22">
        <v>1806</v>
      </c>
      <c r="AD242" s="22">
        <v>2100</v>
      </c>
      <c r="AE242" s="22">
        <v>4000</v>
      </c>
      <c r="AF242" s="22">
        <v>0</v>
      </c>
      <c r="AG242" s="22">
        <v>0</v>
      </c>
      <c r="AH242" s="22">
        <v>0</v>
      </c>
      <c r="AI242" s="22">
        <v>0</v>
      </c>
      <c r="AJ242" s="22">
        <v>34671</v>
      </c>
      <c r="AK242" s="22">
        <v>17315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  <c r="AQ242" s="22">
        <v>816414</v>
      </c>
      <c r="AR242" s="22">
        <v>17367</v>
      </c>
      <c r="AS242" s="22">
        <v>157583</v>
      </c>
      <c r="AT242" s="22">
        <v>0</v>
      </c>
      <c r="AU242" s="22">
        <v>0</v>
      </c>
      <c r="AV242" s="22">
        <v>10078</v>
      </c>
      <c r="AW242" s="22">
        <v>0</v>
      </c>
      <c r="AX242" s="22">
        <v>0</v>
      </c>
      <c r="AY242" s="22">
        <v>0</v>
      </c>
      <c r="AZ242" s="22">
        <v>0</v>
      </c>
      <c r="BA242" s="22">
        <v>0</v>
      </c>
      <c r="BB242" s="22">
        <v>195928</v>
      </c>
      <c r="BC242" s="22">
        <v>4387</v>
      </c>
      <c r="BD242" s="22">
        <v>0</v>
      </c>
      <c r="BE242" s="22">
        <v>7830</v>
      </c>
      <c r="BF242" s="22">
        <v>0</v>
      </c>
      <c r="BG242" s="22">
        <v>192255</v>
      </c>
      <c r="BH242" s="22">
        <v>41045</v>
      </c>
      <c r="BI242" s="22">
        <v>25971</v>
      </c>
      <c r="BJ242" s="22">
        <v>0</v>
      </c>
      <c r="BK242" s="22">
        <v>2480</v>
      </c>
      <c r="BL242" s="22">
        <v>0</v>
      </c>
      <c r="BM242" s="22">
        <v>0</v>
      </c>
      <c r="BN242" s="22">
        <v>520</v>
      </c>
      <c r="BO242" s="22">
        <v>1806</v>
      </c>
      <c r="BP242" s="22">
        <v>4907</v>
      </c>
      <c r="BQ242" s="22">
        <v>1353</v>
      </c>
      <c r="BR242" s="22">
        <v>0</v>
      </c>
      <c r="BS242" s="22">
        <v>0</v>
      </c>
      <c r="BT242" s="22">
        <v>0</v>
      </c>
      <c r="BU242" s="22">
        <v>0</v>
      </c>
      <c r="BV242" s="22">
        <v>21729</v>
      </c>
      <c r="BW242" s="22">
        <v>43652</v>
      </c>
      <c r="BX242" s="22">
        <v>0</v>
      </c>
      <c r="BY242" s="22">
        <v>0</v>
      </c>
      <c r="BZ242" s="22">
        <v>0</v>
      </c>
      <c r="CA242" s="22">
        <v>0</v>
      </c>
      <c r="CB242" s="22">
        <v>0</v>
      </c>
      <c r="CC242" s="22">
        <v>728891</v>
      </c>
      <c r="CD242" s="22">
        <v>87523</v>
      </c>
    </row>
    <row r="243" spans="1:82" x14ac:dyDescent="0.25">
      <c r="A243" s="22" t="s">
        <v>120</v>
      </c>
      <c r="B243" s="22" t="s">
        <v>511</v>
      </c>
      <c r="C243" s="22" t="s">
        <v>604</v>
      </c>
      <c r="D243" s="22" t="s">
        <v>605</v>
      </c>
      <c r="E243" s="22">
        <v>380348</v>
      </c>
      <c r="F243" s="22">
        <v>0</v>
      </c>
      <c r="G243" s="22">
        <v>7198</v>
      </c>
      <c r="H243" s="22">
        <v>0</v>
      </c>
      <c r="I243" s="22">
        <v>0</v>
      </c>
      <c r="J243" s="22">
        <v>0</v>
      </c>
      <c r="K243" s="22">
        <v>0</v>
      </c>
      <c r="L243" s="22">
        <v>7624</v>
      </c>
      <c r="M243" s="22">
        <v>842</v>
      </c>
      <c r="N243" s="22">
        <v>0</v>
      </c>
      <c r="O243" s="22">
        <v>0</v>
      </c>
      <c r="P243" s="22">
        <v>273574</v>
      </c>
      <c r="Q243" s="22">
        <v>0</v>
      </c>
      <c r="R243" s="22">
        <v>0</v>
      </c>
      <c r="S243" s="22">
        <v>0</v>
      </c>
      <c r="T243" s="22">
        <v>0</v>
      </c>
      <c r="U243" s="22">
        <v>81023</v>
      </c>
      <c r="V243" s="22">
        <v>37008</v>
      </c>
      <c r="W243" s="22">
        <v>82149</v>
      </c>
      <c r="X243" s="22">
        <v>0</v>
      </c>
      <c r="Y243" s="22">
        <v>7520</v>
      </c>
      <c r="Z243" s="22">
        <v>0</v>
      </c>
      <c r="AA243" s="22">
        <v>0</v>
      </c>
      <c r="AB243" s="22">
        <v>248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6731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884265</v>
      </c>
      <c r="AR243" s="22">
        <v>5593</v>
      </c>
      <c r="AS243" s="22">
        <v>92169</v>
      </c>
      <c r="AT243" s="22">
        <v>0</v>
      </c>
      <c r="AU243" s="22">
        <v>0</v>
      </c>
      <c r="AV243" s="22">
        <v>2533</v>
      </c>
      <c r="AW243" s="22">
        <v>0</v>
      </c>
      <c r="AX243" s="22">
        <v>0</v>
      </c>
      <c r="AY243" s="22">
        <v>8156</v>
      </c>
      <c r="AZ243" s="22">
        <v>0</v>
      </c>
      <c r="BA243" s="22">
        <v>0</v>
      </c>
      <c r="BB243" s="22">
        <v>168172</v>
      </c>
      <c r="BC243" s="22">
        <v>0</v>
      </c>
      <c r="BD243" s="22">
        <v>0</v>
      </c>
      <c r="BE243" s="22">
        <v>0</v>
      </c>
      <c r="BF243" s="22">
        <v>0</v>
      </c>
      <c r="BG243" s="22">
        <v>171125</v>
      </c>
      <c r="BH243" s="22">
        <v>66386</v>
      </c>
      <c r="BI243" s="22">
        <v>46308</v>
      </c>
      <c r="BJ243" s="22">
        <v>0</v>
      </c>
      <c r="BK243" s="22">
        <v>7400</v>
      </c>
      <c r="BL243" s="22">
        <v>0</v>
      </c>
      <c r="BM243" s="22">
        <v>0</v>
      </c>
      <c r="BN243" s="22">
        <v>0</v>
      </c>
      <c r="BO243" s="22">
        <v>0</v>
      </c>
      <c r="BP243" s="22">
        <v>0</v>
      </c>
      <c r="BQ243" s="22">
        <v>0</v>
      </c>
      <c r="BR243" s="22">
        <v>0</v>
      </c>
      <c r="BS243" s="22">
        <v>0</v>
      </c>
      <c r="BT243" s="22">
        <v>0</v>
      </c>
      <c r="BU243" s="22">
        <v>0</v>
      </c>
      <c r="BV243" s="22">
        <v>58699</v>
      </c>
      <c r="BW243" s="22">
        <v>0</v>
      </c>
      <c r="BX243" s="22">
        <v>0</v>
      </c>
      <c r="BY243" s="22">
        <v>0</v>
      </c>
      <c r="BZ243" s="22">
        <v>0</v>
      </c>
      <c r="CA243" s="22">
        <v>0</v>
      </c>
      <c r="CB243" s="22">
        <v>0</v>
      </c>
      <c r="CC243" s="22">
        <v>626541</v>
      </c>
      <c r="CD243" s="22">
        <v>257724</v>
      </c>
    </row>
    <row r="244" spans="1:82" x14ac:dyDescent="0.25">
      <c r="A244" s="22" t="s">
        <v>120</v>
      </c>
      <c r="B244" s="22" t="s">
        <v>511</v>
      </c>
      <c r="C244" s="22" t="s">
        <v>606</v>
      </c>
      <c r="D244" s="22" t="s">
        <v>607</v>
      </c>
      <c r="E244" s="22">
        <v>290078</v>
      </c>
      <c r="F244" s="22">
        <v>0</v>
      </c>
      <c r="G244" s="22">
        <v>36396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18</v>
      </c>
      <c r="P244" s="22">
        <v>215</v>
      </c>
      <c r="Q244" s="22">
        <v>0</v>
      </c>
      <c r="R244" s="22">
        <v>0</v>
      </c>
      <c r="S244" s="22">
        <v>0</v>
      </c>
      <c r="T244" s="22">
        <v>0</v>
      </c>
      <c r="U244" s="22">
        <v>104086</v>
      </c>
      <c r="V244" s="22">
        <v>19472</v>
      </c>
      <c r="W244" s="22">
        <v>24665</v>
      </c>
      <c r="X244" s="22">
        <v>0</v>
      </c>
      <c r="Y244" s="22">
        <v>0</v>
      </c>
      <c r="Z244" s="22">
        <v>0</v>
      </c>
      <c r="AA244" s="22">
        <v>965</v>
      </c>
      <c r="AB244" s="22">
        <v>0</v>
      </c>
      <c r="AC244" s="22">
        <v>80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21179</v>
      </c>
      <c r="AQ244" s="22">
        <v>497154</v>
      </c>
      <c r="AR244" s="22">
        <v>23360</v>
      </c>
      <c r="AS244" s="22">
        <v>191058</v>
      </c>
      <c r="AT244" s="22">
        <v>0</v>
      </c>
      <c r="AU244" s="22">
        <v>0</v>
      </c>
      <c r="AV244" s="22">
        <v>15920</v>
      </c>
      <c r="AW244" s="22">
        <v>0</v>
      </c>
      <c r="AX244" s="22">
        <v>0</v>
      </c>
      <c r="AY244" s="22">
        <v>0</v>
      </c>
      <c r="AZ244" s="22">
        <v>0</v>
      </c>
      <c r="BA244" s="22">
        <v>0</v>
      </c>
      <c r="BB244" s="22">
        <v>127930</v>
      </c>
      <c r="BC244" s="22">
        <v>0</v>
      </c>
      <c r="BD244" s="22">
        <v>0</v>
      </c>
      <c r="BE244" s="22">
        <v>0</v>
      </c>
      <c r="BF244" s="22">
        <v>0</v>
      </c>
      <c r="BG244" s="22">
        <v>70285</v>
      </c>
      <c r="BH244" s="22">
        <v>118135</v>
      </c>
      <c r="BI244" s="22">
        <v>23581</v>
      </c>
      <c r="BJ244" s="22">
        <v>0</v>
      </c>
      <c r="BK244" s="22">
        <v>0</v>
      </c>
      <c r="BL244" s="22">
        <v>0</v>
      </c>
      <c r="BM244" s="22">
        <v>1964</v>
      </c>
      <c r="BN244" s="22">
        <v>0</v>
      </c>
      <c r="BO244" s="22">
        <v>0</v>
      </c>
      <c r="BP244" s="22">
        <v>0</v>
      </c>
      <c r="BQ244" s="22">
        <v>0</v>
      </c>
      <c r="BR244" s="22">
        <v>0</v>
      </c>
      <c r="BS244" s="22">
        <v>0</v>
      </c>
      <c r="BT244" s="22">
        <v>0</v>
      </c>
      <c r="BU244" s="22">
        <v>0</v>
      </c>
      <c r="BV244" s="22">
        <v>21456</v>
      </c>
      <c r="BW244" s="22">
        <v>19114</v>
      </c>
      <c r="BX244" s="22">
        <v>0</v>
      </c>
      <c r="BY244" s="22">
        <v>0</v>
      </c>
      <c r="BZ244" s="22">
        <v>0</v>
      </c>
      <c r="CA244" s="22">
        <v>0</v>
      </c>
      <c r="CB244" s="22">
        <v>0</v>
      </c>
      <c r="CC244" s="22">
        <v>612803</v>
      </c>
      <c r="CD244" s="22">
        <v>-115649</v>
      </c>
    </row>
    <row r="245" spans="1:82" x14ac:dyDescent="0.25">
      <c r="A245" s="22" t="s">
        <v>120</v>
      </c>
      <c r="B245" s="22" t="s">
        <v>511</v>
      </c>
      <c r="C245" s="22" t="s">
        <v>608</v>
      </c>
      <c r="D245" s="22" t="s">
        <v>609</v>
      </c>
      <c r="E245" s="22">
        <v>26122</v>
      </c>
      <c r="F245" s="22">
        <v>0</v>
      </c>
      <c r="G245" s="22">
        <v>11689</v>
      </c>
      <c r="H245" s="22">
        <v>0</v>
      </c>
      <c r="I245" s="22">
        <v>0</v>
      </c>
      <c r="J245" s="22">
        <v>3000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22712</v>
      </c>
      <c r="V245" s="22">
        <v>5955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11056</v>
      </c>
      <c r="AF245" s="22">
        <v>0</v>
      </c>
      <c r="AG245" s="22">
        <v>0</v>
      </c>
      <c r="AH245" s="22">
        <v>0</v>
      </c>
      <c r="AI245" s="22">
        <v>0</v>
      </c>
      <c r="AJ245" s="22">
        <v>1680</v>
      </c>
      <c r="AK245" s="22">
        <v>8470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  <c r="AQ245" s="22">
        <v>90684</v>
      </c>
      <c r="AR245" s="22">
        <v>2583</v>
      </c>
      <c r="AS245" s="22">
        <v>32358</v>
      </c>
      <c r="AT245" s="22">
        <v>0</v>
      </c>
      <c r="AU245" s="22">
        <v>0</v>
      </c>
      <c r="AV245" s="22">
        <v>3045</v>
      </c>
      <c r="AW245" s="22">
        <v>0</v>
      </c>
      <c r="AX245" s="22">
        <v>894</v>
      </c>
      <c r="AY245" s="22">
        <v>2376</v>
      </c>
      <c r="AZ245" s="22">
        <v>0</v>
      </c>
      <c r="BA245" s="22">
        <v>0</v>
      </c>
      <c r="BB245" s="22">
        <v>14999</v>
      </c>
      <c r="BC245" s="22">
        <v>0</v>
      </c>
      <c r="BD245" s="22">
        <v>0</v>
      </c>
      <c r="BE245" s="22">
        <v>0</v>
      </c>
      <c r="BF245" s="22">
        <v>0</v>
      </c>
      <c r="BG245" s="22">
        <v>9504</v>
      </c>
      <c r="BH245" s="22">
        <v>13996</v>
      </c>
      <c r="BI245" s="22">
        <v>0</v>
      </c>
      <c r="BJ245" s="22">
        <v>0</v>
      </c>
      <c r="BK245" s="22">
        <v>0</v>
      </c>
      <c r="BL245" s="22">
        <v>0</v>
      </c>
      <c r="BM245" s="22">
        <v>0</v>
      </c>
      <c r="BN245" s="22">
        <v>0</v>
      </c>
      <c r="BO245" s="22">
        <v>0</v>
      </c>
      <c r="BP245" s="22">
        <v>0</v>
      </c>
      <c r="BQ245" s="22">
        <v>626</v>
      </c>
      <c r="BR245" s="22">
        <v>0</v>
      </c>
      <c r="BS245" s="22">
        <v>0</v>
      </c>
      <c r="BT245" s="22">
        <v>0</v>
      </c>
      <c r="BU245" s="22">
        <v>0</v>
      </c>
      <c r="BV245" s="22">
        <v>4100</v>
      </c>
      <c r="BW245" s="22">
        <v>8870</v>
      </c>
      <c r="BX245" s="22">
        <v>0</v>
      </c>
      <c r="BY245" s="22">
        <v>0</v>
      </c>
      <c r="BZ245" s="22">
        <v>0</v>
      </c>
      <c r="CA245" s="22">
        <v>0</v>
      </c>
      <c r="CB245" s="22">
        <v>0</v>
      </c>
      <c r="CC245" s="22">
        <v>93351</v>
      </c>
      <c r="CD245" s="22">
        <v>-2667</v>
      </c>
    </row>
    <row r="246" spans="1:82" x14ac:dyDescent="0.25">
      <c r="A246" s="22" t="s">
        <v>120</v>
      </c>
      <c r="B246" s="22" t="s">
        <v>511</v>
      </c>
      <c r="C246" s="22" t="s">
        <v>610</v>
      </c>
      <c r="D246" s="22" t="s">
        <v>611</v>
      </c>
      <c r="E246" s="22">
        <v>78421</v>
      </c>
      <c r="F246" s="22">
        <v>0</v>
      </c>
      <c r="G246" s="22">
        <v>52683</v>
      </c>
      <c r="H246" s="22">
        <v>0</v>
      </c>
      <c r="I246" s="22">
        <v>0</v>
      </c>
      <c r="J246" s="22">
        <v>19593</v>
      </c>
      <c r="K246" s="22">
        <v>0</v>
      </c>
      <c r="L246" s="22">
        <v>0</v>
      </c>
      <c r="M246" s="22">
        <v>145</v>
      </c>
      <c r="N246" s="22">
        <v>0</v>
      </c>
      <c r="O246" s="22">
        <v>0</v>
      </c>
      <c r="P246" s="22">
        <v>7434</v>
      </c>
      <c r="Q246" s="22">
        <v>0</v>
      </c>
      <c r="R246" s="22">
        <v>0</v>
      </c>
      <c r="S246" s="22">
        <v>0</v>
      </c>
      <c r="T246" s="22">
        <v>0</v>
      </c>
      <c r="U246" s="22">
        <v>136611</v>
      </c>
      <c r="V246" s="22">
        <v>12134</v>
      </c>
      <c r="W246" s="22">
        <v>10696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15106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11650</v>
      </c>
      <c r="AK246" s="22">
        <v>0</v>
      </c>
      <c r="AL246" s="22">
        <v>0</v>
      </c>
      <c r="AM246" s="22">
        <v>0</v>
      </c>
      <c r="AN246" s="22">
        <v>109657</v>
      </c>
      <c r="AO246" s="22">
        <v>0</v>
      </c>
      <c r="AP246" s="22">
        <v>0</v>
      </c>
      <c r="AQ246" s="22">
        <v>454130</v>
      </c>
      <c r="AR246" s="22">
        <v>16151</v>
      </c>
      <c r="AS246" s="22">
        <v>141334</v>
      </c>
      <c r="AT246" s="22">
        <v>0</v>
      </c>
      <c r="AU246" s="22">
        <v>0</v>
      </c>
      <c r="AV246" s="22">
        <v>25123</v>
      </c>
      <c r="AW246" s="22">
        <v>60</v>
      </c>
      <c r="AX246" s="22">
        <v>400</v>
      </c>
      <c r="AY246" s="22">
        <v>0</v>
      </c>
      <c r="AZ246" s="22">
        <v>0</v>
      </c>
      <c r="BA246" s="22">
        <v>0</v>
      </c>
      <c r="BB246" s="22">
        <v>36389</v>
      </c>
      <c r="BC246" s="22">
        <v>0</v>
      </c>
      <c r="BD246" s="22">
        <v>0</v>
      </c>
      <c r="BE246" s="22">
        <v>0</v>
      </c>
      <c r="BF246" s="22">
        <v>0</v>
      </c>
      <c r="BG246" s="22">
        <v>35271</v>
      </c>
      <c r="BH246" s="22">
        <v>4048</v>
      </c>
      <c r="BI246" s="22">
        <v>12550</v>
      </c>
      <c r="BJ246" s="22">
        <v>0</v>
      </c>
      <c r="BK246" s="22">
        <v>1742</v>
      </c>
      <c r="BL246" s="22">
        <v>0</v>
      </c>
      <c r="BM246" s="22">
        <v>0</v>
      </c>
      <c r="BN246" s="22">
        <v>0</v>
      </c>
      <c r="BO246" s="22">
        <v>15200</v>
      </c>
      <c r="BP246" s="22">
        <v>0</v>
      </c>
      <c r="BQ246" s="22">
        <v>0</v>
      </c>
      <c r="BR246" s="22">
        <v>0</v>
      </c>
      <c r="BS246" s="22">
        <v>0</v>
      </c>
      <c r="BT246" s="22">
        <v>0</v>
      </c>
      <c r="BU246" s="22">
        <v>0</v>
      </c>
      <c r="BV246" s="22">
        <v>41130</v>
      </c>
      <c r="BW246" s="22">
        <v>6150</v>
      </c>
      <c r="BX246" s="22">
        <v>0</v>
      </c>
      <c r="BY246" s="22">
        <v>0</v>
      </c>
      <c r="BZ246" s="22">
        <v>94954</v>
      </c>
      <c r="CA246" s="22">
        <v>0</v>
      </c>
      <c r="CB246" s="22">
        <v>0</v>
      </c>
      <c r="CC246" s="22">
        <v>430502</v>
      </c>
      <c r="CD246" s="22">
        <v>23628</v>
      </c>
    </row>
    <row r="247" spans="1:82" x14ac:dyDescent="0.25">
      <c r="A247" s="22" t="s">
        <v>120</v>
      </c>
      <c r="B247" s="22" t="s">
        <v>511</v>
      </c>
      <c r="C247" s="22" t="s">
        <v>612</v>
      </c>
      <c r="D247" s="22" t="s">
        <v>613</v>
      </c>
      <c r="E247" s="22">
        <v>59779</v>
      </c>
      <c r="F247" s="22">
        <v>0</v>
      </c>
      <c r="G247" s="22">
        <v>43754</v>
      </c>
      <c r="H247" s="22">
        <v>0</v>
      </c>
      <c r="I247" s="22">
        <v>0</v>
      </c>
      <c r="J247" s="22">
        <v>19814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38873</v>
      </c>
      <c r="Q247" s="22">
        <v>0</v>
      </c>
      <c r="R247" s="22">
        <v>0</v>
      </c>
      <c r="S247" s="22">
        <v>0</v>
      </c>
      <c r="T247" s="22">
        <v>0</v>
      </c>
      <c r="U247" s="22">
        <v>325668</v>
      </c>
      <c r="V247" s="22">
        <v>17574</v>
      </c>
      <c r="W247" s="22">
        <v>7424</v>
      </c>
      <c r="X247" s="22">
        <v>0</v>
      </c>
      <c r="Y247" s="22">
        <v>3433</v>
      </c>
      <c r="Z247" s="22">
        <v>0</v>
      </c>
      <c r="AA247" s="22">
        <v>1810</v>
      </c>
      <c r="AB247" s="22">
        <v>0</v>
      </c>
      <c r="AC247" s="22">
        <v>0</v>
      </c>
      <c r="AD247" s="22">
        <v>0</v>
      </c>
      <c r="AE247" s="22">
        <v>250</v>
      </c>
      <c r="AF247" s="22">
        <v>0</v>
      </c>
      <c r="AG247" s="22">
        <v>9705</v>
      </c>
      <c r="AH247" s="22">
        <v>0</v>
      </c>
      <c r="AI247" s="22">
        <v>15000</v>
      </c>
      <c r="AJ247" s="22">
        <v>6366</v>
      </c>
      <c r="AK247" s="22">
        <v>0</v>
      </c>
      <c r="AL247" s="22">
        <v>0</v>
      </c>
      <c r="AM247" s="22">
        <v>0</v>
      </c>
      <c r="AN247" s="22">
        <v>91559</v>
      </c>
      <c r="AO247" s="22">
        <v>0</v>
      </c>
      <c r="AP247" s="22">
        <v>1631</v>
      </c>
      <c r="AQ247" s="22">
        <v>642640</v>
      </c>
      <c r="AR247" s="22">
        <v>15436</v>
      </c>
      <c r="AS247" s="22">
        <v>73555</v>
      </c>
      <c r="AT247" s="22">
        <v>0</v>
      </c>
      <c r="AU247" s="22">
        <v>0</v>
      </c>
      <c r="AV247" s="22">
        <v>27686</v>
      </c>
      <c r="AW247" s="22">
        <v>0</v>
      </c>
      <c r="AX247" s="22">
        <v>0</v>
      </c>
      <c r="AY247" s="22">
        <v>0</v>
      </c>
      <c r="AZ247" s="22">
        <v>0</v>
      </c>
      <c r="BA247" s="22">
        <v>0</v>
      </c>
      <c r="BB247" s="22">
        <v>66731</v>
      </c>
      <c r="BC247" s="22">
        <v>0</v>
      </c>
      <c r="BD247" s="22">
        <v>0</v>
      </c>
      <c r="BE247" s="22">
        <v>0</v>
      </c>
      <c r="BF247" s="22">
        <v>0</v>
      </c>
      <c r="BG247" s="22">
        <v>57161</v>
      </c>
      <c r="BH247" s="22">
        <v>7999</v>
      </c>
      <c r="BI247" s="22">
        <v>4445</v>
      </c>
      <c r="BJ247" s="22">
        <v>0</v>
      </c>
      <c r="BK247" s="22">
        <v>7891</v>
      </c>
      <c r="BL247" s="22">
        <v>0</v>
      </c>
      <c r="BM247" s="22">
        <v>0</v>
      </c>
      <c r="BN247" s="22">
        <v>0</v>
      </c>
      <c r="BO247" s="22">
        <v>0</v>
      </c>
      <c r="BP247" s="22">
        <v>0</v>
      </c>
      <c r="BQ247" s="22">
        <v>0</v>
      </c>
      <c r="BR247" s="22">
        <v>0</v>
      </c>
      <c r="BS247" s="22">
        <v>0</v>
      </c>
      <c r="BT247" s="22">
        <v>0</v>
      </c>
      <c r="BU247" s="22">
        <v>0</v>
      </c>
      <c r="BV247" s="22">
        <v>30113</v>
      </c>
      <c r="BW247" s="22">
        <v>0</v>
      </c>
      <c r="BX247" s="22">
        <v>0</v>
      </c>
      <c r="BY247" s="22">
        <v>0</v>
      </c>
      <c r="BZ247" s="22">
        <v>74280</v>
      </c>
      <c r="CA247" s="22">
        <v>0</v>
      </c>
      <c r="CB247" s="22">
        <v>0</v>
      </c>
      <c r="CC247" s="22">
        <v>365297</v>
      </c>
      <c r="CD247" s="22">
        <v>277343</v>
      </c>
    </row>
    <row r="248" spans="1:82" x14ac:dyDescent="0.25">
      <c r="A248" s="22" t="s">
        <v>120</v>
      </c>
      <c r="B248" s="22" t="s">
        <v>511</v>
      </c>
      <c r="C248" s="22" t="s">
        <v>614</v>
      </c>
      <c r="D248" s="22" t="s">
        <v>615</v>
      </c>
      <c r="E248" s="22">
        <v>638839</v>
      </c>
      <c r="F248" s="22"/>
      <c r="G248" s="22"/>
      <c r="H248" s="22"/>
      <c r="I248" s="22"/>
      <c r="J248" s="22">
        <v>81865</v>
      </c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>
        <v>79257</v>
      </c>
      <c r="V248" s="22">
        <v>60385</v>
      </c>
      <c r="W248" s="22"/>
      <c r="X248" s="22"/>
      <c r="Y248" s="22"/>
      <c r="Z248" s="22"/>
      <c r="AA248" s="22"/>
      <c r="AB248" s="22"/>
      <c r="AC248" s="22">
        <v>99000</v>
      </c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>
        <v>959346</v>
      </c>
      <c r="AR248" s="22">
        <v>26424</v>
      </c>
      <c r="AS248" s="22">
        <v>142678</v>
      </c>
      <c r="AT248" s="22"/>
      <c r="AU248" s="22"/>
      <c r="AV248" s="22">
        <v>63799</v>
      </c>
      <c r="AW248" s="22"/>
      <c r="AX248" s="22">
        <v>5747</v>
      </c>
      <c r="AY248" s="22">
        <v>2663</v>
      </c>
      <c r="AZ248" s="22"/>
      <c r="BA248" s="22"/>
      <c r="BB248" s="22">
        <v>103728</v>
      </c>
      <c r="BC248" s="22"/>
      <c r="BD248" s="22"/>
      <c r="BE248" s="22"/>
      <c r="BF248" s="22"/>
      <c r="BG248" s="22">
        <v>298630</v>
      </c>
      <c r="BH248" s="22">
        <v>19474</v>
      </c>
      <c r="BI248" s="22">
        <v>12123</v>
      </c>
      <c r="BJ248" s="22"/>
      <c r="BK248" s="22">
        <v>2528</v>
      </c>
      <c r="BL248" s="22"/>
      <c r="BM248" s="22"/>
      <c r="BN248" s="22"/>
      <c r="BO248" s="22">
        <v>54817</v>
      </c>
      <c r="BP248" s="22"/>
      <c r="BQ248" s="22"/>
      <c r="BR248" s="22"/>
      <c r="BS248" s="22"/>
      <c r="BT248" s="22"/>
      <c r="BU248" s="22"/>
      <c r="BV248" s="22">
        <v>27020</v>
      </c>
      <c r="BW248" s="22">
        <v>15819</v>
      </c>
      <c r="BX248" s="22"/>
      <c r="BY248" s="22"/>
      <c r="BZ248" s="22"/>
      <c r="CA248" s="22"/>
      <c r="CB248" s="22">
        <v>152608</v>
      </c>
      <c r="CC248" s="22">
        <v>928058</v>
      </c>
      <c r="CD248" s="22">
        <v>31288</v>
      </c>
    </row>
    <row r="249" spans="1:82" x14ac:dyDescent="0.25">
      <c r="A249" s="22" t="s">
        <v>120</v>
      </c>
      <c r="B249" s="22" t="s">
        <v>511</v>
      </c>
      <c r="C249" s="22" t="s">
        <v>616</v>
      </c>
      <c r="D249" s="22" t="s">
        <v>617</v>
      </c>
      <c r="E249" s="22">
        <v>135558</v>
      </c>
      <c r="F249" s="22">
        <v>0</v>
      </c>
      <c r="G249" s="22">
        <v>41217</v>
      </c>
      <c r="H249" s="22">
        <v>0</v>
      </c>
      <c r="I249" s="22">
        <v>0</v>
      </c>
      <c r="J249" s="22">
        <v>22157</v>
      </c>
      <c r="K249" s="22">
        <v>0</v>
      </c>
      <c r="L249" s="22">
        <v>0</v>
      </c>
      <c r="M249" s="22">
        <v>438</v>
      </c>
      <c r="N249" s="22">
        <v>0</v>
      </c>
      <c r="O249" s="22">
        <v>0</v>
      </c>
      <c r="P249" s="22">
        <v>12189</v>
      </c>
      <c r="Q249" s="22">
        <v>0</v>
      </c>
      <c r="R249" s="22">
        <v>0</v>
      </c>
      <c r="S249" s="22">
        <v>0</v>
      </c>
      <c r="T249" s="22">
        <v>0</v>
      </c>
      <c r="U249" s="22">
        <v>28241</v>
      </c>
      <c r="V249" s="22">
        <v>28599</v>
      </c>
      <c r="W249" s="22">
        <v>14527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26919</v>
      </c>
      <c r="AD249" s="22">
        <v>66852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17511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394208</v>
      </c>
      <c r="AR249" s="22">
        <v>10333</v>
      </c>
      <c r="AS249" s="22">
        <v>87769</v>
      </c>
      <c r="AT249" s="22">
        <v>0</v>
      </c>
      <c r="AU249" s="22">
        <v>0</v>
      </c>
      <c r="AV249" s="22">
        <v>28321</v>
      </c>
      <c r="AW249" s="22">
        <v>0</v>
      </c>
      <c r="AX249" s="22">
        <v>1234</v>
      </c>
      <c r="AY249" s="22">
        <v>3705</v>
      </c>
      <c r="AZ249" s="22">
        <v>0</v>
      </c>
      <c r="BA249" s="22">
        <v>0</v>
      </c>
      <c r="BB249" s="22">
        <v>80203</v>
      </c>
      <c r="BC249" s="22">
        <v>0</v>
      </c>
      <c r="BD249" s="22">
        <v>0</v>
      </c>
      <c r="BE249" s="22">
        <v>0</v>
      </c>
      <c r="BF249" s="22">
        <v>0</v>
      </c>
      <c r="BG249" s="22">
        <v>36184</v>
      </c>
      <c r="BH249" s="22">
        <v>20537</v>
      </c>
      <c r="BI249" s="22">
        <v>15216</v>
      </c>
      <c r="BJ249" s="22">
        <v>0</v>
      </c>
      <c r="BK249" s="22">
        <v>2275</v>
      </c>
      <c r="BL249" s="22">
        <v>0</v>
      </c>
      <c r="BM249" s="22">
        <v>0</v>
      </c>
      <c r="BN249" s="22">
        <v>0</v>
      </c>
      <c r="BO249" s="22">
        <v>26919</v>
      </c>
      <c r="BP249" s="22">
        <v>71810</v>
      </c>
      <c r="BQ249" s="22">
        <v>0</v>
      </c>
      <c r="BR249" s="22">
        <v>0</v>
      </c>
      <c r="BS249" s="22">
        <v>0</v>
      </c>
      <c r="BT249" s="22">
        <v>0</v>
      </c>
      <c r="BU249" s="22">
        <v>0</v>
      </c>
      <c r="BV249" s="22">
        <v>17967</v>
      </c>
      <c r="BW249" s="22">
        <v>6672</v>
      </c>
      <c r="BX249" s="22">
        <v>0</v>
      </c>
      <c r="BY249" s="22">
        <v>0</v>
      </c>
      <c r="BZ249" s="22">
        <v>0</v>
      </c>
      <c r="CA249" s="22">
        <v>0</v>
      </c>
      <c r="CB249" s="22">
        <v>0</v>
      </c>
      <c r="CC249" s="22">
        <v>409145</v>
      </c>
      <c r="CD249" s="22">
        <v>-14937</v>
      </c>
    </row>
    <row r="250" spans="1:82" x14ac:dyDescent="0.25">
      <c r="A250" s="22" t="s">
        <v>120</v>
      </c>
      <c r="B250" s="22" t="s">
        <v>511</v>
      </c>
      <c r="C250" s="22" t="s">
        <v>618</v>
      </c>
      <c r="D250" s="22" t="s">
        <v>619</v>
      </c>
      <c r="E250" s="22">
        <v>104491</v>
      </c>
      <c r="F250" s="22">
        <v>0</v>
      </c>
      <c r="G250" s="22">
        <v>22885</v>
      </c>
      <c r="H250" s="22">
        <v>2809</v>
      </c>
      <c r="I250" s="22">
        <v>0</v>
      </c>
      <c r="J250" s="22">
        <v>0</v>
      </c>
      <c r="K250" s="22">
        <v>0</v>
      </c>
      <c r="L250" s="22">
        <v>7709</v>
      </c>
      <c r="M250" s="22">
        <v>4195</v>
      </c>
      <c r="N250" s="22">
        <v>0</v>
      </c>
      <c r="O250" s="22">
        <v>0</v>
      </c>
      <c r="P250" s="22">
        <v>16646</v>
      </c>
      <c r="Q250" s="22">
        <v>0</v>
      </c>
      <c r="R250" s="22">
        <v>0</v>
      </c>
      <c r="S250" s="22">
        <v>0</v>
      </c>
      <c r="T250" s="22">
        <v>0</v>
      </c>
      <c r="U250" s="22">
        <v>98654</v>
      </c>
      <c r="V250" s="22">
        <v>13746</v>
      </c>
      <c r="W250" s="22">
        <v>12837</v>
      </c>
      <c r="X250" s="22">
        <v>0</v>
      </c>
      <c r="Y250" s="22">
        <v>1270</v>
      </c>
      <c r="Z250" s="22">
        <v>0</v>
      </c>
      <c r="AA250" s="22">
        <v>1800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2745</v>
      </c>
      <c r="AJ250" s="22">
        <v>1500</v>
      </c>
      <c r="AK250" s="22">
        <v>0</v>
      </c>
      <c r="AL250" s="22">
        <v>270</v>
      </c>
      <c r="AM250" s="22">
        <v>2831</v>
      </c>
      <c r="AN250" s="22">
        <v>0</v>
      </c>
      <c r="AO250" s="22">
        <v>0</v>
      </c>
      <c r="AP250" s="22">
        <v>577</v>
      </c>
      <c r="AQ250" s="22">
        <v>294965</v>
      </c>
      <c r="AR250" s="22">
        <v>12854</v>
      </c>
      <c r="AS250" s="22">
        <v>182588</v>
      </c>
      <c r="AT250" s="22">
        <v>0</v>
      </c>
      <c r="AU250" s="22">
        <v>0</v>
      </c>
      <c r="AV250" s="22">
        <v>3702</v>
      </c>
      <c r="AW250" s="22">
        <v>0</v>
      </c>
      <c r="AX250" s="22">
        <v>1464</v>
      </c>
      <c r="AY250" s="22">
        <v>0</v>
      </c>
      <c r="AZ250" s="22">
        <v>0</v>
      </c>
      <c r="BA250" s="22">
        <v>0</v>
      </c>
      <c r="BB250" s="22">
        <v>7369</v>
      </c>
      <c r="BC250" s="22">
        <v>0</v>
      </c>
      <c r="BD250" s="22">
        <v>0</v>
      </c>
      <c r="BE250" s="22">
        <v>0</v>
      </c>
      <c r="BF250" s="22">
        <v>0</v>
      </c>
      <c r="BG250" s="22">
        <v>52885</v>
      </c>
      <c r="BH250" s="22">
        <v>14716</v>
      </c>
      <c r="BI250" s="22">
        <v>7725</v>
      </c>
      <c r="BJ250" s="22">
        <v>0</v>
      </c>
      <c r="BK250" s="22">
        <v>1271</v>
      </c>
      <c r="BL250" s="22">
        <v>0</v>
      </c>
      <c r="BM250" s="22">
        <v>3092</v>
      </c>
      <c r="BN250" s="22">
        <v>0</v>
      </c>
      <c r="BO250" s="22">
        <v>0</v>
      </c>
      <c r="BP250" s="22">
        <v>0</v>
      </c>
      <c r="BQ250" s="22">
        <v>0</v>
      </c>
      <c r="BR250" s="22">
        <v>0</v>
      </c>
      <c r="BS250" s="22">
        <v>0</v>
      </c>
      <c r="BT250" s="22">
        <v>0</v>
      </c>
      <c r="BU250" s="22">
        <v>3305</v>
      </c>
      <c r="BV250" s="22">
        <v>1500</v>
      </c>
      <c r="BW250" s="22">
        <v>0</v>
      </c>
      <c r="BX250" s="22">
        <v>0</v>
      </c>
      <c r="BY250" s="22">
        <v>3398</v>
      </c>
      <c r="BZ250" s="22">
        <v>0</v>
      </c>
      <c r="CA250" s="22">
        <v>0</v>
      </c>
      <c r="CB250" s="22">
        <v>67</v>
      </c>
      <c r="CC250" s="22">
        <v>295936</v>
      </c>
      <c r="CD250" s="22">
        <v>-971</v>
      </c>
    </row>
    <row r="251" spans="1:82" x14ac:dyDescent="0.25">
      <c r="A251" s="22" t="s">
        <v>120</v>
      </c>
      <c r="B251" s="22" t="s">
        <v>511</v>
      </c>
      <c r="C251" s="22" t="s">
        <v>620</v>
      </c>
      <c r="D251" s="22" t="s">
        <v>621</v>
      </c>
      <c r="E251" s="22">
        <v>420976</v>
      </c>
      <c r="F251" s="22">
        <v>0</v>
      </c>
      <c r="G251" s="22">
        <v>149540</v>
      </c>
      <c r="H251" s="22">
        <v>0</v>
      </c>
      <c r="I251" s="22">
        <v>0</v>
      </c>
      <c r="J251" s="22">
        <v>4609</v>
      </c>
      <c r="K251" s="22">
        <v>0</v>
      </c>
      <c r="L251" s="22">
        <v>0</v>
      </c>
      <c r="M251" s="22">
        <v>1078</v>
      </c>
      <c r="N251" s="22">
        <v>0</v>
      </c>
      <c r="O251" s="22">
        <v>0</v>
      </c>
      <c r="P251" s="22">
        <v>70654</v>
      </c>
      <c r="Q251" s="22">
        <v>0</v>
      </c>
      <c r="R251" s="22">
        <v>0</v>
      </c>
      <c r="S251" s="22">
        <v>0</v>
      </c>
      <c r="T251" s="22">
        <v>0</v>
      </c>
      <c r="U251" s="22">
        <v>79754</v>
      </c>
      <c r="V251" s="22">
        <v>21223</v>
      </c>
      <c r="W251" s="22">
        <v>21979</v>
      </c>
      <c r="X251" s="22">
        <v>0</v>
      </c>
      <c r="Y251" s="22">
        <v>14501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27139</v>
      </c>
      <c r="AH251" s="22">
        <v>0</v>
      </c>
      <c r="AI251" s="22">
        <v>0</v>
      </c>
      <c r="AJ251" s="22">
        <v>118032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929485</v>
      </c>
      <c r="AR251" s="22">
        <v>6789</v>
      </c>
      <c r="AS251" s="22">
        <v>368603</v>
      </c>
      <c r="AT251" s="22">
        <v>0</v>
      </c>
      <c r="AU251" s="22">
        <v>0</v>
      </c>
      <c r="AV251" s="22">
        <v>30487</v>
      </c>
      <c r="AW251" s="22">
        <v>1849</v>
      </c>
      <c r="AX251" s="22">
        <v>0</v>
      </c>
      <c r="AY251" s="22">
        <v>0</v>
      </c>
      <c r="AZ251" s="22">
        <v>0</v>
      </c>
      <c r="BA251" s="22">
        <v>0</v>
      </c>
      <c r="BB251" s="22">
        <v>188510</v>
      </c>
      <c r="BC251" s="22">
        <v>0</v>
      </c>
      <c r="BD251" s="22">
        <v>0</v>
      </c>
      <c r="BE251" s="22">
        <v>0</v>
      </c>
      <c r="BF251" s="22">
        <v>0</v>
      </c>
      <c r="BG251" s="22">
        <v>163801</v>
      </c>
      <c r="BH251" s="22">
        <v>52433</v>
      </c>
      <c r="BI251" s="22">
        <v>54142</v>
      </c>
      <c r="BJ251" s="22">
        <v>0</v>
      </c>
      <c r="BK251" s="22">
        <v>15107</v>
      </c>
      <c r="BL251" s="22">
        <v>0</v>
      </c>
      <c r="BM251" s="22">
        <v>0</v>
      </c>
      <c r="BN251" s="22">
        <v>0</v>
      </c>
      <c r="BO251" s="22">
        <v>0</v>
      </c>
      <c r="BP251" s="22">
        <v>0</v>
      </c>
      <c r="BQ251" s="22">
        <v>15375</v>
      </c>
      <c r="BR251" s="22">
        <v>0</v>
      </c>
      <c r="BS251" s="22">
        <v>0</v>
      </c>
      <c r="BT251" s="22">
        <v>0</v>
      </c>
      <c r="BU251" s="22">
        <v>0</v>
      </c>
      <c r="BV251" s="22">
        <v>239600</v>
      </c>
      <c r="BW251" s="22">
        <v>6795</v>
      </c>
      <c r="BX251" s="22">
        <v>0</v>
      </c>
      <c r="BY251" s="22">
        <v>0</v>
      </c>
      <c r="BZ251" s="22">
        <v>0</v>
      </c>
      <c r="CA251" s="22">
        <v>0</v>
      </c>
      <c r="CB251" s="22">
        <v>0</v>
      </c>
      <c r="CC251" s="22">
        <v>1143491</v>
      </c>
      <c r="CD251" s="22">
        <v>-214006</v>
      </c>
    </row>
    <row r="252" spans="1:82" x14ac:dyDescent="0.25">
      <c r="A252" s="22" t="s">
        <v>120</v>
      </c>
      <c r="B252" s="22" t="s">
        <v>511</v>
      </c>
      <c r="C252" s="22" t="s">
        <v>622</v>
      </c>
      <c r="D252" s="22" t="s">
        <v>623</v>
      </c>
      <c r="E252" s="22">
        <v>305070</v>
      </c>
      <c r="F252" s="22">
        <v>0</v>
      </c>
      <c r="G252" s="22">
        <v>53243</v>
      </c>
      <c r="H252" s="22">
        <v>0</v>
      </c>
      <c r="I252" s="22">
        <v>0</v>
      </c>
      <c r="J252" s="22">
        <v>9346</v>
      </c>
      <c r="K252" s="22">
        <v>0</v>
      </c>
      <c r="L252" s="22">
        <v>1587</v>
      </c>
      <c r="M252" s="22">
        <v>0</v>
      </c>
      <c r="N252" s="22">
        <v>0</v>
      </c>
      <c r="O252" s="22">
        <v>0</v>
      </c>
      <c r="P252" s="22">
        <v>257316</v>
      </c>
      <c r="Q252" s="22">
        <v>0</v>
      </c>
      <c r="R252" s="22">
        <v>0</v>
      </c>
      <c r="S252" s="22">
        <v>0</v>
      </c>
      <c r="T252" s="22">
        <v>0</v>
      </c>
      <c r="U252" s="22">
        <v>5490</v>
      </c>
      <c r="V252" s="22">
        <v>137986</v>
      </c>
      <c r="W252" s="22">
        <v>44335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1375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17358</v>
      </c>
      <c r="AK252" s="22">
        <v>51000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  <c r="AQ252" s="22">
        <v>884106</v>
      </c>
      <c r="AR252" s="22">
        <v>22243</v>
      </c>
      <c r="AS252" s="22">
        <v>241495</v>
      </c>
      <c r="AT252" s="22">
        <v>0</v>
      </c>
      <c r="AU252" s="22">
        <v>0</v>
      </c>
      <c r="AV252" s="22">
        <v>26314</v>
      </c>
      <c r="AW252" s="22">
        <v>7220</v>
      </c>
      <c r="AX252" s="22">
        <v>1352</v>
      </c>
      <c r="AY252" s="22">
        <v>0</v>
      </c>
      <c r="AZ252" s="22">
        <v>0</v>
      </c>
      <c r="BA252" s="22">
        <v>0</v>
      </c>
      <c r="BB252" s="22">
        <v>167158</v>
      </c>
      <c r="BC252" s="22">
        <v>0</v>
      </c>
      <c r="BD252" s="22">
        <v>0</v>
      </c>
      <c r="BE252" s="22">
        <v>0</v>
      </c>
      <c r="BF252" s="22">
        <v>0</v>
      </c>
      <c r="BG252" s="22">
        <v>222</v>
      </c>
      <c r="BH252" s="22">
        <v>48639</v>
      </c>
      <c r="BI252" s="22">
        <v>23108</v>
      </c>
      <c r="BJ252" s="22">
        <v>0</v>
      </c>
      <c r="BK252" s="22">
        <v>2704</v>
      </c>
      <c r="BL252" s="22">
        <v>0</v>
      </c>
      <c r="BM252" s="22">
        <v>0</v>
      </c>
      <c r="BN252" s="22">
        <v>0</v>
      </c>
      <c r="BO252" s="22">
        <v>0</v>
      </c>
      <c r="BP252" s="22">
        <v>0</v>
      </c>
      <c r="BQ252" s="22">
        <v>0</v>
      </c>
      <c r="BR252" s="22">
        <v>0</v>
      </c>
      <c r="BS252" s="22">
        <v>0</v>
      </c>
      <c r="BT252" s="22">
        <v>0</v>
      </c>
      <c r="BU252" s="22">
        <v>0</v>
      </c>
      <c r="BV252" s="22">
        <v>29673</v>
      </c>
      <c r="BW252" s="22">
        <v>52065</v>
      </c>
      <c r="BX252" s="22">
        <v>0</v>
      </c>
      <c r="BY252" s="22">
        <v>0</v>
      </c>
      <c r="BZ252" s="22">
        <v>0</v>
      </c>
      <c r="CA252" s="22">
        <v>0</v>
      </c>
      <c r="CB252" s="22">
        <v>0</v>
      </c>
      <c r="CC252" s="22">
        <v>622193</v>
      </c>
      <c r="CD252" s="22">
        <v>261913</v>
      </c>
    </row>
    <row r="253" spans="1:82" x14ac:dyDescent="0.25">
      <c r="A253" s="22" t="s">
        <v>120</v>
      </c>
      <c r="B253" s="22" t="s">
        <v>511</v>
      </c>
      <c r="C253" s="22" t="s">
        <v>624</v>
      </c>
      <c r="D253" s="22" t="s">
        <v>625</v>
      </c>
      <c r="E253" s="22">
        <v>123101</v>
      </c>
      <c r="F253" s="22">
        <v>0</v>
      </c>
      <c r="G253" s="22">
        <v>32660</v>
      </c>
      <c r="H253" s="22">
        <v>0</v>
      </c>
      <c r="I253" s="22">
        <v>0</v>
      </c>
      <c r="J253" s="22">
        <v>269736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236897</v>
      </c>
      <c r="Q253" s="22">
        <v>0</v>
      </c>
      <c r="R253" s="22">
        <v>0</v>
      </c>
      <c r="S253" s="22">
        <v>0</v>
      </c>
      <c r="T253" s="22">
        <v>0</v>
      </c>
      <c r="U253" s="22">
        <v>91927</v>
      </c>
      <c r="V253" s="22">
        <v>27032</v>
      </c>
      <c r="W253" s="22">
        <v>35278</v>
      </c>
      <c r="X253" s="22">
        <v>0</v>
      </c>
      <c r="Y253" s="22">
        <v>0</v>
      </c>
      <c r="Z253" s="22">
        <v>0</v>
      </c>
      <c r="AA253" s="22">
        <v>500</v>
      </c>
      <c r="AB253" s="22">
        <v>0</v>
      </c>
      <c r="AC253" s="22">
        <v>0</v>
      </c>
      <c r="AD253" s="22">
        <v>0</v>
      </c>
      <c r="AE253" s="22">
        <v>45</v>
      </c>
      <c r="AF253" s="22">
        <v>0</v>
      </c>
      <c r="AG253" s="22">
        <v>0</v>
      </c>
      <c r="AH253" s="22">
        <v>0</v>
      </c>
      <c r="AI253" s="22">
        <v>0</v>
      </c>
      <c r="AJ253" s="22">
        <v>15645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832821</v>
      </c>
      <c r="AR253" s="22">
        <v>5727</v>
      </c>
      <c r="AS253" s="22">
        <v>88746</v>
      </c>
      <c r="AT253" s="22">
        <v>0</v>
      </c>
      <c r="AU253" s="22">
        <v>0</v>
      </c>
      <c r="AV253" s="22">
        <v>49434</v>
      </c>
      <c r="AW253" s="22">
        <v>0</v>
      </c>
      <c r="AX253" s="22">
        <v>3458</v>
      </c>
      <c r="AY253" s="22">
        <v>681</v>
      </c>
      <c r="AZ253" s="22">
        <v>0</v>
      </c>
      <c r="BA253" s="22">
        <v>0</v>
      </c>
      <c r="BB253" s="22">
        <v>70537</v>
      </c>
      <c r="BC253" s="22">
        <v>0</v>
      </c>
      <c r="BD253" s="22">
        <v>0</v>
      </c>
      <c r="BE253" s="22">
        <v>0</v>
      </c>
      <c r="BF253" s="22">
        <v>0</v>
      </c>
      <c r="BG253" s="22">
        <v>147559</v>
      </c>
      <c r="BH253" s="22">
        <v>46651</v>
      </c>
      <c r="BI253" s="22">
        <v>19148</v>
      </c>
      <c r="BJ253" s="22">
        <v>0</v>
      </c>
      <c r="BK253" s="22">
        <v>1999</v>
      </c>
      <c r="BL253" s="22">
        <v>0</v>
      </c>
      <c r="BM253" s="22">
        <v>0</v>
      </c>
      <c r="BN253" s="22">
        <v>0</v>
      </c>
      <c r="BO253" s="22">
        <v>0</v>
      </c>
      <c r="BP253" s="22">
        <v>0</v>
      </c>
      <c r="BQ253" s="22">
        <v>0</v>
      </c>
      <c r="BR253" s="22">
        <v>0</v>
      </c>
      <c r="BS253" s="22">
        <v>0</v>
      </c>
      <c r="BT253" s="22">
        <v>0</v>
      </c>
      <c r="BU253" s="22">
        <v>0</v>
      </c>
      <c r="BV253" s="22">
        <v>26032</v>
      </c>
      <c r="BW253" s="22">
        <v>6671</v>
      </c>
      <c r="BX253" s="22">
        <v>0</v>
      </c>
      <c r="BY253" s="22">
        <v>0</v>
      </c>
      <c r="BZ253" s="22">
        <v>0</v>
      </c>
      <c r="CA253" s="22">
        <v>0</v>
      </c>
      <c r="CB253" s="22">
        <v>0</v>
      </c>
      <c r="CC253" s="22">
        <v>466643</v>
      </c>
      <c r="CD253" s="22">
        <v>366178</v>
      </c>
    </row>
    <row r="254" spans="1:82" x14ac:dyDescent="0.25">
      <c r="A254" s="22" t="s">
        <v>120</v>
      </c>
      <c r="B254" s="22" t="s">
        <v>511</v>
      </c>
      <c r="C254" s="22" t="s">
        <v>626</v>
      </c>
      <c r="D254" s="22" t="s">
        <v>627</v>
      </c>
      <c r="E254" s="22">
        <v>132559</v>
      </c>
      <c r="F254" s="22">
        <v>0</v>
      </c>
      <c r="G254" s="22">
        <v>99613</v>
      </c>
      <c r="H254" s="22">
        <v>0</v>
      </c>
      <c r="I254" s="22">
        <v>0</v>
      </c>
      <c r="J254" s="22">
        <v>14369</v>
      </c>
      <c r="K254" s="22">
        <v>0</v>
      </c>
      <c r="L254" s="22">
        <v>3007</v>
      </c>
      <c r="M254" s="22">
        <v>395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25010</v>
      </c>
      <c r="V254" s="22">
        <v>25019</v>
      </c>
      <c r="W254" s="22">
        <v>0</v>
      </c>
      <c r="X254" s="22">
        <v>0</v>
      </c>
      <c r="Y254" s="22">
        <v>0</v>
      </c>
      <c r="Z254" s="22">
        <v>0</v>
      </c>
      <c r="AA254" s="22">
        <v>1800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5499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  <c r="AQ254" s="22">
        <v>307271</v>
      </c>
      <c r="AR254" s="22">
        <v>6350</v>
      </c>
      <c r="AS254" s="22">
        <v>110532</v>
      </c>
      <c r="AT254" s="22">
        <v>0</v>
      </c>
      <c r="AU254" s="22">
        <v>0</v>
      </c>
      <c r="AV254" s="22">
        <v>13199</v>
      </c>
      <c r="AW254" s="22">
        <v>0</v>
      </c>
      <c r="AX254" s="22">
        <v>374</v>
      </c>
      <c r="AY254" s="22">
        <v>0</v>
      </c>
      <c r="AZ254" s="22">
        <v>0</v>
      </c>
      <c r="BA254" s="22">
        <v>3391</v>
      </c>
      <c r="BB254" s="22">
        <v>40635</v>
      </c>
      <c r="BC254" s="22">
        <v>0</v>
      </c>
      <c r="BD254" s="22">
        <v>0</v>
      </c>
      <c r="BE254" s="22">
        <v>0</v>
      </c>
      <c r="BF254" s="22">
        <v>0</v>
      </c>
      <c r="BG254" s="22">
        <v>26491</v>
      </c>
      <c r="BH254" s="22">
        <v>11712</v>
      </c>
      <c r="BI254" s="22">
        <v>8367</v>
      </c>
      <c r="BJ254" s="22">
        <v>0</v>
      </c>
      <c r="BK254" s="22">
        <v>1086</v>
      </c>
      <c r="BL254" s="22">
        <v>0</v>
      </c>
      <c r="BM254" s="22">
        <v>0</v>
      </c>
      <c r="BN254" s="22">
        <v>0</v>
      </c>
      <c r="BO254" s="22">
        <v>1335</v>
      </c>
      <c r="BP254" s="22">
        <v>0</v>
      </c>
      <c r="BQ254" s="22">
        <v>0</v>
      </c>
      <c r="BR254" s="22">
        <v>0</v>
      </c>
      <c r="BS254" s="22">
        <v>0</v>
      </c>
      <c r="BT254" s="22">
        <v>0</v>
      </c>
      <c r="BU254" s="22">
        <v>0</v>
      </c>
      <c r="BV254" s="22">
        <v>4586</v>
      </c>
      <c r="BW254" s="22">
        <v>1379</v>
      </c>
      <c r="BX254" s="22">
        <v>0</v>
      </c>
      <c r="BY254" s="22">
        <v>0</v>
      </c>
      <c r="BZ254" s="22">
        <v>0</v>
      </c>
      <c r="CA254" s="22">
        <v>0</v>
      </c>
      <c r="CB254" s="22">
        <v>105601</v>
      </c>
      <c r="CC254" s="22">
        <v>335038</v>
      </c>
      <c r="CD254" s="22">
        <v>-27767</v>
      </c>
    </row>
    <row r="255" spans="1:82" x14ac:dyDescent="0.25">
      <c r="A255" s="22" t="s">
        <v>120</v>
      </c>
      <c r="B255" s="22" t="s">
        <v>511</v>
      </c>
      <c r="C255" s="22" t="s">
        <v>628</v>
      </c>
      <c r="D255" s="22" t="s">
        <v>629</v>
      </c>
      <c r="E255" s="22">
        <v>1305501</v>
      </c>
      <c r="F255" s="22">
        <v>0</v>
      </c>
      <c r="G255" s="22">
        <v>1077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1684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112666</v>
      </c>
      <c r="V255" s="22">
        <v>0</v>
      </c>
      <c r="W255" s="22">
        <v>104573</v>
      </c>
      <c r="X255" s="22">
        <v>0</v>
      </c>
      <c r="Y255" s="22">
        <v>306</v>
      </c>
      <c r="Z255" s="22">
        <v>0</v>
      </c>
      <c r="AA255" s="22">
        <v>0</v>
      </c>
      <c r="AB255" s="22">
        <v>1180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20859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96991</v>
      </c>
      <c r="AQ255" s="22">
        <v>1644837</v>
      </c>
      <c r="AR255" s="22">
        <v>9051</v>
      </c>
      <c r="AS255" s="22">
        <v>231947</v>
      </c>
      <c r="AT255" s="22">
        <v>0</v>
      </c>
      <c r="AU255" s="22">
        <v>0</v>
      </c>
      <c r="AV255" s="22">
        <v>55901</v>
      </c>
      <c r="AW255" s="22">
        <v>0</v>
      </c>
      <c r="AX255" s="22">
        <v>0</v>
      </c>
      <c r="AY255" s="22">
        <v>0</v>
      </c>
      <c r="AZ255" s="22">
        <v>0</v>
      </c>
      <c r="BA255" s="22">
        <v>0</v>
      </c>
      <c r="BB255" s="22">
        <v>364620</v>
      </c>
      <c r="BC255" s="22">
        <v>0</v>
      </c>
      <c r="BD255" s="22">
        <v>0</v>
      </c>
      <c r="BE255" s="22">
        <v>0</v>
      </c>
      <c r="BF255" s="22">
        <v>0</v>
      </c>
      <c r="BG255" s="22">
        <v>120552</v>
      </c>
      <c r="BH255" s="22">
        <v>0</v>
      </c>
      <c r="BI255" s="22">
        <v>298784</v>
      </c>
      <c r="BJ255" s="22">
        <v>0</v>
      </c>
      <c r="BK255" s="22">
        <v>48652</v>
      </c>
      <c r="BL255" s="22">
        <v>0</v>
      </c>
      <c r="BM255" s="22">
        <v>0</v>
      </c>
      <c r="BN255" s="22">
        <v>9224</v>
      </c>
      <c r="BO255" s="22">
        <v>0</v>
      </c>
      <c r="BP255" s="22">
        <v>0</v>
      </c>
      <c r="BQ255" s="22">
        <v>4574</v>
      </c>
      <c r="BR255" s="22">
        <v>0</v>
      </c>
      <c r="BS255" s="22">
        <v>0</v>
      </c>
      <c r="BT255" s="22">
        <v>0</v>
      </c>
      <c r="BU255" s="22">
        <v>0</v>
      </c>
      <c r="BV255" s="22">
        <v>166884</v>
      </c>
      <c r="BW255" s="22">
        <v>0</v>
      </c>
      <c r="BX255" s="22">
        <v>0</v>
      </c>
      <c r="BY255" s="22">
        <v>0</v>
      </c>
      <c r="BZ255" s="22">
        <v>0</v>
      </c>
      <c r="CA255" s="22">
        <v>0</v>
      </c>
      <c r="CB255" s="22">
        <v>32577</v>
      </c>
      <c r="CC255" s="22">
        <v>1342766</v>
      </c>
      <c r="CD255" s="22">
        <v>302071</v>
      </c>
    </row>
    <row r="256" spans="1:82" x14ac:dyDescent="0.25">
      <c r="A256" s="22" t="s">
        <v>120</v>
      </c>
      <c r="B256" s="22" t="s">
        <v>511</v>
      </c>
      <c r="C256" s="22" t="s">
        <v>630</v>
      </c>
      <c r="D256" s="22" t="s">
        <v>631</v>
      </c>
      <c r="E256" s="22">
        <v>256325</v>
      </c>
      <c r="F256" s="22">
        <v>0</v>
      </c>
      <c r="G256" s="22">
        <v>27705</v>
      </c>
      <c r="H256" s="22">
        <v>0</v>
      </c>
      <c r="I256" s="22">
        <v>0</v>
      </c>
      <c r="J256" s="22">
        <v>20644</v>
      </c>
      <c r="K256" s="22">
        <v>0</v>
      </c>
      <c r="L256" s="22">
        <v>0</v>
      </c>
      <c r="M256" s="22">
        <v>845</v>
      </c>
      <c r="N256" s="22">
        <v>0</v>
      </c>
      <c r="O256" s="22">
        <v>0</v>
      </c>
      <c r="P256" s="22">
        <v>99567</v>
      </c>
      <c r="Q256" s="22">
        <v>0</v>
      </c>
      <c r="R256" s="22">
        <v>0</v>
      </c>
      <c r="S256" s="22">
        <v>0</v>
      </c>
      <c r="T256" s="22">
        <v>0</v>
      </c>
      <c r="U256" s="22">
        <v>123786</v>
      </c>
      <c r="V256" s="22">
        <v>24210</v>
      </c>
      <c r="W256" s="22">
        <v>29922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26633</v>
      </c>
      <c r="AK256" s="22">
        <v>3834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613471</v>
      </c>
      <c r="AR256" s="22">
        <v>8776</v>
      </c>
      <c r="AS256" s="22">
        <v>129764</v>
      </c>
      <c r="AT256" s="22">
        <v>0</v>
      </c>
      <c r="AU256" s="22">
        <v>0</v>
      </c>
      <c r="AV256" s="22">
        <v>43715</v>
      </c>
      <c r="AW256" s="22">
        <v>0</v>
      </c>
      <c r="AX256" s="22">
        <v>5061</v>
      </c>
      <c r="AY256" s="22">
        <v>0</v>
      </c>
      <c r="AZ256" s="22">
        <v>0</v>
      </c>
      <c r="BA256" s="22">
        <v>0</v>
      </c>
      <c r="BB256" s="22">
        <v>83004</v>
      </c>
      <c r="BC256" s="22">
        <v>0</v>
      </c>
      <c r="BD256" s="22">
        <v>0</v>
      </c>
      <c r="BE256" s="22">
        <v>0</v>
      </c>
      <c r="BF256" s="22">
        <v>0</v>
      </c>
      <c r="BG256" s="22">
        <v>75699</v>
      </c>
      <c r="BH256" s="22">
        <v>18023</v>
      </c>
      <c r="BI256" s="22">
        <v>47511</v>
      </c>
      <c r="BJ256" s="22">
        <v>0</v>
      </c>
      <c r="BK256" s="22">
        <v>2963</v>
      </c>
      <c r="BL256" s="22">
        <v>0</v>
      </c>
      <c r="BM256" s="22">
        <v>0</v>
      </c>
      <c r="BN256" s="22">
        <v>0</v>
      </c>
      <c r="BO256" s="22">
        <v>0</v>
      </c>
      <c r="BP256" s="22">
        <v>0</v>
      </c>
      <c r="BQ256" s="22">
        <v>0</v>
      </c>
      <c r="BR256" s="22">
        <v>0</v>
      </c>
      <c r="BS256" s="22">
        <v>0</v>
      </c>
      <c r="BT256" s="22">
        <v>0</v>
      </c>
      <c r="BU256" s="22">
        <v>0</v>
      </c>
      <c r="BV256" s="22">
        <v>26348</v>
      </c>
      <c r="BW256" s="22">
        <v>24581</v>
      </c>
      <c r="BX256" s="22">
        <v>0</v>
      </c>
      <c r="BY256" s="22">
        <v>0</v>
      </c>
      <c r="BZ256" s="22">
        <v>0</v>
      </c>
      <c r="CA256" s="22">
        <v>0</v>
      </c>
      <c r="CB256" s="22">
        <v>0</v>
      </c>
      <c r="CC256" s="22">
        <v>465445</v>
      </c>
      <c r="CD256" s="22">
        <v>148026</v>
      </c>
    </row>
    <row r="257" spans="1:82" x14ac:dyDescent="0.25">
      <c r="A257" s="22" t="s">
        <v>120</v>
      </c>
      <c r="B257" s="22" t="s">
        <v>511</v>
      </c>
      <c r="C257" s="22" t="s">
        <v>632</v>
      </c>
      <c r="D257" s="22" t="s">
        <v>633</v>
      </c>
      <c r="E257" s="22">
        <v>521517</v>
      </c>
      <c r="F257" s="22">
        <v>0</v>
      </c>
      <c r="G257" s="22">
        <v>26955</v>
      </c>
      <c r="H257" s="22">
        <v>0</v>
      </c>
      <c r="I257" s="22">
        <v>0</v>
      </c>
      <c r="J257" s="22">
        <v>623781</v>
      </c>
      <c r="K257" s="22">
        <v>0</v>
      </c>
      <c r="L257" s="22">
        <v>0</v>
      </c>
      <c r="M257" s="22">
        <v>270</v>
      </c>
      <c r="N257" s="22">
        <v>0</v>
      </c>
      <c r="O257" s="22">
        <v>0</v>
      </c>
      <c r="P257" s="22">
        <v>62255</v>
      </c>
      <c r="Q257" s="22">
        <v>0</v>
      </c>
      <c r="R257" s="22">
        <v>0</v>
      </c>
      <c r="S257" s="22">
        <v>0</v>
      </c>
      <c r="T257" s="22">
        <v>0</v>
      </c>
      <c r="U257" s="22">
        <v>92955</v>
      </c>
      <c r="V257" s="22">
        <v>50596</v>
      </c>
      <c r="W257" s="22">
        <v>51715</v>
      </c>
      <c r="X257" s="22">
        <v>0</v>
      </c>
      <c r="Y257" s="22">
        <v>0</v>
      </c>
      <c r="Z257" s="22">
        <v>0</v>
      </c>
      <c r="AA257" s="22">
        <v>1602</v>
      </c>
      <c r="AB257" s="22">
        <v>0</v>
      </c>
      <c r="AC257" s="22">
        <v>0</v>
      </c>
      <c r="AD257" s="22">
        <v>0</v>
      </c>
      <c r="AE257" s="22">
        <v>45275</v>
      </c>
      <c r="AF257" s="22">
        <v>0</v>
      </c>
      <c r="AG257" s="22">
        <v>0</v>
      </c>
      <c r="AH257" s="22">
        <v>0</v>
      </c>
      <c r="AI257" s="22">
        <v>192518</v>
      </c>
      <c r="AJ257" s="22">
        <v>2800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1672239</v>
      </c>
      <c r="AR257" s="22">
        <v>24649</v>
      </c>
      <c r="AS257" s="22">
        <v>139100</v>
      </c>
      <c r="AT257" s="22">
        <v>0</v>
      </c>
      <c r="AU257" s="22">
        <v>0</v>
      </c>
      <c r="AV257" s="22">
        <v>91939</v>
      </c>
      <c r="AW257" s="22">
        <v>0</v>
      </c>
      <c r="AX257" s="22">
        <v>5772</v>
      </c>
      <c r="AY257" s="22">
        <v>4800</v>
      </c>
      <c r="AZ257" s="22">
        <v>0</v>
      </c>
      <c r="BA257" s="22">
        <v>0</v>
      </c>
      <c r="BB257" s="22">
        <v>196849</v>
      </c>
      <c r="BC257" s="22">
        <v>0</v>
      </c>
      <c r="BD257" s="22">
        <v>0</v>
      </c>
      <c r="BE257" s="22">
        <v>3975</v>
      </c>
      <c r="BF257" s="22">
        <v>0</v>
      </c>
      <c r="BG257" s="22">
        <v>100376</v>
      </c>
      <c r="BH257" s="22">
        <v>64000</v>
      </c>
      <c r="BI257" s="22">
        <v>41781</v>
      </c>
      <c r="BJ257" s="22">
        <v>0</v>
      </c>
      <c r="BK257" s="22">
        <v>3828</v>
      </c>
      <c r="BL257" s="22">
        <v>0</v>
      </c>
      <c r="BM257" s="22">
        <v>1342</v>
      </c>
      <c r="BN257" s="22">
        <v>0</v>
      </c>
      <c r="BO257" s="22">
        <v>0</v>
      </c>
      <c r="BP257" s="22">
        <v>0</v>
      </c>
      <c r="BQ257" s="22">
        <v>55223</v>
      </c>
      <c r="BR257" s="22">
        <v>0</v>
      </c>
      <c r="BS257" s="22">
        <v>0</v>
      </c>
      <c r="BT257" s="22">
        <v>0</v>
      </c>
      <c r="BU257" s="22">
        <v>210518</v>
      </c>
      <c r="BV257" s="22">
        <v>10262</v>
      </c>
      <c r="BW257" s="22">
        <v>3587</v>
      </c>
      <c r="BX257" s="22">
        <v>0</v>
      </c>
      <c r="BY257" s="22">
        <v>0</v>
      </c>
      <c r="BZ257" s="22">
        <v>0</v>
      </c>
      <c r="CA257" s="22">
        <v>0</v>
      </c>
      <c r="CB257" s="22">
        <v>0</v>
      </c>
      <c r="CC257" s="22">
        <v>958001</v>
      </c>
      <c r="CD257" s="22">
        <v>714238</v>
      </c>
    </row>
    <row r="258" spans="1:82" x14ac:dyDescent="0.25">
      <c r="A258" s="22" t="s">
        <v>120</v>
      </c>
      <c r="B258" s="22" t="s">
        <v>511</v>
      </c>
      <c r="C258" s="22" t="s">
        <v>634</v>
      </c>
      <c r="D258" s="22" t="s">
        <v>635</v>
      </c>
      <c r="E258" s="22">
        <v>544837</v>
      </c>
      <c r="F258" s="22">
        <v>0</v>
      </c>
      <c r="G258" s="22">
        <v>33624</v>
      </c>
      <c r="H258" s="22">
        <v>0</v>
      </c>
      <c r="I258" s="22">
        <v>0</v>
      </c>
      <c r="J258" s="22">
        <v>56740</v>
      </c>
      <c r="K258" s="22">
        <v>0</v>
      </c>
      <c r="L258" s="22">
        <v>2401</v>
      </c>
      <c r="M258" s="22">
        <v>19496</v>
      </c>
      <c r="N258" s="22">
        <v>0</v>
      </c>
      <c r="O258" s="22">
        <v>0</v>
      </c>
      <c r="P258" s="22">
        <v>1538</v>
      </c>
      <c r="Q258" s="22">
        <v>0</v>
      </c>
      <c r="R258" s="22">
        <v>0</v>
      </c>
      <c r="S258" s="22">
        <v>0</v>
      </c>
      <c r="T258" s="22">
        <v>0</v>
      </c>
      <c r="U258" s="22">
        <v>169891</v>
      </c>
      <c r="V258" s="22">
        <v>147715</v>
      </c>
      <c r="W258" s="22">
        <v>115765</v>
      </c>
      <c r="X258" s="22">
        <v>0</v>
      </c>
      <c r="Y258" s="22">
        <v>16656</v>
      </c>
      <c r="Z258" s="22">
        <v>0</v>
      </c>
      <c r="AA258" s="22">
        <v>2265</v>
      </c>
      <c r="AB258" s="22">
        <v>0</v>
      </c>
      <c r="AC258" s="22">
        <v>0</v>
      </c>
      <c r="AD258" s="22">
        <v>0</v>
      </c>
      <c r="AE258" s="22">
        <v>379565</v>
      </c>
      <c r="AF258" s="22">
        <v>0</v>
      </c>
      <c r="AG258" s="22">
        <v>0</v>
      </c>
      <c r="AH258" s="22">
        <v>0</v>
      </c>
      <c r="AI258" s="22">
        <v>0</v>
      </c>
      <c r="AJ258" s="22">
        <v>75750</v>
      </c>
      <c r="AK258" s="22">
        <v>400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  <c r="AQ258" s="22">
        <v>1566643</v>
      </c>
      <c r="AR258" s="22">
        <v>32583</v>
      </c>
      <c r="AS258" s="22">
        <v>199664</v>
      </c>
      <c r="AT258" s="22">
        <v>0</v>
      </c>
      <c r="AU258" s="22">
        <v>1553</v>
      </c>
      <c r="AV258" s="22">
        <v>63439</v>
      </c>
      <c r="AW258" s="22">
        <v>0</v>
      </c>
      <c r="AX258" s="22">
        <v>10516</v>
      </c>
      <c r="AY258" s="22">
        <v>19017</v>
      </c>
      <c r="AZ258" s="22">
        <v>0</v>
      </c>
      <c r="BA258" s="22">
        <v>0</v>
      </c>
      <c r="BB258" s="22">
        <v>180021</v>
      </c>
      <c r="BC258" s="22">
        <v>0</v>
      </c>
      <c r="BD258" s="22">
        <v>0</v>
      </c>
      <c r="BE258" s="22">
        <v>0</v>
      </c>
      <c r="BF258" s="22">
        <v>0</v>
      </c>
      <c r="BG258" s="22">
        <v>132877</v>
      </c>
      <c r="BH258" s="22">
        <v>191648</v>
      </c>
      <c r="BI258" s="22">
        <v>104515</v>
      </c>
      <c r="BJ258" s="22">
        <v>0</v>
      </c>
      <c r="BK258" s="22">
        <v>21128</v>
      </c>
      <c r="BL258" s="22">
        <v>0</v>
      </c>
      <c r="BM258" s="22">
        <v>8738</v>
      </c>
      <c r="BN258" s="22">
        <v>0</v>
      </c>
      <c r="BO258" s="22">
        <v>0</v>
      </c>
      <c r="BP258" s="22">
        <v>0</v>
      </c>
      <c r="BQ258" s="22">
        <v>168971</v>
      </c>
      <c r="BR258" s="22">
        <v>0</v>
      </c>
      <c r="BS258" s="22">
        <v>0</v>
      </c>
      <c r="BT258" s="22">
        <v>0</v>
      </c>
      <c r="BU258" s="22">
        <v>0</v>
      </c>
      <c r="BV258" s="22">
        <v>44915</v>
      </c>
      <c r="BW258" s="22">
        <v>15154</v>
      </c>
      <c r="BX258" s="22">
        <v>0</v>
      </c>
      <c r="BY258" s="22">
        <v>0</v>
      </c>
      <c r="BZ258" s="22">
        <v>0</v>
      </c>
      <c r="CA258" s="22">
        <v>0</v>
      </c>
      <c r="CB258" s="22">
        <v>0</v>
      </c>
      <c r="CC258" s="22">
        <v>1194739</v>
      </c>
      <c r="CD258" s="22">
        <v>371904</v>
      </c>
    </row>
    <row r="259" spans="1:82" x14ac:dyDescent="0.25">
      <c r="A259" s="22" t="s">
        <v>120</v>
      </c>
      <c r="B259" s="22" t="s">
        <v>511</v>
      </c>
      <c r="C259" s="22" t="s">
        <v>636</v>
      </c>
      <c r="D259" s="22" t="s">
        <v>637</v>
      </c>
      <c r="E259" s="22">
        <v>839918</v>
      </c>
      <c r="F259" s="22">
        <v>961</v>
      </c>
      <c r="G259" s="22">
        <v>35185</v>
      </c>
      <c r="H259" s="22">
        <v>0</v>
      </c>
      <c r="I259" s="22">
        <v>0</v>
      </c>
      <c r="J259" s="22">
        <v>40600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302832</v>
      </c>
      <c r="Q259" s="22">
        <v>0</v>
      </c>
      <c r="R259" s="22">
        <v>0</v>
      </c>
      <c r="S259" s="22">
        <v>0</v>
      </c>
      <c r="T259" s="22">
        <v>0</v>
      </c>
      <c r="U259" s="22">
        <v>287038</v>
      </c>
      <c r="V259" s="22">
        <v>99191</v>
      </c>
      <c r="W259" s="22">
        <v>66054</v>
      </c>
      <c r="X259" s="22">
        <v>0</v>
      </c>
      <c r="Y259" s="22">
        <v>3000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150000</v>
      </c>
      <c r="AF259" s="22">
        <v>0</v>
      </c>
      <c r="AG259" s="22">
        <v>960</v>
      </c>
      <c r="AH259" s="22">
        <v>1325</v>
      </c>
      <c r="AI259" s="22">
        <v>7447</v>
      </c>
      <c r="AJ259" s="22">
        <v>16138</v>
      </c>
      <c r="AK259" s="22">
        <v>0</v>
      </c>
      <c r="AL259" s="22">
        <v>0</v>
      </c>
      <c r="AM259" s="22">
        <v>1854</v>
      </c>
      <c r="AN259" s="22">
        <v>0</v>
      </c>
      <c r="AO259" s="22">
        <v>0</v>
      </c>
      <c r="AP259" s="22">
        <v>0</v>
      </c>
      <c r="AQ259" s="22">
        <v>1852503</v>
      </c>
      <c r="AR259" s="22">
        <v>65552</v>
      </c>
      <c r="AS259" s="22">
        <v>292306</v>
      </c>
      <c r="AT259" s="22">
        <v>0</v>
      </c>
      <c r="AU259" s="22">
        <v>0</v>
      </c>
      <c r="AV259" s="22">
        <v>80479</v>
      </c>
      <c r="AW259" s="22">
        <v>0</v>
      </c>
      <c r="AX259" s="22">
        <v>14820</v>
      </c>
      <c r="AY259" s="22">
        <v>97</v>
      </c>
      <c r="AZ259" s="22">
        <v>0</v>
      </c>
      <c r="BA259" s="22">
        <v>88535</v>
      </c>
      <c r="BB259" s="22">
        <v>88152</v>
      </c>
      <c r="BC259" s="22">
        <v>0</v>
      </c>
      <c r="BD259" s="22">
        <v>0</v>
      </c>
      <c r="BE259" s="22">
        <v>0</v>
      </c>
      <c r="BF259" s="22">
        <v>0</v>
      </c>
      <c r="BG259" s="22">
        <v>387301</v>
      </c>
      <c r="BH259" s="22">
        <v>62006</v>
      </c>
      <c r="BI259" s="22">
        <v>48800</v>
      </c>
      <c r="BJ259" s="22">
        <v>0</v>
      </c>
      <c r="BK259" s="22">
        <v>5210</v>
      </c>
      <c r="BL259" s="22">
        <v>0</v>
      </c>
      <c r="BM259" s="22">
        <v>0</v>
      </c>
      <c r="BN259" s="22">
        <v>0</v>
      </c>
      <c r="BO259" s="22">
        <v>0</v>
      </c>
      <c r="BP259" s="22">
        <v>0</v>
      </c>
      <c r="BQ259" s="22">
        <v>0</v>
      </c>
      <c r="BR259" s="22">
        <v>0</v>
      </c>
      <c r="BS259" s="22">
        <v>0</v>
      </c>
      <c r="BT259" s="22">
        <v>19422</v>
      </c>
      <c r="BU259" s="22">
        <v>0</v>
      </c>
      <c r="BV259" s="22">
        <v>54544</v>
      </c>
      <c r="BW259" s="22">
        <v>19583</v>
      </c>
      <c r="BX259" s="22">
        <v>0</v>
      </c>
      <c r="BY259" s="22">
        <v>0</v>
      </c>
      <c r="BZ259" s="22">
        <v>0</v>
      </c>
      <c r="CA259" s="22">
        <v>0</v>
      </c>
      <c r="CB259" s="22">
        <v>0</v>
      </c>
      <c r="CC259" s="22">
        <v>1226807</v>
      </c>
      <c r="CD259" s="22">
        <v>625696</v>
      </c>
    </row>
    <row r="260" spans="1:82" x14ac:dyDescent="0.25">
      <c r="A260" s="22" t="s">
        <v>120</v>
      </c>
      <c r="B260" s="22" t="s">
        <v>511</v>
      </c>
      <c r="C260" s="22" t="s">
        <v>638</v>
      </c>
      <c r="D260" s="22" t="s">
        <v>639</v>
      </c>
      <c r="E260" s="22">
        <v>239535</v>
      </c>
      <c r="F260" s="22">
        <v>0</v>
      </c>
      <c r="G260" s="22">
        <v>43596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44439</v>
      </c>
      <c r="Q260" s="22">
        <v>0</v>
      </c>
      <c r="R260" s="22">
        <v>0</v>
      </c>
      <c r="S260" s="22">
        <v>0</v>
      </c>
      <c r="T260" s="22">
        <v>0</v>
      </c>
      <c r="U260" s="22">
        <v>122850</v>
      </c>
      <c r="V260" s="22">
        <v>9563</v>
      </c>
      <c r="W260" s="22">
        <v>20101</v>
      </c>
      <c r="X260" s="22">
        <v>0</v>
      </c>
      <c r="Y260" s="22">
        <v>0</v>
      </c>
      <c r="Z260" s="22">
        <v>0</v>
      </c>
      <c r="AA260" s="22">
        <v>1450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481534</v>
      </c>
      <c r="AR260" s="22">
        <v>3986</v>
      </c>
      <c r="AS260" s="22">
        <v>117438</v>
      </c>
      <c r="AT260" s="22">
        <v>0</v>
      </c>
      <c r="AU260" s="22">
        <v>0</v>
      </c>
      <c r="AV260" s="22">
        <v>5584</v>
      </c>
      <c r="AW260" s="22">
        <v>0</v>
      </c>
      <c r="AX260" s="22">
        <v>158</v>
      </c>
      <c r="AY260" s="22">
        <v>0</v>
      </c>
      <c r="AZ260" s="22">
        <v>0</v>
      </c>
      <c r="BA260" s="22">
        <v>1334</v>
      </c>
      <c r="BB260" s="22">
        <v>121397</v>
      </c>
      <c r="BC260" s="22">
        <v>0</v>
      </c>
      <c r="BD260" s="22">
        <v>0</v>
      </c>
      <c r="BE260" s="22">
        <v>0</v>
      </c>
      <c r="BF260" s="22">
        <v>0</v>
      </c>
      <c r="BG260" s="22">
        <v>124535</v>
      </c>
      <c r="BH260" s="22">
        <v>8014</v>
      </c>
      <c r="BI260" s="22">
        <v>23874</v>
      </c>
      <c r="BJ260" s="22">
        <v>0</v>
      </c>
      <c r="BK260" s="22">
        <v>0</v>
      </c>
      <c r="BL260" s="22">
        <v>0</v>
      </c>
      <c r="BM260" s="22">
        <v>3821</v>
      </c>
      <c r="BN260" s="22">
        <v>0</v>
      </c>
      <c r="BO260" s="22">
        <v>0</v>
      </c>
      <c r="BP260" s="22">
        <v>0</v>
      </c>
      <c r="BQ260" s="22">
        <v>0</v>
      </c>
      <c r="BR260" s="22">
        <v>0</v>
      </c>
      <c r="BS260" s="22">
        <v>0</v>
      </c>
      <c r="BT260" s="22">
        <v>0</v>
      </c>
      <c r="BU260" s="22">
        <v>0</v>
      </c>
      <c r="BV260" s="22">
        <v>8228</v>
      </c>
      <c r="BW260" s="22">
        <v>0</v>
      </c>
      <c r="BX260" s="22">
        <v>0</v>
      </c>
      <c r="BY260" s="22">
        <v>0</v>
      </c>
      <c r="BZ260" s="22">
        <v>0</v>
      </c>
      <c r="CA260" s="22">
        <v>0</v>
      </c>
      <c r="CB260" s="22">
        <v>0</v>
      </c>
      <c r="CC260" s="22">
        <v>418369</v>
      </c>
      <c r="CD260" s="22">
        <v>63165</v>
      </c>
    </row>
    <row r="261" spans="1:82" x14ac:dyDescent="0.25">
      <c r="A261" s="22" t="s">
        <v>120</v>
      </c>
      <c r="B261" s="22" t="s">
        <v>511</v>
      </c>
      <c r="C261" s="22" t="s">
        <v>640</v>
      </c>
      <c r="D261" s="22" t="s">
        <v>641</v>
      </c>
      <c r="E261" s="22">
        <v>471105</v>
      </c>
      <c r="F261" s="22">
        <v>4494</v>
      </c>
      <c r="G261" s="22">
        <v>32308</v>
      </c>
      <c r="H261" s="22">
        <v>0</v>
      </c>
      <c r="I261" s="22">
        <v>14998</v>
      </c>
      <c r="J261" s="22">
        <v>150</v>
      </c>
      <c r="K261" s="22">
        <v>0</v>
      </c>
      <c r="L261" s="22">
        <v>0</v>
      </c>
      <c r="M261" s="22">
        <v>950</v>
      </c>
      <c r="N261" s="22">
        <v>0</v>
      </c>
      <c r="O261" s="22">
        <v>0</v>
      </c>
      <c r="P261" s="22">
        <v>221517</v>
      </c>
      <c r="Q261" s="22">
        <v>0</v>
      </c>
      <c r="R261" s="22">
        <v>0</v>
      </c>
      <c r="S261" s="22">
        <v>0</v>
      </c>
      <c r="T261" s="22">
        <v>0</v>
      </c>
      <c r="U261" s="22">
        <v>89564</v>
      </c>
      <c r="V261" s="22">
        <v>103286</v>
      </c>
      <c r="W261" s="22">
        <v>17639</v>
      </c>
      <c r="X261" s="22">
        <v>0</v>
      </c>
      <c r="Y261" s="22">
        <v>8152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5987</v>
      </c>
      <c r="AI261" s="22">
        <v>8041</v>
      </c>
      <c r="AJ261" s="22">
        <v>14479</v>
      </c>
      <c r="AK261" s="22">
        <v>6350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  <c r="AQ261" s="22">
        <v>999020</v>
      </c>
      <c r="AR261" s="22">
        <v>23068</v>
      </c>
      <c r="AS261" s="22">
        <v>195196</v>
      </c>
      <c r="AT261" s="22">
        <v>0</v>
      </c>
      <c r="AU261" s="22">
        <v>25388</v>
      </c>
      <c r="AV261" s="22">
        <v>0</v>
      </c>
      <c r="AW261" s="22">
        <v>0</v>
      </c>
      <c r="AX261" s="22">
        <v>0</v>
      </c>
      <c r="AY261" s="22">
        <v>0</v>
      </c>
      <c r="AZ261" s="22">
        <v>0</v>
      </c>
      <c r="BA261" s="22">
        <v>0</v>
      </c>
      <c r="BB261" s="22">
        <v>75669</v>
      </c>
      <c r="BC261" s="22">
        <v>0</v>
      </c>
      <c r="BD261" s="22">
        <v>0</v>
      </c>
      <c r="BE261" s="22">
        <v>0</v>
      </c>
      <c r="BF261" s="22">
        <v>0</v>
      </c>
      <c r="BG261" s="22">
        <v>0</v>
      </c>
      <c r="BH261" s="22">
        <v>269264</v>
      </c>
      <c r="BI261" s="22">
        <v>0</v>
      </c>
      <c r="BJ261" s="22">
        <v>0</v>
      </c>
      <c r="BK261" s="22">
        <v>10559</v>
      </c>
      <c r="BL261" s="22">
        <v>0</v>
      </c>
      <c r="BM261" s="22">
        <v>0</v>
      </c>
      <c r="BN261" s="22">
        <v>0</v>
      </c>
      <c r="BO261" s="22">
        <v>0</v>
      </c>
      <c r="BP261" s="22">
        <v>0</v>
      </c>
      <c r="BQ261" s="22">
        <v>0</v>
      </c>
      <c r="BR261" s="22">
        <v>0</v>
      </c>
      <c r="BS261" s="22">
        <v>0</v>
      </c>
      <c r="BT261" s="22">
        <v>8960</v>
      </c>
      <c r="BU261" s="22">
        <v>0</v>
      </c>
      <c r="BV261" s="22">
        <v>67493</v>
      </c>
      <c r="BW261" s="22">
        <v>0</v>
      </c>
      <c r="BX261" s="22">
        <v>0</v>
      </c>
      <c r="BY261" s="22">
        <v>0</v>
      </c>
      <c r="BZ261" s="22">
        <v>0</v>
      </c>
      <c r="CA261" s="22">
        <v>0</v>
      </c>
      <c r="CB261" s="22">
        <v>2657</v>
      </c>
      <c r="CC261" s="22">
        <v>678254</v>
      </c>
      <c r="CD261" s="22">
        <v>320766</v>
      </c>
    </row>
    <row r="262" spans="1:82" x14ac:dyDescent="0.25">
      <c r="A262" s="22" t="s">
        <v>120</v>
      </c>
      <c r="B262" s="22" t="s">
        <v>511</v>
      </c>
      <c r="C262" s="22" t="s">
        <v>642</v>
      </c>
      <c r="D262" s="22" t="s">
        <v>643</v>
      </c>
      <c r="E262" s="22">
        <v>343860</v>
      </c>
      <c r="F262" s="22">
        <v>0</v>
      </c>
      <c r="G262" s="22">
        <v>13796</v>
      </c>
      <c r="H262" s="22">
        <v>0</v>
      </c>
      <c r="I262" s="22">
        <v>0</v>
      </c>
      <c r="J262" s="22">
        <v>32092</v>
      </c>
      <c r="K262" s="22">
        <v>0</v>
      </c>
      <c r="L262" s="22">
        <v>0</v>
      </c>
      <c r="M262" s="22">
        <v>2270</v>
      </c>
      <c r="N262" s="22">
        <v>0</v>
      </c>
      <c r="O262" s="22">
        <v>0</v>
      </c>
      <c r="P262" s="22">
        <v>3447</v>
      </c>
      <c r="Q262" s="22">
        <v>0</v>
      </c>
      <c r="R262" s="22">
        <v>0</v>
      </c>
      <c r="S262" s="22">
        <v>0</v>
      </c>
      <c r="T262" s="22">
        <v>0</v>
      </c>
      <c r="U262" s="22">
        <v>81415</v>
      </c>
      <c r="V262" s="22">
        <v>51509</v>
      </c>
      <c r="W262" s="22">
        <v>21192</v>
      </c>
      <c r="X262" s="22">
        <v>0</v>
      </c>
      <c r="Y262" s="22">
        <v>0</v>
      </c>
      <c r="Z262" s="22">
        <v>0</v>
      </c>
      <c r="AA262" s="22">
        <v>378</v>
      </c>
      <c r="AB262" s="22">
        <v>0</v>
      </c>
      <c r="AC262" s="22">
        <v>146</v>
      </c>
      <c r="AD262" s="22">
        <v>0</v>
      </c>
      <c r="AE262" s="22">
        <v>131868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681973</v>
      </c>
      <c r="AR262" s="22">
        <v>22294</v>
      </c>
      <c r="AS262" s="22">
        <v>168924</v>
      </c>
      <c r="AT262" s="22">
        <v>0</v>
      </c>
      <c r="AU262" s="22">
        <v>0</v>
      </c>
      <c r="AV262" s="22">
        <v>45339</v>
      </c>
      <c r="AW262" s="22">
        <v>0</v>
      </c>
      <c r="AX262" s="22">
        <v>1525</v>
      </c>
      <c r="AY262" s="22">
        <v>5371</v>
      </c>
      <c r="AZ262" s="22">
        <v>0</v>
      </c>
      <c r="BA262" s="22">
        <v>0</v>
      </c>
      <c r="BB262" s="22">
        <v>158318</v>
      </c>
      <c r="BC262" s="22">
        <v>0</v>
      </c>
      <c r="BD262" s="22">
        <v>0</v>
      </c>
      <c r="BE262" s="22">
        <v>0</v>
      </c>
      <c r="BF262" s="22">
        <v>0</v>
      </c>
      <c r="BG262" s="22">
        <v>120862</v>
      </c>
      <c r="BH262" s="22">
        <v>43445</v>
      </c>
      <c r="BI262" s="22">
        <v>21895</v>
      </c>
      <c r="BJ262" s="22">
        <v>0</v>
      </c>
      <c r="BK262" s="22">
        <v>2821</v>
      </c>
      <c r="BL262" s="22">
        <v>0</v>
      </c>
      <c r="BM262" s="22">
        <v>0</v>
      </c>
      <c r="BN262" s="22">
        <v>0</v>
      </c>
      <c r="BO262" s="22">
        <v>0</v>
      </c>
      <c r="BP262" s="22">
        <v>0</v>
      </c>
      <c r="BQ262" s="22">
        <v>36426</v>
      </c>
      <c r="BR262" s="22">
        <v>0</v>
      </c>
      <c r="BS262" s="22">
        <v>0</v>
      </c>
      <c r="BT262" s="22">
        <v>0</v>
      </c>
      <c r="BU262" s="22">
        <v>17249</v>
      </c>
      <c r="BV262" s="22">
        <v>0</v>
      </c>
      <c r="BW262" s="22">
        <v>6149</v>
      </c>
      <c r="BX262" s="22">
        <v>0</v>
      </c>
      <c r="BY262" s="22">
        <v>0</v>
      </c>
      <c r="BZ262" s="22">
        <v>0</v>
      </c>
      <c r="CA262" s="22">
        <v>0</v>
      </c>
      <c r="CB262" s="22">
        <v>0</v>
      </c>
      <c r="CC262" s="22">
        <v>650618</v>
      </c>
      <c r="CD262" s="22">
        <v>31355</v>
      </c>
    </row>
    <row r="263" spans="1:82" x14ac:dyDescent="0.25">
      <c r="A263" s="22" t="s">
        <v>120</v>
      </c>
      <c r="B263" s="22" t="s">
        <v>511</v>
      </c>
      <c r="C263" s="22" t="s">
        <v>644</v>
      </c>
      <c r="D263" s="22" t="s">
        <v>645</v>
      </c>
      <c r="E263" s="22">
        <v>686282</v>
      </c>
      <c r="F263" s="22">
        <v>0</v>
      </c>
      <c r="G263" s="22">
        <v>23283</v>
      </c>
      <c r="H263" s="22">
        <v>5950</v>
      </c>
      <c r="I263" s="22">
        <v>3062</v>
      </c>
      <c r="J263" s="22">
        <v>55814</v>
      </c>
      <c r="K263" s="22">
        <v>21399</v>
      </c>
      <c r="L263" s="22">
        <v>5552</v>
      </c>
      <c r="M263" s="22">
        <v>1480</v>
      </c>
      <c r="N263" s="22">
        <v>0</v>
      </c>
      <c r="O263" s="22">
        <v>0</v>
      </c>
      <c r="P263" s="22">
        <v>306445</v>
      </c>
      <c r="Q263" s="22">
        <v>0</v>
      </c>
      <c r="R263" s="22">
        <v>0</v>
      </c>
      <c r="S263" s="22">
        <v>0</v>
      </c>
      <c r="T263" s="22">
        <v>0</v>
      </c>
      <c r="U263" s="22">
        <v>361500</v>
      </c>
      <c r="V263" s="22">
        <v>94147</v>
      </c>
      <c r="W263" s="22">
        <v>173203</v>
      </c>
      <c r="X263" s="22">
        <v>0</v>
      </c>
      <c r="Y263" s="22">
        <v>29083</v>
      </c>
      <c r="Z263" s="22">
        <v>0</v>
      </c>
      <c r="AA263" s="22">
        <v>5653</v>
      </c>
      <c r="AB263" s="22">
        <v>1564</v>
      </c>
      <c r="AC263" s="22">
        <v>0</v>
      </c>
      <c r="AD263" s="22">
        <v>0</v>
      </c>
      <c r="AE263" s="22">
        <v>31143</v>
      </c>
      <c r="AF263" s="22">
        <v>0</v>
      </c>
      <c r="AG263" s="22">
        <v>0</v>
      </c>
      <c r="AH263" s="22">
        <v>0</v>
      </c>
      <c r="AI263" s="22">
        <v>0</v>
      </c>
      <c r="AJ263" s="22">
        <v>400832</v>
      </c>
      <c r="AK263" s="22">
        <v>185417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2391809</v>
      </c>
      <c r="AR263" s="22">
        <v>41563</v>
      </c>
      <c r="AS263" s="22">
        <v>266559</v>
      </c>
      <c r="AT263" s="22">
        <v>40075</v>
      </c>
      <c r="AU263" s="22">
        <v>0</v>
      </c>
      <c r="AV263" s="22">
        <v>61013</v>
      </c>
      <c r="AW263" s="22">
        <v>4022</v>
      </c>
      <c r="AX263" s="22">
        <v>15485</v>
      </c>
      <c r="AY263" s="22">
        <v>14367</v>
      </c>
      <c r="AZ263" s="22">
        <v>0</v>
      </c>
      <c r="BA263" s="22">
        <v>0</v>
      </c>
      <c r="BB263" s="22">
        <v>416340</v>
      </c>
      <c r="BC263" s="22">
        <v>0</v>
      </c>
      <c r="BD263" s="22">
        <v>0</v>
      </c>
      <c r="BE263" s="22">
        <v>2567</v>
      </c>
      <c r="BF263" s="22">
        <v>0</v>
      </c>
      <c r="BG263" s="22">
        <v>120019</v>
      </c>
      <c r="BH263" s="22">
        <v>92259</v>
      </c>
      <c r="BI263" s="22">
        <v>207954</v>
      </c>
      <c r="BJ263" s="22">
        <v>0</v>
      </c>
      <c r="BK263" s="22">
        <v>34118</v>
      </c>
      <c r="BL263" s="22">
        <v>0</v>
      </c>
      <c r="BM263" s="22">
        <v>26323</v>
      </c>
      <c r="BN263" s="22">
        <v>1564</v>
      </c>
      <c r="BO263" s="22">
        <v>0</v>
      </c>
      <c r="BP263" s="22">
        <v>0</v>
      </c>
      <c r="BQ263" s="22">
        <v>66050</v>
      </c>
      <c r="BR263" s="22">
        <v>0</v>
      </c>
      <c r="BS263" s="22">
        <v>0</v>
      </c>
      <c r="BT263" s="22">
        <v>0</v>
      </c>
      <c r="BU263" s="22">
        <v>0</v>
      </c>
      <c r="BV263" s="22">
        <v>490481</v>
      </c>
      <c r="BW263" s="22">
        <v>292797</v>
      </c>
      <c r="BX263" s="22">
        <v>0</v>
      </c>
      <c r="BY263" s="22">
        <v>0</v>
      </c>
      <c r="BZ263" s="22">
        <v>0</v>
      </c>
      <c r="CA263" s="22">
        <v>0</v>
      </c>
      <c r="CB263" s="22">
        <v>0</v>
      </c>
      <c r="CC263" s="22">
        <v>2193556</v>
      </c>
      <c r="CD263" s="22">
        <v>198253</v>
      </c>
    </row>
    <row r="264" spans="1:82" x14ac:dyDescent="0.25">
      <c r="A264" s="22" t="s">
        <v>120</v>
      </c>
      <c r="B264" s="22" t="s">
        <v>511</v>
      </c>
      <c r="C264" s="22" t="s">
        <v>646</v>
      </c>
      <c r="D264" s="22" t="s">
        <v>647</v>
      </c>
      <c r="E264" s="22">
        <v>552186</v>
      </c>
      <c r="F264" s="22">
        <v>0</v>
      </c>
      <c r="G264" s="22">
        <v>2529</v>
      </c>
      <c r="H264" s="22">
        <v>0</v>
      </c>
      <c r="I264" s="22">
        <v>0</v>
      </c>
      <c r="J264" s="22">
        <v>7955</v>
      </c>
      <c r="K264" s="22">
        <v>0</v>
      </c>
      <c r="L264" s="22">
        <v>0</v>
      </c>
      <c r="M264" s="22">
        <v>1480</v>
      </c>
      <c r="N264" s="22">
        <v>0</v>
      </c>
      <c r="O264" s="22">
        <v>0</v>
      </c>
      <c r="P264" s="22">
        <v>14532</v>
      </c>
      <c r="Q264" s="22">
        <v>0</v>
      </c>
      <c r="R264" s="22">
        <v>0</v>
      </c>
      <c r="S264" s="22">
        <v>0</v>
      </c>
      <c r="T264" s="22">
        <v>0</v>
      </c>
      <c r="U264" s="22">
        <v>180226</v>
      </c>
      <c r="V264" s="22">
        <v>40137</v>
      </c>
      <c r="W264" s="22">
        <v>83529</v>
      </c>
      <c r="X264" s="22">
        <v>0</v>
      </c>
      <c r="Y264" s="22">
        <v>13034</v>
      </c>
      <c r="Z264" s="22">
        <v>0</v>
      </c>
      <c r="AA264" s="22">
        <v>0</v>
      </c>
      <c r="AB264" s="22">
        <v>11256</v>
      </c>
      <c r="AC264" s="22">
        <v>122745</v>
      </c>
      <c r="AD264" s="22">
        <v>0</v>
      </c>
      <c r="AE264" s="22">
        <v>0</v>
      </c>
      <c r="AF264" s="22">
        <v>0</v>
      </c>
      <c r="AG264" s="22">
        <v>10625</v>
      </c>
      <c r="AH264" s="22">
        <v>128713</v>
      </c>
      <c r="AI264" s="22">
        <v>38000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  <c r="AQ264" s="22">
        <v>1206947</v>
      </c>
      <c r="AR264" s="22">
        <v>18486</v>
      </c>
      <c r="AS264" s="22">
        <v>127396</v>
      </c>
      <c r="AT264" s="22">
        <v>0</v>
      </c>
      <c r="AU264" s="22">
        <v>1130</v>
      </c>
      <c r="AV264" s="22">
        <v>20652</v>
      </c>
      <c r="AW264" s="22">
        <v>0</v>
      </c>
      <c r="AX264" s="22">
        <v>9038</v>
      </c>
      <c r="AY264" s="22">
        <v>4677</v>
      </c>
      <c r="AZ264" s="22">
        <v>0</v>
      </c>
      <c r="BA264" s="22">
        <v>12560</v>
      </c>
      <c r="BB264" s="22">
        <v>71883</v>
      </c>
      <c r="BC264" s="22">
        <v>0</v>
      </c>
      <c r="BD264" s="22">
        <v>0</v>
      </c>
      <c r="BE264" s="22">
        <v>0</v>
      </c>
      <c r="BF264" s="22">
        <v>0</v>
      </c>
      <c r="BG264" s="22">
        <v>180842</v>
      </c>
      <c r="BH264" s="22">
        <v>36319</v>
      </c>
      <c r="BI264" s="22">
        <v>77179</v>
      </c>
      <c r="BJ264" s="22">
        <v>0</v>
      </c>
      <c r="BK264" s="22">
        <v>17427</v>
      </c>
      <c r="BL264" s="22">
        <v>0</v>
      </c>
      <c r="BM264" s="22">
        <v>570</v>
      </c>
      <c r="BN264" s="22">
        <v>1227</v>
      </c>
      <c r="BO264" s="22">
        <v>183277</v>
      </c>
      <c r="BP264" s="22">
        <v>0</v>
      </c>
      <c r="BQ264" s="22">
        <v>19178</v>
      </c>
      <c r="BR264" s="22">
        <v>3568</v>
      </c>
      <c r="BS264" s="22">
        <v>0</v>
      </c>
      <c r="BT264" s="22">
        <v>30499</v>
      </c>
      <c r="BU264" s="22">
        <v>58319</v>
      </c>
      <c r="BV264" s="22">
        <v>0</v>
      </c>
      <c r="BW264" s="22">
        <v>4436</v>
      </c>
      <c r="BX264" s="22">
        <v>0</v>
      </c>
      <c r="BY264" s="22">
        <v>0</v>
      </c>
      <c r="BZ264" s="22">
        <v>0</v>
      </c>
      <c r="CA264" s="22">
        <v>0</v>
      </c>
      <c r="CB264" s="22">
        <v>160455</v>
      </c>
      <c r="CC264" s="22">
        <v>1039118</v>
      </c>
      <c r="CD264" s="22">
        <v>167829</v>
      </c>
    </row>
    <row r="265" spans="1:82" x14ac:dyDescent="0.25">
      <c r="A265" s="22" t="s">
        <v>120</v>
      </c>
      <c r="B265" s="22" t="s">
        <v>511</v>
      </c>
      <c r="C265" s="22" t="s">
        <v>648</v>
      </c>
      <c r="D265" s="22" t="s">
        <v>649</v>
      </c>
      <c r="E265" s="22">
        <v>142851</v>
      </c>
      <c r="F265" s="22">
        <v>0</v>
      </c>
      <c r="G265" s="22">
        <v>3408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6185</v>
      </c>
      <c r="Q265" s="22">
        <v>0</v>
      </c>
      <c r="R265" s="22">
        <v>0</v>
      </c>
      <c r="S265" s="22">
        <v>0</v>
      </c>
      <c r="T265" s="22">
        <v>0</v>
      </c>
      <c r="U265" s="22">
        <v>59011</v>
      </c>
      <c r="V265" s="22">
        <v>365</v>
      </c>
      <c r="W265" s="22">
        <v>16543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10150</v>
      </c>
      <c r="AF265" s="22">
        <v>0</v>
      </c>
      <c r="AG265" s="22">
        <v>0</v>
      </c>
      <c r="AH265" s="22">
        <v>0</v>
      </c>
      <c r="AI265" s="22">
        <v>0</v>
      </c>
      <c r="AJ265" s="22">
        <v>4393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  <c r="AQ265" s="22">
        <v>242906</v>
      </c>
      <c r="AR265" s="22">
        <v>3362</v>
      </c>
      <c r="AS265" s="22">
        <v>74856</v>
      </c>
      <c r="AT265" s="22">
        <v>0</v>
      </c>
      <c r="AU265" s="22">
        <v>0</v>
      </c>
      <c r="AV265" s="22">
        <v>4000</v>
      </c>
      <c r="AW265" s="22">
        <v>0</v>
      </c>
      <c r="AX265" s="22">
        <v>2459</v>
      </c>
      <c r="AY265" s="22">
        <v>0</v>
      </c>
      <c r="AZ265" s="22">
        <v>0</v>
      </c>
      <c r="BA265" s="22">
        <v>0</v>
      </c>
      <c r="BB265" s="22">
        <v>74659</v>
      </c>
      <c r="BC265" s="22">
        <v>0</v>
      </c>
      <c r="BD265" s="22">
        <v>0</v>
      </c>
      <c r="BE265" s="22">
        <v>0</v>
      </c>
      <c r="BF265" s="22">
        <v>0</v>
      </c>
      <c r="BG265" s="22">
        <v>68317</v>
      </c>
      <c r="BH265" s="22">
        <v>946</v>
      </c>
      <c r="BI265" s="22">
        <v>13943</v>
      </c>
      <c r="BJ265" s="22">
        <v>0</v>
      </c>
      <c r="BK265" s="22">
        <v>0</v>
      </c>
      <c r="BL265" s="22">
        <v>0</v>
      </c>
      <c r="BM265" s="22">
        <v>0</v>
      </c>
      <c r="BN265" s="22">
        <v>0</v>
      </c>
      <c r="BO265" s="22">
        <v>0</v>
      </c>
      <c r="BP265" s="22">
        <v>0</v>
      </c>
      <c r="BQ265" s="22">
        <v>10385</v>
      </c>
      <c r="BR265" s="22">
        <v>0</v>
      </c>
      <c r="BS265" s="22">
        <v>0</v>
      </c>
      <c r="BT265" s="22">
        <v>0</v>
      </c>
      <c r="BU265" s="22">
        <v>8960</v>
      </c>
      <c r="BV265" s="22">
        <v>4733</v>
      </c>
      <c r="BW265" s="22">
        <v>5610</v>
      </c>
      <c r="BX265" s="22">
        <v>0</v>
      </c>
      <c r="BY265" s="22">
        <v>0</v>
      </c>
      <c r="BZ265" s="22">
        <v>0</v>
      </c>
      <c r="CA265" s="22">
        <v>0</v>
      </c>
      <c r="CB265" s="22">
        <v>0</v>
      </c>
      <c r="CC265" s="22">
        <v>272230</v>
      </c>
      <c r="CD265" s="22">
        <v>-29324</v>
      </c>
    </row>
    <row r="266" spans="1:82" x14ac:dyDescent="0.25">
      <c r="A266" s="22" t="s">
        <v>120</v>
      </c>
      <c r="B266" s="22" t="s">
        <v>511</v>
      </c>
      <c r="C266" s="22" t="s">
        <v>650</v>
      </c>
      <c r="D266" s="22" t="s">
        <v>651</v>
      </c>
      <c r="E266" s="22">
        <v>210620</v>
      </c>
      <c r="F266" s="22">
        <v>0</v>
      </c>
      <c r="G266" s="22">
        <v>0</v>
      </c>
      <c r="H266" s="22">
        <v>0</v>
      </c>
      <c r="I266" s="22">
        <v>0</v>
      </c>
      <c r="J266" s="22">
        <v>15800</v>
      </c>
      <c r="K266" s="22">
        <v>0</v>
      </c>
      <c r="L266" s="22">
        <v>0</v>
      </c>
      <c r="M266" s="22">
        <v>700</v>
      </c>
      <c r="N266" s="22">
        <v>0</v>
      </c>
      <c r="O266" s="22">
        <v>0</v>
      </c>
      <c r="P266" s="22">
        <v>20049</v>
      </c>
      <c r="Q266" s="22">
        <v>0</v>
      </c>
      <c r="R266" s="22">
        <v>0</v>
      </c>
      <c r="S266" s="22">
        <v>0</v>
      </c>
      <c r="T266" s="22">
        <v>0</v>
      </c>
      <c r="U266" s="22">
        <v>101463</v>
      </c>
      <c r="V266" s="22">
        <v>23726</v>
      </c>
      <c r="W266" s="22">
        <v>16328</v>
      </c>
      <c r="X266" s="22">
        <v>0</v>
      </c>
      <c r="Y266" s="22">
        <v>6416</v>
      </c>
      <c r="Z266" s="22">
        <v>0</v>
      </c>
      <c r="AA266" s="22">
        <v>0</v>
      </c>
      <c r="AB266" s="22">
        <v>0</v>
      </c>
      <c r="AC266" s="22">
        <v>119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3394</v>
      </c>
      <c r="AQ266" s="22">
        <v>398615</v>
      </c>
      <c r="AR266" s="22">
        <v>6464</v>
      </c>
      <c r="AS266" s="22">
        <v>121607</v>
      </c>
      <c r="AT266" s="22">
        <v>0</v>
      </c>
      <c r="AU266" s="22">
        <v>0</v>
      </c>
      <c r="AV266" s="22">
        <v>29892</v>
      </c>
      <c r="AW266" s="22">
        <v>0</v>
      </c>
      <c r="AX266" s="22">
        <v>0</v>
      </c>
      <c r="AY266" s="22">
        <v>3094</v>
      </c>
      <c r="AZ266" s="22">
        <v>0</v>
      </c>
      <c r="BA266" s="22">
        <v>0</v>
      </c>
      <c r="BB266" s="22">
        <v>72950</v>
      </c>
      <c r="BC266" s="22">
        <v>0</v>
      </c>
      <c r="BD266" s="22">
        <v>0</v>
      </c>
      <c r="BE266" s="22">
        <v>0</v>
      </c>
      <c r="BF266" s="22">
        <v>0</v>
      </c>
      <c r="BG266" s="22">
        <v>160137</v>
      </c>
      <c r="BH266" s="22">
        <v>35940</v>
      </c>
      <c r="BI266" s="22">
        <v>34483</v>
      </c>
      <c r="BJ266" s="22">
        <v>0</v>
      </c>
      <c r="BK266" s="22">
        <v>4700</v>
      </c>
      <c r="BL266" s="22">
        <v>0</v>
      </c>
      <c r="BM266" s="22">
        <v>0</v>
      </c>
      <c r="BN266" s="22">
        <v>0</v>
      </c>
      <c r="BO266" s="22">
        <v>1410</v>
      </c>
      <c r="BP266" s="22">
        <v>0</v>
      </c>
      <c r="BQ266" s="22">
        <v>0</v>
      </c>
      <c r="BR266" s="22">
        <v>0</v>
      </c>
      <c r="BS266" s="22">
        <v>0</v>
      </c>
      <c r="BT266" s="22">
        <v>0</v>
      </c>
      <c r="BU266" s="22">
        <v>0</v>
      </c>
      <c r="BV266" s="22">
        <v>9637</v>
      </c>
      <c r="BW266" s="22">
        <v>0</v>
      </c>
      <c r="BX266" s="22">
        <v>0</v>
      </c>
      <c r="BY266" s="22">
        <v>0</v>
      </c>
      <c r="BZ266" s="22">
        <v>0</v>
      </c>
      <c r="CA266" s="22">
        <v>0</v>
      </c>
      <c r="CB266" s="22">
        <v>0</v>
      </c>
      <c r="CC266" s="22">
        <v>480314</v>
      </c>
      <c r="CD266" s="22">
        <v>-81699</v>
      </c>
    </row>
    <row r="267" spans="1:82" x14ac:dyDescent="0.25">
      <c r="A267" s="22" t="s">
        <v>120</v>
      </c>
      <c r="B267" s="22" t="s">
        <v>511</v>
      </c>
      <c r="C267" s="22" t="s">
        <v>652</v>
      </c>
      <c r="D267" s="22" t="s">
        <v>653</v>
      </c>
      <c r="E267" s="22">
        <v>181780</v>
      </c>
      <c r="F267" s="22">
        <v>0</v>
      </c>
      <c r="G267" s="22">
        <v>6458</v>
      </c>
      <c r="H267" s="22">
        <v>0</v>
      </c>
      <c r="I267" s="22">
        <v>0</v>
      </c>
      <c r="J267" s="22">
        <v>18640</v>
      </c>
      <c r="K267" s="22">
        <v>0</v>
      </c>
      <c r="L267" s="22">
        <v>0</v>
      </c>
      <c r="M267" s="22">
        <v>683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55477</v>
      </c>
      <c r="V267" s="22">
        <v>8349</v>
      </c>
      <c r="W267" s="22">
        <v>5563</v>
      </c>
      <c r="X267" s="22">
        <v>0</v>
      </c>
      <c r="Y267" s="22">
        <v>5069</v>
      </c>
      <c r="Z267" s="22">
        <v>0</v>
      </c>
      <c r="AA267" s="22">
        <v>175</v>
      </c>
      <c r="AB267" s="22">
        <v>0</v>
      </c>
      <c r="AC267" s="22">
        <v>20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4300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  <c r="AQ267" s="22">
        <v>286514</v>
      </c>
      <c r="AR267" s="22">
        <v>5010</v>
      </c>
      <c r="AS267" s="22">
        <v>138873</v>
      </c>
      <c r="AT267" s="22">
        <v>0</v>
      </c>
      <c r="AU267" s="22">
        <v>0</v>
      </c>
      <c r="AV267" s="22">
        <v>25324</v>
      </c>
      <c r="AW267" s="22">
        <v>0</v>
      </c>
      <c r="AX267" s="22">
        <v>0</v>
      </c>
      <c r="AY267" s="22">
        <v>4273</v>
      </c>
      <c r="AZ267" s="22">
        <v>0</v>
      </c>
      <c r="BA267" s="22">
        <v>0</v>
      </c>
      <c r="BB267" s="22">
        <v>19430</v>
      </c>
      <c r="BC267" s="22">
        <v>0</v>
      </c>
      <c r="BD267" s="22">
        <v>0</v>
      </c>
      <c r="BE267" s="22">
        <v>0</v>
      </c>
      <c r="BF267" s="22">
        <v>0</v>
      </c>
      <c r="BG267" s="22">
        <v>108340</v>
      </c>
      <c r="BH267" s="22">
        <v>14094</v>
      </c>
      <c r="BI267" s="22">
        <v>12662</v>
      </c>
      <c r="BJ267" s="22">
        <v>0</v>
      </c>
      <c r="BK267" s="22">
        <v>0</v>
      </c>
      <c r="BL267" s="22">
        <v>0</v>
      </c>
      <c r="BM267" s="22">
        <v>0</v>
      </c>
      <c r="BN267" s="22">
        <v>0</v>
      </c>
      <c r="BO267" s="22">
        <v>1300</v>
      </c>
      <c r="BP267" s="22">
        <v>0</v>
      </c>
      <c r="BQ267" s="22">
        <v>0</v>
      </c>
      <c r="BR267" s="22">
        <v>0</v>
      </c>
      <c r="BS267" s="22">
        <v>0</v>
      </c>
      <c r="BT267" s="22">
        <v>0</v>
      </c>
      <c r="BU267" s="22">
        <v>0</v>
      </c>
      <c r="BV267" s="22">
        <v>20567</v>
      </c>
      <c r="BW267" s="22">
        <v>10088</v>
      </c>
      <c r="BX267" s="22">
        <v>0</v>
      </c>
      <c r="BY267" s="22">
        <v>0</v>
      </c>
      <c r="BZ267" s="22">
        <v>0</v>
      </c>
      <c r="CA267" s="22">
        <v>0</v>
      </c>
      <c r="CB267" s="22">
        <v>0</v>
      </c>
      <c r="CC267" s="22">
        <v>359961</v>
      </c>
      <c r="CD267" s="22">
        <v>-73447</v>
      </c>
    </row>
    <row r="268" spans="1:82" x14ac:dyDescent="0.25">
      <c r="A268" s="22" t="s">
        <v>120</v>
      </c>
      <c r="B268" s="22" t="s">
        <v>511</v>
      </c>
      <c r="C268" s="22" t="s">
        <v>654</v>
      </c>
      <c r="D268" s="22" t="s">
        <v>655</v>
      </c>
      <c r="E268" s="22">
        <v>0</v>
      </c>
      <c r="F268" s="22">
        <v>0</v>
      </c>
      <c r="G268" s="22">
        <v>197969</v>
      </c>
      <c r="H268" s="22">
        <v>0</v>
      </c>
      <c r="I268" s="22">
        <v>0</v>
      </c>
      <c r="J268" s="22">
        <v>0</v>
      </c>
      <c r="K268" s="22">
        <v>14025</v>
      </c>
      <c r="L268" s="22">
        <v>0</v>
      </c>
      <c r="M268" s="22">
        <v>0</v>
      </c>
      <c r="N268" s="22">
        <v>0</v>
      </c>
      <c r="O268" s="22">
        <v>0</v>
      </c>
      <c r="P268" s="22">
        <v>390126</v>
      </c>
      <c r="Q268" s="22">
        <v>0</v>
      </c>
      <c r="R268" s="22">
        <v>0</v>
      </c>
      <c r="S268" s="22">
        <v>0</v>
      </c>
      <c r="T268" s="22">
        <v>0</v>
      </c>
      <c r="U268" s="22">
        <v>138945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11833</v>
      </c>
      <c r="AN268" s="22">
        <v>0</v>
      </c>
      <c r="AO268" s="22">
        <v>0</v>
      </c>
      <c r="AP268" s="22">
        <v>25133</v>
      </c>
      <c r="AQ268" s="22">
        <v>778031</v>
      </c>
      <c r="AR268" s="22">
        <v>15521</v>
      </c>
      <c r="AS268" s="22">
        <v>197609</v>
      </c>
      <c r="AT268" s="22">
        <v>0</v>
      </c>
      <c r="AU268" s="22">
        <v>0</v>
      </c>
      <c r="AV268" s="22">
        <v>0</v>
      </c>
      <c r="AW268" s="22">
        <v>47958</v>
      </c>
      <c r="AX268" s="22">
        <v>0</v>
      </c>
      <c r="AY268" s="22">
        <v>0</v>
      </c>
      <c r="AZ268" s="22">
        <v>0</v>
      </c>
      <c r="BA268" s="22">
        <v>0</v>
      </c>
      <c r="BB268" s="22">
        <v>472567</v>
      </c>
      <c r="BC268" s="22">
        <v>0</v>
      </c>
      <c r="BD268" s="22">
        <v>0</v>
      </c>
      <c r="BE268" s="22">
        <v>0</v>
      </c>
      <c r="BF268" s="22">
        <v>0</v>
      </c>
      <c r="BG268" s="22">
        <v>86761</v>
      </c>
      <c r="BH268" s="22">
        <v>17457</v>
      </c>
      <c r="BI268" s="22">
        <v>28127</v>
      </c>
      <c r="BJ268" s="22">
        <v>0</v>
      </c>
      <c r="BK268" s="22">
        <v>11211</v>
      </c>
      <c r="BL268" s="22">
        <v>0</v>
      </c>
      <c r="BM268" s="22">
        <v>0</v>
      </c>
      <c r="BN268" s="22">
        <v>0</v>
      </c>
      <c r="BO268" s="22">
        <v>0</v>
      </c>
      <c r="BP268" s="22">
        <v>0</v>
      </c>
      <c r="BQ268" s="22">
        <v>0</v>
      </c>
      <c r="BR268" s="22">
        <v>0</v>
      </c>
      <c r="BS268" s="22">
        <v>0</v>
      </c>
      <c r="BT268" s="22">
        <v>0</v>
      </c>
      <c r="BU268" s="22">
        <v>0</v>
      </c>
      <c r="BV268" s="22">
        <v>3933</v>
      </c>
      <c r="BW268" s="22">
        <v>0</v>
      </c>
      <c r="BX268" s="22">
        <v>0</v>
      </c>
      <c r="BY268" s="22">
        <v>0</v>
      </c>
      <c r="BZ268" s="22">
        <v>0</v>
      </c>
      <c r="CA268" s="22">
        <v>0</v>
      </c>
      <c r="CB268" s="22">
        <v>2539</v>
      </c>
      <c r="CC268" s="22">
        <v>883683</v>
      </c>
      <c r="CD268" s="22">
        <v>-105652</v>
      </c>
    </row>
    <row r="269" spans="1:82" x14ac:dyDescent="0.25">
      <c r="A269" s="22" t="s">
        <v>120</v>
      </c>
      <c r="B269" s="22" t="s">
        <v>511</v>
      </c>
      <c r="C269" s="22" t="s">
        <v>656</v>
      </c>
      <c r="D269" s="22" t="s">
        <v>657</v>
      </c>
      <c r="E269" s="22">
        <v>59755</v>
      </c>
      <c r="F269" s="22">
        <v>0</v>
      </c>
      <c r="G269" s="22">
        <v>56183</v>
      </c>
      <c r="H269" s="22">
        <v>0</v>
      </c>
      <c r="I269" s="22">
        <v>0</v>
      </c>
      <c r="J269" s="22">
        <v>1462</v>
      </c>
      <c r="K269" s="22">
        <v>0</v>
      </c>
      <c r="L269" s="22">
        <v>0</v>
      </c>
      <c r="M269" s="22">
        <v>175</v>
      </c>
      <c r="N269" s="22">
        <v>0</v>
      </c>
      <c r="O269" s="22">
        <v>0</v>
      </c>
      <c r="P269" s="22">
        <v>198670</v>
      </c>
      <c r="Q269" s="22">
        <v>0</v>
      </c>
      <c r="R269" s="22">
        <v>0</v>
      </c>
      <c r="S269" s="22">
        <v>0</v>
      </c>
      <c r="T269" s="22">
        <v>0</v>
      </c>
      <c r="U269" s="22">
        <v>1120</v>
      </c>
      <c r="V269" s="22">
        <v>5371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16188</v>
      </c>
      <c r="AK269" s="22">
        <v>21917</v>
      </c>
      <c r="AL269" s="22">
        <v>0</v>
      </c>
      <c r="AM269" s="22">
        <v>0</v>
      </c>
      <c r="AN269" s="22">
        <v>0</v>
      </c>
      <c r="AO269" s="22">
        <v>0</v>
      </c>
      <c r="AP269" s="22">
        <v>450</v>
      </c>
      <c r="AQ269" s="22">
        <v>361291</v>
      </c>
      <c r="AR269" s="22">
        <v>0</v>
      </c>
      <c r="AS269" s="22">
        <v>72594</v>
      </c>
      <c r="AT269" s="22">
        <v>0</v>
      </c>
      <c r="AU269" s="22">
        <v>0</v>
      </c>
      <c r="AV269" s="22">
        <v>4368</v>
      </c>
      <c r="AW269" s="22">
        <v>0</v>
      </c>
      <c r="AX269" s="22">
        <v>0</v>
      </c>
      <c r="AY269" s="22">
        <v>0</v>
      </c>
      <c r="AZ269" s="22">
        <v>0</v>
      </c>
      <c r="BA269" s="22">
        <v>0</v>
      </c>
      <c r="BB269" s="22">
        <v>25572</v>
      </c>
      <c r="BC269" s="22">
        <v>0</v>
      </c>
      <c r="BD269" s="22">
        <v>0</v>
      </c>
      <c r="BE269" s="22">
        <v>0</v>
      </c>
      <c r="BF269" s="22">
        <v>0</v>
      </c>
      <c r="BG269" s="22">
        <v>0</v>
      </c>
      <c r="BH269" s="22">
        <v>10103</v>
      </c>
      <c r="BI269" s="22">
        <v>0</v>
      </c>
      <c r="BJ269" s="22">
        <v>0</v>
      </c>
      <c r="BK269" s="22">
        <v>0</v>
      </c>
      <c r="BL269" s="22">
        <v>0</v>
      </c>
      <c r="BM269" s="22">
        <v>0</v>
      </c>
      <c r="BN269" s="22">
        <v>0</v>
      </c>
      <c r="BO269" s="22">
        <v>0</v>
      </c>
      <c r="BP269" s="22">
        <v>0</v>
      </c>
      <c r="BQ269" s="22">
        <v>0</v>
      </c>
      <c r="BR269" s="22">
        <v>0</v>
      </c>
      <c r="BS269" s="22">
        <v>0</v>
      </c>
      <c r="BT269" s="22">
        <v>0</v>
      </c>
      <c r="BU269" s="22">
        <v>0</v>
      </c>
      <c r="BV269" s="22">
        <v>3146</v>
      </c>
      <c r="BW269" s="22">
        <v>12178</v>
      </c>
      <c r="BX269" s="22">
        <v>0</v>
      </c>
      <c r="BY269" s="22">
        <v>0</v>
      </c>
      <c r="BZ269" s="22">
        <v>0</v>
      </c>
      <c r="CA269" s="22">
        <v>0</v>
      </c>
      <c r="CB269" s="22">
        <v>22903</v>
      </c>
      <c r="CC269" s="22">
        <v>150864</v>
      </c>
      <c r="CD269" s="22">
        <v>210427</v>
      </c>
    </row>
    <row r="270" spans="1:82" x14ac:dyDescent="0.25">
      <c r="A270" s="22" t="s">
        <v>120</v>
      </c>
      <c r="B270" s="22" t="s">
        <v>511</v>
      </c>
      <c r="C270" s="22" t="s">
        <v>658</v>
      </c>
      <c r="D270" s="22" t="s">
        <v>659</v>
      </c>
      <c r="E270" s="22">
        <v>497982</v>
      </c>
      <c r="F270" s="22">
        <v>0</v>
      </c>
      <c r="G270" s="22">
        <v>19157</v>
      </c>
      <c r="H270" s="22">
        <v>0</v>
      </c>
      <c r="I270" s="22">
        <v>0</v>
      </c>
      <c r="J270" s="22">
        <v>14067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145152</v>
      </c>
      <c r="Q270" s="22">
        <v>0</v>
      </c>
      <c r="R270" s="22">
        <v>0</v>
      </c>
      <c r="S270" s="22">
        <v>0</v>
      </c>
      <c r="T270" s="22">
        <v>0</v>
      </c>
      <c r="U270" s="22">
        <v>392887</v>
      </c>
      <c r="V270" s="22">
        <v>51280</v>
      </c>
      <c r="W270" s="22">
        <v>16404</v>
      </c>
      <c r="X270" s="22">
        <v>0</v>
      </c>
      <c r="Y270" s="22">
        <v>64293</v>
      </c>
      <c r="Z270" s="22">
        <v>0</v>
      </c>
      <c r="AA270" s="22">
        <v>0</v>
      </c>
      <c r="AB270" s="22">
        <v>0</v>
      </c>
      <c r="AC270" s="22">
        <v>0</v>
      </c>
      <c r="AD270" s="22">
        <v>19154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5200</v>
      </c>
      <c r="AK270" s="22">
        <v>2000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1227576</v>
      </c>
      <c r="AR270" s="22">
        <v>19863</v>
      </c>
      <c r="AS270" s="22">
        <v>170987</v>
      </c>
      <c r="AT270" s="22">
        <v>0</v>
      </c>
      <c r="AU270" s="22">
        <v>0</v>
      </c>
      <c r="AV270" s="22">
        <v>24630</v>
      </c>
      <c r="AW270" s="22">
        <v>0</v>
      </c>
      <c r="AX270" s="22">
        <v>0</v>
      </c>
      <c r="AY270" s="22">
        <v>0</v>
      </c>
      <c r="AZ270" s="22">
        <v>0</v>
      </c>
      <c r="BA270" s="22">
        <v>3819</v>
      </c>
      <c r="BB270" s="22">
        <v>263706</v>
      </c>
      <c r="BC270" s="22">
        <v>0</v>
      </c>
      <c r="BD270" s="22">
        <v>0</v>
      </c>
      <c r="BE270" s="22">
        <v>0</v>
      </c>
      <c r="BF270" s="22">
        <v>0</v>
      </c>
      <c r="BG270" s="22">
        <v>201087</v>
      </c>
      <c r="BH270" s="22">
        <v>27298</v>
      </c>
      <c r="BI270" s="22">
        <v>11762</v>
      </c>
      <c r="BJ270" s="22">
        <v>0</v>
      </c>
      <c r="BK270" s="22">
        <v>76247</v>
      </c>
      <c r="BL270" s="22">
        <v>0</v>
      </c>
      <c r="BM270" s="22">
        <v>0</v>
      </c>
      <c r="BN270" s="22">
        <v>0</v>
      </c>
      <c r="BO270" s="22">
        <v>0</v>
      </c>
      <c r="BP270" s="22">
        <v>0</v>
      </c>
      <c r="BQ270" s="22">
        <v>8780</v>
      </c>
      <c r="BR270" s="22">
        <v>0</v>
      </c>
      <c r="BS270" s="22">
        <v>0</v>
      </c>
      <c r="BT270" s="22">
        <v>0</v>
      </c>
      <c r="BU270" s="22">
        <v>0</v>
      </c>
      <c r="BV270" s="22">
        <v>23393</v>
      </c>
      <c r="BW270" s="22">
        <v>2514</v>
      </c>
      <c r="BX270" s="22">
        <v>0</v>
      </c>
      <c r="BY270" s="22">
        <v>0</v>
      </c>
      <c r="BZ270" s="22">
        <v>0</v>
      </c>
      <c r="CA270" s="22">
        <v>0</v>
      </c>
      <c r="CB270" s="22">
        <v>56004</v>
      </c>
      <c r="CC270" s="22">
        <v>890090</v>
      </c>
      <c r="CD270" s="22">
        <v>337486</v>
      </c>
    </row>
    <row r="271" spans="1:82" x14ac:dyDescent="0.25">
      <c r="A271" s="22" t="s">
        <v>120</v>
      </c>
      <c r="B271" s="22" t="s">
        <v>511</v>
      </c>
      <c r="C271" s="22" t="s">
        <v>660</v>
      </c>
      <c r="D271" s="22" t="s">
        <v>661</v>
      </c>
      <c r="E271" s="22">
        <v>292934</v>
      </c>
      <c r="F271" s="22">
        <v>1829</v>
      </c>
      <c r="G271" s="22">
        <v>572452</v>
      </c>
      <c r="H271" s="22">
        <v>0</v>
      </c>
      <c r="I271" s="22">
        <v>0</v>
      </c>
      <c r="J271" s="22">
        <v>68500</v>
      </c>
      <c r="K271" s="22">
        <v>0</v>
      </c>
      <c r="L271" s="22">
        <v>0</v>
      </c>
      <c r="M271" s="22">
        <v>5190</v>
      </c>
      <c r="N271" s="22">
        <v>0</v>
      </c>
      <c r="O271" s="22">
        <v>0</v>
      </c>
      <c r="P271" s="22">
        <v>379405</v>
      </c>
      <c r="Q271" s="22">
        <v>0</v>
      </c>
      <c r="R271" s="22">
        <v>0</v>
      </c>
      <c r="S271" s="22">
        <v>0</v>
      </c>
      <c r="T271" s="22">
        <v>0</v>
      </c>
      <c r="U271" s="22">
        <v>150089</v>
      </c>
      <c r="V271" s="22">
        <v>31937</v>
      </c>
      <c r="W271" s="22">
        <v>47465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8562</v>
      </c>
      <c r="AF271" s="22">
        <v>0</v>
      </c>
      <c r="AG271" s="22">
        <v>0</v>
      </c>
      <c r="AH271" s="22">
        <v>0</v>
      </c>
      <c r="AI271" s="22">
        <v>0</v>
      </c>
      <c r="AJ271" s="22">
        <v>19146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1577509</v>
      </c>
      <c r="AR271" s="22">
        <v>34543</v>
      </c>
      <c r="AS271" s="22">
        <v>760864</v>
      </c>
      <c r="AT271" s="22">
        <v>0</v>
      </c>
      <c r="AU271" s="22">
        <v>0</v>
      </c>
      <c r="AV271" s="22">
        <v>90880</v>
      </c>
      <c r="AW271" s="22">
        <v>0</v>
      </c>
      <c r="AX271" s="22">
        <v>0</v>
      </c>
      <c r="AY271" s="22">
        <v>1920</v>
      </c>
      <c r="AZ271" s="22">
        <v>0</v>
      </c>
      <c r="BA271" s="22">
        <v>25822</v>
      </c>
      <c r="BB271" s="22">
        <v>99471</v>
      </c>
      <c r="BC271" s="22">
        <v>0</v>
      </c>
      <c r="BD271" s="22">
        <v>0</v>
      </c>
      <c r="BE271" s="22">
        <v>0</v>
      </c>
      <c r="BF271" s="22">
        <v>0</v>
      </c>
      <c r="BG271" s="22">
        <v>289761</v>
      </c>
      <c r="BH271" s="22">
        <v>22054</v>
      </c>
      <c r="BI271" s="22">
        <v>29318</v>
      </c>
      <c r="BJ271" s="22">
        <v>0</v>
      </c>
      <c r="BK271" s="22">
        <v>4375</v>
      </c>
      <c r="BL271" s="22">
        <v>0</v>
      </c>
      <c r="BM271" s="22">
        <v>0</v>
      </c>
      <c r="BN271" s="22">
        <v>0</v>
      </c>
      <c r="BO271" s="22">
        <v>0</v>
      </c>
      <c r="BP271" s="22">
        <v>0</v>
      </c>
      <c r="BQ271" s="22">
        <v>7756</v>
      </c>
      <c r="BR271" s="22">
        <v>0</v>
      </c>
      <c r="BS271" s="22">
        <v>0</v>
      </c>
      <c r="BT271" s="22">
        <v>0</v>
      </c>
      <c r="BU271" s="22">
        <v>0</v>
      </c>
      <c r="BV271" s="22">
        <v>103150</v>
      </c>
      <c r="BW271" s="22">
        <v>0</v>
      </c>
      <c r="BX271" s="22">
        <v>0</v>
      </c>
      <c r="BY271" s="22">
        <v>0</v>
      </c>
      <c r="BZ271" s="22">
        <v>0</v>
      </c>
      <c r="CA271" s="22">
        <v>0</v>
      </c>
      <c r="CB271" s="22">
        <v>0</v>
      </c>
      <c r="CC271" s="22">
        <v>1469914</v>
      </c>
      <c r="CD271" s="22">
        <v>107595</v>
      </c>
    </row>
    <row r="272" spans="1:82" x14ac:dyDescent="0.25">
      <c r="A272" s="22" t="s">
        <v>120</v>
      </c>
      <c r="B272" s="22" t="s">
        <v>511</v>
      </c>
      <c r="C272" s="22" t="s">
        <v>662</v>
      </c>
      <c r="D272" s="22" t="s">
        <v>663</v>
      </c>
      <c r="E272" s="22">
        <v>221150</v>
      </c>
      <c r="F272" s="22">
        <v>0</v>
      </c>
      <c r="G272" s="22">
        <v>19127</v>
      </c>
      <c r="H272" s="22">
        <v>0</v>
      </c>
      <c r="I272" s="22">
        <v>0</v>
      </c>
      <c r="J272" s="22">
        <v>17543</v>
      </c>
      <c r="K272" s="22">
        <v>0</v>
      </c>
      <c r="L272" s="22">
        <v>0</v>
      </c>
      <c r="M272" s="22">
        <v>10</v>
      </c>
      <c r="N272" s="22">
        <v>0</v>
      </c>
      <c r="O272" s="22">
        <v>0</v>
      </c>
      <c r="P272" s="22">
        <v>28967</v>
      </c>
      <c r="Q272" s="22">
        <v>0</v>
      </c>
      <c r="R272" s="22">
        <v>0</v>
      </c>
      <c r="S272" s="22">
        <v>0</v>
      </c>
      <c r="T272" s="22">
        <v>0</v>
      </c>
      <c r="U272" s="22">
        <v>243092</v>
      </c>
      <c r="V272" s="22">
        <v>30515</v>
      </c>
      <c r="W272" s="22">
        <v>18487</v>
      </c>
      <c r="X272" s="22">
        <v>0</v>
      </c>
      <c r="Y272" s="22">
        <v>0</v>
      </c>
      <c r="Z272" s="22">
        <v>0</v>
      </c>
      <c r="AA272" s="22">
        <v>538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33601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613030</v>
      </c>
      <c r="AR272" s="22">
        <v>8932</v>
      </c>
      <c r="AS272" s="22">
        <v>163520</v>
      </c>
      <c r="AT272" s="22">
        <v>0</v>
      </c>
      <c r="AU272" s="22">
        <v>0</v>
      </c>
      <c r="AV272" s="22">
        <v>15843</v>
      </c>
      <c r="AW272" s="22">
        <v>90</v>
      </c>
      <c r="AX272" s="22">
        <v>0</v>
      </c>
      <c r="AY272" s="22">
        <v>9720</v>
      </c>
      <c r="AZ272" s="22">
        <v>0</v>
      </c>
      <c r="BA272" s="22">
        <v>0</v>
      </c>
      <c r="BB272" s="22">
        <v>52841</v>
      </c>
      <c r="BC272" s="22">
        <v>0</v>
      </c>
      <c r="BD272" s="22">
        <v>0</v>
      </c>
      <c r="BE272" s="22">
        <v>0</v>
      </c>
      <c r="BF272" s="22">
        <v>0</v>
      </c>
      <c r="BG272" s="22">
        <v>128577</v>
      </c>
      <c r="BH272" s="22">
        <v>60426</v>
      </c>
      <c r="BI272" s="22">
        <v>11376</v>
      </c>
      <c r="BJ272" s="22">
        <v>0</v>
      </c>
      <c r="BK272" s="22">
        <v>2210</v>
      </c>
      <c r="BL272" s="22">
        <v>0</v>
      </c>
      <c r="BM272" s="22">
        <v>1967</v>
      </c>
      <c r="BN272" s="22">
        <v>0</v>
      </c>
      <c r="BO272" s="22">
        <v>31</v>
      </c>
      <c r="BP272" s="22">
        <v>8041</v>
      </c>
      <c r="BQ272" s="22">
        <v>0</v>
      </c>
      <c r="BR272" s="22">
        <v>0</v>
      </c>
      <c r="BS272" s="22">
        <v>0</v>
      </c>
      <c r="BT272" s="22">
        <v>0</v>
      </c>
      <c r="BU272" s="22">
        <v>0</v>
      </c>
      <c r="BV272" s="22">
        <v>21563</v>
      </c>
      <c r="BW272" s="22">
        <v>6419</v>
      </c>
      <c r="BX272" s="22">
        <v>0</v>
      </c>
      <c r="BY272" s="22">
        <v>0</v>
      </c>
      <c r="BZ272" s="22">
        <v>0</v>
      </c>
      <c r="CA272" s="22">
        <v>0</v>
      </c>
      <c r="CB272" s="22">
        <v>0</v>
      </c>
      <c r="CC272" s="22">
        <v>491556</v>
      </c>
      <c r="CD272" s="22">
        <v>121474</v>
      </c>
    </row>
    <row r="273" spans="1:82" x14ac:dyDescent="0.25">
      <c r="A273" s="22" t="s">
        <v>120</v>
      </c>
      <c r="B273" s="22" t="s">
        <v>511</v>
      </c>
      <c r="C273" s="22" t="s">
        <v>664</v>
      </c>
      <c r="D273" s="22" t="s">
        <v>665</v>
      </c>
      <c r="E273" s="22">
        <v>437437</v>
      </c>
      <c r="F273" s="22">
        <v>0</v>
      </c>
      <c r="G273" s="22">
        <v>28286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1877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115499</v>
      </c>
      <c r="V273" s="22">
        <v>43496</v>
      </c>
      <c r="W273" s="22">
        <v>59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25796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17895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670345</v>
      </c>
      <c r="AR273" s="22">
        <v>25173</v>
      </c>
      <c r="AS273" s="22">
        <v>231269</v>
      </c>
      <c r="AT273" s="22">
        <v>0</v>
      </c>
      <c r="AU273" s="22">
        <v>0</v>
      </c>
      <c r="AV273" s="22">
        <v>17408</v>
      </c>
      <c r="AW273" s="22">
        <v>0</v>
      </c>
      <c r="AX273" s="22">
        <v>15793</v>
      </c>
      <c r="AY273" s="22">
        <v>0</v>
      </c>
      <c r="AZ273" s="22">
        <v>0</v>
      </c>
      <c r="BA273" s="22">
        <v>0</v>
      </c>
      <c r="BB273" s="22">
        <v>81376</v>
      </c>
      <c r="BC273" s="22">
        <v>0</v>
      </c>
      <c r="BD273" s="22">
        <v>0</v>
      </c>
      <c r="BE273" s="22">
        <v>0</v>
      </c>
      <c r="BF273" s="22">
        <v>0</v>
      </c>
      <c r="BG273" s="22">
        <v>37615</v>
      </c>
      <c r="BH273" s="22">
        <v>14422</v>
      </c>
      <c r="BI273" s="22">
        <v>30131</v>
      </c>
      <c r="BJ273" s="22">
        <v>0</v>
      </c>
      <c r="BK273" s="22">
        <v>24220</v>
      </c>
      <c r="BL273" s="22">
        <v>0</v>
      </c>
      <c r="BM273" s="22">
        <v>0</v>
      </c>
      <c r="BN273" s="22">
        <v>0</v>
      </c>
      <c r="BO273" s="22">
        <v>16998</v>
      </c>
      <c r="BP273" s="22">
        <v>0</v>
      </c>
      <c r="BQ273" s="22">
        <v>0</v>
      </c>
      <c r="BR273" s="22">
        <v>0</v>
      </c>
      <c r="BS273" s="22">
        <v>0</v>
      </c>
      <c r="BT273" s="22">
        <v>0</v>
      </c>
      <c r="BU273" s="22">
        <v>0</v>
      </c>
      <c r="BV273" s="22">
        <v>91371</v>
      </c>
      <c r="BW273" s="22">
        <v>9145</v>
      </c>
      <c r="BX273" s="22">
        <v>0</v>
      </c>
      <c r="BY273" s="22">
        <v>0</v>
      </c>
      <c r="BZ273" s="22">
        <v>0</v>
      </c>
      <c r="CA273" s="22">
        <v>0</v>
      </c>
      <c r="CB273" s="22">
        <v>0</v>
      </c>
      <c r="CC273" s="22">
        <v>594921</v>
      </c>
      <c r="CD273" s="22">
        <v>75424</v>
      </c>
    </row>
    <row r="274" spans="1:82" x14ac:dyDescent="0.25">
      <c r="A274" s="22" t="s">
        <v>120</v>
      </c>
      <c r="B274" s="22" t="s">
        <v>511</v>
      </c>
      <c r="C274" s="22" t="s">
        <v>666</v>
      </c>
      <c r="D274" s="22" t="s">
        <v>667</v>
      </c>
      <c r="E274" s="22">
        <v>347095</v>
      </c>
      <c r="F274" s="22">
        <v>0</v>
      </c>
      <c r="G274" s="22">
        <v>11184</v>
      </c>
      <c r="H274" s="22">
        <v>0</v>
      </c>
      <c r="I274" s="22">
        <v>100</v>
      </c>
      <c r="J274" s="22">
        <v>6328</v>
      </c>
      <c r="K274" s="22">
        <v>0</v>
      </c>
      <c r="L274" s="22">
        <v>0</v>
      </c>
      <c r="M274" s="22">
        <v>578</v>
      </c>
      <c r="N274" s="22">
        <v>0</v>
      </c>
      <c r="O274" s="22">
        <v>0</v>
      </c>
      <c r="P274" s="22">
        <v>41869</v>
      </c>
      <c r="Q274" s="22">
        <v>0</v>
      </c>
      <c r="R274" s="22">
        <v>0</v>
      </c>
      <c r="S274" s="22">
        <v>0</v>
      </c>
      <c r="T274" s="22">
        <v>0</v>
      </c>
      <c r="U274" s="22">
        <v>22621</v>
      </c>
      <c r="V274" s="22">
        <v>11154</v>
      </c>
      <c r="W274" s="22">
        <v>27075</v>
      </c>
      <c r="X274" s="22">
        <v>0</v>
      </c>
      <c r="Y274" s="22">
        <v>4344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35000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  <c r="AQ274" s="22">
        <v>507348</v>
      </c>
      <c r="AR274" s="22">
        <v>8288</v>
      </c>
      <c r="AS274" s="22">
        <v>102413</v>
      </c>
      <c r="AT274" s="22">
        <v>0</v>
      </c>
      <c r="AU274" s="22">
        <v>13426</v>
      </c>
      <c r="AV274" s="22">
        <v>0</v>
      </c>
      <c r="AW274" s="22">
        <v>2379</v>
      </c>
      <c r="AX274" s="22">
        <v>75</v>
      </c>
      <c r="AY274" s="22">
        <v>1626</v>
      </c>
      <c r="AZ274" s="22">
        <v>0</v>
      </c>
      <c r="BA274" s="22">
        <v>0</v>
      </c>
      <c r="BB274" s="22">
        <v>56238</v>
      </c>
      <c r="BC274" s="22">
        <v>0</v>
      </c>
      <c r="BD274" s="22">
        <v>0</v>
      </c>
      <c r="BE274" s="22">
        <v>0</v>
      </c>
      <c r="BF274" s="22">
        <v>0</v>
      </c>
      <c r="BG274" s="22">
        <v>44342</v>
      </c>
      <c r="BH274" s="22">
        <v>79135</v>
      </c>
      <c r="BI274" s="22">
        <v>20256</v>
      </c>
      <c r="BJ274" s="22">
        <v>0</v>
      </c>
      <c r="BK274" s="22">
        <v>4359</v>
      </c>
      <c r="BL274" s="22">
        <v>0</v>
      </c>
      <c r="BM274" s="22">
        <v>0</v>
      </c>
      <c r="BN274" s="22">
        <v>0</v>
      </c>
      <c r="BO274" s="22">
        <v>0</v>
      </c>
      <c r="BP274" s="22">
        <v>0</v>
      </c>
      <c r="BQ274" s="22">
        <v>0</v>
      </c>
      <c r="BR274" s="22">
        <v>0</v>
      </c>
      <c r="BS274" s="22">
        <v>0</v>
      </c>
      <c r="BT274" s="22">
        <v>0</v>
      </c>
      <c r="BU274" s="22">
        <v>35000</v>
      </c>
      <c r="BV274" s="22">
        <v>35270</v>
      </c>
      <c r="BW274" s="22">
        <v>0</v>
      </c>
      <c r="BX274" s="22">
        <v>0</v>
      </c>
      <c r="BY274" s="22">
        <v>0</v>
      </c>
      <c r="BZ274" s="22">
        <v>0</v>
      </c>
      <c r="CA274" s="22">
        <v>0</v>
      </c>
      <c r="CB274" s="22">
        <v>0</v>
      </c>
      <c r="CC274" s="22">
        <v>402807</v>
      </c>
      <c r="CD274" s="22">
        <v>104541</v>
      </c>
    </row>
    <row r="275" spans="1:82" x14ac:dyDescent="0.25">
      <c r="A275" s="22" t="s">
        <v>120</v>
      </c>
      <c r="B275" s="22" t="s">
        <v>511</v>
      </c>
      <c r="C275" s="22" t="s">
        <v>668</v>
      </c>
      <c r="D275" s="22" t="s">
        <v>669</v>
      </c>
      <c r="E275" s="22">
        <v>335092</v>
      </c>
      <c r="F275" s="22">
        <v>0</v>
      </c>
      <c r="G275" s="22">
        <v>147988</v>
      </c>
      <c r="H275" s="22">
        <v>0</v>
      </c>
      <c r="I275" s="22">
        <v>0</v>
      </c>
      <c r="J275" s="22">
        <v>686131</v>
      </c>
      <c r="K275" s="22">
        <v>0</v>
      </c>
      <c r="L275" s="22">
        <v>0</v>
      </c>
      <c r="M275" s="22">
        <v>100</v>
      </c>
      <c r="N275" s="22">
        <v>0</v>
      </c>
      <c r="O275" s="22">
        <v>0</v>
      </c>
      <c r="P275" s="22">
        <v>63971</v>
      </c>
      <c r="Q275" s="22">
        <v>0</v>
      </c>
      <c r="R275" s="22">
        <v>0</v>
      </c>
      <c r="S275" s="22">
        <v>0</v>
      </c>
      <c r="T275" s="22">
        <v>0</v>
      </c>
      <c r="U275" s="22">
        <v>217474</v>
      </c>
      <c r="V275" s="22">
        <v>176355</v>
      </c>
      <c r="W275" s="22">
        <v>28973</v>
      </c>
      <c r="X275" s="22">
        <v>0</v>
      </c>
      <c r="Y275" s="22">
        <v>0</v>
      </c>
      <c r="Z275" s="22">
        <v>0</v>
      </c>
      <c r="AA275" s="22">
        <v>8227</v>
      </c>
      <c r="AB275" s="22">
        <v>0</v>
      </c>
      <c r="AC275" s="22">
        <v>0</v>
      </c>
      <c r="AD275" s="22">
        <v>249929</v>
      </c>
      <c r="AE275" s="22">
        <v>0</v>
      </c>
      <c r="AF275" s="22">
        <v>0</v>
      </c>
      <c r="AG275" s="22">
        <v>6093</v>
      </c>
      <c r="AH275" s="22">
        <v>0</v>
      </c>
      <c r="AI275" s="22">
        <v>0</v>
      </c>
      <c r="AJ275" s="22">
        <v>31479</v>
      </c>
      <c r="AK275" s="22">
        <v>3501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  <c r="AQ275" s="22">
        <v>1955313</v>
      </c>
      <c r="AR275" s="22">
        <v>16522</v>
      </c>
      <c r="AS275" s="22">
        <v>137980</v>
      </c>
      <c r="AT275" s="22">
        <v>0</v>
      </c>
      <c r="AU275" s="22">
        <v>0</v>
      </c>
      <c r="AV275" s="22">
        <v>787600</v>
      </c>
      <c r="AW275" s="22">
        <v>0</v>
      </c>
      <c r="AX275" s="22">
        <v>698</v>
      </c>
      <c r="AY275" s="22">
        <v>287</v>
      </c>
      <c r="AZ275" s="22">
        <v>0</v>
      </c>
      <c r="BA275" s="22">
        <v>140153</v>
      </c>
      <c r="BB275" s="22">
        <v>155568</v>
      </c>
      <c r="BC275" s="22">
        <v>0</v>
      </c>
      <c r="BD275" s="22">
        <v>0</v>
      </c>
      <c r="BE275" s="22">
        <v>8434</v>
      </c>
      <c r="BF275" s="22">
        <v>0</v>
      </c>
      <c r="BG275" s="22">
        <v>243203</v>
      </c>
      <c r="BH275" s="22">
        <v>74962</v>
      </c>
      <c r="BI275" s="22">
        <v>4515</v>
      </c>
      <c r="BJ275" s="22">
        <v>0</v>
      </c>
      <c r="BK275" s="22">
        <v>2251</v>
      </c>
      <c r="BL275" s="22">
        <v>0</v>
      </c>
      <c r="BM275" s="22">
        <v>7270</v>
      </c>
      <c r="BN275" s="22">
        <v>0</v>
      </c>
      <c r="BO275" s="22">
        <v>0</v>
      </c>
      <c r="BP275" s="22">
        <v>255138</v>
      </c>
      <c r="BQ275" s="22">
        <v>5205</v>
      </c>
      <c r="BR275" s="22">
        <v>0</v>
      </c>
      <c r="BS275" s="22">
        <v>0</v>
      </c>
      <c r="BT275" s="22">
        <v>0</v>
      </c>
      <c r="BU275" s="22">
        <v>3960</v>
      </c>
      <c r="BV275" s="22">
        <v>27588</v>
      </c>
      <c r="BW275" s="22">
        <v>7737</v>
      </c>
      <c r="BX275" s="22">
        <v>0</v>
      </c>
      <c r="BY275" s="22">
        <v>0</v>
      </c>
      <c r="BZ275" s="22">
        <v>0</v>
      </c>
      <c r="CA275" s="22">
        <v>0</v>
      </c>
      <c r="CB275" s="22">
        <v>0</v>
      </c>
      <c r="CC275" s="22">
        <v>1879071</v>
      </c>
      <c r="CD275" s="22">
        <v>76242</v>
      </c>
    </row>
    <row r="276" spans="1:82" x14ac:dyDescent="0.25">
      <c r="A276" s="22" t="s">
        <v>120</v>
      </c>
      <c r="B276" s="22" t="s">
        <v>511</v>
      </c>
      <c r="C276" s="22" t="s">
        <v>670</v>
      </c>
      <c r="D276" s="22" t="s">
        <v>671</v>
      </c>
      <c r="E276" s="22">
        <v>102130</v>
      </c>
      <c r="F276" s="22">
        <v>5369</v>
      </c>
      <c r="G276" s="22">
        <v>14183</v>
      </c>
      <c r="H276" s="22">
        <v>0</v>
      </c>
      <c r="I276" s="22">
        <v>0</v>
      </c>
      <c r="J276" s="22">
        <v>28779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186923</v>
      </c>
      <c r="Q276" s="22">
        <v>0</v>
      </c>
      <c r="R276" s="22">
        <v>0</v>
      </c>
      <c r="S276" s="22">
        <v>0</v>
      </c>
      <c r="T276" s="22">
        <v>0</v>
      </c>
      <c r="U276" s="22">
        <v>27800</v>
      </c>
      <c r="V276" s="22">
        <v>13785</v>
      </c>
      <c r="W276" s="22">
        <v>11875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3500</v>
      </c>
      <c r="AF276" s="22">
        <v>0</v>
      </c>
      <c r="AG276" s="22">
        <v>5265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14600</v>
      </c>
      <c r="AN276" s="22">
        <v>0</v>
      </c>
      <c r="AO276" s="22">
        <v>0</v>
      </c>
      <c r="AP276" s="22">
        <v>0</v>
      </c>
      <c r="AQ276" s="22">
        <v>414209</v>
      </c>
      <c r="AR276" s="22">
        <v>14288</v>
      </c>
      <c r="AS276" s="22">
        <v>68478</v>
      </c>
      <c r="AT276" s="22">
        <v>0</v>
      </c>
      <c r="AU276" s="22">
        <v>0</v>
      </c>
      <c r="AV276" s="22">
        <v>23345</v>
      </c>
      <c r="AW276" s="22">
        <v>0</v>
      </c>
      <c r="AX276" s="22">
        <v>0</v>
      </c>
      <c r="AY276" s="22">
        <v>0</v>
      </c>
      <c r="AZ276" s="22">
        <v>0</v>
      </c>
      <c r="BA276" s="22">
        <v>0</v>
      </c>
      <c r="BB276" s="22">
        <v>23897</v>
      </c>
      <c r="BC276" s="22">
        <v>0</v>
      </c>
      <c r="BD276" s="22">
        <v>0</v>
      </c>
      <c r="BE276" s="22">
        <v>0</v>
      </c>
      <c r="BF276" s="22">
        <v>0</v>
      </c>
      <c r="BG276" s="22">
        <v>27435</v>
      </c>
      <c r="BH276" s="22">
        <v>15461</v>
      </c>
      <c r="BI276" s="22">
        <v>48182</v>
      </c>
      <c r="BJ276" s="22">
        <v>0</v>
      </c>
      <c r="BK276" s="22">
        <v>242</v>
      </c>
      <c r="BL276" s="22">
        <v>0</v>
      </c>
      <c r="BM276" s="22">
        <v>0</v>
      </c>
      <c r="BN276" s="22">
        <v>0</v>
      </c>
      <c r="BO276" s="22">
        <v>0</v>
      </c>
      <c r="BP276" s="22">
        <v>0</v>
      </c>
      <c r="BQ276" s="22">
        <v>0</v>
      </c>
      <c r="BR276" s="22">
        <v>0</v>
      </c>
      <c r="BS276" s="22">
        <v>0</v>
      </c>
      <c r="BT276" s="22">
        <v>0</v>
      </c>
      <c r="BU276" s="22">
        <v>0</v>
      </c>
      <c r="BV276" s="22">
        <v>20412</v>
      </c>
      <c r="BW276" s="22">
        <v>0</v>
      </c>
      <c r="BX276" s="22">
        <v>0</v>
      </c>
      <c r="BY276" s="22">
        <v>1250</v>
      </c>
      <c r="BZ276" s="22">
        <v>0</v>
      </c>
      <c r="CA276" s="22">
        <v>0</v>
      </c>
      <c r="CB276" s="22">
        <v>100299</v>
      </c>
      <c r="CC276" s="22">
        <v>343289</v>
      </c>
      <c r="CD276" s="22">
        <v>70920</v>
      </c>
    </row>
    <row r="277" spans="1:82" x14ac:dyDescent="0.25">
      <c r="A277" s="22" t="s">
        <v>120</v>
      </c>
      <c r="B277" s="22" t="s">
        <v>511</v>
      </c>
      <c r="C277" s="22" t="s">
        <v>672</v>
      </c>
      <c r="D277" s="22" t="s">
        <v>673</v>
      </c>
      <c r="E277" s="22">
        <v>0</v>
      </c>
      <c r="F277" s="22">
        <v>0</v>
      </c>
      <c r="G277" s="22">
        <v>260597</v>
      </c>
      <c r="H277" s="22">
        <v>0</v>
      </c>
      <c r="I277" s="22">
        <v>0</v>
      </c>
      <c r="J277" s="22">
        <v>92654</v>
      </c>
      <c r="K277" s="22">
        <v>0</v>
      </c>
      <c r="L277" s="22">
        <v>0</v>
      </c>
      <c r="M277" s="22">
        <v>8480</v>
      </c>
      <c r="N277" s="22">
        <v>0</v>
      </c>
      <c r="O277" s="22">
        <v>0</v>
      </c>
      <c r="P277" s="22">
        <v>18388</v>
      </c>
      <c r="Q277" s="22">
        <v>0</v>
      </c>
      <c r="R277" s="22">
        <v>0</v>
      </c>
      <c r="S277" s="22">
        <v>0</v>
      </c>
      <c r="T277" s="22">
        <v>0</v>
      </c>
      <c r="U277" s="22">
        <v>653804</v>
      </c>
      <c r="V277" s="22">
        <v>56050</v>
      </c>
      <c r="W277" s="22">
        <v>30910</v>
      </c>
      <c r="X277" s="22">
        <v>2283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7375</v>
      </c>
      <c r="AI277" s="22">
        <v>9150</v>
      </c>
      <c r="AJ277" s="22">
        <v>10170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  <c r="AQ277" s="22">
        <v>1149861</v>
      </c>
      <c r="AR277" s="22">
        <v>16772</v>
      </c>
      <c r="AS277" s="22">
        <v>111933</v>
      </c>
      <c r="AT277" s="22">
        <v>0</v>
      </c>
      <c r="AU277" s="22">
        <v>0</v>
      </c>
      <c r="AV277" s="22">
        <v>98646</v>
      </c>
      <c r="AW277" s="22">
        <v>0</v>
      </c>
      <c r="AX277" s="22">
        <v>0</v>
      </c>
      <c r="AY277" s="22">
        <v>0</v>
      </c>
      <c r="AZ277" s="22">
        <v>0</v>
      </c>
      <c r="BA277" s="22">
        <v>8781</v>
      </c>
      <c r="BB277" s="22">
        <v>86858</v>
      </c>
      <c r="BC277" s="22">
        <v>0</v>
      </c>
      <c r="BD277" s="22">
        <v>0</v>
      </c>
      <c r="BE277" s="22">
        <v>0</v>
      </c>
      <c r="BF277" s="22">
        <v>0</v>
      </c>
      <c r="BG277" s="22">
        <v>134328</v>
      </c>
      <c r="BH277" s="22">
        <v>50769</v>
      </c>
      <c r="BI277" s="22">
        <v>26121</v>
      </c>
      <c r="BJ277" s="22">
        <v>0</v>
      </c>
      <c r="BK277" s="22">
        <v>0</v>
      </c>
      <c r="BL277" s="22">
        <v>0</v>
      </c>
      <c r="BM277" s="22">
        <v>0</v>
      </c>
      <c r="BN277" s="22">
        <v>0</v>
      </c>
      <c r="BO277" s="22">
        <v>0</v>
      </c>
      <c r="BP277" s="22">
        <v>0</v>
      </c>
      <c r="BQ277" s="22">
        <v>0</v>
      </c>
      <c r="BR277" s="22">
        <v>0</v>
      </c>
      <c r="BS277" s="22">
        <v>0</v>
      </c>
      <c r="BT277" s="22">
        <v>7375</v>
      </c>
      <c r="BU277" s="22">
        <v>0</v>
      </c>
      <c r="BV277" s="22">
        <v>29068</v>
      </c>
      <c r="BW277" s="22">
        <v>0</v>
      </c>
      <c r="BX277" s="22">
        <v>0</v>
      </c>
      <c r="BY277" s="22">
        <v>0</v>
      </c>
      <c r="BZ277" s="22">
        <v>0</v>
      </c>
      <c r="CA277" s="22">
        <v>0</v>
      </c>
      <c r="CB277" s="22">
        <v>1076</v>
      </c>
      <c r="CC277" s="22">
        <v>571727</v>
      </c>
      <c r="CD277" s="22">
        <v>578134</v>
      </c>
    </row>
    <row r="278" spans="1:82" x14ac:dyDescent="0.25">
      <c r="A278" s="22" t="s">
        <v>120</v>
      </c>
      <c r="B278" s="22" t="s">
        <v>511</v>
      </c>
      <c r="C278" s="22" t="s">
        <v>674</v>
      </c>
      <c r="D278" s="22" t="s">
        <v>675</v>
      </c>
      <c r="E278" s="22">
        <v>855490</v>
      </c>
      <c r="F278" s="22">
        <v>0</v>
      </c>
      <c r="G278" s="22">
        <v>44358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8133</v>
      </c>
      <c r="N278" s="22">
        <v>0</v>
      </c>
      <c r="O278" s="22">
        <v>0</v>
      </c>
      <c r="P278" s="22">
        <v>1020813</v>
      </c>
      <c r="Q278" s="22">
        <v>0</v>
      </c>
      <c r="R278" s="22">
        <v>0</v>
      </c>
      <c r="S278" s="22">
        <v>0</v>
      </c>
      <c r="T278" s="22">
        <v>0</v>
      </c>
      <c r="U278" s="22">
        <v>155562</v>
      </c>
      <c r="V278" s="22">
        <v>41069</v>
      </c>
      <c r="W278" s="22">
        <v>47142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21080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39633</v>
      </c>
      <c r="AQ278" s="22">
        <v>2233280</v>
      </c>
      <c r="AR278" s="22">
        <v>31387</v>
      </c>
      <c r="AS278" s="22">
        <v>260346</v>
      </c>
      <c r="AT278" s="22">
        <v>0</v>
      </c>
      <c r="AU278" s="22">
        <v>0</v>
      </c>
      <c r="AV278" s="22">
        <v>40253</v>
      </c>
      <c r="AW278" s="22">
        <v>6950</v>
      </c>
      <c r="AX278" s="22">
        <v>0</v>
      </c>
      <c r="AY278" s="22">
        <v>18510</v>
      </c>
      <c r="AZ278" s="22">
        <v>0</v>
      </c>
      <c r="BA278" s="22">
        <v>0</v>
      </c>
      <c r="BB278" s="22">
        <v>306165</v>
      </c>
      <c r="BC278" s="22">
        <v>1500</v>
      </c>
      <c r="BD278" s="22">
        <v>0</v>
      </c>
      <c r="BE278" s="22">
        <v>0</v>
      </c>
      <c r="BF278" s="22">
        <v>0</v>
      </c>
      <c r="BG278" s="22">
        <v>269554</v>
      </c>
      <c r="BH278" s="22">
        <v>76760</v>
      </c>
      <c r="BI278" s="22">
        <v>53907</v>
      </c>
      <c r="BJ278" s="22">
        <v>0</v>
      </c>
      <c r="BK278" s="22">
        <v>0</v>
      </c>
      <c r="BL278" s="22">
        <v>0</v>
      </c>
      <c r="BM278" s="22">
        <v>0</v>
      </c>
      <c r="BN278" s="22">
        <v>0</v>
      </c>
      <c r="BO278" s="22">
        <v>0</v>
      </c>
      <c r="BP278" s="22">
        <v>0</v>
      </c>
      <c r="BQ278" s="22">
        <v>32567</v>
      </c>
      <c r="BR278" s="22">
        <v>0</v>
      </c>
      <c r="BS278" s="22">
        <v>0</v>
      </c>
      <c r="BT278" s="22">
        <v>0</v>
      </c>
      <c r="BU278" s="22">
        <v>0</v>
      </c>
      <c r="BV278" s="22">
        <v>152728</v>
      </c>
      <c r="BW278" s="22">
        <v>62158</v>
      </c>
      <c r="BX278" s="22">
        <v>0</v>
      </c>
      <c r="BY278" s="22">
        <v>0</v>
      </c>
      <c r="BZ278" s="22">
        <v>0</v>
      </c>
      <c r="CA278" s="22">
        <v>0</v>
      </c>
      <c r="CB278" s="22">
        <v>0</v>
      </c>
      <c r="CC278" s="22">
        <v>1312785</v>
      </c>
      <c r="CD278" s="22">
        <v>920495</v>
      </c>
    </row>
    <row r="279" spans="1:82" x14ac:dyDescent="0.25">
      <c r="A279" s="22" t="s">
        <v>120</v>
      </c>
      <c r="B279" s="22" t="s">
        <v>511</v>
      </c>
      <c r="C279" s="22" t="s">
        <v>676</v>
      </c>
      <c r="D279" s="22" t="s">
        <v>677</v>
      </c>
      <c r="E279" s="22">
        <v>526493</v>
      </c>
      <c r="F279" s="22">
        <v>0</v>
      </c>
      <c r="G279" s="22">
        <v>9359</v>
      </c>
      <c r="H279" s="22">
        <v>0</v>
      </c>
      <c r="I279" s="22">
        <v>0</v>
      </c>
      <c r="J279" s="22">
        <v>45160</v>
      </c>
      <c r="K279" s="22">
        <v>0</v>
      </c>
      <c r="L279" s="22">
        <v>7259</v>
      </c>
      <c r="M279" s="22">
        <v>295</v>
      </c>
      <c r="N279" s="22">
        <v>0</v>
      </c>
      <c r="O279" s="22">
        <v>0</v>
      </c>
      <c r="P279" s="22">
        <v>329506</v>
      </c>
      <c r="Q279" s="22">
        <v>0</v>
      </c>
      <c r="R279" s="22">
        <v>0</v>
      </c>
      <c r="S279" s="22">
        <v>0</v>
      </c>
      <c r="T279" s="22">
        <v>0</v>
      </c>
      <c r="U279" s="22">
        <v>2931</v>
      </c>
      <c r="V279" s="22">
        <v>56853</v>
      </c>
      <c r="W279" s="22">
        <v>27521</v>
      </c>
      <c r="X279" s="22">
        <v>0</v>
      </c>
      <c r="Y279" s="22">
        <v>0</v>
      </c>
      <c r="Z279" s="22">
        <v>0</v>
      </c>
      <c r="AA279" s="22">
        <v>2250</v>
      </c>
      <c r="AB279" s="22">
        <v>0</v>
      </c>
      <c r="AC279" s="22">
        <v>0</v>
      </c>
      <c r="AD279" s="22">
        <v>0</v>
      </c>
      <c r="AE279" s="22">
        <v>19950</v>
      </c>
      <c r="AF279" s="22">
        <v>0</v>
      </c>
      <c r="AG279" s="22">
        <v>0</v>
      </c>
      <c r="AH279" s="22">
        <v>0</v>
      </c>
      <c r="AI279" s="22">
        <v>0</v>
      </c>
      <c r="AJ279" s="22">
        <v>16445</v>
      </c>
      <c r="AK279" s="22">
        <v>4372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  <c r="AQ279" s="22">
        <v>1048394</v>
      </c>
      <c r="AR279" s="22">
        <v>37432</v>
      </c>
      <c r="AS279" s="22">
        <v>258185</v>
      </c>
      <c r="AT279" s="22">
        <v>0</v>
      </c>
      <c r="AU279" s="22">
        <v>0</v>
      </c>
      <c r="AV279" s="22">
        <v>56555</v>
      </c>
      <c r="AW279" s="22">
        <v>234</v>
      </c>
      <c r="AX279" s="22">
        <v>8733</v>
      </c>
      <c r="AY279" s="22">
        <v>0</v>
      </c>
      <c r="AZ279" s="22">
        <v>0</v>
      </c>
      <c r="BA279" s="22">
        <v>0</v>
      </c>
      <c r="BB279" s="22">
        <v>175044</v>
      </c>
      <c r="BC279" s="22">
        <v>0</v>
      </c>
      <c r="BD279" s="22">
        <v>0</v>
      </c>
      <c r="BE279" s="22">
        <v>0</v>
      </c>
      <c r="BF279" s="22">
        <v>0</v>
      </c>
      <c r="BG279" s="22">
        <v>0</v>
      </c>
      <c r="BH279" s="22">
        <v>51047</v>
      </c>
      <c r="BI279" s="22">
        <v>23826</v>
      </c>
      <c r="BJ279" s="22">
        <v>0</v>
      </c>
      <c r="BK279" s="22">
        <v>3042</v>
      </c>
      <c r="BL279" s="22">
        <v>0</v>
      </c>
      <c r="BM279" s="22">
        <v>11559</v>
      </c>
      <c r="BN279" s="22">
        <v>0</v>
      </c>
      <c r="BO279" s="22">
        <v>1440</v>
      </c>
      <c r="BP279" s="22">
        <v>0</v>
      </c>
      <c r="BQ279" s="22">
        <v>0</v>
      </c>
      <c r="BR279" s="22">
        <v>0</v>
      </c>
      <c r="BS279" s="22">
        <v>0</v>
      </c>
      <c r="BT279" s="22">
        <v>0</v>
      </c>
      <c r="BU279" s="22">
        <v>0</v>
      </c>
      <c r="BV279" s="22">
        <v>93567</v>
      </c>
      <c r="BW279" s="22">
        <v>58743</v>
      </c>
      <c r="BX279" s="22">
        <v>0</v>
      </c>
      <c r="BY279" s="22">
        <v>0</v>
      </c>
      <c r="BZ279" s="22">
        <v>0</v>
      </c>
      <c r="CA279" s="22">
        <v>0</v>
      </c>
      <c r="CB279" s="22">
        <v>0</v>
      </c>
      <c r="CC279" s="22">
        <v>779407</v>
      </c>
      <c r="CD279" s="22">
        <v>268987</v>
      </c>
    </row>
    <row r="280" spans="1:82" x14ac:dyDescent="0.25">
      <c r="A280" s="22" t="s">
        <v>120</v>
      </c>
      <c r="B280" s="22" t="s">
        <v>511</v>
      </c>
      <c r="C280" s="22" t="s">
        <v>678</v>
      </c>
      <c r="D280" s="22" t="s">
        <v>679</v>
      </c>
      <c r="E280" s="22">
        <v>400704</v>
      </c>
      <c r="F280" s="22">
        <v>0</v>
      </c>
      <c r="G280" s="22">
        <v>20710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66129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2430</v>
      </c>
      <c r="V280" s="22">
        <v>0</v>
      </c>
      <c r="W280" s="22">
        <v>23931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2798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2450</v>
      </c>
      <c r="AQ280" s="22">
        <v>519152</v>
      </c>
      <c r="AR280" s="22">
        <v>18505</v>
      </c>
      <c r="AS280" s="22">
        <v>151657</v>
      </c>
      <c r="AT280" s="22">
        <v>0</v>
      </c>
      <c r="AU280" s="22">
        <v>0</v>
      </c>
      <c r="AV280" s="22">
        <v>14339</v>
      </c>
      <c r="AW280" s="22">
        <v>6714</v>
      </c>
      <c r="AX280" s="22">
        <v>0</v>
      </c>
      <c r="AY280" s="22">
        <v>2865</v>
      </c>
      <c r="AZ280" s="22">
        <v>0</v>
      </c>
      <c r="BA280" s="22">
        <v>106874</v>
      </c>
      <c r="BB280" s="22">
        <v>81452</v>
      </c>
      <c r="BC280" s="22">
        <v>0</v>
      </c>
      <c r="BD280" s="22">
        <v>0</v>
      </c>
      <c r="BE280" s="22">
        <v>0</v>
      </c>
      <c r="BF280" s="22">
        <v>0</v>
      </c>
      <c r="BG280" s="22">
        <v>0</v>
      </c>
      <c r="BH280" s="22">
        <v>0</v>
      </c>
      <c r="BI280" s="22">
        <v>35938</v>
      </c>
      <c r="BJ280" s="22">
        <v>0</v>
      </c>
      <c r="BK280" s="22">
        <v>0</v>
      </c>
      <c r="BL280" s="22">
        <v>0</v>
      </c>
      <c r="BM280" s="22">
        <v>0</v>
      </c>
      <c r="BN280" s="22">
        <v>0</v>
      </c>
      <c r="BO280" s="22">
        <v>0</v>
      </c>
      <c r="BP280" s="22">
        <v>0</v>
      </c>
      <c r="BQ280" s="22">
        <v>0</v>
      </c>
      <c r="BR280" s="22">
        <v>0</v>
      </c>
      <c r="BS280" s="22">
        <v>0</v>
      </c>
      <c r="BT280" s="22">
        <v>5202</v>
      </c>
      <c r="BU280" s="22">
        <v>0</v>
      </c>
      <c r="BV280" s="22">
        <v>19198</v>
      </c>
      <c r="BW280" s="22">
        <v>0</v>
      </c>
      <c r="BX280" s="22">
        <v>0</v>
      </c>
      <c r="BY280" s="22">
        <v>0</v>
      </c>
      <c r="BZ280" s="22">
        <v>0</v>
      </c>
      <c r="CA280" s="22">
        <v>0</v>
      </c>
      <c r="CB280" s="22">
        <v>0</v>
      </c>
      <c r="CC280" s="22">
        <v>442744</v>
      </c>
      <c r="CD280" s="22">
        <v>76408</v>
      </c>
    </row>
    <row r="281" spans="1:82" x14ac:dyDescent="0.25">
      <c r="A281" s="22" t="s">
        <v>120</v>
      </c>
      <c r="B281" s="22" t="s">
        <v>511</v>
      </c>
      <c r="C281" s="22" t="s">
        <v>680</v>
      </c>
      <c r="D281" s="22" t="s">
        <v>681</v>
      </c>
      <c r="E281" s="22">
        <v>445642</v>
      </c>
      <c r="F281" s="22">
        <v>27687</v>
      </c>
      <c r="G281" s="22">
        <v>39868</v>
      </c>
      <c r="H281" s="22">
        <v>0</v>
      </c>
      <c r="I281" s="22">
        <v>0</v>
      </c>
      <c r="J281" s="22">
        <v>62787</v>
      </c>
      <c r="K281" s="22">
        <v>0</v>
      </c>
      <c r="L281" s="22">
        <v>0</v>
      </c>
      <c r="M281" s="22">
        <v>2460</v>
      </c>
      <c r="N281" s="22">
        <v>0</v>
      </c>
      <c r="O281" s="22">
        <v>0</v>
      </c>
      <c r="P281" s="22">
        <v>250</v>
      </c>
      <c r="Q281" s="22">
        <v>0</v>
      </c>
      <c r="R281" s="22">
        <v>0</v>
      </c>
      <c r="S281" s="22">
        <v>0</v>
      </c>
      <c r="T281" s="22">
        <v>0</v>
      </c>
      <c r="U281" s="22">
        <v>161524</v>
      </c>
      <c r="V281" s="22">
        <v>26503</v>
      </c>
      <c r="W281" s="22">
        <v>19703</v>
      </c>
      <c r="X281" s="22">
        <v>0</v>
      </c>
      <c r="Y281" s="22">
        <v>0</v>
      </c>
      <c r="Z281" s="22">
        <v>0</v>
      </c>
      <c r="AA281" s="22">
        <v>5948</v>
      </c>
      <c r="AB281" s="22">
        <v>0</v>
      </c>
      <c r="AC281" s="22">
        <v>0</v>
      </c>
      <c r="AD281" s="22">
        <v>0</v>
      </c>
      <c r="AE281" s="22">
        <v>2849</v>
      </c>
      <c r="AF281" s="22">
        <v>0</v>
      </c>
      <c r="AG281" s="22">
        <v>0</v>
      </c>
      <c r="AH281" s="22">
        <v>0</v>
      </c>
      <c r="AI281" s="22">
        <v>0</v>
      </c>
      <c r="AJ281" s="22">
        <v>112182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  <c r="AQ281" s="22">
        <v>907403</v>
      </c>
      <c r="AR281" s="22">
        <v>24012</v>
      </c>
      <c r="AS281" s="22">
        <v>125690</v>
      </c>
      <c r="AT281" s="22">
        <v>0</v>
      </c>
      <c r="AU281" s="22">
        <v>0</v>
      </c>
      <c r="AV281" s="22">
        <v>53818</v>
      </c>
      <c r="AW281" s="22">
        <v>918</v>
      </c>
      <c r="AX281" s="22">
        <v>0</v>
      </c>
      <c r="AY281" s="22">
        <v>987</v>
      </c>
      <c r="AZ281" s="22">
        <v>0</v>
      </c>
      <c r="BA281" s="22">
        <v>32565</v>
      </c>
      <c r="BB281" s="22">
        <v>114509</v>
      </c>
      <c r="BC281" s="22">
        <v>0</v>
      </c>
      <c r="BD281" s="22">
        <v>0</v>
      </c>
      <c r="BE281" s="22">
        <v>0</v>
      </c>
      <c r="BF281" s="22">
        <v>0</v>
      </c>
      <c r="BG281" s="22">
        <v>279112</v>
      </c>
      <c r="BH281" s="22">
        <v>35220</v>
      </c>
      <c r="BI281" s="22">
        <v>40541</v>
      </c>
      <c r="BJ281" s="22">
        <v>0</v>
      </c>
      <c r="BK281" s="22">
        <v>0</v>
      </c>
      <c r="BL281" s="22">
        <v>0</v>
      </c>
      <c r="BM281" s="22">
        <v>3947</v>
      </c>
      <c r="BN281" s="22">
        <v>0</v>
      </c>
      <c r="BO281" s="22">
        <v>0</v>
      </c>
      <c r="BP281" s="22">
        <v>0</v>
      </c>
      <c r="BQ281" s="22">
        <v>30172</v>
      </c>
      <c r="BR281" s="22">
        <v>0</v>
      </c>
      <c r="BS281" s="22">
        <v>0</v>
      </c>
      <c r="BT281" s="22">
        <v>0</v>
      </c>
      <c r="BU281" s="22">
        <v>0</v>
      </c>
      <c r="BV281" s="22">
        <v>66553</v>
      </c>
      <c r="BW281" s="22">
        <v>0</v>
      </c>
      <c r="BX281" s="22">
        <v>0</v>
      </c>
      <c r="BY281" s="22">
        <v>0</v>
      </c>
      <c r="BZ281" s="22">
        <v>0</v>
      </c>
      <c r="CA281" s="22">
        <v>0</v>
      </c>
      <c r="CB281" s="22">
        <v>0</v>
      </c>
      <c r="CC281" s="22">
        <v>808044</v>
      </c>
      <c r="CD281" s="22">
        <v>99359</v>
      </c>
    </row>
    <row r="282" spans="1:82" x14ac:dyDescent="0.25">
      <c r="A282" s="22" t="s">
        <v>120</v>
      </c>
      <c r="B282" s="22" t="s">
        <v>511</v>
      </c>
      <c r="C282" s="22" t="s">
        <v>682</v>
      </c>
      <c r="D282" s="22" t="s">
        <v>683</v>
      </c>
      <c r="E282" s="22">
        <v>736985</v>
      </c>
      <c r="F282" s="22">
        <v>0</v>
      </c>
      <c r="G282" s="22">
        <v>57185</v>
      </c>
      <c r="H282" s="22">
        <v>0</v>
      </c>
      <c r="I282" s="22">
        <v>0</v>
      </c>
      <c r="J282" s="22">
        <v>0</v>
      </c>
      <c r="K282" s="22">
        <v>14179</v>
      </c>
      <c r="L282" s="22">
        <v>0</v>
      </c>
      <c r="M282" s="22">
        <v>835</v>
      </c>
      <c r="N282" s="22">
        <v>0</v>
      </c>
      <c r="O282" s="22">
        <v>61172</v>
      </c>
      <c r="P282" s="22">
        <v>345684</v>
      </c>
      <c r="Q282" s="22">
        <v>0</v>
      </c>
      <c r="R282" s="22">
        <v>0</v>
      </c>
      <c r="S282" s="22">
        <v>0</v>
      </c>
      <c r="T282" s="22">
        <v>0</v>
      </c>
      <c r="U282" s="22">
        <v>226963</v>
      </c>
      <c r="V282" s="22">
        <v>56601</v>
      </c>
      <c r="W282" s="22">
        <v>24348</v>
      </c>
      <c r="X282" s="22">
        <v>0</v>
      </c>
      <c r="Y282" s="22">
        <v>600</v>
      </c>
      <c r="Z282" s="22">
        <v>0</v>
      </c>
      <c r="AA282" s="22">
        <v>7240</v>
      </c>
      <c r="AB282" s="22">
        <v>0</v>
      </c>
      <c r="AC282" s="22">
        <v>10331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406228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1948351</v>
      </c>
      <c r="AR282" s="22">
        <v>43650</v>
      </c>
      <c r="AS282" s="22">
        <v>315436</v>
      </c>
      <c r="AT282" s="22">
        <v>0</v>
      </c>
      <c r="AU282" s="22">
        <v>0</v>
      </c>
      <c r="AV282" s="22">
        <v>0</v>
      </c>
      <c r="AW282" s="22">
        <v>37604</v>
      </c>
      <c r="AX282" s="22">
        <v>0</v>
      </c>
      <c r="AY282" s="22">
        <v>10590</v>
      </c>
      <c r="AZ282" s="22">
        <v>0</v>
      </c>
      <c r="BA282" s="22">
        <v>105817</v>
      </c>
      <c r="BB282" s="22">
        <v>322541</v>
      </c>
      <c r="BC282" s="22">
        <v>0</v>
      </c>
      <c r="BD282" s="22">
        <v>0</v>
      </c>
      <c r="BE282" s="22">
        <v>0</v>
      </c>
      <c r="BF282" s="22">
        <v>0</v>
      </c>
      <c r="BG282" s="22">
        <v>121583</v>
      </c>
      <c r="BH282" s="22">
        <v>113370</v>
      </c>
      <c r="BI282" s="22">
        <v>34972</v>
      </c>
      <c r="BJ282" s="22">
        <v>0</v>
      </c>
      <c r="BK282" s="22">
        <v>7510</v>
      </c>
      <c r="BL282" s="22">
        <v>0</v>
      </c>
      <c r="BM282" s="22">
        <v>3360</v>
      </c>
      <c r="BN282" s="22">
        <v>0</v>
      </c>
      <c r="BO282" s="22">
        <v>13700</v>
      </c>
      <c r="BP282" s="22">
        <v>0</v>
      </c>
      <c r="BQ282" s="22">
        <v>9206</v>
      </c>
      <c r="BR282" s="22">
        <v>0</v>
      </c>
      <c r="BS282" s="22">
        <v>0</v>
      </c>
      <c r="BT282" s="22">
        <v>0</v>
      </c>
      <c r="BU282" s="22">
        <v>0</v>
      </c>
      <c r="BV282" s="22">
        <v>186398</v>
      </c>
      <c r="BW282" s="22">
        <v>36488</v>
      </c>
      <c r="BX282" s="22">
        <v>0</v>
      </c>
      <c r="BY282" s="22">
        <v>0</v>
      </c>
      <c r="BZ282" s="22">
        <v>0</v>
      </c>
      <c r="CA282" s="22">
        <v>0</v>
      </c>
      <c r="CB282" s="22">
        <v>424271</v>
      </c>
      <c r="CC282" s="22">
        <v>1786496</v>
      </c>
      <c r="CD282" s="22">
        <v>161855</v>
      </c>
    </row>
    <row r="283" spans="1:82" x14ac:dyDescent="0.25">
      <c r="A283" s="22" t="s">
        <v>120</v>
      </c>
      <c r="B283" s="22" t="s">
        <v>511</v>
      </c>
      <c r="C283" s="22" t="s">
        <v>684</v>
      </c>
      <c r="D283" s="22" t="s">
        <v>685</v>
      </c>
      <c r="E283" s="22">
        <v>220384</v>
      </c>
      <c r="F283" s="22">
        <v>0</v>
      </c>
      <c r="G283" s="22">
        <v>53878</v>
      </c>
      <c r="H283" s="22">
        <v>0</v>
      </c>
      <c r="I283" s="22">
        <v>0</v>
      </c>
      <c r="J283" s="22">
        <v>19809</v>
      </c>
      <c r="K283" s="22">
        <v>0</v>
      </c>
      <c r="L283" s="22">
        <v>0</v>
      </c>
      <c r="M283" s="22">
        <v>2396</v>
      </c>
      <c r="N283" s="22">
        <v>0</v>
      </c>
      <c r="O283" s="22">
        <v>0</v>
      </c>
      <c r="P283" s="22">
        <v>2014</v>
      </c>
      <c r="Q283" s="22">
        <v>0</v>
      </c>
      <c r="R283" s="22">
        <v>0</v>
      </c>
      <c r="S283" s="22">
        <v>0</v>
      </c>
      <c r="T283" s="22">
        <v>0</v>
      </c>
      <c r="U283" s="22">
        <v>215360</v>
      </c>
      <c r="V283" s="22">
        <v>23960</v>
      </c>
      <c r="W283" s="22">
        <v>25923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12100</v>
      </c>
      <c r="AD283" s="22">
        <v>0</v>
      </c>
      <c r="AE283" s="22">
        <v>9262</v>
      </c>
      <c r="AF283" s="22">
        <v>0</v>
      </c>
      <c r="AG283" s="22">
        <v>0</v>
      </c>
      <c r="AH283" s="22">
        <v>0</v>
      </c>
      <c r="AI283" s="22">
        <v>0</v>
      </c>
      <c r="AJ283" s="22">
        <v>13071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598157</v>
      </c>
      <c r="AR283" s="22">
        <v>15084</v>
      </c>
      <c r="AS283" s="22">
        <v>135202</v>
      </c>
      <c r="AT283" s="22">
        <v>0</v>
      </c>
      <c r="AU283" s="22">
        <v>0</v>
      </c>
      <c r="AV283" s="22">
        <v>22704</v>
      </c>
      <c r="AW283" s="22">
        <v>0</v>
      </c>
      <c r="AX283" s="22">
        <v>1602</v>
      </c>
      <c r="AY283" s="22">
        <v>1935</v>
      </c>
      <c r="AZ283" s="22">
        <v>0</v>
      </c>
      <c r="BA283" s="22">
        <v>0</v>
      </c>
      <c r="BB283" s="22">
        <v>114752</v>
      </c>
      <c r="BC283" s="22">
        <v>0</v>
      </c>
      <c r="BD283" s="22">
        <v>0</v>
      </c>
      <c r="BE283" s="22">
        <v>0</v>
      </c>
      <c r="BF283" s="22">
        <v>0</v>
      </c>
      <c r="BG283" s="22">
        <v>74415</v>
      </c>
      <c r="BH283" s="22">
        <v>33288</v>
      </c>
      <c r="BI283" s="22">
        <v>23410</v>
      </c>
      <c r="BJ283" s="22">
        <v>0</v>
      </c>
      <c r="BK283" s="22">
        <v>3276</v>
      </c>
      <c r="BL283" s="22">
        <v>0</v>
      </c>
      <c r="BM283" s="22">
        <v>0</v>
      </c>
      <c r="BN283" s="22">
        <v>0</v>
      </c>
      <c r="BO283" s="22">
        <v>13651</v>
      </c>
      <c r="BP283" s="22">
        <v>0</v>
      </c>
      <c r="BQ283" s="22">
        <v>6850</v>
      </c>
      <c r="BR283" s="22">
        <v>0</v>
      </c>
      <c r="BS283" s="22">
        <v>0</v>
      </c>
      <c r="BT283" s="22">
        <v>0</v>
      </c>
      <c r="BU283" s="22">
        <v>0</v>
      </c>
      <c r="BV283" s="22">
        <v>6897</v>
      </c>
      <c r="BW283" s="22">
        <v>1521</v>
      </c>
      <c r="BX283" s="22">
        <v>0</v>
      </c>
      <c r="BY283" s="22">
        <v>0</v>
      </c>
      <c r="BZ283" s="22">
        <v>0</v>
      </c>
      <c r="CA283" s="22">
        <v>0</v>
      </c>
      <c r="CB283" s="22">
        <v>0</v>
      </c>
      <c r="CC283" s="22">
        <v>454587</v>
      </c>
      <c r="CD283" s="22">
        <v>143570</v>
      </c>
    </row>
    <row r="284" spans="1:82" x14ac:dyDescent="0.25">
      <c r="A284" s="22" t="s">
        <v>120</v>
      </c>
      <c r="B284" s="22" t="s">
        <v>511</v>
      </c>
      <c r="C284" s="22" t="s">
        <v>686</v>
      </c>
      <c r="D284" s="22" t="s">
        <v>687</v>
      </c>
      <c r="E284" s="22">
        <v>1945156</v>
      </c>
      <c r="F284" s="22">
        <v>0</v>
      </c>
      <c r="G284" s="22">
        <v>77471</v>
      </c>
      <c r="H284" s="22">
        <v>0</v>
      </c>
      <c r="I284" s="22">
        <v>0</v>
      </c>
      <c r="J284" s="22">
        <v>99343</v>
      </c>
      <c r="K284" s="22">
        <v>0</v>
      </c>
      <c r="L284" s="22">
        <v>0</v>
      </c>
      <c r="M284" s="22">
        <v>2235</v>
      </c>
      <c r="N284" s="22">
        <v>0</v>
      </c>
      <c r="O284" s="22">
        <v>3200</v>
      </c>
      <c r="P284" s="22">
        <v>257220</v>
      </c>
      <c r="Q284" s="22">
        <v>0</v>
      </c>
      <c r="R284" s="22">
        <v>0</v>
      </c>
      <c r="S284" s="22">
        <v>0</v>
      </c>
      <c r="T284" s="22">
        <v>0</v>
      </c>
      <c r="U284" s="22">
        <v>806945</v>
      </c>
      <c r="V284" s="22">
        <v>307749</v>
      </c>
      <c r="W284" s="22">
        <v>84278</v>
      </c>
      <c r="X284" s="22">
        <v>0</v>
      </c>
      <c r="Y284" s="22">
        <v>25070</v>
      </c>
      <c r="Z284" s="22">
        <v>0</v>
      </c>
      <c r="AA284" s="22">
        <v>0</v>
      </c>
      <c r="AB284" s="22">
        <v>0</v>
      </c>
      <c r="AC284" s="22">
        <v>9762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466402</v>
      </c>
      <c r="AK284" s="22">
        <v>22040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4106871</v>
      </c>
      <c r="AR284" s="22">
        <v>52910</v>
      </c>
      <c r="AS284" s="22">
        <v>484052</v>
      </c>
      <c r="AT284" s="22">
        <v>0</v>
      </c>
      <c r="AU284" s="22">
        <v>0</v>
      </c>
      <c r="AV284" s="22">
        <v>138166</v>
      </c>
      <c r="AW284" s="22">
        <v>0</v>
      </c>
      <c r="AX284" s="22">
        <v>29169</v>
      </c>
      <c r="AY284" s="22">
        <v>26815</v>
      </c>
      <c r="AZ284" s="22">
        <v>0</v>
      </c>
      <c r="BA284" s="22">
        <v>0</v>
      </c>
      <c r="BB284" s="22">
        <v>498226</v>
      </c>
      <c r="BC284" s="22">
        <v>0</v>
      </c>
      <c r="BD284" s="22">
        <v>0</v>
      </c>
      <c r="BE284" s="22">
        <v>0</v>
      </c>
      <c r="BF284" s="22">
        <v>0</v>
      </c>
      <c r="BG284" s="22">
        <v>358082</v>
      </c>
      <c r="BH284" s="22">
        <v>46595</v>
      </c>
      <c r="BI284" s="22">
        <v>61626</v>
      </c>
      <c r="BJ284" s="22">
        <v>0</v>
      </c>
      <c r="BK284" s="22">
        <v>42448</v>
      </c>
      <c r="BL284" s="22">
        <v>0</v>
      </c>
      <c r="BM284" s="22">
        <v>0</v>
      </c>
      <c r="BN284" s="22">
        <v>0</v>
      </c>
      <c r="BO284" s="22">
        <v>19949</v>
      </c>
      <c r="BP284" s="22">
        <v>0</v>
      </c>
      <c r="BQ284" s="22">
        <v>0</v>
      </c>
      <c r="BR284" s="22">
        <v>0</v>
      </c>
      <c r="BS284" s="22">
        <v>0</v>
      </c>
      <c r="BT284" s="22">
        <v>0</v>
      </c>
      <c r="BU284" s="22">
        <v>0</v>
      </c>
      <c r="BV284" s="22">
        <v>721928</v>
      </c>
      <c r="BW284" s="22">
        <v>41511</v>
      </c>
      <c r="BX284" s="22">
        <v>0</v>
      </c>
      <c r="BY284" s="22">
        <v>0</v>
      </c>
      <c r="BZ284" s="22">
        <v>0</v>
      </c>
      <c r="CA284" s="22">
        <v>0</v>
      </c>
      <c r="CB284" s="22">
        <v>0</v>
      </c>
      <c r="CC284" s="22">
        <v>2521477</v>
      </c>
      <c r="CD284" s="22">
        <v>1585394</v>
      </c>
    </row>
    <row r="285" spans="1:82" x14ac:dyDescent="0.25">
      <c r="A285" s="22" t="s">
        <v>120</v>
      </c>
      <c r="B285" s="22" t="s">
        <v>511</v>
      </c>
      <c r="C285" s="22" t="s">
        <v>688</v>
      </c>
      <c r="D285" s="22" t="s">
        <v>689</v>
      </c>
      <c r="E285" s="22">
        <v>253940</v>
      </c>
      <c r="F285" s="22">
        <v>28146</v>
      </c>
      <c r="G285" s="22">
        <v>28533</v>
      </c>
      <c r="H285" s="22">
        <v>111254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86326</v>
      </c>
      <c r="V285" s="22">
        <v>35213</v>
      </c>
      <c r="W285" s="22">
        <v>28722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8000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113108</v>
      </c>
      <c r="AJ285" s="22">
        <v>11037</v>
      </c>
      <c r="AK285" s="22">
        <v>0</v>
      </c>
      <c r="AL285" s="22">
        <v>0</v>
      </c>
      <c r="AM285" s="22">
        <v>41122</v>
      </c>
      <c r="AN285" s="22">
        <v>0</v>
      </c>
      <c r="AO285" s="22">
        <v>0</v>
      </c>
      <c r="AP285" s="22">
        <v>38132</v>
      </c>
      <c r="AQ285" s="22">
        <v>783533</v>
      </c>
      <c r="AR285" s="22">
        <v>9682</v>
      </c>
      <c r="AS285" s="22">
        <v>179633</v>
      </c>
      <c r="AT285" s="22">
        <v>0</v>
      </c>
      <c r="AU285" s="22">
        <v>0</v>
      </c>
      <c r="AV285" s="22">
        <v>0</v>
      </c>
      <c r="AW285" s="22">
        <v>0</v>
      </c>
      <c r="AX285" s="22">
        <v>0</v>
      </c>
      <c r="AY285" s="22">
        <v>24039</v>
      </c>
      <c r="AZ285" s="22">
        <v>0</v>
      </c>
      <c r="BA285" s="22">
        <v>0</v>
      </c>
      <c r="BB285" s="22">
        <v>96249</v>
      </c>
      <c r="BC285" s="22">
        <v>0</v>
      </c>
      <c r="BD285" s="22">
        <v>0</v>
      </c>
      <c r="BE285" s="22">
        <v>0</v>
      </c>
      <c r="BF285" s="22">
        <v>0</v>
      </c>
      <c r="BG285" s="22">
        <v>88372</v>
      </c>
      <c r="BH285" s="22">
        <v>5578</v>
      </c>
      <c r="BI285" s="22">
        <v>46120</v>
      </c>
      <c r="BJ285" s="22">
        <v>72097</v>
      </c>
      <c r="BK285" s="22">
        <v>0</v>
      </c>
      <c r="BL285" s="22">
        <v>0</v>
      </c>
      <c r="BM285" s="22">
        <v>0</v>
      </c>
      <c r="BN285" s="22">
        <v>0</v>
      </c>
      <c r="BO285" s="22">
        <v>0</v>
      </c>
      <c r="BP285" s="22">
        <v>0</v>
      </c>
      <c r="BQ285" s="22">
        <v>0</v>
      </c>
      <c r="BR285" s="22">
        <v>0</v>
      </c>
      <c r="BS285" s="22">
        <v>0</v>
      </c>
      <c r="BT285" s="22">
        <v>0</v>
      </c>
      <c r="BU285" s="22">
        <v>121258</v>
      </c>
      <c r="BV285" s="22">
        <v>5804</v>
      </c>
      <c r="BW285" s="22">
        <v>0</v>
      </c>
      <c r="BX285" s="22">
        <v>0</v>
      </c>
      <c r="BY285" s="22">
        <v>0</v>
      </c>
      <c r="BZ285" s="22">
        <v>0</v>
      </c>
      <c r="CA285" s="22">
        <v>0</v>
      </c>
      <c r="CB285" s="22">
        <v>17213</v>
      </c>
      <c r="CC285" s="22">
        <v>666045</v>
      </c>
      <c r="CD285" s="22">
        <v>117488</v>
      </c>
    </row>
    <row r="286" spans="1:82" x14ac:dyDescent="0.25">
      <c r="A286" s="22" t="s">
        <v>120</v>
      </c>
      <c r="B286" s="22" t="s">
        <v>511</v>
      </c>
      <c r="C286" s="22" t="s">
        <v>690</v>
      </c>
      <c r="D286" s="22" t="s">
        <v>691</v>
      </c>
      <c r="E286" s="22">
        <v>239168</v>
      </c>
      <c r="F286" s="22">
        <v>0</v>
      </c>
      <c r="G286" s="22">
        <v>29409</v>
      </c>
      <c r="H286" s="22">
        <v>0</v>
      </c>
      <c r="I286" s="22">
        <v>0</v>
      </c>
      <c r="J286" s="22">
        <v>63674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196258</v>
      </c>
      <c r="Q286" s="22">
        <v>0</v>
      </c>
      <c r="R286" s="22">
        <v>0</v>
      </c>
      <c r="S286" s="22">
        <v>0</v>
      </c>
      <c r="T286" s="22">
        <v>0</v>
      </c>
      <c r="U286" s="22">
        <v>85430</v>
      </c>
      <c r="V286" s="22">
        <v>27089</v>
      </c>
      <c r="W286" s="22">
        <v>22129</v>
      </c>
      <c r="X286" s="22">
        <v>0</v>
      </c>
      <c r="Y286" s="22">
        <v>6926</v>
      </c>
      <c r="Z286" s="22">
        <v>0</v>
      </c>
      <c r="AA286" s="22">
        <v>1240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64414</v>
      </c>
      <c r="AK286" s="22">
        <v>33253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  <c r="AQ286" s="22">
        <v>768990</v>
      </c>
      <c r="AR286" s="22">
        <v>9311</v>
      </c>
      <c r="AS286" s="22">
        <v>88026</v>
      </c>
      <c r="AT286" s="22">
        <v>0</v>
      </c>
      <c r="AU286" s="22">
        <v>0</v>
      </c>
      <c r="AV286" s="22">
        <v>15956</v>
      </c>
      <c r="AW286" s="22">
        <v>3809</v>
      </c>
      <c r="AX286" s="22">
        <v>0</v>
      </c>
      <c r="AY286" s="22">
        <v>0</v>
      </c>
      <c r="AZ286" s="22">
        <v>0</v>
      </c>
      <c r="BA286" s="22">
        <v>0</v>
      </c>
      <c r="BB286" s="22">
        <v>150046</v>
      </c>
      <c r="BC286" s="22">
        <v>0</v>
      </c>
      <c r="BD286" s="22">
        <v>0</v>
      </c>
      <c r="BE286" s="22">
        <v>0</v>
      </c>
      <c r="BF286" s="22">
        <v>0</v>
      </c>
      <c r="BG286" s="22">
        <v>77727</v>
      </c>
      <c r="BH286" s="22">
        <v>15739</v>
      </c>
      <c r="BI286" s="22">
        <v>29988</v>
      </c>
      <c r="BJ286" s="22">
        <v>0</v>
      </c>
      <c r="BK286" s="22">
        <v>9735</v>
      </c>
      <c r="BL286" s="22">
        <v>0</v>
      </c>
      <c r="BM286" s="22">
        <v>2641</v>
      </c>
      <c r="BN286" s="22">
        <v>0</v>
      </c>
      <c r="BO286" s="22">
        <v>0</v>
      </c>
      <c r="BP286" s="22">
        <v>0</v>
      </c>
      <c r="BQ286" s="22">
        <v>2856</v>
      </c>
      <c r="BR286" s="22">
        <v>0</v>
      </c>
      <c r="BS286" s="22">
        <v>0</v>
      </c>
      <c r="BT286" s="22">
        <v>0</v>
      </c>
      <c r="BU286" s="22">
        <v>0</v>
      </c>
      <c r="BV286" s="22">
        <v>41163</v>
      </c>
      <c r="BW286" s="22">
        <v>28890</v>
      </c>
      <c r="BX286" s="22">
        <v>0</v>
      </c>
      <c r="BY286" s="22">
        <v>0</v>
      </c>
      <c r="BZ286" s="22">
        <v>0</v>
      </c>
      <c r="CA286" s="22">
        <v>0</v>
      </c>
      <c r="CB286" s="22">
        <v>0</v>
      </c>
      <c r="CC286" s="22">
        <v>475887</v>
      </c>
      <c r="CD286" s="22">
        <v>293103</v>
      </c>
    </row>
    <row r="287" spans="1:82" x14ac:dyDescent="0.25">
      <c r="A287" s="22" t="s">
        <v>120</v>
      </c>
      <c r="B287" s="22" t="s">
        <v>511</v>
      </c>
      <c r="C287" s="22" t="s">
        <v>692</v>
      </c>
      <c r="D287" s="22" t="s">
        <v>693</v>
      </c>
      <c r="E287" s="22">
        <v>295220</v>
      </c>
      <c r="F287" s="22">
        <v>0</v>
      </c>
      <c r="G287" s="22">
        <v>77519</v>
      </c>
      <c r="H287" s="22">
        <v>0</v>
      </c>
      <c r="I287" s="22">
        <v>0</v>
      </c>
      <c r="J287" s="22">
        <v>16334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423283</v>
      </c>
      <c r="Q287" s="22">
        <v>0</v>
      </c>
      <c r="R287" s="22">
        <v>0</v>
      </c>
      <c r="S287" s="22">
        <v>0</v>
      </c>
      <c r="T287" s="22">
        <v>0</v>
      </c>
      <c r="U287" s="22">
        <v>74927</v>
      </c>
      <c r="V287" s="22">
        <v>24970</v>
      </c>
      <c r="W287" s="22">
        <v>55389</v>
      </c>
      <c r="X287" s="22">
        <v>0</v>
      </c>
      <c r="Y287" s="22">
        <v>6293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22975</v>
      </c>
      <c r="AK287" s="22">
        <v>10192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1007102</v>
      </c>
      <c r="AR287" s="22">
        <v>21360</v>
      </c>
      <c r="AS287" s="22">
        <v>116138</v>
      </c>
      <c r="AT287" s="22">
        <v>0</v>
      </c>
      <c r="AU287" s="22">
        <v>0</v>
      </c>
      <c r="AV287" s="22">
        <v>19131</v>
      </c>
      <c r="AW287" s="22">
        <v>0</v>
      </c>
      <c r="AX287" s="22">
        <v>5684</v>
      </c>
      <c r="AY287" s="22">
        <v>0</v>
      </c>
      <c r="AZ287" s="22">
        <v>0</v>
      </c>
      <c r="BA287" s="22">
        <v>0</v>
      </c>
      <c r="BB287" s="22">
        <v>154067</v>
      </c>
      <c r="BC287" s="22">
        <v>0</v>
      </c>
      <c r="BD287" s="22">
        <v>0</v>
      </c>
      <c r="BE287" s="22">
        <v>0</v>
      </c>
      <c r="BF287" s="22">
        <v>0</v>
      </c>
      <c r="BG287" s="22">
        <v>121446</v>
      </c>
      <c r="BH287" s="22">
        <v>54749</v>
      </c>
      <c r="BI287" s="22">
        <v>44710</v>
      </c>
      <c r="BJ287" s="22">
        <v>0</v>
      </c>
      <c r="BK287" s="22">
        <v>7262</v>
      </c>
      <c r="BL287" s="22">
        <v>0</v>
      </c>
      <c r="BM287" s="22">
        <v>0</v>
      </c>
      <c r="BN287" s="22">
        <v>0</v>
      </c>
      <c r="BO287" s="22">
        <v>0</v>
      </c>
      <c r="BP287" s="22">
        <v>16402</v>
      </c>
      <c r="BQ287" s="22">
        <v>0</v>
      </c>
      <c r="BR287" s="22">
        <v>0</v>
      </c>
      <c r="BS287" s="22">
        <v>0</v>
      </c>
      <c r="BT287" s="22">
        <v>0</v>
      </c>
      <c r="BU287" s="22">
        <v>0</v>
      </c>
      <c r="BV287" s="22">
        <v>33462</v>
      </c>
      <c r="BW287" s="22">
        <v>15573</v>
      </c>
      <c r="BX287" s="22">
        <v>0</v>
      </c>
      <c r="BY287" s="22">
        <v>0</v>
      </c>
      <c r="BZ287" s="22">
        <v>0</v>
      </c>
      <c r="CA287" s="22">
        <v>0</v>
      </c>
      <c r="CB287" s="22">
        <v>0</v>
      </c>
      <c r="CC287" s="22">
        <v>609984</v>
      </c>
      <c r="CD287" s="22">
        <v>397118</v>
      </c>
    </row>
    <row r="288" spans="1:82" x14ac:dyDescent="0.25">
      <c r="A288" s="22" t="s">
        <v>120</v>
      </c>
      <c r="B288" s="22" t="s">
        <v>511</v>
      </c>
      <c r="C288" s="22" t="s">
        <v>694</v>
      </c>
      <c r="D288" s="22" t="s">
        <v>695</v>
      </c>
      <c r="E288" s="22">
        <v>910715</v>
      </c>
      <c r="F288" s="22">
        <v>0</v>
      </c>
      <c r="G288" s="22">
        <v>32101</v>
      </c>
      <c r="H288" s="22">
        <v>0</v>
      </c>
      <c r="I288" s="22">
        <v>0</v>
      </c>
      <c r="J288" s="22">
        <v>36425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102145</v>
      </c>
      <c r="V288" s="22">
        <v>70794</v>
      </c>
      <c r="W288" s="22">
        <v>44519</v>
      </c>
      <c r="X288" s="22">
        <v>0</v>
      </c>
      <c r="Y288" s="22">
        <v>51788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16611</v>
      </c>
      <c r="AI288" s="22">
        <v>0</v>
      </c>
      <c r="AJ288" s="22">
        <v>122382</v>
      </c>
      <c r="AK288" s="22">
        <v>12000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  <c r="AQ288" s="22">
        <v>1399480</v>
      </c>
      <c r="AR288" s="22">
        <v>34288</v>
      </c>
      <c r="AS288" s="22">
        <v>223619</v>
      </c>
      <c r="AT288" s="22">
        <v>0</v>
      </c>
      <c r="AU288" s="22">
        <v>0</v>
      </c>
      <c r="AV288" s="22">
        <v>53294</v>
      </c>
      <c r="AW288" s="22">
        <v>0</v>
      </c>
      <c r="AX288" s="22">
        <v>22703</v>
      </c>
      <c r="AY288" s="22">
        <v>22142</v>
      </c>
      <c r="AZ288" s="22">
        <v>0</v>
      </c>
      <c r="BA288" s="22">
        <v>0</v>
      </c>
      <c r="BB288" s="22">
        <v>227905</v>
      </c>
      <c r="BC288" s="22">
        <v>0</v>
      </c>
      <c r="BD288" s="22">
        <v>0</v>
      </c>
      <c r="BE288" s="22">
        <v>0</v>
      </c>
      <c r="BF288" s="22">
        <v>0</v>
      </c>
      <c r="BG288" s="22">
        <v>132509</v>
      </c>
      <c r="BH288" s="22">
        <v>17738</v>
      </c>
      <c r="BI288" s="22">
        <v>34094</v>
      </c>
      <c r="BJ288" s="22">
        <v>0</v>
      </c>
      <c r="BK288" s="22">
        <v>48478</v>
      </c>
      <c r="BL288" s="22">
        <v>0</v>
      </c>
      <c r="BM288" s="22">
        <v>0</v>
      </c>
      <c r="BN288" s="22">
        <v>0</v>
      </c>
      <c r="BO288" s="22">
        <v>0</v>
      </c>
      <c r="BP288" s="22">
        <v>0</v>
      </c>
      <c r="BQ288" s="22">
        <v>0</v>
      </c>
      <c r="BR288" s="22">
        <v>0</v>
      </c>
      <c r="BS288" s="22">
        <v>0</v>
      </c>
      <c r="BT288" s="22">
        <v>5633</v>
      </c>
      <c r="BU288" s="22">
        <v>0</v>
      </c>
      <c r="BV288" s="22">
        <v>189805</v>
      </c>
      <c r="BW288" s="22">
        <v>19734</v>
      </c>
      <c r="BX288" s="22">
        <v>0</v>
      </c>
      <c r="BY288" s="22">
        <v>0</v>
      </c>
      <c r="BZ288" s="22">
        <v>0</v>
      </c>
      <c r="CA288" s="22">
        <v>0</v>
      </c>
      <c r="CB288" s="22">
        <v>0</v>
      </c>
      <c r="CC288" s="22">
        <v>1031942</v>
      </c>
      <c r="CD288" s="22">
        <v>367538</v>
      </c>
    </row>
    <row r="289" spans="1:82" x14ac:dyDescent="0.25">
      <c r="A289" s="22" t="s">
        <v>120</v>
      </c>
      <c r="B289" s="22" t="s">
        <v>511</v>
      </c>
      <c r="C289" s="22" t="s">
        <v>696</v>
      </c>
      <c r="D289" s="22" t="s">
        <v>697</v>
      </c>
      <c r="E289" s="22">
        <v>0</v>
      </c>
      <c r="F289" s="22">
        <v>320082</v>
      </c>
      <c r="G289" s="22">
        <v>26210</v>
      </c>
      <c r="H289" s="22">
        <v>0</v>
      </c>
      <c r="I289" s="22">
        <v>0</v>
      </c>
      <c r="J289" s="22">
        <v>102706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54750</v>
      </c>
      <c r="Q289" s="22">
        <v>0</v>
      </c>
      <c r="R289" s="22">
        <v>0</v>
      </c>
      <c r="S289" s="22">
        <v>0</v>
      </c>
      <c r="T289" s="22">
        <v>0</v>
      </c>
      <c r="U289" s="22">
        <v>88872</v>
      </c>
      <c r="V289" s="22">
        <v>19358</v>
      </c>
      <c r="W289" s="22">
        <v>31340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195611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838929</v>
      </c>
      <c r="AR289" s="22">
        <v>18530</v>
      </c>
      <c r="AS289" s="22">
        <v>202311</v>
      </c>
      <c r="AT289" s="22">
        <v>0</v>
      </c>
      <c r="AU289" s="22">
        <v>0</v>
      </c>
      <c r="AV289" s="22">
        <v>76519</v>
      </c>
      <c r="AW289" s="22">
        <v>0</v>
      </c>
      <c r="AX289" s="22">
        <v>0</v>
      </c>
      <c r="AY289" s="22">
        <v>0</v>
      </c>
      <c r="AZ289" s="22">
        <v>0</v>
      </c>
      <c r="BA289" s="22">
        <v>0</v>
      </c>
      <c r="BB289" s="22">
        <v>223387</v>
      </c>
      <c r="BC289" s="22">
        <v>21263</v>
      </c>
      <c r="BD289" s="22">
        <v>0</v>
      </c>
      <c r="BE289" s="22">
        <v>0</v>
      </c>
      <c r="BF289" s="22">
        <v>0</v>
      </c>
      <c r="BG289" s="22">
        <v>156923</v>
      </c>
      <c r="BH289" s="22">
        <v>19299</v>
      </c>
      <c r="BI289" s="22">
        <v>0</v>
      </c>
      <c r="BJ289" s="22">
        <v>0</v>
      </c>
      <c r="BK289" s="22">
        <v>0</v>
      </c>
      <c r="BL289" s="22">
        <v>0</v>
      </c>
      <c r="BM289" s="22">
        <v>0</v>
      </c>
      <c r="BN289" s="22">
        <v>0</v>
      </c>
      <c r="BO289" s="22">
        <v>0</v>
      </c>
      <c r="BP289" s="22">
        <v>0</v>
      </c>
      <c r="BQ289" s="22">
        <v>0</v>
      </c>
      <c r="BR289" s="22">
        <v>0</v>
      </c>
      <c r="BS289" s="22">
        <v>0</v>
      </c>
      <c r="BT289" s="22">
        <v>0</v>
      </c>
      <c r="BU289" s="22">
        <v>0</v>
      </c>
      <c r="BV289" s="22">
        <v>17431</v>
      </c>
      <c r="BW289" s="22">
        <v>123322</v>
      </c>
      <c r="BX289" s="22">
        <v>0</v>
      </c>
      <c r="BY289" s="22">
        <v>0</v>
      </c>
      <c r="BZ289" s="22">
        <v>0</v>
      </c>
      <c r="CA289" s="22">
        <v>0</v>
      </c>
      <c r="CB289" s="22">
        <v>0</v>
      </c>
      <c r="CC289" s="22">
        <v>858985</v>
      </c>
      <c r="CD289" s="22">
        <v>-20056</v>
      </c>
    </row>
    <row r="290" spans="1:82" x14ac:dyDescent="0.25">
      <c r="A290" s="22" t="s">
        <v>120</v>
      </c>
      <c r="B290" s="22" t="s">
        <v>511</v>
      </c>
      <c r="C290" s="22" t="s">
        <v>698</v>
      </c>
      <c r="D290" s="22" t="s">
        <v>699</v>
      </c>
      <c r="E290" s="22">
        <v>200915</v>
      </c>
      <c r="F290" s="22">
        <v>0</v>
      </c>
      <c r="G290" s="22">
        <v>90032</v>
      </c>
      <c r="H290" s="22">
        <v>0</v>
      </c>
      <c r="I290" s="22">
        <v>0</v>
      </c>
      <c r="J290" s="22">
        <v>378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6936</v>
      </c>
      <c r="Q290" s="22">
        <v>0</v>
      </c>
      <c r="R290" s="22">
        <v>0</v>
      </c>
      <c r="S290" s="22">
        <v>0</v>
      </c>
      <c r="T290" s="22">
        <v>0</v>
      </c>
      <c r="U290" s="22">
        <v>61290</v>
      </c>
      <c r="V290" s="22">
        <v>14220</v>
      </c>
      <c r="W290" s="22">
        <v>28874</v>
      </c>
      <c r="X290" s="22">
        <v>0</v>
      </c>
      <c r="Y290" s="22">
        <v>6795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6916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416356</v>
      </c>
      <c r="AR290" s="22">
        <v>13358</v>
      </c>
      <c r="AS290" s="22">
        <v>148892</v>
      </c>
      <c r="AT290" s="22">
        <v>0</v>
      </c>
      <c r="AU290" s="22">
        <v>0</v>
      </c>
      <c r="AV290" s="22">
        <v>13574</v>
      </c>
      <c r="AW290" s="22">
        <v>0</v>
      </c>
      <c r="AX290" s="22">
        <v>7019</v>
      </c>
      <c r="AY290" s="22">
        <v>2048</v>
      </c>
      <c r="AZ290" s="22">
        <v>0</v>
      </c>
      <c r="BA290" s="22">
        <v>0</v>
      </c>
      <c r="BB290" s="22">
        <v>108716</v>
      </c>
      <c r="BC290" s="22">
        <v>0</v>
      </c>
      <c r="BD290" s="22">
        <v>0</v>
      </c>
      <c r="BE290" s="22">
        <v>0</v>
      </c>
      <c r="BF290" s="22">
        <v>0</v>
      </c>
      <c r="BG290" s="22">
        <v>71683</v>
      </c>
      <c r="BH290" s="22">
        <v>21431</v>
      </c>
      <c r="BI290" s="22">
        <v>49072</v>
      </c>
      <c r="BJ290" s="22">
        <v>0</v>
      </c>
      <c r="BK290" s="22">
        <v>6850</v>
      </c>
      <c r="BL290" s="22">
        <v>0</v>
      </c>
      <c r="BM290" s="22">
        <v>0</v>
      </c>
      <c r="BN290" s="22">
        <v>0</v>
      </c>
      <c r="BO290" s="22">
        <v>0</v>
      </c>
      <c r="BP290" s="22">
        <v>4400</v>
      </c>
      <c r="BQ290" s="22">
        <v>0</v>
      </c>
      <c r="BR290" s="22">
        <v>0</v>
      </c>
      <c r="BS290" s="22">
        <v>0</v>
      </c>
      <c r="BT290" s="22">
        <v>0</v>
      </c>
      <c r="BU290" s="22">
        <v>0</v>
      </c>
      <c r="BV290" s="22">
        <v>15046</v>
      </c>
      <c r="BW290" s="22">
        <v>2036</v>
      </c>
      <c r="BX290" s="22">
        <v>0</v>
      </c>
      <c r="BY290" s="22">
        <v>0</v>
      </c>
      <c r="BZ290" s="22">
        <v>0</v>
      </c>
      <c r="CA290" s="22">
        <v>0</v>
      </c>
      <c r="CB290" s="22">
        <v>0</v>
      </c>
      <c r="CC290" s="22">
        <v>464125</v>
      </c>
      <c r="CD290" s="22">
        <v>-47769</v>
      </c>
    </row>
    <row r="291" spans="1:82" x14ac:dyDescent="0.25">
      <c r="A291" s="22" t="s">
        <v>120</v>
      </c>
      <c r="B291" s="22" t="s">
        <v>511</v>
      </c>
      <c r="C291" s="22" t="s">
        <v>700</v>
      </c>
      <c r="D291" s="22" t="s">
        <v>701</v>
      </c>
      <c r="E291" s="22">
        <v>1566892</v>
      </c>
      <c r="F291" s="22">
        <v>0</v>
      </c>
      <c r="G291" s="22">
        <v>3279159</v>
      </c>
      <c r="H291" s="22">
        <v>0</v>
      </c>
      <c r="I291" s="22">
        <v>0</v>
      </c>
      <c r="J291" s="22">
        <v>30755</v>
      </c>
      <c r="K291" s="22">
        <v>0</v>
      </c>
      <c r="L291" s="22">
        <v>1800</v>
      </c>
      <c r="M291" s="22">
        <v>1400</v>
      </c>
      <c r="N291" s="22">
        <v>0</v>
      </c>
      <c r="O291" s="22">
        <v>0</v>
      </c>
      <c r="P291" s="22">
        <v>66527</v>
      </c>
      <c r="Q291" s="22">
        <v>0</v>
      </c>
      <c r="R291" s="22">
        <v>0</v>
      </c>
      <c r="S291" s="22">
        <v>0</v>
      </c>
      <c r="T291" s="22">
        <v>0</v>
      </c>
      <c r="U291" s="22">
        <v>155014</v>
      </c>
      <c r="V291" s="22">
        <v>116149</v>
      </c>
      <c r="W291" s="22">
        <v>67201</v>
      </c>
      <c r="X291" s="22">
        <v>0</v>
      </c>
      <c r="Y291" s="22">
        <v>0</v>
      </c>
      <c r="Z291" s="22">
        <v>0</v>
      </c>
      <c r="AA291" s="22">
        <v>700</v>
      </c>
      <c r="AB291" s="22">
        <v>0</v>
      </c>
      <c r="AC291" s="22">
        <v>9550</v>
      </c>
      <c r="AD291" s="22">
        <v>0</v>
      </c>
      <c r="AE291" s="22">
        <v>33791</v>
      </c>
      <c r="AF291" s="22">
        <v>0</v>
      </c>
      <c r="AG291" s="22">
        <v>0</v>
      </c>
      <c r="AH291" s="22">
        <v>0</v>
      </c>
      <c r="AI291" s="22">
        <v>0</v>
      </c>
      <c r="AJ291" s="22">
        <v>451226</v>
      </c>
      <c r="AK291" s="22">
        <v>17702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5797866</v>
      </c>
      <c r="AR291" s="22">
        <v>59966</v>
      </c>
      <c r="AS291" s="22">
        <v>438209</v>
      </c>
      <c r="AT291" s="22">
        <v>0</v>
      </c>
      <c r="AU291" s="22">
        <v>0</v>
      </c>
      <c r="AV291" s="22">
        <v>57409</v>
      </c>
      <c r="AW291" s="22">
        <v>515</v>
      </c>
      <c r="AX291" s="22">
        <v>19909</v>
      </c>
      <c r="AY291" s="22">
        <v>51792</v>
      </c>
      <c r="AZ291" s="22">
        <v>0</v>
      </c>
      <c r="BA291" s="22">
        <v>0</v>
      </c>
      <c r="BB291" s="22">
        <v>283116</v>
      </c>
      <c r="BC291" s="22">
        <v>0</v>
      </c>
      <c r="BD291" s="22">
        <v>0</v>
      </c>
      <c r="BE291" s="22">
        <v>0</v>
      </c>
      <c r="BF291" s="22">
        <v>0</v>
      </c>
      <c r="BG291" s="22">
        <v>294701</v>
      </c>
      <c r="BH291" s="22">
        <v>80860</v>
      </c>
      <c r="BI291" s="22">
        <v>79159</v>
      </c>
      <c r="BJ291" s="22">
        <v>0</v>
      </c>
      <c r="BK291" s="22">
        <v>0</v>
      </c>
      <c r="BL291" s="22">
        <v>0</v>
      </c>
      <c r="BM291" s="22">
        <v>0</v>
      </c>
      <c r="BN291" s="22">
        <v>0</v>
      </c>
      <c r="BO291" s="22">
        <v>171021</v>
      </c>
      <c r="BP291" s="22">
        <v>0</v>
      </c>
      <c r="BQ291" s="22">
        <v>74793</v>
      </c>
      <c r="BR291" s="22">
        <v>0</v>
      </c>
      <c r="BS291" s="22">
        <v>0</v>
      </c>
      <c r="BT291" s="22">
        <v>0</v>
      </c>
      <c r="BU291" s="22">
        <v>0</v>
      </c>
      <c r="BV291" s="22">
        <v>290584</v>
      </c>
      <c r="BW291" s="22">
        <v>56948</v>
      </c>
      <c r="BX291" s="22">
        <v>0</v>
      </c>
      <c r="BY291" s="22">
        <v>0</v>
      </c>
      <c r="BZ291" s="22">
        <v>0</v>
      </c>
      <c r="CA291" s="22">
        <v>0</v>
      </c>
      <c r="CB291" s="22">
        <v>554296</v>
      </c>
      <c r="CC291" s="22">
        <v>2513278</v>
      </c>
      <c r="CD291" s="22">
        <v>3284588</v>
      </c>
    </row>
    <row r="292" spans="1:82" x14ac:dyDescent="0.25">
      <c r="A292" s="22" t="s">
        <v>120</v>
      </c>
      <c r="B292" s="22" t="s">
        <v>511</v>
      </c>
      <c r="C292" s="22" t="s">
        <v>702</v>
      </c>
      <c r="D292" s="22" t="s">
        <v>703</v>
      </c>
      <c r="E292" s="22">
        <v>228570</v>
      </c>
      <c r="F292" s="22">
        <v>0</v>
      </c>
      <c r="G292" s="22">
        <v>46200</v>
      </c>
      <c r="H292" s="22">
        <v>0</v>
      </c>
      <c r="I292" s="22">
        <v>0</v>
      </c>
      <c r="J292" s="22">
        <v>5430</v>
      </c>
      <c r="K292" s="22">
        <v>0</v>
      </c>
      <c r="L292" s="22">
        <v>0</v>
      </c>
      <c r="M292" s="22">
        <v>500</v>
      </c>
      <c r="N292" s="22">
        <v>0</v>
      </c>
      <c r="O292" s="22">
        <v>0</v>
      </c>
      <c r="P292" s="22">
        <v>38011</v>
      </c>
      <c r="Q292" s="22">
        <v>0</v>
      </c>
      <c r="R292" s="22">
        <v>0</v>
      </c>
      <c r="S292" s="22">
        <v>0</v>
      </c>
      <c r="T292" s="22">
        <v>0</v>
      </c>
      <c r="U292" s="22">
        <v>167199</v>
      </c>
      <c r="V292" s="22">
        <v>20360</v>
      </c>
      <c r="W292" s="22">
        <v>15690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8960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530920</v>
      </c>
      <c r="AR292" s="22">
        <v>14210</v>
      </c>
      <c r="AS292" s="22">
        <v>135647</v>
      </c>
      <c r="AT292" s="22">
        <v>0</v>
      </c>
      <c r="AU292" s="22">
        <v>499</v>
      </c>
      <c r="AV292" s="22">
        <v>11254</v>
      </c>
      <c r="AW292" s="22">
        <v>0</v>
      </c>
      <c r="AX292" s="22">
        <v>1569</v>
      </c>
      <c r="AY292" s="22">
        <v>3072</v>
      </c>
      <c r="AZ292" s="22">
        <v>0</v>
      </c>
      <c r="BA292" s="22">
        <v>0</v>
      </c>
      <c r="BB292" s="22">
        <v>161550</v>
      </c>
      <c r="BC292" s="22">
        <v>0</v>
      </c>
      <c r="BD292" s="22">
        <v>0</v>
      </c>
      <c r="BE292" s="22">
        <v>0</v>
      </c>
      <c r="BF292" s="22">
        <v>0</v>
      </c>
      <c r="BG292" s="22">
        <v>143668</v>
      </c>
      <c r="BH292" s="22">
        <v>34818</v>
      </c>
      <c r="BI292" s="22">
        <v>24701</v>
      </c>
      <c r="BJ292" s="22">
        <v>0</v>
      </c>
      <c r="BK292" s="22">
        <v>0</v>
      </c>
      <c r="BL292" s="22">
        <v>0</v>
      </c>
      <c r="BM292" s="22">
        <v>0</v>
      </c>
      <c r="BN292" s="22">
        <v>0</v>
      </c>
      <c r="BO292" s="22">
        <v>0</v>
      </c>
      <c r="BP292" s="22">
        <v>0</v>
      </c>
      <c r="BQ292" s="22">
        <v>0</v>
      </c>
      <c r="BR292" s="22">
        <v>0</v>
      </c>
      <c r="BS292" s="22">
        <v>0</v>
      </c>
      <c r="BT292" s="22">
        <v>0</v>
      </c>
      <c r="BU292" s="22">
        <v>0</v>
      </c>
      <c r="BV292" s="22">
        <v>6280</v>
      </c>
      <c r="BW292" s="22">
        <v>0</v>
      </c>
      <c r="BX292" s="22">
        <v>0</v>
      </c>
      <c r="BY292" s="22">
        <v>0</v>
      </c>
      <c r="BZ292" s="22">
        <v>0</v>
      </c>
      <c r="CA292" s="22">
        <v>0</v>
      </c>
      <c r="CB292" s="22">
        <v>0</v>
      </c>
      <c r="CC292" s="22">
        <v>537268</v>
      </c>
      <c r="CD292" s="22">
        <v>-6348</v>
      </c>
    </row>
    <row r="293" spans="1:82" x14ac:dyDescent="0.25">
      <c r="A293" s="22" t="s">
        <v>120</v>
      </c>
      <c r="B293" s="22" t="s">
        <v>511</v>
      </c>
      <c r="C293" s="22" t="s">
        <v>704</v>
      </c>
      <c r="D293" s="22" t="s">
        <v>705</v>
      </c>
      <c r="E293" s="22">
        <v>144991</v>
      </c>
      <c r="F293" s="22">
        <v>0</v>
      </c>
      <c r="G293" s="22">
        <v>8355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660</v>
      </c>
      <c r="N293" s="22">
        <v>0</v>
      </c>
      <c r="O293" s="22">
        <v>0</v>
      </c>
      <c r="P293" s="22">
        <v>15746</v>
      </c>
      <c r="Q293" s="22">
        <v>0</v>
      </c>
      <c r="R293" s="22">
        <v>0</v>
      </c>
      <c r="S293" s="22">
        <v>0</v>
      </c>
      <c r="T293" s="22">
        <v>0</v>
      </c>
      <c r="U293" s="22">
        <v>166025</v>
      </c>
      <c r="V293" s="22">
        <v>125742</v>
      </c>
      <c r="W293" s="22">
        <v>0</v>
      </c>
      <c r="X293" s="22">
        <v>0</v>
      </c>
      <c r="Y293" s="22">
        <v>4156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41863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507538</v>
      </c>
      <c r="AR293" s="22">
        <v>16425</v>
      </c>
      <c r="AS293" s="22">
        <v>82995</v>
      </c>
      <c r="AT293" s="22">
        <v>0</v>
      </c>
      <c r="AU293" s="22">
        <v>0</v>
      </c>
      <c r="AV293" s="22">
        <v>4916</v>
      </c>
      <c r="AW293" s="22">
        <v>0</v>
      </c>
      <c r="AX293" s="22">
        <v>0</v>
      </c>
      <c r="AY293" s="22">
        <v>0</v>
      </c>
      <c r="AZ293" s="22">
        <v>0</v>
      </c>
      <c r="BA293" s="22">
        <v>0</v>
      </c>
      <c r="BB293" s="22">
        <v>133288</v>
      </c>
      <c r="BC293" s="22">
        <v>0</v>
      </c>
      <c r="BD293" s="22">
        <v>0</v>
      </c>
      <c r="BE293" s="22">
        <v>0</v>
      </c>
      <c r="BF293" s="22">
        <v>0</v>
      </c>
      <c r="BG293" s="22">
        <v>127985</v>
      </c>
      <c r="BH293" s="22">
        <v>17316</v>
      </c>
      <c r="BI293" s="22">
        <v>31988</v>
      </c>
      <c r="BJ293" s="22">
        <v>0</v>
      </c>
      <c r="BK293" s="22">
        <v>5195</v>
      </c>
      <c r="BL293" s="22">
        <v>0</v>
      </c>
      <c r="BM293" s="22">
        <v>0</v>
      </c>
      <c r="BN293" s="22">
        <v>0</v>
      </c>
      <c r="BO293" s="22">
        <v>0</v>
      </c>
      <c r="BP293" s="22">
        <v>0</v>
      </c>
      <c r="BQ293" s="22">
        <v>0</v>
      </c>
      <c r="BR293" s="22">
        <v>0</v>
      </c>
      <c r="BS293" s="22">
        <v>0</v>
      </c>
      <c r="BT293" s="22">
        <v>0</v>
      </c>
      <c r="BU293" s="22">
        <v>0</v>
      </c>
      <c r="BV293" s="22">
        <v>50479</v>
      </c>
      <c r="BW293" s="22">
        <v>3074</v>
      </c>
      <c r="BX293" s="22">
        <v>0</v>
      </c>
      <c r="BY293" s="22">
        <v>0</v>
      </c>
      <c r="BZ293" s="22">
        <v>0</v>
      </c>
      <c r="CA293" s="22">
        <v>0</v>
      </c>
      <c r="CB293" s="22">
        <v>108304</v>
      </c>
      <c r="CC293" s="22">
        <v>581965</v>
      </c>
      <c r="CD293" s="22">
        <v>-74427</v>
      </c>
    </row>
    <row r="294" spans="1:82" x14ac:dyDescent="0.25">
      <c r="A294" s="22" t="s">
        <v>120</v>
      </c>
      <c r="B294" s="22" t="s">
        <v>706</v>
      </c>
      <c r="C294" s="22" t="s">
        <v>707</v>
      </c>
      <c r="D294" s="22" t="s">
        <v>708</v>
      </c>
      <c r="E294" s="22">
        <v>212594</v>
      </c>
      <c r="F294" s="22">
        <v>0</v>
      </c>
      <c r="G294" s="22">
        <v>25645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1274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1802</v>
      </c>
      <c r="AD294" s="22">
        <v>0</v>
      </c>
      <c r="AE294" s="22">
        <v>0</v>
      </c>
      <c r="AF294" s="22">
        <v>0</v>
      </c>
      <c r="AG294" s="22">
        <v>0</v>
      </c>
      <c r="AH294" s="22">
        <v>3100</v>
      </c>
      <c r="AI294" s="22">
        <v>0</v>
      </c>
      <c r="AJ294" s="22">
        <v>1680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246095</v>
      </c>
      <c r="AR294" s="22">
        <v>18500</v>
      </c>
      <c r="AS294" s="22">
        <v>56438</v>
      </c>
      <c r="AT294" s="22">
        <v>0</v>
      </c>
      <c r="AU294" s="22">
        <v>41120</v>
      </c>
      <c r="AV294" s="22">
        <v>5240</v>
      </c>
      <c r="AW294" s="22">
        <v>0</v>
      </c>
      <c r="AX294" s="22">
        <v>0</v>
      </c>
      <c r="AY294" s="22">
        <v>0</v>
      </c>
      <c r="AZ294" s="22">
        <v>0</v>
      </c>
      <c r="BA294" s="22">
        <v>0</v>
      </c>
      <c r="BB294" s="22">
        <v>22832</v>
      </c>
      <c r="BC294" s="22">
        <v>0</v>
      </c>
      <c r="BD294" s="22">
        <v>0</v>
      </c>
      <c r="BE294" s="22">
        <v>0</v>
      </c>
      <c r="BF294" s="22">
        <v>0</v>
      </c>
      <c r="BG294" s="22">
        <v>5000</v>
      </c>
      <c r="BH294" s="22">
        <v>30529</v>
      </c>
      <c r="BI294" s="22">
        <v>17273</v>
      </c>
      <c r="BJ294" s="22">
        <v>0</v>
      </c>
      <c r="BK294" s="22">
        <v>0</v>
      </c>
      <c r="BL294" s="22">
        <v>0</v>
      </c>
      <c r="BM294" s="22">
        <v>0</v>
      </c>
      <c r="BN294" s="22">
        <v>0</v>
      </c>
      <c r="BO294" s="22">
        <v>0</v>
      </c>
      <c r="BP294" s="22">
        <v>0</v>
      </c>
      <c r="BQ294" s="22">
        <v>0</v>
      </c>
      <c r="BR294" s="22">
        <v>0</v>
      </c>
      <c r="BS294" s="22">
        <v>0</v>
      </c>
      <c r="BT294" s="22">
        <v>391</v>
      </c>
      <c r="BU294" s="22">
        <v>0</v>
      </c>
      <c r="BV294" s="22">
        <v>6829</v>
      </c>
      <c r="BW294" s="22">
        <v>0</v>
      </c>
      <c r="BX294" s="22">
        <v>0</v>
      </c>
      <c r="BY294" s="22">
        <v>0</v>
      </c>
      <c r="BZ294" s="22">
        <v>0</v>
      </c>
      <c r="CA294" s="22">
        <v>0</v>
      </c>
      <c r="CB294" s="22">
        <v>0</v>
      </c>
      <c r="CC294" s="22">
        <v>204152</v>
      </c>
      <c r="CD294" s="22">
        <v>41943</v>
      </c>
    </row>
    <row r="295" spans="1:82" x14ac:dyDescent="0.25">
      <c r="A295" s="22" t="s">
        <v>120</v>
      </c>
      <c r="B295" s="22" t="s">
        <v>706</v>
      </c>
      <c r="C295" s="22" t="s">
        <v>709</v>
      </c>
      <c r="D295" s="22" t="s">
        <v>710</v>
      </c>
      <c r="E295" s="22">
        <v>32288</v>
      </c>
      <c r="F295" s="22">
        <v>0</v>
      </c>
      <c r="G295" s="22">
        <v>3743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11880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120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48031</v>
      </c>
      <c r="AR295" s="22">
        <v>0</v>
      </c>
      <c r="AS295" s="22">
        <v>24459</v>
      </c>
      <c r="AT295" s="22">
        <v>0</v>
      </c>
      <c r="AU295" s="22">
        <v>1570</v>
      </c>
      <c r="AV295" s="22">
        <v>801</v>
      </c>
      <c r="AW295" s="22">
        <v>0</v>
      </c>
      <c r="AX295" s="22">
        <v>0</v>
      </c>
      <c r="AY295" s="22">
        <v>0</v>
      </c>
      <c r="AZ295" s="22">
        <v>0</v>
      </c>
      <c r="BA295" s="22">
        <v>0</v>
      </c>
      <c r="BB295" s="22">
        <v>6308</v>
      </c>
      <c r="BC295" s="22">
        <v>0</v>
      </c>
      <c r="BD295" s="22">
        <v>0</v>
      </c>
      <c r="BE295" s="22">
        <v>0</v>
      </c>
      <c r="BF295" s="22">
        <v>0</v>
      </c>
      <c r="BG295" s="22">
        <v>0</v>
      </c>
      <c r="BH295" s="22">
        <v>0</v>
      </c>
      <c r="BI295" s="22">
        <v>2984</v>
      </c>
      <c r="BJ295" s="22">
        <v>0</v>
      </c>
      <c r="BK295" s="22">
        <v>0</v>
      </c>
      <c r="BL295" s="22">
        <v>0</v>
      </c>
      <c r="BM295" s="22">
        <v>0</v>
      </c>
      <c r="BN295" s="22">
        <v>0</v>
      </c>
      <c r="BO295" s="22">
        <v>0</v>
      </c>
      <c r="BP295" s="22">
        <v>0</v>
      </c>
      <c r="BQ295" s="22">
        <v>0</v>
      </c>
      <c r="BR295" s="22">
        <v>0</v>
      </c>
      <c r="BS295" s="22">
        <v>0</v>
      </c>
      <c r="BT295" s="22">
        <v>0</v>
      </c>
      <c r="BU295" s="22">
        <v>0</v>
      </c>
      <c r="BV295" s="22">
        <v>3461</v>
      </c>
      <c r="BW295" s="22">
        <v>0</v>
      </c>
      <c r="BX295" s="22">
        <v>0</v>
      </c>
      <c r="BY295" s="22">
        <v>0</v>
      </c>
      <c r="BZ295" s="22">
        <v>0</v>
      </c>
      <c r="CA295" s="22">
        <v>0</v>
      </c>
      <c r="CB295" s="22">
        <v>0</v>
      </c>
      <c r="CC295" s="22">
        <v>39583</v>
      </c>
      <c r="CD295" s="22">
        <v>8448</v>
      </c>
    </row>
    <row r="296" spans="1:82" x14ac:dyDescent="0.25">
      <c r="A296" s="22" t="s">
        <v>120</v>
      </c>
      <c r="B296" s="22" t="s">
        <v>706</v>
      </c>
      <c r="C296" s="22" t="s">
        <v>711</v>
      </c>
      <c r="D296" s="22" t="s">
        <v>712</v>
      </c>
      <c r="E296" s="22">
        <v>60916</v>
      </c>
      <c r="F296" s="22">
        <v>0</v>
      </c>
      <c r="G296" s="22">
        <v>3331</v>
      </c>
      <c r="H296" s="22">
        <v>58399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301</v>
      </c>
      <c r="AQ296" s="22">
        <v>122947</v>
      </c>
      <c r="AR296" s="22">
        <v>1692</v>
      </c>
      <c r="AS296" s="22">
        <v>22704</v>
      </c>
      <c r="AT296" s="22">
        <v>0</v>
      </c>
      <c r="AU296" s="22">
        <v>0</v>
      </c>
      <c r="AV296" s="22">
        <v>1000</v>
      </c>
      <c r="AW296" s="22">
        <v>0</v>
      </c>
      <c r="AX296" s="22">
        <v>288</v>
      </c>
      <c r="AY296" s="22">
        <v>92</v>
      </c>
      <c r="AZ296" s="22">
        <v>0</v>
      </c>
      <c r="BA296" s="22">
        <v>0</v>
      </c>
      <c r="BB296" s="22">
        <v>9898</v>
      </c>
      <c r="BC296" s="22">
        <v>0</v>
      </c>
      <c r="BD296" s="22">
        <v>0</v>
      </c>
      <c r="BE296" s="22">
        <v>0</v>
      </c>
      <c r="BF296" s="22">
        <v>0</v>
      </c>
      <c r="BG296" s="22">
        <v>0</v>
      </c>
      <c r="BH296" s="22">
        <v>0</v>
      </c>
      <c r="BI296" s="22">
        <v>0</v>
      </c>
      <c r="BJ296" s="22">
        <v>0</v>
      </c>
      <c r="BK296" s="22">
        <v>0</v>
      </c>
      <c r="BL296" s="22">
        <v>0</v>
      </c>
      <c r="BM296" s="22">
        <v>0</v>
      </c>
      <c r="BN296" s="22">
        <v>0</v>
      </c>
      <c r="BO296" s="22">
        <v>0</v>
      </c>
      <c r="BP296" s="22">
        <v>0</v>
      </c>
      <c r="BQ296" s="22">
        <v>0</v>
      </c>
      <c r="BR296" s="22">
        <v>0</v>
      </c>
      <c r="BS296" s="22">
        <v>0</v>
      </c>
      <c r="BT296" s="22">
        <v>4816</v>
      </c>
      <c r="BU296" s="22">
        <v>7955</v>
      </c>
      <c r="BV296" s="22">
        <v>0</v>
      </c>
      <c r="BW296" s="22">
        <v>0</v>
      </c>
      <c r="BX296" s="22">
        <v>0</v>
      </c>
      <c r="BY296" s="22">
        <v>0</v>
      </c>
      <c r="BZ296" s="22">
        <v>0</v>
      </c>
      <c r="CA296" s="22">
        <v>0</v>
      </c>
      <c r="CB296" s="22">
        <v>28097</v>
      </c>
      <c r="CC296" s="22">
        <v>76542</v>
      </c>
      <c r="CD296" s="22">
        <v>46405</v>
      </c>
    </row>
    <row r="297" spans="1:82" x14ac:dyDescent="0.25">
      <c r="A297" s="22" t="s">
        <v>120</v>
      </c>
      <c r="B297" s="22" t="s">
        <v>706</v>
      </c>
      <c r="C297" s="22" t="s">
        <v>713</v>
      </c>
      <c r="D297" s="22" t="s">
        <v>714</v>
      </c>
      <c r="E297" s="22">
        <v>283217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3529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286746</v>
      </c>
      <c r="AR297" s="22">
        <v>11454</v>
      </c>
      <c r="AS297" s="22">
        <v>59622</v>
      </c>
      <c r="AT297" s="22">
        <v>0</v>
      </c>
      <c r="AU297" s="22">
        <v>0</v>
      </c>
      <c r="AV297" s="22">
        <v>10468</v>
      </c>
      <c r="AW297" s="22">
        <v>0</v>
      </c>
      <c r="AX297" s="22">
        <v>1219</v>
      </c>
      <c r="AY297" s="22">
        <v>90</v>
      </c>
      <c r="AZ297" s="22">
        <v>0</v>
      </c>
      <c r="BA297" s="22">
        <v>0</v>
      </c>
      <c r="BB297" s="22">
        <v>45136</v>
      </c>
      <c r="BC297" s="22">
        <v>0</v>
      </c>
      <c r="BD297" s="22">
        <v>0</v>
      </c>
      <c r="BE297" s="22">
        <v>0</v>
      </c>
      <c r="BF297" s="22">
        <v>0</v>
      </c>
      <c r="BG297" s="22">
        <v>0</v>
      </c>
      <c r="BH297" s="22">
        <v>12834</v>
      </c>
      <c r="BI297" s="22">
        <v>15632</v>
      </c>
      <c r="BJ297" s="22">
        <v>213</v>
      </c>
      <c r="BK297" s="22">
        <v>0</v>
      </c>
      <c r="BL297" s="22">
        <v>0</v>
      </c>
      <c r="BM297" s="22">
        <v>0</v>
      </c>
      <c r="BN297" s="22">
        <v>0</v>
      </c>
      <c r="BO297" s="22">
        <v>257</v>
      </c>
      <c r="BP297" s="22">
        <v>0</v>
      </c>
      <c r="BQ297" s="22">
        <v>0</v>
      </c>
      <c r="BR297" s="22">
        <v>0</v>
      </c>
      <c r="BS297" s="22">
        <v>0</v>
      </c>
      <c r="BT297" s="22">
        <v>0</v>
      </c>
      <c r="BU297" s="22">
        <v>0</v>
      </c>
      <c r="BV297" s="22">
        <v>823</v>
      </c>
      <c r="BW297" s="22">
        <v>0</v>
      </c>
      <c r="BX297" s="22">
        <v>0</v>
      </c>
      <c r="BY297" s="22">
        <v>0</v>
      </c>
      <c r="BZ297" s="22">
        <v>0</v>
      </c>
      <c r="CA297" s="22">
        <v>0</v>
      </c>
      <c r="CB297" s="22">
        <v>0</v>
      </c>
      <c r="CC297" s="22">
        <v>157748</v>
      </c>
      <c r="CD297" s="22">
        <v>128998</v>
      </c>
    </row>
    <row r="298" spans="1:82" x14ac:dyDescent="0.25">
      <c r="A298" s="22" t="s">
        <v>120</v>
      </c>
      <c r="B298" s="22" t="s">
        <v>706</v>
      </c>
      <c r="C298" s="22" t="s">
        <v>715</v>
      </c>
      <c r="D298" s="22" t="s">
        <v>716</v>
      </c>
      <c r="E298" s="22">
        <v>123382</v>
      </c>
      <c r="F298" s="22">
        <v>0</v>
      </c>
      <c r="G298" s="22">
        <v>19245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79223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275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  <c r="AQ298" s="22">
        <v>222125</v>
      </c>
      <c r="AR298" s="22">
        <v>1864</v>
      </c>
      <c r="AS298" s="22">
        <v>38189</v>
      </c>
      <c r="AT298" s="22">
        <v>0</v>
      </c>
      <c r="AU298" s="22">
        <v>0</v>
      </c>
      <c r="AV298" s="22">
        <v>17495</v>
      </c>
      <c r="AW298" s="22">
        <v>0</v>
      </c>
      <c r="AX298" s="22">
        <v>3567</v>
      </c>
      <c r="AY298" s="22">
        <v>0</v>
      </c>
      <c r="AZ298" s="22">
        <v>0</v>
      </c>
      <c r="BA298" s="22">
        <v>0</v>
      </c>
      <c r="BB298" s="22">
        <v>113878</v>
      </c>
      <c r="BC298" s="22">
        <v>0</v>
      </c>
      <c r="BD298" s="22">
        <v>0</v>
      </c>
      <c r="BE298" s="22">
        <v>0</v>
      </c>
      <c r="BF298" s="22">
        <v>0</v>
      </c>
      <c r="BG298" s="22">
        <v>0</v>
      </c>
      <c r="BH298" s="22">
        <v>1954</v>
      </c>
      <c r="BI298" s="22">
        <v>12965</v>
      </c>
      <c r="BJ298" s="22">
        <v>0</v>
      </c>
      <c r="BK298" s="22">
        <v>0</v>
      </c>
      <c r="BL298" s="22">
        <v>0</v>
      </c>
      <c r="BM298" s="22">
        <v>0</v>
      </c>
      <c r="BN298" s="22">
        <v>0</v>
      </c>
      <c r="BO298" s="22">
        <v>0</v>
      </c>
      <c r="BP298" s="22">
        <v>0</v>
      </c>
      <c r="BQ298" s="22">
        <v>0</v>
      </c>
      <c r="BR298" s="22">
        <v>0</v>
      </c>
      <c r="BS298" s="22">
        <v>0</v>
      </c>
      <c r="BT298" s="22">
        <v>0</v>
      </c>
      <c r="BU298" s="22">
        <v>0</v>
      </c>
      <c r="BV298" s="22">
        <v>8539</v>
      </c>
      <c r="BW298" s="22">
        <v>0</v>
      </c>
      <c r="BX298" s="22">
        <v>0</v>
      </c>
      <c r="BY298" s="22">
        <v>0</v>
      </c>
      <c r="BZ298" s="22">
        <v>0</v>
      </c>
      <c r="CA298" s="22">
        <v>0</v>
      </c>
      <c r="CB298" s="22">
        <v>0</v>
      </c>
      <c r="CC298" s="22">
        <v>198451</v>
      </c>
      <c r="CD298" s="22">
        <v>23674</v>
      </c>
    </row>
    <row r="299" spans="1:82" x14ac:dyDescent="0.25">
      <c r="A299" s="22" t="s">
        <v>120</v>
      </c>
      <c r="B299" s="22" t="s">
        <v>706</v>
      </c>
      <c r="C299" s="22" t="s">
        <v>717</v>
      </c>
      <c r="D299" s="22" t="s">
        <v>718</v>
      </c>
      <c r="E299" s="22">
        <v>62788</v>
      </c>
      <c r="F299" s="22">
        <v>0</v>
      </c>
      <c r="G299" s="22">
        <v>5815</v>
      </c>
      <c r="H299" s="22">
        <v>775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  <c r="AQ299" s="22">
        <v>69378</v>
      </c>
      <c r="AR299" s="22">
        <v>2118</v>
      </c>
      <c r="AS299" s="22">
        <v>26969</v>
      </c>
      <c r="AT299" s="22">
        <v>0</v>
      </c>
      <c r="AU299" s="22">
        <v>520</v>
      </c>
      <c r="AV299" s="22">
        <v>2948</v>
      </c>
      <c r="AW299" s="22">
        <v>0</v>
      </c>
      <c r="AX299" s="22">
        <v>0</v>
      </c>
      <c r="AY299" s="22">
        <v>0</v>
      </c>
      <c r="AZ299" s="22">
        <v>0</v>
      </c>
      <c r="BA299" s="22">
        <v>0</v>
      </c>
      <c r="BB299" s="22">
        <v>6411</v>
      </c>
      <c r="BC299" s="22">
        <v>0</v>
      </c>
      <c r="BD299" s="22">
        <v>0</v>
      </c>
      <c r="BE299" s="22">
        <v>0</v>
      </c>
      <c r="BF299" s="22">
        <v>0</v>
      </c>
      <c r="BG299" s="22">
        <v>0</v>
      </c>
      <c r="BH299" s="22">
        <v>0</v>
      </c>
      <c r="BI299" s="22">
        <v>10069</v>
      </c>
      <c r="BJ299" s="22">
        <v>0</v>
      </c>
      <c r="BK299" s="22">
        <v>0</v>
      </c>
      <c r="BL299" s="22">
        <v>0</v>
      </c>
      <c r="BM299" s="22">
        <v>0</v>
      </c>
      <c r="BN299" s="22">
        <v>0</v>
      </c>
      <c r="BO299" s="22">
        <v>0</v>
      </c>
      <c r="BP299" s="22">
        <v>0</v>
      </c>
      <c r="BQ299" s="22">
        <v>0</v>
      </c>
      <c r="BR299" s="22">
        <v>0</v>
      </c>
      <c r="BS299" s="22">
        <v>0</v>
      </c>
      <c r="BT299" s="22">
        <v>0</v>
      </c>
      <c r="BU299" s="22">
        <v>0</v>
      </c>
      <c r="BV299" s="22">
        <v>5881</v>
      </c>
      <c r="BW299" s="22">
        <v>0</v>
      </c>
      <c r="BX299" s="22">
        <v>0</v>
      </c>
      <c r="BY299" s="22">
        <v>0</v>
      </c>
      <c r="BZ299" s="22">
        <v>0</v>
      </c>
      <c r="CA299" s="22">
        <v>0</v>
      </c>
      <c r="CB299" s="22">
        <v>8824</v>
      </c>
      <c r="CC299" s="22">
        <v>63740</v>
      </c>
      <c r="CD299" s="22">
        <v>5638</v>
      </c>
    </row>
    <row r="300" spans="1:82" x14ac:dyDescent="0.25">
      <c r="A300" s="22" t="s">
        <v>120</v>
      </c>
      <c r="B300" s="22" t="s">
        <v>706</v>
      </c>
      <c r="C300" s="22" t="s">
        <v>719</v>
      </c>
      <c r="D300" s="22" t="s">
        <v>720</v>
      </c>
      <c r="E300" s="22">
        <v>42407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22330</v>
      </c>
      <c r="Q300" s="22">
        <v>0</v>
      </c>
      <c r="R300" s="22">
        <v>0</v>
      </c>
      <c r="S300" s="22">
        <v>11610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1220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  <c r="AQ300" s="22">
        <v>77567</v>
      </c>
      <c r="AR300" s="22">
        <v>5603</v>
      </c>
      <c r="AS300" s="22">
        <v>31108</v>
      </c>
      <c r="AT300" s="22">
        <v>0</v>
      </c>
      <c r="AU300" s="22">
        <v>0</v>
      </c>
      <c r="AV300" s="22">
        <v>907</v>
      </c>
      <c r="AW300" s="22">
        <v>0</v>
      </c>
      <c r="AX300" s="22">
        <v>0</v>
      </c>
      <c r="AY300" s="22">
        <v>0</v>
      </c>
      <c r="AZ300" s="22">
        <v>0</v>
      </c>
      <c r="BA300" s="22">
        <v>0</v>
      </c>
      <c r="BB300" s="22">
        <v>9063</v>
      </c>
      <c r="BC300" s="22">
        <v>0</v>
      </c>
      <c r="BD300" s="22">
        <v>0</v>
      </c>
      <c r="BE300" s="22">
        <v>0</v>
      </c>
      <c r="BF300" s="22">
        <v>0</v>
      </c>
      <c r="BG300" s="22">
        <v>335</v>
      </c>
      <c r="BH300" s="22">
        <v>0</v>
      </c>
      <c r="BI300" s="22">
        <v>4736</v>
      </c>
      <c r="BJ300" s="22">
        <v>306</v>
      </c>
      <c r="BK300" s="22">
        <v>0</v>
      </c>
      <c r="BL300" s="22">
        <v>0</v>
      </c>
      <c r="BM300" s="22">
        <v>0</v>
      </c>
      <c r="BN300" s="22">
        <v>0</v>
      </c>
      <c r="BO300" s="22">
        <v>585</v>
      </c>
      <c r="BP300" s="22">
        <v>0</v>
      </c>
      <c r="BQ300" s="22">
        <v>0</v>
      </c>
      <c r="BR300" s="22">
        <v>0</v>
      </c>
      <c r="BS300" s="22">
        <v>0</v>
      </c>
      <c r="BT300" s="22">
        <v>0</v>
      </c>
      <c r="BU300" s="22">
        <v>0</v>
      </c>
      <c r="BV300" s="22">
        <v>3754</v>
      </c>
      <c r="BW300" s="22">
        <v>0</v>
      </c>
      <c r="BX300" s="22">
        <v>0</v>
      </c>
      <c r="BY300" s="22">
        <v>0</v>
      </c>
      <c r="BZ300" s="22">
        <v>0</v>
      </c>
      <c r="CA300" s="22">
        <v>0</v>
      </c>
      <c r="CB300" s="22">
        <v>0</v>
      </c>
      <c r="CC300" s="22">
        <v>56397</v>
      </c>
      <c r="CD300" s="22">
        <v>21170</v>
      </c>
    </row>
    <row r="301" spans="1:82" x14ac:dyDescent="0.25">
      <c r="A301" s="22" t="s">
        <v>120</v>
      </c>
      <c r="B301" s="22" t="s">
        <v>706</v>
      </c>
      <c r="C301" s="22" t="s">
        <v>721</v>
      </c>
      <c r="D301" s="22" t="s">
        <v>722</v>
      </c>
      <c r="E301" s="22">
        <v>21538</v>
      </c>
      <c r="F301" s="22">
        <v>0</v>
      </c>
      <c r="G301" s="22">
        <v>271</v>
      </c>
      <c r="H301" s="22">
        <v>0</v>
      </c>
      <c r="I301" s="22">
        <v>0</v>
      </c>
      <c r="J301" s="22">
        <v>0</v>
      </c>
      <c r="K301" s="22">
        <v>0</v>
      </c>
      <c r="L301" s="22">
        <v>166</v>
      </c>
      <c r="M301" s="22">
        <v>0</v>
      </c>
      <c r="N301" s="22">
        <v>0</v>
      </c>
      <c r="O301" s="22">
        <v>5592</v>
      </c>
      <c r="P301" s="22">
        <v>25799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  <c r="AQ301" s="22">
        <v>53366</v>
      </c>
      <c r="AR301" s="22">
        <v>5333</v>
      </c>
      <c r="AS301" s="22">
        <v>13546</v>
      </c>
      <c r="AT301" s="22">
        <v>0</v>
      </c>
      <c r="AU301" s="22">
        <v>0</v>
      </c>
      <c r="AV301" s="22">
        <v>855</v>
      </c>
      <c r="AW301" s="22">
        <v>0</v>
      </c>
      <c r="AX301" s="22">
        <v>363</v>
      </c>
      <c r="AY301" s="22">
        <v>0</v>
      </c>
      <c r="AZ301" s="22">
        <v>0</v>
      </c>
      <c r="BA301" s="22">
        <v>12119</v>
      </c>
      <c r="BB301" s="22">
        <v>7489</v>
      </c>
      <c r="BC301" s="22">
        <v>0</v>
      </c>
      <c r="BD301" s="22">
        <v>0</v>
      </c>
      <c r="BE301" s="22">
        <v>0</v>
      </c>
      <c r="BF301" s="22">
        <v>0</v>
      </c>
      <c r="BG301" s="22">
        <v>3702</v>
      </c>
      <c r="BH301" s="22">
        <v>2958</v>
      </c>
      <c r="BI301" s="22">
        <v>2838</v>
      </c>
      <c r="BJ301" s="22">
        <v>0</v>
      </c>
      <c r="BK301" s="22">
        <v>0</v>
      </c>
      <c r="BL301" s="22">
        <v>0</v>
      </c>
      <c r="BM301" s="22">
        <v>0</v>
      </c>
      <c r="BN301" s="22">
        <v>0</v>
      </c>
      <c r="BO301" s="22">
        <v>0</v>
      </c>
      <c r="BP301" s="22">
        <v>0</v>
      </c>
      <c r="BQ301" s="22">
        <v>0</v>
      </c>
      <c r="BR301" s="22">
        <v>0</v>
      </c>
      <c r="BS301" s="22">
        <v>0</v>
      </c>
      <c r="BT301" s="22">
        <v>0</v>
      </c>
      <c r="BU301" s="22">
        <v>0</v>
      </c>
      <c r="BV301" s="22">
        <v>3772</v>
      </c>
      <c r="BW301" s="22">
        <v>0</v>
      </c>
      <c r="BX301" s="22">
        <v>0</v>
      </c>
      <c r="BY301" s="22">
        <v>0</v>
      </c>
      <c r="BZ301" s="22">
        <v>0</v>
      </c>
      <c r="CA301" s="22">
        <v>0</v>
      </c>
      <c r="CB301" s="22">
        <v>0</v>
      </c>
      <c r="CC301" s="22">
        <v>52975</v>
      </c>
      <c r="CD301" s="22">
        <v>391</v>
      </c>
    </row>
    <row r="302" spans="1:82" x14ac:dyDescent="0.25">
      <c r="A302" s="22" t="s">
        <v>120</v>
      </c>
      <c r="B302" s="22" t="s">
        <v>706</v>
      </c>
      <c r="C302" s="22" t="s">
        <v>723</v>
      </c>
      <c r="D302" s="22" t="s">
        <v>724</v>
      </c>
      <c r="E302" s="22">
        <v>208471</v>
      </c>
      <c r="F302" s="22">
        <v>0</v>
      </c>
      <c r="G302" s="22">
        <v>23358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350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56437</v>
      </c>
      <c r="W302" s="22">
        <v>0</v>
      </c>
      <c r="X302" s="22">
        <v>0</v>
      </c>
      <c r="Y302" s="22">
        <v>500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1650</v>
      </c>
      <c r="AI302" s="22">
        <v>0</v>
      </c>
      <c r="AJ302" s="22">
        <v>450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10232</v>
      </c>
      <c r="AQ302" s="22">
        <v>301448</v>
      </c>
      <c r="AR302" s="22">
        <v>18475</v>
      </c>
      <c r="AS302" s="22">
        <v>73875</v>
      </c>
      <c r="AT302" s="22">
        <v>0</v>
      </c>
      <c r="AU302" s="22">
        <v>14760</v>
      </c>
      <c r="AV302" s="22">
        <v>9292</v>
      </c>
      <c r="AW302" s="22">
        <v>0</v>
      </c>
      <c r="AX302" s="22">
        <v>0</v>
      </c>
      <c r="AY302" s="22">
        <v>0</v>
      </c>
      <c r="AZ302" s="22">
        <v>0</v>
      </c>
      <c r="BA302" s="22">
        <v>0</v>
      </c>
      <c r="BB302" s="22">
        <v>48761</v>
      </c>
      <c r="BC302" s="22">
        <v>0</v>
      </c>
      <c r="BD302" s="22">
        <v>0</v>
      </c>
      <c r="BE302" s="22">
        <v>0</v>
      </c>
      <c r="BF302" s="22">
        <v>0</v>
      </c>
      <c r="BG302" s="22">
        <v>0</v>
      </c>
      <c r="BH302" s="22">
        <v>15364</v>
      </c>
      <c r="BI302" s="22">
        <v>23586</v>
      </c>
      <c r="BJ302" s="22">
        <v>0</v>
      </c>
      <c r="BK302" s="22">
        <v>723</v>
      </c>
      <c r="BL302" s="22">
        <v>0</v>
      </c>
      <c r="BM302" s="22">
        <v>0</v>
      </c>
      <c r="BN302" s="22">
        <v>0</v>
      </c>
      <c r="BO302" s="22">
        <v>0</v>
      </c>
      <c r="BP302" s="22">
        <v>0</v>
      </c>
      <c r="BQ302" s="22">
        <v>0</v>
      </c>
      <c r="BR302" s="22">
        <v>0</v>
      </c>
      <c r="BS302" s="22">
        <v>0</v>
      </c>
      <c r="BT302" s="22">
        <v>503</v>
      </c>
      <c r="BU302" s="22">
        <v>0</v>
      </c>
      <c r="BV302" s="22">
        <v>14623</v>
      </c>
      <c r="BW302" s="22">
        <v>0</v>
      </c>
      <c r="BX302" s="22">
        <v>0</v>
      </c>
      <c r="BY302" s="22">
        <v>0</v>
      </c>
      <c r="BZ302" s="22">
        <v>0</v>
      </c>
      <c r="CA302" s="22">
        <v>0</v>
      </c>
      <c r="CB302" s="22">
        <v>0</v>
      </c>
      <c r="CC302" s="22">
        <v>219962</v>
      </c>
      <c r="CD302" s="22">
        <v>81486</v>
      </c>
    </row>
    <row r="303" spans="1:82" x14ac:dyDescent="0.25">
      <c r="A303" s="22" t="s">
        <v>120</v>
      </c>
      <c r="B303" s="22" t="s">
        <v>706</v>
      </c>
      <c r="C303" s="22" t="s">
        <v>725</v>
      </c>
      <c r="D303" s="22" t="s">
        <v>726</v>
      </c>
      <c r="E303" s="22">
        <v>70260</v>
      </c>
      <c r="F303" s="22">
        <v>0</v>
      </c>
      <c r="G303" s="22">
        <v>135</v>
      </c>
      <c r="H303" s="22">
        <v>0</v>
      </c>
      <c r="I303" s="22">
        <v>0</v>
      </c>
      <c r="J303" s="22">
        <v>9134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460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4175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8933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  <c r="AQ303" s="22">
        <v>93097</v>
      </c>
      <c r="AR303" s="22">
        <v>687</v>
      </c>
      <c r="AS303" s="22">
        <v>34324</v>
      </c>
      <c r="AT303" s="22">
        <v>0</v>
      </c>
      <c r="AU303" s="22">
        <v>0</v>
      </c>
      <c r="AV303" s="22">
        <v>6581</v>
      </c>
      <c r="AW303" s="22">
        <v>0</v>
      </c>
      <c r="AX303" s="22">
        <v>0</v>
      </c>
      <c r="AY303" s="22">
        <v>0</v>
      </c>
      <c r="AZ303" s="22">
        <v>0</v>
      </c>
      <c r="BA303" s="22">
        <v>1737</v>
      </c>
      <c r="BB303" s="22">
        <v>12867</v>
      </c>
      <c r="BC303" s="22">
        <v>0</v>
      </c>
      <c r="BD303" s="22">
        <v>0</v>
      </c>
      <c r="BE303" s="22">
        <v>97</v>
      </c>
      <c r="BF303" s="22">
        <v>0</v>
      </c>
      <c r="BG303" s="22">
        <v>57</v>
      </c>
      <c r="BH303" s="22">
        <v>0</v>
      </c>
      <c r="BI303" s="22">
        <v>9733</v>
      </c>
      <c r="BJ303" s="22">
        <v>0</v>
      </c>
      <c r="BK303" s="22">
        <v>0</v>
      </c>
      <c r="BL303" s="22">
        <v>0</v>
      </c>
      <c r="BM303" s="22">
        <v>0</v>
      </c>
      <c r="BN303" s="22">
        <v>0</v>
      </c>
      <c r="BO303" s="22">
        <v>6745</v>
      </c>
      <c r="BP303" s="22">
        <v>0</v>
      </c>
      <c r="BQ303" s="22">
        <v>0</v>
      </c>
      <c r="BR303" s="22">
        <v>0</v>
      </c>
      <c r="BS303" s="22">
        <v>0</v>
      </c>
      <c r="BT303" s="22">
        <v>0</v>
      </c>
      <c r="BU303" s="22">
        <v>0</v>
      </c>
      <c r="BV303" s="22">
        <v>19119</v>
      </c>
      <c r="BW303" s="22">
        <v>549</v>
      </c>
      <c r="BX303" s="22">
        <v>0</v>
      </c>
      <c r="BY303" s="22">
        <v>0</v>
      </c>
      <c r="BZ303" s="22">
        <v>0</v>
      </c>
      <c r="CA303" s="22">
        <v>0</v>
      </c>
      <c r="CB303" s="22">
        <v>0</v>
      </c>
      <c r="CC303" s="22">
        <v>92496</v>
      </c>
      <c r="CD303" s="22">
        <v>601</v>
      </c>
    </row>
    <row r="304" spans="1:82" x14ac:dyDescent="0.25">
      <c r="A304" s="22" t="s">
        <v>120</v>
      </c>
      <c r="B304" s="22" t="s">
        <v>706</v>
      </c>
      <c r="C304" s="22" t="s">
        <v>727</v>
      </c>
      <c r="D304" s="22" t="s">
        <v>728</v>
      </c>
      <c r="E304" s="22">
        <v>368944</v>
      </c>
      <c r="F304" s="22">
        <v>0</v>
      </c>
      <c r="G304" s="22">
        <v>40156</v>
      </c>
      <c r="H304" s="22">
        <v>0</v>
      </c>
      <c r="I304" s="22">
        <v>283</v>
      </c>
      <c r="J304" s="22">
        <v>0</v>
      </c>
      <c r="K304" s="22">
        <v>0</v>
      </c>
      <c r="L304" s="22">
        <v>2076</v>
      </c>
      <c r="M304" s="22">
        <v>0</v>
      </c>
      <c r="N304" s="22">
        <v>0</v>
      </c>
      <c r="O304" s="22">
        <v>0</v>
      </c>
      <c r="P304" s="22">
        <v>417185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500</v>
      </c>
      <c r="Z304" s="22">
        <v>0</v>
      </c>
      <c r="AA304" s="22">
        <v>0</v>
      </c>
      <c r="AB304" s="22">
        <v>0</v>
      </c>
      <c r="AC304" s="22">
        <v>1180</v>
      </c>
      <c r="AD304" s="22">
        <v>0</v>
      </c>
      <c r="AE304" s="22">
        <v>0</v>
      </c>
      <c r="AF304" s="22">
        <v>0</v>
      </c>
      <c r="AG304" s="22">
        <v>0</v>
      </c>
      <c r="AH304" s="22">
        <v>2035</v>
      </c>
      <c r="AI304" s="22">
        <v>0</v>
      </c>
      <c r="AJ304" s="22">
        <v>15666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  <c r="AQ304" s="22">
        <v>848025</v>
      </c>
      <c r="AR304" s="22">
        <v>0</v>
      </c>
      <c r="AS304" s="22">
        <v>128084</v>
      </c>
      <c r="AT304" s="22">
        <v>0</v>
      </c>
      <c r="AU304" s="22">
        <v>42960</v>
      </c>
      <c r="AV304" s="22">
        <v>16712</v>
      </c>
      <c r="AW304" s="22">
        <v>0</v>
      </c>
      <c r="AX304" s="22">
        <v>10683</v>
      </c>
      <c r="AY304" s="22">
        <v>0</v>
      </c>
      <c r="AZ304" s="22">
        <v>0</v>
      </c>
      <c r="BA304" s="22">
        <v>0</v>
      </c>
      <c r="BB304" s="22">
        <v>43407</v>
      </c>
      <c r="BC304" s="22">
        <v>0</v>
      </c>
      <c r="BD304" s="22">
        <v>0</v>
      </c>
      <c r="BE304" s="22">
        <v>0</v>
      </c>
      <c r="BF304" s="22">
        <v>0</v>
      </c>
      <c r="BG304" s="22">
        <v>0</v>
      </c>
      <c r="BH304" s="22">
        <v>111557</v>
      </c>
      <c r="BI304" s="22">
        <v>43385</v>
      </c>
      <c r="BJ304" s="22">
        <v>0</v>
      </c>
      <c r="BK304" s="22">
        <v>960</v>
      </c>
      <c r="BL304" s="22">
        <v>0</v>
      </c>
      <c r="BM304" s="22">
        <v>0</v>
      </c>
      <c r="BN304" s="22">
        <v>0</v>
      </c>
      <c r="BO304" s="22">
        <v>0</v>
      </c>
      <c r="BP304" s="22">
        <v>0</v>
      </c>
      <c r="BQ304" s="22">
        <v>0</v>
      </c>
      <c r="BR304" s="22">
        <v>0</v>
      </c>
      <c r="BS304" s="22">
        <v>0</v>
      </c>
      <c r="BT304" s="22">
        <v>6677</v>
      </c>
      <c r="BU304" s="22">
        <v>0</v>
      </c>
      <c r="BV304" s="22">
        <v>59875</v>
      </c>
      <c r="BW304" s="22">
        <v>0</v>
      </c>
      <c r="BX304" s="22">
        <v>0</v>
      </c>
      <c r="BY304" s="22">
        <v>0</v>
      </c>
      <c r="BZ304" s="22">
        <v>0</v>
      </c>
      <c r="CA304" s="22">
        <v>0</v>
      </c>
      <c r="CB304" s="22">
        <v>0</v>
      </c>
      <c r="CC304" s="22">
        <v>464300</v>
      </c>
      <c r="CD304" s="22">
        <v>383725</v>
      </c>
    </row>
    <row r="305" spans="1:82" x14ac:dyDescent="0.25">
      <c r="A305" s="22" t="s">
        <v>120</v>
      </c>
      <c r="B305" s="22" t="s">
        <v>706</v>
      </c>
      <c r="C305" s="22" t="s">
        <v>729</v>
      </c>
      <c r="D305" s="22" t="s">
        <v>730</v>
      </c>
      <c r="E305" s="22">
        <v>223972</v>
      </c>
      <c r="F305" s="22">
        <v>0</v>
      </c>
      <c r="G305" s="22">
        <v>30409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492</v>
      </c>
      <c r="N305" s="22">
        <v>0</v>
      </c>
      <c r="O305" s="22">
        <v>0</v>
      </c>
      <c r="P305" s="22">
        <v>14075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500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11199</v>
      </c>
      <c r="AI305" s="22">
        <v>0</v>
      </c>
      <c r="AJ305" s="22">
        <v>4981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  <c r="AQ305" s="22">
        <v>285628</v>
      </c>
      <c r="AR305" s="22">
        <v>18128</v>
      </c>
      <c r="AS305" s="22">
        <v>87896</v>
      </c>
      <c r="AT305" s="22">
        <v>0</v>
      </c>
      <c r="AU305" s="22">
        <v>16700</v>
      </c>
      <c r="AV305" s="22">
        <v>11730</v>
      </c>
      <c r="AW305" s="22">
        <v>0</v>
      </c>
      <c r="AX305" s="22">
        <v>0</v>
      </c>
      <c r="AY305" s="22">
        <v>0</v>
      </c>
      <c r="AZ305" s="22">
        <v>0</v>
      </c>
      <c r="BA305" s="22">
        <v>0</v>
      </c>
      <c r="BB305" s="22">
        <v>46330</v>
      </c>
      <c r="BC305" s="22">
        <v>0</v>
      </c>
      <c r="BD305" s="22">
        <v>0</v>
      </c>
      <c r="BE305" s="22">
        <v>0</v>
      </c>
      <c r="BF305" s="22">
        <v>0</v>
      </c>
      <c r="BG305" s="22">
        <v>5000</v>
      </c>
      <c r="BH305" s="22">
        <v>5772</v>
      </c>
      <c r="BI305" s="22">
        <v>36422</v>
      </c>
      <c r="BJ305" s="22">
        <v>0</v>
      </c>
      <c r="BK305" s="22">
        <v>903</v>
      </c>
      <c r="BL305" s="22">
        <v>0</v>
      </c>
      <c r="BM305" s="22">
        <v>0</v>
      </c>
      <c r="BN305" s="22">
        <v>0</v>
      </c>
      <c r="BO305" s="22">
        <v>0</v>
      </c>
      <c r="BP305" s="22">
        <v>0</v>
      </c>
      <c r="BQ305" s="22">
        <v>0</v>
      </c>
      <c r="BR305" s="22">
        <v>0</v>
      </c>
      <c r="BS305" s="22">
        <v>0</v>
      </c>
      <c r="BT305" s="22">
        <v>9551</v>
      </c>
      <c r="BU305" s="22">
        <v>0</v>
      </c>
      <c r="BV305" s="22">
        <v>8287</v>
      </c>
      <c r="BW305" s="22">
        <v>0</v>
      </c>
      <c r="BX305" s="22">
        <v>0</v>
      </c>
      <c r="BY305" s="22">
        <v>0</v>
      </c>
      <c r="BZ305" s="22">
        <v>0</v>
      </c>
      <c r="CA305" s="22">
        <v>0</v>
      </c>
      <c r="CB305" s="22">
        <v>0</v>
      </c>
      <c r="CC305" s="22">
        <v>246719</v>
      </c>
      <c r="CD305" s="22">
        <v>38909</v>
      </c>
    </row>
    <row r="306" spans="1:82" x14ac:dyDescent="0.25">
      <c r="A306" s="22" t="s">
        <v>120</v>
      </c>
      <c r="B306" s="22" t="s">
        <v>706</v>
      </c>
      <c r="C306" s="22" t="s">
        <v>731</v>
      </c>
      <c r="D306" s="22" t="s">
        <v>732</v>
      </c>
      <c r="E306" s="22">
        <v>210125</v>
      </c>
      <c r="F306" s="22">
        <v>0</v>
      </c>
      <c r="G306" s="22">
        <v>9335</v>
      </c>
      <c r="H306" s="22">
        <v>41127</v>
      </c>
      <c r="I306" s="22">
        <v>2161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85201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2183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17510</v>
      </c>
      <c r="AN306" s="22">
        <v>0</v>
      </c>
      <c r="AO306" s="22">
        <v>0</v>
      </c>
      <c r="AP306" s="22">
        <v>0</v>
      </c>
      <c r="AQ306" s="22">
        <v>367642</v>
      </c>
      <c r="AR306" s="22">
        <v>4945</v>
      </c>
      <c r="AS306" s="22">
        <v>92407</v>
      </c>
      <c r="AT306" s="22">
        <v>3720</v>
      </c>
      <c r="AU306" s="22">
        <v>0</v>
      </c>
      <c r="AV306" s="22">
        <v>5482</v>
      </c>
      <c r="AW306" s="22">
        <v>0</v>
      </c>
      <c r="AX306" s="22">
        <v>0</v>
      </c>
      <c r="AY306" s="22">
        <v>250</v>
      </c>
      <c r="AZ306" s="22">
        <v>3316</v>
      </c>
      <c r="BA306" s="22">
        <v>0</v>
      </c>
      <c r="BB306" s="22">
        <v>79035</v>
      </c>
      <c r="BC306" s="22">
        <v>0</v>
      </c>
      <c r="BD306" s="22">
        <v>0</v>
      </c>
      <c r="BE306" s="22">
        <v>0</v>
      </c>
      <c r="BF306" s="22">
        <v>0</v>
      </c>
      <c r="BG306" s="22">
        <v>0</v>
      </c>
      <c r="BH306" s="22">
        <v>0</v>
      </c>
      <c r="BI306" s="22">
        <v>35365</v>
      </c>
      <c r="BJ306" s="22">
        <v>0</v>
      </c>
      <c r="BK306" s="22">
        <v>0</v>
      </c>
      <c r="BL306" s="22">
        <v>0</v>
      </c>
      <c r="BM306" s="22">
        <v>0</v>
      </c>
      <c r="BN306" s="22">
        <v>2200</v>
      </c>
      <c r="BO306" s="22">
        <v>49808</v>
      </c>
      <c r="BP306" s="22">
        <v>0</v>
      </c>
      <c r="BQ306" s="22">
        <v>0</v>
      </c>
      <c r="BR306" s="22">
        <v>0</v>
      </c>
      <c r="BS306" s="22">
        <v>0</v>
      </c>
      <c r="BT306" s="22">
        <v>0</v>
      </c>
      <c r="BU306" s="22">
        <v>0</v>
      </c>
      <c r="BV306" s="22">
        <v>0</v>
      </c>
      <c r="BW306" s="22">
        <v>0</v>
      </c>
      <c r="BX306" s="22">
        <v>0</v>
      </c>
      <c r="BY306" s="22">
        <v>30334</v>
      </c>
      <c r="BZ306" s="22">
        <v>0</v>
      </c>
      <c r="CA306" s="22">
        <v>0</v>
      </c>
      <c r="CB306" s="22">
        <v>0</v>
      </c>
      <c r="CC306" s="22">
        <v>306862</v>
      </c>
      <c r="CD306" s="22">
        <v>60780</v>
      </c>
    </row>
    <row r="307" spans="1:82" x14ac:dyDescent="0.25">
      <c r="A307" s="22" t="s">
        <v>120</v>
      </c>
      <c r="B307" s="22" t="s">
        <v>706</v>
      </c>
      <c r="C307" s="22" t="s">
        <v>733</v>
      </c>
      <c r="D307" s="22" t="s">
        <v>734</v>
      </c>
      <c r="E307" s="22">
        <v>121561</v>
      </c>
      <c r="F307" s="22">
        <v>0</v>
      </c>
      <c r="G307" s="22">
        <v>5271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  <c r="AQ307" s="22">
        <v>126832</v>
      </c>
      <c r="AR307" s="22">
        <v>5585</v>
      </c>
      <c r="AS307" s="22">
        <v>39961</v>
      </c>
      <c r="AT307" s="22">
        <v>0</v>
      </c>
      <c r="AU307" s="22">
        <v>0</v>
      </c>
      <c r="AV307" s="22">
        <v>2576</v>
      </c>
      <c r="AW307" s="22">
        <v>0</v>
      </c>
      <c r="AX307" s="22">
        <v>312</v>
      </c>
      <c r="AY307" s="22">
        <v>0</v>
      </c>
      <c r="AZ307" s="22">
        <v>0</v>
      </c>
      <c r="BA307" s="22">
        <v>0</v>
      </c>
      <c r="BB307" s="22">
        <v>7805</v>
      </c>
      <c r="BC307" s="22">
        <v>0</v>
      </c>
      <c r="BD307" s="22">
        <v>0</v>
      </c>
      <c r="BE307" s="22">
        <v>0</v>
      </c>
      <c r="BF307" s="22">
        <v>0</v>
      </c>
      <c r="BG307" s="22">
        <v>0</v>
      </c>
      <c r="BH307" s="22">
        <v>0</v>
      </c>
      <c r="BI307" s="22">
        <v>6248</v>
      </c>
      <c r="BJ307" s="22">
        <v>0</v>
      </c>
      <c r="BK307" s="22">
        <v>0</v>
      </c>
      <c r="BL307" s="22">
        <v>0</v>
      </c>
      <c r="BM307" s="22">
        <v>0</v>
      </c>
      <c r="BN307" s="22">
        <v>0</v>
      </c>
      <c r="BO307" s="22">
        <v>0</v>
      </c>
      <c r="BP307" s="22">
        <v>0</v>
      </c>
      <c r="BQ307" s="22">
        <v>0</v>
      </c>
      <c r="BR307" s="22">
        <v>0</v>
      </c>
      <c r="BS307" s="22">
        <v>0</v>
      </c>
      <c r="BT307" s="22">
        <v>0</v>
      </c>
      <c r="BU307" s="22">
        <v>0</v>
      </c>
      <c r="BV307" s="22">
        <v>790</v>
      </c>
      <c r="BW307" s="22">
        <v>0</v>
      </c>
      <c r="BX307" s="22">
        <v>0</v>
      </c>
      <c r="BY307" s="22">
        <v>0</v>
      </c>
      <c r="BZ307" s="22">
        <v>0</v>
      </c>
      <c r="CA307" s="22">
        <v>0</v>
      </c>
      <c r="CB307" s="22">
        <v>0</v>
      </c>
      <c r="CC307" s="22">
        <v>63277</v>
      </c>
      <c r="CD307" s="22">
        <v>63555</v>
      </c>
    </row>
    <row r="308" spans="1:82" x14ac:dyDescent="0.25">
      <c r="A308" s="22" t="s">
        <v>120</v>
      </c>
      <c r="B308" s="22" t="s">
        <v>706</v>
      </c>
      <c r="C308" s="22" t="s">
        <v>735</v>
      </c>
      <c r="D308" s="22" t="s">
        <v>736</v>
      </c>
      <c r="E308" s="22">
        <v>51615</v>
      </c>
      <c r="F308" s="22">
        <v>0</v>
      </c>
      <c r="G308" s="22">
        <v>3144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29437</v>
      </c>
      <c r="Q308" s="22">
        <v>0</v>
      </c>
      <c r="R308" s="22">
        <v>0</v>
      </c>
      <c r="S308" s="22">
        <v>0</v>
      </c>
      <c r="T308" s="22">
        <v>0</v>
      </c>
      <c r="U308" s="22">
        <v>1842</v>
      </c>
      <c r="V308" s="22">
        <v>0</v>
      </c>
      <c r="W308" s="22">
        <v>11589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9883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  <c r="AQ308" s="22">
        <v>107510</v>
      </c>
      <c r="AR308" s="22">
        <v>3290</v>
      </c>
      <c r="AS308" s="22">
        <v>29428</v>
      </c>
      <c r="AT308" s="22">
        <v>0</v>
      </c>
      <c r="AU308" s="22">
        <v>0</v>
      </c>
      <c r="AV308" s="22">
        <v>0</v>
      </c>
      <c r="AW308" s="22">
        <v>0</v>
      </c>
      <c r="AX308" s="22">
        <v>0</v>
      </c>
      <c r="AY308" s="22">
        <v>0</v>
      </c>
      <c r="AZ308" s="22">
        <v>0</v>
      </c>
      <c r="BA308" s="22">
        <v>0</v>
      </c>
      <c r="BB308" s="22">
        <v>39698</v>
      </c>
      <c r="BC308" s="22">
        <v>0</v>
      </c>
      <c r="BD308" s="22">
        <v>0</v>
      </c>
      <c r="BE308" s="22">
        <v>0</v>
      </c>
      <c r="BF308" s="22">
        <v>0</v>
      </c>
      <c r="BG308" s="22">
        <v>1842</v>
      </c>
      <c r="BH308" s="22">
        <v>0</v>
      </c>
      <c r="BI308" s="22">
        <v>9418</v>
      </c>
      <c r="BJ308" s="22">
        <v>0</v>
      </c>
      <c r="BK308" s="22">
        <v>0</v>
      </c>
      <c r="BL308" s="22">
        <v>0</v>
      </c>
      <c r="BM308" s="22">
        <v>0</v>
      </c>
      <c r="BN308" s="22">
        <v>0</v>
      </c>
      <c r="BO308" s="22">
        <v>0</v>
      </c>
      <c r="BP308" s="22">
        <v>0</v>
      </c>
      <c r="BQ308" s="22">
        <v>0</v>
      </c>
      <c r="BR308" s="22">
        <v>0</v>
      </c>
      <c r="BS308" s="22">
        <v>0</v>
      </c>
      <c r="BT308" s="22">
        <v>0</v>
      </c>
      <c r="BU308" s="22">
        <v>0</v>
      </c>
      <c r="BV308" s="22">
        <v>9205</v>
      </c>
      <c r="BW308" s="22">
        <v>0</v>
      </c>
      <c r="BX308" s="22">
        <v>0</v>
      </c>
      <c r="BY308" s="22">
        <v>0</v>
      </c>
      <c r="BZ308" s="22">
        <v>0</v>
      </c>
      <c r="CA308" s="22">
        <v>0</v>
      </c>
      <c r="CB308" s="22">
        <v>0</v>
      </c>
      <c r="CC308" s="22">
        <v>92881</v>
      </c>
      <c r="CD308" s="22">
        <v>14629</v>
      </c>
    </row>
    <row r="309" spans="1:82" x14ac:dyDescent="0.25">
      <c r="A309" s="22" t="s">
        <v>120</v>
      </c>
      <c r="B309" s="22" t="s">
        <v>706</v>
      </c>
      <c r="C309" s="22" t="s">
        <v>737</v>
      </c>
      <c r="D309" s="22" t="s">
        <v>738</v>
      </c>
      <c r="E309" s="22">
        <v>107897</v>
      </c>
      <c r="F309" s="22">
        <v>0</v>
      </c>
      <c r="G309" s="22">
        <v>375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82550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1917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  <c r="AQ309" s="22">
        <v>192739</v>
      </c>
      <c r="AR309" s="22">
        <v>5383</v>
      </c>
      <c r="AS309" s="22">
        <v>52154</v>
      </c>
      <c r="AT309" s="22">
        <v>0</v>
      </c>
      <c r="AU309" s="22">
        <v>0</v>
      </c>
      <c r="AV309" s="22">
        <v>13675</v>
      </c>
      <c r="AW309" s="22">
        <v>0</v>
      </c>
      <c r="AX309" s="22">
        <v>0</v>
      </c>
      <c r="AY309" s="22">
        <v>0</v>
      </c>
      <c r="AZ309" s="22">
        <v>0</v>
      </c>
      <c r="BA309" s="22">
        <v>0</v>
      </c>
      <c r="BB309" s="22">
        <v>45634</v>
      </c>
      <c r="BC309" s="22">
        <v>0</v>
      </c>
      <c r="BD309" s="22">
        <v>0</v>
      </c>
      <c r="BE309" s="22">
        <v>0</v>
      </c>
      <c r="BF309" s="22">
        <v>0</v>
      </c>
      <c r="BG309" s="22">
        <v>0</v>
      </c>
      <c r="BH309" s="22">
        <v>24948</v>
      </c>
      <c r="BI309" s="22">
        <v>0</v>
      </c>
      <c r="BJ309" s="22">
        <v>0</v>
      </c>
      <c r="BK309" s="22">
        <v>0</v>
      </c>
      <c r="BL309" s="22">
        <v>0</v>
      </c>
      <c r="BM309" s="22">
        <v>0</v>
      </c>
      <c r="BN309" s="22">
        <v>0</v>
      </c>
      <c r="BO309" s="22">
        <v>0</v>
      </c>
      <c r="BP309" s="22">
        <v>0</v>
      </c>
      <c r="BQ309" s="22">
        <v>0</v>
      </c>
      <c r="BR309" s="22">
        <v>0</v>
      </c>
      <c r="BS309" s="22">
        <v>0</v>
      </c>
      <c r="BT309" s="22">
        <v>0</v>
      </c>
      <c r="BU309" s="22">
        <v>0</v>
      </c>
      <c r="BV309" s="22">
        <v>1205</v>
      </c>
      <c r="BW309" s="22">
        <v>1763</v>
      </c>
      <c r="BX309" s="22">
        <v>0</v>
      </c>
      <c r="BY309" s="22">
        <v>0</v>
      </c>
      <c r="BZ309" s="22">
        <v>0</v>
      </c>
      <c r="CA309" s="22">
        <v>0</v>
      </c>
      <c r="CB309" s="22">
        <v>0</v>
      </c>
      <c r="CC309" s="22">
        <v>144762</v>
      </c>
      <c r="CD309" s="22">
        <v>47977</v>
      </c>
    </row>
    <row r="310" spans="1:82" x14ac:dyDescent="0.25">
      <c r="A310" s="22" t="s">
        <v>120</v>
      </c>
      <c r="B310" s="22" t="s">
        <v>706</v>
      </c>
      <c r="C310" s="22" t="s">
        <v>739</v>
      </c>
      <c r="D310" s="22" t="s">
        <v>740</v>
      </c>
      <c r="E310" s="22">
        <v>56589</v>
      </c>
      <c r="F310" s="22"/>
      <c r="G310" s="22">
        <v>79554</v>
      </c>
      <c r="H310" s="22"/>
      <c r="I310" s="22"/>
      <c r="J310" s="22"/>
      <c r="K310" s="22"/>
      <c r="L310" s="22"/>
      <c r="M310" s="22"/>
      <c r="N310" s="22"/>
      <c r="O310" s="22"/>
      <c r="P310" s="22">
        <v>11500</v>
      </c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>
        <v>120</v>
      </c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>
        <v>147763</v>
      </c>
      <c r="AR310" s="22">
        <v>3486</v>
      </c>
      <c r="AS310" s="22">
        <v>30027</v>
      </c>
      <c r="AT310" s="22"/>
      <c r="AU310" s="22"/>
      <c r="AV310" s="22">
        <v>1399</v>
      </c>
      <c r="AW310" s="22"/>
      <c r="AX310" s="22">
        <v>2162</v>
      </c>
      <c r="AY310" s="22"/>
      <c r="AZ310" s="22"/>
      <c r="BA310" s="22"/>
      <c r="BB310" s="22">
        <v>4612</v>
      </c>
      <c r="BC310" s="22"/>
      <c r="BD310" s="22"/>
      <c r="BE310" s="22"/>
      <c r="BF310" s="22"/>
      <c r="BG310" s="22"/>
      <c r="BH310" s="22"/>
      <c r="BI310" s="22">
        <v>3854</v>
      </c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>
        <v>10100</v>
      </c>
      <c r="BW310" s="22">
        <v>579</v>
      </c>
      <c r="BX310" s="22"/>
      <c r="BY310" s="22"/>
      <c r="BZ310" s="22"/>
      <c r="CA310" s="22"/>
      <c r="CB310" s="22"/>
      <c r="CC310" s="22">
        <v>56219</v>
      </c>
      <c r="CD310" s="22">
        <v>91544</v>
      </c>
    </row>
    <row r="311" spans="1:82" x14ac:dyDescent="0.25">
      <c r="A311" s="22" t="s">
        <v>120</v>
      </c>
      <c r="B311" s="22" t="s">
        <v>706</v>
      </c>
      <c r="C311" s="22" t="s">
        <v>741</v>
      </c>
      <c r="D311" s="22" t="s">
        <v>742</v>
      </c>
      <c r="E311" s="22">
        <v>129508</v>
      </c>
      <c r="F311" s="22">
        <v>0</v>
      </c>
      <c r="G311" s="22">
        <v>3899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52049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5256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1702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  <c r="AQ311" s="22">
        <v>192414</v>
      </c>
      <c r="AR311" s="22">
        <v>2770</v>
      </c>
      <c r="AS311" s="22">
        <v>49697</v>
      </c>
      <c r="AT311" s="22">
        <v>0</v>
      </c>
      <c r="AU311" s="22">
        <v>21776</v>
      </c>
      <c r="AV311" s="22">
        <v>4479</v>
      </c>
      <c r="AW311" s="22">
        <v>0</v>
      </c>
      <c r="AX311" s="22">
        <v>3253</v>
      </c>
      <c r="AY311" s="22">
        <v>0</v>
      </c>
      <c r="AZ311" s="22">
        <v>0</v>
      </c>
      <c r="BA311" s="22">
        <v>0</v>
      </c>
      <c r="BB311" s="22">
        <v>14595</v>
      </c>
      <c r="BC311" s="22">
        <v>0</v>
      </c>
      <c r="BD311" s="22">
        <v>0</v>
      </c>
      <c r="BE311" s="22">
        <v>0</v>
      </c>
      <c r="BF311" s="22">
        <v>0</v>
      </c>
      <c r="BG311" s="22">
        <v>0</v>
      </c>
      <c r="BH311" s="22">
        <v>26664</v>
      </c>
      <c r="BI311" s="22">
        <v>17758</v>
      </c>
      <c r="BJ311" s="22">
        <v>0</v>
      </c>
      <c r="BK311" s="22">
        <v>0</v>
      </c>
      <c r="BL311" s="22">
        <v>0</v>
      </c>
      <c r="BM311" s="22">
        <v>0</v>
      </c>
      <c r="BN311" s="22">
        <v>0</v>
      </c>
      <c r="BO311" s="22">
        <v>0</v>
      </c>
      <c r="BP311" s="22">
        <v>0</v>
      </c>
      <c r="BQ311" s="22">
        <v>0</v>
      </c>
      <c r="BR311" s="22">
        <v>0</v>
      </c>
      <c r="BS311" s="22">
        <v>0</v>
      </c>
      <c r="BT311" s="22">
        <v>370</v>
      </c>
      <c r="BU311" s="22">
        <v>0</v>
      </c>
      <c r="BV311" s="22">
        <v>32096</v>
      </c>
      <c r="BW311" s="22">
        <v>0</v>
      </c>
      <c r="BX311" s="22">
        <v>0</v>
      </c>
      <c r="BY311" s="22">
        <v>0</v>
      </c>
      <c r="BZ311" s="22">
        <v>0</v>
      </c>
      <c r="CA311" s="22">
        <v>0</v>
      </c>
      <c r="CB311" s="22">
        <v>0</v>
      </c>
      <c r="CC311" s="22">
        <v>173458</v>
      </c>
      <c r="CD311" s="22">
        <v>18956</v>
      </c>
    </row>
    <row r="312" spans="1:82" x14ac:dyDescent="0.25">
      <c r="A312" s="22" t="s">
        <v>120</v>
      </c>
      <c r="B312" s="22" t="s">
        <v>706</v>
      </c>
      <c r="C312" s="22" t="s">
        <v>743</v>
      </c>
      <c r="D312" s="22" t="s">
        <v>744</v>
      </c>
      <c r="E312" s="22">
        <v>336315</v>
      </c>
      <c r="F312" s="22">
        <v>0</v>
      </c>
      <c r="G312" s="22">
        <v>19288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25593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24450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2086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  <c r="AQ312" s="22">
        <v>407732</v>
      </c>
      <c r="AR312" s="22">
        <v>11311</v>
      </c>
      <c r="AS312" s="22">
        <v>61023</v>
      </c>
      <c r="AT312" s="22">
        <v>0</v>
      </c>
      <c r="AU312" s="22">
        <v>0</v>
      </c>
      <c r="AV312" s="22">
        <v>8997</v>
      </c>
      <c r="AW312" s="22">
        <v>0</v>
      </c>
      <c r="AX312" s="22">
        <v>1784</v>
      </c>
      <c r="AY312" s="22">
        <v>3450</v>
      </c>
      <c r="AZ312" s="22">
        <v>0</v>
      </c>
      <c r="BA312" s="22">
        <v>0</v>
      </c>
      <c r="BB312" s="22">
        <v>123701</v>
      </c>
      <c r="BC312" s="22">
        <v>0</v>
      </c>
      <c r="BD312" s="22">
        <v>0</v>
      </c>
      <c r="BE312" s="22">
        <v>0</v>
      </c>
      <c r="BF312" s="22">
        <v>0</v>
      </c>
      <c r="BG312" s="22">
        <v>0</v>
      </c>
      <c r="BH312" s="22">
        <v>44865</v>
      </c>
      <c r="BI312" s="22">
        <v>18539</v>
      </c>
      <c r="BJ312" s="22">
        <v>0</v>
      </c>
      <c r="BK312" s="22">
        <v>0</v>
      </c>
      <c r="BL312" s="22">
        <v>0</v>
      </c>
      <c r="BM312" s="22">
        <v>0</v>
      </c>
      <c r="BN312" s="22">
        <v>0</v>
      </c>
      <c r="BO312" s="22">
        <v>8209</v>
      </c>
      <c r="BP312" s="22">
        <v>0</v>
      </c>
      <c r="BQ312" s="22">
        <v>0</v>
      </c>
      <c r="BR312" s="22">
        <v>0</v>
      </c>
      <c r="BS312" s="22">
        <v>0</v>
      </c>
      <c r="BT312" s="22">
        <v>0</v>
      </c>
      <c r="BU312" s="22">
        <v>0</v>
      </c>
      <c r="BV312" s="22">
        <v>5407</v>
      </c>
      <c r="BW312" s="22">
        <v>0</v>
      </c>
      <c r="BX312" s="22">
        <v>0</v>
      </c>
      <c r="BY312" s="22">
        <v>0</v>
      </c>
      <c r="BZ312" s="22">
        <v>0</v>
      </c>
      <c r="CA312" s="22">
        <v>0</v>
      </c>
      <c r="CB312" s="22">
        <v>0</v>
      </c>
      <c r="CC312" s="22">
        <v>287286</v>
      </c>
      <c r="CD312" s="22">
        <v>120446</v>
      </c>
    </row>
    <row r="313" spans="1:82" x14ac:dyDescent="0.25">
      <c r="A313" s="22" t="s">
        <v>120</v>
      </c>
      <c r="B313" s="22" t="s">
        <v>706</v>
      </c>
      <c r="C313" s="22" t="s">
        <v>745</v>
      </c>
      <c r="D313" s="22" t="s">
        <v>746</v>
      </c>
      <c r="E313" s="22">
        <v>36056</v>
      </c>
      <c r="F313" s="22">
        <v>0</v>
      </c>
      <c r="G313" s="22">
        <v>5920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150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1815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  <c r="AQ313" s="22">
        <v>43941</v>
      </c>
      <c r="AR313" s="22">
        <v>0</v>
      </c>
      <c r="AS313" s="22">
        <v>19248</v>
      </c>
      <c r="AT313" s="22">
        <v>0</v>
      </c>
      <c r="AU313" s="22">
        <v>1000</v>
      </c>
      <c r="AV313" s="22">
        <v>1000</v>
      </c>
      <c r="AW313" s="22">
        <v>0</v>
      </c>
      <c r="AX313" s="22">
        <v>215</v>
      </c>
      <c r="AY313" s="22">
        <v>0</v>
      </c>
      <c r="AZ313" s="22">
        <v>0</v>
      </c>
      <c r="BA313" s="22">
        <v>0</v>
      </c>
      <c r="BB313" s="22">
        <v>16523</v>
      </c>
      <c r="BC313" s="22">
        <v>0</v>
      </c>
      <c r="BD313" s="22">
        <v>0</v>
      </c>
      <c r="BE313" s="22">
        <v>0</v>
      </c>
      <c r="BF313" s="22">
        <v>0</v>
      </c>
      <c r="BG313" s="22">
        <v>0</v>
      </c>
      <c r="BH313" s="22">
        <v>0</v>
      </c>
      <c r="BI313" s="22">
        <v>3375</v>
      </c>
      <c r="BJ313" s="22">
        <v>0</v>
      </c>
      <c r="BK313" s="22">
        <v>0</v>
      </c>
      <c r="BL313" s="22">
        <v>0</v>
      </c>
      <c r="BM313" s="22">
        <v>0</v>
      </c>
      <c r="BN313" s="22">
        <v>0</v>
      </c>
      <c r="BO313" s="22">
        <v>0</v>
      </c>
      <c r="BP313" s="22">
        <v>0</v>
      </c>
      <c r="BQ313" s="22">
        <v>0</v>
      </c>
      <c r="BR313" s="22">
        <v>0</v>
      </c>
      <c r="BS313" s="22">
        <v>0</v>
      </c>
      <c r="BT313" s="22">
        <v>0</v>
      </c>
      <c r="BU313" s="22">
        <v>0</v>
      </c>
      <c r="BV313" s="22">
        <v>8625</v>
      </c>
      <c r="BW313" s="22">
        <v>0</v>
      </c>
      <c r="BX313" s="22">
        <v>0</v>
      </c>
      <c r="BY313" s="22">
        <v>0</v>
      </c>
      <c r="BZ313" s="22">
        <v>0</v>
      </c>
      <c r="CA313" s="22">
        <v>0</v>
      </c>
      <c r="CB313" s="22">
        <v>0</v>
      </c>
      <c r="CC313" s="22">
        <v>49986</v>
      </c>
      <c r="CD313" s="22">
        <v>-6045</v>
      </c>
    </row>
    <row r="314" spans="1:82" x14ac:dyDescent="0.25">
      <c r="A314" s="22" t="s">
        <v>120</v>
      </c>
      <c r="B314" s="22" t="s">
        <v>706</v>
      </c>
      <c r="C314" s="22" t="s">
        <v>747</v>
      </c>
      <c r="D314" s="22" t="s">
        <v>748</v>
      </c>
      <c r="E314" s="22">
        <v>30301</v>
      </c>
      <c r="F314" s="22">
        <v>0</v>
      </c>
      <c r="G314" s="22">
        <v>7907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7448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892</v>
      </c>
      <c r="AQ314" s="22">
        <v>46548</v>
      </c>
      <c r="AR314" s="22">
        <v>4156</v>
      </c>
      <c r="AS314" s="22">
        <v>25078</v>
      </c>
      <c r="AT314" s="22">
        <v>0</v>
      </c>
      <c r="AU314" s="22">
        <v>0</v>
      </c>
      <c r="AV314" s="22">
        <v>1579</v>
      </c>
      <c r="AW314" s="22">
        <v>0</v>
      </c>
      <c r="AX314" s="22">
        <v>482</v>
      </c>
      <c r="AY314" s="22">
        <v>0</v>
      </c>
      <c r="AZ314" s="22">
        <v>0</v>
      </c>
      <c r="BA314" s="22">
        <v>0</v>
      </c>
      <c r="BB314" s="22">
        <v>15731</v>
      </c>
      <c r="BC314" s="22">
        <v>0</v>
      </c>
      <c r="BD314" s="22">
        <v>0</v>
      </c>
      <c r="BE314" s="22">
        <v>0</v>
      </c>
      <c r="BF314" s="22">
        <v>0</v>
      </c>
      <c r="BG314" s="22">
        <v>2844</v>
      </c>
      <c r="BH314" s="22">
        <v>0</v>
      </c>
      <c r="BI314" s="22">
        <v>1388</v>
      </c>
      <c r="BJ314" s="22">
        <v>0</v>
      </c>
      <c r="BK314" s="22">
        <v>0</v>
      </c>
      <c r="BL314" s="22">
        <v>0</v>
      </c>
      <c r="BM314" s="22">
        <v>0</v>
      </c>
      <c r="BN314" s="22">
        <v>0</v>
      </c>
      <c r="BO314" s="22">
        <v>900</v>
      </c>
      <c r="BP314" s="22">
        <v>0</v>
      </c>
      <c r="BQ314" s="22">
        <v>0</v>
      </c>
      <c r="BR314" s="22">
        <v>0</v>
      </c>
      <c r="BS314" s="22">
        <v>0</v>
      </c>
      <c r="BT314" s="22">
        <v>0</v>
      </c>
      <c r="BU314" s="22">
        <v>0</v>
      </c>
      <c r="BV314" s="22">
        <v>12090</v>
      </c>
      <c r="BW314" s="22">
        <v>0</v>
      </c>
      <c r="BX314" s="22">
        <v>0</v>
      </c>
      <c r="BY314" s="22">
        <v>0</v>
      </c>
      <c r="BZ314" s="22">
        <v>0</v>
      </c>
      <c r="CA314" s="22">
        <v>0</v>
      </c>
      <c r="CB314" s="22">
        <v>0</v>
      </c>
      <c r="CC314" s="22">
        <v>64248</v>
      </c>
      <c r="CD314" s="22">
        <v>-17700</v>
      </c>
    </row>
    <row r="315" spans="1:82" x14ac:dyDescent="0.25">
      <c r="A315" s="22" t="s">
        <v>120</v>
      </c>
      <c r="B315" s="22" t="s">
        <v>706</v>
      </c>
      <c r="C315" s="22" t="s">
        <v>749</v>
      </c>
      <c r="D315" s="22" t="s">
        <v>750</v>
      </c>
      <c r="E315" s="22">
        <v>33722</v>
      </c>
      <c r="F315" s="22">
        <v>0</v>
      </c>
      <c r="G315" s="22">
        <v>3775</v>
      </c>
      <c r="H315" s="22">
        <v>0</v>
      </c>
      <c r="I315" s="22">
        <v>0</v>
      </c>
      <c r="J315" s="22">
        <v>5606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10326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2000</v>
      </c>
      <c r="AD315" s="22">
        <v>0</v>
      </c>
      <c r="AE315" s="22">
        <v>0</v>
      </c>
      <c r="AF315" s="22">
        <v>0</v>
      </c>
      <c r="AG315" s="22">
        <v>0</v>
      </c>
      <c r="AH315" s="22">
        <v>30</v>
      </c>
      <c r="AI315" s="22">
        <v>0</v>
      </c>
      <c r="AJ315" s="22">
        <v>2300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  <c r="AQ315" s="22">
        <v>57759</v>
      </c>
      <c r="AR315" s="22">
        <v>3097</v>
      </c>
      <c r="AS315" s="22">
        <v>23540</v>
      </c>
      <c r="AT315" s="22">
        <v>0</v>
      </c>
      <c r="AU315" s="22">
        <v>0</v>
      </c>
      <c r="AV315" s="22">
        <v>919</v>
      </c>
      <c r="AW315" s="22">
        <v>0</v>
      </c>
      <c r="AX315" s="22">
        <v>0</v>
      </c>
      <c r="AY315" s="22">
        <v>0</v>
      </c>
      <c r="AZ315" s="22">
        <v>0</v>
      </c>
      <c r="BA315" s="22">
        <v>0</v>
      </c>
      <c r="BB315" s="22">
        <v>7930</v>
      </c>
      <c r="BC315" s="22">
        <v>0</v>
      </c>
      <c r="BD315" s="22">
        <v>0</v>
      </c>
      <c r="BE315" s="22">
        <v>0</v>
      </c>
      <c r="BF315" s="22">
        <v>0</v>
      </c>
      <c r="BG315" s="22">
        <v>0</v>
      </c>
      <c r="BH315" s="22">
        <v>0</v>
      </c>
      <c r="BI315" s="22">
        <v>500</v>
      </c>
      <c r="BJ315" s="22">
        <v>0</v>
      </c>
      <c r="BK315" s="22">
        <v>0</v>
      </c>
      <c r="BL315" s="22">
        <v>0</v>
      </c>
      <c r="BM315" s="22">
        <v>0</v>
      </c>
      <c r="BN315" s="22">
        <v>0</v>
      </c>
      <c r="BO315" s="22">
        <v>0</v>
      </c>
      <c r="BP315" s="22">
        <v>0</v>
      </c>
      <c r="BQ315" s="22">
        <v>0</v>
      </c>
      <c r="BR315" s="22">
        <v>0</v>
      </c>
      <c r="BS315" s="22">
        <v>0</v>
      </c>
      <c r="BT315" s="22">
        <v>1416</v>
      </c>
      <c r="BU315" s="22">
        <v>0</v>
      </c>
      <c r="BV315" s="22">
        <v>0</v>
      </c>
      <c r="BW315" s="22">
        <v>0</v>
      </c>
      <c r="BX315" s="22">
        <v>0</v>
      </c>
      <c r="BY315" s="22">
        <v>0</v>
      </c>
      <c r="BZ315" s="22">
        <v>0</v>
      </c>
      <c r="CA315" s="22">
        <v>0</v>
      </c>
      <c r="CB315" s="22">
        <v>0</v>
      </c>
      <c r="CC315" s="22">
        <v>37402</v>
      </c>
      <c r="CD315" s="22">
        <v>20357</v>
      </c>
    </row>
    <row r="316" spans="1:82" x14ac:dyDescent="0.25">
      <c r="A316" s="22" t="s">
        <v>120</v>
      </c>
      <c r="B316" s="22" t="s">
        <v>706</v>
      </c>
      <c r="C316" s="22" t="s">
        <v>751</v>
      </c>
      <c r="D316" s="22" t="s">
        <v>752</v>
      </c>
      <c r="E316" s="22">
        <v>327230</v>
      </c>
      <c r="F316" s="22">
        <v>0</v>
      </c>
      <c r="G316" s="22">
        <v>101187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6554</v>
      </c>
      <c r="N316" s="22">
        <v>0</v>
      </c>
      <c r="O316" s="22">
        <v>13500</v>
      </c>
      <c r="P316" s="22">
        <v>69985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26625</v>
      </c>
      <c r="W316" s="22">
        <v>0</v>
      </c>
      <c r="X316" s="22">
        <v>0</v>
      </c>
      <c r="Y316" s="22">
        <v>16269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2675</v>
      </c>
      <c r="AI316" s="22">
        <v>53481</v>
      </c>
      <c r="AJ316" s="22">
        <v>10340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16943</v>
      </c>
      <c r="AQ316" s="22">
        <v>644789</v>
      </c>
      <c r="AR316" s="22">
        <v>27975</v>
      </c>
      <c r="AS316" s="22">
        <v>121025</v>
      </c>
      <c r="AT316" s="22">
        <v>0</v>
      </c>
      <c r="AU316" s="22">
        <v>51809</v>
      </c>
      <c r="AV316" s="22">
        <v>12132</v>
      </c>
      <c r="AW316" s="22">
        <v>0</v>
      </c>
      <c r="AX316" s="22">
        <v>0</v>
      </c>
      <c r="AY316" s="22">
        <v>0</v>
      </c>
      <c r="AZ316" s="22">
        <v>0</v>
      </c>
      <c r="BA316" s="22">
        <v>42957</v>
      </c>
      <c r="BB316" s="22">
        <v>35409</v>
      </c>
      <c r="BC316" s="22">
        <v>0</v>
      </c>
      <c r="BD316" s="22">
        <v>0</v>
      </c>
      <c r="BE316" s="22">
        <v>0</v>
      </c>
      <c r="BF316" s="22">
        <v>0</v>
      </c>
      <c r="BG316" s="22">
        <v>5000</v>
      </c>
      <c r="BH316" s="22">
        <v>28826</v>
      </c>
      <c r="BI316" s="22">
        <v>47969</v>
      </c>
      <c r="BJ316" s="22">
        <v>0</v>
      </c>
      <c r="BK316" s="22">
        <v>20626</v>
      </c>
      <c r="BL316" s="22">
        <v>0</v>
      </c>
      <c r="BM316" s="22">
        <v>0</v>
      </c>
      <c r="BN316" s="22">
        <v>0</v>
      </c>
      <c r="BO316" s="22">
        <v>0</v>
      </c>
      <c r="BP316" s="22">
        <v>0</v>
      </c>
      <c r="BQ316" s="22">
        <v>0</v>
      </c>
      <c r="BR316" s="22">
        <v>0</v>
      </c>
      <c r="BS316" s="22">
        <v>0</v>
      </c>
      <c r="BT316" s="22">
        <v>3611</v>
      </c>
      <c r="BU316" s="22">
        <v>0</v>
      </c>
      <c r="BV316" s="22">
        <v>101747</v>
      </c>
      <c r="BW316" s="22">
        <v>0</v>
      </c>
      <c r="BX316" s="22">
        <v>0</v>
      </c>
      <c r="BY316" s="22">
        <v>0</v>
      </c>
      <c r="BZ316" s="22">
        <v>0</v>
      </c>
      <c r="CA316" s="22">
        <v>0</v>
      </c>
      <c r="CB316" s="22">
        <v>0</v>
      </c>
      <c r="CC316" s="22">
        <v>499086</v>
      </c>
      <c r="CD316" s="22">
        <v>145703</v>
      </c>
    </row>
    <row r="317" spans="1:82" x14ac:dyDescent="0.25">
      <c r="A317" s="22" t="s">
        <v>120</v>
      </c>
      <c r="B317" s="22" t="s">
        <v>706</v>
      </c>
      <c r="C317" s="22" t="s">
        <v>753</v>
      </c>
      <c r="D317" s="22" t="s">
        <v>754</v>
      </c>
      <c r="E317" s="22">
        <v>112630</v>
      </c>
      <c r="F317" s="22">
        <v>0</v>
      </c>
      <c r="G317" s="22">
        <v>1329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119723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  <c r="AQ317" s="22">
        <v>233682</v>
      </c>
      <c r="AR317" s="22">
        <v>2923</v>
      </c>
      <c r="AS317" s="22">
        <v>35348</v>
      </c>
      <c r="AT317" s="22">
        <v>0</v>
      </c>
      <c r="AU317" s="22">
        <v>0</v>
      </c>
      <c r="AV317" s="22">
        <v>15256</v>
      </c>
      <c r="AW317" s="22">
        <v>0</v>
      </c>
      <c r="AX317" s="22">
        <v>3460</v>
      </c>
      <c r="AY317" s="22">
        <v>0</v>
      </c>
      <c r="AZ317" s="22">
        <v>0</v>
      </c>
      <c r="BA317" s="22">
        <v>0</v>
      </c>
      <c r="BB317" s="22">
        <v>12071</v>
      </c>
      <c r="BC317" s="22">
        <v>0</v>
      </c>
      <c r="BD317" s="22">
        <v>0</v>
      </c>
      <c r="BE317" s="22">
        <v>0</v>
      </c>
      <c r="BF317" s="22">
        <v>0</v>
      </c>
      <c r="BG317" s="22">
        <v>0</v>
      </c>
      <c r="BH317" s="22">
        <v>0</v>
      </c>
      <c r="BI317" s="22">
        <v>15732</v>
      </c>
      <c r="BJ317" s="22">
        <v>0</v>
      </c>
      <c r="BK317" s="22">
        <v>1048</v>
      </c>
      <c r="BL317" s="22">
        <v>0</v>
      </c>
      <c r="BM317" s="22">
        <v>0</v>
      </c>
      <c r="BN317" s="22">
        <v>0</v>
      </c>
      <c r="BO317" s="22">
        <v>0</v>
      </c>
      <c r="BP317" s="22">
        <v>0</v>
      </c>
      <c r="BQ317" s="22">
        <v>0</v>
      </c>
      <c r="BR317" s="22">
        <v>0</v>
      </c>
      <c r="BS317" s="22">
        <v>0</v>
      </c>
      <c r="BT317" s="22">
        <v>0</v>
      </c>
      <c r="BU317" s="22">
        <v>0</v>
      </c>
      <c r="BV317" s="22">
        <v>18224</v>
      </c>
      <c r="BW317" s="22">
        <v>0</v>
      </c>
      <c r="BX317" s="22">
        <v>0</v>
      </c>
      <c r="BY317" s="22">
        <v>0</v>
      </c>
      <c r="BZ317" s="22">
        <v>0</v>
      </c>
      <c r="CA317" s="22">
        <v>0</v>
      </c>
      <c r="CB317" s="22">
        <v>0</v>
      </c>
      <c r="CC317" s="22">
        <v>104062</v>
      </c>
      <c r="CD317" s="22">
        <v>129620</v>
      </c>
    </row>
    <row r="318" spans="1:82" x14ac:dyDescent="0.25">
      <c r="A318" s="22" t="s">
        <v>120</v>
      </c>
      <c r="B318" s="22" t="s">
        <v>706</v>
      </c>
      <c r="C318" s="22" t="s">
        <v>755</v>
      </c>
      <c r="D318" s="22" t="s">
        <v>756</v>
      </c>
      <c r="E318" s="22">
        <v>163497</v>
      </c>
      <c r="F318" s="22">
        <v>0</v>
      </c>
      <c r="G318" s="22">
        <v>329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113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626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  <c r="AQ318" s="22">
        <v>164565</v>
      </c>
      <c r="AR318" s="22">
        <v>20645</v>
      </c>
      <c r="AS318" s="22">
        <v>35411</v>
      </c>
      <c r="AT318" s="22">
        <v>0</v>
      </c>
      <c r="AU318" s="22">
        <v>0</v>
      </c>
      <c r="AV318" s="22">
        <v>8826</v>
      </c>
      <c r="AW318" s="22">
        <v>0</v>
      </c>
      <c r="AX318" s="22">
        <v>1432</v>
      </c>
      <c r="AY318" s="22">
        <v>0</v>
      </c>
      <c r="AZ318" s="22">
        <v>0</v>
      </c>
      <c r="BA318" s="22">
        <v>0</v>
      </c>
      <c r="BB318" s="22">
        <v>46783</v>
      </c>
      <c r="BC318" s="22">
        <v>0</v>
      </c>
      <c r="BD318" s="22">
        <v>0</v>
      </c>
      <c r="BE318" s="22">
        <v>0</v>
      </c>
      <c r="BF318" s="22">
        <v>0</v>
      </c>
      <c r="BG318" s="22">
        <v>2844</v>
      </c>
      <c r="BH318" s="22">
        <v>0</v>
      </c>
      <c r="BI318" s="22">
        <v>127</v>
      </c>
      <c r="BJ318" s="22">
        <v>0</v>
      </c>
      <c r="BK318" s="22">
        <v>0</v>
      </c>
      <c r="BL318" s="22">
        <v>0</v>
      </c>
      <c r="BM318" s="22">
        <v>0</v>
      </c>
      <c r="BN318" s="22">
        <v>0</v>
      </c>
      <c r="BO318" s="22">
        <v>0</v>
      </c>
      <c r="BP318" s="22">
        <v>0</v>
      </c>
      <c r="BQ318" s="22">
        <v>0</v>
      </c>
      <c r="BR318" s="22">
        <v>0</v>
      </c>
      <c r="BS318" s="22">
        <v>0</v>
      </c>
      <c r="BT318" s="22">
        <v>0</v>
      </c>
      <c r="BU318" s="22">
        <v>0</v>
      </c>
      <c r="BV318" s="22">
        <v>13694</v>
      </c>
      <c r="BW318" s="22">
        <v>0</v>
      </c>
      <c r="BX318" s="22">
        <v>0</v>
      </c>
      <c r="BY318" s="22">
        <v>0</v>
      </c>
      <c r="BZ318" s="22">
        <v>0</v>
      </c>
      <c r="CA318" s="22">
        <v>0</v>
      </c>
      <c r="CB318" s="22">
        <v>0</v>
      </c>
      <c r="CC318" s="22">
        <v>129762</v>
      </c>
      <c r="CD318" s="22">
        <v>34803</v>
      </c>
    </row>
    <row r="319" spans="1:82" x14ac:dyDescent="0.25">
      <c r="A319" s="22" t="s">
        <v>120</v>
      </c>
      <c r="B319" s="22" t="s">
        <v>706</v>
      </c>
      <c r="C319" s="22" t="s">
        <v>757</v>
      </c>
      <c r="D319" s="22" t="s">
        <v>758</v>
      </c>
      <c r="E319" s="22">
        <v>408720</v>
      </c>
      <c r="F319" s="22">
        <v>0</v>
      </c>
      <c r="G319" s="22">
        <v>190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793</v>
      </c>
      <c r="N319" s="22">
        <v>0</v>
      </c>
      <c r="O319" s="22">
        <v>0</v>
      </c>
      <c r="P319" s="22">
        <v>131424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916620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3266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  <c r="AQ319" s="22">
        <v>1461013</v>
      </c>
      <c r="AR319" s="22">
        <v>17164</v>
      </c>
      <c r="AS319" s="22">
        <v>82066</v>
      </c>
      <c r="AT319" s="22">
        <v>0</v>
      </c>
      <c r="AU319" s="22">
        <v>0</v>
      </c>
      <c r="AV319" s="22">
        <v>13260</v>
      </c>
      <c r="AW319" s="22">
        <v>0</v>
      </c>
      <c r="AX319" s="22">
        <v>2633</v>
      </c>
      <c r="AY319" s="22">
        <v>4199</v>
      </c>
      <c r="AZ319" s="22">
        <v>0</v>
      </c>
      <c r="BA319" s="22">
        <v>0</v>
      </c>
      <c r="BB319" s="22">
        <v>86828</v>
      </c>
      <c r="BC319" s="22">
        <v>0</v>
      </c>
      <c r="BD319" s="22">
        <v>0</v>
      </c>
      <c r="BE319" s="22">
        <v>0</v>
      </c>
      <c r="BF319" s="22">
        <v>0</v>
      </c>
      <c r="BG319" s="22">
        <v>0</v>
      </c>
      <c r="BH319" s="22">
        <v>42365</v>
      </c>
      <c r="BI319" s="22">
        <v>30739</v>
      </c>
      <c r="BJ319" s="22">
        <v>270</v>
      </c>
      <c r="BK319" s="22">
        <v>0</v>
      </c>
      <c r="BL319" s="22">
        <v>0</v>
      </c>
      <c r="BM319" s="22">
        <v>0</v>
      </c>
      <c r="BN319" s="22">
        <v>0</v>
      </c>
      <c r="BO319" s="22">
        <v>0</v>
      </c>
      <c r="BP319" s="22">
        <v>0</v>
      </c>
      <c r="BQ319" s="22">
        <v>0</v>
      </c>
      <c r="BR319" s="22">
        <v>0</v>
      </c>
      <c r="BS319" s="22">
        <v>0</v>
      </c>
      <c r="BT319" s="22">
        <v>0</v>
      </c>
      <c r="BU319" s="22">
        <v>0</v>
      </c>
      <c r="BV319" s="22">
        <v>2848</v>
      </c>
      <c r="BW319" s="22">
        <v>0</v>
      </c>
      <c r="BX319" s="22">
        <v>0</v>
      </c>
      <c r="BY319" s="22">
        <v>0</v>
      </c>
      <c r="BZ319" s="22">
        <v>0</v>
      </c>
      <c r="CA319" s="22">
        <v>0</v>
      </c>
      <c r="CB319" s="22">
        <v>0</v>
      </c>
      <c r="CC319" s="22">
        <v>282372</v>
      </c>
      <c r="CD319" s="22">
        <v>1178641</v>
      </c>
    </row>
    <row r="320" spans="1:82" x14ac:dyDescent="0.25">
      <c r="A320" s="22" t="s">
        <v>120</v>
      </c>
      <c r="B320" s="22" t="s">
        <v>706</v>
      </c>
      <c r="C320" s="22" t="s">
        <v>759</v>
      </c>
      <c r="D320" s="22" t="s">
        <v>760</v>
      </c>
      <c r="E320" s="22">
        <v>137397</v>
      </c>
      <c r="F320" s="22">
        <v>0</v>
      </c>
      <c r="G320" s="22">
        <v>14368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63417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8970</v>
      </c>
      <c r="W320" s="22">
        <v>0</v>
      </c>
      <c r="X320" s="22">
        <v>0</v>
      </c>
      <c r="Y320" s="22">
        <v>500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340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5943</v>
      </c>
      <c r="AQ320" s="22">
        <v>230935</v>
      </c>
      <c r="AR320" s="22">
        <v>8954</v>
      </c>
      <c r="AS320" s="22">
        <v>54995</v>
      </c>
      <c r="AT320" s="22">
        <v>0</v>
      </c>
      <c r="AU320" s="22">
        <v>0</v>
      </c>
      <c r="AV320" s="22">
        <v>5336</v>
      </c>
      <c r="AW320" s="22">
        <v>0</v>
      </c>
      <c r="AX320" s="22">
        <v>0</v>
      </c>
      <c r="AY320" s="22">
        <v>7063</v>
      </c>
      <c r="AZ320" s="22">
        <v>0</v>
      </c>
      <c r="BA320" s="22">
        <v>0</v>
      </c>
      <c r="BB320" s="22">
        <v>23667</v>
      </c>
      <c r="BC320" s="22">
        <v>0</v>
      </c>
      <c r="BD320" s="22">
        <v>0</v>
      </c>
      <c r="BE320" s="22">
        <v>0</v>
      </c>
      <c r="BF320" s="22">
        <v>0</v>
      </c>
      <c r="BG320" s="22">
        <v>0</v>
      </c>
      <c r="BH320" s="22">
        <v>14571</v>
      </c>
      <c r="BI320" s="22">
        <v>13363</v>
      </c>
      <c r="BJ320" s="22">
        <v>0</v>
      </c>
      <c r="BK320" s="22">
        <v>181</v>
      </c>
      <c r="BL320" s="22">
        <v>0</v>
      </c>
      <c r="BM320" s="22">
        <v>0</v>
      </c>
      <c r="BN320" s="22">
        <v>0</v>
      </c>
      <c r="BO320" s="22">
        <v>0</v>
      </c>
      <c r="BP320" s="22">
        <v>0</v>
      </c>
      <c r="BQ320" s="22">
        <v>0</v>
      </c>
      <c r="BR320" s="22">
        <v>0</v>
      </c>
      <c r="BS320" s="22">
        <v>0</v>
      </c>
      <c r="BT320" s="22">
        <v>402</v>
      </c>
      <c r="BU320" s="22">
        <v>0</v>
      </c>
      <c r="BV320" s="22">
        <v>12339</v>
      </c>
      <c r="BW320" s="22">
        <v>0</v>
      </c>
      <c r="BX320" s="22">
        <v>0</v>
      </c>
      <c r="BY320" s="22">
        <v>0</v>
      </c>
      <c r="BZ320" s="22">
        <v>0</v>
      </c>
      <c r="CA320" s="22">
        <v>0</v>
      </c>
      <c r="CB320" s="22">
        <v>0</v>
      </c>
      <c r="CC320" s="22">
        <v>140871</v>
      </c>
      <c r="CD320" s="22">
        <v>90064</v>
      </c>
    </row>
    <row r="321" spans="1:82" x14ac:dyDescent="0.25">
      <c r="A321" s="22" t="s">
        <v>120</v>
      </c>
      <c r="B321" s="22" t="s">
        <v>706</v>
      </c>
      <c r="C321" s="22" t="s">
        <v>761</v>
      </c>
      <c r="D321" s="22" t="s">
        <v>762</v>
      </c>
      <c r="E321" s="22">
        <v>0</v>
      </c>
      <c r="F321" s="22">
        <v>0</v>
      </c>
      <c r="G321" s="22">
        <v>0</v>
      </c>
      <c r="H321" s="22">
        <v>194351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85011</v>
      </c>
      <c r="Q321" s="22">
        <v>0</v>
      </c>
      <c r="R321" s="22">
        <v>0</v>
      </c>
      <c r="S321" s="22">
        <v>0</v>
      </c>
      <c r="T321" s="22">
        <v>4400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  <c r="AQ321" s="22">
        <v>283762</v>
      </c>
      <c r="AR321" s="22">
        <v>12167</v>
      </c>
      <c r="AS321" s="22">
        <v>68267</v>
      </c>
      <c r="AT321" s="22">
        <v>0</v>
      </c>
      <c r="AU321" s="22">
        <v>0</v>
      </c>
      <c r="AV321" s="22">
        <v>883</v>
      </c>
      <c r="AW321" s="22">
        <v>0</v>
      </c>
      <c r="AX321" s="22">
        <v>0</v>
      </c>
      <c r="AY321" s="22">
        <v>1296</v>
      </c>
      <c r="AZ321" s="22">
        <v>0</v>
      </c>
      <c r="BA321" s="22">
        <v>10542</v>
      </c>
      <c r="BB321" s="22">
        <v>42321</v>
      </c>
      <c r="BC321" s="22">
        <v>0</v>
      </c>
      <c r="BD321" s="22">
        <v>0</v>
      </c>
      <c r="BE321" s="22">
        <v>0</v>
      </c>
      <c r="BF321" s="22">
        <v>0</v>
      </c>
      <c r="BG321" s="22">
        <v>0</v>
      </c>
      <c r="BH321" s="22">
        <v>0</v>
      </c>
      <c r="BI321" s="22">
        <v>9978</v>
      </c>
      <c r="BJ321" s="22">
        <v>0</v>
      </c>
      <c r="BK321" s="22">
        <v>0</v>
      </c>
      <c r="BL321" s="22">
        <v>0</v>
      </c>
      <c r="BM321" s="22">
        <v>0</v>
      </c>
      <c r="BN321" s="22">
        <v>0</v>
      </c>
      <c r="BO321" s="22">
        <v>8209</v>
      </c>
      <c r="BP321" s="22">
        <v>0</v>
      </c>
      <c r="BQ321" s="22">
        <v>0</v>
      </c>
      <c r="BR321" s="22">
        <v>0</v>
      </c>
      <c r="BS321" s="22">
        <v>0</v>
      </c>
      <c r="BT321" s="22">
        <v>0</v>
      </c>
      <c r="BU321" s="22">
        <v>0</v>
      </c>
      <c r="BV321" s="22">
        <v>11043</v>
      </c>
      <c r="BW321" s="22">
        <v>0</v>
      </c>
      <c r="BX321" s="22">
        <v>0</v>
      </c>
      <c r="BY321" s="22">
        <v>0</v>
      </c>
      <c r="BZ321" s="22">
        <v>0</v>
      </c>
      <c r="CA321" s="22">
        <v>0</v>
      </c>
      <c r="CB321" s="22">
        <v>0</v>
      </c>
      <c r="CC321" s="22">
        <v>164706</v>
      </c>
      <c r="CD321" s="22">
        <v>119056</v>
      </c>
    </row>
    <row r="322" spans="1:82" x14ac:dyDescent="0.25">
      <c r="A322" s="22" t="s">
        <v>120</v>
      </c>
      <c r="B322" s="22" t="s">
        <v>706</v>
      </c>
      <c r="C322" s="22" t="s">
        <v>763</v>
      </c>
      <c r="D322" s="22" t="s">
        <v>764</v>
      </c>
      <c r="E322" s="22">
        <v>107242</v>
      </c>
      <c r="F322" s="22">
        <v>0</v>
      </c>
      <c r="G322" s="22">
        <v>12322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184174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23200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  <c r="AQ322" s="22">
        <v>326938</v>
      </c>
      <c r="AR322" s="22">
        <v>2000</v>
      </c>
      <c r="AS322" s="22">
        <v>38109</v>
      </c>
      <c r="AT322" s="22">
        <v>0</v>
      </c>
      <c r="AU322" s="22">
        <v>0</v>
      </c>
      <c r="AV322" s="22">
        <v>0</v>
      </c>
      <c r="AW322" s="22">
        <v>6407</v>
      </c>
      <c r="AX322" s="22">
        <v>1860</v>
      </c>
      <c r="AY322" s="22">
        <v>0</v>
      </c>
      <c r="AZ322" s="22">
        <v>0</v>
      </c>
      <c r="BA322" s="22">
        <v>0</v>
      </c>
      <c r="BB322" s="22">
        <v>51027</v>
      </c>
      <c r="BC322" s="22">
        <v>0</v>
      </c>
      <c r="BD322" s="22">
        <v>0</v>
      </c>
      <c r="BE322" s="22">
        <v>0</v>
      </c>
      <c r="BF322" s="22">
        <v>0</v>
      </c>
      <c r="BG322" s="22">
        <v>0</v>
      </c>
      <c r="BH322" s="22">
        <v>0</v>
      </c>
      <c r="BI322" s="22">
        <v>30790</v>
      </c>
      <c r="BJ322" s="22">
        <v>2000</v>
      </c>
      <c r="BK322" s="22">
        <v>0</v>
      </c>
      <c r="BL322" s="22">
        <v>0</v>
      </c>
      <c r="BM322" s="22">
        <v>0</v>
      </c>
      <c r="BN322" s="22">
        <v>0</v>
      </c>
      <c r="BO322" s="22">
        <v>0</v>
      </c>
      <c r="BP322" s="22">
        <v>0</v>
      </c>
      <c r="BQ322" s="22">
        <v>0</v>
      </c>
      <c r="BR322" s="22">
        <v>0</v>
      </c>
      <c r="BS322" s="22">
        <v>0</v>
      </c>
      <c r="BT322" s="22">
        <v>0</v>
      </c>
      <c r="BU322" s="22">
        <v>0</v>
      </c>
      <c r="BV322" s="22">
        <v>11660</v>
      </c>
      <c r="BW322" s="22">
        <v>0</v>
      </c>
      <c r="BX322" s="22">
        <v>0</v>
      </c>
      <c r="BY322" s="22">
        <v>0</v>
      </c>
      <c r="BZ322" s="22">
        <v>0</v>
      </c>
      <c r="CA322" s="22">
        <v>0</v>
      </c>
      <c r="CB322" s="22">
        <v>0</v>
      </c>
      <c r="CC322" s="22">
        <v>143853</v>
      </c>
      <c r="CD322" s="22">
        <v>183085</v>
      </c>
    </row>
    <row r="323" spans="1:82" x14ac:dyDescent="0.25">
      <c r="A323" s="22" t="s">
        <v>120</v>
      </c>
      <c r="B323" s="22" t="s">
        <v>706</v>
      </c>
      <c r="C323" s="22" t="s">
        <v>765</v>
      </c>
      <c r="D323" s="22" t="s">
        <v>766</v>
      </c>
      <c r="E323" s="22">
        <v>31944</v>
      </c>
      <c r="F323" s="22">
        <v>0</v>
      </c>
      <c r="G323" s="22">
        <v>7785</v>
      </c>
      <c r="H323" s="22">
        <v>0</v>
      </c>
      <c r="I323" s="22">
        <v>0</v>
      </c>
      <c r="J323" s="22">
        <v>0</v>
      </c>
      <c r="K323" s="22">
        <v>0</v>
      </c>
      <c r="L323" s="22">
        <v>166</v>
      </c>
      <c r="M323" s="22">
        <v>0</v>
      </c>
      <c r="N323" s="22">
        <v>0</v>
      </c>
      <c r="O323" s="22">
        <v>0</v>
      </c>
      <c r="P323" s="22">
        <v>40907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150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  <c r="AQ323" s="22">
        <v>80952</v>
      </c>
      <c r="AR323" s="22">
        <v>0</v>
      </c>
      <c r="AS323" s="22">
        <v>12141</v>
      </c>
      <c r="AT323" s="22">
        <v>0</v>
      </c>
      <c r="AU323" s="22">
        <v>0</v>
      </c>
      <c r="AV323" s="22">
        <v>714</v>
      </c>
      <c r="AW323" s="22">
        <v>0</v>
      </c>
      <c r="AX323" s="22">
        <v>201</v>
      </c>
      <c r="AY323" s="22">
        <v>0</v>
      </c>
      <c r="AZ323" s="22">
        <v>0</v>
      </c>
      <c r="BA323" s="22">
        <v>0</v>
      </c>
      <c r="BB323" s="22">
        <v>43980</v>
      </c>
      <c r="BC323" s="22">
        <v>0</v>
      </c>
      <c r="BD323" s="22">
        <v>0</v>
      </c>
      <c r="BE323" s="22">
        <v>0</v>
      </c>
      <c r="BF323" s="22">
        <v>0</v>
      </c>
      <c r="BG323" s="22">
        <v>0</v>
      </c>
      <c r="BH323" s="22">
        <v>0</v>
      </c>
      <c r="BI323" s="22">
        <v>3567</v>
      </c>
      <c r="BJ323" s="22">
        <v>0</v>
      </c>
      <c r="BK323" s="22">
        <v>0</v>
      </c>
      <c r="BL323" s="22">
        <v>0</v>
      </c>
      <c r="BM323" s="22">
        <v>0</v>
      </c>
      <c r="BN323" s="22">
        <v>0</v>
      </c>
      <c r="BO323" s="22">
        <v>0</v>
      </c>
      <c r="BP323" s="22">
        <v>0</v>
      </c>
      <c r="BQ323" s="22">
        <v>0</v>
      </c>
      <c r="BR323" s="22">
        <v>0</v>
      </c>
      <c r="BS323" s="22">
        <v>0</v>
      </c>
      <c r="BT323" s="22">
        <v>0</v>
      </c>
      <c r="BU323" s="22">
        <v>0</v>
      </c>
      <c r="BV323" s="22">
        <v>150</v>
      </c>
      <c r="BW323" s="22">
        <v>0</v>
      </c>
      <c r="BX323" s="22">
        <v>0</v>
      </c>
      <c r="BY323" s="22">
        <v>0</v>
      </c>
      <c r="BZ323" s="22">
        <v>0</v>
      </c>
      <c r="CA323" s="22">
        <v>0</v>
      </c>
      <c r="CB323" s="22">
        <v>0</v>
      </c>
      <c r="CC323" s="22">
        <v>60753</v>
      </c>
      <c r="CD323" s="22">
        <v>20199</v>
      </c>
    </row>
    <row r="324" spans="1:82" x14ac:dyDescent="0.25">
      <c r="A324" s="22" t="s">
        <v>120</v>
      </c>
      <c r="B324" s="22" t="s">
        <v>706</v>
      </c>
      <c r="C324" s="22" t="s">
        <v>767</v>
      </c>
      <c r="D324" s="22" t="s">
        <v>768</v>
      </c>
      <c r="E324" s="22">
        <v>217204</v>
      </c>
      <c r="F324" s="22">
        <v>0</v>
      </c>
      <c r="G324" s="22">
        <v>34164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241</v>
      </c>
      <c r="N324" s="22">
        <v>0</v>
      </c>
      <c r="O324" s="22">
        <v>0</v>
      </c>
      <c r="P324" s="22">
        <v>23334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36536</v>
      </c>
      <c r="W324" s="22">
        <v>0</v>
      </c>
      <c r="X324" s="22">
        <v>0</v>
      </c>
      <c r="Y324" s="22">
        <v>500</v>
      </c>
      <c r="Z324" s="22">
        <v>0</v>
      </c>
      <c r="AA324" s="22">
        <v>0</v>
      </c>
      <c r="AB324" s="22">
        <v>0</v>
      </c>
      <c r="AC324" s="22">
        <v>22820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11126</v>
      </c>
      <c r="AQ324" s="22">
        <v>345925</v>
      </c>
      <c r="AR324" s="22">
        <v>13351</v>
      </c>
      <c r="AS324" s="22">
        <v>77168</v>
      </c>
      <c r="AT324" s="22">
        <v>0</v>
      </c>
      <c r="AU324" s="22">
        <v>14760</v>
      </c>
      <c r="AV324" s="22">
        <v>9338</v>
      </c>
      <c r="AW324" s="22">
        <v>0</v>
      </c>
      <c r="AX324" s="22">
        <v>0</v>
      </c>
      <c r="AY324" s="22">
        <v>0</v>
      </c>
      <c r="AZ324" s="22">
        <v>0</v>
      </c>
      <c r="BA324" s="22">
        <v>0</v>
      </c>
      <c r="BB324" s="22">
        <v>59961</v>
      </c>
      <c r="BC324" s="22">
        <v>0</v>
      </c>
      <c r="BD324" s="22">
        <v>0</v>
      </c>
      <c r="BE324" s="22">
        <v>0</v>
      </c>
      <c r="BF324" s="22">
        <v>0</v>
      </c>
      <c r="BG324" s="22">
        <v>0</v>
      </c>
      <c r="BH324" s="22">
        <v>17676</v>
      </c>
      <c r="BI324" s="22">
        <v>27877</v>
      </c>
      <c r="BJ324" s="22">
        <v>0</v>
      </c>
      <c r="BK324" s="22">
        <v>843</v>
      </c>
      <c r="BL324" s="22">
        <v>0</v>
      </c>
      <c r="BM324" s="22">
        <v>0</v>
      </c>
      <c r="BN324" s="22">
        <v>0</v>
      </c>
      <c r="BO324" s="22">
        <v>0</v>
      </c>
      <c r="BP324" s="22">
        <v>0</v>
      </c>
      <c r="BQ324" s="22">
        <v>0</v>
      </c>
      <c r="BR324" s="22">
        <v>0</v>
      </c>
      <c r="BS324" s="22">
        <v>0</v>
      </c>
      <c r="BT324" s="22">
        <v>516</v>
      </c>
      <c r="BU324" s="22">
        <v>0</v>
      </c>
      <c r="BV324" s="22">
        <v>25876</v>
      </c>
      <c r="BW324" s="22">
        <v>0</v>
      </c>
      <c r="BX324" s="22">
        <v>0</v>
      </c>
      <c r="BY324" s="22">
        <v>0</v>
      </c>
      <c r="BZ324" s="22">
        <v>0</v>
      </c>
      <c r="CA324" s="22">
        <v>0</v>
      </c>
      <c r="CB324" s="22">
        <v>0</v>
      </c>
      <c r="CC324" s="22">
        <v>247366</v>
      </c>
      <c r="CD324" s="22">
        <v>98559</v>
      </c>
    </row>
    <row r="325" spans="1:82" x14ac:dyDescent="0.25">
      <c r="A325" s="22" t="s">
        <v>120</v>
      </c>
      <c r="B325" s="22" t="s">
        <v>706</v>
      </c>
      <c r="C325" s="22" t="s">
        <v>769</v>
      </c>
      <c r="D325" s="22" t="s">
        <v>770</v>
      </c>
      <c r="E325" s="22">
        <v>123261</v>
      </c>
      <c r="F325" s="22">
        <v>0</v>
      </c>
      <c r="G325" s="22">
        <v>2270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9315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9136</v>
      </c>
      <c r="AF325" s="22">
        <v>0</v>
      </c>
      <c r="AG325" s="22">
        <v>0</v>
      </c>
      <c r="AH325" s="22">
        <v>0</v>
      </c>
      <c r="AI325" s="22">
        <v>0</v>
      </c>
      <c r="AJ325" s="22">
        <v>69984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  <c r="AQ325" s="22">
        <v>213966</v>
      </c>
      <c r="AR325" s="22">
        <v>2164</v>
      </c>
      <c r="AS325" s="22">
        <v>54973</v>
      </c>
      <c r="AT325" s="22">
        <v>0</v>
      </c>
      <c r="AU325" s="22">
        <v>4932</v>
      </c>
      <c r="AV325" s="22">
        <v>2434</v>
      </c>
      <c r="AW325" s="22">
        <v>500</v>
      </c>
      <c r="AX325" s="22">
        <v>956</v>
      </c>
      <c r="AY325" s="22">
        <v>1875</v>
      </c>
      <c r="AZ325" s="22">
        <v>0</v>
      </c>
      <c r="BA325" s="22">
        <v>0</v>
      </c>
      <c r="BB325" s="22">
        <v>62096</v>
      </c>
      <c r="BC325" s="22">
        <v>0</v>
      </c>
      <c r="BD325" s="22">
        <v>0</v>
      </c>
      <c r="BE325" s="22">
        <v>0</v>
      </c>
      <c r="BF325" s="22">
        <v>0</v>
      </c>
      <c r="BG325" s="22">
        <v>0</v>
      </c>
      <c r="BH325" s="22">
        <v>0</v>
      </c>
      <c r="BI325" s="22">
        <v>4290</v>
      </c>
      <c r="BJ325" s="22">
        <v>4239</v>
      </c>
      <c r="BK325" s="22">
        <v>0</v>
      </c>
      <c r="BL325" s="22">
        <v>0</v>
      </c>
      <c r="BM325" s="22">
        <v>0</v>
      </c>
      <c r="BN325" s="22">
        <v>0</v>
      </c>
      <c r="BO325" s="22">
        <v>0</v>
      </c>
      <c r="BP325" s="22">
        <v>0</v>
      </c>
      <c r="BQ325" s="22">
        <v>18554</v>
      </c>
      <c r="BR325" s="22">
        <v>0</v>
      </c>
      <c r="BS325" s="22">
        <v>0</v>
      </c>
      <c r="BT325" s="22">
        <v>0</v>
      </c>
      <c r="BU325" s="22">
        <v>0</v>
      </c>
      <c r="BV325" s="22">
        <v>41246</v>
      </c>
      <c r="BW325" s="22">
        <v>10849</v>
      </c>
      <c r="BX325" s="22">
        <v>0</v>
      </c>
      <c r="BY325" s="22">
        <v>0</v>
      </c>
      <c r="BZ325" s="22">
        <v>0</v>
      </c>
      <c r="CA325" s="22">
        <v>0</v>
      </c>
      <c r="CB325" s="22">
        <v>0</v>
      </c>
      <c r="CC325" s="22">
        <v>209108</v>
      </c>
      <c r="CD325" s="22">
        <v>4858</v>
      </c>
    </row>
    <row r="326" spans="1:82" x14ac:dyDescent="0.25">
      <c r="A326" s="22" t="s">
        <v>120</v>
      </c>
      <c r="B326" s="22" t="s">
        <v>706</v>
      </c>
      <c r="C326" s="22" t="s">
        <v>771</v>
      </c>
      <c r="D326" s="22" t="s">
        <v>772</v>
      </c>
      <c r="E326" s="22">
        <v>268991</v>
      </c>
      <c r="F326" s="22">
        <v>0</v>
      </c>
      <c r="G326" s="22">
        <v>33773</v>
      </c>
      <c r="H326" s="22">
        <v>143972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10250</v>
      </c>
      <c r="AQ326" s="22">
        <v>456986</v>
      </c>
      <c r="AR326" s="22">
        <v>10679</v>
      </c>
      <c r="AS326" s="22">
        <v>70269</v>
      </c>
      <c r="AT326" s="22">
        <v>0</v>
      </c>
      <c r="AU326" s="22">
        <v>0</v>
      </c>
      <c r="AV326" s="22">
        <v>11025</v>
      </c>
      <c r="AW326" s="22">
        <v>0</v>
      </c>
      <c r="AX326" s="22">
        <v>3227</v>
      </c>
      <c r="AY326" s="22">
        <v>2141</v>
      </c>
      <c r="AZ326" s="22">
        <v>0</v>
      </c>
      <c r="BA326" s="22">
        <v>0</v>
      </c>
      <c r="BB326" s="22">
        <v>62411</v>
      </c>
      <c r="BC326" s="22">
        <v>0</v>
      </c>
      <c r="BD326" s="22">
        <v>0</v>
      </c>
      <c r="BE326" s="22">
        <v>0</v>
      </c>
      <c r="BF326" s="22">
        <v>0</v>
      </c>
      <c r="BG326" s="22">
        <v>0</v>
      </c>
      <c r="BH326" s="22">
        <v>0</v>
      </c>
      <c r="BI326" s="22">
        <v>24281</v>
      </c>
      <c r="BJ326" s="22">
        <v>0</v>
      </c>
      <c r="BK326" s="22">
        <v>0</v>
      </c>
      <c r="BL326" s="22">
        <v>0</v>
      </c>
      <c r="BM326" s="22">
        <v>0</v>
      </c>
      <c r="BN326" s="22">
        <v>0</v>
      </c>
      <c r="BO326" s="22">
        <v>8029</v>
      </c>
      <c r="BP326" s="22">
        <v>0</v>
      </c>
      <c r="BQ326" s="22">
        <v>0</v>
      </c>
      <c r="BR326" s="22">
        <v>0</v>
      </c>
      <c r="BS326" s="22">
        <v>0</v>
      </c>
      <c r="BT326" s="22">
        <v>0</v>
      </c>
      <c r="BU326" s="22">
        <v>0</v>
      </c>
      <c r="BV326" s="22">
        <v>72515</v>
      </c>
      <c r="BW326" s="22">
        <v>0</v>
      </c>
      <c r="BX326" s="22">
        <v>0</v>
      </c>
      <c r="BY326" s="22">
        <v>0</v>
      </c>
      <c r="BZ326" s="22">
        <v>0</v>
      </c>
      <c r="CA326" s="22">
        <v>0</v>
      </c>
      <c r="CB326" s="22">
        <v>25029</v>
      </c>
      <c r="CC326" s="22">
        <v>289606</v>
      </c>
      <c r="CD326" s="22">
        <v>167380</v>
      </c>
    </row>
    <row r="327" spans="1:82" x14ac:dyDescent="0.25">
      <c r="A327" s="22" t="s">
        <v>120</v>
      </c>
      <c r="B327" s="22" t="s">
        <v>706</v>
      </c>
      <c r="C327" s="22" t="s">
        <v>773</v>
      </c>
      <c r="D327" s="22" t="s">
        <v>774</v>
      </c>
      <c r="E327" s="22">
        <v>346373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835</v>
      </c>
      <c r="M327" s="22">
        <v>0</v>
      </c>
      <c r="N327" s="22">
        <v>0</v>
      </c>
      <c r="O327" s="22">
        <v>2200</v>
      </c>
      <c r="P327" s="22">
        <v>46631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5789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  <c r="AQ327" s="22">
        <v>401828</v>
      </c>
      <c r="AR327" s="22">
        <v>11370</v>
      </c>
      <c r="AS327" s="22">
        <v>109762</v>
      </c>
      <c r="AT327" s="22">
        <v>0</v>
      </c>
      <c r="AU327" s="22">
        <v>0</v>
      </c>
      <c r="AV327" s="22">
        <v>3534</v>
      </c>
      <c r="AW327" s="22">
        <v>0</v>
      </c>
      <c r="AX327" s="22">
        <v>2573</v>
      </c>
      <c r="AY327" s="22">
        <v>2057</v>
      </c>
      <c r="AZ327" s="22">
        <v>0</v>
      </c>
      <c r="BA327" s="22">
        <v>12954</v>
      </c>
      <c r="BB327" s="22">
        <v>73485</v>
      </c>
      <c r="BC327" s="22">
        <v>0</v>
      </c>
      <c r="BD327" s="22">
        <v>0</v>
      </c>
      <c r="BE327" s="22">
        <v>0</v>
      </c>
      <c r="BF327" s="22">
        <v>0</v>
      </c>
      <c r="BG327" s="22">
        <v>0</v>
      </c>
      <c r="BH327" s="22">
        <v>0</v>
      </c>
      <c r="BI327" s="22">
        <v>16298</v>
      </c>
      <c r="BJ327" s="22">
        <v>0</v>
      </c>
      <c r="BK327" s="22">
        <v>8192</v>
      </c>
      <c r="BL327" s="22">
        <v>0</v>
      </c>
      <c r="BM327" s="22">
        <v>0</v>
      </c>
      <c r="BN327" s="22">
        <v>0</v>
      </c>
      <c r="BO327" s="22">
        <v>197</v>
      </c>
      <c r="BP327" s="22">
        <v>0</v>
      </c>
      <c r="BQ327" s="22">
        <v>0</v>
      </c>
      <c r="BR327" s="22">
        <v>0</v>
      </c>
      <c r="BS327" s="22">
        <v>0</v>
      </c>
      <c r="BT327" s="22">
        <v>0</v>
      </c>
      <c r="BU327" s="22">
        <v>1908</v>
      </c>
      <c r="BV327" s="22">
        <v>48034</v>
      </c>
      <c r="BW327" s="22">
        <v>7018</v>
      </c>
      <c r="BX327" s="22">
        <v>0</v>
      </c>
      <c r="BY327" s="22">
        <v>0</v>
      </c>
      <c r="BZ327" s="22">
        <v>0</v>
      </c>
      <c r="CA327" s="22">
        <v>0</v>
      </c>
      <c r="CB327" s="22">
        <v>0</v>
      </c>
      <c r="CC327" s="22">
        <v>297382</v>
      </c>
      <c r="CD327" s="22">
        <v>104446</v>
      </c>
    </row>
    <row r="328" spans="1:82" x14ac:dyDescent="0.25">
      <c r="A328" s="22" t="s">
        <v>120</v>
      </c>
      <c r="B328" s="22" t="s">
        <v>706</v>
      </c>
      <c r="C328" s="22" t="s">
        <v>775</v>
      </c>
      <c r="D328" s="22" t="s">
        <v>776</v>
      </c>
      <c r="E328" s="22">
        <v>380109</v>
      </c>
      <c r="F328" s="22">
        <v>0</v>
      </c>
      <c r="G328" s="22">
        <v>17743</v>
      </c>
      <c r="H328" s="22">
        <v>0</v>
      </c>
      <c r="I328" s="22">
        <v>39014</v>
      </c>
      <c r="J328" s="22">
        <v>27846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140500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3414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19035</v>
      </c>
      <c r="AK328" s="22">
        <v>35263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  <c r="AQ328" s="22">
        <v>662924</v>
      </c>
      <c r="AR328" s="22">
        <v>9004</v>
      </c>
      <c r="AS328" s="22">
        <v>190940</v>
      </c>
      <c r="AT328" s="22">
        <v>0</v>
      </c>
      <c r="AU328" s="22">
        <v>83170</v>
      </c>
      <c r="AV328" s="22">
        <v>40753</v>
      </c>
      <c r="AW328" s="22">
        <v>0</v>
      </c>
      <c r="AX328" s="22">
        <v>0</v>
      </c>
      <c r="AY328" s="22">
        <v>2162</v>
      </c>
      <c r="AZ328" s="22">
        <v>0</v>
      </c>
      <c r="BA328" s="22">
        <v>100552</v>
      </c>
      <c r="BB328" s="22">
        <v>21400</v>
      </c>
      <c r="BC328" s="22">
        <v>0</v>
      </c>
      <c r="BD328" s="22">
        <v>0</v>
      </c>
      <c r="BE328" s="22">
        <v>0</v>
      </c>
      <c r="BF328" s="22">
        <v>0</v>
      </c>
      <c r="BG328" s="22">
        <v>2844</v>
      </c>
      <c r="BH328" s="22">
        <v>0</v>
      </c>
      <c r="BI328" s="22">
        <v>35517</v>
      </c>
      <c r="BJ328" s="22">
        <v>0</v>
      </c>
      <c r="BK328" s="22">
        <v>0</v>
      </c>
      <c r="BL328" s="22">
        <v>0</v>
      </c>
      <c r="BM328" s="22">
        <v>0</v>
      </c>
      <c r="BN328" s="22">
        <v>0</v>
      </c>
      <c r="BO328" s="22">
        <v>5696</v>
      </c>
      <c r="BP328" s="22">
        <v>0</v>
      </c>
      <c r="BQ328" s="22">
        <v>0</v>
      </c>
      <c r="BR328" s="22">
        <v>0</v>
      </c>
      <c r="BS328" s="22">
        <v>0</v>
      </c>
      <c r="BT328" s="22">
        <v>0</v>
      </c>
      <c r="BU328" s="22">
        <v>0</v>
      </c>
      <c r="BV328" s="22">
        <v>34438</v>
      </c>
      <c r="BW328" s="22">
        <v>40913</v>
      </c>
      <c r="BX328" s="22">
        <v>0</v>
      </c>
      <c r="BY328" s="22">
        <v>0</v>
      </c>
      <c r="BZ328" s="22">
        <v>0</v>
      </c>
      <c r="CA328" s="22">
        <v>0</v>
      </c>
      <c r="CB328" s="22">
        <v>0</v>
      </c>
      <c r="CC328" s="22">
        <v>567389</v>
      </c>
      <c r="CD328" s="22">
        <v>95535</v>
      </c>
    </row>
    <row r="329" spans="1:82" x14ac:dyDescent="0.25">
      <c r="A329" s="22" t="s">
        <v>120</v>
      </c>
      <c r="B329" s="22" t="s">
        <v>706</v>
      </c>
      <c r="C329" s="22" t="s">
        <v>777</v>
      </c>
      <c r="D329" s="22" t="s">
        <v>778</v>
      </c>
      <c r="E329" s="22">
        <v>166705</v>
      </c>
      <c r="F329" s="22">
        <v>0</v>
      </c>
      <c r="G329" s="22">
        <v>3660</v>
      </c>
      <c r="H329" s="22">
        <v>0</v>
      </c>
      <c r="I329" s="22">
        <v>225043</v>
      </c>
      <c r="J329" s="22">
        <v>0</v>
      </c>
      <c r="K329" s="22">
        <v>0</v>
      </c>
      <c r="L329" s="22">
        <v>0</v>
      </c>
      <c r="M329" s="22">
        <v>729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625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3950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  <c r="AQ329" s="22">
        <v>400712</v>
      </c>
      <c r="AR329" s="22">
        <v>0</v>
      </c>
      <c r="AS329" s="22">
        <v>41161</v>
      </c>
      <c r="AT329" s="22">
        <v>0</v>
      </c>
      <c r="AU329" s="22">
        <v>325958</v>
      </c>
      <c r="AV329" s="22">
        <v>5518</v>
      </c>
      <c r="AW329" s="22">
        <v>991</v>
      </c>
      <c r="AX329" s="22">
        <v>0</v>
      </c>
      <c r="AY329" s="22">
        <v>0</v>
      </c>
      <c r="AZ329" s="22">
        <v>0</v>
      </c>
      <c r="BA329" s="22">
        <v>0</v>
      </c>
      <c r="BB329" s="22">
        <v>23705</v>
      </c>
      <c r="BC329" s="22">
        <v>0</v>
      </c>
      <c r="BD329" s="22">
        <v>0</v>
      </c>
      <c r="BE329" s="22">
        <v>0</v>
      </c>
      <c r="BF329" s="22">
        <v>0</v>
      </c>
      <c r="BG329" s="22">
        <v>0</v>
      </c>
      <c r="BH329" s="22">
        <v>31675</v>
      </c>
      <c r="BI329" s="22">
        <v>15324</v>
      </c>
      <c r="BJ329" s="22">
        <v>0</v>
      </c>
      <c r="BK329" s="22">
        <v>0</v>
      </c>
      <c r="BL329" s="22">
        <v>0</v>
      </c>
      <c r="BM329" s="22">
        <v>0</v>
      </c>
      <c r="BN329" s="22">
        <v>0</v>
      </c>
      <c r="BO329" s="22">
        <v>2780</v>
      </c>
      <c r="BP329" s="22">
        <v>0</v>
      </c>
      <c r="BQ329" s="22">
        <v>0</v>
      </c>
      <c r="BR329" s="22">
        <v>0</v>
      </c>
      <c r="BS329" s="22">
        <v>0</v>
      </c>
      <c r="BT329" s="22">
        <v>0</v>
      </c>
      <c r="BU329" s="22">
        <v>0</v>
      </c>
      <c r="BV329" s="22">
        <v>9115</v>
      </c>
      <c r="BW329" s="22">
        <v>0</v>
      </c>
      <c r="BX329" s="22">
        <v>0</v>
      </c>
      <c r="BY329" s="22">
        <v>0</v>
      </c>
      <c r="BZ329" s="22">
        <v>0</v>
      </c>
      <c r="CA329" s="22">
        <v>0</v>
      </c>
      <c r="CB329" s="22">
        <v>0</v>
      </c>
      <c r="CC329" s="22">
        <v>456227</v>
      </c>
      <c r="CD329" s="22">
        <v>-55515</v>
      </c>
    </row>
    <row r="330" spans="1:82" x14ac:dyDescent="0.25">
      <c r="A330" s="22" t="s">
        <v>120</v>
      </c>
      <c r="B330" s="22" t="s">
        <v>706</v>
      </c>
      <c r="C330" s="22" t="s">
        <v>779</v>
      </c>
      <c r="D330" s="22" t="s">
        <v>780</v>
      </c>
      <c r="E330" s="22">
        <v>318199</v>
      </c>
      <c r="F330" s="22">
        <v>0</v>
      </c>
      <c r="G330" s="22">
        <v>17267</v>
      </c>
      <c r="H330" s="22">
        <v>0</v>
      </c>
      <c r="I330" s="22">
        <v>0</v>
      </c>
      <c r="J330" s="22">
        <v>0</v>
      </c>
      <c r="K330" s="22">
        <v>0</v>
      </c>
      <c r="L330" s="22">
        <v>2093</v>
      </c>
      <c r="M330" s="22">
        <v>100</v>
      </c>
      <c r="N330" s="22">
        <v>0</v>
      </c>
      <c r="O330" s="22">
        <v>20657</v>
      </c>
      <c r="P330" s="22">
        <v>170483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4325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719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  <c r="AQ330" s="22">
        <v>533843</v>
      </c>
      <c r="AR330" s="22">
        <v>10130</v>
      </c>
      <c r="AS330" s="22">
        <v>87966</v>
      </c>
      <c r="AT330" s="22">
        <v>0</v>
      </c>
      <c r="AU330" s="22">
        <v>0</v>
      </c>
      <c r="AV330" s="22">
        <v>15030</v>
      </c>
      <c r="AW330" s="22">
        <v>0</v>
      </c>
      <c r="AX330" s="22">
        <v>2818</v>
      </c>
      <c r="AY330" s="22">
        <v>1559</v>
      </c>
      <c r="AZ330" s="22">
        <v>0</v>
      </c>
      <c r="BA330" s="22">
        <v>73126</v>
      </c>
      <c r="BB330" s="22">
        <v>69560</v>
      </c>
      <c r="BC330" s="22">
        <v>0</v>
      </c>
      <c r="BD330" s="22">
        <v>0</v>
      </c>
      <c r="BE330" s="22">
        <v>2306</v>
      </c>
      <c r="BF330" s="22">
        <v>0</v>
      </c>
      <c r="BG330" s="22">
        <v>0</v>
      </c>
      <c r="BH330" s="22">
        <v>0</v>
      </c>
      <c r="BI330" s="22">
        <v>33721</v>
      </c>
      <c r="BJ330" s="22">
        <v>0</v>
      </c>
      <c r="BK330" s="22">
        <v>5406</v>
      </c>
      <c r="BL330" s="22">
        <v>0</v>
      </c>
      <c r="BM330" s="22">
        <v>0</v>
      </c>
      <c r="BN330" s="22">
        <v>0</v>
      </c>
      <c r="BO330" s="22">
        <v>0</v>
      </c>
      <c r="BP330" s="22">
        <v>0</v>
      </c>
      <c r="BQ330" s="22">
        <v>0</v>
      </c>
      <c r="BR330" s="22">
        <v>0</v>
      </c>
      <c r="BS330" s="22">
        <v>0</v>
      </c>
      <c r="BT330" s="22">
        <v>6443</v>
      </c>
      <c r="BU330" s="22">
        <v>0</v>
      </c>
      <c r="BV330" s="22">
        <v>2504</v>
      </c>
      <c r="BW330" s="22">
        <v>0</v>
      </c>
      <c r="BX330" s="22">
        <v>0</v>
      </c>
      <c r="BY330" s="22">
        <v>0</v>
      </c>
      <c r="BZ330" s="22">
        <v>0</v>
      </c>
      <c r="CA330" s="22">
        <v>0</v>
      </c>
      <c r="CB330" s="22">
        <v>537</v>
      </c>
      <c r="CC330" s="22">
        <v>311106</v>
      </c>
      <c r="CD330" s="22">
        <v>222737</v>
      </c>
    </row>
    <row r="331" spans="1:82" x14ac:dyDescent="0.25">
      <c r="A331" s="22" t="s">
        <v>120</v>
      </c>
      <c r="B331" s="22" t="s">
        <v>706</v>
      </c>
      <c r="C331" s="22" t="s">
        <v>781</v>
      </c>
      <c r="D331" s="22" t="s">
        <v>782</v>
      </c>
      <c r="E331" s="22">
        <v>172452</v>
      </c>
      <c r="F331" s="22">
        <v>0</v>
      </c>
      <c r="G331" s="22">
        <v>819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4200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300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  <c r="AQ331" s="22">
        <v>177771</v>
      </c>
      <c r="AR331" s="22">
        <v>1425</v>
      </c>
      <c r="AS331" s="22">
        <v>21807</v>
      </c>
      <c r="AT331" s="22">
        <v>0</v>
      </c>
      <c r="AU331" s="22">
        <v>0</v>
      </c>
      <c r="AV331" s="22">
        <v>1542</v>
      </c>
      <c r="AW331" s="22">
        <v>0</v>
      </c>
      <c r="AX331" s="22">
        <v>457</v>
      </c>
      <c r="AY331" s="22">
        <v>0</v>
      </c>
      <c r="AZ331" s="22">
        <v>0</v>
      </c>
      <c r="BA331" s="22">
        <v>0</v>
      </c>
      <c r="BB331" s="22">
        <v>45995</v>
      </c>
      <c r="BC331" s="22">
        <v>0</v>
      </c>
      <c r="BD331" s="22">
        <v>0</v>
      </c>
      <c r="BE331" s="22">
        <v>0</v>
      </c>
      <c r="BF331" s="22">
        <v>0</v>
      </c>
      <c r="BG331" s="22">
        <v>0</v>
      </c>
      <c r="BH331" s="22">
        <v>0</v>
      </c>
      <c r="BI331" s="22">
        <v>2078</v>
      </c>
      <c r="BJ331" s="22">
        <v>0</v>
      </c>
      <c r="BK331" s="22">
        <v>0</v>
      </c>
      <c r="BL331" s="22">
        <v>0</v>
      </c>
      <c r="BM331" s="22">
        <v>0</v>
      </c>
      <c r="BN331" s="22">
        <v>0</v>
      </c>
      <c r="BO331" s="22">
        <v>0</v>
      </c>
      <c r="BP331" s="22">
        <v>0</v>
      </c>
      <c r="BQ331" s="22">
        <v>0</v>
      </c>
      <c r="BR331" s="22">
        <v>0</v>
      </c>
      <c r="BS331" s="22">
        <v>0</v>
      </c>
      <c r="BT331" s="22">
        <v>0</v>
      </c>
      <c r="BU331" s="22">
        <v>0</v>
      </c>
      <c r="BV331" s="22">
        <v>0</v>
      </c>
      <c r="BW331" s="22">
        <v>0</v>
      </c>
      <c r="BX331" s="22">
        <v>0</v>
      </c>
      <c r="BY331" s="22">
        <v>0</v>
      </c>
      <c r="BZ331" s="22">
        <v>0</v>
      </c>
      <c r="CA331" s="22">
        <v>0</v>
      </c>
      <c r="CB331" s="22">
        <v>0</v>
      </c>
      <c r="CC331" s="22">
        <v>73304</v>
      </c>
      <c r="CD331" s="22">
        <v>104467</v>
      </c>
    </row>
    <row r="332" spans="1:82" x14ac:dyDescent="0.25">
      <c r="A332" s="22" t="s">
        <v>120</v>
      </c>
      <c r="B332" s="22" t="s">
        <v>706</v>
      </c>
      <c r="C332" s="22" t="s">
        <v>783</v>
      </c>
      <c r="D332" s="22" t="s">
        <v>784</v>
      </c>
      <c r="E332" s="22">
        <v>107803</v>
      </c>
      <c r="F332" s="22">
        <v>0</v>
      </c>
      <c r="G332" s="22">
        <v>13314</v>
      </c>
      <c r="H332" s="22">
        <v>0</v>
      </c>
      <c r="I332" s="22">
        <v>0</v>
      </c>
      <c r="J332" s="22">
        <v>0</v>
      </c>
      <c r="K332" s="22">
        <v>0</v>
      </c>
      <c r="L332" s="22">
        <v>1445</v>
      </c>
      <c r="M332" s="22">
        <v>0</v>
      </c>
      <c r="N332" s="22">
        <v>0</v>
      </c>
      <c r="O332" s="22">
        <v>2200</v>
      </c>
      <c r="P332" s="22">
        <v>206545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3392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798</v>
      </c>
      <c r="AI332" s="22">
        <v>0</v>
      </c>
      <c r="AJ332" s="22">
        <v>12490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  <c r="AQ332" s="22">
        <v>347987</v>
      </c>
      <c r="AR332" s="22">
        <v>17813</v>
      </c>
      <c r="AS332" s="22">
        <v>49821</v>
      </c>
      <c r="AT332" s="22">
        <v>0</v>
      </c>
      <c r="AU332" s="22">
        <v>0</v>
      </c>
      <c r="AV332" s="22">
        <v>6075</v>
      </c>
      <c r="AW332" s="22">
        <v>0</v>
      </c>
      <c r="AX332" s="22">
        <v>1870</v>
      </c>
      <c r="AY332" s="22">
        <v>1659</v>
      </c>
      <c r="AZ332" s="22">
        <v>0</v>
      </c>
      <c r="BA332" s="22">
        <v>17855</v>
      </c>
      <c r="BB332" s="22">
        <v>72097</v>
      </c>
      <c r="BC332" s="22">
        <v>0</v>
      </c>
      <c r="BD332" s="22">
        <v>0</v>
      </c>
      <c r="BE332" s="22">
        <v>1102</v>
      </c>
      <c r="BF332" s="22">
        <v>0</v>
      </c>
      <c r="BG332" s="22">
        <v>0</v>
      </c>
      <c r="BH332" s="22">
        <v>0</v>
      </c>
      <c r="BI332" s="22">
        <v>11339</v>
      </c>
      <c r="BJ332" s="22">
        <v>0</v>
      </c>
      <c r="BK332" s="22">
        <v>3616</v>
      </c>
      <c r="BL332" s="22">
        <v>0</v>
      </c>
      <c r="BM332" s="22">
        <v>0</v>
      </c>
      <c r="BN332" s="22">
        <v>0</v>
      </c>
      <c r="BO332" s="22">
        <v>0</v>
      </c>
      <c r="BP332" s="22">
        <v>0</v>
      </c>
      <c r="BQ332" s="22">
        <v>0</v>
      </c>
      <c r="BR332" s="22">
        <v>0</v>
      </c>
      <c r="BS332" s="22">
        <v>0</v>
      </c>
      <c r="BT332" s="22">
        <v>4016</v>
      </c>
      <c r="BU332" s="22">
        <v>0</v>
      </c>
      <c r="BV332" s="22">
        <v>11894</v>
      </c>
      <c r="BW332" s="22">
        <v>0</v>
      </c>
      <c r="BX332" s="22">
        <v>0</v>
      </c>
      <c r="BY332" s="22">
        <v>0</v>
      </c>
      <c r="BZ332" s="22">
        <v>0</v>
      </c>
      <c r="CA332" s="22">
        <v>0</v>
      </c>
      <c r="CB332" s="22">
        <v>0</v>
      </c>
      <c r="CC332" s="22">
        <v>199157</v>
      </c>
      <c r="CD332" s="22">
        <v>148830</v>
      </c>
    </row>
    <row r="333" spans="1:82" x14ac:dyDescent="0.25">
      <c r="A333" s="22" t="s">
        <v>120</v>
      </c>
      <c r="B333" s="22" t="s">
        <v>706</v>
      </c>
      <c r="C333" s="22" t="s">
        <v>785</v>
      </c>
      <c r="D333" s="22" t="s">
        <v>786</v>
      </c>
      <c r="E333" s="22">
        <v>278333</v>
      </c>
      <c r="F333" s="22">
        <v>0</v>
      </c>
      <c r="G333" s="22">
        <v>5788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159871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25364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2237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  <c r="AQ333" s="22">
        <v>471593</v>
      </c>
      <c r="AR333" s="22">
        <v>17980</v>
      </c>
      <c r="AS333" s="22">
        <v>66368</v>
      </c>
      <c r="AT333" s="22">
        <v>0</v>
      </c>
      <c r="AU333" s="22">
        <v>0</v>
      </c>
      <c r="AV333" s="22">
        <v>5594</v>
      </c>
      <c r="AW333" s="22">
        <v>0</v>
      </c>
      <c r="AX333" s="22">
        <v>1336</v>
      </c>
      <c r="AY333" s="22">
        <v>90</v>
      </c>
      <c r="AZ333" s="22">
        <v>0</v>
      </c>
      <c r="BA333" s="22">
        <v>0</v>
      </c>
      <c r="BB333" s="22">
        <v>59218</v>
      </c>
      <c r="BC333" s="22">
        <v>0</v>
      </c>
      <c r="BD333" s="22">
        <v>0</v>
      </c>
      <c r="BE333" s="22">
        <v>0</v>
      </c>
      <c r="BF333" s="22">
        <v>0</v>
      </c>
      <c r="BG333" s="22">
        <v>0</v>
      </c>
      <c r="BH333" s="22">
        <v>0</v>
      </c>
      <c r="BI333" s="22">
        <v>25406</v>
      </c>
      <c r="BJ333" s="22">
        <v>70707</v>
      </c>
      <c r="BK333" s="22">
        <v>0</v>
      </c>
      <c r="BL333" s="22">
        <v>0</v>
      </c>
      <c r="BM333" s="22">
        <v>0</v>
      </c>
      <c r="BN333" s="22">
        <v>0</v>
      </c>
      <c r="BO333" s="22">
        <v>452</v>
      </c>
      <c r="BP333" s="22">
        <v>0</v>
      </c>
      <c r="BQ333" s="22">
        <v>0</v>
      </c>
      <c r="BR333" s="22">
        <v>0</v>
      </c>
      <c r="BS333" s="22">
        <v>0</v>
      </c>
      <c r="BT333" s="22">
        <v>0</v>
      </c>
      <c r="BU333" s="22">
        <v>0</v>
      </c>
      <c r="BV333" s="22">
        <v>764</v>
      </c>
      <c r="BW333" s="22">
        <v>0</v>
      </c>
      <c r="BX333" s="22">
        <v>0</v>
      </c>
      <c r="BY333" s="22">
        <v>0</v>
      </c>
      <c r="BZ333" s="22">
        <v>0</v>
      </c>
      <c r="CA333" s="22">
        <v>0</v>
      </c>
      <c r="CB333" s="22">
        <v>0</v>
      </c>
      <c r="CC333" s="22">
        <v>247915</v>
      </c>
      <c r="CD333" s="22">
        <v>223678</v>
      </c>
    </row>
    <row r="334" spans="1:82" x14ac:dyDescent="0.25">
      <c r="A334" s="22" t="s">
        <v>120</v>
      </c>
      <c r="B334" s="22" t="s">
        <v>706</v>
      </c>
      <c r="C334" s="22" t="s">
        <v>787</v>
      </c>
      <c r="D334" s="22" t="s">
        <v>788</v>
      </c>
      <c r="E334" s="22">
        <v>158607</v>
      </c>
      <c r="F334" s="22">
        <v>0</v>
      </c>
      <c r="G334" s="22">
        <v>7751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8508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2047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2940</v>
      </c>
      <c r="AQ334" s="22">
        <v>179853</v>
      </c>
      <c r="AR334" s="22">
        <v>11160</v>
      </c>
      <c r="AS334" s="22">
        <v>44981</v>
      </c>
      <c r="AT334" s="22">
        <v>0</v>
      </c>
      <c r="AU334" s="22">
        <v>15240</v>
      </c>
      <c r="AV334" s="22">
        <v>15840</v>
      </c>
      <c r="AW334" s="22">
        <v>0</v>
      </c>
      <c r="AX334" s="22">
        <v>4899</v>
      </c>
      <c r="AY334" s="22">
        <v>0</v>
      </c>
      <c r="AZ334" s="22">
        <v>0</v>
      </c>
      <c r="BA334" s="22">
        <v>0</v>
      </c>
      <c r="BB334" s="22">
        <v>13695</v>
      </c>
      <c r="BC334" s="22">
        <v>0</v>
      </c>
      <c r="BD334" s="22">
        <v>0</v>
      </c>
      <c r="BE334" s="22">
        <v>11678</v>
      </c>
      <c r="BF334" s="22">
        <v>0</v>
      </c>
      <c r="BG334" s="22">
        <v>0</v>
      </c>
      <c r="BH334" s="22">
        <v>0</v>
      </c>
      <c r="BI334" s="22">
        <v>17598</v>
      </c>
      <c r="BJ334" s="22">
        <v>0</v>
      </c>
      <c r="BK334" s="22">
        <v>0</v>
      </c>
      <c r="BL334" s="22">
        <v>0</v>
      </c>
      <c r="BM334" s="22">
        <v>0</v>
      </c>
      <c r="BN334" s="22">
        <v>0</v>
      </c>
      <c r="BO334" s="22">
        <v>2651</v>
      </c>
      <c r="BP334" s="22">
        <v>0</v>
      </c>
      <c r="BQ334" s="22">
        <v>0</v>
      </c>
      <c r="BR334" s="22">
        <v>0</v>
      </c>
      <c r="BS334" s="22">
        <v>0</v>
      </c>
      <c r="BT334" s="22">
        <v>0</v>
      </c>
      <c r="BU334" s="22">
        <v>0</v>
      </c>
      <c r="BV334" s="22">
        <v>7892</v>
      </c>
      <c r="BW334" s="22">
        <v>2192</v>
      </c>
      <c r="BX334" s="22">
        <v>0</v>
      </c>
      <c r="BY334" s="22">
        <v>0</v>
      </c>
      <c r="BZ334" s="22">
        <v>0</v>
      </c>
      <c r="CA334" s="22">
        <v>0</v>
      </c>
      <c r="CB334" s="22">
        <v>2940</v>
      </c>
      <c r="CC334" s="22">
        <v>150766</v>
      </c>
      <c r="CD334" s="22">
        <v>29087</v>
      </c>
    </row>
    <row r="335" spans="1:82" x14ac:dyDescent="0.25">
      <c r="A335" s="22" t="s">
        <v>120</v>
      </c>
      <c r="B335" s="22" t="s">
        <v>706</v>
      </c>
      <c r="C335" s="22" t="s">
        <v>789</v>
      </c>
      <c r="D335" s="22" t="s">
        <v>790</v>
      </c>
      <c r="E335" s="22">
        <v>196898</v>
      </c>
      <c r="F335" s="22">
        <v>0</v>
      </c>
      <c r="G335" s="22">
        <v>28893</v>
      </c>
      <c r="H335" s="22">
        <v>0</v>
      </c>
      <c r="I335" s="22">
        <v>0</v>
      </c>
      <c r="J335" s="22">
        <v>0</v>
      </c>
      <c r="K335" s="22">
        <v>0</v>
      </c>
      <c r="L335" s="22">
        <v>1578</v>
      </c>
      <c r="M335" s="22">
        <v>30</v>
      </c>
      <c r="N335" s="22">
        <v>0</v>
      </c>
      <c r="O335" s="22">
        <v>0</v>
      </c>
      <c r="P335" s="22">
        <v>10851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4325</v>
      </c>
      <c r="Z335" s="22">
        <v>0</v>
      </c>
      <c r="AA335" s="22">
        <v>0</v>
      </c>
      <c r="AB335" s="22">
        <v>0</v>
      </c>
      <c r="AC335" s="22">
        <v>1378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2200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  <c r="AQ335" s="22">
        <v>246153</v>
      </c>
      <c r="AR335" s="22">
        <v>8694</v>
      </c>
      <c r="AS335" s="22">
        <v>55294</v>
      </c>
      <c r="AT335" s="22">
        <v>0</v>
      </c>
      <c r="AU335" s="22">
        <v>47</v>
      </c>
      <c r="AV335" s="22">
        <v>9830</v>
      </c>
      <c r="AW335" s="22">
        <v>0</v>
      </c>
      <c r="AX335" s="22">
        <v>1834</v>
      </c>
      <c r="AY335" s="22">
        <v>0</v>
      </c>
      <c r="AZ335" s="22">
        <v>0</v>
      </c>
      <c r="BA335" s="22">
        <v>0</v>
      </c>
      <c r="BB335" s="22">
        <v>39569</v>
      </c>
      <c r="BC335" s="22">
        <v>0</v>
      </c>
      <c r="BD335" s="22">
        <v>0</v>
      </c>
      <c r="BE335" s="22">
        <v>0</v>
      </c>
      <c r="BF335" s="22">
        <v>0</v>
      </c>
      <c r="BG335" s="22">
        <v>4292</v>
      </c>
      <c r="BH335" s="22">
        <v>0</v>
      </c>
      <c r="BI335" s="22">
        <v>16777</v>
      </c>
      <c r="BJ335" s="22">
        <v>0</v>
      </c>
      <c r="BK335" s="22">
        <v>5406</v>
      </c>
      <c r="BL335" s="22">
        <v>0</v>
      </c>
      <c r="BM335" s="22">
        <v>0</v>
      </c>
      <c r="BN335" s="22">
        <v>0</v>
      </c>
      <c r="BO335" s="22">
        <v>3928</v>
      </c>
      <c r="BP335" s="22">
        <v>0</v>
      </c>
      <c r="BQ335" s="22">
        <v>0</v>
      </c>
      <c r="BR335" s="22">
        <v>0</v>
      </c>
      <c r="BS335" s="22">
        <v>0</v>
      </c>
      <c r="BT335" s="22">
        <v>0</v>
      </c>
      <c r="BU335" s="22">
        <v>0</v>
      </c>
      <c r="BV335" s="22">
        <v>44827</v>
      </c>
      <c r="BW335" s="22">
        <v>0</v>
      </c>
      <c r="BX335" s="22">
        <v>0</v>
      </c>
      <c r="BY335" s="22">
        <v>0</v>
      </c>
      <c r="BZ335" s="22">
        <v>0</v>
      </c>
      <c r="CA335" s="22">
        <v>0</v>
      </c>
      <c r="CB335" s="22">
        <v>0</v>
      </c>
      <c r="CC335" s="22">
        <v>190498</v>
      </c>
      <c r="CD335" s="22">
        <v>55655</v>
      </c>
    </row>
    <row r="336" spans="1:82" x14ac:dyDescent="0.25">
      <c r="A336" s="22" t="s">
        <v>120</v>
      </c>
      <c r="B336" s="22" t="s">
        <v>706</v>
      </c>
      <c r="C336" s="22" t="s">
        <v>791</v>
      </c>
      <c r="D336" s="22" t="s">
        <v>792</v>
      </c>
      <c r="E336" s="22">
        <v>59300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  <c r="AQ336" s="22">
        <v>59300</v>
      </c>
      <c r="AR336" s="22">
        <v>3583</v>
      </c>
      <c r="AS336" s="22">
        <v>29365</v>
      </c>
      <c r="AT336" s="22">
        <v>0</v>
      </c>
      <c r="AU336" s="22">
        <v>0</v>
      </c>
      <c r="AV336" s="22">
        <v>2600</v>
      </c>
      <c r="AW336" s="22">
        <v>0</v>
      </c>
      <c r="AX336" s="22">
        <v>1792</v>
      </c>
      <c r="AY336" s="22">
        <v>0</v>
      </c>
      <c r="AZ336" s="22">
        <v>0</v>
      </c>
      <c r="BA336" s="22">
        <v>0</v>
      </c>
      <c r="BB336" s="22">
        <v>4595</v>
      </c>
      <c r="BC336" s="22">
        <v>0</v>
      </c>
      <c r="BD336" s="22">
        <v>0</v>
      </c>
      <c r="BE336" s="22">
        <v>0</v>
      </c>
      <c r="BF336" s="22">
        <v>0</v>
      </c>
      <c r="BG336" s="22">
        <v>0</v>
      </c>
      <c r="BH336" s="22">
        <v>0</v>
      </c>
      <c r="BI336" s="22">
        <v>3788</v>
      </c>
      <c r="BJ336" s="22">
        <v>0</v>
      </c>
      <c r="BK336" s="22">
        <v>524</v>
      </c>
      <c r="BL336" s="22">
        <v>0</v>
      </c>
      <c r="BM336" s="22">
        <v>0</v>
      </c>
      <c r="BN336" s="22">
        <v>0</v>
      </c>
      <c r="BO336" s="22">
        <v>0</v>
      </c>
      <c r="BP336" s="22">
        <v>0</v>
      </c>
      <c r="BQ336" s="22">
        <v>0</v>
      </c>
      <c r="BR336" s="22">
        <v>0</v>
      </c>
      <c r="BS336" s="22">
        <v>0</v>
      </c>
      <c r="BT336" s="22">
        <v>0</v>
      </c>
      <c r="BU336" s="22">
        <v>0</v>
      </c>
      <c r="BV336" s="22">
        <v>200</v>
      </c>
      <c r="BW336" s="22">
        <v>408</v>
      </c>
      <c r="BX336" s="22">
        <v>0</v>
      </c>
      <c r="BY336" s="22">
        <v>0</v>
      </c>
      <c r="BZ336" s="22">
        <v>0</v>
      </c>
      <c r="CA336" s="22">
        <v>0</v>
      </c>
      <c r="CB336" s="22">
        <v>23719</v>
      </c>
      <c r="CC336" s="22">
        <v>70574</v>
      </c>
      <c r="CD336" s="22">
        <v>-11274</v>
      </c>
    </row>
    <row r="337" spans="1:82" x14ac:dyDescent="0.25">
      <c r="A337" s="22" t="s">
        <v>120</v>
      </c>
      <c r="B337" s="22" t="s">
        <v>706</v>
      </c>
      <c r="C337" s="22" t="s">
        <v>793</v>
      </c>
      <c r="D337" s="22" t="s">
        <v>794</v>
      </c>
      <c r="E337" s="22">
        <v>432637</v>
      </c>
      <c r="F337" s="22">
        <v>0</v>
      </c>
      <c r="G337" s="22">
        <v>8666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29750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702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  <c r="AQ337" s="22">
        <v>471755</v>
      </c>
      <c r="AR337" s="22">
        <v>22792</v>
      </c>
      <c r="AS337" s="22">
        <v>50846</v>
      </c>
      <c r="AT337" s="22">
        <v>0</v>
      </c>
      <c r="AU337" s="22">
        <v>0</v>
      </c>
      <c r="AV337" s="22">
        <v>12510</v>
      </c>
      <c r="AW337" s="22">
        <v>0</v>
      </c>
      <c r="AX337" s="22">
        <v>3944</v>
      </c>
      <c r="AY337" s="22">
        <v>1207</v>
      </c>
      <c r="AZ337" s="22">
        <v>0</v>
      </c>
      <c r="BA337" s="22">
        <v>0</v>
      </c>
      <c r="BB337" s="22">
        <v>280749</v>
      </c>
      <c r="BC337" s="22">
        <v>0</v>
      </c>
      <c r="BD337" s="22">
        <v>0</v>
      </c>
      <c r="BE337" s="22">
        <v>0</v>
      </c>
      <c r="BF337" s="22">
        <v>0</v>
      </c>
      <c r="BG337" s="22">
        <v>0</v>
      </c>
      <c r="BH337" s="22">
        <v>62057</v>
      </c>
      <c r="BI337" s="22">
        <v>31973</v>
      </c>
      <c r="BJ337" s="22">
        <v>0</v>
      </c>
      <c r="BK337" s="22">
        <v>0</v>
      </c>
      <c r="BL337" s="22">
        <v>0</v>
      </c>
      <c r="BM337" s="22">
        <v>0</v>
      </c>
      <c r="BN337" s="22">
        <v>0</v>
      </c>
      <c r="BO337" s="22">
        <v>0</v>
      </c>
      <c r="BP337" s="22">
        <v>0</v>
      </c>
      <c r="BQ337" s="22">
        <v>0</v>
      </c>
      <c r="BR337" s="22">
        <v>0</v>
      </c>
      <c r="BS337" s="22">
        <v>0</v>
      </c>
      <c r="BT337" s="22">
        <v>6981</v>
      </c>
      <c r="BU337" s="22">
        <v>0</v>
      </c>
      <c r="BV337" s="22">
        <v>39956</v>
      </c>
      <c r="BW337" s="22">
        <v>2081</v>
      </c>
      <c r="BX337" s="22">
        <v>0</v>
      </c>
      <c r="BY337" s="22">
        <v>0</v>
      </c>
      <c r="BZ337" s="22">
        <v>0</v>
      </c>
      <c r="CA337" s="22">
        <v>0</v>
      </c>
      <c r="CB337" s="22">
        <v>0</v>
      </c>
      <c r="CC337" s="22">
        <v>515096</v>
      </c>
      <c r="CD337" s="22">
        <v>-43341</v>
      </c>
    </row>
    <row r="338" spans="1:82" x14ac:dyDescent="0.25">
      <c r="A338" s="22" t="s">
        <v>120</v>
      </c>
      <c r="B338" s="22" t="s">
        <v>706</v>
      </c>
      <c r="C338" s="22" t="s">
        <v>795</v>
      </c>
      <c r="D338" s="22" t="s">
        <v>796</v>
      </c>
      <c r="E338" s="22">
        <v>235257</v>
      </c>
      <c r="F338" s="22">
        <v>0</v>
      </c>
      <c r="G338" s="22">
        <v>930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4341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1275</v>
      </c>
      <c r="AI338" s="22">
        <v>0</v>
      </c>
      <c r="AJ338" s="22">
        <v>7406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  <c r="AQ338" s="22">
        <v>249209</v>
      </c>
      <c r="AR338" s="22">
        <v>17635</v>
      </c>
      <c r="AS338" s="22">
        <v>44886</v>
      </c>
      <c r="AT338" s="22">
        <v>0</v>
      </c>
      <c r="AU338" s="22">
        <v>0</v>
      </c>
      <c r="AV338" s="22">
        <v>9270</v>
      </c>
      <c r="AW338" s="22">
        <v>2949</v>
      </c>
      <c r="AX338" s="22">
        <v>0</v>
      </c>
      <c r="AY338" s="22">
        <v>861</v>
      </c>
      <c r="AZ338" s="22">
        <v>0</v>
      </c>
      <c r="BA338" s="22">
        <v>0</v>
      </c>
      <c r="BB338" s="22">
        <v>33236</v>
      </c>
      <c r="BC338" s="22">
        <v>0</v>
      </c>
      <c r="BD338" s="22">
        <v>0</v>
      </c>
      <c r="BE338" s="22">
        <v>0</v>
      </c>
      <c r="BF338" s="22">
        <v>0</v>
      </c>
      <c r="BG338" s="22">
        <v>2844</v>
      </c>
      <c r="BH338" s="22">
        <v>45661</v>
      </c>
      <c r="BI338" s="22">
        <v>30074</v>
      </c>
      <c r="BJ338" s="22">
        <v>0</v>
      </c>
      <c r="BK338" s="22">
        <v>0</v>
      </c>
      <c r="BL338" s="22">
        <v>0</v>
      </c>
      <c r="BM338" s="22">
        <v>0</v>
      </c>
      <c r="BN338" s="22">
        <v>0</v>
      </c>
      <c r="BO338" s="22">
        <v>0</v>
      </c>
      <c r="BP338" s="22">
        <v>0</v>
      </c>
      <c r="BQ338" s="22">
        <v>0</v>
      </c>
      <c r="BR338" s="22">
        <v>0</v>
      </c>
      <c r="BS338" s="22">
        <v>0</v>
      </c>
      <c r="BT338" s="22">
        <v>4140</v>
      </c>
      <c r="BU338" s="22">
        <v>0</v>
      </c>
      <c r="BV338" s="22">
        <v>25924</v>
      </c>
      <c r="BW338" s="22">
        <v>0</v>
      </c>
      <c r="BX338" s="22">
        <v>0</v>
      </c>
      <c r="BY338" s="22">
        <v>0</v>
      </c>
      <c r="BZ338" s="22">
        <v>0</v>
      </c>
      <c r="CA338" s="22">
        <v>0</v>
      </c>
      <c r="CB338" s="22">
        <v>0</v>
      </c>
      <c r="CC338" s="22">
        <v>217480</v>
      </c>
      <c r="CD338" s="22">
        <v>31729</v>
      </c>
    </row>
    <row r="339" spans="1:82" x14ac:dyDescent="0.25">
      <c r="A339" s="22" t="s">
        <v>120</v>
      </c>
      <c r="B339" s="22" t="s">
        <v>706</v>
      </c>
      <c r="C339" s="22" t="s">
        <v>797</v>
      </c>
      <c r="D339" s="22" t="s">
        <v>798</v>
      </c>
      <c r="E339" s="22">
        <v>45986</v>
      </c>
      <c r="F339" s="22">
        <v>0</v>
      </c>
      <c r="G339" s="22">
        <v>15557</v>
      </c>
      <c r="H339" s="22">
        <v>0</v>
      </c>
      <c r="I339" s="22">
        <v>0</v>
      </c>
      <c r="J339" s="22">
        <v>0</v>
      </c>
      <c r="K339" s="22">
        <v>3999</v>
      </c>
      <c r="L339" s="22">
        <v>0</v>
      </c>
      <c r="M339" s="22">
        <v>0</v>
      </c>
      <c r="N339" s="22">
        <v>158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760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4634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  <c r="AQ339" s="22">
        <v>71094</v>
      </c>
      <c r="AR339" s="22">
        <v>552</v>
      </c>
      <c r="AS339" s="22">
        <v>28676</v>
      </c>
      <c r="AT339" s="22">
        <v>0</v>
      </c>
      <c r="AU339" s="22">
        <v>0</v>
      </c>
      <c r="AV339" s="22">
        <v>8026</v>
      </c>
      <c r="AW339" s="22">
        <v>0</v>
      </c>
      <c r="AX339" s="22">
        <v>0</v>
      </c>
      <c r="AY339" s="22">
        <v>0</v>
      </c>
      <c r="AZ339" s="22">
        <v>0</v>
      </c>
      <c r="BA339" s="22">
        <v>0</v>
      </c>
      <c r="BB339" s="22">
        <v>7447</v>
      </c>
      <c r="BC339" s="22">
        <v>0</v>
      </c>
      <c r="BD339" s="22">
        <v>0</v>
      </c>
      <c r="BE339" s="22">
        <v>0</v>
      </c>
      <c r="BF339" s="22">
        <v>0</v>
      </c>
      <c r="BG339" s="22">
        <v>1226</v>
      </c>
      <c r="BH339" s="22">
        <v>0</v>
      </c>
      <c r="BI339" s="22">
        <v>7397</v>
      </c>
      <c r="BJ339" s="22">
        <v>0</v>
      </c>
      <c r="BK339" s="22">
        <v>0</v>
      </c>
      <c r="BL339" s="22">
        <v>0</v>
      </c>
      <c r="BM339" s="22">
        <v>0</v>
      </c>
      <c r="BN339" s="22">
        <v>0</v>
      </c>
      <c r="BO339" s="22">
        <v>760</v>
      </c>
      <c r="BP339" s="22">
        <v>0</v>
      </c>
      <c r="BQ339" s="22">
        <v>0</v>
      </c>
      <c r="BR339" s="22">
        <v>0</v>
      </c>
      <c r="BS339" s="22">
        <v>0</v>
      </c>
      <c r="BT339" s="22">
        <v>0</v>
      </c>
      <c r="BU339" s="22">
        <v>0</v>
      </c>
      <c r="BV339" s="22">
        <v>7006</v>
      </c>
      <c r="BW339" s="22">
        <v>507</v>
      </c>
      <c r="BX339" s="22">
        <v>0</v>
      </c>
      <c r="BY339" s="22">
        <v>0</v>
      </c>
      <c r="BZ339" s="22">
        <v>0</v>
      </c>
      <c r="CA339" s="22">
        <v>0</v>
      </c>
      <c r="CB339" s="22">
        <v>0</v>
      </c>
      <c r="CC339" s="22">
        <v>61597</v>
      </c>
      <c r="CD339" s="22">
        <v>9497</v>
      </c>
    </row>
    <row r="340" spans="1:82" x14ac:dyDescent="0.25">
      <c r="A340" s="22" t="s">
        <v>120</v>
      </c>
      <c r="B340" s="22" t="s">
        <v>706</v>
      </c>
      <c r="C340" s="22" t="s">
        <v>799</v>
      </c>
      <c r="D340" s="22" t="s">
        <v>800</v>
      </c>
      <c r="E340" s="22">
        <v>56791</v>
      </c>
      <c r="F340" s="22"/>
      <c r="G340" s="22">
        <v>58709</v>
      </c>
      <c r="H340" s="22"/>
      <c r="I340" s="22"/>
      <c r="J340" s="22">
        <v>2280</v>
      </c>
      <c r="K340" s="22"/>
      <c r="L340" s="22"/>
      <c r="M340" s="22"/>
      <c r="N340" s="22"/>
      <c r="O340" s="22"/>
      <c r="P340" s="22">
        <v>60292</v>
      </c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>
        <v>80</v>
      </c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>
        <v>178152</v>
      </c>
      <c r="AR340" s="22">
        <v>3516</v>
      </c>
      <c r="AS340" s="22">
        <v>23681</v>
      </c>
      <c r="AT340" s="22"/>
      <c r="AU340" s="22"/>
      <c r="AV340" s="22">
        <v>13359</v>
      </c>
      <c r="AW340" s="22"/>
      <c r="AX340" s="22">
        <v>2177</v>
      </c>
      <c r="AY340" s="22"/>
      <c r="AZ340" s="22"/>
      <c r="BA340" s="22"/>
      <c r="BB340" s="22">
        <v>48019</v>
      </c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22"/>
      <c r="BV340" s="22">
        <v>1401</v>
      </c>
      <c r="BW340" s="22"/>
      <c r="BX340" s="22"/>
      <c r="BY340" s="22"/>
      <c r="BZ340" s="22"/>
      <c r="CA340" s="22"/>
      <c r="CB340" s="22"/>
      <c r="CC340" s="22">
        <v>92153</v>
      </c>
      <c r="CD340" s="22">
        <v>85999</v>
      </c>
    </row>
    <row r="341" spans="1:82" x14ac:dyDescent="0.25">
      <c r="A341" s="22" t="s">
        <v>120</v>
      </c>
      <c r="B341" s="22" t="s">
        <v>706</v>
      </c>
      <c r="C341" s="22" t="s">
        <v>801</v>
      </c>
      <c r="D341" s="22" t="s">
        <v>802</v>
      </c>
      <c r="E341" s="22">
        <v>211314</v>
      </c>
      <c r="F341" s="22">
        <v>0</v>
      </c>
      <c r="G341" s="22">
        <v>10423</v>
      </c>
      <c r="H341" s="22">
        <v>207932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  <c r="AQ341" s="22">
        <v>429669</v>
      </c>
      <c r="AR341" s="22">
        <v>11726</v>
      </c>
      <c r="AS341" s="22">
        <v>39689</v>
      </c>
      <c r="AT341" s="22">
        <v>0</v>
      </c>
      <c r="AU341" s="22">
        <v>0</v>
      </c>
      <c r="AV341" s="22">
        <v>14400</v>
      </c>
      <c r="AW341" s="22">
        <v>0</v>
      </c>
      <c r="AX341" s="22">
        <v>2753</v>
      </c>
      <c r="AY341" s="22">
        <v>2290</v>
      </c>
      <c r="AZ341" s="22">
        <v>3600</v>
      </c>
      <c r="BA341" s="22">
        <v>0</v>
      </c>
      <c r="BB341" s="22">
        <v>16941</v>
      </c>
      <c r="BC341" s="22">
        <v>0</v>
      </c>
      <c r="BD341" s="22">
        <v>0</v>
      </c>
      <c r="BE341" s="22">
        <v>0</v>
      </c>
      <c r="BF341" s="22">
        <v>0</v>
      </c>
      <c r="BG341" s="22">
        <v>0</v>
      </c>
      <c r="BH341" s="22">
        <v>0</v>
      </c>
      <c r="BI341" s="22">
        <v>23373</v>
      </c>
      <c r="BJ341" s="22">
        <v>0</v>
      </c>
      <c r="BK341" s="22">
        <v>0</v>
      </c>
      <c r="BL341" s="22">
        <v>0</v>
      </c>
      <c r="BM341" s="22">
        <v>0</v>
      </c>
      <c r="BN341" s="22">
        <v>0</v>
      </c>
      <c r="BO341" s="22">
        <v>0</v>
      </c>
      <c r="BP341" s="22">
        <v>0</v>
      </c>
      <c r="BQ341" s="22">
        <v>0</v>
      </c>
      <c r="BR341" s="22">
        <v>0</v>
      </c>
      <c r="BS341" s="22">
        <v>0</v>
      </c>
      <c r="BT341" s="22">
        <v>9984</v>
      </c>
      <c r="BU341" s="22">
        <v>43985</v>
      </c>
      <c r="BV341" s="22">
        <v>0</v>
      </c>
      <c r="BW341" s="22">
        <v>0</v>
      </c>
      <c r="BX341" s="22">
        <v>0</v>
      </c>
      <c r="BY341" s="22">
        <v>0</v>
      </c>
      <c r="BZ341" s="22">
        <v>0</v>
      </c>
      <c r="CA341" s="22">
        <v>0</v>
      </c>
      <c r="CB341" s="22">
        <v>20176</v>
      </c>
      <c r="CC341" s="22">
        <v>188917</v>
      </c>
      <c r="CD341" s="22">
        <v>240752</v>
      </c>
    </row>
    <row r="342" spans="1:82" x14ac:dyDescent="0.25">
      <c r="A342" s="22" t="s">
        <v>120</v>
      </c>
      <c r="B342" s="22" t="s">
        <v>706</v>
      </c>
      <c r="C342" s="22" t="s">
        <v>803</v>
      </c>
      <c r="D342" s="22" t="s">
        <v>804</v>
      </c>
      <c r="E342" s="22">
        <v>216000</v>
      </c>
      <c r="F342" s="22">
        <v>0</v>
      </c>
      <c r="G342" s="22">
        <v>2216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15000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  <c r="AQ342" s="22">
        <v>233216</v>
      </c>
      <c r="AR342" s="22">
        <v>5934</v>
      </c>
      <c r="AS342" s="22">
        <v>38835</v>
      </c>
      <c r="AT342" s="22">
        <v>0</v>
      </c>
      <c r="AU342" s="22">
        <v>0</v>
      </c>
      <c r="AV342" s="22">
        <v>3277</v>
      </c>
      <c r="AW342" s="22">
        <v>0</v>
      </c>
      <c r="AX342" s="22">
        <v>2595</v>
      </c>
      <c r="AY342" s="22">
        <v>0</v>
      </c>
      <c r="AZ342" s="22">
        <v>0</v>
      </c>
      <c r="BA342" s="22">
        <v>0</v>
      </c>
      <c r="BB342" s="22">
        <v>53514</v>
      </c>
      <c r="BC342" s="22">
        <v>0</v>
      </c>
      <c r="BD342" s="22">
        <v>0</v>
      </c>
      <c r="BE342" s="22">
        <v>0</v>
      </c>
      <c r="BF342" s="22">
        <v>0</v>
      </c>
      <c r="BG342" s="22">
        <v>0</v>
      </c>
      <c r="BH342" s="22">
        <v>0</v>
      </c>
      <c r="BI342" s="22">
        <v>7668</v>
      </c>
      <c r="BJ342" s="22">
        <v>0</v>
      </c>
      <c r="BK342" s="22">
        <v>0</v>
      </c>
      <c r="BL342" s="22">
        <v>0</v>
      </c>
      <c r="BM342" s="22">
        <v>0</v>
      </c>
      <c r="BN342" s="22">
        <v>0</v>
      </c>
      <c r="BO342" s="22">
        <v>0</v>
      </c>
      <c r="BP342" s="22">
        <v>0</v>
      </c>
      <c r="BQ342" s="22">
        <v>0</v>
      </c>
      <c r="BR342" s="22">
        <v>0</v>
      </c>
      <c r="BS342" s="22">
        <v>0</v>
      </c>
      <c r="BT342" s="22">
        <v>0</v>
      </c>
      <c r="BU342" s="22">
        <v>0</v>
      </c>
      <c r="BV342" s="22">
        <v>45573</v>
      </c>
      <c r="BW342" s="22">
        <v>963</v>
      </c>
      <c r="BX342" s="22">
        <v>0</v>
      </c>
      <c r="BY342" s="22">
        <v>0</v>
      </c>
      <c r="BZ342" s="22">
        <v>0</v>
      </c>
      <c r="CA342" s="22">
        <v>0</v>
      </c>
      <c r="CB342" s="22">
        <v>0</v>
      </c>
      <c r="CC342" s="22">
        <v>158359</v>
      </c>
      <c r="CD342" s="22">
        <v>74857</v>
      </c>
    </row>
    <row r="343" spans="1:82" x14ac:dyDescent="0.25">
      <c r="A343" s="22" t="s">
        <v>120</v>
      </c>
      <c r="B343" s="22" t="s">
        <v>706</v>
      </c>
      <c r="C343" s="22" t="s">
        <v>805</v>
      </c>
      <c r="D343" s="22" t="s">
        <v>806</v>
      </c>
      <c r="E343" s="22">
        <v>148720</v>
      </c>
      <c r="F343" s="22">
        <v>0</v>
      </c>
      <c r="G343" s="22">
        <v>25036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2500</v>
      </c>
      <c r="P343" s="22">
        <v>58714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11109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2750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  <c r="AQ343" s="22">
        <v>248829</v>
      </c>
      <c r="AR343" s="22">
        <v>9255</v>
      </c>
      <c r="AS343" s="22">
        <v>44175</v>
      </c>
      <c r="AT343" s="22">
        <v>0</v>
      </c>
      <c r="AU343" s="22">
        <v>0</v>
      </c>
      <c r="AV343" s="22">
        <v>1807</v>
      </c>
      <c r="AW343" s="22">
        <v>500</v>
      </c>
      <c r="AX343" s="22">
        <v>1753</v>
      </c>
      <c r="AY343" s="22">
        <v>480</v>
      </c>
      <c r="AZ343" s="22">
        <v>0</v>
      </c>
      <c r="BA343" s="22">
        <v>10193</v>
      </c>
      <c r="BB343" s="22">
        <v>58160</v>
      </c>
      <c r="BC343" s="22">
        <v>0</v>
      </c>
      <c r="BD343" s="22">
        <v>0</v>
      </c>
      <c r="BE343" s="22">
        <v>0</v>
      </c>
      <c r="BF343" s="22">
        <v>0</v>
      </c>
      <c r="BG343" s="22">
        <v>6114</v>
      </c>
      <c r="BH343" s="22">
        <v>0</v>
      </c>
      <c r="BI343" s="22">
        <v>9451</v>
      </c>
      <c r="BJ343" s="22">
        <v>0</v>
      </c>
      <c r="BK343" s="22">
        <v>0</v>
      </c>
      <c r="BL343" s="22">
        <v>0</v>
      </c>
      <c r="BM343" s="22">
        <v>0</v>
      </c>
      <c r="BN343" s="22">
        <v>0</v>
      </c>
      <c r="BO343" s="22">
        <v>12734</v>
      </c>
      <c r="BP343" s="22">
        <v>0</v>
      </c>
      <c r="BQ343" s="22">
        <v>0</v>
      </c>
      <c r="BR343" s="22">
        <v>0</v>
      </c>
      <c r="BS343" s="22">
        <v>0</v>
      </c>
      <c r="BT343" s="22">
        <v>0</v>
      </c>
      <c r="BU343" s="22">
        <v>0</v>
      </c>
      <c r="BV343" s="22">
        <v>32897</v>
      </c>
      <c r="BW343" s="22">
        <v>0</v>
      </c>
      <c r="BX343" s="22">
        <v>0</v>
      </c>
      <c r="BY343" s="22">
        <v>0</v>
      </c>
      <c r="BZ343" s="22">
        <v>0</v>
      </c>
      <c r="CA343" s="22">
        <v>0</v>
      </c>
      <c r="CB343" s="22">
        <v>0</v>
      </c>
      <c r="CC343" s="22">
        <v>187519</v>
      </c>
      <c r="CD343" s="22">
        <v>61310</v>
      </c>
    </row>
    <row r="344" spans="1:82" x14ac:dyDescent="0.25">
      <c r="A344" s="22" t="s">
        <v>120</v>
      </c>
      <c r="B344" s="22" t="s">
        <v>706</v>
      </c>
      <c r="C344" s="22" t="s">
        <v>807</v>
      </c>
      <c r="D344" s="22" t="s">
        <v>808</v>
      </c>
      <c r="E344" s="22">
        <v>197569</v>
      </c>
      <c r="F344" s="22">
        <v>0</v>
      </c>
      <c r="G344" s="22">
        <v>15374</v>
      </c>
      <c r="H344" s="22">
        <v>0</v>
      </c>
      <c r="I344" s="22">
        <v>0</v>
      </c>
      <c r="J344" s="22">
        <v>0</v>
      </c>
      <c r="K344" s="22">
        <v>0</v>
      </c>
      <c r="L344" s="22">
        <v>1628</v>
      </c>
      <c r="M344" s="22">
        <v>0</v>
      </c>
      <c r="N344" s="22">
        <v>0</v>
      </c>
      <c r="O344" s="22">
        <v>3137</v>
      </c>
      <c r="P344" s="22">
        <v>24913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4335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1700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  <c r="AQ344" s="22">
        <v>248656</v>
      </c>
      <c r="AR344" s="22">
        <v>17513</v>
      </c>
      <c r="AS344" s="22">
        <v>46346</v>
      </c>
      <c r="AT344" s="22">
        <v>0</v>
      </c>
      <c r="AU344" s="22">
        <v>2233</v>
      </c>
      <c r="AV344" s="22">
        <v>8190</v>
      </c>
      <c r="AW344" s="22">
        <v>0</v>
      </c>
      <c r="AX344" s="22">
        <v>2772</v>
      </c>
      <c r="AY344" s="22">
        <v>0</v>
      </c>
      <c r="AZ344" s="22">
        <v>0</v>
      </c>
      <c r="BA344" s="22">
        <v>12942</v>
      </c>
      <c r="BB344" s="22">
        <v>28676</v>
      </c>
      <c r="BC344" s="22">
        <v>0</v>
      </c>
      <c r="BD344" s="22">
        <v>0</v>
      </c>
      <c r="BE344" s="22">
        <v>21803</v>
      </c>
      <c r="BF344" s="22">
        <v>0</v>
      </c>
      <c r="BG344" s="22">
        <v>2844</v>
      </c>
      <c r="BH344" s="22">
        <v>0</v>
      </c>
      <c r="BI344" s="22">
        <v>18749</v>
      </c>
      <c r="BJ344" s="22">
        <v>0</v>
      </c>
      <c r="BK344" s="22">
        <v>5419</v>
      </c>
      <c r="BL344" s="22">
        <v>0</v>
      </c>
      <c r="BM344" s="22">
        <v>0</v>
      </c>
      <c r="BN344" s="22">
        <v>0</v>
      </c>
      <c r="BO344" s="22">
        <v>0</v>
      </c>
      <c r="BP344" s="22">
        <v>0</v>
      </c>
      <c r="BQ344" s="22">
        <v>0</v>
      </c>
      <c r="BR344" s="22">
        <v>0</v>
      </c>
      <c r="BS344" s="22">
        <v>0</v>
      </c>
      <c r="BT344" s="22">
        <v>1800</v>
      </c>
      <c r="BU344" s="22">
        <v>0</v>
      </c>
      <c r="BV344" s="22">
        <v>10597</v>
      </c>
      <c r="BW344" s="22">
        <v>0</v>
      </c>
      <c r="BX344" s="22">
        <v>0</v>
      </c>
      <c r="BY344" s="22">
        <v>0</v>
      </c>
      <c r="BZ344" s="22">
        <v>0</v>
      </c>
      <c r="CA344" s="22">
        <v>0</v>
      </c>
      <c r="CB344" s="22">
        <v>0</v>
      </c>
      <c r="CC344" s="22">
        <v>179884</v>
      </c>
      <c r="CD344" s="22">
        <v>68772</v>
      </c>
    </row>
    <row r="345" spans="1:82" x14ac:dyDescent="0.25">
      <c r="A345" s="22" t="s">
        <v>120</v>
      </c>
      <c r="B345" s="22" t="s">
        <v>809</v>
      </c>
      <c r="C345" s="22" t="s">
        <v>810</v>
      </c>
      <c r="D345" s="22" t="s">
        <v>811</v>
      </c>
      <c r="E345" s="22">
        <v>144946</v>
      </c>
      <c r="F345" s="22">
        <v>0</v>
      </c>
      <c r="G345" s="22">
        <v>822</v>
      </c>
      <c r="H345" s="22">
        <v>100</v>
      </c>
      <c r="I345" s="22">
        <v>0</v>
      </c>
      <c r="J345" s="22">
        <v>0</v>
      </c>
      <c r="K345" s="22">
        <v>0</v>
      </c>
      <c r="L345" s="22">
        <v>3627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2494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56093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306905</v>
      </c>
      <c r="AK345" s="22">
        <v>0</v>
      </c>
      <c r="AL345" s="22">
        <v>0</v>
      </c>
      <c r="AM345" s="22">
        <v>7032</v>
      </c>
      <c r="AN345" s="22">
        <v>0</v>
      </c>
      <c r="AO345" s="22">
        <v>0</v>
      </c>
      <c r="AP345" s="22">
        <v>0</v>
      </c>
      <c r="AQ345" s="22">
        <v>522019</v>
      </c>
      <c r="AR345" s="22">
        <v>0</v>
      </c>
      <c r="AS345" s="22">
        <v>67793</v>
      </c>
      <c r="AT345" s="22">
        <v>523</v>
      </c>
      <c r="AU345" s="22">
        <v>0</v>
      </c>
      <c r="AV345" s="22">
        <v>0</v>
      </c>
      <c r="AW345" s="22">
        <v>0</v>
      </c>
      <c r="AX345" s="22">
        <v>0</v>
      </c>
      <c r="AY345" s="22">
        <v>0</v>
      </c>
      <c r="AZ345" s="22">
        <v>0</v>
      </c>
      <c r="BA345" s="22">
        <v>0</v>
      </c>
      <c r="BB345" s="22">
        <v>0</v>
      </c>
      <c r="BC345" s="22">
        <v>0</v>
      </c>
      <c r="BD345" s="22">
        <v>0</v>
      </c>
      <c r="BE345" s="22">
        <v>0</v>
      </c>
      <c r="BF345" s="22">
        <v>0</v>
      </c>
      <c r="BG345" s="22">
        <v>0</v>
      </c>
      <c r="BH345" s="22">
        <v>0</v>
      </c>
      <c r="BI345" s="22">
        <v>5110</v>
      </c>
      <c r="BJ345" s="22">
        <v>5000</v>
      </c>
      <c r="BK345" s="22">
        <v>0</v>
      </c>
      <c r="BL345" s="22">
        <v>0</v>
      </c>
      <c r="BM345" s="22">
        <v>0</v>
      </c>
      <c r="BN345" s="22">
        <v>0</v>
      </c>
      <c r="BO345" s="22">
        <v>0</v>
      </c>
      <c r="BP345" s="22">
        <v>90000</v>
      </c>
      <c r="BQ345" s="22">
        <v>0</v>
      </c>
      <c r="BR345" s="22">
        <v>0</v>
      </c>
      <c r="BS345" s="22">
        <v>0</v>
      </c>
      <c r="BT345" s="22">
        <v>0</v>
      </c>
      <c r="BU345" s="22">
        <v>0</v>
      </c>
      <c r="BV345" s="22">
        <v>0</v>
      </c>
      <c r="BW345" s="22">
        <v>0</v>
      </c>
      <c r="BX345" s="22">
        <v>0</v>
      </c>
      <c r="BY345" s="22">
        <v>30000</v>
      </c>
      <c r="BZ345" s="22">
        <v>0</v>
      </c>
      <c r="CA345" s="22">
        <v>0</v>
      </c>
      <c r="CB345" s="22">
        <v>0</v>
      </c>
      <c r="CC345" s="22">
        <v>198426</v>
      </c>
      <c r="CD345" s="22">
        <v>323593</v>
      </c>
    </row>
    <row r="346" spans="1:82" x14ac:dyDescent="0.25">
      <c r="A346" s="22" t="s">
        <v>120</v>
      </c>
      <c r="B346" s="22" t="s">
        <v>809</v>
      </c>
      <c r="C346" s="22" t="s">
        <v>812</v>
      </c>
      <c r="D346" s="22" t="s">
        <v>813</v>
      </c>
      <c r="E346" s="22">
        <v>1508163</v>
      </c>
      <c r="F346" s="22">
        <v>0</v>
      </c>
      <c r="G346" s="22">
        <v>16875</v>
      </c>
      <c r="H346" s="22">
        <v>25</v>
      </c>
      <c r="I346" s="22">
        <v>80570</v>
      </c>
      <c r="J346" s="22">
        <v>0</v>
      </c>
      <c r="K346" s="22">
        <v>0</v>
      </c>
      <c r="L346" s="22">
        <v>87475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81205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280</v>
      </c>
      <c r="AQ346" s="22">
        <v>1774593</v>
      </c>
      <c r="AR346" s="22">
        <v>0</v>
      </c>
      <c r="AS346" s="22">
        <v>227605</v>
      </c>
      <c r="AT346" s="22">
        <v>0</v>
      </c>
      <c r="AU346" s="22">
        <v>80570</v>
      </c>
      <c r="AV346" s="22">
        <v>486213</v>
      </c>
      <c r="AW346" s="22">
        <v>0</v>
      </c>
      <c r="AX346" s="22">
        <v>75497</v>
      </c>
      <c r="AY346" s="22">
        <v>0</v>
      </c>
      <c r="AZ346" s="22">
        <v>0</v>
      </c>
      <c r="BA346" s="22">
        <v>0</v>
      </c>
      <c r="BB346" s="22">
        <v>0</v>
      </c>
      <c r="BC346" s="22">
        <v>0</v>
      </c>
      <c r="BD346" s="22">
        <v>10000</v>
      </c>
      <c r="BE346" s="22">
        <v>0</v>
      </c>
      <c r="BF346" s="22">
        <v>0</v>
      </c>
      <c r="BG346" s="22">
        <v>0</v>
      </c>
      <c r="BH346" s="22">
        <v>0</v>
      </c>
      <c r="BI346" s="22">
        <v>0</v>
      </c>
      <c r="BJ346" s="22">
        <v>0</v>
      </c>
      <c r="BK346" s="22">
        <v>10800</v>
      </c>
      <c r="BL346" s="22">
        <v>0</v>
      </c>
      <c r="BM346" s="22">
        <v>0</v>
      </c>
      <c r="BN346" s="22">
        <v>0</v>
      </c>
      <c r="BO346" s="22">
        <v>0</v>
      </c>
      <c r="BP346" s="22">
        <v>0</v>
      </c>
      <c r="BQ346" s="22">
        <v>0</v>
      </c>
      <c r="BR346" s="22">
        <v>0</v>
      </c>
      <c r="BS346" s="22">
        <v>62167</v>
      </c>
      <c r="BT346" s="22">
        <v>0</v>
      </c>
      <c r="BU346" s="22">
        <v>0</v>
      </c>
      <c r="BV346" s="22">
        <v>74899</v>
      </c>
      <c r="BW346" s="22">
        <v>10478</v>
      </c>
      <c r="BX346" s="22">
        <v>0</v>
      </c>
      <c r="BY346" s="22">
        <v>2500</v>
      </c>
      <c r="BZ346" s="22">
        <v>0</v>
      </c>
      <c r="CA346" s="22">
        <v>0</v>
      </c>
      <c r="CB346" s="22">
        <v>0</v>
      </c>
      <c r="CC346" s="22">
        <v>1040729</v>
      </c>
      <c r="CD346" s="22">
        <v>733864</v>
      </c>
    </row>
    <row r="347" spans="1:82" x14ac:dyDescent="0.25">
      <c r="A347" s="22" t="s">
        <v>120</v>
      </c>
      <c r="B347" s="22" t="s">
        <v>809</v>
      </c>
      <c r="C347" s="22" t="s">
        <v>814</v>
      </c>
      <c r="D347" s="22" t="s">
        <v>815</v>
      </c>
      <c r="E347" s="22">
        <v>75941</v>
      </c>
      <c r="F347" s="22">
        <v>0</v>
      </c>
      <c r="G347" s="22">
        <v>3038</v>
      </c>
      <c r="H347" s="22">
        <v>0</v>
      </c>
      <c r="I347" s="22">
        <v>0</v>
      </c>
      <c r="J347" s="22">
        <v>16449</v>
      </c>
      <c r="K347" s="22">
        <v>0</v>
      </c>
      <c r="L347" s="22">
        <v>1147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  <c r="AQ347" s="22">
        <v>96575</v>
      </c>
      <c r="AR347" s="22">
        <v>0</v>
      </c>
      <c r="AS347" s="22">
        <v>29078</v>
      </c>
      <c r="AT347" s="22">
        <v>0</v>
      </c>
      <c r="AU347" s="22">
        <v>0</v>
      </c>
      <c r="AV347" s="22">
        <v>19580</v>
      </c>
      <c r="AW347" s="22">
        <v>0</v>
      </c>
      <c r="AX347" s="22">
        <v>4053</v>
      </c>
      <c r="AY347" s="22">
        <v>0</v>
      </c>
      <c r="AZ347" s="22">
        <v>0</v>
      </c>
      <c r="BA347" s="22">
        <v>0</v>
      </c>
      <c r="BB347" s="22">
        <v>0</v>
      </c>
      <c r="BC347" s="22">
        <v>0</v>
      </c>
      <c r="BD347" s="22">
        <v>0</v>
      </c>
      <c r="BE347" s="22">
        <v>0</v>
      </c>
      <c r="BF347" s="22">
        <v>0</v>
      </c>
      <c r="BG347" s="22">
        <v>0</v>
      </c>
      <c r="BH347" s="22">
        <v>0</v>
      </c>
      <c r="BI347" s="22">
        <v>0</v>
      </c>
      <c r="BJ347" s="22">
        <v>0</v>
      </c>
      <c r="BK347" s="22">
        <v>2500</v>
      </c>
      <c r="BL347" s="22">
        <v>0</v>
      </c>
      <c r="BM347" s="22">
        <v>0</v>
      </c>
      <c r="BN347" s="22">
        <v>0</v>
      </c>
      <c r="BO347" s="22">
        <v>0</v>
      </c>
      <c r="BP347" s="22">
        <v>0</v>
      </c>
      <c r="BQ347" s="22">
        <v>0</v>
      </c>
      <c r="BR347" s="22">
        <v>0</v>
      </c>
      <c r="BS347" s="22">
        <v>0</v>
      </c>
      <c r="BT347" s="22">
        <v>0</v>
      </c>
      <c r="BU347" s="22">
        <v>0</v>
      </c>
      <c r="BV347" s="22">
        <v>0</v>
      </c>
      <c r="BW347" s="22">
        <v>0</v>
      </c>
      <c r="BX347" s="22">
        <v>0</v>
      </c>
      <c r="BY347" s="22">
        <v>0</v>
      </c>
      <c r="BZ347" s="22">
        <v>0</v>
      </c>
      <c r="CA347" s="22">
        <v>0</v>
      </c>
      <c r="CB347" s="22">
        <v>0</v>
      </c>
      <c r="CC347" s="22">
        <v>55211</v>
      </c>
      <c r="CD347" s="22">
        <v>41364</v>
      </c>
    </row>
    <row r="348" spans="1:82" x14ac:dyDescent="0.25">
      <c r="A348" s="22" t="s">
        <v>120</v>
      </c>
      <c r="B348" s="22" t="s">
        <v>809</v>
      </c>
      <c r="C348" s="22" t="s">
        <v>816</v>
      </c>
      <c r="D348" s="22" t="s">
        <v>817</v>
      </c>
      <c r="E348" s="22">
        <v>29121</v>
      </c>
      <c r="F348" s="22">
        <v>0</v>
      </c>
      <c r="G348" s="22">
        <v>609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100000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  <c r="AQ348" s="22">
        <v>129730</v>
      </c>
      <c r="AR348" s="22">
        <v>0</v>
      </c>
      <c r="AS348" s="22">
        <v>10708</v>
      </c>
      <c r="AT348" s="22">
        <v>0</v>
      </c>
      <c r="AU348" s="22">
        <v>0</v>
      </c>
      <c r="AV348" s="22">
        <v>0</v>
      </c>
      <c r="AW348" s="22">
        <v>0</v>
      </c>
      <c r="AX348" s="22">
        <v>0</v>
      </c>
      <c r="AY348" s="22">
        <v>0</v>
      </c>
      <c r="AZ348" s="22">
        <v>0</v>
      </c>
      <c r="BA348" s="22">
        <v>0</v>
      </c>
      <c r="BB348" s="22">
        <v>0</v>
      </c>
      <c r="BC348" s="22">
        <v>0</v>
      </c>
      <c r="BD348" s="22">
        <v>0</v>
      </c>
      <c r="BE348" s="22">
        <v>0</v>
      </c>
      <c r="BF348" s="22">
        <v>0</v>
      </c>
      <c r="BG348" s="22">
        <v>100000</v>
      </c>
      <c r="BH348" s="22">
        <v>0</v>
      </c>
      <c r="BI348" s="22">
        <v>0</v>
      </c>
      <c r="BJ348" s="22">
        <v>0</v>
      </c>
      <c r="BK348" s="22">
        <v>0</v>
      </c>
      <c r="BL348" s="22">
        <v>0</v>
      </c>
      <c r="BM348" s="22">
        <v>0</v>
      </c>
      <c r="BN348" s="22">
        <v>0</v>
      </c>
      <c r="BO348" s="22">
        <v>0</v>
      </c>
      <c r="BP348" s="22">
        <v>0</v>
      </c>
      <c r="BQ348" s="22">
        <v>0</v>
      </c>
      <c r="BR348" s="22">
        <v>0</v>
      </c>
      <c r="BS348" s="22">
        <v>0</v>
      </c>
      <c r="BT348" s="22">
        <v>0</v>
      </c>
      <c r="BU348" s="22">
        <v>0</v>
      </c>
      <c r="BV348" s="22">
        <v>0</v>
      </c>
      <c r="BW348" s="22">
        <v>0</v>
      </c>
      <c r="BX348" s="22">
        <v>0</v>
      </c>
      <c r="BY348" s="22">
        <v>0</v>
      </c>
      <c r="BZ348" s="22">
        <v>0</v>
      </c>
      <c r="CA348" s="22">
        <v>0</v>
      </c>
      <c r="CB348" s="22">
        <v>0</v>
      </c>
      <c r="CC348" s="22">
        <v>110708</v>
      </c>
      <c r="CD348" s="22">
        <v>19022</v>
      </c>
    </row>
    <row r="349" spans="1:82" x14ac:dyDescent="0.25">
      <c r="A349" s="22" t="s">
        <v>120</v>
      </c>
      <c r="B349" s="22" t="s">
        <v>809</v>
      </c>
      <c r="C349" s="22" t="s">
        <v>818</v>
      </c>
      <c r="D349" s="22" t="s">
        <v>819</v>
      </c>
      <c r="E349" s="22">
        <v>21412</v>
      </c>
      <c r="F349" s="22">
        <v>0</v>
      </c>
      <c r="G349" s="22">
        <v>123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0</v>
      </c>
      <c r="AQ349" s="22">
        <v>21535</v>
      </c>
      <c r="AR349" s="22">
        <v>0</v>
      </c>
      <c r="AS349" s="22">
        <v>23611</v>
      </c>
      <c r="AT349" s="22">
        <v>0</v>
      </c>
      <c r="AU349" s="22">
        <v>0</v>
      </c>
      <c r="AV349" s="22">
        <v>0</v>
      </c>
      <c r="AW349" s="22">
        <v>0</v>
      </c>
      <c r="AX349" s="22">
        <v>0</v>
      </c>
      <c r="AY349" s="22">
        <v>0</v>
      </c>
      <c r="AZ349" s="22">
        <v>0</v>
      </c>
      <c r="BA349" s="22">
        <v>0</v>
      </c>
      <c r="BB349" s="22">
        <v>0</v>
      </c>
      <c r="BC349" s="22">
        <v>0</v>
      </c>
      <c r="BD349" s="22">
        <v>0</v>
      </c>
      <c r="BE349" s="22">
        <v>0</v>
      </c>
      <c r="BF349" s="22">
        <v>0</v>
      </c>
      <c r="BG349" s="22">
        <v>0</v>
      </c>
      <c r="BH349" s="22">
        <v>0</v>
      </c>
      <c r="BI349" s="22">
        <v>0</v>
      </c>
      <c r="BJ349" s="22">
        <v>0</v>
      </c>
      <c r="BK349" s="22">
        <v>0</v>
      </c>
      <c r="BL349" s="22">
        <v>0</v>
      </c>
      <c r="BM349" s="22">
        <v>0</v>
      </c>
      <c r="BN349" s="22">
        <v>0</v>
      </c>
      <c r="BO349" s="22">
        <v>0</v>
      </c>
      <c r="BP349" s="22">
        <v>0</v>
      </c>
      <c r="BQ349" s="22">
        <v>0</v>
      </c>
      <c r="BR349" s="22">
        <v>0</v>
      </c>
      <c r="BS349" s="22">
        <v>0</v>
      </c>
      <c r="BT349" s="22">
        <v>0</v>
      </c>
      <c r="BU349" s="22">
        <v>0</v>
      </c>
      <c r="BV349" s="22">
        <v>0</v>
      </c>
      <c r="BW349" s="22">
        <v>0</v>
      </c>
      <c r="BX349" s="22">
        <v>0</v>
      </c>
      <c r="BY349" s="22">
        <v>0</v>
      </c>
      <c r="BZ349" s="22">
        <v>0</v>
      </c>
      <c r="CA349" s="22">
        <v>0</v>
      </c>
      <c r="CB349" s="22">
        <v>0</v>
      </c>
      <c r="CC349" s="22">
        <v>23611</v>
      </c>
      <c r="CD349" s="22">
        <v>-2076</v>
      </c>
    </row>
    <row r="350" spans="1:82" x14ac:dyDescent="0.25">
      <c r="A350" s="22" t="s">
        <v>120</v>
      </c>
      <c r="B350" s="22" t="s">
        <v>809</v>
      </c>
      <c r="C350" s="22" t="s">
        <v>820</v>
      </c>
      <c r="D350" s="22" t="s">
        <v>821</v>
      </c>
      <c r="E350" s="22">
        <v>976711</v>
      </c>
      <c r="F350" s="22">
        <v>0</v>
      </c>
      <c r="G350" s="22">
        <v>8383</v>
      </c>
      <c r="H350" s="22">
        <v>0</v>
      </c>
      <c r="I350" s="22">
        <v>0</v>
      </c>
      <c r="J350" s="22">
        <v>100159</v>
      </c>
      <c r="K350" s="22">
        <v>71</v>
      </c>
      <c r="L350" s="22">
        <v>0</v>
      </c>
      <c r="M350" s="22">
        <v>0</v>
      </c>
      <c r="N350" s="22">
        <v>0</v>
      </c>
      <c r="O350" s="22">
        <v>0</v>
      </c>
      <c r="P350" s="22">
        <v>0</v>
      </c>
      <c r="Q350" s="22">
        <v>0</v>
      </c>
      <c r="R350" s="22">
        <v>0</v>
      </c>
      <c r="S350" s="22">
        <v>31568</v>
      </c>
      <c r="T350" s="22">
        <v>0</v>
      </c>
      <c r="U350" s="22">
        <v>97611</v>
      </c>
      <c r="V350" s="22">
        <v>106994</v>
      </c>
      <c r="W350" s="22">
        <v>265352</v>
      </c>
      <c r="X350" s="22">
        <v>4922</v>
      </c>
      <c r="Y350" s="22">
        <v>0</v>
      </c>
      <c r="Z350" s="22">
        <v>0</v>
      </c>
      <c r="AA350" s="22">
        <v>0</v>
      </c>
      <c r="AB350" s="22">
        <v>0</v>
      </c>
      <c r="AC350" s="22">
        <v>16643</v>
      </c>
      <c r="AD350" s="22">
        <v>74209</v>
      </c>
      <c r="AE350" s="22">
        <v>0</v>
      </c>
      <c r="AF350" s="22">
        <v>0</v>
      </c>
      <c r="AG350" s="22">
        <v>0</v>
      </c>
      <c r="AH350" s="22">
        <v>0</v>
      </c>
      <c r="AI350" s="22">
        <v>0</v>
      </c>
      <c r="AJ350" s="22">
        <v>0</v>
      </c>
      <c r="AK350" s="22">
        <v>0</v>
      </c>
      <c r="AL350" s="22">
        <v>0</v>
      </c>
      <c r="AM350" s="22">
        <v>0</v>
      </c>
      <c r="AN350" s="22">
        <v>0</v>
      </c>
      <c r="AO350" s="22">
        <v>0</v>
      </c>
      <c r="AP350" s="22">
        <v>0</v>
      </c>
      <c r="AQ350" s="22">
        <v>1682623</v>
      </c>
      <c r="AR350" s="22">
        <v>0</v>
      </c>
      <c r="AS350" s="22">
        <v>198074</v>
      </c>
      <c r="AT350" s="22">
        <v>0</v>
      </c>
      <c r="AU350" s="22">
        <v>0</v>
      </c>
      <c r="AV350" s="22">
        <v>788456</v>
      </c>
      <c r="AW350" s="22">
        <v>0</v>
      </c>
      <c r="AX350" s="22">
        <v>128406</v>
      </c>
      <c r="AY350" s="22">
        <v>0</v>
      </c>
      <c r="AZ350" s="22">
        <v>0</v>
      </c>
      <c r="BA350" s="22">
        <v>0</v>
      </c>
      <c r="BB350" s="22">
        <v>96593</v>
      </c>
      <c r="BC350" s="22">
        <v>0</v>
      </c>
      <c r="BD350" s="22">
        <v>0</v>
      </c>
      <c r="BE350" s="22">
        <v>0</v>
      </c>
      <c r="BF350" s="22">
        <v>0</v>
      </c>
      <c r="BG350" s="22">
        <v>15549</v>
      </c>
      <c r="BH350" s="22">
        <v>16984</v>
      </c>
      <c r="BI350" s="22">
        <v>297604</v>
      </c>
      <c r="BJ350" s="22">
        <v>800</v>
      </c>
      <c r="BK350" s="22">
        <v>0</v>
      </c>
      <c r="BL350" s="22">
        <v>0</v>
      </c>
      <c r="BM350" s="22">
        <v>0</v>
      </c>
      <c r="BN350" s="22">
        <v>0</v>
      </c>
      <c r="BO350" s="22">
        <v>0</v>
      </c>
      <c r="BP350" s="22">
        <v>23109</v>
      </c>
      <c r="BQ350" s="22">
        <v>0</v>
      </c>
      <c r="BR350" s="22">
        <v>0</v>
      </c>
      <c r="BS350" s="22">
        <v>0</v>
      </c>
      <c r="BT350" s="22">
        <v>0</v>
      </c>
      <c r="BU350" s="22">
        <v>0</v>
      </c>
      <c r="BV350" s="22">
        <v>0</v>
      </c>
      <c r="BW350" s="22">
        <v>0</v>
      </c>
      <c r="BX350" s="22">
        <v>0</v>
      </c>
      <c r="BY350" s="22">
        <v>0</v>
      </c>
      <c r="BZ350" s="22">
        <v>0</v>
      </c>
      <c r="CA350" s="22">
        <v>0</v>
      </c>
      <c r="CB350" s="22">
        <v>-6495</v>
      </c>
      <c r="CC350" s="22">
        <v>1559080</v>
      </c>
      <c r="CD350" s="22">
        <v>123543</v>
      </c>
    </row>
    <row r="351" spans="1:82" x14ac:dyDescent="0.25">
      <c r="A351" s="22" t="s">
        <v>120</v>
      </c>
      <c r="B351" s="22" t="s">
        <v>822</v>
      </c>
      <c r="C351" s="22" t="s">
        <v>823</v>
      </c>
      <c r="D351" s="22" t="s">
        <v>824</v>
      </c>
      <c r="E351" s="22">
        <v>30923966</v>
      </c>
      <c r="F351" s="22">
        <v>0</v>
      </c>
      <c r="G351" s="22">
        <v>843523</v>
      </c>
      <c r="H351" s="22">
        <v>0</v>
      </c>
      <c r="I351" s="22">
        <v>0</v>
      </c>
      <c r="J351" s="22">
        <v>757919</v>
      </c>
      <c r="K351" s="22">
        <v>0</v>
      </c>
      <c r="L351" s="22">
        <v>0</v>
      </c>
      <c r="M351" s="22">
        <v>41678</v>
      </c>
      <c r="N351" s="22">
        <v>0</v>
      </c>
      <c r="O351" s="22">
        <v>0</v>
      </c>
      <c r="P351" s="22">
        <v>8028232</v>
      </c>
      <c r="Q351" s="22">
        <v>0</v>
      </c>
      <c r="R351" s="22">
        <v>0</v>
      </c>
      <c r="S351" s="22">
        <v>0</v>
      </c>
      <c r="T351" s="22">
        <v>0</v>
      </c>
      <c r="U351" s="22">
        <v>473558</v>
      </c>
      <c r="V351" s="22">
        <v>0</v>
      </c>
      <c r="W351" s="22">
        <v>632519</v>
      </c>
      <c r="X351" s="22">
        <v>0</v>
      </c>
      <c r="Y351" s="22">
        <v>167560</v>
      </c>
      <c r="Z351" s="22">
        <v>0</v>
      </c>
      <c r="AA351" s="22">
        <v>0</v>
      </c>
      <c r="AB351" s="22">
        <v>0</v>
      </c>
      <c r="AC351" s="22">
        <v>0</v>
      </c>
      <c r="AD351" s="22">
        <v>1067947</v>
      </c>
      <c r="AE351" s="22">
        <v>0</v>
      </c>
      <c r="AF351" s="22">
        <v>0</v>
      </c>
      <c r="AG351" s="22">
        <v>0</v>
      </c>
      <c r="AH351" s="22">
        <v>0</v>
      </c>
      <c r="AI351" s="22">
        <v>0</v>
      </c>
      <c r="AJ351" s="22">
        <v>593270</v>
      </c>
      <c r="AK351" s="22">
        <v>300000</v>
      </c>
      <c r="AL351" s="22">
        <v>0</v>
      </c>
      <c r="AM351" s="22">
        <v>0</v>
      </c>
      <c r="AN351" s="22">
        <v>0</v>
      </c>
      <c r="AO351" s="22">
        <v>0</v>
      </c>
      <c r="AP351" s="22">
        <v>0</v>
      </c>
      <c r="AQ351" s="22">
        <v>43830172</v>
      </c>
      <c r="AR351" s="22">
        <v>99912</v>
      </c>
      <c r="AS351" s="22">
        <v>3500986</v>
      </c>
      <c r="AT351" s="22">
        <v>457321</v>
      </c>
      <c r="AU351" s="22">
        <v>0</v>
      </c>
      <c r="AV351" s="22">
        <v>285406</v>
      </c>
      <c r="AW351" s="22">
        <v>0</v>
      </c>
      <c r="AX351" s="22">
        <v>107989</v>
      </c>
      <c r="AY351" s="22">
        <v>189187</v>
      </c>
      <c r="AZ351" s="22">
        <v>603284</v>
      </c>
      <c r="BA351" s="22">
        <v>1720769</v>
      </c>
      <c r="BB351" s="22">
        <v>18703097</v>
      </c>
      <c r="BC351" s="22">
        <v>15327</v>
      </c>
      <c r="BD351" s="22">
        <v>0</v>
      </c>
      <c r="BE351" s="22">
        <v>0</v>
      </c>
      <c r="BF351" s="22">
        <v>0</v>
      </c>
      <c r="BG351" s="22">
        <v>403761</v>
      </c>
      <c r="BH351" s="22">
        <v>0</v>
      </c>
      <c r="BI351" s="22">
        <v>952866</v>
      </c>
      <c r="BJ351" s="22">
        <v>0</v>
      </c>
      <c r="BK351" s="22">
        <v>210949</v>
      </c>
      <c r="BL351" s="22">
        <v>0</v>
      </c>
      <c r="BM351" s="22">
        <v>200</v>
      </c>
      <c r="BN351" s="22">
        <v>0</v>
      </c>
      <c r="BO351" s="22">
        <v>0</v>
      </c>
      <c r="BP351" s="22">
        <v>2040856</v>
      </c>
      <c r="BQ351" s="22">
        <v>0</v>
      </c>
      <c r="BR351" s="22">
        <v>0</v>
      </c>
      <c r="BS351" s="22">
        <v>0</v>
      </c>
      <c r="BT351" s="22">
        <v>0</v>
      </c>
      <c r="BU351" s="22">
        <v>1336089</v>
      </c>
      <c r="BV351" s="22">
        <v>954326</v>
      </c>
      <c r="BW351" s="22">
        <v>34839</v>
      </c>
      <c r="BX351" s="22">
        <v>0</v>
      </c>
      <c r="BY351" s="22">
        <v>0</v>
      </c>
      <c r="BZ351" s="22">
        <v>0</v>
      </c>
      <c r="CA351" s="22">
        <v>0</v>
      </c>
      <c r="CB351" s="22">
        <v>240071</v>
      </c>
      <c r="CC351" s="22">
        <v>31857235</v>
      </c>
      <c r="CD351" s="22">
        <v>11972937</v>
      </c>
    </row>
    <row r="352" spans="1:82" x14ac:dyDescent="0.25">
      <c r="A352" s="22"/>
      <c r="B352" s="22"/>
      <c r="C352" s="22"/>
      <c r="D352" s="22" t="s">
        <v>825</v>
      </c>
      <c r="E352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46F1-6D0F-4367-9442-26FC4EDCAE86}">
  <dimension ref="A1:AU35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7" width="15.7109375" customWidth="1"/>
  </cols>
  <sheetData>
    <row r="1" spans="1:47" ht="24" customHeight="1" x14ac:dyDescent="0.3">
      <c r="A1" s="4" t="str">
        <f>HYPERLINK("#'Index'!A1", "&lt;&lt; Index")</f>
        <v>&lt;&lt; Index</v>
      </c>
      <c r="B1" s="20" t="s">
        <v>994</v>
      </c>
      <c r="D1" s="20" t="s">
        <v>995</v>
      </c>
    </row>
    <row r="2" spans="1:47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996</v>
      </c>
      <c r="F2" s="21" t="s">
        <v>997</v>
      </c>
      <c r="G2" s="21" t="s">
        <v>998</v>
      </c>
      <c r="H2" s="21" t="s">
        <v>999</v>
      </c>
      <c r="I2" s="21" t="s">
        <v>1000</v>
      </c>
      <c r="J2" s="21" t="s">
        <v>1001</v>
      </c>
      <c r="K2" s="21" t="s">
        <v>1002</v>
      </c>
      <c r="L2" s="21" t="s">
        <v>14</v>
      </c>
      <c r="M2" s="21" t="s">
        <v>1003</v>
      </c>
      <c r="N2" s="21" t="s">
        <v>1004</v>
      </c>
      <c r="O2" s="21" t="s">
        <v>1005</v>
      </c>
      <c r="P2" s="21" t="s">
        <v>1006</v>
      </c>
      <c r="Q2" s="21" t="s">
        <v>1007</v>
      </c>
      <c r="R2" s="21" t="s">
        <v>1008</v>
      </c>
      <c r="S2" s="21" t="s">
        <v>1009</v>
      </c>
      <c r="T2" s="21" t="s">
        <v>1010</v>
      </c>
      <c r="U2" s="21" t="s">
        <v>1011</v>
      </c>
      <c r="V2" s="21" t="s">
        <v>1012</v>
      </c>
      <c r="W2" s="21" t="s">
        <v>1013</v>
      </c>
      <c r="X2" s="21" t="s">
        <v>1014</v>
      </c>
      <c r="Y2" s="21" t="s">
        <v>1015</v>
      </c>
      <c r="Z2" s="21" t="s">
        <v>1016</v>
      </c>
      <c r="AA2" s="21" t="s">
        <v>1017</v>
      </c>
      <c r="AB2" s="21" t="s">
        <v>1018</v>
      </c>
      <c r="AC2" s="21" t="s">
        <v>1019</v>
      </c>
      <c r="AD2" s="21" t="s">
        <v>913</v>
      </c>
      <c r="AE2" s="21" t="s">
        <v>1020</v>
      </c>
      <c r="AF2" s="21" t="s">
        <v>1021</v>
      </c>
      <c r="AG2" s="21" t="s">
        <v>1022</v>
      </c>
      <c r="AH2" s="21" t="s">
        <v>1023</v>
      </c>
      <c r="AI2" s="21" t="s">
        <v>1024</v>
      </c>
      <c r="AJ2" s="21" t="s">
        <v>1025</v>
      </c>
      <c r="AK2" s="21" t="s">
        <v>1026</v>
      </c>
      <c r="AL2" s="21" t="s">
        <v>1027</v>
      </c>
      <c r="AM2" s="21" t="s">
        <v>1028</v>
      </c>
      <c r="AN2" s="21" t="s">
        <v>1029</v>
      </c>
      <c r="AO2" s="21" t="s">
        <v>1030</v>
      </c>
      <c r="AP2" s="21" t="s">
        <v>1031</v>
      </c>
      <c r="AQ2" s="21" t="s">
        <v>1032</v>
      </c>
      <c r="AR2" s="21" t="s">
        <v>1033</v>
      </c>
      <c r="AS2" s="21" t="s">
        <v>1034</v>
      </c>
      <c r="AT2" s="21" t="s">
        <v>1035</v>
      </c>
      <c r="AU2" s="21" t="s">
        <v>839</v>
      </c>
    </row>
    <row r="3" spans="1:47" x14ac:dyDescent="0.25">
      <c r="A3" s="21"/>
      <c r="B3" s="21"/>
      <c r="C3" s="21"/>
      <c r="D3" s="21" t="s">
        <v>87</v>
      </c>
      <c r="E3" s="21" t="s">
        <v>1036</v>
      </c>
      <c r="F3" s="21" t="s">
        <v>1037</v>
      </c>
      <c r="G3" s="21" t="s">
        <v>1038</v>
      </c>
      <c r="H3" s="21" t="s">
        <v>1039</v>
      </c>
      <c r="I3" s="21" t="s">
        <v>1040</v>
      </c>
      <c r="J3" s="21" t="s">
        <v>1041</v>
      </c>
      <c r="K3" s="21" t="s">
        <v>1042</v>
      </c>
      <c r="L3" s="21" t="s">
        <v>1043</v>
      </c>
      <c r="M3" s="21" t="s">
        <v>1044</v>
      </c>
      <c r="N3" s="21" t="s">
        <v>1045</v>
      </c>
      <c r="O3" s="21" t="s">
        <v>1046</v>
      </c>
      <c r="P3" s="21" t="s">
        <v>1047</v>
      </c>
      <c r="Q3" s="21" t="s">
        <v>1048</v>
      </c>
      <c r="R3" s="21" t="s">
        <v>1049</v>
      </c>
      <c r="S3" s="21" t="s">
        <v>1050</v>
      </c>
      <c r="T3" s="21" t="s">
        <v>1051</v>
      </c>
      <c r="U3" s="21" t="s">
        <v>1052</v>
      </c>
      <c r="V3" s="21" t="s">
        <v>1053</v>
      </c>
      <c r="W3" s="21" t="s">
        <v>1054</v>
      </c>
      <c r="X3" s="21" t="s">
        <v>1055</v>
      </c>
      <c r="Y3" s="21" t="s">
        <v>1056</v>
      </c>
      <c r="Z3" s="21" t="s">
        <v>1057</v>
      </c>
      <c r="AA3" s="21" t="s">
        <v>1058</v>
      </c>
      <c r="AB3" s="21" t="s">
        <v>1059</v>
      </c>
      <c r="AC3" s="21" t="s">
        <v>1060</v>
      </c>
      <c r="AD3" s="21" t="s">
        <v>1061</v>
      </c>
      <c r="AE3" s="21" t="s">
        <v>1062</v>
      </c>
      <c r="AF3" s="21" t="s">
        <v>1063</v>
      </c>
      <c r="AG3" s="21" t="s">
        <v>1064</v>
      </c>
      <c r="AH3" s="21" t="s">
        <v>1065</v>
      </c>
      <c r="AI3" s="21" t="s">
        <v>1066</v>
      </c>
      <c r="AJ3" s="21" t="s">
        <v>1067</v>
      </c>
      <c r="AK3" s="21" t="s">
        <v>1068</v>
      </c>
      <c r="AL3" s="21" t="s">
        <v>1069</v>
      </c>
      <c r="AM3" s="21" t="s">
        <v>1070</v>
      </c>
      <c r="AN3" s="21" t="s">
        <v>1071</v>
      </c>
      <c r="AO3" s="21" t="s">
        <v>1072</v>
      </c>
      <c r="AP3" s="21" t="s">
        <v>1073</v>
      </c>
      <c r="AQ3" s="21" t="s">
        <v>1074</v>
      </c>
      <c r="AR3" s="21" t="s">
        <v>1075</v>
      </c>
      <c r="AS3" s="21" t="s">
        <v>1076</v>
      </c>
      <c r="AT3" s="21" t="s">
        <v>1077</v>
      </c>
      <c r="AU3" s="21" t="s">
        <v>1078</v>
      </c>
    </row>
    <row r="4" spans="1:47" x14ac:dyDescent="0.25">
      <c r="A4" s="22" t="s">
        <v>120</v>
      </c>
      <c r="B4" s="22" t="s">
        <v>121</v>
      </c>
      <c r="C4" s="22" t="s">
        <v>122</v>
      </c>
      <c r="D4" s="22" t="s">
        <v>123</v>
      </c>
      <c r="E4" s="22">
        <v>24142175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350600</v>
      </c>
      <c r="L4" s="22">
        <v>21605012</v>
      </c>
      <c r="M4" s="22">
        <v>498904</v>
      </c>
      <c r="N4" s="22">
        <v>3065543</v>
      </c>
      <c r="O4" s="22">
        <v>485539</v>
      </c>
      <c r="P4" s="22">
        <v>1578396</v>
      </c>
      <c r="Q4" s="22">
        <v>4050478</v>
      </c>
      <c r="R4" s="22">
        <v>1296003</v>
      </c>
      <c r="S4" s="22">
        <v>0</v>
      </c>
      <c r="T4" s="22">
        <v>159203</v>
      </c>
      <c r="U4" s="22">
        <v>22218591</v>
      </c>
      <c r="V4" s="22">
        <v>0</v>
      </c>
      <c r="W4" s="22">
        <v>869206</v>
      </c>
      <c r="X4" s="22">
        <v>868915</v>
      </c>
      <c r="Y4" s="22">
        <v>17394653</v>
      </c>
      <c r="Z4" s="22">
        <v>1063000</v>
      </c>
      <c r="AA4" s="22">
        <v>0</v>
      </c>
      <c r="AB4" s="22">
        <v>11207418</v>
      </c>
      <c r="AC4" s="22">
        <v>3475384</v>
      </c>
      <c r="AD4" s="22">
        <v>114329020</v>
      </c>
      <c r="AE4" s="22">
        <v>25894161</v>
      </c>
      <c r="AF4" s="22">
        <v>8874853</v>
      </c>
      <c r="AG4" s="22">
        <v>8238452</v>
      </c>
      <c r="AH4" s="22">
        <v>5393521</v>
      </c>
      <c r="AI4" s="22">
        <v>0</v>
      </c>
      <c r="AJ4" s="22">
        <v>0</v>
      </c>
      <c r="AK4" s="22">
        <v>5069941</v>
      </c>
      <c r="AL4" s="22">
        <v>0</v>
      </c>
      <c r="AM4" s="22">
        <v>149651</v>
      </c>
      <c r="AN4" s="22">
        <v>0</v>
      </c>
      <c r="AO4" s="22">
        <v>1465301</v>
      </c>
      <c r="AP4" s="22">
        <v>9089919</v>
      </c>
      <c r="AQ4" s="22">
        <v>0</v>
      </c>
      <c r="AR4" s="22">
        <v>0</v>
      </c>
      <c r="AS4" s="22">
        <v>445191</v>
      </c>
      <c r="AT4" s="22">
        <v>64620990</v>
      </c>
      <c r="AU4" s="22">
        <v>49708030</v>
      </c>
    </row>
    <row r="5" spans="1:47" x14ac:dyDescent="0.25">
      <c r="A5" s="22" t="s">
        <v>120</v>
      </c>
      <c r="B5" s="22" t="s">
        <v>121</v>
      </c>
      <c r="C5" s="22" t="s">
        <v>124</v>
      </c>
      <c r="D5" s="22" t="s">
        <v>125</v>
      </c>
      <c r="E5" s="22">
        <v>8848994</v>
      </c>
      <c r="F5" s="22">
        <v>0</v>
      </c>
      <c r="G5" s="22">
        <v>16010</v>
      </c>
      <c r="H5" s="22">
        <v>742110</v>
      </c>
      <c r="I5" s="22">
        <v>0</v>
      </c>
      <c r="J5" s="22">
        <v>91815</v>
      </c>
      <c r="K5" s="22">
        <v>0</v>
      </c>
      <c r="L5" s="22">
        <v>4749657</v>
      </c>
      <c r="M5" s="22">
        <v>273754</v>
      </c>
      <c r="N5" s="22">
        <v>344526</v>
      </c>
      <c r="O5" s="22">
        <v>250222</v>
      </c>
      <c r="P5" s="22">
        <v>948986</v>
      </c>
      <c r="Q5" s="22">
        <v>513596</v>
      </c>
      <c r="R5" s="22">
        <v>401124</v>
      </c>
      <c r="S5" s="22">
        <v>512</v>
      </c>
      <c r="T5" s="22">
        <v>100586</v>
      </c>
      <c r="U5" s="22">
        <v>14997</v>
      </c>
      <c r="V5" s="22">
        <v>0</v>
      </c>
      <c r="W5" s="22">
        <v>2563551</v>
      </c>
      <c r="X5" s="22">
        <v>0</v>
      </c>
      <c r="Y5" s="22">
        <v>16811965</v>
      </c>
      <c r="Z5" s="22">
        <v>2006936</v>
      </c>
      <c r="AA5" s="22">
        <v>0</v>
      </c>
      <c r="AB5" s="22">
        <v>34406</v>
      </c>
      <c r="AC5" s="22">
        <v>1035596</v>
      </c>
      <c r="AD5" s="22">
        <v>39749343</v>
      </c>
      <c r="AE5" s="22">
        <v>6714944</v>
      </c>
      <c r="AF5" s="22">
        <v>6799422</v>
      </c>
      <c r="AG5" s="22">
        <v>0</v>
      </c>
      <c r="AH5" s="22">
        <v>2588222</v>
      </c>
      <c r="AI5" s="22">
        <v>0</v>
      </c>
      <c r="AJ5" s="22">
        <v>0</v>
      </c>
      <c r="AK5" s="22">
        <v>1423322</v>
      </c>
      <c r="AL5" s="22">
        <v>444548</v>
      </c>
      <c r="AM5" s="22">
        <v>41932</v>
      </c>
      <c r="AN5" s="22">
        <v>0</v>
      </c>
      <c r="AO5" s="22">
        <v>273707</v>
      </c>
      <c r="AP5" s="22">
        <v>3939052</v>
      </c>
      <c r="AQ5" s="22">
        <v>0</v>
      </c>
      <c r="AR5" s="22">
        <v>0</v>
      </c>
      <c r="AS5" s="22">
        <v>10051</v>
      </c>
      <c r="AT5" s="22">
        <v>22235200</v>
      </c>
      <c r="AU5" s="22">
        <v>17514143</v>
      </c>
    </row>
    <row r="6" spans="1:47" x14ac:dyDescent="0.25">
      <c r="A6" s="22" t="s">
        <v>120</v>
      </c>
      <c r="B6" s="22" t="s">
        <v>121</v>
      </c>
      <c r="C6" s="22" t="s">
        <v>126</v>
      </c>
      <c r="D6" s="22" t="s">
        <v>127</v>
      </c>
      <c r="E6" s="22">
        <v>900089000</v>
      </c>
      <c r="F6" s="22">
        <v>206771000</v>
      </c>
      <c r="G6" s="22">
        <v>0</v>
      </c>
      <c r="H6" s="22">
        <v>0</v>
      </c>
      <c r="I6" s="22">
        <v>0</v>
      </c>
      <c r="J6" s="22">
        <v>10779000</v>
      </c>
      <c r="K6" s="22">
        <v>107000</v>
      </c>
      <c r="L6" s="22">
        <v>787483000</v>
      </c>
      <c r="M6" s="22">
        <v>9402000</v>
      </c>
      <c r="N6" s="22">
        <v>69061000</v>
      </c>
      <c r="O6" s="22">
        <v>50674000</v>
      </c>
      <c r="P6" s="22">
        <v>174769000</v>
      </c>
      <c r="Q6" s="22">
        <v>40486000</v>
      </c>
      <c r="R6" s="22">
        <v>56666000</v>
      </c>
      <c r="S6" s="22">
        <v>0</v>
      </c>
      <c r="T6" s="22">
        <v>22399000</v>
      </c>
      <c r="U6" s="22">
        <v>75242000</v>
      </c>
      <c r="V6" s="22">
        <v>7000</v>
      </c>
      <c r="W6" s="22">
        <v>63856000</v>
      </c>
      <c r="X6" s="22">
        <v>1423000</v>
      </c>
      <c r="Y6" s="22">
        <v>486399000</v>
      </c>
      <c r="Z6" s="22">
        <v>0</v>
      </c>
      <c r="AA6" s="22">
        <v>0</v>
      </c>
      <c r="AB6" s="22">
        <v>44383000</v>
      </c>
      <c r="AC6" s="22">
        <v>23944000</v>
      </c>
      <c r="AD6" s="22">
        <v>3023940000</v>
      </c>
      <c r="AE6" s="22">
        <v>1295032000</v>
      </c>
      <c r="AF6" s="22">
        <v>349849000</v>
      </c>
      <c r="AG6" s="22">
        <v>0</v>
      </c>
      <c r="AH6" s="22">
        <v>270218000</v>
      </c>
      <c r="AI6" s="22">
        <v>0</v>
      </c>
      <c r="AJ6" s="22">
        <v>0</v>
      </c>
      <c r="AK6" s="22">
        <v>0</v>
      </c>
      <c r="AL6" s="22">
        <v>158861000</v>
      </c>
      <c r="AM6" s="22">
        <v>6421000</v>
      </c>
      <c r="AN6" s="22">
        <v>0</v>
      </c>
      <c r="AO6" s="22">
        <v>104278000</v>
      </c>
      <c r="AP6" s="22">
        <v>341792000</v>
      </c>
      <c r="AQ6" s="22">
        <v>0</v>
      </c>
      <c r="AR6" s="22">
        <v>0</v>
      </c>
      <c r="AS6" s="22">
        <v>0</v>
      </c>
      <c r="AT6" s="22">
        <v>2526451000</v>
      </c>
      <c r="AU6" s="22">
        <v>497489000</v>
      </c>
    </row>
    <row r="7" spans="1:47" x14ac:dyDescent="0.25">
      <c r="A7" s="22" t="s">
        <v>120</v>
      </c>
      <c r="B7" s="22" t="s">
        <v>121</v>
      </c>
      <c r="C7" s="22" t="s">
        <v>128</v>
      </c>
      <c r="D7" s="22" t="s">
        <v>129</v>
      </c>
      <c r="E7" s="22">
        <v>17708416</v>
      </c>
      <c r="F7" s="22">
        <v>0</v>
      </c>
      <c r="G7" s="22">
        <v>54995</v>
      </c>
      <c r="H7" s="22">
        <v>0</v>
      </c>
      <c r="I7" s="22">
        <v>0</v>
      </c>
      <c r="J7" s="22">
        <v>574304</v>
      </c>
      <c r="K7" s="22">
        <v>235411</v>
      </c>
      <c r="L7" s="22">
        <v>15829699</v>
      </c>
      <c r="M7" s="22">
        <v>215351</v>
      </c>
      <c r="N7" s="22">
        <v>893956</v>
      </c>
      <c r="O7" s="22">
        <v>665711</v>
      </c>
      <c r="P7" s="22">
        <v>815173</v>
      </c>
      <c r="Q7" s="22">
        <v>74570</v>
      </c>
      <c r="R7" s="22">
        <v>1604326</v>
      </c>
      <c r="S7" s="22">
        <v>22264</v>
      </c>
      <c r="T7" s="22">
        <v>0</v>
      </c>
      <c r="U7" s="22">
        <v>0</v>
      </c>
      <c r="V7" s="22">
        <v>0</v>
      </c>
      <c r="W7" s="22">
        <v>3869</v>
      </c>
      <c r="X7" s="22">
        <v>521181</v>
      </c>
      <c r="Y7" s="22">
        <v>1860592</v>
      </c>
      <c r="Z7" s="22">
        <v>451087</v>
      </c>
      <c r="AA7" s="22">
        <v>0</v>
      </c>
      <c r="AB7" s="22">
        <v>1474369</v>
      </c>
      <c r="AC7" s="22">
        <v>952232</v>
      </c>
      <c r="AD7" s="22">
        <v>43957506</v>
      </c>
      <c r="AE7" s="22">
        <v>14524442</v>
      </c>
      <c r="AF7" s="22">
        <v>7782032</v>
      </c>
      <c r="AG7" s="22">
        <v>0</v>
      </c>
      <c r="AH7" s="22">
        <v>9251203</v>
      </c>
      <c r="AI7" s="22">
        <v>130346</v>
      </c>
      <c r="AJ7" s="22">
        <v>120189</v>
      </c>
      <c r="AK7" s="22">
        <v>1248106</v>
      </c>
      <c r="AL7" s="22">
        <v>233508</v>
      </c>
      <c r="AM7" s="22">
        <v>55709</v>
      </c>
      <c r="AN7" s="22">
        <v>0</v>
      </c>
      <c r="AO7" s="22">
        <v>1416657</v>
      </c>
      <c r="AP7" s="22">
        <v>5971809</v>
      </c>
      <c r="AQ7" s="22">
        <v>57842</v>
      </c>
      <c r="AR7" s="22">
        <v>0</v>
      </c>
      <c r="AS7" s="22">
        <v>35295</v>
      </c>
      <c r="AT7" s="22">
        <v>40827138</v>
      </c>
      <c r="AU7" s="22">
        <v>3130368</v>
      </c>
    </row>
    <row r="8" spans="1:47" x14ac:dyDescent="0.25">
      <c r="A8" s="22" t="s">
        <v>120</v>
      </c>
      <c r="B8" s="22" t="s">
        <v>121</v>
      </c>
      <c r="C8" s="22" t="s">
        <v>130</v>
      </c>
      <c r="D8" s="22" t="s">
        <v>131</v>
      </c>
      <c r="E8" s="22">
        <v>13277368</v>
      </c>
      <c r="F8" s="22">
        <v>0</v>
      </c>
      <c r="G8" s="22">
        <v>0</v>
      </c>
      <c r="H8" s="22">
        <v>0</v>
      </c>
      <c r="I8" s="22">
        <v>0</v>
      </c>
      <c r="J8" s="22">
        <v>359148</v>
      </c>
      <c r="K8" s="22">
        <v>0</v>
      </c>
      <c r="L8" s="22">
        <v>6484328</v>
      </c>
      <c r="M8" s="22">
        <v>156063</v>
      </c>
      <c r="N8" s="22">
        <v>444894</v>
      </c>
      <c r="O8" s="22">
        <v>100631</v>
      </c>
      <c r="P8" s="22">
        <v>562645</v>
      </c>
      <c r="Q8" s="22">
        <v>795457</v>
      </c>
      <c r="R8" s="22">
        <v>717932</v>
      </c>
      <c r="S8" s="22">
        <v>0</v>
      </c>
      <c r="T8" s="22">
        <v>0</v>
      </c>
      <c r="U8" s="22">
        <v>0</v>
      </c>
      <c r="V8" s="22">
        <v>0</v>
      </c>
      <c r="W8" s="22">
        <v>317880</v>
      </c>
      <c r="X8" s="22">
        <v>1538832</v>
      </c>
      <c r="Y8" s="22">
        <v>5077984</v>
      </c>
      <c r="Z8" s="22">
        <v>1139636</v>
      </c>
      <c r="AA8" s="22">
        <v>0</v>
      </c>
      <c r="AB8" s="22">
        <v>158355</v>
      </c>
      <c r="AC8" s="22">
        <v>3350215</v>
      </c>
      <c r="AD8" s="22">
        <v>34481368</v>
      </c>
      <c r="AE8" s="22">
        <v>7578020</v>
      </c>
      <c r="AF8" s="22">
        <v>6939291</v>
      </c>
      <c r="AG8" s="22">
        <v>2749794</v>
      </c>
      <c r="AH8" s="22">
        <v>2601390</v>
      </c>
      <c r="AI8" s="22">
        <v>0</v>
      </c>
      <c r="AJ8" s="22">
        <v>701</v>
      </c>
      <c r="AK8" s="22">
        <v>431938</v>
      </c>
      <c r="AL8" s="22">
        <v>848190</v>
      </c>
      <c r="AM8" s="22">
        <v>14689</v>
      </c>
      <c r="AN8" s="22">
        <v>0</v>
      </c>
      <c r="AO8" s="22">
        <v>969191</v>
      </c>
      <c r="AP8" s="22">
        <v>5885787</v>
      </c>
      <c r="AQ8" s="22">
        <v>0</v>
      </c>
      <c r="AR8" s="22">
        <v>0</v>
      </c>
      <c r="AS8" s="22">
        <v>1997810</v>
      </c>
      <c r="AT8" s="22">
        <v>30016801</v>
      </c>
      <c r="AU8" s="22">
        <v>4464567</v>
      </c>
    </row>
    <row r="9" spans="1:47" x14ac:dyDescent="0.25">
      <c r="A9" s="22" t="s">
        <v>120</v>
      </c>
      <c r="B9" s="22" t="s">
        <v>121</v>
      </c>
      <c r="C9" s="22" t="s">
        <v>132</v>
      </c>
      <c r="D9" s="22" t="s">
        <v>133</v>
      </c>
      <c r="E9" s="22">
        <v>766218000</v>
      </c>
      <c r="F9" s="22">
        <v>60227000</v>
      </c>
      <c r="G9" s="22">
        <v>2694000</v>
      </c>
      <c r="H9" s="22">
        <v>0</v>
      </c>
      <c r="I9" s="22">
        <v>0</v>
      </c>
      <c r="J9" s="22">
        <v>8627000</v>
      </c>
      <c r="K9" s="22">
        <v>0</v>
      </c>
      <c r="L9" s="22">
        <v>435041000</v>
      </c>
      <c r="M9" s="22">
        <v>7367000</v>
      </c>
      <c r="N9" s="22">
        <v>33599000</v>
      </c>
      <c r="O9" s="22">
        <v>38036000</v>
      </c>
      <c r="P9" s="22">
        <v>95283000</v>
      </c>
      <c r="Q9" s="22">
        <v>160596000</v>
      </c>
      <c r="R9" s="22">
        <v>17942000</v>
      </c>
      <c r="S9" s="22">
        <v>0</v>
      </c>
      <c r="T9" s="22">
        <v>0</v>
      </c>
      <c r="U9" s="22">
        <v>241074000</v>
      </c>
      <c r="V9" s="22">
        <v>37166000</v>
      </c>
      <c r="W9" s="22">
        <v>10590000</v>
      </c>
      <c r="X9" s="22">
        <v>71415000</v>
      </c>
      <c r="Y9" s="22">
        <v>455853000</v>
      </c>
      <c r="Z9" s="22">
        <v>0</v>
      </c>
      <c r="AA9" s="22">
        <v>0</v>
      </c>
      <c r="AB9" s="22">
        <v>33554000</v>
      </c>
      <c r="AC9" s="22">
        <v>0</v>
      </c>
      <c r="AD9" s="22">
        <v>2475282000</v>
      </c>
      <c r="AE9" s="22">
        <v>996142000</v>
      </c>
      <c r="AF9" s="22">
        <v>191221000</v>
      </c>
      <c r="AG9" s="22">
        <v>0</v>
      </c>
      <c r="AH9" s="22">
        <v>217326000</v>
      </c>
      <c r="AI9" s="22">
        <v>10543000</v>
      </c>
      <c r="AJ9" s="22">
        <v>0</v>
      </c>
      <c r="AK9" s="22">
        <v>4401000</v>
      </c>
      <c r="AL9" s="22">
        <v>88254000</v>
      </c>
      <c r="AM9" s="22">
        <v>7119000</v>
      </c>
      <c r="AN9" s="22">
        <v>0</v>
      </c>
      <c r="AO9" s="22">
        <v>57819000</v>
      </c>
      <c r="AP9" s="22">
        <v>294240000</v>
      </c>
      <c r="AQ9" s="22">
        <v>3831000</v>
      </c>
      <c r="AR9" s="22">
        <v>0</v>
      </c>
      <c r="AS9" s="22">
        <v>0</v>
      </c>
      <c r="AT9" s="22">
        <v>1870896000</v>
      </c>
      <c r="AU9" s="22">
        <v>604386000</v>
      </c>
    </row>
    <row r="10" spans="1:47" x14ac:dyDescent="0.25">
      <c r="A10" s="22" t="s">
        <v>120</v>
      </c>
      <c r="B10" s="22" t="s">
        <v>121</v>
      </c>
      <c r="C10" s="22" t="s">
        <v>134</v>
      </c>
      <c r="D10" s="22" t="s">
        <v>135</v>
      </c>
      <c r="E10" s="22">
        <v>22188043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10384309</v>
      </c>
      <c r="M10" s="22">
        <v>174069</v>
      </c>
      <c r="N10" s="22">
        <v>980131</v>
      </c>
      <c r="O10" s="22">
        <v>2660832</v>
      </c>
      <c r="P10" s="22">
        <v>0</v>
      </c>
      <c r="Q10" s="22">
        <v>263401</v>
      </c>
      <c r="R10" s="22">
        <v>1413610</v>
      </c>
      <c r="S10" s="22">
        <v>0</v>
      </c>
      <c r="T10" s="22">
        <v>-193046</v>
      </c>
      <c r="U10" s="22">
        <v>0</v>
      </c>
      <c r="V10" s="22">
        <v>0</v>
      </c>
      <c r="W10" s="22">
        <v>932303</v>
      </c>
      <c r="X10" s="22">
        <v>534096</v>
      </c>
      <c r="Y10" s="22">
        <v>12636308</v>
      </c>
      <c r="Z10" s="22">
        <v>0</v>
      </c>
      <c r="AA10" s="22">
        <v>0</v>
      </c>
      <c r="AB10" s="22">
        <v>2215248</v>
      </c>
      <c r="AC10" s="22">
        <v>304379</v>
      </c>
      <c r="AD10" s="22">
        <v>54493683</v>
      </c>
      <c r="AE10" s="22">
        <v>13767807</v>
      </c>
      <c r="AF10" s="22">
        <v>7563033</v>
      </c>
      <c r="AG10" s="22">
        <v>6495747</v>
      </c>
      <c r="AH10" s="22">
        <v>3773848</v>
      </c>
      <c r="AI10" s="22">
        <v>0</v>
      </c>
      <c r="AJ10" s="22">
        <v>1180816</v>
      </c>
      <c r="AK10" s="22">
        <v>0</v>
      </c>
      <c r="AL10" s="22">
        <v>2328029</v>
      </c>
      <c r="AM10" s="22">
        <v>42430</v>
      </c>
      <c r="AN10" s="22">
        <v>0</v>
      </c>
      <c r="AO10" s="22">
        <v>777791</v>
      </c>
      <c r="AP10" s="22">
        <v>5203993</v>
      </c>
      <c r="AQ10" s="22">
        <v>0</v>
      </c>
      <c r="AR10" s="22">
        <v>0</v>
      </c>
      <c r="AS10" s="22">
        <v>35737</v>
      </c>
      <c r="AT10" s="22">
        <v>41169231</v>
      </c>
      <c r="AU10" s="22">
        <v>13324452</v>
      </c>
    </row>
    <row r="11" spans="1:47" x14ac:dyDescent="0.25">
      <c r="A11" s="22" t="s">
        <v>120</v>
      </c>
      <c r="B11" s="22" t="s">
        <v>121</v>
      </c>
      <c r="C11" s="22" t="s">
        <v>136</v>
      </c>
      <c r="D11" s="22" t="s">
        <v>137</v>
      </c>
      <c r="E11" s="22">
        <v>71474693</v>
      </c>
      <c r="F11" s="22">
        <v>0</v>
      </c>
      <c r="G11" s="22">
        <v>335765</v>
      </c>
      <c r="H11" s="22">
        <v>0</v>
      </c>
      <c r="I11" s="22">
        <v>0</v>
      </c>
      <c r="J11" s="22">
        <v>560720</v>
      </c>
      <c r="K11" s="22">
        <v>0</v>
      </c>
      <c r="L11" s="22">
        <v>16252626</v>
      </c>
      <c r="M11" s="22">
        <v>939498</v>
      </c>
      <c r="N11" s="22">
        <v>1565308</v>
      </c>
      <c r="O11" s="22">
        <v>3167647</v>
      </c>
      <c r="P11" s="22">
        <v>6635273</v>
      </c>
      <c r="Q11" s="22">
        <v>5405134</v>
      </c>
      <c r="R11" s="22">
        <v>3095620</v>
      </c>
      <c r="S11" s="22">
        <v>0</v>
      </c>
      <c r="T11" s="22">
        <v>146836</v>
      </c>
      <c r="U11" s="22">
        <v>14069138</v>
      </c>
      <c r="V11" s="22">
        <v>417860</v>
      </c>
      <c r="W11" s="22">
        <v>1733418</v>
      </c>
      <c r="X11" s="22">
        <v>5159294</v>
      </c>
      <c r="Y11" s="22">
        <v>29564947</v>
      </c>
      <c r="Z11" s="22">
        <v>1831255</v>
      </c>
      <c r="AA11" s="22">
        <v>3466065</v>
      </c>
      <c r="AB11" s="22">
        <v>1442672</v>
      </c>
      <c r="AC11" s="22">
        <v>2471244</v>
      </c>
      <c r="AD11" s="22">
        <v>169735013</v>
      </c>
      <c r="AE11" s="22">
        <v>46362722</v>
      </c>
      <c r="AF11" s="22">
        <v>25262468</v>
      </c>
      <c r="AG11" s="22">
        <v>0</v>
      </c>
      <c r="AH11" s="22">
        <v>15646292</v>
      </c>
      <c r="AI11" s="22">
        <v>18877</v>
      </c>
      <c r="AJ11" s="22">
        <v>12996</v>
      </c>
      <c r="AK11" s="22">
        <v>11808396</v>
      </c>
      <c r="AL11" s="22">
        <v>3183845</v>
      </c>
      <c r="AM11" s="22">
        <v>137406</v>
      </c>
      <c r="AN11" s="22">
        <v>135565</v>
      </c>
      <c r="AO11" s="22">
        <v>3343976</v>
      </c>
      <c r="AP11" s="22">
        <v>11835754</v>
      </c>
      <c r="AQ11" s="22">
        <v>0</v>
      </c>
      <c r="AR11" s="22">
        <v>0</v>
      </c>
      <c r="AS11" s="22">
        <v>172981</v>
      </c>
      <c r="AT11" s="22">
        <v>117921278</v>
      </c>
      <c r="AU11" s="22">
        <v>51813735</v>
      </c>
    </row>
    <row r="12" spans="1:47" x14ac:dyDescent="0.25">
      <c r="A12" s="22" t="s">
        <v>120</v>
      </c>
      <c r="B12" s="22" t="s">
        <v>121</v>
      </c>
      <c r="C12" s="22" t="s">
        <v>138</v>
      </c>
      <c r="D12" s="22" t="s">
        <v>139</v>
      </c>
      <c r="E12" s="22">
        <v>24095279</v>
      </c>
      <c r="F12" s="22">
        <v>0</v>
      </c>
      <c r="G12" s="22">
        <v>0</v>
      </c>
      <c r="H12" s="22">
        <v>0</v>
      </c>
      <c r="I12" s="22">
        <v>0</v>
      </c>
      <c r="J12" s="22">
        <v>99500</v>
      </c>
      <c r="K12" s="22">
        <v>124893</v>
      </c>
      <c r="L12" s="22">
        <v>17204530</v>
      </c>
      <c r="M12" s="22">
        <v>392162</v>
      </c>
      <c r="N12" s="22">
        <v>1601912</v>
      </c>
      <c r="O12" s="22">
        <v>1027249</v>
      </c>
      <c r="P12" s="22">
        <v>2695787</v>
      </c>
      <c r="Q12" s="22">
        <v>795951</v>
      </c>
      <c r="R12" s="22">
        <v>904738</v>
      </c>
      <c r="S12" s="22">
        <v>0</v>
      </c>
      <c r="T12" s="22">
        <v>784714</v>
      </c>
      <c r="U12" s="22">
        <v>9749699</v>
      </c>
      <c r="V12" s="22">
        <v>0</v>
      </c>
      <c r="W12" s="22">
        <v>951231</v>
      </c>
      <c r="X12" s="22">
        <v>1128135</v>
      </c>
      <c r="Y12" s="22">
        <v>8016095</v>
      </c>
      <c r="Z12" s="22">
        <v>3255636</v>
      </c>
      <c r="AA12" s="22">
        <v>0</v>
      </c>
      <c r="AB12" s="22">
        <v>613996</v>
      </c>
      <c r="AC12" s="22">
        <v>187568</v>
      </c>
      <c r="AD12" s="22">
        <v>73629075</v>
      </c>
      <c r="AE12" s="22">
        <v>18705391</v>
      </c>
      <c r="AF12" s="22">
        <v>9272316</v>
      </c>
      <c r="AG12" s="22">
        <v>6010505</v>
      </c>
      <c r="AH12" s="22">
        <v>2406708</v>
      </c>
      <c r="AI12" s="22">
        <v>0</v>
      </c>
      <c r="AJ12" s="22">
        <v>0</v>
      </c>
      <c r="AK12" s="22">
        <v>89484</v>
      </c>
      <c r="AL12" s="22">
        <v>1622682</v>
      </c>
      <c r="AM12" s="22">
        <v>57107</v>
      </c>
      <c r="AN12" s="22">
        <v>0</v>
      </c>
      <c r="AO12" s="22">
        <v>2173341</v>
      </c>
      <c r="AP12" s="22">
        <v>14562198</v>
      </c>
      <c r="AQ12" s="22">
        <v>0</v>
      </c>
      <c r="AR12" s="22">
        <v>0</v>
      </c>
      <c r="AS12" s="22">
        <v>129</v>
      </c>
      <c r="AT12" s="22">
        <v>54899861</v>
      </c>
      <c r="AU12" s="22">
        <v>18729214</v>
      </c>
    </row>
    <row r="13" spans="1:47" x14ac:dyDescent="0.25">
      <c r="A13" s="22" t="s">
        <v>120</v>
      </c>
      <c r="B13" s="22" t="s">
        <v>121</v>
      </c>
      <c r="C13" s="22" t="s">
        <v>140</v>
      </c>
      <c r="D13" s="22" t="s">
        <v>141</v>
      </c>
      <c r="E13" s="22">
        <v>79204000</v>
      </c>
      <c r="F13" s="22">
        <v>0</v>
      </c>
      <c r="G13" s="22">
        <v>189000</v>
      </c>
      <c r="H13" s="22">
        <v>2835000</v>
      </c>
      <c r="I13" s="22">
        <v>0</v>
      </c>
      <c r="J13" s="22">
        <v>422000</v>
      </c>
      <c r="K13" s="22">
        <v>260000</v>
      </c>
      <c r="L13" s="22">
        <v>134237000</v>
      </c>
      <c r="M13" s="22">
        <v>607000</v>
      </c>
      <c r="N13" s="22">
        <v>3286000</v>
      </c>
      <c r="O13" s="22">
        <v>5087000</v>
      </c>
      <c r="P13" s="22">
        <v>3454000</v>
      </c>
      <c r="Q13" s="22">
        <v>2266000</v>
      </c>
      <c r="R13" s="22">
        <v>388000</v>
      </c>
      <c r="S13" s="22">
        <v>57000</v>
      </c>
      <c r="T13" s="22">
        <v>0</v>
      </c>
      <c r="U13" s="22">
        <v>1313000</v>
      </c>
      <c r="V13" s="22">
        <v>0</v>
      </c>
      <c r="W13" s="22">
        <v>6272000</v>
      </c>
      <c r="X13" s="22">
        <v>1119000</v>
      </c>
      <c r="Y13" s="22">
        <v>36304000</v>
      </c>
      <c r="Z13" s="22">
        <v>0</v>
      </c>
      <c r="AA13" s="22">
        <v>0</v>
      </c>
      <c r="AB13" s="22">
        <v>0</v>
      </c>
      <c r="AC13" s="22">
        <v>4610000</v>
      </c>
      <c r="AD13" s="22">
        <v>281910000</v>
      </c>
      <c r="AE13" s="22">
        <v>104966000</v>
      </c>
      <c r="AF13" s="22">
        <v>44762000</v>
      </c>
      <c r="AG13" s="22">
        <v>0</v>
      </c>
      <c r="AH13" s="22">
        <v>51881000</v>
      </c>
      <c r="AI13" s="22">
        <v>0</v>
      </c>
      <c r="AJ13" s="22">
        <v>0</v>
      </c>
      <c r="AK13" s="22">
        <v>0</v>
      </c>
      <c r="AL13" s="22">
        <v>4176000</v>
      </c>
      <c r="AM13" s="22">
        <v>1056000</v>
      </c>
      <c r="AN13" s="22">
        <v>0</v>
      </c>
      <c r="AO13" s="22">
        <v>2398000</v>
      </c>
      <c r="AP13" s="22">
        <v>26757000</v>
      </c>
      <c r="AQ13" s="22">
        <v>858000</v>
      </c>
      <c r="AR13" s="22">
        <v>0</v>
      </c>
      <c r="AS13" s="22">
        <v>-5478000</v>
      </c>
      <c r="AT13" s="22">
        <v>231376000</v>
      </c>
      <c r="AU13" s="22">
        <v>50534000</v>
      </c>
    </row>
    <row r="14" spans="1:47" x14ac:dyDescent="0.25">
      <c r="A14" s="22" t="s">
        <v>120</v>
      </c>
      <c r="B14" s="22" t="s">
        <v>121</v>
      </c>
      <c r="C14" s="22" t="s">
        <v>142</v>
      </c>
      <c r="D14" s="22" t="s">
        <v>143</v>
      </c>
      <c r="E14" s="22">
        <v>41388000</v>
      </c>
      <c r="F14" s="22">
        <v>0</v>
      </c>
      <c r="G14" s="22">
        <v>114000</v>
      </c>
      <c r="H14" s="22">
        <v>0</v>
      </c>
      <c r="I14" s="22">
        <v>0</v>
      </c>
      <c r="J14" s="22">
        <v>267000</v>
      </c>
      <c r="K14" s="22">
        <v>0</v>
      </c>
      <c r="L14" s="22">
        <v>225217000</v>
      </c>
      <c r="M14" s="22">
        <v>5905000</v>
      </c>
      <c r="N14" s="22">
        <v>0</v>
      </c>
      <c r="O14" s="22">
        <v>0</v>
      </c>
      <c r="P14" s="22">
        <v>0</v>
      </c>
      <c r="Q14" s="22">
        <v>14105000</v>
      </c>
      <c r="R14" s="22">
        <v>0</v>
      </c>
      <c r="S14" s="22">
        <v>189000</v>
      </c>
      <c r="T14" s="22">
        <v>0</v>
      </c>
      <c r="U14" s="22">
        <v>6019000</v>
      </c>
      <c r="V14" s="22">
        <v>0</v>
      </c>
      <c r="W14" s="22">
        <v>1864000</v>
      </c>
      <c r="X14" s="22">
        <v>875000</v>
      </c>
      <c r="Y14" s="22">
        <v>23407000</v>
      </c>
      <c r="Z14" s="22">
        <v>0</v>
      </c>
      <c r="AA14" s="22">
        <v>0</v>
      </c>
      <c r="AB14" s="22">
        <v>1966000</v>
      </c>
      <c r="AC14" s="22">
        <v>13680000</v>
      </c>
      <c r="AD14" s="22">
        <v>334996000</v>
      </c>
      <c r="AE14" s="22">
        <v>95948000</v>
      </c>
      <c r="AF14" s="22">
        <v>34250000</v>
      </c>
      <c r="AG14" s="22">
        <v>0</v>
      </c>
      <c r="AH14" s="22">
        <v>38887000</v>
      </c>
      <c r="AI14" s="22">
        <v>311000</v>
      </c>
      <c r="AJ14" s="22">
        <v>799000</v>
      </c>
      <c r="AK14" s="22">
        <v>0</v>
      </c>
      <c r="AL14" s="22">
        <v>0</v>
      </c>
      <c r="AM14" s="22">
        <v>186000</v>
      </c>
      <c r="AN14" s="22">
        <v>0</v>
      </c>
      <c r="AO14" s="22">
        <v>10887000</v>
      </c>
      <c r="AP14" s="22">
        <v>87454000</v>
      </c>
      <c r="AQ14" s="22">
        <v>442000</v>
      </c>
      <c r="AR14" s="22">
        <v>0</v>
      </c>
      <c r="AS14" s="22">
        <v>25979000</v>
      </c>
      <c r="AT14" s="22">
        <v>295143000</v>
      </c>
      <c r="AU14" s="22">
        <v>39853000</v>
      </c>
    </row>
    <row r="15" spans="1:47" x14ac:dyDescent="0.25">
      <c r="A15" s="22" t="s">
        <v>120</v>
      </c>
      <c r="B15" s="22" t="s">
        <v>121</v>
      </c>
      <c r="C15" s="22" t="s">
        <v>144</v>
      </c>
      <c r="D15" s="22" t="s">
        <v>145</v>
      </c>
      <c r="E15" s="22">
        <v>83544227</v>
      </c>
      <c r="F15" s="22">
        <v>0</v>
      </c>
      <c r="G15" s="22">
        <v>0</v>
      </c>
      <c r="H15" s="22">
        <v>0</v>
      </c>
      <c r="I15" s="22">
        <v>0</v>
      </c>
      <c r="J15" s="22">
        <v>182985</v>
      </c>
      <c r="K15" s="22">
        <v>3066970</v>
      </c>
      <c r="L15" s="22">
        <v>101387368</v>
      </c>
      <c r="M15" s="22">
        <v>865921</v>
      </c>
      <c r="N15" s="22">
        <v>2303665</v>
      </c>
      <c r="O15" s="22">
        <v>4169531</v>
      </c>
      <c r="P15" s="22">
        <v>5576775</v>
      </c>
      <c r="Q15" s="22">
        <v>6148112</v>
      </c>
      <c r="R15" s="22">
        <v>3071429</v>
      </c>
      <c r="S15" s="22">
        <v>0</v>
      </c>
      <c r="T15" s="22">
        <v>0</v>
      </c>
      <c r="U15" s="22">
        <v>59421443</v>
      </c>
      <c r="V15" s="22">
        <v>0</v>
      </c>
      <c r="W15" s="22">
        <v>6555173</v>
      </c>
      <c r="X15" s="22">
        <v>2598599</v>
      </c>
      <c r="Y15" s="22">
        <v>62188234</v>
      </c>
      <c r="Z15" s="22">
        <v>422147</v>
      </c>
      <c r="AA15" s="22">
        <v>0</v>
      </c>
      <c r="AB15" s="22">
        <v>9065572</v>
      </c>
      <c r="AC15" s="22">
        <v>3671944</v>
      </c>
      <c r="AD15" s="22">
        <v>354240095</v>
      </c>
      <c r="AE15" s="22">
        <v>91566537</v>
      </c>
      <c r="AF15" s="22">
        <v>36560257</v>
      </c>
      <c r="AG15" s="22">
        <v>14326231</v>
      </c>
      <c r="AH15" s="22">
        <v>29624785</v>
      </c>
      <c r="AI15" s="22">
        <v>0</v>
      </c>
      <c r="AJ15" s="22">
        <v>0</v>
      </c>
      <c r="AK15" s="22">
        <v>8150790</v>
      </c>
      <c r="AL15" s="22">
        <v>0</v>
      </c>
      <c r="AM15" s="22">
        <v>225686</v>
      </c>
      <c r="AN15" s="22">
        <v>0</v>
      </c>
      <c r="AO15" s="22">
        <v>6815297</v>
      </c>
      <c r="AP15" s="22">
        <v>49203051</v>
      </c>
      <c r="AQ15" s="22">
        <v>988383</v>
      </c>
      <c r="AR15" s="22">
        <v>0</v>
      </c>
      <c r="AS15" s="22">
        <v>545760</v>
      </c>
      <c r="AT15" s="22">
        <v>238006777</v>
      </c>
      <c r="AU15" s="22">
        <v>116233318</v>
      </c>
    </row>
    <row r="16" spans="1:47" x14ac:dyDescent="0.25">
      <c r="A16" s="22" t="s">
        <v>120</v>
      </c>
      <c r="B16" s="22" t="s">
        <v>121</v>
      </c>
      <c r="C16" s="22" t="s">
        <v>146</v>
      </c>
      <c r="D16" s="22" t="s">
        <v>147</v>
      </c>
      <c r="E16" s="22">
        <v>18758669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15016882</v>
      </c>
      <c r="M16" s="22">
        <v>358717</v>
      </c>
      <c r="N16" s="22">
        <v>946956</v>
      </c>
      <c r="O16" s="22">
        <v>1716182</v>
      </c>
      <c r="P16" s="22">
        <v>1710731</v>
      </c>
      <c r="Q16" s="22">
        <v>108700</v>
      </c>
      <c r="R16" s="22">
        <v>603162</v>
      </c>
      <c r="S16" s="22">
        <v>0</v>
      </c>
      <c r="T16" s="22">
        <v>0</v>
      </c>
      <c r="U16" s="22">
        <v>13266371</v>
      </c>
      <c r="V16" s="22">
        <v>0</v>
      </c>
      <c r="W16" s="22">
        <v>54392</v>
      </c>
      <c r="X16" s="22">
        <v>135546</v>
      </c>
      <c r="Y16" s="22">
        <v>11402876</v>
      </c>
      <c r="Z16" s="22">
        <v>294271</v>
      </c>
      <c r="AA16" s="22">
        <v>0</v>
      </c>
      <c r="AB16" s="22">
        <v>1625748</v>
      </c>
      <c r="AC16" s="22">
        <v>0</v>
      </c>
      <c r="AD16" s="22">
        <v>65999203</v>
      </c>
      <c r="AE16" s="22">
        <v>16885194</v>
      </c>
      <c r="AF16" s="22">
        <v>11191659</v>
      </c>
      <c r="AG16" s="22">
        <v>0</v>
      </c>
      <c r="AH16" s="22">
        <v>8696001</v>
      </c>
      <c r="AI16" s="22">
        <v>0</v>
      </c>
      <c r="AJ16" s="22">
        <v>0</v>
      </c>
      <c r="AK16" s="22">
        <v>0</v>
      </c>
      <c r="AL16" s="22">
        <v>735200</v>
      </c>
      <c r="AM16" s="22">
        <v>125667</v>
      </c>
      <c r="AN16" s="22">
        <v>0</v>
      </c>
      <c r="AO16" s="22">
        <v>547026</v>
      </c>
      <c r="AP16" s="22">
        <v>7993718</v>
      </c>
      <c r="AQ16" s="22">
        <v>58061</v>
      </c>
      <c r="AR16" s="22">
        <v>0</v>
      </c>
      <c r="AS16" s="22">
        <v>0</v>
      </c>
      <c r="AT16" s="22">
        <v>46232526</v>
      </c>
      <c r="AU16" s="22">
        <v>19766677</v>
      </c>
    </row>
    <row r="17" spans="1:47" x14ac:dyDescent="0.25">
      <c r="A17" s="22" t="s">
        <v>120</v>
      </c>
      <c r="B17" s="22" t="s">
        <v>121</v>
      </c>
      <c r="C17" s="22" t="s">
        <v>148</v>
      </c>
      <c r="D17" s="22" t="s">
        <v>149</v>
      </c>
      <c r="E17" s="22">
        <v>66739028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35113695</v>
      </c>
      <c r="M17" s="22">
        <v>681748</v>
      </c>
      <c r="N17" s="22">
        <v>1870477</v>
      </c>
      <c r="O17" s="22">
        <v>2826872</v>
      </c>
      <c r="P17" s="22">
        <v>1132340</v>
      </c>
      <c r="Q17" s="22">
        <v>544568</v>
      </c>
      <c r="R17" s="22">
        <v>2087123</v>
      </c>
      <c r="S17" s="22">
        <v>0</v>
      </c>
      <c r="T17" s="22">
        <v>159612</v>
      </c>
      <c r="U17" s="22">
        <v>6975906</v>
      </c>
      <c r="V17" s="22">
        <v>0</v>
      </c>
      <c r="W17" s="22">
        <v>3122960</v>
      </c>
      <c r="X17" s="22">
        <v>671354</v>
      </c>
      <c r="Y17" s="22">
        <v>25250697</v>
      </c>
      <c r="Z17" s="22">
        <v>0</v>
      </c>
      <c r="AA17" s="22">
        <v>112879</v>
      </c>
      <c r="AB17" s="22">
        <v>4392052</v>
      </c>
      <c r="AC17" s="22">
        <v>3422837</v>
      </c>
      <c r="AD17" s="22">
        <v>155104148</v>
      </c>
      <c r="AE17" s="22">
        <v>51888273</v>
      </c>
      <c r="AF17" s="22">
        <v>20423966</v>
      </c>
      <c r="AG17" s="22">
        <v>12847139</v>
      </c>
      <c r="AH17" s="22">
        <v>11524060</v>
      </c>
      <c r="AI17" s="22">
        <v>128682</v>
      </c>
      <c r="AJ17" s="22">
        <v>0</v>
      </c>
      <c r="AK17" s="22">
        <v>0</v>
      </c>
      <c r="AL17" s="22">
        <v>3163704</v>
      </c>
      <c r="AM17" s="22">
        <v>325752</v>
      </c>
      <c r="AN17" s="22">
        <v>0</v>
      </c>
      <c r="AO17" s="22">
        <v>3376798</v>
      </c>
      <c r="AP17" s="22">
        <v>17335943</v>
      </c>
      <c r="AQ17" s="22">
        <v>0</v>
      </c>
      <c r="AR17" s="22">
        <v>0</v>
      </c>
      <c r="AS17" s="22">
        <v>334867</v>
      </c>
      <c r="AT17" s="22">
        <v>121349184</v>
      </c>
      <c r="AU17" s="22">
        <v>33754964</v>
      </c>
    </row>
    <row r="18" spans="1:47" x14ac:dyDescent="0.25">
      <c r="A18" s="22" t="s">
        <v>120</v>
      </c>
      <c r="B18" s="22" t="s">
        <v>121</v>
      </c>
      <c r="C18" s="22" t="s">
        <v>150</v>
      </c>
      <c r="D18" s="22" t="s">
        <v>151</v>
      </c>
      <c r="E18" s="22">
        <v>9486675</v>
      </c>
      <c r="F18" s="22">
        <v>0</v>
      </c>
      <c r="G18" s="22">
        <v>0</v>
      </c>
      <c r="H18" s="22">
        <v>0</v>
      </c>
      <c r="I18" s="22">
        <v>0</v>
      </c>
      <c r="J18" s="22">
        <v>84781</v>
      </c>
      <c r="K18" s="22">
        <v>354804</v>
      </c>
      <c r="L18" s="22">
        <v>6276675</v>
      </c>
      <c r="M18" s="22">
        <v>123679</v>
      </c>
      <c r="N18" s="22">
        <v>244989</v>
      </c>
      <c r="O18" s="22">
        <v>184595</v>
      </c>
      <c r="P18" s="22">
        <v>1352084</v>
      </c>
      <c r="Q18" s="22">
        <v>194829</v>
      </c>
      <c r="R18" s="22">
        <v>457253</v>
      </c>
      <c r="S18" s="22">
        <v>0</v>
      </c>
      <c r="T18" s="22">
        <v>0</v>
      </c>
      <c r="U18" s="22">
        <v>4384553</v>
      </c>
      <c r="V18" s="22">
        <v>0</v>
      </c>
      <c r="W18" s="22">
        <v>102889</v>
      </c>
      <c r="X18" s="22">
        <v>110687</v>
      </c>
      <c r="Y18" s="22">
        <v>10125360</v>
      </c>
      <c r="Z18" s="22">
        <v>43224</v>
      </c>
      <c r="AA18" s="22">
        <v>0</v>
      </c>
      <c r="AB18" s="22">
        <v>122446</v>
      </c>
      <c r="AC18" s="22">
        <v>512395</v>
      </c>
      <c r="AD18" s="22">
        <v>34161918</v>
      </c>
      <c r="AE18" s="22">
        <v>6969008</v>
      </c>
      <c r="AF18" s="22">
        <v>4955111</v>
      </c>
      <c r="AG18" s="22">
        <v>1986016</v>
      </c>
      <c r="AH18" s="22">
        <v>2533516</v>
      </c>
      <c r="AI18" s="22">
        <v>101719</v>
      </c>
      <c r="AJ18" s="22">
        <v>20663</v>
      </c>
      <c r="AK18" s="22">
        <v>261284</v>
      </c>
      <c r="AL18" s="22">
        <v>306190</v>
      </c>
      <c r="AM18" s="22">
        <v>16824</v>
      </c>
      <c r="AN18" s="22">
        <v>0</v>
      </c>
      <c r="AO18" s="22">
        <v>1332160</v>
      </c>
      <c r="AP18" s="22">
        <v>3244046</v>
      </c>
      <c r="AQ18" s="22">
        <v>16269</v>
      </c>
      <c r="AR18" s="22">
        <v>0</v>
      </c>
      <c r="AS18" s="22">
        <v>109926</v>
      </c>
      <c r="AT18" s="22">
        <v>21852732</v>
      </c>
      <c r="AU18" s="22">
        <v>12309186</v>
      </c>
    </row>
    <row r="19" spans="1:47" x14ac:dyDescent="0.25">
      <c r="A19" s="22" t="s">
        <v>120</v>
      </c>
      <c r="B19" s="22" t="s">
        <v>152</v>
      </c>
      <c r="C19" s="22" t="s">
        <v>153</v>
      </c>
      <c r="D19" s="22" t="s">
        <v>154</v>
      </c>
      <c r="E19" s="22">
        <v>6306835</v>
      </c>
      <c r="F19" s="22">
        <v>0</v>
      </c>
      <c r="G19" s="22">
        <v>0</v>
      </c>
      <c r="H19" s="22">
        <v>52826</v>
      </c>
      <c r="I19" s="22">
        <v>0</v>
      </c>
      <c r="J19" s="22">
        <v>0</v>
      </c>
      <c r="K19" s="22">
        <v>0</v>
      </c>
      <c r="L19" s="22">
        <v>4368458</v>
      </c>
      <c r="M19" s="22">
        <v>69131</v>
      </c>
      <c r="N19" s="22">
        <v>136226</v>
      </c>
      <c r="O19" s="22">
        <v>0</v>
      </c>
      <c r="P19" s="22">
        <v>219431</v>
      </c>
      <c r="Q19" s="22">
        <v>30585</v>
      </c>
      <c r="R19" s="22">
        <v>203608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6610194</v>
      </c>
      <c r="Y19" s="22">
        <v>0</v>
      </c>
      <c r="Z19" s="22">
        <v>0</v>
      </c>
      <c r="AA19" s="22">
        <v>0</v>
      </c>
      <c r="AB19" s="22">
        <v>0</v>
      </c>
      <c r="AC19" s="22">
        <v>299742</v>
      </c>
      <c r="AD19" s="22">
        <v>18297036</v>
      </c>
      <c r="AE19" s="22">
        <v>4572803</v>
      </c>
      <c r="AF19" s="22">
        <v>3154950</v>
      </c>
      <c r="AG19" s="22">
        <v>0</v>
      </c>
      <c r="AH19" s="22">
        <v>2666489</v>
      </c>
      <c r="AI19" s="22">
        <v>0</v>
      </c>
      <c r="AJ19" s="22">
        <v>0</v>
      </c>
      <c r="AK19" s="22">
        <v>0</v>
      </c>
      <c r="AL19" s="22">
        <v>198850</v>
      </c>
      <c r="AM19" s="22">
        <v>14887</v>
      </c>
      <c r="AN19" s="22">
        <v>0</v>
      </c>
      <c r="AO19" s="22">
        <v>46380</v>
      </c>
      <c r="AP19" s="22">
        <v>3203695</v>
      </c>
      <c r="AQ19" s="22">
        <v>25229</v>
      </c>
      <c r="AR19" s="22">
        <v>0</v>
      </c>
      <c r="AS19" s="22">
        <v>89020</v>
      </c>
      <c r="AT19" s="22">
        <v>13972303</v>
      </c>
      <c r="AU19" s="22">
        <v>4324733</v>
      </c>
    </row>
    <row r="20" spans="1:47" x14ac:dyDescent="0.25">
      <c r="A20" s="22" t="s">
        <v>120</v>
      </c>
      <c r="B20" s="22" t="s">
        <v>152</v>
      </c>
      <c r="C20" s="22" t="s">
        <v>155</v>
      </c>
      <c r="D20" s="22" t="s">
        <v>156</v>
      </c>
      <c r="E20" s="22">
        <v>5054338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57923</v>
      </c>
      <c r="L20" s="22">
        <v>3765742</v>
      </c>
      <c r="M20" s="22">
        <v>32771</v>
      </c>
      <c r="N20" s="22">
        <v>134145</v>
      </c>
      <c r="O20" s="22">
        <v>52937</v>
      </c>
      <c r="P20" s="22">
        <v>315238</v>
      </c>
      <c r="Q20" s="22">
        <v>40538</v>
      </c>
      <c r="R20" s="22">
        <v>501954</v>
      </c>
      <c r="S20" s="22">
        <v>0</v>
      </c>
      <c r="T20" s="22">
        <v>0</v>
      </c>
      <c r="U20" s="22">
        <v>0</v>
      </c>
      <c r="V20" s="22">
        <v>0</v>
      </c>
      <c r="W20" s="22">
        <v>1930320</v>
      </c>
      <c r="X20" s="22">
        <v>14964</v>
      </c>
      <c r="Y20" s="22">
        <v>6480584</v>
      </c>
      <c r="Z20" s="22">
        <v>102248</v>
      </c>
      <c r="AA20" s="22">
        <v>0</v>
      </c>
      <c r="AB20" s="22">
        <v>10475</v>
      </c>
      <c r="AC20" s="22">
        <v>167069</v>
      </c>
      <c r="AD20" s="22">
        <v>18661246</v>
      </c>
      <c r="AE20" s="22">
        <v>5227764</v>
      </c>
      <c r="AF20" s="22">
        <v>1903396</v>
      </c>
      <c r="AG20" s="22">
        <v>0</v>
      </c>
      <c r="AH20" s="22">
        <v>1881200</v>
      </c>
      <c r="AI20" s="22">
        <v>0</v>
      </c>
      <c r="AJ20" s="22">
        <v>0</v>
      </c>
      <c r="AK20" s="22">
        <v>214737</v>
      </c>
      <c r="AL20" s="22">
        <v>1917618</v>
      </c>
      <c r="AM20" s="22">
        <v>16159</v>
      </c>
      <c r="AN20" s="22">
        <v>0</v>
      </c>
      <c r="AO20" s="22">
        <v>390069</v>
      </c>
      <c r="AP20" s="22">
        <v>1631375</v>
      </c>
      <c r="AQ20" s="22">
        <v>0</v>
      </c>
      <c r="AR20" s="22">
        <v>0</v>
      </c>
      <c r="AS20" s="22">
        <v>106973</v>
      </c>
      <c r="AT20" s="22">
        <v>13289291</v>
      </c>
      <c r="AU20" s="22">
        <v>5371955</v>
      </c>
    </row>
    <row r="21" spans="1:47" x14ac:dyDescent="0.25">
      <c r="A21" s="22" t="s">
        <v>120</v>
      </c>
      <c r="B21" s="22" t="s">
        <v>152</v>
      </c>
      <c r="C21" s="22" t="s">
        <v>157</v>
      </c>
      <c r="D21" s="22" t="s">
        <v>158</v>
      </c>
      <c r="E21" s="22">
        <v>24899589</v>
      </c>
      <c r="F21" s="22">
        <v>0</v>
      </c>
      <c r="G21" s="22">
        <v>0</v>
      </c>
      <c r="H21" s="22">
        <v>0</v>
      </c>
      <c r="I21" s="22">
        <v>15493</v>
      </c>
      <c r="J21" s="22">
        <v>211891</v>
      </c>
      <c r="K21" s="22">
        <v>0</v>
      </c>
      <c r="L21" s="22">
        <v>1939122</v>
      </c>
      <c r="M21" s="22">
        <v>111547</v>
      </c>
      <c r="N21" s="22">
        <v>239391</v>
      </c>
      <c r="O21" s="22">
        <v>26902</v>
      </c>
      <c r="P21" s="22">
        <v>0</v>
      </c>
      <c r="Q21" s="22">
        <v>240668</v>
      </c>
      <c r="R21" s="22">
        <v>29434</v>
      </c>
      <c r="S21" s="22">
        <v>2412</v>
      </c>
      <c r="T21" s="22">
        <v>0</v>
      </c>
      <c r="U21" s="22">
        <v>19230</v>
      </c>
      <c r="V21" s="22">
        <v>0</v>
      </c>
      <c r="W21" s="22">
        <v>335908</v>
      </c>
      <c r="X21" s="22">
        <v>23178</v>
      </c>
      <c r="Y21" s="22">
        <v>10162262</v>
      </c>
      <c r="Z21" s="22">
        <v>0</v>
      </c>
      <c r="AA21" s="22">
        <v>0</v>
      </c>
      <c r="AB21" s="22">
        <v>67074</v>
      </c>
      <c r="AC21" s="22">
        <v>352151</v>
      </c>
      <c r="AD21" s="22">
        <v>38676252</v>
      </c>
      <c r="AE21" s="22">
        <v>5469173</v>
      </c>
      <c r="AF21" s="22">
        <v>6704828</v>
      </c>
      <c r="AG21" s="22">
        <v>0</v>
      </c>
      <c r="AH21" s="22">
        <v>4518218</v>
      </c>
      <c r="AI21" s="22">
        <v>0</v>
      </c>
      <c r="AJ21" s="22">
        <v>1298329</v>
      </c>
      <c r="AK21" s="22">
        <v>0</v>
      </c>
      <c r="AL21" s="22">
        <v>1482496</v>
      </c>
      <c r="AM21" s="22">
        <v>17731</v>
      </c>
      <c r="AN21" s="22">
        <v>0</v>
      </c>
      <c r="AO21" s="22">
        <v>395863</v>
      </c>
      <c r="AP21" s="22">
        <v>4616513</v>
      </c>
      <c r="AQ21" s="22">
        <v>343331</v>
      </c>
      <c r="AR21" s="22">
        <v>0</v>
      </c>
      <c r="AS21" s="22">
        <v>79273</v>
      </c>
      <c r="AT21" s="22">
        <v>24925755</v>
      </c>
      <c r="AU21" s="22">
        <v>13750497</v>
      </c>
    </row>
    <row r="22" spans="1:47" x14ac:dyDescent="0.25">
      <c r="A22" s="22" t="s">
        <v>120</v>
      </c>
      <c r="B22" s="22" t="s">
        <v>152</v>
      </c>
      <c r="C22" s="22" t="s">
        <v>159</v>
      </c>
      <c r="D22" s="22" t="s">
        <v>160</v>
      </c>
      <c r="E22" s="22">
        <v>137628387</v>
      </c>
      <c r="F22" s="22">
        <v>0</v>
      </c>
      <c r="G22" s="22">
        <v>0</v>
      </c>
      <c r="H22" s="22">
        <v>0</v>
      </c>
      <c r="I22" s="22">
        <v>0</v>
      </c>
      <c r="J22" s="22">
        <v>272445</v>
      </c>
      <c r="K22" s="22">
        <v>0</v>
      </c>
      <c r="L22" s="22">
        <v>64706803</v>
      </c>
      <c r="M22" s="22">
        <v>952950</v>
      </c>
      <c r="N22" s="22">
        <v>3078291</v>
      </c>
      <c r="O22" s="22">
        <v>4420164</v>
      </c>
      <c r="P22" s="22">
        <v>1751941</v>
      </c>
      <c r="Q22" s="22">
        <v>3638352</v>
      </c>
      <c r="R22" s="22">
        <v>2212523</v>
      </c>
      <c r="S22" s="22">
        <v>0</v>
      </c>
      <c r="T22" s="22">
        <v>0</v>
      </c>
      <c r="U22" s="22">
        <v>38533497</v>
      </c>
      <c r="V22" s="22">
        <v>117306</v>
      </c>
      <c r="W22" s="22">
        <v>2355</v>
      </c>
      <c r="X22" s="22">
        <v>634101</v>
      </c>
      <c r="Y22" s="22">
        <v>57561944</v>
      </c>
      <c r="Z22" s="22">
        <v>789462</v>
      </c>
      <c r="AA22" s="22">
        <v>0</v>
      </c>
      <c r="AB22" s="22">
        <v>5949007</v>
      </c>
      <c r="AC22" s="22">
        <v>12147923</v>
      </c>
      <c r="AD22" s="22">
        <v>334397451</v>
      </c>
      <c r="AE22" s="22">
        <v>96143542</v>
      </c>
      <c r="AF22" s="22">
        <v>37229717</v>
      </c>
      <c r="AG22" s="22">
        <v>7261658</v>
      </c>
      <c r="AH22" s="22">
        <v>35712824</v>
      </c>
      <c r="AI22" s="22">
        <v>0</v>
      </c>
      <c r="AJ22" s="22">
        <v>0</v>
      </c>
      <c r="AK22" s="22">
        <v>0</v>
      </c>
      <c r="AL22" s="22">
        <v>6673331</v>
      </c>
      <c r="AM22" s="22">
        <v>69717</v>
      </c>
      <c r="AN22" s="22">
        <v>226547</v>
      </c>
      <c r="AO22" s="22">
        <v>5056604</v>
      </c>
      <c r="AP22" s="22">
        <v>36399276</v>
      </c>
      <c r="AQ22" s="22">
        <v>-639366</v>
      </c>
      <c r="AR22" s="22">
        <v>0</v>
      </c>
      <c r="AS22" s="22">
        <v>1722421</v>
      </c>
      <c r="AT22" s="22">
        <v>225856271</v>
      </c>
      <c r="AU22" s="22">
        <v>108541180</v>
      </c>
    </row>
    <row r="23" spans="1:47" x14ac:dyDescent="0.25">
      <c r="A23" s="22" t="s">
        <v>120</v>
      </c>
      <c r="B23" s="22" t="s">
        <v>152</v>
      </c>
      <c r="C23" s="22" t="s">
        <v>161</v>
      </c>
      <c r="D23" s="22" t="s">
        <v>162</v>
      </c>
      <c r="E23" s="22">
        <v>378665701</v>
      </c>
      <c r="F23" s="22">
        <v>0</v>
      </c>
      <c r="G23" s="22">
        <v>0</v>
      </c>
      <c r="H23" s="22">
        <v>0</v>
      </c>
      <c r="I23" s="22">
        <v>85914</v>
      </c>
      <c r="J23" s="22">
        <v>392964</v>
      </c>
      <c r="K23" s="22">
        <v>1407582</v>
      </c>
      <c r="L23" s="22">
        <v>32734261</v>
      </c>
      <c r="M23" s="22">
        <v>1192275</v>
      </c>
      <c r="N23" s="22">
        <v>5341065</v>
      </c>
      <c r="O23" s="22">
        <v>3359813</v>
      </c>
      <c r="P23" s="22">
        <v>4253287</v>
      </c>
      <c r="Q23" s="22">
        <v>13520919</v>
      </c>
      <c r="R23" s="22">
        <v>305058</v>
      </c>
      <c r="S23" s="22">
        <v>672853</v>
      </c>
      <c r="T23" s="22">
        <v>0</v>
      </c>
      <c r="U23" s="22">
        <v>75589850</v>
      </c>
      <c r="V23" s="22">
        <v>0</v>
      </c>
      <c r="W23" s="22">
        <v>1426579</v>
      </c>
      <c r="X23" s="22">
        <v>632928</v>
      </c>
      <c r="Y23" s="22">
        <v>119100008</v>
      </c>
      <c r="Z23" s="22">
        <v>0</v>
      </c>
      <c r="AA23" s="22">
        <v>62000</v>
      </c>
      <c r="AB23" s="22">
        <v>4207813</v>
      </c>
      <c r="AC23" s="22">
        <v>21134103</v>
      </c>
      <c r="AD23" s="22">
        <v>664084973</v>
      </c>
      <c r="AE23" s="22">
        <v>110463625</v>
      </c>
      <c r="AF23" s="22">
        <v>70143778</v>
      </c>
      <c r="AG23" s="22">
        <v>16709507</v>
      </c>
      <c r="AH23" s="22">
        <v>20436679</v>
      </c>
      <c r="AI23" s="22">
        <v>-444373</v>
      </c>
      <c r="AJ23" s="22">
        <v>150</v>
      </c>
      <c r="AK23" s="22">
        <v>15495798</v>
      </c>
      <c r="AL23" s="22">
        <v>1559815</v>
      </c>
      <c r="AM23" s="22">
        <v>275271</v>
      </c>
      <c r="AN23" s="22">
        <v>0</v>
      </c>
      <c r="AO23" s="22">
        <v>12509609</v>
      </c>
      <c r="AP23" s="22">
        <v>26681201</v>
      </c>
      <c r="AQ23" s="22">
        <v>78623</v>
      </c>
      <c r="AR23" s="22">
        <v>0</v>
      </c>
      <c r="AS23" s="22">
        <v>404608</v>
      </c>
      <c r="AT23" s="22">
        <v>274314291</v>
      </c>
      <c r="AU23" s="22">
        <v>389770682</v>
      </c>
    </row>
    <row r="24" spans="1:47" x14ac:dyDescent="0.25">
      <c r="A24" s="22" t="s">
        <v>120</v>
      </c>
      <c r="B24" s="22" t="s">
        <v>163</v>
      </c>
      <c r="C24" s="22" t="s">
        <v>164</v>
      </c>
      <c r="D24" s="22" t="s">
        <v>165</v>
      </c>
      <c r="E24" s="22">
        <v>1028348</v>
      </c>
      <c r="F24" s="22">
        <v>0</v>
      </c>
      <c r="G24" s="22">
        <v>0</v>
      </c>
      <c r="H24" s="22">
        <v>0</v>
      </c>
      <c r="I24" s="22">
        <v>0</v>
      </c>
      <c r="J24" s="22">
        <v>6384</v>
      </c>
      <c r="K24" s="22">
        <v>0</v>
      </c>
      <c r="L24" s="22">
        <v>143821</v>
      </c>
      <c r="M24" s="22">
        <v>2409</v>
      </c>
      <c r="N24" s="22">
        <v>0</v>
      </c>
      <c r="O24" s="22">
        <v>0</v>
      </c>
      <c r="P24" s="22">
        <v>0</v>
      </c>
      <c r="Q24" s="22">
        <v>40813</v>
      </c>
      <c r="R24" s="22">
        <v>31247</v>
      </c>
      <c r="S24" s="22">
        <v>0</v>
      </c>
      <c r="T24" s="22">
        <v>9430</v>
      </c>
      <c r="U24" s="22">
        <v>0</v>
      </c>
      <c r="V24" s="22">
        <v>0</v>
      </c>
      <c r="W24" s="22">
        <v>0</v>
      </c>
      <c r="X24" s="22">
        <v>1667</v>
      </c>
      <c r="Y24" s="22">
        <v>717389</v>
      </c>
      <c r="Z24" s="22">
        <v>0</v>
      </c>
      <c r="AA24" s="22">
        <v>0</v>
      </c>
      <c r="AB24" s="22">
        <v>0</v>
      </c>
      <c r="AC24" s="22">
        <v>37137</v>
      </c>
      <c r="AD24" s="22">
        <v>2018645</v>
      </c>
      <c r="AE24" s="22">
        <v>517493</v>
      </c>
      <c r="AF24" s="22">
        <v>420516</v>
      </c>
      <c r="AG24" s="22">
        <v>0</v>
      </c>
      <c r="AH24" s="22">
        <v>288446</v>
      </c>
      <c r="AI24" s="22">
        <v>0</v>
      </c>
      <c r="AJ24" s="22">
        <v>0</v>
      </c>
      <c r="AK24" s="22">
        <v>226608</v>
      </c>
      <c r="AL24" s="22">
        <v>58266</v>
      </c>
      <c r="AM24" s="22">
        <v>0</v>
      </c>
      <c r="AN24" s="22">
        <v>0</v>
      </c>
      <c r="AO24" s="22">
        <v>0</v>
      </c>
      <c r="AP24" s="22">
        <v>214274</v>
      </c>
      <c r="AQ24" s="22">
        <v>0</v>
      </c>
      <c r="AR24" s="22">
        <v>0</v>
      </c>
      <c r="AS24" s="22">
        <v>54254</v>
      </c>
      <c r="AT24" s="22">
        <v>1779857</v>
      </c>
      <c r="AU24" s="22">
        <v>238788</v>
      </c>
    </row>
    <row r="25" spans="1:47" x14ac:dyDescent="0.25">
      <c r="A25" s="22" t="s">
        <v>120</v>
      </c>
      <c r="B25" s="22" t="s">
        <v>163</v>
      </c>
      <c r="C25" s="22" t="s">
        <v>166</v>
      </c>
      <c r="D25" s="22" t="s">
        <v>167</v>
      </c>
      <c r="E25" s="22">
        <v>15530766</v>
      </c>
      <c r="F25" s="22">
        <v>0</v>
      </c>
      <c r="G25" s="22">
        <v>0</v>
      </c>
      <c r="H25" s="22">
        <v>0</v>
      </c>
      <c r="I25" s="22">
        <v>0</v>
      </c>
      <c r="J25" s="22">
        <v>22504</v>
      </c>
      <c r="K25" s="22">
        <v>18460</v>
      </c>
      <c r="L25" s="22">
        <v>769463</v>
      </c>
      <c r="M25" s="22">
        <v>93707</v>
      </c>
      <c r="N25" s="22">
        <v>289097</v>
      </c>
      <c r="O25" s="22">
        <v>1282</v>
      </c>
      <c r="P25" s="22">
        <v>49599</v>
      </c>
      <c r="Q25" s="22">
        <v>209009</v>
      </c>
      <c r="R25" s="22">
        <v>357299</v>
      </c>
      <c r="S25" s="22">
        <v>0</v>
      </c>
      <c r="T25" s="22">
        <v>41014</v>
      </c>
      <c r="U25" s="22">
        <v>0</v>
      </c>
      <c r="V25" s="22">
        <v>0</v>
      </c>
      <c r="W25" s="22">
        <v>0</v>
      </c>
      <c r="X25" s="22">
        <v>1652458</v>
      </c>
      <c r="Y25" s="22">
        <v>1138441</v>
      </c>
      <c r="Z25" s="22">
        <v>749693</v>
      </c>
      <c r="AA25" s="22">
        <v>0</v>
      </c>
      <c r="AB25" s="22">
        <v>0</v>
      </c>
      <c r="AC25" s="22">
        <v>208837</v>
      </c>
      <c r="AD25" s="22">
        <v>21131629</v>
      </c>
      <c r="AE25" s="22">
        <v>6007874</v>
      </c>
      <c r="AF25" s="22">
        <v>3312501</v>
      </c>
      <c r="AG25" s="22">
        <v>0</v>
      </c>
      <c r="AH25" s="22">
        <v>4198310</v>
      </c>
      <c r="AI25" s="22">
        <v>0</v>
      </c>
      <c r="AJ25" s="22">
        <v>1120185</v>
      </c>
      <c r="AK25" s="22">
        <v>308842</v>
      </c>
      <c r="AL25" s="22">
        <v>682101</v>
      </c>
      <c r="AM25" s="22">
        <v>7633</v>
      </c>
      <c r="AN25" s="22">
        <v>0</v>
      </c>
      <c r="AO25" s="22">
        <v>706</v>
      </c>
      <c r="AP25" s="22">
        <v>5697555</v>
      </c>
      <c r="AQ25" s="22">
        <v>0</v>
      </c>
      <c r="AR25" s="22">
        <v>0</v>
      </c>
      <c r="AS25" s="22">
        <v>55108</v>
      </c>
      <c r="AT25" s="22">
        <v>21390815</v>
      </c>
      <c r="AU25" s="22">
        <v>-259186</v>
      </c>
    </row>
    <row r="26" spans="1:47" x14ac:dyDescent="0.25">
      <c r="A26" s="22" t="s">
        <v>120</v>
      </c>
      <c r="B26" s="22" t="s">
        <v>163</v>
      </c>
      <c r="C26" s="22" t="s">
        <v>168</v>
      </c>
      <c r="D26" s="22" t="s">
        <v>169</v>
      </c>
      <c r="E26" s="22">
        <v>6839138</v>
      </c>
      <c r="F26" s="22">
        <v>0</v>
      </c>
      <c r="G26" s="22">
        <v>0</v>
      </c>
      <c r="H26" s="22">
        <v>0</v>
      </c>
      <c r="I26" s="22">
        <v>66694</v>
      </c>
      <c r="J26" s="22">
        <v>92290</v>
      </c>
      <c r="K26" s="22">
        <v>0</v>
      </c>
      <c r="L26" s="22">
        <v>276880</v>
      </c>
      <c r="M26" s="22">
        <v>98493</v>
      </c>
      <c r="N26" s="22">
        <v>11420</v>
      </c>
      <c r="O26" s="22">
        <v>19906</v>
      </c>
      <c r="P26" s="22">
        <v>0</v>
      </c>
      <c r="Q26" s="22">
        <v>113189</v>
      </c>
      <c r="R26" s="22">
        <v>865526</v>
      </c>
      <c r="S26" s="22">
        <v>0</v>
      </c>
      <c r="T26" s="22">
        <v>16371</v>
      </c>
      <c r="U26" s="22">
        <v>0</v>
      </c>
      <c r="V26" s="22">
        <v>0</v>
      </c>
      <c r="W26" s="22">
        <v>450754</v>
      </c>
      <c r="X26" s="22">
        <v>17850</v>
      </c>
      <c r="Y26" s="22">
        <v>3547827</v>
      </c>
      <c r="Z26" s="22">
        <v>136080</v>
      </c>
      <c r="AA26" s="22">
        <v>0</v>
      </c>
      <c r="AB26" s="22">
        <v>207038</v>
      </c>
      <c r="AC26" s="22">
        <v>44258</v>
      </c>
      <c r="AD26" s="22">
        <v>12803714</v>
      </c>
      <c r="AE26" s="22">
        <v>2689940</v>
      </c>
      <c r="AF26" s="22">
        <v>1050438</v>
      </c>
      <c r="AG26" s="22">
        <v>167603</v>
      </c>
      <c r="AH26" s="22">
        <v>2189378</v>
      </c>
      <c r="AI26" s="22">
        <v>0</v>
      </c>
      <c r="AJ26" s="22">
        <v>513812</v>
      </c>
      <c r="AK26" s="22">
        <v>102580</v>
      </c>
      <c r="AL26" s="22">
        <v>32480</v>
      </c>
      <c r="AM26" s="22">
        <v>39</v>
      </c>
      <c r="AN26" s="22">
        <v>0</v>
      </c>
      <c r="AO26" s="22">
        <v>14527</v>
      </c>
      <c r="AP26" s="22">
        <v>1555632</v>
      </c>
      <c r="AQ26" s="22">
        <v>16419</v>
      </c>
      <c r="AR26" s="22">
        <v>0</v>
      </c>
      <c r="AS26" s="22">
        <v>9796</v>
      </c>
      <c r="AT26" s="22">
        <v>8342644</v>
      </c>
      <c r="AU26" s="22">
        <v>4461070</v>
      </c>
    </row>
    <row r="27" spans="1:47" x14ac:dyDescent="0.25">
      <c r="A27" s="22" t="s">
        <v>120</v>
      </c>
      <c r="B27" s="22" t="s">
        <v>163</v>
      </c>
      <c r="C27" s="22" t="s">
        <v>170</v>
      </c>
      <c r="D27" s="22" t="s">
        <v>171</v>
      </c>
      <c r="E27" s="22">
        <v>10490229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621678</v>
      </c>
      <c r="M27" s="22">
        <v>63680</v>
      </c>
      <c r="N27" s="22">
        <v>0</v>
      </c>
      <c r="O27" s="22">
        <v>0</v>
      </c>
      <c r="P27" s="22">
        <v>0</v>
      </c>
      <c r="Q27" s="22">
        <v>158793</v>
      </c>
      <c r="R27" s="22">
        <v>66719</v>
      </c>
      <c r="S27" s="22">
        <v>0</v>
      </c>
      <c r="T27" s="22">
        <v>0</v>
      </c>
      <c r="U27" s="22">
        <v>0</v>
      </c>
      <c r="V27" s="22">
        <v>0</v>
      </c>
      <c r="W27" s="22">
        <v>323120</v>
      </c>
      <c r="X27" s="22">
        <v>17336</v>
      </c>
      <c r="Y27" s="22">
        <v>3908636</v>
      </c>
      <c r="Z27" s="22">
        <v>0</v>
      </c>
      <c r="AA27" s="22">
        <v>0</v>
      </c>
      <c r="AB27" s="22">
        <v>0</v>
      </c>
      <c r="AC27" s="22">
        <v>234562</v>
      </c>
      <c r="AD27" s="22">
        <v>15884753</v>
      </c>
      <c r="AE27" s="22">
        <v>3544251</v>
      </c>
      <c r="AF27" s="22">
        <v>5588022</v>
      </c>
      <c r="AG27" s="22">
        <v>0</v>
      </c>
      <c r="AH27" s="22">
        <v>1664682</v>
      </c>
      <c r="AI27" s="22">
        <v>101892</v>
      </c>
      <c r="AJ27" s="22">
        <v>0</v>
      </c>
      <c r="AK27" s="22">
        <v>395118</v>
      </c>
      <c r="AL27" s="22">
        <v>250468</v>
      </c>
      <c r="AM27" s="22">
        <v>1155</v>
      </c>
      <c r="AN27" s="22">
        <v>0</v>
      </c>
      <c r="AO27" s="22">
        <v>0</v>
      </c>
      <c r="AP27" s="22">
        <v>2235409</v>
      </c>
      <c r="AQ27" s="22">
        <v>9195</v>
      </c>
      <c r="AR27" s="22">
        <v>0</v>
      </c>
      <c r="AS27" s="22">
        <v>0</v>
      </c>
      <c r="AT27" s="22">
        <v>13790192</v>
      </c>
      <c r="AU27" s="22">
        <v>2094561</v>
      </c>
    </row>
    <row r="28" spans="1:47" x14ac:dyDescent="0.25">
      <c r="A28" s="22" t="s">
        <v>120</v>
      </c>
      <c r="B28" s="22" t="s">
        <v>163</v>
      </c>
      <c r="C28" s="22" t="s">
        <v>172</v>
      </c>
      <c r="D28" s="22" t="s">
        <v>173</v>
      </c>
      <c r="E28" s="22">
        <v>16658102</v>
      </c>
      <c r="F28" s="22">
        <v>0</v>
      </c>
      <c r="G28" s="22">
        <v>0</v>
      </c>
      <c r="H28" s="22">
        <v>0</v>
      </c>
      <c r="I28" s="22">
        <v>54484</v>
      </c>
      <c r="J28" s="22">
        <v>75283</v>
      </c>
      <c r="K28" s="22">
        <v>0</v>
      </c>
      <c r="L28" s="22">
        <v>1221012</v>
      </c>
      <c r="M28" s="22">
        <v>97433</v>
      </c>
      <c r="N28" s="22">
        <v>0</v>
      </c>
      <c r="O28" s="22">
        <v>54519</v>
      </c>
      <c r="P28" s="22">
        <v>0</v>
      </c>
      <c r="Q28" s="22">
        <v>506925</v>
      </c>
      <c r="R28" s="22">
        <v>4645</v>
      </c>
      <c r="S28" s="22">
        <v>0</v>
      </c>
      <c r="T28" s="22">
        <v>0</v>
      </c>
      <c r="U28" s="22">
        <v>2810735</v>
      </c>
      <c r="V28" s="22">
        <v>0</v>
      </c>
      <c r="W28" s="22">
        <v>0</v>
      </c>
      <c r="X28" s="22">
        <v>12349</v>
      </c>
      <c r="Y28" s="22">
        <v>7679760</v>
      </c>
      <c r="Z28" s="22">
        <v>0</v>
      </c>
      <c r="AA28" s="22">
        <v>0</v>
      </c>
      <c r="AB28" s="22">
        <v>0</v>
      </c>
      <c r="AC28" s="22">
        <v>86603</v>
      </c>
      <c r="AD28" s="22">
        <v>29261850</v>
      </c>
      <c r="AE28" s="22">
        <v>3912225</v>
      </c>
      <c r="AF28" s="22">
        <v>21131592</v>
      </c>
      <c r="AG28" s="22">
        <v>0</v>
      </c>
      <c r="AH28" s="22">
        <v>722227</v>
      </c>
      <c r="AI28" s="22">
        <v>0</v>
      </c>
      <c r="AJ28" s="22">
        <v>2055811</v>
      </c>
      <c r="AK28" s="22">
        <v>0</v>
      </c>
      <c r="AL28" s="22">
        <v>0</v>
      </c>
      <c r="AM28" s="22">
        <v>2445</v>
      </c>
      <c r="AN28" s="22">
        <v>0</v>
      </c>
      <c r="AO28" s="22">
        <v>48731</v>
      </c>
      <c r="AP28" s="22">
        <v>0</v>
      </c>
      <c r="AQ28" s="22">
        <v>149973</v>
      </c>
      <c r="AR28" s="22">
        <v>0</v>
      </c>
      <c r="AS28" s="22">
        <v>0</v>
      </c>
      <c r="AT28" s="22">
        <v>28023004</v>
      </c>
      <c r="AU28" s="22">
        <v>1238846</v>
      </c>
    </row>
    <row r="29" spans="1:47" x14ac:dyDescent="0.25">
      <c r="A29" s="22" t="s">
        <v>120</v>
      </c>
      <c r="B29" s="22" t="s">
        <v>163</v>
      </c>
      <c r="C29" s="22" t="s">
        <v>174</v>
      </c>
      <c r="D29" s="22" t="s">
        <v>175</v>
      </c>
      <c r="E29" s="22">
        <v>3677654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488830</v>
      </c>
      <c r="M29" s="22">
        <v>93655</v>
      </c>
      <c r="N29" s="22">
        <v>91837</v>
      </c>
      <c r="O29" s="22">
        <v>0</v>
      </c>
      <c r="P29" s="22">
        <v>0</v>
      </c>
      <c r="Q29" s="22">
        <v>208832</v>
      </c>
      <c r="R29" s="22">
        <v>15755</v>
      </c>
      <c r="S29" s="22">
        <v>0</v>
      </c>
      <c r="T29" s="22">
        <v>-74</v>
      </c>
      <c r="U29" s="22">
        <v>200000</v>
      </c>
      <c r="V29" s="22">
        <v>0</v>
      </c>
      <c r="W29" s="22">
        <v>0</v>
      </c>
      <c r="X29" s="22">
        <v>0</v>
      </c>
      <c r="Y29" s="22">
        <v>1416418</v>
      </c>
      <c r="Z29" s="22">
        <v>0</v>
      </c>
      <c r="AA29" s="22">
        <v>0</v>
      </c>
      <c r="AB29" s="22">
        <v>0</v>
      </c>
      <c r="AC29" s="22">
        <v>106105</v>
      </c>
      <c r="AD29" s="22">
        <v>6299012</v>
      </c>
      <c r="AE29" s="22">
        <v>1717904</v>
      </c>
      <c r="AF29" s="22">
        <v>1334112</v>
      </c>
      <c r="AG29" s="22">
        <v>0</v>
      </c>
      <c r="AH29" s="22">
        <v>450852</v>
      </c>
      <c r="AI29" s="22">
        <v>0</v>
      </c>
      <c r="AJ29" s="22">
        <v>73498</v>
      </c>
      <c r="AK29" s="22">
        <v>175646</v>
      </c>
      <c r="AL29" s="22">
        <v>0</v>
      </c>
      <c r="AM29" s="22">
        <v>7461</v>
      </c>
      <c r="AN29" s="22">
        <v>0</v>
      </c>
      <c r="AO29" s="22">
        <v>0</v>
      </c>
      <c r="AP29" s="22">
        <v>1316626</v>
      </c>
      <c r="AQ29" s="22">
        <v>0</v>
      </c>
      <c r="AR29" s="22">
        <v>0</v>
      </c>
      <c r="AS29" s="22">
        <v>0</v>
      </c>
      <c r="AT29" s="22">
        <v>5076099</v>
      </c>
      <c r="AU29" s="22">
        <v>1222913</v>
      </c>
    </row>
    <row r="30" spans="1:47" x14ac:dyDescent="0.25">
      <c r="A30" s="22" t="s">
        <v>120</v>
      </c>
      <c r="B30" s="22" t="s">
        <v>163</v>
      </c>
      <c r="C30" s="22" t="s">
        <v>176</v>
      </c>
      <c r="D30" s="22" t="s">
        <v>177</v>
      </c>
      <c r="E30" s="22">
        <v>5924873</v>
      </c>
      <c r="F30" s="22">
        <v>0</v>
      </c>
      <c r="G30" s="22">
        <v>0</v>
      </c>
      <c r="H30" s="22">
        <v>0</v>
      </c>
      <c r="I30" s="22">
        <v>21056</v>
      </c>
      <c r="J30" s="22">
        <v>0</v>
      </c>
      <c r="K30" s="22">
        <v>0</v>
      </c>
      <c r="L30" s="22">
        <v>263793</v>
      </c>
      <c r="M30" s="22">
        <v>46864</v>
      </c>
      <c r="N30" s="22">
        <v>3642</v>
      </c>
      <c r="O30" s="22">
        <v>0</v>
      </c>
      <c r="P30" s="22">
        <v>6428</v>
      </c>
      <c r="Q30" s="22">
        <v>275796</v>
      </c>
      <c r="R30" s="22">
        <v>14105</v>
      </c>
      <c r="S30" s="22">
        <v>0</v>
      </c>
      <c r="T30" s="22">
        <v>11531</v>
      </c>
      <c r="U30" s="22">
        <v>0</v>
      </c>
      <c r="V30" s="22">
        <v>0</v>
      </c>
      <c r="W30" s="22">
        <v>0</v>
      </c>
      <c r="X30" s="22">
        <v>5676</v>
      </c>
      <c r="Y30" s="22">
        <v>1543478</v>
      </c>
      <c r="Z30" s="22">
        <v>0</v>
      </c>
      <c r="AA30" s="22">
        <v>0</v>
      </c>
      <c r="AB30" s="22">
        <v>0</v>
      </c>
      <c r="AC30" s="22">
        <v>108232</v>
      </c>
      <c r="AD30" s="22">
        <v>8225474</v>
      </c>
      <c r="AE30" s="22">
        <v>1484050</v>
      </c>
      <c r="AF30" s="22">
        <v>1897143</v>
      </c>
      <c r="AG30" s="22">
        <v>0</v>
      </c>
      <c r="AH30" s="22">
        <v>1288659</v>
      </c>
      <c r="AI30" s="22">
        <v>6211</v>
      </c>
      <c r="AJ30" s="22">
        <v>0</v>
      </c>
      <c r="AK30" s="22">
        <v>171255</v>
      </c>
      <c r="AL30" s="22">
        <v>1375</v>
      </c>
      <c r="AM30" s="22">
        <v>1313</v>
      </c>
      <c r="AN30" s="22">
        <v>0</v>
      </c>
      <c r="AO30" s="22">
        <v>0</v>
      </c>
      <c r="AP30" s="22">
        <v>4305198</v>
      </c>
      <c r="AQ30" s="22">
        <v>64310</v>
      </c>
      <c r="AR30" s="22">
        <v>0</v>
      </c>
      <c r="AS30" s="22">
        <v>3201</v>
      </c>
      <c r="AT30" s="22">
        <v>9222715</v>
      </c>
      <c r="AU30" s="22">
        <v>-997241</v>
      </c>
    </row>
    <row r="31" spans="1:47" x14ac:dyDescent="0.25">
      <c r="A31" s="22" t="s">
        <v>120</v>
      </c>
      <c r="B31" s="22" t="s">
        <v>163</v>
      </c>
      <c r="C31" s="22" t="s">
        <v>178</v>
      </c>
      <c r="D31" s="22" t="s">
        <v>179</v>
      </c>
      <c r="E31" s="22">
        <v>34196122</v>
      </c>
      <c r="F31" s="22">
        <v>0</v>
      </c>
      <c r="G31" s="22">
        <v>0</v>
      </c>
      <c r="H31" s="22">
        <v>0</v>
      </c>
      <c r="I31" s="22">
        <v>0</v>
      </c>
      <c r="J31" s="22">
        <v>86461</v>
      </c>
      <c r="K31" s="22">
        <v>352719</v>
      </c>
      <c r="L31" s="22">
        <v>1676405</v>
      </c>
      <c r="M31" s="22">
        <v>136540</v>
      </c>
      <c r="N31" s="22">
        <v>277132</v>
      </c>
      <c r="O31" s="22">
        <v>80558</v>
      </c>
      <c r="P31" s="22">
        <v>0</v>
      </c>
      <c r="Q31" s="22">
        <v>494311</v>
      </c>
      <c r="R31" s="22">
        <v>10891</v>
      </c>
      <c r="S31" s="22">
        <v>0</v>
      </c>
      <c r="T31" s="22">
        <v>0</v>
      </c>
      <c r="U31" s="22">
        <v>1757217</v>
      </c>
      <c r="V31" s="22">
        <v>0</v>
      </c>
      <c r="W31" s="22">
        <v>16000</v>
      </c>
      <c r="X31" s="22">
        <v>41797</v>
      </c>
      <c r="Y31" s="22">
        <v>7746541</v>
      </c>
      <c r="Z31" s="22">
        <v>114911</v>
      </c>
      <c r="AA31" s="22">
        <v>0</v>
      </c>
      <c r="AB31" s="22">
        <v>69100</v>
      </c>
      <c r="AC31" s="22">
        <v>877419</v>
      </c>
      <c r="AD31" s="22">
        <v>47934124</v>
      </c>
      <c r="AE31" s="22">
        <v>8930452</v>
      </c>
      <c r="AF31" s="22">
        <v>4426722</v>
      </c>
      <c r="AG31" s="22">
        <v>0</v>
      </c>
      <c r="AH31" s="22">
        <v>6102875</v>
      </c>
      <c r="AI31" s="22">
        <v>42955</v>
      </c>
      <c r="AJ31" s="22">
        <v>2589338</v>
      </c>
      <c r="AK31" s="22">
        <v>2427594</v>
      </c>
      <c r="AL31" s="22">
        <v>214744</v>
      </c>
      <c r="AM31" s="22">
        <v>5601</v>
      </c>
      <c r="AN31" s="22">
        <v>0</v>
      </c>
      <c r="AO31" s="22">
        <v>101300</v>
      </c>
      <c r="AP31" s="22">
        <v>5606930</v>
      </c>
      <c r="AQ31" s="22">
        <v>65445</v>
      </c>
      <c r="AR31" s="22">
        <v>0</v>
      </c>
      <c r="AS31" s="22">
        <v>41625</v>
      </c>
      <c r="AT31" s="22">
        <v>30555581</v>
      </c>
      <c r="AU31" s="22">
        <v>17378543</v>
      </c>
    </row>
    <row r="32" spans="1:47" x14ac:dyDescent="0.25">
      <c r="A32" s="22" t="s">
        <v>120</v>
      </c>
      <c r="B32" s="22" t="s">
        <v>163</v>
      </c>
      <c r="C32" s="22" t="s">
        <v>180</v>
      </c>
      <c r="D32" s="22" t="s">
        <v>181</v>
      </c>
      <c r="E32" s="22">
        <v>21870925</v>
      </c>
      <c r="F32" s="22">
        <v>0</v>
      </c>
      <c r="G32" s="22">
        <v>0</v>
      </c>
      <c r="H32" s="22">
        <v>0</v>
      </c>
      <c r="I32" s="22">
        <v>0</v>
      </c>
      <c r="J32" s="22">
        <v>35580</v>
      </c>
      <c r="K32" s="22">
        <v>18737</v>
      </c>
      <c r="L32" s="22">
        <v>293817</v>
      </c>
      <c r="M32" s="22">
        <v>67649</v>
      </c>
      <c r="N32" s="22">
        <v>179745</v>
      </c>
      <c r="O32" s="22">
        <v>77890</v>
      </c>
      <c r="P32" s="22">
        <v>0</v>
      </c>
      <c r="Q32" s="22">
        <v>128414</v>
      </c>
      <c r="R32" s="22">
        <v>87135</v>
      </c>
      <c r="S32" s="22">
        <v>0</v>
      </c>
      <c r="T32" s="22">
        <v>0</v>
      </c>
      <c r="U32" s="22">
        <v>633030</v>
      </c>
      <c r="V32" s="22">
        <v>0</v>
      </c>
      <c r="W32" s="22">
        <v>0</v>
      </c>
      <c r="X32" s="22">
        <v>0</v>
      </c>
      <c r="Y32" s="22">
        <v>8775764</v>
      </c>
      <c r="Z32" s="22">
        <v>12031</v>
      </c>
      <c r="AA32" s="22">
        <v>0</v>
      </c>
      <c r="AB32" s="22">
        <v>68325</v>
      </c>
      <c r="AC32" s="22">
        <v>12360</v>
      </c>
      <c r="AD32" s="22">
        <v>32261402</v>
      </c>
      <c r="AE32" s="22">
        <v>5580686</v>
      </c>
      <c r="AF32" s="22">
        <v>12862050</v>
      </c>
      <c r="AG32" s="22">
        <v>1243088</v>
      </c>
      <c r="AH32" s="22">
        <v>306906</v>
      </c>
      <c r="AI32" s="22">
        <v>0</v>
      </c>
      <c r="AJ32" s="22">
        <v>0</v>
      </c>
      <c r="AK32" s="22">
        <v>656035</v>
      </c>
      <c r="AL32" s="22">
        <v>0</v>
      </c>
      <c r="AM32" s="22">
        <v>0</v>
      </c>
      <c r="AN32" s="22">
        <v>0</v>
      </c>
      <c r="AO32" s="22">
        <v>123439</v>
      </c>
      <c r="AP32" s="22">
        <v>3450181</v>
      </c>
      <c r="AQ32" s="22">
        <v>101001</v>
      </c>
      <c r="AR32" s="22">
        <v>0</v>
      </c>
      <c r="AS32" s="22">
        <v>0</v>
      </c>
      <c r="AT32" s="22">
        <v>24323386</v>
      </c>
      <c r="AU32" s="22">
        <v>7938016</v>
      </c>
    </row>
    <row r="33" spans="1:47" x14ac:dyDescent="0.25">
      <c r="A33" s="22" t="s">
        <v>120</v>
      </c>
      <c r="B33" s="22" t="s">
        <v>163</v>
      </c>
      <c r="C33" s="22" t="s">
        <v>182</v>
      </c>
      <c r="D33" s="22" t="s">
        <v>183</v>
      </c>
      <c r="E33" s="22">
        <v>11534009</v>
      </c>
      <c r="F33" s="22">
        <v>0</v>
      </c>
      <c r="G33" s="22">
        <v>0</v>
      </c>
      <c r="H33" s="22">
        <v>0</v>
      </c>
      <c r="I33" s="22">
        <v>0</v>
      </c>
      <c r="J33" s="22">
        <v>34194</v>
      </c>
      <c r="K33" s="22">
        <v>13734</v>
      </c>
      <c r="L33" s="22">
        <v>1721099</v>
      </c>
      <c r="M33" s="22">
        <v>144265</v>
      </c>
      <c r="N33" s="22">
        <v>15010</v>
      </c>
      <c r="O33" s="22">
        <v>102045</v>
      </c>
      <c r="P33" s="22">
        <v>0</v>
      </c>
      <c r="Q33" s="22">
        <v>137073</v>
      </c>
      <c r="R33" s="22">
        <v>44252</v>
      </c>
      <c r="S33" s="22">
        <v>0</v>
      </c>
      <c r="T33" s="22">
        <v>212445</v>
      </c>
      <c r="U33" s="22">
        <v>0</v>
      </c>
      <c r="V33" s="22">
        <v>0</v>
      </c>
      <c r="W33" s="22">
        <v>733254</v>
      </c>
      <c r="X33" s="22">
        <v>1960711</v>
      </c>
      <c r="Y33" s="22">
        <v>718862</v>
      </c>
      <c r="Z33" s="22">
        <v>219769</v>
      </c>
      <c r="AA33" s="22">
        <v>0</v>
      </c>
      <c r="AB33" s="22">
        <v>0</v>
      </c>
      <c r="AC33" s="22">
        <v>91665</v>
      </c>
      <c r="AD33" s="22">
        <v>17682387</v>
      </c>
      <c r="AE33" s="22">
        <v>4482209</v>
      </c>
      <c r="AF33" s="22">
        <v>3771098</v>
      </c>
      <c r="AG33" s="22">
        <v>0</v>
      </c>
      <c r="AH33" s="22">
        <v>1717868</v>
      </c>
      <c r="AI33" s="22">
        <v>0</v>
      </c>
      <c r="AJ33" s="22">
        <v>0</v>
      </c>
      <c r="AK33" s="22">
        <v>1710273</v>
      </c>
      <c r="AL33" s="22">
        <v>0</v>
      </c>
      <c r="AM33" s="22">
        <v>0</v>
      </c>
      <c r="AN33" s="22">
        <v>0</v>
      </c>
      <c r="AO33" s="22">
        <v>176100</v>
      </c>
      <c r="AP33" s="22">
        <v>2617395</v>
      </c>
      <c r="AQ33" s="22">
        <v>0</v>
      </c>
      <c r="AR33" s="22">
        <v>0</v>
      </c>
      <c r="AS33" s="22">
        <v>0</v>
      </c>
      <c r="AT33" s="22">
        <v>14474943</v>
      </c>
      <c r="AU33" s="22">
        <v>3207444</v>
      </c>
    </row>
    <row r="34" spans="1:47" x14ac:dyDescent="0.25">
      <c r="A34" s="22" t="s">
        <v>120</v>
      </c>
      <c r="B34" s="22" t="s">
        <v>163</v>
      </c>
      <c r="C34" s="22" t="s">
        <v>184</v>
      </c>
      <c r="D34" s="22" t="s">
        <v>185</v>
      </c>
      <c r="E34" s="22">
        <v>3699642</v>
      </c>
      <c r="F34" s="22">
        <v>338852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414226</v>
      </c>
      <c r="M34" s="22">
        <v>67304</v>
      </c>
      <c r="N34" s="22">
        <v>0</v>
      </c>
      <c r="O34" s="22">
        <v>0</v>
      </c>
      <c r="P34" s="22">
        <v>0</v>
      </c>
      <c r="Q34" s="22">
        <v>273516</v>
      </c>
      <c r="R34" s="22">
        <v>0</v>
      </c>
      <c r="S34" s="22">
        <v>0</v>
      </c>
      <c r="T34" s="22">
        <v>98386</v>
      </c>
      <c r="U34" s="22">
        <v>51545</v>
      </c>
      <c r="V34" s="22">
        <v>0</v>
      </c>
      <c r="W34" s="22">
        <v>0</v>
      </c>
      <c r="X34" s="22">
        <v>1818120</v>
      </c>
      <c r="Y34" s="22">
        <v>321377</v>
      </c>
      <c r="Z34" s="22">
        <v>0</v>
      </c>
      <c r="AA34" s="22">
        <v>0</v>
      </c>
      <c r="AB34" s="22">
        <v>0</v>
      </c>
      <c r="AC34" s="22">
        <v>69783</v>
      </c>
      <c r="AD34" s="22">
        <v>7152751</v>
      </c>
      <c r="AE34" s="22">
        <v>2199425</v>
      </c>
      <c r="AF34" s="22">
        <v>0</v>
      </c>
      <c r="AG34" s="22">
        <v>0</v>
      </c>
      <c r="AH34" s="22">
        <v>2868992</v>
      </c>
      <c r="AI34" s="22">
        <v>0</v>
      </c>
      <c r="AJ34" s="22">
        <v>0</v>
      </c>
      <c r="AK34" s="22">
        <v>0</v>
      </c>
      <c r="AL34" s="22">
        <v>284393</v>
      </c>
      <c r="AM34" s="22">
        <v>0</v>
      </c>
      <c r="AN34" s="22">
        <v>0</v>
      </c>
      <c r="AO34" s="22">
        <v>0</v>
      </c>
      <c r="AP34" s="22">
        <v>2326109</v>
      </c>
      <c r="AQ34" s="22">
        <v>0</v>
      </c>
      <c r="AR34" s="22">
        <v>0</v>
      </c>
      <c r="AS34" s="22">
        <v>0</v>
      </c>
      <c r="AT34" s="22">
        <v>7678919</v>
      </c>
      <c r="AU34" s="22">
        <v>-526168</v>
      </c>
    </row>
    <row r="35" spans="1:47" x14ac:dyDescent="0.25">
      <c r="A35" s="22" t="s">
        <v>120</v>
      </c>
      <c r="B35" s="22" t="s">
        <v>163</v>
      </c>
      <c r="C35" s="22" t="s">
        <v>186</v>
      </c>
      <c r="D35" s="22" t="s">
        <v>187</v>
      </c>
      <c r="E35" s="22">
        <v>15806126</v>
      </c>
      <c r="F35" s="22">
        <v>0</v>
      </c>
      <c r="G35" s="22">
        <v>0</v>
      </c>
      <c r="H35" s="22">
        <v>0</v>
      </c>
      <c r="I35" s="22">
        <v>27667</v>
      </c>
      <c r="J35" s="22">
        <v>16400</v>
      </c>
      <c r="K35" s="22">
        <v>0</v>
      </c>
      <c r="L35" s="22">
        <v>331772</v>
      </c>
      <c r="M35" s="22">
        <v>71006</v>
      </c>
      <c r="N35" s="22">
        <v>1980</v>
      </c>
      <c r="O35" s="22">
        <v>0</v>
      </c>
      <c r="P35" s="22">
        <v>0</v>
      </c>
      <c r="Q35" s="22">
        <v>725371</v>
      </c>
      <c r="R35" s="22">
        <v>21763</v>
      </c>
      <c r="S35" s="22">
        <v>0</v>
      </c>
      <c r="T35" s="22">
        <v>0</v>
      </c>
      <c r="U35" s="22">
        <v>0</v>
      </c>
      <c r="V35" s="22">
        <v>0</v>
      </c>
      <c r="W35" s="22">
        <v>4245952</v>
      </c>
      <c r="X35" s="22">
        <v>9268</v>
      </c>
      <c r="Y35" s="22">
        <v>0</v>
      </c>
      <c r="Z35" s="22">
        <v>0</v>
      </c>
      <c r="AA35" s="22">
        <v>150000</v>
      </c>
      <c r="AB35" s="22">
        <v>0</v>
      </c>
      <c r="AC35" s="22">
        <v>110951</v>
      </c>
      <c r="AD35" s="22">
        <v>21518256</v>
      </c>
      <c r="AE35" s="22">
        <v>2202392</v>
      </c>
      <c r="AF35" s="22">
        <v>8893457</v>
      </c>
      <c r="AG35" s="22">
        <v>0</v>
      </c>
      <c r="AH35" s="22">
        <v>1159050</v>
      </c>
      <c r="AI35" s="22">
        <v>0</v>
      </c>
      <c r="AJ35" s="22">
        <v>0</v>
      </c>
      <c r="AK35" s="22">
        <v>885446</v>
      </c>
      <c r="AL35" s="22">
        <v>0</v>
      </c>
      <c r="AM35" s="22">
        <v>2717</v>
      </c>
      <c r="AN35" s="22">
        <v>0</v>
      </c>
      <c r="AO35" s="22">
        <v>0</v>
      </c>
      <c r="AP35" s="22">
        <v>1584489</v>
      </c>
      <c r="AQ35" s="22">
        <v>0</v>
      </c>
      <c r="AR35" s="22">
        <v>0</v>
      </c>
      <c r="AS35" s="22">
        <v>0</v>
      </c>
      <c r="AT35" s="22">
        <v>14727551</v>
      </c>
      <c r="AU35" s="22">
        <v>6790705</v>
      </c>
    </row>
    <row r="36" spans="1:47" x14ac:dyDescent="0.25">
      <c r="A36" s="22" t="s">
        <v>120</v>
      </c>
      <c r="B36" s="22" t="s">
        <v>163</v>
      </c>
      <c r="C36" s="22" t="s">
        <v>188</v>
      </c>
      <c r="D36" s="22" t="s">
        <v>189</v>
      </c>
      <c r="E36" s="22">
        <v>29724711</v>
      </c>
      <c r="F36" s="22">
        <v>0</v>
      </c>
      <c r="G36" s="22">
        <v>0</v>
      </c>
      <c r="H36" s="22">
        <v>0</v>
      </c>
      <c r="I36" s="22">
        <v>589057</v>
      </c>
      <c r="J36" s="22">
        <v>0</v>
      </c>
      <c r="K36" s="22">
        <v>0</v>
      </c>
      <c r="L36" s="22">
        <v>1747087</v>
      </c>
      <c r="M36" s="22">
        <v>335984</v>
      </c>
      <c r="N36" s="22">
        <v>39678</v>
      </c>
      <c r="O36" s="22">
        <v>131577</v>
      </c>
      <c r="P36" s="22">
        <v>0</v>
      </c>
      <c r="Q36" s="22">
        <v>681284</v>
      </c>
      <c r="R36" s="22">
        <v>104123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11494658</v>
      </c>
      <c r="Z36" s="22">
        <v>0</v>
      </c>
      <c r="AA36" s="22">
        <v>0</v>
      </c>
      <c r="AB36" s="22">
        <v>23482</v>
      </c>
      <c r="AC36" s="22">
        <v>1009536</v>
      </c>
      <c r="AD36" s="22">
        <v>45881177</v>
      </c>
      <c r="AE36" s="22">
        <v>5714784</v>
      </c>
      <c r="AF36" s="22">
        <v>6753075</v>
      </c>
      <c r="AG36" s="22">
        <v>0</v>
      </c>
      <c r="AH36" s="22">
        <v>3629383</v>
      </c>
      <c r="AI36" s="22">
        <v>0</v>
      </c>
      <c r="AJ36" s="22">
        <v>39760</v>
      </c>
      <c r="AK36" s="22">
        <v>69742</v>
      </c>
      <c r="AL36" s="22">
        <v>2537919</v>
      </c>
      <c r="AM36" s="22">
        <v>1745</v>
      </c>
      <c r="AN36" s="22">
        <v>0</v>
      </c>
      <c r="AO36" s="22">
        <v>0</v>
      </c>
      <c r="AP36" s="22">
        <v>15537399</v>
      </c>
      <c r="AQ36" s="22">
        <v>4668993</v>
      </c>
      <c r="AR36" s="22">
        <v>0</v>
      </c>
      <c r="AS36" s="22">
        <v>0</v>
      </c>
      <c r="AT36" s="22">
        <v>38952800</v>
      </c>
      <c r="AU36" s="22">
        <v>6928377</v>
      </c>
    </row>
    <row r="37" spans="1:47" x14ac:dyDescent="0.25">
      <c r="A37" s="22" t="s">
        <v>120</v>
      </c>
      <c r="B37" s="22" t="s">
        <v>163</v>
      </c>
      <c r="C37" s="22" t="s">
        <v>190</v>
      </c>
      <c r="D37" s="22" t="s">
        <v>191</v>
      </c>
      <c r="E37" s="22">
        <v>15138066</v>
      </c>
      <c r="F37" s="22">
        <v>0</v>
      </c>
      <c r="G37" s="22">
        <v>0</v>
      </c>
      <c r="H37" s="22">
        <v>0</v>
      </c>
      <c r="I37" s="22">
        <v>0</v>
      </c>
      <c r="J37" s="22">
        <v>181026</v>
      </c>
      <c r="K37" s="22">
        <v>0</v>
      </c>
      <c r="L37" s="22">
        <v>898117</v>
      </c>
      <c r="M37" s="22">
        <v>94868</v>
      </c>
      <c r="N37" s="22">
        <v>20988</v>
      </c>
      <c r="O37" s="22">
        <v>4148</v>
      </c>
      <c r="P37" s="22">
        <v>0</v>
      </c>
      <c r="Q37" s="22">
        <v>1720776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391609</v>
      </c>
      <c r="Y37" s="22">
        <v>4694296</v>
      </c>
      <c r="Z37" s="22">
        <v>0</v>
      </c>
      <c r="AA37" s="22">
        <v>0</v>
      </c>
      <c r="AB37" s="22">
        <v>0</v>
      </c>
      <c r="AC37" s="22">
        <v>844605</v>
      </c>
      <c r="AD37" s="22">
        <v>23988499</v>
      </c>
      <c r="AE37" s="22">
        <v>4011524</v>
      </c>
      <c r="AF37" s="22">
        <v>5042801</v>
      </c>
      <c r="AG37" s="22">
        <v>909244</v>
      </c>
      <c r="AH37" s="22">
        <v>2841634</v>
      </c>
      <c r="AI37" s="22">
        <v>0</v>
      </c>
      <c r="AJ37" s="22">
        <v>0</v>
      </c>
      <c r="AK37" s="22">
        <v>0</v>
      </c>
      <c r="AL37" s="22">
        <v>440007</v>
      </c>
      <c r="AM37" s="22">
        <v>36441</v>
      </c>
      <c r="AN37" s="22">
        <v>0</v>
      </c>
      <c r="AO37" s="22">
        <v>0</v>
      </c>
      <c r="AP37" s="22">
        <v>8221364</v>
      </c>
      <c r="AQ37" s="22">
        <v>257838</v>
      </c>
      <c r="AR37" s="22">
        <v>0</v>
      </c>
      <c r="AS37" s="22">
        <v>64347</v>
      </c>
      <c r="AT37" s="22">
        <v>21825200</v>
      </c>
      <c r="AU37" s="22">
        <v>2163299</v>
      </c>
    </row>
    <row r="38" spans="1:47" x14ac:dyDescent="0.25">
      <c r="A38" s="22" t="s">
        <v>120</v>
      </c>
      <c r="B38" s="22" t="s">
        <v>163</v>
      </c>
      <c r="C38" s="22" t="s">
        <v>192</v>
      </c>
      <c r="D38" s="22" t="s">
        <v>193</v>
      </c>
      <c r="E38" s="22">
        <v>4601799</v>
      </c>
      <c r="F38" s="22">
        <v>0</v>
      </c>
      <c r="G38" s="22">
        <v>0</v>
      </c>
      <c r="H38" s="22">
        <v>0</v>
      </c>
      <c r="I38" s="22">
        <v>1209</v>
      </c>
      <c r="J38" s="22">
        <v>0</v>
      </c>
      <c r="K38" s="22">
        <v>0</v>
      </c>
      <c r="L38" s="22">
        <v>517084</v>
      </c>
      <c r="M38" s="22">
        <v>21269</v>
      </c>
      <c r="N38" s="22">
        <v>0</v>
      </c>
      <c r="O38" s="22">
        <v>0</v>
      </c>
      <c r="P38" s="22">
        <v>0</v>
      </c>
      <c r="Q38" s="22">
        <v>43067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5785</v>
      </c>
      <c r="Y38" s="22">
        <v>1289768</v>
      </c>
      <c r="Z38" s="22">
        <v>57262</v>
      </c>
      <c r="AA38" s="22">
        <v>0</v>
      </c>
      <c r="AB38" s="22">
        <v>0</v>
      </c>
      <c r="AC38" s="22">
        <v>0</v>
      </c>
      <c r="AD38" s="22">
        <v>6537243</v>
      </c>
      <c r="AE38" s="22">
        <v>1519541</v>
      </c>
      <c r="AF38" s="22">
        <v>1122794</v>
      </c>
      <c r="AG38" s="22">
        <v>0</v>
      </c>
      <c r="AH38" s="22">
        <v>767553</v>
      </c>
      <c r="AI38" s="22">
        <v>3901</v>
      </c>
      <c r="AJ38" s="22">
        <v>0</v>
      </c>
      <c r="AK38" s="22">
        <v>51786</v>
      </c>
      <c r="AL38" s="22">
        <v>479588</v>
      </c>
      <c r="AM38" s="22">
        <v>179</v>
      </c>
      <c r="AN38" s="22">
        <v>0</v>
      </c>
      <c r="AO38" s="22">
        <v>0</v>
      </c>
      <c r="AP38" s="22">
        <v>691003</v>
      </c>
      <c r="AQ38" s="22">
        <v>23364</v>
      </c>
      <c r="AR38" s="22">
        <v>0</v>
      </c>
      <c r="AS38" s="22">
        <v>0</v>
      </c>
      <c r="AT38" s="22">
        <v>4659709</v>
      </c>
      <c r="AU38" s="22">
        <v>1877534</v>
      </c>
    </row>
    <row r="39" spans="1:47" x14ac:dyDescent="0.25">
      <c r="A39" s="22" t="s">
        <v>120</v>
      </c>
      <c r="B39" s="22" t="s">
        <v>163</v>
      </c>
      <c r="C39" s="22" t="s">
        <v>194</v>
      </c>
      <c r="D39" s="22" t="s">
        <v>195</v>
      </c>
      <c r="E39" s="22">
        <v>15997528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153491</v>
      </c>
      <c r="L39" s="22">
        <v>514190</v>
      </c>
      <c r="M39" s="22">
        <v>73882</v>
      </c>
      <c r="N39" s="22">
        <v>15099</v>
      </c>
      <c r="O39" s="22">
        <v>19864</v>
      </c>
      <c r="P39" s="22">
        <v>0</v>
      </c>
      <c r="Q39" s="22">
        <v>119141</v>
      </c>
      <c r="R39" s="22">
        <v>5054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13086</v>
      </c>
      <c r="Y39" s="22">
        <v>1277850</v>
      </c>
      <c r="Z39" s="22">
        <v>146179</v>
      </c>
      <c r="AA39" s="22">
        <v>0</v>
      </c>
      <c r="AB39" s="22">
        <v>0</v>
      </c>
      <c r="AC39" s="22">
        <v>22816</v>
      </c>
      <c r="AD39" s="22">
        <v>18358180</v>
      </c>
      <c r="AE39" s="22">
        <v>4949966</v>
      </c>
      <c r="AF39" s="22">
        <v>2271048</v>
      </c>
      <c r="AG39" s="22">
        <v>0</v>
      </c>
      <c r="AH39" s="22">
        <v>2427211</v>
      </c>
      <c r="AI39" s="22">
        <v>12305</v>
      </c>
      <c r="AJ39" s="22">
        <v>0</v>
      </c>
      <c r="AK39" s="22">
        <v>548448</v>
      </c>
      <c r="AL39" s="22">
        <v>406632</v>
      </c>
      <c r="AM39" s="22">
        <v>0</v>
      </c>
      <c r="AN39" s="22">
        <v>323</v>
      </c>
      <c r="AO39" s="22">
        <v>1032</v>
      </c>
      <c r="AP39" s="22">
        <v>3083175</v>
      </c>
      <c r="AQ39" s="22">
        <v>283855</v>
      </c>
      <c r="AR39" s="22">
        <v>0</v>
      </c>
      <c r="AS39" s="22">
        <v>0</v>
      </c>
      <c r="AT39" s="22">
        <v>13983995</v>
      </c>
      <c r="AU39" s="22">
        <v>4374185</v>
      </c>
    </row>
    <row r="40" spans="1:47" x14ac:dyDescent="0.25">
      <c r="A40" s="22" t="s">
        <v>120</v>
      </c>
      <c r="B40" s="22" t="s">
        <v>163</v>
      </c>
      <c r="C40" s="22" t="s">
        <v>196</v>
      </c>
      <c r="D40" s="22" t="s">
        <v>197</v>
      </c>
      <c r="E40" s="22">
        <v>20026554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1216258</v>
      </c>
      <c r="M40" s="22">
        <v>481242</v>
      </c>
      <c r="N40" s="22">
        <v>837647</v>
      </c>
      <c r="O40" s="22">
        <v>0</v>
      </c>
      <c r="P40" s="22">
        <v>0</v>
      </c>
      <c r="Q40" s="22">
        <v>126637</v>
      </c>
      <c r="R40" s="22">
        <v>176787</v>
      </c>
      <c r="S40" s="22">
        <v>0</v>
      </c>
      <c r="T40" s="22">
        <v>755468</v>
      </c>
      <c r="U40" s="22">
        <v>76380</v>
      </c>
      <c r="V40" s="22">
        <v>0</v>
      </c>
      <c r="W40" s="22">
        <v>0</v>
      </c>
      <c r="X40" s="22">
        <v>1179695</v>
      </c>
      <c r="Y40" s="22">
        <v>9232776</v>
      </c>
      <c r="Z40" s="22">
        <v>0</v>
      </c>
      <c r="AA40" s="22">
        <v>0</v>
      </c>
      <c r="AB40" s="22">
        <v>3304108</v>
      </c>
      <c r="AC40" s="22">
        <v>238708</v>
      </c>
      <c r="AD40" s="22">
        <v>37652260</v>
      </c>
      <c r="AE40" s="22">
        <v>11694639</v>
      </c>
      <c r="AF40" s="22">
        <v>6036451</v>
      </c>
      <c r="AG40" s="22">
        <v>1055746</v>
      </c>
      <c r="AH40" s="22">
        <v>7173026</v>
      </c>
      <c r="AI40" s="22">
        <v>0</v>
      </c>
      <c r="AJ40" s="22">
        <v>0</v>
      </c>
      <c r="AK40" s="22">
        <v>0</v>
      </c>
      <c r="AL40" s="22">
        <v>1682684</v>
      </c>
      <c r="AM40" s="22">
        <v>34522</v>
      </c>
      <c r="AN40" s="22">
        <v>0</v>
      </c>
      <c r="AO40" s="22">
        <v>254266</v>
      </c>
      <c r="AP40" s="22">
        <v>12747719</v>
      </c>
      <c r="AQ40" s="22">
        <v>155489</v>
      </c>
      <c r="AR40" s="22">
        <v>0</v>
      </c>
      <c r="AS40" s="22">
        <v>1276254</v>
      </c>
      <c r="AT40" s="22">
        <v>42110796</v>
      </c>
      <c r="AU40" s="22">
        <v>-4458536</v>
      </c>
    </row>
    <row r="41" spans="1:47" x14ac:dyDescent="0.25">
      <c r="A41" s="22" t="s">
        <v>120</v>
      </c>
      <c r="B41" s="22" t="s">
        <v>163</v>
      </c>
      <c r="C41" s="22" t="s">
        <v>198</v>
      </c>
      <c r="D41" s="22" t="s">
        <v>199</v>
      </c>
      <c r="E41" s="22">
        <v>6033679</v>
      </c>
      <c r="F41" s="22">
        <v>0</v>
      </c>
      <c r="G41" s="22">
        <v>0</v>
      </c>
      <c r="H41" s="22">
        <v>0</v>
      </c>
      <c r="I41" s="22">
        <v>0</v>
      </c>
      <c r="J41" s="22">
        <v>19418</v>
      </c>
      <c r="K41" s="22">
        <v>1412</v>
      </c>
      <c r="L41" s="22">
        <v>318508</v>
      </c>
      <c r="M41" s="22">
        <v>70217</v>
      </c>
      <c r="N41" s="22">
        <v>19273</v>
      </c>
      <c r="O41" s="22">
        <v>509</v>
      </c>
      <c r="P41" s="22">
        <v>0</v>
      </c>
      <c r="Q41" s="22">
        <v>165281</v>
      </c>
      <c r="R41" s="22">
        <v>91763</v>
      </c>
      <c r="S41" s="22">
        <v>0</v>
      </c>
      <c r="T41" s="22">
        <v>0</v>
      </c>
      <c r="U41" s="22">
        <v>0</v>
      </c>
      <c r="V41" s="22">
        <v>0</v>
      </c>
      <c r="W41" s="22">
        <v>289145</v>
      </c>
      <c r="X41" s="22">
        <v>11046</v>
      </c>
      <c r="Y41" s="22">
        <v>1999652</v>
      </c>
      <c r="Z41" s="22">
        <v>258976</v>
      </c>
      <c r="AA41" s="22">
        <v>0</v>
      </c>
      <c r="AB41" s="22">
        <v>0</v>
      </c>
      <c r="AC41" s="22">
        <v>707232</v>
      </c>
      <c r="AD41" s="22">
        <v>9986111</v>
      </c>
      <c r="AE41" s="22">
        <v>4438935</v>
      </c>
      <c r="AF41" s="22">
        <v>1522231</v>
      </c>
      <c r="AG41" s="22">
        <v>3154</v>
      </c>
      <c r="AH41" s="22">
        <v>1857740</v>
      </c>
      <c r="AI41" s="22">
        <v>27128</v>
      </c>
      <c r="AJ41" s="22">
        <v>417236</v>
      </c>
      <c r="AK41" s="22">
        <v>8565</v>
      </c>
      <c r="AL41" s="22">
        <v>120818</v>
      </c>
      <c r="AM41" s="22">
        <v>4223</v>
      </c>
      <c r="AN41" s="22">
        <v>0</v>
      </c>
      <c r="AO41" s="22">
        <v>10939</v>
      </c>
      <c r="AP41" s="22">
        <v>2154997</v>
      </c>
      <c r="AQ41" s="22">
        <v>11141</v>
      </c>
      <c r="AR41" s="22">
        <v>0</v>
      </c>
      <c r="AS41" s="22">
        <v>11500</v>
      </c>
      <c r="AT41" s="22">
        <v>10588607</v>
      </c>
      <c r="AU41" s="22">
        <v>-602496</v>
      </c>
    </row>
    <row r="42" spans="1:47" x14ac:dyDescent="0.25">
      <c r="A42" s="22" t="s">
        <v>120</v>
      </c>
      <c r="B42" s="22" t="s">
        <v>163</v>
      </c>
      <c r="C42" s="22" t="s">
        <v>200</v>
      </c>
      <c r="D42" s="22" t="s">
        <v>201</v>
      </c>
      <c r="E42" s="22">
        <v>49006999</v>
      </c>
      <c r="F42" s="22">
        <v>0</v>
      </c>
      <c r="G42" s="22">
        <v>0</v>
      </c>
      <c r="H42" s="22">
        <v>0</v>
      </c>
      <c r="I42" s="22">
        <v>173158</v>
      </c>
      <c r="J42" s="22">
        <v>380824</v>
      </c>
      <c r="K42" s="22">
        <v>5317188</v>
      </c>
      <c r="L42" s="22">
        <v>4340208</v>
      </c>
      <c r="M42" s="22">
        <v>523737</v>
      </c>
      <c r="N42" s="22">
        <v>1042757</v>
      </c>
      <c r="O42" s="22">
        <v>236699</v>
      </c>
      <c r="P42" s="22">
        <v>134127</v>
      </c>
      <c r="Q42" s="22">
        <v>1542639</v>
      </c>
      <c r="R42" s="22">
        <v>80814</v>
      </c>
      <c r="S42" s="22">
        <v>17751</v>
      </c>
      <c r="T42" s="22">
        <v>0</v>
      </c>
      <c r="U42" s="22">
        <v>5886211</v>
      </c>
      <c r="V42" s="22">
        <v>0</v>
      </c>
      <c r="W42" s="22">
        <v>2400761</v>
      </c>
      <c r="X42" s="22">
        <v>39313</v>
      </c>
      <c r="Y42" s="22">
        <v>14672199</v>
      </c>
      <c r="Z42" s="22">
        <v>55850</v>
      </c>
      <c r="AA42" s="22">
        <v>0</v>
      </c>
      <c r="AB42" s="22">
        <v>2658744</v>
      </c>
      <c r="AC42" s="22">
        <v>1146920</v>
      </c>
      <c r="AD42" s="22">
        <v>89656899</v>
      </c>
      <c r="AE42" s="22">
        <v>14151996</v>
      </c>
      <c r="AF42" s="22">
        <v>17707336</v>
      </c>
      <c r="AG42" s="22">
        <v>0</v>
      </c>
      <c r="AH42" s="22">
        <v>5322090</v>
      </c>
      <c r="AI42" s="22">
        <v>106858</v>
      </c>
      <c r="AJ42" s="22">
        <v>1034403</v>
      </c>
      <c r="AK42" s="22">
        <v>2901009</v>
      </c>
      <c r="AL42" s="22">
        <v>0</v>
      </c>
      <c r="AM42" s="22">
        <v>14873</v>
      </c>
      <c r="AN42" s="22">
        <v>0</v>
      </c>
      <c r="AO42" s="22">
        <v>1401411</v>
      </c>
      <c r="AP42" s="22">
        <v>9990887</v>
      </c>
      <c r="AQ42" s="22">
        <v>2495629</v>
      </c>
      <c r="AR42" s="22">
        <v>0</v>
      </c>
      <c r="AS42" s="22">
        <v>2411</v>
      </c>
      <c r="AT42" s="22">
        <v>55128903</v>
      </c>
      <c r="AU42" s="22">
        <v>34527996</v>
      </c>
    </row>
    <row r="43" spans="1:47" x14ac:dyDescent="0.25">
      <c r="A43" s="22" t="s">
        <v>120</v>
      </c>
      <c r="B43" s="22" t="s">
        <v>163</v>
      </c>
      <c r="C43" s="22" t="s">
        <v>202</v>
      </c>
      <c r="D43" s="22" t="s">
        <v>203</v>
      </c>
      <c r="E43" s="22">
        <v>47219359</v>
      </c>
      <c r="F43" s="22">
        <v>0</v>
      </c>
      <c r="G43" s="22">
        <v>0</v>
      </c>
      <c r="H43" s="22">
        <v>0</v>
      </c>
      <c r="I43" s="22">
        <v>1970145</v>
      </c>
      <c r="J43" s="22">
        <v>92165</v>
      </c>
      <c r="K43" s="22">
        <v>0</v>
      </c>
      <c r="L43" s="22">
        <v>1225755</v>
      </c>
      <c r="M43" s="22">
        <v>184742</v>
      </c>
      <c r="N43" s="22">
        <v>172053</v>
      </c>
      <c r="O43" s="22">
        <v>8042</v>
      </c>
      <c r="P43" s="22">
        <v>0</v>
      </c>
      <c r="Q43" s="22">
        <v>1227468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8458551</v>
      </c>
      <c r="Z43" s="22">
        <v>190880</v>
      </c>
      <c r="AA43" s="22">
        <v>0</v>
      </c>
      <c r="AB43" s="22">
        <v>0</v>
      </c>
      <c r="AC43" s="22">
        <v>0</v>
      </c>
      <c r="AD43" s="22">
        <v>60749160</v>
      </c>
      <c r="AE43" s="22">
        <v>5115944</v>
      </c>
      <c r="AF43" s="22">
        <v>8566585</v>
      </c>
      <c r="AG43" s="22">
        <v>52805</v>
      </c>
      <c r="AH43" s="22">
        <v>2139699</v>
      </c>
      <c r="AI43" s="22">
        <v>-6088</v>
      </c>
      <c r="AJ43" s="22">
        <v>0</v>
      </c>
      <c r="AK43" s="22">
        <v>473038</v>
      </c>
      <c r="AL43" s="22">
        <v>1195724</v>
      </c>
      <c r="AM43" s="22">
        <v>27835</v>
      </c>
      <c r="AN43" s="22">
        <v>0</v>
      </c>
      <c r="AO43" s="22">
        <v>67870</v>
      </c>
      <c r="AP43" s="22">
        <v>10361423</v>
      </c>
      <c r="AQ43" s="22">
        <v>81954</v>
      </c>
      <c r="AR43" s="22">
        <v>0</v>
      </c>
      <c r="AS43" s="22">
        <v>0</v>
      </c>
      <c r="AT43" s="22">
        <v>28076789</v>
      </c>
      <c r="AU43" s="22">
        <v>32672371</v>
      </c>
    </row>
    <row r="44" spans="1:47" x14ac:dyDescent="0.25">
      <c r="A44" s="22" t="s">
        <v>120</v>
      </c>
      <c r="B44" s="22" t="s">
        <v>163</v>
      </c>
      <c r="C44" s="22" t="s">
        <v>204</v>
      </c>
      <c r="D44" s="22" t="s">
        <v>205</v>
      </c>
      <c r="E44" s="22">
        <v>17134816</v>
      </c>
      <c r="F44" s="22">
        <v>0</v>
      </c>
      <c r="G44" s="22">
        <v>0</v>
      </c>
      <c r="H44" s="22">
        <v>0</v>
      </c>
      <c r="I44" s="22">
        <v>157852</v>
      </c>
      <c r="J44" s="22">
        <v>1544973</v>
      </c>
      <c r="K44" s="22">
        <v>33567</v>
      </c>
      <c r="L44" s="22">
        <v>822547</v>
      </c>
      <c r="M44" s="22">
        <v>63713</v>
      </c>
      <c r="N44" s="22">
        <v>89429</v>
      </c>
      <c r="O44" s="22">
        <v>83324</v>
      </c>
      <c r="P44" s="22">
        <v>0</v>
      </c>
      <c r="Q44" s="22">
        <v>245079</v>
      </c>
      <c r="R44" s="22">
        <v>59254</v>
      </c>
      <c r="S44" s="22">
        <v>85628</v>
      </c>
      <c r="T44" s="22">
        <v>14589</v>
      </c>
      <c r="U44" s="22">
        <v>0</v>
      </c>
      <c r="V44" s="22">
        <v>0</v>
      </c>
      <c r="W44" s="22">
        <v>0</v>
      </c>
      <c r="X44" s="22">
        <v>0</v>
      </c>
      <c r="Y44" s="22">
        <v>4240238</v>
      </c>
      <c r="Z44" s="22">
        <v>420816</v>
      </c>
      <c r="AA44" s="22">
        <v>0</v>
      </c>
      <c r="AB44" s="22">
        <v>0</v>
      </c>
      <c r="AC44" s="22">
        <v>115453</v>
      </c>
      <c r="AD44" s="22">
        <v>25111278</v>
      </c>
      <c r="AE44" s="22">
        <v>4462327</v>
      </c>
      <c r="AF44" s="22">
        <v>2869280</v>
      </c>
      <c r="AG44" s="22">
        <v>231736</v>
      </c>
      <c r="AH44" s="22">
        <v>2355138</v>
      </c>
      <c r="AI44" s="22">
        <v>0</v>
      </c>
      <c r="AJ44" s="22">
        <v>316268</v>
      </c>
      <c r="AK44" s="22">
        <v>38327</v>
      </c>
      <c r="AL44" s="22">
        <v>472902</v>
      </c>
      <c r="AM44" s="22">
        <v>5972</v>
      </c>
      <c r="AN44" s="22">
        <v>0</v>
      </c>
      <c r="AO44" s="22">
        <v>451368</v>
      </c>
      <c r="AP44" s="22">
        <v>4017322</v>
      </c>
      <c r="AQ44" s="22">
        <v>0</v>
      </c>
      <c r="AR44" s="22">
        <v>0</v>
      </c>
      <c r="AS44" s="22">
        <v>79956</v>
      </c>
      <c r="AT44" s="22">
        <v>15300596</v>
      </c>
      <c r="AU44" s="22">
        <v>9810682</v>
      </c>
    </row>
    <row r="45" spans="1:47" x14ac:dyDescent="0.25">
      <c r="A45" s="22" t="s">
        <v>120</v>
      </c>
      <c r="B45" s="22" t="s">
        <v>163</v>
      </c>
      <c r="C45" s="22" t="s">
        <v>206</v>
      </c>
      <c r="D45" s="22" t="s">
        <v>207</v>
      </c>
      <c r="E45" s="22">
        <v>29726387</v>
      </c>
      <c r="F45" s="22">
        <v>0</v>
      </c>
      <c r="G45" s="22">
        <v>0</v>
      </c>
      <c r="H45" s="22">
        <v>0</v>
      </c>
      <c r="I45" s="22">
        <v>0</v>
      </c>
      <c r="J45" s="22">
        <v>268224</v>
      </c>
      <c r="K45" s="22">
        <v>0</v>
      </c>
      <c r="L45" s="22">
        <v>6147713</v>
      </c>
      <c r="M45" s="22">
        <v>206423</v>
      </c>
      <c r="N45" s="22">
        <v>0</v>
      </c>
      <c r="O45" s="22">
        <v>0</v>
      </c>
      <c r="P45" s="22">
        <v>0</v>
      </c>
      <c r="Q45" s="22">
        <v>160133</v>
      </c>
      <c r="R45" s="22">
        <v>0</v>
      </c>
      <c r="S45" s="22">
        <v>0</v>
      </c>
      <c r="T45" s="22">
        <v>0</v>
      </c>
      <c r="U45" s="22">
        <v>357000</v>
      </c>
      <c r="V45" s="22">
        <v>0</v>
      </c>
      <c r="W45" s="22">
        <v>0</v>
      </c>
      <c r="X45" s="22">
        <v>537185</v>
      </c>
      <c r="Y45" s="22">
        <v>7048774</v>
      </c>
      <c r="Z45" s="22">
        <v>20682</v>
      </c>
      <c r="AA45" s="22">
        <v>0</v>
      </c>
      <c r="AB45" s="22">
        <v>0</v>
      </c>
      <c r="AC45" s="22">
        <v>327051</v>
      </c>
      <c r="AD45" s="22">
        <v>44799572</v>
      </c>
      <c r="AE45" s="22">
        <v>9345268</v>
      </c>
      <c r="AF45" s="22">
        <v>4861717</v>
      </c>
      <c r="AG45" s="22">
        <v>0</v>
      </c>
      <c r="AH45" s="22">
        <v>5194124</v>
      </c>
      <c r="AI45" s="22">
        <v>136354</v>
      </c>
      <c r="AJ45" s="22">
        <v>0</v>
      </c>
      <c r="AK45" s="22">
        <v>1570998</v>
      </c>
      <c r="AL45" s="22">
        <v>0</v>
      </c>
      <c r="AM45" s="22">
        <v>0</v>
      </c>
      <c r="AN45" s="22">
        <v>0</v>
      </c>
      <c r="AO45" s="22">
        <v>739314</v>
      </c>
      <c r="AP45" s="22">
        <v>7493110</v>
      </c>
      <c r="AQ45" s="22">
        <v>0</v>
      </c>
      <c r="AR45" s="22">
        <v>0</v>
      </c>
      <c r="AS45" s="22">
        <v>0</v>
      </c>
      <c r="AT45" s="22">
        <v>29340885</v>
      </c>
      <c r="AU45" s="22">
        <v>15458687</v>
      </c>
    </row>
    <row r="46" spans="1:47" x14ac:dyDescent="0.25">
      <c r="A46" s="22" t="s">
        <v>120</v>
      </c>
      <c r="B46" s="22" t="s">
        <v>163</v>
      </c>
      <c r="C46" s="22" t="s">
        <v>208</v>
      </c>
      <c r="D46" s="22" t="s">
        <v>209</v>
      </c>
      <c r="E46" s="22">
        <v>14603334</v>
      </c>
      <c r="F46" s="22">
        <v>0</v>
      </c>
      <c r="G46" s="22">
        <v>0</v>
      </c>
      <c r="H46" s="22">
        <v>411569</v>
      </c>
      <c r="I46" s="22">
        <v>0</v>
      </c>
      <c r="J46" s="22">
        <v>26198</v>
      </c>
      <c r="K46" s="22">
        <v>0</v>
      </c>
      <c r="L46" s="22">
        <v>2234226</v>
      </c>
      <c r="M46" s="22">
        <v>231341</v>
      </c>
      <c r="N46" s="22">
        <v>42888</v>
      </c>
      <c r="O46" s="22">
        <v>0</v>
      </c>
      <c r="P46" s="22">
        <v>0</v>
      </c>
      <c r="Q46" s="22">
        <v>87981</v>
      </c>
      <c r="R46" s="22">
        <v>123328</v>
      </c>
      <c r="S46" s="22">
        <v>0</v>
      </c>
      <c r="T46" s="22">
        <v>126773</v>
      </c>
      <c r="U46" s="22">
        <v>1171799</v>
      </c>
      <c r="V46" s="22">
        <v>0</v>
      </c>
      <c r="W46" s="22">
        <v>22436</v>
      </c>
      <c r="X46" s="22">
        <v>27022</v>
      </c>
      <c r="Y46" s="22">
        <v>5101725</v>
      </c>
      <c r="Z46" s="22">
        <v>99342</v>
      </c>
      <c r="AA46" s="22">
        <v>0</v>
      </c>
      <c r="AB46" s="22">
        <v>0</v>
      </c>
      <c r="AC46" s="22">
        <v>0</v>
      </c>
      <c r="AD46" s="22">
        <v>24309962</v>
      </c>
      <c r="AE46" s="22">
        <v>5061827</v>
      </c>
      <c r="AF46" s="22">
        <v>5578272</v>
      </c>
      <c r="AG46" s="22">
        <v>0</v>
      </c>
      <c r="AH46" s="22">
        <v>4114390</v>
      </c>
      <c r="AI46" s="22">
        <v>67771</v>
      </c>
      <c r="AJ46" s="22">
        <v>0</v>
      </c>
      <c r="AK46" s="22">
        <v>1731053</v>
      </c>
      <c r="AL46" s="22">
        <v>0</v>
      </c>
      <c r="AM46" s="22">
        <v>30826</v>
      </c>
      <c r="AN46" s="22">
        <v>0</v>
      </c>
      <c r="AO46" s="22">
        <v>130429</v>
      </c>
      <c r="AP46" s="22">
        <v>3494506</v>
      </c>
      <c r="AQ46" s="22">
        <v>0</v>
      </c>
      <c r="AR46" s="22">
        <v>0</v>
      </c>
      <c r="AS46" s="22">
        <v>0</v>
      </c>
      <c r="AT46" s="22">
        <v>20209074</v>
      </c>
      <c r="AU46" s="22">
        <v>4100888</v>
      </c>
    </row>
    <row r="47" spans="1:47" x14ac:dyDescent="0.25">
      <c r="A47" s="22" t="s">
        <v>120</v>
      </c>
      <c r="B47" s="22" t="s">
        <v>163</v>
      </c>
      <c r="C47" s="22" t="s">
        <v>210</v>
      </c>
      <c r="D47" s="22" t="s">
        <v>211</v>
      </c>
      <c r="E47" s="22">
        <v>23759768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271878</v>
      </c>
      <c r="L47" s="22">
        <v>1737399</v>
      </c>
      <c r="M47" s="22">
        <v>0</v>
      </c>
      <c r="N47" s="22">
        <v>553419</v>
      </c>
      <c r="O47" s="22">
        <v>0</v>
      </c>
      <c r="P47" s="22">
        <v>0</v>
      </c>
      <c r="Q47" s="22">
        <v>1130483</v>
      </c>
      <c r="R47" s="22">
        <v>0</v>
      </c>
      <c r="S47" s="22">
        <v>0</v>
      </c>
      <c r="T47" s="22">
        <v>28619</v>
      </c>
      <c r="U47" s="22">
        <v>342121</v>
      </c>
      <c r="V47" s="22">
        <v>0</v>
      </c>
      <c r="W47" s="22">
        <v>533556</v>
      </c>
      <c r="X47" s="22">
        <v>1658467</v>
      </c>
      <c r="Y47" s="22">
        <v>4083880</v>
      </c>
      <c r="Z47" s="22">
        <v>0</v>
      </c>
      <c r="AA47" s="22">
        <v>0</v>
      </c>
      <c r="AB47" s="22">
        <v>0</v>
      </c>
      <c r="AC47" s="22">
        <v>696970</v>
      </c>
      <c r="AD47" s="22">
        <v>34796560</v>
      </c>
      <c r="AE47" s="22">
        <v>6425301</v>
      </c>
      <c r="AF47" s="22">
        <v>3316826</v>
      </c>
      <c r="AG47" s="22">
        <v>0</v>
      </c>
      <c r="AH47" s="22">
        <v>2572967</v>
      </c>
      <c r="AI47" s="22">
        <v>0</v>
      </c>
      <c r="AJ47" s="22">
        <v>0</v>
      </c>
      <c r="AK47" s="22">
        <v>0</v>
      </c>
      <c r="AL47" s="22">
        <v>2049625</v>
      </c>
      <c r="AM47" s="22">
        <v>0</v>
      </c>
      <c r="AN47" s="22">
        <v>0</v>
      </c>
      <c r="AO47" s="22">
        <v>0</v>
      </c>
      <c r="AP47" s="22">
        <v>19854455</v>
      </c>
      <c r="AQ47" s="22">
        <v>0</v>
      </c>
      <c r="AR47" s="22">
        <v>1538361</v>
      </c>
      <c r="AS47" s="22">
        <v>75176</v>
      </c>
      <c r="AT47" s="22">
        <v>35832711</v>
      </c>
      <c r="AU47" s="22">
        <v>-1036151</v>
      </c>
    </row>
    <row r="48" spans="1:47" x14ac:dyDescent="0.25">
      <c r="A48" s="22" t="s">
        <v>120</v>
      </c>
      <c r="B48" s="22" t="s">
        <v>163</v>
      </c>
      <c r="C48" s="22" t="s">
        <v>212</v>
      </c>
      <c r="D48" s="22" t="s">
        <v>213</v>
      </c>
      <c r="E48" s="22">
        <v>9638534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21542</v>
      </c>
      <c r="L48" s="22">
        <v>422590</v>
      </c>
      <c r="M48" s="22">
        <v>75196</v>
      </c>
      <c r="N48" s="22">
        <v>50102</v>
      </c>
      <c r="O48" s="22">
        <v>0</v>
      </c>
      <c r="P48" s="22">
        <v>0</v>
      </c>
      <c r="Q48" s="22">
        <v>40545</v>
      </c>
      <c r="R48" s="22">
        <v>28935</v>
      </c>
      <c r="S48" s="22">
        <v>0</v>
      </c>
      <c r="T48" s="22">
        <v>134450</v>
      </c>
      <c r="U48" s="22">
        <v>0</v>
      </c>
      <c r="V48" s="22">
        <v>0</v>
      </c>
      <c r="W48" s="22">
        <v>0</v>
      </c>
      <c r="X48" s="22">
        <v>13619</v>
      </c>
      <c r="Y48" s="22">
        <v>5156823</v>
      </c>
      <c r="Z48" s="22">
        <v>44191</v>
      </c>
      <c r="AA48" s="22">
        <v>0</v>
      </c>
      <c r="AB48" s="22">
        <v>0</v>
      </c>
      <c r="AC48" s="22">
        <v>5709</v>
      </c>
      <c r="AD48" s="22">
        <v>15632236</v>
      </c>
      <c r="AE48" s="22">
        <v>4043500</v>
      </c>
      <c r="AF48" s="22">
        <v>4961338</v>
      </c>
      <c r="AG48" s="22">
        <v>539957</v>
      </c>
      <c r="AH48" s="22">
        <v>1957266</v>
      </c>
      <c r="AI48" s="22">
        <v>0</v>
      </c>
      <c r="AJ48" s="22">
        <v>116690</v>
      </c>
      <c r="AK48" s="22">
        <v>0</v>
      </c>
      <c r="AL48" s="22">
        <v>105900</v>
      </c>
      <c r="AM48" s="22">
        <v>2087</v>
      </c>
      <c r="AN48" s="22">
        <v>0</v>
      </c>
      <c r="AO48" s="22">
        <v>0</v>
      </c>
      <c r="AP48" s="22">
        <v>2463829</v>
      </c>
      <c r="AQ48" s="22">
        <v>161670</v>
      </c>
      <c r="AR48" s="22">
        <v>0</v>
      </c>
      <c r="AS48" s="22">
        <v>16832</v>
      </c>
      <c r="AT48" s="22">
        <v>14369069</v>
      </c>
      <c r="AU48" s="22">
        <v>1263167</v>
      </c>
    </row>
    <row r="49" spans="1:47" x14ac:dyDescent="0.25">
      <c r="A49" s="22" t="s">
        <v>120</v>
      </c>
      <c r="B49" s="22" t="s">
        <v>163</v>
      </c>
      <c r="C49" s="22" t="s">
        <v>214</v>
      </c>
      <c r="D49" s="22" t="s">
        <v>215</v>
      </c>
      <c r="E49" s="22">
        <v>31814576</v>
      </c>
      <c r="F49" s="22">
        <v>0</v>
      </c>
      <c r="G49" s="22">
        <v>0</v>
      </c>
      <c r="H49" s="22">
        <v>0</v>
      </c>
      <c r="I49" s="22">
        <v>0</v>
      </c>
      <c r="J49" s="22">
        <v>1161077</v>
      </c>
      <c r="K49" s="22">
        <v>562290</v>
      </c>
      <c r="L49" s="22">
        <v>2795007</v>
      </c>
      <c r="M49" s="22">
        <v>236522</v>
      </c>
      <c r="N49" s="22">
        <v>1987004</v>
      </c>
      <c r="O49" s="22">
        <v>341660</v>
      </c>
      <c r="P49" s="22">
        <v>0</v>
      </c>
      <c r="Q49" s="22">
        <v>174615</v>
      </c>
      <c r="R49" s="22">
        <v>153665</v>
      </c>
      <c r="S49" s="22">
        <v>42824</v>
      </c>
      <c r="T49" s="22">
        <v>0</v>
      </c>
      <c r="U49" s="22">
        <v>4979695</v>
      </c>
      <c r="V49" s="22">
        <v>0</v>
      </c>
      <c r="W49" s="22">
        <v>1603211</v>
      </c>
      <c r="X49" s="22">
        <v>63542</v>
      </c>
      <c r="Y49" s="22">
        <v>8667780</v>
      </c>
      <c r="Z49" s="22">
        <v>242941</v>
      </c>
      <c r="AA49" s="22">
        <v>0</v>
      </c>
      <c r="AB49" s="22">
        <v>275068</v>
      </c>
      <c r="AC49" s="22">
        <v>246828</v>
      </c>
      <c r="AD49" s="22">
        <v>55348305</v>
      </c>
      <c r="AE49" s="22">
        <v>14606688</v>
      </c>
      <c r="AF49" s="22">
        <v>6849067</v>
      </c>
      <c r="AG49" s="22">
        <v>2110325</v>
      </c>
      <c r="AH49" s="22">
        <v>7395905</v>
      </c>
      <c r="AI49" s="22">
        <v>21290</v>
      </c>
      <c r="AJ49" s="22">
        <v>4246175</v>
      </c>
      <c r="AK49" s="22">
        <v>0</v>
      </c>
      <c r="AL49" s="22">
        <v>1037485</v>
      </c>
      <c r="AM49" s="22">
        <v>20857</v>
      </c>
      <c r="AN49" s="22">
        <v>0</v>
      </c>
      <c r="AO49" s="22">
        <v>797268</v>
      </c>
      <c r="AP49" s="22">
        <v>65886269</v>
      </c>
      <c r="AQ49" s="22">
        <v>372343</v>
      </c>
      <c r="AR49" s="22">
        <v>0</v>
      </c>
      <c r="AS49" s="22">
        <v>15666</v>
      </c>
      <c r="AT49" s="22">
        <v>103359338</v>
      </c>
      <c r="AU49" s="22">
        <v>-48011033</v>
      </c>
    </row>
    <row r="50" spans="1:47" x14ac:dyDescent="0.25">
      <c r="A50" s="22" t="s">
        <v>120</v>
      </c>
      <c r="B50" s="22" t="s">
        <v>163</v>
      </c>
      <c r="C50" s="22" t="s">
        <v>216</v>
      </c>
      <c r="D50" s="22" t="s">
        <v>217</v>
      </c>
      <c r="E50" s="22">
        <v>10456324</v>
      </c>
      <c r="F50" s="22">
        <v>0</v>
      </c>
      <c r="G50" s="22">
        <v>0</v>
      </c>
      <c r="H50" s="22">
        <v>0</v>
      </c>
      <c r="I50" s="22">
        <v>19873</v>
      </c>
      <c r="J50" s="22">
        <v>0</v>
      </c>
      <c r="K50" s="22">
        <v>0</v>
      </c>
      <c r="L50" s="22">
        <v>1012073</v>
      </c>
      <c r="M50" s="22">
        <v>41385</v>
      </c>
      <c r="N50" s="22">
        <v>6685</v>
      </c>
      <c r="O50" s="22">
        <v>39927</v>
      </c>
      <c r="P50" s="22">
        <v>0</v>
      </c>
      <c r="Q50" s="22">
        <v>151914</v>
      </c>
      <c r="R50" s="22">
        <v>0</v>
      </c>
      <c r="S50" s="22">
        <v>0</v>
      </c>
      <c r="T50" s="22">
        <v>293000</v>
      </c>
      <c r="U50" s="22">
        <v>0</v>
      </c>
      <c r="V50" s="22">
        <v>0</v>
      </c>
      <c r="W50" s="22">
        <v>1151157</v>
      </c>
      <c r="X50" s="22">
        <v>7257</v>
      </c>
      <c r="Y50" s="22">
        <v>4842172</v>
      </c>
      <c r="Z50" s="22">
        <v>0</v>
      </c>
      <c r="AA50" s="22">
        <v>0</v>
      </c>
      <c r="AB50" s="22">
        <v>0</v>
      </c>
      <c r="AC50" s="22">
        <v>307402</v>
      </c>
      <c r="AD50" s="22">
        <v>18329169</v>
      </c>
      <c r="AE50" s="22">
        <v>3096175</v>
      </c>
      <c r="AF50" s="22">
        <v>4803303</v>
      </c>
      <c r="AG50" s="22">
        <v>0</v>
      </c>
      <c r="AH50" s="22">
        <v>1418582</v>
      </c>
      <c r="AI50" s="22">
        <v>6139</v>
      </c>
      <c r="AJ50" s="22">
        <v>527700</v>
      </c>
      <c r="AK50" s="22">
        <v>239516</v>
      </c>
      <c r="AL50" s="22">
        <v>120378</v>
      </c>
      <c r="AM50" s="22">
        <v>1359</v>
      </c>
      <c r="AN50" s="22">
        <v>58143</v>
      </c>
      <c r="AO50" s="22">
        <v>66949</v>
      </c>
      <c r="AP50" s="22">
        <v>5261330</v>
      </c>
      <c r="AQ50" s="22">
        <v>0</v>
      </c>
      <c r="AR50" s="22">
        <v>48187</v>
      </c>
      <c r="AS50" s="22">
        <v>0</v>
      </c>
      <c r="AT50" s="22">
        <v>15647761</v>
      </c>
      <c r="AU50" s="22">
        <v>2681408</v>
      </c>
    </row>
    <row r="51" spans="1:47" x14ac:dyDescent="0.25">
      <c r="A51" s="22" t="s">
        <v>120</v>
      </c>
      <c r="B51" s="22" t="s">
        <v>163</v>
      </c>
      <c r="C51" s="22" t="s">
        <v>218</v>
      </c>
      <c r="D51" s="22" t="s">
        <v>219</v>
      </c>
      <c r="E51" s="22">
        <v>10557515</v>
      </c>
      <c r="F51" s="22">
        <v>0</v>
      </c>
      <c r="G51" s="22">
        <v>0</v>
      </c>
      <c r="H51" s="22">
        <v>0</v>
      </c>
      <c r="I51" s="22">
        <v>0</v>
      </c>
      <c r="J51" s="22">
        <v>43506</v>
      </c>
      <c r="K51" s="22">
        <v>0</v>
      </c>
      <c r="L51" s="22">
        <v>3106258</v>
      </c>
      <c r="M51" s="22">
        <v>141070</v>
      </c>
      <c r="N51" s="22">
        <v>18694</v>
      </c>
      <c r="O51" s="22">
        <v>53469</v>
      </c>
      <c r="P51" s="22">
        <v>0</v>
      </c>
      <c r="Q51" s="22">
        <v>51681</v>
      </c>
      <c r="R51" s="22">
        <v>124488</v>
      </c>
      <c r="S51" s="22">
        <v>0</v>
      </c>
      <c r="T51" s="22">
        <v>59405</v>
      </c>
      <c r="U51" s="22">
        <v>0</v>
      </c>
      <c r="V51" s="22">
        <v>0</v>
      </c>
      <c r="W51" s="22">
        <v>408998</v>
      </c>
      <c r="X51" s="22">
        <v>0</v>
      </c>
      <c r="Y51" s="22">
        <v>4590233</v>
      </c>
      <c r="Z51" s="22">
        <v>0</v>
      </c>
      <c r="AA51" s="22">
        <v>0</v>
      </c>
      <c r="AB51" s="22">
        <v>0</v>
      </c>
      <c r="AC51" s="22">
        <v>1256061</v>
      </c>
      <c r="AD51" s="22">
        <v>20411378</v>
      </c>
      <c r="AE51" s="22">
        <v>6183103</v>
      </c>
      <c r="AF51" s="22">
        <v>4519162</v>
      </c>
      <c r="AG51" s="22">
        <v>853329</v>
      </c>
      <c r="AH51" s="22">
        <v>2574218</v>
      </c>
      <c r="AI51" s="22">
        <v>559</v>
      </c>
      <c r="AJ51" s="22">
        <v>0</v>
      </c>
      <c r="AK51" s="22">
        <v>368972</v>
      </c>
      <c r="AL51" s="22">
        <v>89786</v>
      </c>
      <c r="AM51" s="22">
        <v>5504</v>
      </c>
      <c r="AN51" s="22">
        <v>0</v>
      </c>
      <c r="AO51" s="22">
        <v>343248</v>
      </c>
      <c r="AP51" s="22">
        <v>8193711</v>
      </c>
      <c r="AQ51" s="22">
        <v>0</v>
      </c>
      <c r="AR51" s="22">
        <v>0</v>
      </c>
      <c r="AS51" s="22">
        <v>0</v>
      </c>
      <c r="AT51" s="22">
        <v>23131592</v>
      </c>
      <c r="AU51" s="22">
        <v>-2720214</v>
      </c>
    </row>
    <row r="52" spans="1:47" x14ac:dyDescent="0.25">
      <c r="A52" s="22" t="s">
        <v>120</v>
      </c>
      <c r="B52" s="22" t="s">
        <v>163</v>
      </c>
      <c r="C52" s="22" t="s">
        <v>220</v>
      </c>
      <c r="D52" s="22" t="s">
        <v>221</v>
      </c>
      <c r="E52" s="22">
        <v>11575688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108753</v>
      </c>
      <c r="M52" s="22">
        <v>33953</v>
      </c>
      <c r="N52" s="22">
        <v>16900</v>
      </c>
      <c r="O52" s="22">
        <v>100</v>
      </c>
      <c r="P52" s="22">
        <v>0</v>
      </c>
      <c r="Q52" s="22">
        <v>42718</v>
      </c>
      <c r="R52" s="22">
        <v>550</v>
      </c>
      <c r="S52" s="22">
        <v>0</v>
      </c>
      <c r="T52" s="22">
        <v>630607</v>
      </c>
      <c r="U52" s="22">
        <v>0</v>
      </c>
      <c r="V52" s="22">
        <v>0</v>
      </c>
      <c r="W52" s="22">
        <v>268616</v>
      </c>
      <c r="X52" s="22">
        <v>18465</v>
      </c>
      <c r="Y52" s="22">
        <v>2448346</v>
      </c>
      <c r="Z52" s="22">
        <v>0</v>
      </c>
      <c r="AA52" s="22">
        <v>0</v>
      </c>
      <c r="AB52" s="22">
        <v>0</v>
      </c>
      <c r="AC52" s="22">
        <v>102246</v>
      </c>
      <c r="AD52" s="22">
        <v>15246942</v>
      </c>
      <c r="AE52" s="22">
        <v>3479830</v>
      </c>
      <c r="AF52" s="22">
        <v>2918198</v>
      </c>
      <c r="AG52" s="22">
        <v>0</v>
      </c>
      <c r="AH52" s="22">
        <v>3731477</v>
      </c>
      <c r="AI52" s="22">
        <v>0</v>
      </c>
      <c r="AJ52" s="22">
        <v>0</v>
      </c>
      <c r="AK52" s="22">
        <v>0</v>
      </c>
      <c r="AL52" s="22">
        <v>588153</v>
      </c>
      <c r="AM52" s="22">
        <v>13626</v>
      </c>
      <c r="AN52" s="22">
        <v>30064</v>
      </c>
      <c r="AO52" s="22">
        <v>873</v>
      </c>
      <c r="AP52" s="22">
        <v>1607291</v>
      </c>
      <c r="AQ52" s="22">
        <v>1736</v>
      </c>
      <c r="AR52" s="22">
        <v>0</v>
      </c>
      <c r="AS52" s="22">
        <v>13414</v>
      </c>
      <c r="AT52" s="22">
        <v>12384662</v>
      </c>
      <c r="AU52" s="22">
        <v>2862280</v>
      </c>
    </row>
    <row r="53" spans="1:47" x14ac:dyDescent="0.25">
      <c r="A53" s="22" t="s">
        <v>120</v>
      </c>
      <c r="B53" s="22" t="s">
        <v>163</v>
      </c>
      <c r="C53" s="22" t="s">
        <v>222</v>
      </c>
      <c r="D53" s="22" t="s">
        <v>223</v>
      </c>
      <c r="E53" s="22">
        <v>23683571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1210859</v>
      </c>
      <c r="M53" s="22">
        <v>201357</v>
      </c>
      <c r="N53" s="22">
        <v>596362</v>
      </c>
      <c r="O53" s="22">
        <v>113117</v>
      </c>
      <c r="P53" s="22">
        <v>0</v>
      </c>
      <c r="Q53" s="22">
        <v>303303</v>
      </c>
      <c r="R53" s="22">
        <v>417165</v>
      </c>
      <c r="S53" s="22">
        <v>90678</v>
      </c>
      <c r="T53" s="22">
        <v>0</v>
      </c>
      <c r="U53" s="22">
        <v>1011610</v>
      </c>
      <c r="V53" s="22">
        <v>0</v>
      </c>
      <c r="W53" s="22">
        <v>783732</v>
      </c>
      <c r="X53" s="22">
        <v>31769</v>
      </c>
      <c r="Y53" s="22">
        <v>5948975</v>
      </c>
      <c r="Z53" s="22">
        <v>0</v>
      </c>
      <c r="AA53" s="22">
        <v>0</v>
      </c>
      <c r="AB53" s="22">
        <v>0</v>
      </c>
      <c r="AC53" s="22">
        <v>372442</v>
      </c>
      <c r="AD53" s="22">
        <v>34764940</v>
      </c>
      <c r="AE53" s="22">
        <v>9161483</v>
      </c>
      <c r="AF53" s="22">
        <v>6292279</v>
      </c>
      <c r="AG53" s="22">
        <v>0</v>
      </c>
      <c r="AH53" s="22">
        <v>3869079</v>
      </c>
      <c r="AI53" s="22">
        <v>51009</v>
      </c>
      <c r="AJ53" s="22">
        <v>1743012</v>
      </c>
      <c r="AK53" s="22">
        <v>636461</v>
      </c>
      <c r="AL53" s="22">
        <v>109744</v>
      </c>
      <c r="AM53" s="22">
        <v>11816</v>
      </c>
      <c r="AN53" s="22">
        <v>0</v>
      </c>
      <c r="AO53" s="22">
        <v>161466</v>
      </c>
      <c r="AP53" s="22">
        <v>10771387</v>
      </c>
      <c r="AQ53" s="22">
        <v>68176</v>
      </c>
      <c r="AR53" s="22">
        <v>347341</v>
      </c>
      <c r="AS53" s="22">
        <v>0</v>
      </c>
      <c r="AT53" s="22">
        <v>33223253</v>
      </c>
      <c r="AU53" s="22">
        <v>1541687</v>
      </c>
    </row>
    <row r="54" spans="1:47" x14ac:dyDescent="0.25">
      <c r="A54" s="22" t="s">
        <v>120</v>
      </c>
      <c r="B54" s="22" t="s">
        <v>163</v>
      </c>
      <c r="C54" s="22" t="s">
        <v>224</v>
      </c>
      <c r="D54" s="22" t="s">
        <v>225</v>
      </c>
      <c r="E54" s="22">
        <v>27529024</v>
      </c>
      <c r="F54" s="22">
        <v>0</v>
      </c>
      <c r="G54" s="22">
        <v>0</v>
      </c>
      <c r="H54" s="22">
        <v>725363</v>
      </c>
      <c r="I54" s="22">
        <v>172484</v>
      </c>
      <c r="J54" s="22">
        <v>0</v>
      </c>
      <c r="K54" s="22">
        <v>101860</v>
      </c>
      <c r="L54" s="22">
        <v>570889</v>
      </c>
      <c r="M54" s="22">
        <v>112219</v>
      </c>
      <c r="N54" s="22">
        <v>27125</v>
      </c>
      <c r="O54" s="22">
        <v>13506</v>
      </c>
      <c r="P54" s="22">
        <v>0</v>
      </c>
      <c r="Q54" s="22">
        <v>1448226</v>
      </c>
      <c r="R54" s="22">
        <v>43979</v>
      </c>
      <c r="S54" s="22">
        <v>0</v>
      </c>
      <c r="T54" s="22">
        <v>0</v>
      </c>
      <c r="U54" s="22">
        <v>624420</v>
      </c>
      <c r="V54" s="22">
        <v>363542</v>
      </c>
      <c r="W54" s="22">
        <v>0</v>
      </c>
      <c r="X54" s="22">
        <v>20440</v>
      </c>
      <c r="Y54" s="22">
        <v>24333984</v>
      </c>
      <c r="Z54" s="22">
        <v>3685114</v>
      </c>
      <c r="AA54" s="22">
        <v>0</v>
      </c>
      <c r="AB54" s="22">
        <v>0</v>
      </c>
      <c r="AC54" s="22">
        <v>122374</v>
      </c>
      <c r="AD54" s="22">
        <v>59894549</v>
      </c>
      <c r="AE54" s="22">
        <v>5499995</v>
      </c>
      <c r="AF54" s="22">
        <v>4850898</v>
      </c>
      <c r="AG54" s="22">
        <v>0</v>
      </c>
      <c r="AH54" s="22">
        <v>2009729</v>
      </c>
      <c r="AI54" s="22">
        <v>0</v>
      </c>
      <c r="AJ54" s="22">
        <v>13260170</v>
      </c>
      <c r="AK54" s="22">
        <v>449755</v>
      </c>
      <c r="AL54" s="22">
        <v>2617483</v>
      </c>
      <c r="AM54" s="22">
        <v>528</v>
      </c>
      <c r="AN54" s="22">
        <v>0</v>
      </c>
      <c r="AO54" s="22">
        <v>391030</v>
      </c>
      <c r="AP54" s="22">
        <v>2884769</v>
      </c>
      <c r="AQ54" s="22">
        <v>0</v>
      </c>
      <c r="AR54" s="22">
        <v>0</v>
      </c>
      <c r="AS54" s="22">
        <v>70262</v>
      </c>
      <c r="AT54" s="22">
        <v>32034619</v>
      </c>
      <c r="AU54" s="22">
        <v>27859930</v>
      </c>
    </row>
    <row r="55" spans="1:47" x14ac:dyDescent="0.25">
      <c r="A55" s="22" t="s">
        <v>120</v>
      </c>
      <c r="B55" s="22" t="s">
        <v>163</v>
      </c>
      <c r="C55" s="22" t="s">
        <v>226</v>
      </c>
      <c r="D55" s="22" t="s">
        <v>227</v>
      </c>
      <c r="E55" s="22">
        <v>14544740</v>
      </c>
      <c r="F55" s="22">
        <v>0</v>
      </c>
      <c r="G55" s="22">
        <v>0</v>
      </c>
      <c r="H55" s="22">
        <v>0</v>
      </c>
      <c r="I55" s="22">
        <v>10516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270909</v>
      </c>
      <c r="R55" s="22">
        <v>0</v>
      </c>
      <c r="S55" s="22">
        <v>0</v>
      </c>
      <c r="T55" s="22">
        <v>0</v>
      </c>
      <c r="U55" s="22">
        <v>0</v>
      </c>
      <c r="V55" s="22">
        <v>3075463</v>
      </c>
      <c r="W55" s="22">
        <v>0</v>
      </c>
      <c r="X55" s="22">
        <v>0</v>
      </c>
      <c r="Y55" s="22">
        <v>0</v>
      </c>
      <c r="Z55" s="22">
        <v>1305373</v>
      </c>
      <c r="AA55" s="22">
        <v>0</v>
      </c>
      <c r="AB55" s="22">
        <v>0</v>
      </c>
      <c r="AC55" s="22">
        <v>568992</v>
      </c>
      <c r="AD55" s="22">
        <v>19775993</v>
      </c>
      <c r="AE55" s="22">
        <v>2524237</v>
      </c>
      <c r="AF55" s="22">
        <v>7128893</v>
      </c>
      <c r="AG55" s="22">
        <v>0</v>
      </c>
      <c r="AH55" s="22">
        <v>1735816</v>
      </c>
      <c r="AI55" s="22">
        <v>0</v>
      </c>
      <c r="AJ55" s="22">
        <v>0</v>
      </c>
      <c r="AK55" s="22">
        <v>1094761</v>
      </c>
      <c r="AL55" s="22">
        <v>0</v>
      </c>
      <c r="AM55" s="22">
        <v>0</v>
      </c>
      <c r="AN55" s="22">
        <v>0</v>
      </c>
      <c r="AO55" s="22">
        <v>733</v>
      </c>
      <c r="AP55" s="22">
        <v>1759110</v>
      </c>
      <c r="AQ55" s="22">
        <v>0</v>
      </c>
      <c r="AR55" s="22">
        <v>0</v>
      </c>
      <c r="AS55" s="22">
        <v>885140</v>
      </c>
      <c r="AT55" s="22">
        <v>15128690</v>
      </c>
      <c r="AU55" s="22">
        <v>4647303</v>
      </c>
    </row>
    <row r="56" spans="1:47" x14ac:dyDescent="0.25">
      <c r="A56" s="22" t="s">
        <v>120</v>
      </c>
      <c r="B56" s="22" t="s">
        <v>163</v>
      </c>
      <c r="C56" s="22" t="s">
        <v>228</v>
      </c>
      <c r="D56" s="22" t="s">
        <v>229</v>
      </c>
      <c r="E56" s="22">
        <v>18533137</v>
      </c>
      <c r="F56" s="22">
        <v>0</v>
      </c>
      <c r="G56" s="22">
        <v>0</v>
      </c>
      <c r="H56" s="22">
        <v>0</v>
      </c>
      <c r="I56" s="22">
        <v>70458</v>
      </c>
      <c r="J56" s="22">
        <v>18608</v>
      </c>
      <c r="K56" s="22">
        <v>0</v>
      </c>
      <c r="L56" s="22">
        <v>716589</v>
      </c>
      <c r="M56" s="22">
        <v>113224</v>
      </c>
      <c r="N56" s="22">
        <v>0</v>
      </c>
      <c r="O56" s="22">
        <v>0</v>
      </c>
      <c r="P56" s="22">
        <v>0</v>
      </c>
      <c r="Q56" s="22">
        <v>708355</v>
      </c>
      <c r="R56" s="22">
        <v>0</v>
      </c>
      <c r="S56" s="22">
        <v>0</v>
      </c>
      <c r="T56" s="22">
        <v>80655</v>
      </c>
      <c r="U56" s="22">
        <v>0</v>
      </c>
      <c r="V56" s="22">
        <v>0</v>
      </c>
      <c r="W56" s="22">
        <v>2905175</v>
      </c>
      <c r="X56" s="22">
        <v>7806</v>
      </c>
      <c r="Y56" s="22">
        <v>19941093</v>
      </c>
      <c r="Z56" s="22">
        <v>0</v>
      </c>
      <c r="AA56" s="22">
        <v>0</v>
      </c>
      <c r="AB56" s="22">
        <v>0</v>
      </c>
      <c r="AC56" s="22">
        <v>0</v>
      </c>
      <c r="AD56" s="22">
        <v>43095100</v>
      </c>
      <c r="AE56" s="22">
        <v>3184678</v>
      </c>
      <c r="AF56" s="22">
        <v>7150122</v>
      </c>
      <c r="AG56" s="22">
        <v>231802</v>
      </c>
      <c r="AH56" s="22">
        <v>1545111</v>
      </c>
      <c r="AI56" s="22">
        <v>0</v>
      </c>
      <c r="AJ56" s="22">
        <v>0</v>
      </c>
      <c r="AK56" s="22">
        <v>0</v>
      </c>
      <c r="AL56" s="22">
        <v>724591</v>
      </c>
      <c r="AM56" s="22">
        <v>0</v>
      </c>
      <c r="AN56" s="22">
        <v>0</v>
      </c>
      <c r="AO56" s="22">
        <v>127937</v>
      </c>
      <c r="AP56" s="22">
        <v>2336528</v>
      </c>
      <c r="AQ56" s="22">
        <v>0</v>
      </c>
      <c r="AR56" s="22">
        <v>0</v>
      </c>
      <c r="AS56" s="22">
        <v>3925</v>
      </c>
      <c r="AT56" s="22">
        <v>15304694</v>
      </c>
      <c r="AU56" s="22">
        <v>27790406</v>
      </c>
    </row>
    <row r="57" spans="1:47" x14ac:dyDescent="0.25">
      <c r="A57" s="22" t="s">
        <v>120</v>
      </c>
      <c r="B57" s="22" t="s">
        <v>163</v>
      </c>
      <c r="C57" s="22" t="s">
        <v>230</v>
      </c>
      <c r="D57" s="22" t="s">
        <v>231</v>
      </c>
      <c r="E57" s="22">
        <v>54489349</v>
      </c>
      <c r="F57" s="22">
        <v>0</v>
      </c>
      <c r="G57" s="22">
        <v>0</v>
      </c>
      <c r="H57" s="22">
        <v>0</v>
      </c>
      <c r="I57" s="22">
        <v>217498</v>
      </c>
      <c r="J57" s="22">
        <v>0</v>
      </c>
      <c r="K57" s="22">
        <v>0</v>
      </c>
      <c r="L57" s="22">
        <v>3388951</v>
      </c>
      <c r="M57" s="22">
        <v>45948</v>
      </c>
      <c r="N57" s="22">
        <v>0</v>
      </c>
      <c r="O57" s="22">
        <v>0</v>
      </c>
      <c r="P57" s="22">
        <v>0</v>
      </c>
      <c r="Q57" s="22">
        <v>257258</v>
      </c>
      <c r="R57" s="22">
        <v>730251</v>
      </c>
      <c r="S57" s="22">
        <v>634852</v>
      </c>
      <c r="T57" s="22">
        <v>63894</v>
      </c>
      <c r="U57" s="22">
        <v>0</v>
      </c>
      <c r="V57" s="22">
        <v>0</v>
      </c>
      <c r="W57" s="22">
        <v>0</v>
      </c>
      <c r="X57" s="22">
        <v>8511</v>
      </c>
      <c r="Y57" s="22">
        <v>17701294</v>
      </c>
      <c r="Z57" s="22">
        <v>0</v>
      </c>
      <c r="AA57" s="22">
        <v>0</v>
      </c>
      <c r="AB57" s="22">
        <v>0</v>
      </c>
      <c r="AC57" s="22">
        <v>2081888</v>
      </c>
      <c r="AD57" s="22">
        <v>79619694</v>
      </c>
      <c r="AE57" s="22">
        <v>14511329</v>
      </c>
      <c r="AF57" s="22">
        <v>10018272</v>
      </c>
      <c r="AG57" s="22">
        <v>0</v>
      </c>
      <c r="AH57" s="22">
        <v>5660503</v>
      </c>
      <c r="AI57" s="22">
        <v>15024</v>
      </c>
      <c r="AJ57" s="22">
        <v>0</v>
      </c>
      <c r="AK57" s="22">
        <v>2099635</v>
      </c>
      <c r="AL57" s="22">
        <v>896287</v>
      </c>
      <c r="AM57" s="22">
        <v>34376</v>
      </c>
      <c r="AN57" s="22">
        <v>0</v>
      </c>
      <c r="AO57" s="22">
        <v>19041</v>
      </c>
      <c r="AP57" s="22">
        <v>7660872</v>
      </c>
      <c r="AQ57" s="22">
        <v>0</v>
      </c>
      <c r="AR57" s="22">
        <v>0</v>
      </c>
      <c r="AS57" s="22">
        <v>0</v>
      </c>
      <c r="AT57" s="22">
        <v>40915339</v>
      </c>
      <c r="AU57" s="22">
        <v>38704355</v>
      </c>
    </row>
    <row r="58" spans="1:47" x14ac:dyDescent="0.25">
      <c r="A58" s="22" t="s">
        <v>120</v>
      </c>
      <c r="B58" s="22" t="s">
        <v>163</v>
      </c>
      <c r="C58" s="22" t="s">
        <v>232</v>
      </c>
      <c r="D58" s="22" t="s">
        <v>233</v>
      </c>
      <c r="E58" s="22">
        <v>10472370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167701</v>
      </c>
      <c r="M58" s="22">
        <v>53422</v>
      </c>
      <c r="N58" s="22">
        <v>21438</v>
      </c>
      <c r="O58" s="22">
        <v>0</v>
      </c>
      <c r="P58" s="22">
        <v>0</v>
      </c>
      <c r="Q58" s="22">
        <v>90434</v>
      </c>
      <c r="R58" s="22">
        <v>450</v>
      </c>
      <c r="S58" s="22">
        <v>0</v>
      </c>
      <c r="T58" s="22">
        <v>68930</v>
      </c>
      <c r="U58" s="22">
        <v>0</v>
      </c>
      <c r="V58" s="22">
        <v>0</v>
      </c>
      <c r="W58" s="22">
        <v>125593</v>
      </c>
      <c r="X58" s="22">
        <v>976616</v>
      </c>
      <c r="Y58" s="22">
        <v>361064</v>
      </c>
      <c r="Z58" s="22">
        <v>0</v>
      </c>
      <c r="AA58" s="22">
        <v>0</v>
      </c>
      <c r="AB58" s="22">
        <v>0</v>
      </c>
      <c r="AC58" s="22">
        <v>52915</v>
      </c>
      <c r="AD58" s="22">
        <v>12390933</v>
      </c>
      <c r="AE58" s="22">
        <v>2961265</v>
      </c>
      <c r="AF58" s="22">
        <v>1109716</v>
      </c>
      <c r="AG58" s="22">
        <v>0</v>
      </c>
      <c r="AH58" s="22">
        <v>1312953</v>
      </c>
      <c r="AI58" s="22">
        <v>4808</v>
      </c>
      <c r="AJ58" s="22">
        <v>0</v>
      </c>
      <c r="AK58" s="22">
        <v>0</v>
      </c>
      <c r="AL58" s="22">
        <v>617914</v>
      </c>
      <c r="AM58" s="22">
        <v>65400</v>
      </c>
      <c r="AN58" s="22">
        <v>0</v>
      </c>
      <c r="AO58" s="22">
        <v>0</v>
      </c>
      <c r="AP58" s="22">
        <v>1640379</v>
      </c>
      <c r="AQ58" s="22">
        <v>18435</v>
      </c>
      <c r="AR58" s="22">
        <v>0</v>
      </c>
      <c r="AS58" s="22">
        <v>0</v>
      </c>
      <c r="AT58" s="22">
        <v>7730870</v>
      </c>
      <c r="AU58" s="22">
        <v>4660063</v>
      </c>
    </row>
    <row r="59" spans="1:47" x14ac:dyDescent="0.25">
      <c r="A59" s="22" t="s">
        <v>120</v>
      </c>
      <c r="B59" s="22" t="s">
        <v>163</v>
      </c>
      <c r="C59" s="22" t="s">
        <v>234</v>
      </c>
      <c r="D59" s="22" t="s">
        <v>235</v>
      </c>
      <c r="E59" s="22">
        <v>29228213</v>
      </c>
      <c r="F59" s="22">
        <v>0</v>
      </c>
      <c r="G59" s="22">
        <v>0</v>
      </c>
      <c r="H59" s="22">
        <v>164444</v>
      </c>
      <c r="I59" s="22">
        <v>0</v>
      </c>
      <c r="J59" s="22">
        <v>605849</v>
      </c>
      <c r="K59" s="22">
        <v>578723</v>
      </c>
      <c r="L59" s="22">
        <v>7393156</v>
      </c>
      <c r="M59" s="22">
        <v>495379</v>
      </c>
      <c r="N59" s="22">
        <v>791368</v>
      </c>
      <c r="O59" s="22">
        <v>315445</v>
      </c>
      <c r="P59" s="22">
        <v>0</v>
      </c>
      <c r="Q59" s="22">
        <v>1163824</v>
      </c>
      <c r="R59" s="22">
        <v>270894</v>
      </c>
      <c r="S59" s="22">
        <v>0</v>
      </c>
      <c r="T59" s="22">
        <v>150409</v>
      </c>
      <c r="U59" s="22">
        <v>6849194</v>
      </c>
      <c r="V59" s="22">
        <v>0</v>
      </c>
      <c r="W59" s="22">
        <v>0</v>
      </c>
      <c r="X59" s="22">
        <v>73461</v>
      </c>
      <c r="Y59" s="22">
        <v>9127034</v>
      </c>
      <c r="Z59" s="22">
        <v>502925</v>
      </c>
      <c r="AA59" s="22">
        <v>0</v>
      </c>
      <c r="AB59" s="22">
        <v>303880</v>
      </c>
      <c r="AC59" s="22">
        <v>756493</v>
      </c>
      <c r="AD59" s="22">
        <v>58770691</v>
      </c>
      <c r="AE59" s="22">
        <v>18257850</v>
      </c>
      <c r="AF59" s="22">
        <v>8366163</v>
      </c>
      <c r="AG59" s="22">
        <v>866524</v>
      </c>
      <c r="AH59" s="22">
        <v>5518502</v>
      </c>
      <c r="AI59" s="22">
        <v>224169</v>
      </c>
      <c r="AJ59" s="22">
        <v>2295389</v>
      </c>
      <c r="AK59" s="22">
        <v>984329</v>
      </c>
      <c r="AL59" s="22">
        <v>219408</v>
      </c>
      <c r="AM59" s="22">
        <v>67698</v>
      </c>
      <c r="AN59" s="22">
        <v>0</v>
      </c>
      <c r="AO59" s="22">
        <v>363752</v>
      </c>
      <c r="AP59" s="22">
        <v>10827828</v>
      </c>
      <c r="AQ59" s="22">
        <v>511123</v>
      </c>
      <c r="AR59" s="22">
        <v>0</v>
      </c>
      <c r="AS59" s="22">
        <v>138953</v>
      </c>
      <c r="AT59" s="22">
        <v>48641688</v>
      </c>
      <c r="AU59" s="22">
        <v>10129003</v>
      </c>
    </row>
    <row r="60" spans="1:47" x14ac:dyDescent="0.25">
      <c r="A60" s="22" t="s">
        <v>120</v>
      </c>
      <c r="B60" s="22" t="s">
        <v>163</v>
      </c>
      <c r="C60" s="22" t="s">
        <v>236</v>
      </c>
      <c r="D60" s="22" t="s">
        <v>237</v>
      </c>
      <c r="E60" s="22">
        <v>1952595</v>
      </c>
      <c r="F60" s="22">
        <v>0</v>
      </c>
      <c r="G60" s="22">
        <v>0</v>
      </c>
      <c r="H60" s="22">
        <v>0</v>
      </c>
      <c r="I60" s="22">
        <v>1680</v>
      </c>
      <c r="J60" s="22">
        <v>0</v>
      </c>
      <c r="K60" s="22">
        <v>0</v>
      </c>
      <c r="L60" s="22">
        <v>76681</v>
      </c>
      <c r="M60" s="22">
        <v>20390</v>
      </c>
      <c r="N60" s="22">
        <v>2505</v>
      </c>
      <c r="O60" s="22">
        <v>0</v>
      </c>
      <c r="P60" s="22">
        <v>0</v>
      </c>
      <c r="Q60" s="22">
        <v>96617</v>
      </c>
      <c r="R60" s="22">
        <v>26839</v>
      </c>
      <c r="S60" s="22">
        <v>0</v>
      </c>
      <c r="T60" s="22">
        <v>17900</v>
      </c>
      <c r="U60" s="22">
        <v>1913</v>
      </c>
      <c r="V60" s="22">
        <v>0</v>
      </c>
      <c r="W60" s="22">
        <v>0</v>
      </c>
      <c r="X60" s="22">
        <v>4977</v>
      </c>
      <c r="Y60" s="22">
        <v>699612</v>
      </c>
      <c r="Z60" s="22">
        <v>0</v>
      </c>
      <c r="AA60" s="22">
        <v>0</v>
      </c>
      <c r="AB60" s="22">
        <v>0</v>
      </c>
      <c r="AC60" s="22">
        <v>38058</v>
      </c>
      <c r="AD60" s="22">
        <v>2939767</v>
      </c>
      <c r="AE60" s="22">
        <v>809949</v>
      </c>
      <c r="AF60" s="22">
        <v>516430</v>
      </c>
      <c r="AG60" s="22">
        <v>1971</v>
      </c>
      <c r="AH60" s="22">
        <v>389021</v>
      </c>
      <c r="AI60" s="22">
        <v>0</v>
      </c>
      <c r="AJ60" s="22">
        <v>164670</v>
      </c>
      <c r="AK60" s="22">
        <v>33259</v>
      </c>
      <c r="AL60" s="22">
        <v>98741</v>
      </c>
      <c r="AM60" s="22">
        <v>0</v>
      </c>
      <c r="AN60" s="22">
        <v>0</v>
      </c>
      <c r="AO60" s="22">
        <v>0</v>
      </c>
      <c r="AP60" s="22">
        <v>394941</v>
      </c>
      <c r="AQ60" s="22">
        <v>0</v>
      </c>
      <c r="AR60" s="22">
        <v>0</v>
      </c>
      <c r="AS60" s="22">
        <v>9413</v>
      </c>
      <c r="AT60" s="22">
        <v>2418395</v>
      </c>
      <c r="AU60" s="22">
        <v>521372</v>
      </c>
    </row>
    <row r="61" spans="1:47" x14ac:dyDescent="0.25">
      <c r="A61" s="22" t="s">
        <v>120</v>
      </c>
      <c r="B61" s="22" t="s">
        <v>163</v>
      </c>
      <c r="C61" s="22" t="s">
        <v>238</v>
      </c>
      <c r="D61" s="22" t="s">
        <v>239</v>
      </c>
      <c r="E61" s="22">
        <v>6486657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552521</v>
      </c>
      <c r="M61" s="22">
        <v>34593</v>
      </c>
      <c r="N61" s="22">
        <v>0</v>
      </c>
      <c r="O61" s="22">
        <v>0</v>
      </c>
      <c r="P61" s="22">
        <v>0</v>
      </c>
      <c r="Q61" s="22">
        <v>516511</v>
      </c>
      <c r="R61" s="22">
        <v>140608</v>
      </c>
      <c r="S61" s="22">
        <v>0</v>
      </c>
      <c r="T61" s="22">
        <v>225375</v>
      </c>
      <c r="U61" s="22">
        <v>15275115</v>
      </c>
      <c r="V61" s="22">
        <v>0</v>
      </c>
      <c r="W61" s="22">
        <v>307072</v>
      </c>
      <c r="X61" s="22">
        <v>9963</v>
      </c>
      <c r="Y61" s="22">
        <v>3268856</v>
      </c>
      <c r="Z61" s="22">
        <v>0</v>
      </c>
      <c r="AA61" s="22">
        <v>0</v>
      </c>
      <c r="AB61" s="22">
        <v>0</v>
      </c>
      <c r="AC61" s="22">
        <v>185871</v>
      </c>
      <c r="AD61" s="22">
        <v>27003142</v>
      </c>
      <c r="AE61" s="22">
        <v>2957208</v>
      </c>
      <c r="AF61" s="22">
        <v>1867626</v>
      </c>
      <c r="AG61" s="22">
        <v>0</v>
      </c>
      <c r="AH61" s="22">
        <v>1551589</v>
      </c>
      <c r="AI61" s="22">
        <v>16435</v>
      </c>
      <c r="AJ61" s="22">
        <v>0</v>
      </c>
      <c r="AK61" s="22">
        <v>0</v>
      </c>
      <c r="AL61" s="22">
        <v>774550</v>
      </c>
      <c r="AM61" s="22">
        <v>5798</v>
      </c>
      <c r="AN61" s="22">
        <v>0</v>
      </c>
      <c r="AO61" s="22">
        <v>51</v>
      </c>
      <c r="AP61" s="22">
        <v>1664149</v>
      </c>
      <c r="AQ61" s="22">
        <v>0</v>
      </c>
      <c r="AR61" s="22">
        <v>0</v>
      </c>
      <c r="AS61" s="22">
        <v>0</v>
      </c>
      <c r="AT61" s="22">
        <v>8837406</v>
      </c>
      <c r="AU61" s="22">
        <v>18165736</v>
      </c>
    </row>
    <row r="62" spans="1:47" x14ac:dyDescent="0.25">
      <c r="A62" s="22" t="s">
        <v>120</v>
      </c>
      <c r="B62" s="22" t="s">
        <v>163</v>
      </c>
      <c r="C62" s="22" t="s">
        <v>240</v>
      </c>
      <c r="D62" s="22" t="s">
        <v>241</v>
      </c>
      <c r="E62" s="22">
        <v>15836788</v>
      </c>
      <c r="F62" s="22">
        <v>0</v>
      </c>
      <c r="G62" s="22">
        <v>0</v>
      </c>
      <c r="H62" s="22">
        <v>190166</v>
      </c>
      <c r="I62" s="22">
        <v>40631</v>
      </c>
      <c r="J62" s="22">
        <v>0</v>
      </c>
      <c r="K62" s="22">
        <v>0</v>
      </c>
      <c r="L62" s="22">
        <v>287433</v>
      </c>
      <c r="M62" s="22">
        <v>70110</v>
      </c>
      <c r="N62" s="22">
        <v>4570</v>
      </c>
      <c r="O62" s="22">
        <v>35764</v>
      </c>
      <c r="P62" s="22">
        <v>0</v>
      </c>
      <c r="Q62" s="22">
        <v>73165</v>
      </c>
      <c r="R62" s="22">
        <v>36689</v>
      </c>
      <c r="S62" s="22">
        <v>81805</v>
      </c>
      <c r="T62" s="22">
        <v>0</v>
      </c>
      <c r="U62" s="22">
        <v>0</v>
      </c>
      <c r="V62" s="22">
        <v>0</v>
      </c>
      <c r="W62" s="22">
        <v>0</v>
      </c>
      <c r="X62" s="22">
        <v>27943</v>
      </c>
      <c r="Y62" s="22">
        <v>4584232</v>
      </c>
      <c r="Z62" s="22">
        <v>0</v>
      </c>
      <c r="AA62" s="22">
        <v>0</v>
      </c>
      <c r="AB62" s="22">
        <v>0</v>
      </c>
      <c r="AC62" s="22">
        <v>33351</v>
      </c>
      <c r="AD62" s="22">
        <v>21302647</v>
      </c>
      <c r="AE62" s="22">
        <v>3534132</v>
      </c>
      <c r="AF62" s="22">
        <v>2810025</v>
      </c>
      <c r="AG62" s="22">
        <v>705940</v>
      </c>
      <c r="AH62" s="22">
        <v>3149946</v>
      </c>
      <c r="AI62" s="22">
        <v>0</v>
      </c>
      <c r="AJ62" s="22">
        <v>0</v>
      </c>
      <c r="AK62" s="22">
        <v>185029</v>
      </c>
      <c r="AL62" s="22">
        <v>47052</v>
      </c>
      <c r="AM62" s="22">
        <v>672</v>
      </c>
      <c r="AN62" s="22">
        <v>0</v>
      </c>
      <c r="AO62" s="22">
        <v>0</v>
      </c>
      <c r="AP62" s="22">
        <v>1823944</v>
      </c>
      <c r="AQ62" s="22">
        <v>213780</v>
      </c>
      <c r="AR62" s="22">
        <v>0</v>
      </c>
      <c r="AS62" s="22">
        <v>0</v>
      </c>
      <c r="AT62" s="22">
        <v>12470520</v>
      </c>
      <c r="AU62" s="22">
        <v>8832127</v>
      </c>
    </row>
    <row r="63" spans="1:47" x14ac:dyDescent="0.25">
      <c r="A63" s="22" t="s">
        <v>120</v>
      </c>
      <c r="B63" s="22" t="s">
        <v>163</v>
      </c>
      <c r="C63" s="22" t="s">
        <v>242</v>
      </c>
      <c r="D63" s="22" t="s">
        <v>243</v>
      </c>
      <c r="E63" s="22">
        <v>14820139</v>
      </c>
      <c r="F63" s="22">
        <v>0</v>
      </c>
      <c r="G63" s="22">
        <v>0</v>
      </c>
      <c r="H63" s="22">
        <v>0</v>
      </c>
      <c r="I63" s="22">
        <v>0</v>
      </c>
      <c r="J63" s="22">
        <v>5897</v>
      </c>
      <c r="K63" s="22">
        <v>0</v>
      </c>
      <c r="L63" s="22">
        <v>347011</v>
      </c>
      <c r="M63" s="22">
        <v>42278</v>
      </c>
      <c r="N63" s="22">
        <v>19518</v>
      </c>
      <c r="O63" s="22">
        <v>46939</v>
      </c>
      <c r="P63" s="22">
        <v>0</v>
      </c>
      <c r="Q63" s="22">
        <v>317160</v>
      </c>
      <c r="R63" s="22">
        <v>62224</v>
      </c>
      <c r="S63" s="22">
        <v>0</v>
      </c>
      <c r="T63" s="22">
        <v>0</v>
      </c>
      <c r="U63" s="22">
        <v>0</v>
      </c>
      <c r="V63" s="22">
        <v>0</v>
      </c>
      <c r="W63" s="22">
        <v>1662126</v>
      </c>
      <c r="X63" s="22">
        <v>8096</v>
      </c>
      <c r="Y63" s="22">
        <v>3928940</v>
      </c>
      <c r="Z63" s="22">
        <v>34825</v>
      </c>
      <c r="AA63" s="22">
        <v>0</v>
      </c>
      <c r="AB63" s="22">
        <v>0</v>
      </c>
      <c r="AC63" s="22">
        <v>208687</v>
      </c>
      <c r="AD63" s="22">
        <v>21503840</v>
      </c>
      <c r="AE63" s="22">
        <v>2836662</v>
      </c>
      <c r="AF63" s="22">
        <v>1155243</v>
      </c>
      <c r="AG63" s="22">
        <v>0</v>
      </c>
      <c r="AH63" s="22">
        <v>2022764</v>
      </c>
      <c r="AI63" s="22">
        <v>0</v>
      </c>
      <c r="AJ63" s="22">
        <v>5180287</v>
      </c>
      <c r="AK63" s="22">
        <v>357519</v>
      </c>
      <c r="AL63" s="22">
        <v>75643</v>
      </c>
      <c r="AM63" s="22">
        <v>1417</v>
      </c>
      <c r="AN63" s="22">
        <v>0</v>
      </c>
      <c r="AO63" s="22">
        <v>636</v>
      </c>
      <c r="AP63" s="22">
        <v>1907441</v>
      </c>
      <c r="AQ63" s="22">
        <v>1187489</v>
      </c>
      <c r="AR63" s="22">
        <v>0</v>
      </c>
      <c r="AS63" s="22">
        <v>2995</v>
      </c>
      <c r="AT63" s="22">
        <v>14728096</v>
      </c>
      <c r="AU63" s="22">
        <v>6775744</v>
      </c>
    </row>
    <row r="64" spans="1:47" x14ac:dyDescent="0.25">
      <c r="A64" s="22" t="s">
        <v>120</v>
      </c>
      <c r="B64" s="22" t="s">
        <v>163</v>
      </c>
      <c r="C64" s="22" t="s">
        <v>244</v>
      </c>
      <c r="D64" s="22" t="s">
        <v>245</v>
      </c>
      <c r="E64" s="22">
        <v>1351860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6145</v>
      </c>
      <c r="L64" s="22">
        <v>193281</v>
      </c>
      <c r="M64" s="22">
        <v>4587</v>
      </c>
      <c r="N64" s="22">
        <v>78</v>
      </c>
      <c r="O64" s="22">
        <v>0</v>
      </c>
      <c r="P64" s="22">
        <v>0</v>
      </c>
      <c r="Q64" s="22">
        <v>116597</v>
      </c>
      <c r="R64" s="22">
        <v>44039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381667</v>
      </c>
      <c r="Z64" s="22">
        <v>0</v>
      </c>
      <c r="AA64" s="22">
        <v>0</v>
      </c>
      <c r="AB64" s="22">
        <v>0</v>
      </c>
      <c r="AC64" s="22">
        <v>12206</v>
      </c>
      <c r="AD64" s="22">
        <v>2110460</v>
      </c>
      <c r="AE64" s="22">
        <v>554561</v>
      </c>
      <c r="AF64" s="22">
        <v>425310</v>
      </c>
      <c r="AG64" s="22">
        <v>0</v>
      </c>
      <c r="AH64" s="22">
        <v>236342</v>
      </c>
      <c r="AI64" s="22">
        <v>0</v>
      </c>
      <c r="AJ64" s="22">
        <v>10070</v>
      </c>
      <c r="AK64" s="22">
        <v>4756</v>
      </c>
      <c r="AL64" s="22">
        <v>0</v>
      </c>
      <c r="AM64" s="22">
        <v>0</v>
      </c>
      <c r="AN64" s="22">
        <v>0</v>
      </c>
      <c r="AO64" s="22">
        <v>0</v>
      </c>
      <c r="AP64" s="22">
        <v>213772</v>
      </c>
      <c r="AQ64" s="22">
        <v>0</v>
      </c>
      <c r="AR64" s="22">
        <v>0</v>
      </c>
      <c r="AS64" s="22">
        <v>0</v>
      </c>
      <c r="AT64" s="22">
        <v>1444811</v>
      </c>
      <c r="AU64" s="22">
        <v>665649</v>
      </c>
    </row>
    <row r="65" spans="1:47" x14ac:dyDescent="0.25">
      <c r="A65" s="22" t="s">
        <v>120</v>
      </c>
      <c r="B65" s="22" t="s">
        <v>163</v>
      </c>
      <c r="C65" s="22" t="s">
        <v>246</v>
      </c>
      <c r="D65" s="22" t="s">
        <v>247</v>
      </c>
      <c r="E65" s="22">
        <v>33789952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1597802</v>
      </c>
      <c r="M65" s="22">
        <v>473064</v>
      </c>
      <c r="N65" s="22">
        <v>242268</v>
      </c>
      <c r="O65" s="22">
        <v>257662</v>
      </c>
      <c r="P65" s="22">
        <v>0</v>
      </c>
      <c r="Q65" s="22">
        <v>617015</v>
      </c>
      <c r="R65" s="22">
        <v>0</v>
      </c>
      <c r="S65" s="22">
        <v>0</v>
      </c>
      <c r="T65" s="22">
        <v>0</v>
      </c>
      <c r="U65" s="22">
        <v>2895871</v>
      </c>
      <c r="V65" s="22">
        <v>0</v>
      </c>
      <c r="W65" s="22">
        <v>350910</v>
      </c>
      <c r="X65" s="22">
        <v>48045</v>
      </c>
      <c r="Y65" s="22">
        <v>14800805</v>
      </c>
      <c r="Z65" s="22">
        <v>0</v>
      </c>
      <c r="AA65" s="22">
        <v>0</v>
      </c>
      <c r="AB65" s="22">
        <v>0</v>
      </c>
      <c r="AC65" s="22">
        <v>1398373</v>
      </c>
      <c r="AD65" s="22">
        <v>56471767</v>
      </c>
      <c r="AE65" s="22">
        <v>7330668</v>
      </c>
      <c r="AF65" s="22">
        <v>19068280</v>
      </c>
      <c r="AG65" s="22">
        <v>0</v>
      </c>
      <c r="AH65" s="22">
        <v>2304218</v>
      </c>
      <c r="AI65" s="22">
        <v>0</v>
      </c>
      <c r="AJ65" s="22">
        <v>920365</v>
      </c>
      <c r="AK65" s="22">
        <v>0</v>
      </c>
      <c r="AL65" s="22">
        <v>0</v>
      </c>
      <c r="AM65" s="22">
        <v>535</v>
      </c>
      <c r="AN65" s="22">
        <v>0</v>
      </c>
      <c r="AO65" s="22">
        <v>429192</v>
      </c>
      <c r="AP65" s="22">
        <v>24774818</v>
      </c>
      <c r="AQ65" s="22">
        <v>905540</v>
      </c>
      <c r="AR65" s="22">
        <v>0</v>
      </c>
      <c r="AS65" s="22">
        <v>2427060</v>
      </c>
      <c r="AT65" s="22">
        <v>58160676</v>
      </c>
      <c r="AU65" s="22">
        <v>-1688909</v>
      </c>
    </row>
    <row r="66" spans="1:47" x14ac:dyDescent="0.25">
      <c r="A66" s="22" t="s">
        <v>120</v>
      </c>
      <c r="B66" s="22" t="s">
        <v>163</v>
      </c>
      <c r="C66" s="22" t="s">
        <v>248</v>
      </c>
      <c r="D66" s="22" t="s">
        <v>249</v>
      </c>
      <c r="E66" s="22">
        <v>42799315</v>
      </c>
      <c r="F66" s="22">
        <v>0</v>
      </c>
      <c r="G66" s="22">
        <v>0</v>
      </c>
      <c r="H66" s="22">
        <v>57899</v>
      </c>
      <c r="I66" s="22">
        <v>67792</v>
      </c>
      <c r="J66" s="22">
        <v>73666</v>
      </c>
      <c r="K66" s="22">
        <v>622407</v>
      </c>
      <c r="L66" s="22">
        <v>7606450</v>
      </c>
      <c r="M66" s="22">
        <v>824426</v>
      </c>
      <c r="N66" s="22">
        <v>1829161</v>
      </c>
      <c r="O66" s="22">
        <v>1091707</v>
      </c>
      <c r="P66" s="22">
        <v>0</v>
      </c>
      <c r="Q66" s="22">
        <v>200931</v>
      </c>
      <c r="R66" s="22">
        <v>53280</v>
      </c>
      <c r="S66" s="22">
        <v>108544</v>
      </c>
      <c r="T66" s="22">
        <v>41138</v>
      </c>
      <c r="U66" s="22">
        <v>22316806</v>
      </c>
      <c r="V66" s="22">
        <v>0</v>
      </c>
      <c r="W66" s="22">
        <v>0</v>
      </c>
      <c r="X66" s="22">
        <v>63494</v>
      </c>
      <c r="Y66" s="22">
        <v>21197969</v>
      </c>
      <c r="Z66" s="22">
        <v>0</v>
      </c>
      <c r="AA66" s="22">
        <v>0</v>
      </c>
      <c r="AB66" s="22">
        <v>9302170</v>
      </c>
      <c r="AC66" s="22">
        <v>1815668</v>
      </c>
      <c r="AD66" s="22">
        <v>110072823</v>
      </c>
      <c r="AE66" s="22">
        <v>26013220</v>
      </c>
      <c r="AF66" s="22">
        <v>17887289</v>
      </c>
      <c r="AG66" s="22">
        <v>2024880</v>
      </c>
      <c r="AH66" s="22">
        <v>3645572</v>
      </c>
      <c r="AI66" s="22">
        <v>0</v>
      </c>
      <c r="AJ66" s="22">
        <v>1745000</v>
      </c>
      <c r="AK66" s="22">
        <v>868584</v>
      </c>
      <c r="AL66" s="22">
        <v>2152548</v>
      </c>
      <c r="AM66" s="22">
        <v>41560</v>
      </c>
      <c r="AN66" s="22">
        <v>0</v>
      </c>
      <c r="AO66" s="22">
        <v>1207466</v>
      </c>
      <c r="AP66" s="22">
        <v>15872803</v>
      </c>
      <c r="AQ66" s="22">
        <v>371522</v>
      </c>
      <c r="AR66" s="22">
        <v>0</v>
      </c>
      <c r="AS66" s="22">
        <v>45701</v>
      </c>
      <c r="AT66" s="22">
        <v>71876145</v>
      </c>
      <c r="AU66" s="22">
        <v>38196678</v>
      </c>
    </row>
    <row r="67" spans="1:47" x14ac:dyDescent="0.25">
      <c r="A67" s="22" t="s">
        <v>120</v>
      </c>
      <c r="B67" s="22" t="s">
        <v>163</v>
      </c>
      <c r="C67" s="22" t="s">
        <v>250</v>
      </c>
      <c r="D67" s="22" t="s">
        <v>251</v>
      </c>
      <c r="E67" s="22">
        <v>19890549</v>
      </c>
      <c r="F67" s="22">
        <v>0</v>
      </c>
      <c r="G67" s="22">
        <v>0</v>
      </c>
      <c r="H67" s="22">
        <v>0</v>
      </c>
      <c r="I67" s="22">
        <v>743027</v>
      </c>
      <c r="J67" s="22">
        <v>0</v>
      </c>
      <c r="K67" s="22">
        <v>0</v>
      </c>
      <c r="L67" s="22">
        <v>266089</v>
      </c>
      <c r="M67" s="22">
        <v>32497</v>
      </c>
      <c r="N67" s="22">
        <v>0</v>
      </c>
      <c r="O67" s="22">
        <v>0</v>
      </c>
      <c r="P67" s="22">
        <v>0</v>
      </c>
      <c r="Q67" s="22">
        <v>1714917</v>
      </c>
      <c r="R67" s="22">
        <v>0</v>
      </c>
      <c r="S67" s="22">
        <v>0</v>
      </c>
      <c r="T67" s="22">
        <v>147741</v>
      </c>
      <c r="U67" s="22">
        <v>0</v>
      </c>
      <c r="V67" s="22">
        <v>0</v>
      </c>
      <c r="W67" s="22">
        <v>0</v>
      </c>
      <c r="X67" s="22">
        <v>55056</v>
      </c>
      <c r="Y67" s="22">
        <v>5703812</v>
      </c>
      <c r="Z67" s="22">
        <v>0</v>
      </c>
      <c r="AA67" s="22">
        <v>0</v>
      </c>
      <c r="AB67" s="22">
        <v>0</v>
      </c>
      <c r="AC67" s="22">
        <v>175224</v>
      </c>
      <c r="AD67" s="22">
        <v>28728912</v>
      </c>
      <c r="AE67" s="22">
        <v>3729936</v>
      </c>
      <c r="AF67" s="22">
        <v>2577230</v>
      </c>
      <c r="AG67" s="22">
        <v>0</v>
      </c>
      <c r="AH67" s="22">
        <v>8331369</v>
      </c>
      <c r="AI67" s="22">
        <v>0</v>
      </c>
      <c r="AJ67" s="22">
        <v>0</v>
      </c>
      <c r="AK67" s="22">
        <v>0</v>
      </c>
      <c r="AL67" s="22">
        <v>0</v>
      </c>
      <c r="AM67" s="22">
        <v>5411</v>
      </c>
      <c r="AN67" s="22">
        <v>0</v>
      </c>
      <c r="AO67" s="22">
        <v>0</v>
      </c>
      <c r="AP67" s="22">
        <v>3000701</v>
      </c>
      <c r="AQ67" s="22">
        <v>0</v>
      </c>
      <c r="AR67" s="22">
        <v>0</v>
      </c>
      <c r="AS67" s="22">
        <v>539777</v>
      </c>
      <c r="AT67" s="22">
        <v>18184424</v>
      </c>
      <c r="AU67" s="22">
        <v>10544488</v>
      </c>
    </row>
    <row r="68" spans="1:47" x14ac:dyDescent="0.25">
      <c r="A68" s="22" t="s">
        <v>120</v>
      </c>
      <c r="B68" s="22" t="s">
        <v>163</v>
      </c>
      <c r="C68" s="22" t="s">
        <v>252</v>
      </c>
      <c r="D68" s="22" t="s">
        <v>253</v>
      </c>
      <c r="E68" s="22">
        <v>8671881</v>
      </c>
      <c r="F68" s="22">
        <v>0</v>
      </c>
      <c r="G68" s="22">
        <v>0</v>
      </c>
      <c r="H68" s="22">
        <v>27189</v>
      </c>
      <c r="I68" s="22">
        <v>0</v>
      </c>
      <c r="J68" s="22">
        <v>10029</v>
      </c>
      <c r="K68" s="22">
        <v>140762</v>
      </c>
      <c r="L68" s="22">
        <v>3508998</v>
      </c>
      <c r="M68" s="22">
        <v>53967</v>
      </c>
      <c r="N68" s="22">
        <v>35007</v>
      </c>
      <c r="O68" s="22">
        <v>0</v>
      </c>
      <c r="P68" s="22">
        <v>0</v>
      </c>
      <c r="Q68" s="22">
        <v>61825</v>
      </c>
      <c r="R68" s="22">
        <v>33808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8818</v>
      </c>
      <c r="Y68" s="22">
        <v>2292535</v>
      </c>
      <c r="Z68" s="22">
        <v>30254</v>
      </c>
      <c r="AA68" s="22">
        <v>0</v>
      </c>
      <c r="AB68" s="22">
        <v>0</v>
      </c>
      <c r="AC68" s="22">
        <v>163192</v>
      </c>
      <c r="AD68" s="22">
        <v>15038265</v>
      </c>
      <c r="AE68" s="22">
        <v>4554004</v>
      </c>
      <c r="AF68" s="22">
        <v>2621012</v>
      </c>
      <c r="AG68" s="22">
        <v>51606</v>
      </c>
      <c r="AH68" s="22">
        <v>3624688</v>
      </c>
      <c r="AI68" s="22">
        <v>25000</v>
      </c>
      <c r="AJ68" s="22">
        <v>0</v>
      </c>
      <c r="AK68" s="22">
        <v>0</v>
      </c>
      <c r="AL68" s="22">
        <v>131300</v>
      </c>
      <c r="AM68" s="22">
        <v>8958</v>
      </c>
      <c r="AN68" s="22">
        <v>0</v>
      </c>
      <c r="AO68" s="22">
        <v>3343</v>
      </c>
      <c r="AP68" s="22">
        <v>1510159</v>
      </c>
      <c r="AQ68" s="22">
        <v>14433</v>
      </c>
      <c r="AR68" s="22">
        <v>0</v>
      </c>
      <c r="AS68" s="22">
        <v>1144</v>
      </c>
      <c r="AT68" s="22">
        <v>12545647</v>
      </c>
      <c r="AU68" s="22">
        <v>2492618</v>
      </c>
    </row>
    <row r="69" spans="1:47" x14ac:dyDescent="0.25">
      <c r="A69" s="22" t="s">
        <v>120</v>
      </c>
      <c r="B69" s="22" t="s">
        <v>163</v>
      </c>
      <c r="C69" s="22" t="s">
        <v>254</v>
      </c>
      <c r="D69" s="22" t="s">
        <v>255</v>
      </c>
      <c r="E69" s="22">
        <v>4659137</v>
      </c>
      <c r="F69" s="22">
        <v>0</v>
      </c>
      <c r="G69" s="22">
        <v>0</v>
      </c>
      <c r="H69" s="22">
        <v>0</v>
      </c>
      <c r="I69" s="22">
        <v>46425</v>
      </c>
      <c r="J69" s="22">
        <v>0</v>
      </c>
      <c r="K69" s="22">
        <v>0</v>
      </c>
      <c r="L69" s="22">
        <v>397016</v>
      </c>
      <c r="M69" s="22">
        <v>40901</v>
      </c>
      <c r="N69" s="22">
        <v>0</v>
      </c>
      <c r="O69" s="22">
        <v>0</v>
      </c>
      <c r="P69" s="22">
        <v>0</v>
      </c>
      <c r="Q69" s="22">
        <v>37199</v>
      </c>
      <c r="R69" s="22">
        <v>142674</v>
      </c>
      <c r="S69" s="22">
        <v>3200</v>
      </c>
      <c r="T69" s="22">
        <v>10518</v>
      </c>
      <c r="U69" s="22">
        <v>0</v>
      </c>
      <c r="V69" s="22">
        <v>0</v>
      </c>
      <c r="W69" s="22">
        <v>9931</v>
      </c>
      <c r="X69" s="22">
        <v>8342</v>
      </c>
      <c r="Y69" s="22">
        <v>3971327</v>
      </c>
      <c r="Z69" s="22">
        <v>254306</v>
      </c>
      <c r="AA69" s="22">
        <v>0</v>
      </c>
      <c r="AB69" s="22">
        <v>0</v>
      </c>
      <c r="AC69" s="22">
        <v>654851</v>
      </c>
      <c r="AD69" s="22">
        <v>10235827</v>
      </c>
      <c r="AE69" s="22">
        <v>2160404</v>
      </c>
      <c r="AF69" s="22">
        <v>1254882</v>
      </c>
      <c r="AG69" s="22">
        <v>0</v>
      </c>
      <c r="AH69" s="22">
        <v>1866443</v>
      </c>
      <c r="AI69" s="22">
        <v>0</v>
      </c>
      <c r="AJ69" s="22">
        <v>133523</v>
      </c>
      <c r="AK69" s="22">
        <v>16396</v>
      </c>
      <c r="AL69" s="22">
        <v>81700</v>
      </c>
      <c r="AM69" s="22">
        <v>1998</v>
      </c>
      <c r="AN69" s="22">
        <v>0</v>
      </c>
      <c r="AO69" s="22">
        <v>13519</v>
      </c>
      <c r="AP69" s="22">
        <v>5205036</v>
      </c>
      <c r="AQ69" s="22">
        <v>42554</v>
      </c>
      <c r="AR69" s="22">
        <v>0</v>
      </c>
      <c r="AS69" s="22">
        <v>6111</v>
      </c>
      <c r="AT69" s="22">
        <v>10782566</v>
      </c>
      <c r="AU69" s="22">
        <v>-546739</v>
      </c>
    </row>
    <row r="70" spans="1:47" x14ac:dyDescent="0.25">
      <c r="A70" s="22" t="s">
        <v>120</v>
      </c>
      <c r="B70" s="22" t="s">
        <v>163</v>
      </c>
      <c r="C70" s="22" t="s">
        <v>256</v>
      </c>
      <c r="D70" s="22" t="s">
        <v>257</v>
      </c>
      <c r="E70" s="22">
        <v>2672122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463439</v>
      </c>
      <c r="M70" s="22">
        <v>8447</v>
      </c>
      <c r="N70" s="22">
        <v>2860</v>
      </c>
      <c r="O70" s="22">
        <v>0</v>
      </c>
      <c r="P70" s="22">
        <v>0</v>
      </c>
      <c r="Q70" s="22">
        <v>86924</v>
      </c>
      <c r="R70" s="22">
        <v>8517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2592</v>
      </c>
      <c r="Y70" s="22">
        <v>2353944</v>
      </c>
      <c r="Z70" s="22">
        <v>14027</v>
      </c>
      <c r="AA70" s="22">
        <v>0</v>
      </c>
      <c r="AB70" s="22">
        <v>0</v>
      </c>
      <c r="AC70" s="22">
        <v>59432</v>
      </c>
      <c r="AD70" s="22">
        <v>5672304</v>
      </c>
      <c r="AE70" s="22">
        <v>1094207</v>
      </c>
      <c r="AF70" s="22">
        <v>748869</v>
      </c>
      <c r="AG70" s="22">
        <v>0</v>
      </c>
      <c r="AH70" s="22">
        <v>1055223</v>
      </c>
      <c r="AI70" s="22">
        <v>0</v>
      </c>
      <c r="AJ70" s="22">
        <v>4400</v>
      </c>
      <c r="AK70" s="22">
        <v>6667</v>
      </c>
      <c r="AL70" s="22">
        <v>29637</v>
      </c>
      <c r="AM70" s="22">
        <v>3416</v>
      </c>
      <c r="AN70" s="22">
        <v>0</v>
      </c>
      <c r="AO70" s="22">
        <v>0</v>
      </c>
      <c r="AP70" s="22">
        <v>1459045</v>
      </c>
      <c r="AQ70" s="22">
        <v>10792</v>
      </c>
      <c r="AR70" s="22">
        <v>0</v>
      </c>
      <c r="AS70" s="22">
        <v>33826</v>
      </c>
      <c r="AT70" s="22">
        <v>4446082</v>
      </c>
      <c r="AU70" s="22">
        <v>1226222</v>
      </c>
    </row>
    <row r="71" spans="1:47" x14ac:dyDescent="0.25">
      <c r="A71" s="22" t="s">
        <v>120</v>
      </c>
      <c r="B71" s="22" t="s">
        <v>163</v>
      </c>
      <c r="C71" s="22" t="s">
        <v>258</v>
      </c>
      <c r="D71" s="22" t="s">
        <v>259</v>
      </c>
      <c r="E71" s="22">
        <v>13545361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584327</v>
      </c>
      <c r="L71" s="22">
        <v>2337283</v>
      </c>
      <c r="M71" s="22">
        <v>99871</v>
      </c>
      <c r="N71" s="22">
        <v>130584</v>
      </c>
      <c r="O71" s="22">
        <v>0</v>
      </c>
      <c r="P71" s="22">
        <v>0</v>
      </c>
      <c r="Q71" s="22">
        <v>169833</v>
      </c>
      <c r="R71" s="22">
        <v>114682</v>
      </c>
      <c r="S71" s="22">
        <v>0</v>
      </c>
      <c r="T71" s="22">
        <v>0</v>
      </c>
      <c r="U71" s="22">
        <v>615000</v>
      </c>
      <c r="V71" s="22">
        <v>0</v>
      </c>
      <c r="W71" s="22">
        <v>0</v>
      </c>
      <c r="X71" s="22">
        <v>20716</v>
      </c>
      <c r="Y71" s="22">
        <v>5375105</v>
      </c>
      <c r="Z71" s="22">
        <v>0</v>
      </c>
      <c r="AA71" s="22">
        <v>0</v>
      </c>
      <c r="AB71" s="22">
        <v>0</v>
      </c>
      <c r="AC71" s="22">
        <v>186970</v>
      </c>
      <c r="AD71" s="22">
        <v>23179732</v>
      </c>
      <c r="AE71" s="22">
        <v>5710084</v>
      </c>
      <c r="AF71" s="22">
        <v>1956962</v>
      </c>
      <c r="AG71" s="22">
        <v>5255</v>
      </c>
      <c r="AH71" s="22">
        <v>4907496</v>
      </c>
      <c r="AI71" s="22">
        <v>0</v>
      </c>
      <c r="AJ71" s="22">
        <v>565917</v>
      </c>
      <c r="AK71" s="22">
        <v>0</v>
      </c>
      <c r="AL71" s="22">
        <v>348276</v>
      </c>
      <c r="AM71" s="22">
        <v>45715</v>
      </c>
      <c r="AN71" s="22">
        <v>138932</v>
      </c>
      <c r="AO71" s="22">
        <v>8160</v>
      </c>
      <c r="AP71" s="22">
        <v>2702527</v>
      </c>
      <c r="AQ71" s="22">
        <v>39295</v>
      </c>
      <c r="AR71" s="22">
        <v>0</v>
      </c>
      <c r="AS71" s="22">
        <v>127552</v>
      </c>
      <c r="AT71" s="22">
        <v>16556171</v>
      </c>
      <c r="AU71" s="22">
        <v>6623561</v>
      </c>
    </row>
    <row r="72" spans="1:47" x14ac:dyDescent="0.25">
      <c r="A72" s="22" t="s">
        <v>120</v>
      </c>
      <c r="B72" s="22" t="s">
        <v>163</v>
      </c>
      <c r="C72" s="22" t="s">
        <v>260</v>
      </c>
      <c r="D72" s="22" t="s">
        <v>261</v>
      </c>
      <c r="E72" s="22">
        <v>10891363</v>
      </c>
      <c r="F72" s="22">
        <v>0</v>
      </c>
      <c r="G72" s="22">
        <v>0</v>
      </c>
      <c r="H72" s="22">
        <v>0</v>
      </c>
      <c r="I72" s="22">
        <v>84454</v>
      </c>
      <c r="J72" s="22">
        <v>0</v>
      </c>
      <c r="K72" s="22">
        <v>0</v>
      </c>
      <c r="L72" s="22">
        <v>439346</v>
      </c>
      <c r="M72" s="22">
        <v>50216</v>
      </c>
      <c r="N72" s="22">
        <v>4160</v>
      </c>
      <c r="O72" s="22">
        <v>290</v>
      </c>
      <c r="P72" s="22">
        <v>0</v>
      </c>
      <c r="Q72" s="22">
        <v>90109</v>
      </c>
      <c r="R72" s="22">
        <v>96915</v>
      </c>
      <c r="S72" s="22">
        <v>16502</v>
      </c>
      <c r="T72" s="22">
        <v>245</v>
      </c>
      <c r="U72" s="22">
        <v>0</v>
      </c>
      <c r="V72" s="22">
        <v>43500</v>
      </c>
      <c r="W72" s="22">
        <v>1471921</v>
      </c>
      <c r="X72" s="22">
        <v>63906</v>
      </c>
      <c r="Y72" s="22">
        <v>6693457</v>
      </c>
      <c r="Z72" s="22">
        <v>192975</v>
      </c>
      <c r="AA72" s="22">
        <v>0</v>
      </c>
      <c r="AB72" s="22">
        <v>0</v>
      </c>
      <c r="AC72" s="22">
        <v>752088</v>
      </c>
      <c r="AD72" s="22">
        <v>20891447</v>
      </c>
      <c r="AE72" s="22">
        <v>2728375</v>
      </c>
      <c r="AF72" s="22">
        <v>2957102</v>
      </c>
      <c r="AG72" s="22">
        <v>42766</v>
      </c>
      <c r="AH72" s="22">
        <v>1600207</v>
      </c>
      <c r="AI72" s="22">
        <v>6203</v>
      </c>
      <c r="AJ72" s="22">
        <v>0</v>
      </c>
      <c r="AK72" s="22">
        <v>0</v>
      </c>
      <c r="AL72" s="22">
        <v>1235561</v>
      </c>
      <c r="AM72" s="22">
        <v>23759</v>
      </c>
      <c r="AN72" s="22">
        <v>0</v>
      </c>
      <c r="AO72" s="22">
        <v>14497</v>
      </c>
      <c r="AP72" s="22">
        <v>1743429</v>
      </c>
      <c r="AQ72" s="22">
        <v>6080</v>
      </c>
      <c r="AR72" s="22">
        <v>0</v>
      </c>
      <c r="AS72" s="22">
        <v>0</v>
      </c>
      <c r="AT72" s="22">
        <v>10357979</v>
      </c>
      <c r="AU72" s="22">
        <v>10533468</v>
      </c>
    </row>
    <row r="73" spans="1:47" x14ac:dyDescent="0.25">
      <c r="A73" s="22" t="s">
        <v>120</v>
      </c>
      <c r="B73" s="22" t="s">
        <v>163</v>
      </c>
      <c r="C73" s="22" t="s">
        <v>262</v>
      </c>
      <c r="D73" s="22" t="s">
        <v>263</v>
      </c>
      <c r="E73" s="22">
        <v>14224051</v>
      </c>
      <c r="F73" s="22">
        <v>0</v>
      </c>
      <c r="G73" s="22">
        <v>0</v>
      </c>
      <c r="H73" s="22">
        <v>0</v>
      </c>
      <c r="I73" s="22">
        <v>0</v>
      </c>
      <c r="J73" s="22">
        <v>19477</v>
      </c>
      <c r="K73" s="22">
        <v>622546</v>
      </c>
      <c r="L73" s="22">
        <v>659034</v>
      </c>
      <c r="M73" s="22">
        <v>72568</v>
      </c>
      <c r="N73" s="22">
        <v>81903</v>
      </c>
      <c r="O73" s="22">
        <v>41052</v>
      </c>
      <c r="P73" s="22">
        <v>0</v>
      </c>
      <c r="Q73" s="22">
        <v>119411</v>
      </c>
      <c r="R73" s="22">
        <v>120624</v>
      </c>
      <c r="S73" s="22">
        <v>0</v>
      </c>
      <c r="T73" s="22">
        <v>0</v>
      </c>
      <c r="U73" s="22">
        <v>0</v>
      </c>
      <c r="V73" s="22">
        <v>0</v>
      </c>
      <c r="W73" s="22">
        <v>917943</v>
      </c>
      <c r="X73" s="22">
        <v>16764</v>
      </c>
      <c r="Y73" s="22">
        <v>6117834</v>
      </c>
      <c r="Z73" s="22">
        <v>48976</v>
      </c>
      <c r="AA73" s="22">
        <v>0</v>
      </c>
      <c r="AB73" s="22">
        <v>0</v>
      </c>
      <c r="AC73" s="22">
        <v>12357</v>
      </c>
      <c r="AD73" s="22">
        <v>23074540</v>
      </c>
      <c r="AE73" s="22">
        <v>4940140</v>
      </c>
      <c r="AF73" s="22">
        <v>3689425</v>
      </c>
      <c r="AG73" s="22">
        <v>0</v>
      </c>
      <c r="AH73" s="22">
        <v>2345056</v>
      </c>
      <c r="AI73" s="22">
        <v>0</v>
      </c>
      <c r="AJ73" s="22">
        <v>95139</v>
      </c>
      <c r="AK73" s="22">
        <v>1183510</v>
      </c>
      <c r="AL73" s="22">
        <v>0</v>
      </c>
      <c r="AM73" s="22">
        <v>69636</v>
      </c>
      <c r="AN73" s="22">
        <v>0</v>
      </c>
      <c r="AO73" s="22">
        <v>90971</v>
      </c>
      <c r="AP73" s="22">
        <v>3176798</v>
      </c>
      <c r="AQ73" s="22">
        <v>-55263</v>
      </c>
      <c r="AR73" s="22">
        <v>0</v>
      </c>
      <c r="AS73" s="22">
        <v>0</v>
      </c>
      <c r="AT73" s="22">
        <v>15535412</v>
      </c>
      <c r="AU73" s="22">
        <v>7539128</v>
      </c>
    </row>
    <row r="74" spans="1:47" x14ac:dyDescent="0.25">
      <c r="A74" s="22" t="s">
        <v>120</v>
      </c>
      <c r="B74" s="22" t="s">
        <v>163</v>
      </c>
      <c r="C74" s="22" t="s">
        <v>264</v>
      </c>
      <c r="D74" s="22" t="s">
        <v>265</v>
      </c>
      <c r="E74" s="22">
        <v>22124523</v>
      </c>
      <c r="F74" s="22">
        <v>0</v>
      </c>
      <c r="G74" s="22">
        <v>0</v>
      </c>
      <c r="H74" s="22">
        <v>566322</v>
      </c>
      <c r="I74" s="22">
        <v>10494</v>
      </c>
      <c r="J74" s="22">
        <v>303702</v>
      </c>
      <c r="K74" s="22">
        <v>995951</v>
      </c>
      <c r="L74" s="22">
        <v>3746480</v>
      </c>
      <c r="M74" s="22">
        <v>246891</v>
      </c>
      <c r="N74" s="22">
        <v>617195</v>
      </c>
      <c r="O74" s="22">
        <v>61050</v>
      </c>
      <c r="P74" s="22">
        <v>0</v>
      </c>
      <c r="Q74" s="22">
        <v>183975</v>
      </c>
      <c r="R74" s="22">
        <v>13230</v>
      </c>
      <c r="S74" s="22">
        <v>0</v>
      </c>
      <c r="T74" s="22">
        <v>0</v>
      </c>
      <c r="U74" s="22">
        <v>745950</v>
      </c>
      <c r="V74" s="22">
        <v>0</v>
      </c>
      <c r="W74" s="22">
        <v>22159</v>
      </c>
      <c r="X74" s="22">
        <v>49473</v>
      </c>
      <c r="Y74" s="22">
        <v>6674420</v>
      </c>
      <c r="Z74" s="22">
        <v>0</v>
      </c>
      <c r="AA74" s="22">
        <v>0</v>
      </c>
      <c r="AB74" s="22">
        <v>1818453</v>
      </c>
      <c r="AC74" s="22">
        <v>686576</v>
      </c>
      <c r="AD74" s="22">
        <v>38866844</v>
      </c>
      <c r="AE74" s="22">
        <v>12909308</v>
      </c>
      <c r="AF74" s="22">
        <v>6024574</v>
      </c>
      <c r="AG74" s="22">
        <v>580697</v>
      </c>
      <c r="AH74" s="22">
        <v>6787215</v>
      </c>
      <c r="AI74" s="22">
        <v>129540</v>
      </c>
      <c r="AJ74" s="22">
        <v>535000</v>
      </c>
      <c r="AK74" s="22">
        <v>0</v>
      </c>
      <c r="AL74" s="22">
        <v>1138029</v>
      </c>
      <c r="AM74" s="22">
        <v>0</v>
      </c>
      <c r="AN74" s="22">
        <v>0</v>
      </c>
      <c r="AO74" s="22">
        <v>519081</v>
      </c>
      <c r="AP74" s="22">
        <v>5805853</v>
      </c>
      <c r="AQ74" s="22">
        <v>380525</v>
      </c>
      <c r="AR74" s="22">
        <v>437739</v>
      </c>
      <c r="AS74" s="22">
        <v>0</v>
      </c>
      <c r="AT74" s="22">
        <v>35247561</v>
      </c>
      <c r="AU74" s="22">
        <v>3619283</v>
      </c>
    </row>
    <row r="75" spans="1:47" x14ac:dyDescent="0.25">
      <c r="A75" s="22" t="s">
        <v>120</v>
      </c>
      <c r="B75" s="22" t="s">
        <v>163</v>
      </c>
      <c r="C75" s="22" t="s">
        <v>266</v>
      </c>
      <c r="D75" s="22" t="s">
        <v>267</v>
      </c>
      <c r="E75" s="22">
        <v>11625902</v>
      </c>
      <c r="F75" s="22">
        <v>0</v>
      </c>
      <c r="G75" s="22">
        <v>0</v>
      </c>
      <c r="H75" s="22">
        <v>21983</v>
      </c>
      <c r="I75" s="22">
        <v>9646</v>
      </c>
      <c r="J75" s="22">
        <v>0</v>
      </c>
      <c r="K75" s="22">
        <v>24780</v>
      </c>
      <c r="L75" s="22">
        <v>656952</v>
      </c>
      <c r="M75" s="22">
        <v>45258</v>
      </c>
      <c r="N75" s="22">
        <v>17590</v>
      </c>
      <c r="O75" s="22">
        <v>8264</v>
      </c>
      <c r="P75" s="22">
        <v>0</v>
      </c>
      <c r="Q75" s="22">
        <v>124747</v>
      </c>
      <c r="R75" s="22">
        <v>569385</v>
      </c>
      <c r="S75" s="22">
        <v>9190</v>
      </c>
      <c r="T75" s="22">
        <v>33219</v>
      </c>
      <c r="U75" s="22">
        <v>1193000</v>
      </c>
      <c r="V75" s="22">
        <v>0</v>
      </c>
      <c r="W75" s="22">
        <v>679918</v>
      </c>
      <c r="X75" s="22">
        <v>204000</v>
      </c>
      <c r="Y75" s="22">
        <v>3840188</v>
      </c>
      <c r="Z75" s="22">
        <v>15978</v>
      </c>
      <c r="AA75" s="22">
        <v>0</v>
      </c>
      <c r="AB75" s="22">
        <v>0</v>
      </c>
      <c r="AC75" s="22">
        <v>1592328</v>
      </c>
      <c r="AD75" s="22">
        <v>20672328</v>
      </c>
      <c r="AE75" s="22">
        <v>4029381</v>
      </c>
      <c r="AF75" s="22">
        <v>2482129</v>
      </c>
      <c r="AG75" s="22">
        <v>336859</v>
      </c>
      <c r="AH75" s="22">
        <v>2923251</v>
      </c>
      <c r="AI75" s="22">
        <v>3140</v>
      </c>
      <c r="AJ75" s="22">
        <v>335980</v>
      </c>
      <c r="AK75" s="22">
        <v>123266</v>
      </c>
      <c r="AL75" s="22">
        <v>227101</v>
      </c>
      <c r="AM75" s="22">
        <v>2228</v>
      </c>
      <c r="AN75" s="22">
        <v>0</v>
      </c>
      <c r="AO75" s="22">
        <v>288499</v>
      </c>
      <c r="AP75" s="22">
        <v>2965967</v>
      </c>
      <c r="AQ75" s="22">
        <v>37229</v>
      </c>
      <c r="AR75" s="22">
        <v>0</v>
      </c>
      <c r="AS75" s="22">
        <v>0</v>
      </c>
      <c r="AT75" s="22">
        <v>13755030</v>
      </c>
      <c r="AU75" s="22">
        <v>6917298</v>
      </c>
    </row>
    <row r="76" spans="1:47" x14ac:dyDescent="0.25">
      <c r="A76" s="22" t="s">
        <v>120</v>
      </c>
      <c r="B76" s="22" t="s">
        <v>163</v>
      </c>
      <c r="C76" s="22" t="s">
        <v>268</v>
      </c>
      <c r="D76" s="22" t="s">
        <v>269</v>
      </c>
      <c r="E76" s="22">
        <v>6531247</v>
      </c>
      <c r="F76" s="22">
        <v>0</v>
      </c>
      <c r="G76" s="22">
        <v>0</v>
      </c>
      <c r="H76" s="22">
        <v>0</v>
      </c>
      <c r="I76" s="22">
        <v>0</v>
      </c>
      <c r="J76" s="22">
        <v>23423</v>
      </c>
      <c r="K76" s="22">
        <v>0</v>
      </c>
      <c r="L76" s="22">
        <v>2907577</v>
      </c>
      <c r="M76" s="22">
        <v>115888</v>
      </c>
      <c r="N76" s="22">
        <v>54445</v>
      </c>
      <c r="O76" s="22">
        <v>24580</v>
      </c>
      <c r="P76" s="22">
        <v>10439</v>
      </c>
      <c r="Q76" s="22">
        <v>47264</v>
      </c>
      <c r="R76" s="22">
        <v>67232</v>
      </c>
      <c r="S76" s="22">
        <v>0</v>
      </c>
      <c r="T76" s="22">
        <v>273</v>
      </c>
      <c r="U76" s="22">
        <v>2476999</v>
      </c>
      <c r="V76" s="22">
        <v>0</v>
      </c>
      <c r="W76" s="22">
        <v>563163</v>
      </c>
      <c r="X76" s="22">
        <v>1785935</v>
      </c>
      <c r="Y76" s="22">
        <v>2443033</v>
      </c>
      <c r="Z76" s="22">
        <v>0</v>
      </c>
      <c r="AA76" s="22">
        <v>0</v>
      </c>
      <c r="AB76" s="22">
        <v>69600</v>
      </c>
      <c r="AC76" s="22">
        <v>599731</v>
      </c>
      <c r="AD76" s="22">
        <v>17720829</v>
      </c>
      <c r="AE76" s="22">
        <v>3255794</v>
      </c>
      <c r="AF76" s="22">
        <v>2806604</v>
      </c>
      <c r="AG76" s="22">
        <v>1113131</v>
      </c>
      <c r="AH76" s="22">
        <v>2251057</v>
      </c>
      <c r="AI76" s="22">
        <v>0</v>
      </c>
      <c r="AJ76" s="22">
        <v>0</v>
      </c>
      <c r="AK76" s="22">
        <v>63906</v>
      </c>
      <c r="AL76" s="22">
        <v>0</v>
      </c>
      <c r="AM76" s="22">
        <v>4769</v>
      </c>
      <c r="AN76" s="22">
        <v>0</v>
      </c>
      <c r="AO76" s="22">
        <v>2518</v>
      </c>
      <c r="AP76" s="22">
        <v>1264946</v>
      </c>
      <c r="AQ76" s="22">
        <v>0</v>
      </c>
      <c r="AR76" s="22">
        <v>0</v>
      </c>
      <c r="AS76" s="22">
        <v>743123</v>
      </c>
      <c r="AT76" s="22">
        <v>11505848</v>
      </c>
      <c r="AU76" s="22">
        <v>6214981</v>
      </c>
    </row>
    <row r="77" spans="1:47" x14ac:dyDescent="0.25">
      <c r="A77" s="22" t="s">
        <v>120</v>
      </c>
      <c r="B77" s="22" t="s">
        <v>163</v>
      </c>
      <c r="C77" s="22" t="s">
        <v>270</v>
      </c>
      <c r="D77" s="22" t="s">
        <v>271</v>
      </c>
      <c r="E77" s="22">
        <v>8409523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3377055</v>
      </c>
      <c r="M77" s="22">
        <v>26584</v>
      </c>
      <c r="N77" s="22">
        <v>11428</v>
      </c>
      <c r="O77" s="22">
        <v>350</v>
      </c>
      <c r="P77" s="22">
        <v>0</v>
      </c>
      <c r="Q77" s="22">
        <v>84129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3052053</v>
      </c>
      <c r="Z77" s="22">
        <v>10677</v>
      </c>
      <c r="AA77" s="22">
        <v>0</v>
      </c>
      <c r="AB77" s="22">
        <v>0</v>
      </c>
      <c r="AC77" s="22">
        <v>227473</v>
      </c>
      <c r="AD77" s="22">
        <v>15199272</v>
      </c>
      <c r="AE77" s="22">
        <v>3977930</v>
      </c>
      <c r="AF77" s="22">
        <v>1560819</v>
      </c>
      <c r="AG77" s="22">
        <v>2365193</v>
      </c>
      <c r="AH77" s="22">
        <v>3195051</v>
      </c>
      <c r="AI77" s="22">
        <v>76917</v>
      </c>
      <c r="AJ77" s="22">
        <v>0</v>
      </c>
      <c r="AK77" s="22">
        <v>132432</v>
      </c>
      <c r="AL77" s="22">
        <v>0</v>
      </c>
      <c r="AM77" s="22">
        <v>1819</v>
      </c>
      <c r="AN77" s="22">
        <v>0</v>
      </c>
      <c r="AO77" s="22">
        <v>0</v>
      </c>
      <c r="AP77" s="22">
        <v>1933845</v>
      </c>
      <c r="AQ77" s="22">
        <v>17083</v>
      </c>
      <c r="AR77" s="22">
        <v>0</v>
      </c>
      <c r="AS77" s="22">
        <v>0</v>
      </c>
      <c r="AT77" s="22">
        <v>13261089</v>
      </c>
      <c r="AU77" s="22">
        <v>1938183</v>
      </c>
    </row>
    <row r="78" spans="1:47" x14ac:dyDescent="0.25">
      <c r="A78" s="22" t="s">
        <v>120</v>
      </c>
      <c r="B78" s="22" t="s">
        <v>163</v>
      </c>
      <c r="C78" s="22" t="s">
        <v>272</v>
      </c>
      <c r="D78" s="22" t="s">
        <v>273</v>
      </c>
      <c r="E78" s="22">
        <v>15694530</v>
      </c>
      <c r="F78" s="22">
        <v>0</v>
      </c>
      <c r="G78" s="22">
        <v>0</v>
      </c>
      <c r="H78" s="22">
        <v>1380924</v>
      </c>
      <c r="I78" s="22">
        <v>86366</v>
      </c>
      <c r="J78" s="22">
        <v>0</v>
      </c>
      <c r="K78" s="22">
        <v>153299</v>
      </c>
      <c r="L78" s="22">
        <v>10955326</v>
      </c>
      <c r="M78" s="22">
        <v>109912</v>
      </c>
      <c r="N78" s="22">
        <v>3475</v>
      </c>
      <c r="O78" s="22">
        <v>54972</v>
      </c>
      <c r="P78" s="22">
        <v>0</v>
      </c>
      <c r="Q78" s="22">
        <v>254704</v>
      </c>
      <c r="R78" s="22">
        <v>33621</v>
      </c>
      <c r="S78" s="22">
        <v>0</v>
      </c>
      <c r="T78" s="22">
        <v>47625</v>
      </c>
      <c r="U78" s="22">
        <v>0</v>
      </c>
      <c r="V78" s="22">
        <v>0</v>
      </c>
      <c r="W78" s="22">
        <v>100184</v>
      </c>
      <c r="X78" s="22">
        <v>24627</v>
      </c>
      <c r="Y78" s="22">
        <v>8039516</v>
      </c>
      <c r="Z78" s="22">
        <v>0</v>
      </c>
      <c r="AA78" s="22">
        <v>0</v>
      </c>
      <c r="AB78" s="22">
        <v>0</v>
      </c>
      <c r="AC78" s="22">
        <v>221012</v>
      </c>
      <c r="AD78" s="22">
        <v>37160093</v>
      </c>
      <c r="AE78" s="22">
        <v>6811111</v>
      </c>
      <c r="AF78" s="22">
        <v>8183072</v>
      </c>
      <c r="AG78" s="22">
        <v>56100</v>
      </c>
      <c r="AH78" s="22">
        <v>7767863</v>
      </c>
      <c r="AI78" s="22">
        <v>0</v>
      </c>
      <c r="AJ78" s="22">
        <v>445615</v>
      </c>
      <c r="AK78" s="22">
        <v>370609</v>
      </c>
      <c r="AL78" s="22">
        <v>734105</v>
      </c>
      <c r="AM78" s="22">
        <v>1701</v>
      </c>
      <c r="AN78" s="22">
        <v>55179</v>
      </c>
      <c r="AO78" s="22">
        <v>10899</v>
      </c>
      <c r="AP78" s="22">
        <v>11742249</v>
      </c>
      <c r="AQ78" s="22">
        <v>860</v>
      </c>
      <c r="AR78" s="22">
        <v>0</v>
      </c>
      <c r="AS78" s="22">
        <v>0</v>
      </c>
      <c r="AT78" s="22">
        <v>36179363</v>
      </c>
      <c r="AU78" s="22">
        <v>980730</v>
      </c>
    </row>
    <row r="79" spans="1:47" x14ac:dyDescent="0.25">
      <c r="A79" s="22" t="s">
        <v>120</v>
      </c>
      <c r="B79" s="22" t="s">
        <v>163</v>
      </c>
      <c r="C79" s="22" t="s">
        <v>274</v>
      </c>
      <c r="D79" s="22" t="s">
        <v>275</v>
      </c>
      <c r="E79" s="22">
        <v>11327483</v>
      </c>
      <c r="F79" s="22">
        <v>0</v>
      </c>
      <c r="G79" s="22">
        <v>0</v>
      </c>
      <c r="H79" s="22">
        <v>542192</v>
      </c>
      <c r="I79" s="22">
        <v>14582</v>
      </c>
      <c r="J79" s="22">
        <v>0</v>
      </c>
      <c r="K79" s="22">
        <v>0</v>
      </c>
      <c r="L79" s="22">
        <v>375114</v>
      </c>
      <c r="M79" s="22">
        <v>71798</v>
      </c>
      <c r="N79" s="22">
        <v>0</v>
      </c>
      <c r="O79" s="22">
        <v>0</v>
      </c>
      <c r="P79" s="22">
        <v>0</v>
      </c>
      <c r="Q79" s="22">
        <v>414265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26164</v>
      </c>
      <c r="X79" s="22">
        <v>11646</v>
      </c>
      <c r="Y79" s="22">
        <v>5719989</v>
      </c>
      <c r="Z79" s="22">
        <v>0</v>
      </c>
      <c r="AA79" s="22">
        <v>0</v>
      </c>
      <c r="AB79" s="22">
        <v>109198</v>
      </c>
      <c r="AC79" s="22">
        <v>102363</v>
      </c>
      <c r="AD79" s="22">
        <v>18714794</v>
      </c>
      <c r="AE79" s="22">
        <v>3741540</v>
      </c>
      <c r="AF79" s="22">
        <v>1921868</v>
      </c>
      <c r="AG79" s="22">
        <v>0</v>
      </c>
      <c r="AH79" s="22">
        <v>1909493</v>
      </c>
      <c r="AI79" s="22">
        <v>148</v>
      </c>
      <c r="AJ79" s="22">
        <v>0</v>
      </c>
      <c r="AK79" s="22">
        <v>977153</v>
      </c>
      <c r="AL79" s="22">
        <v>309955</v>
      </c>
      <c r="AM79" s="22">
        <v>14891</v>
      </c>
      <c r="AN79" s="22">
        <v>0</v>
      </c>
      <c r="AO79" s="22">
        <v>0</v>
      </c>
      <c r="AP79" s="22">
        <v>3129657</v>
      </c>
      <c r="AQ79" s="22">
        <v>247738</v>
      </c>
      <c r="AR79" s="22">
        <v>0</v>
      </c>
      <c r="AS79" s="22">
        <v>0</v>
      </c>
      <c r="AT79" s="22">
        <v>12252443</v>
      </c>
      <c r="AU79" s="22">
        <v>6462351</v>
      </c>
    </row>
    <row r="80" spans="1:47" x14ac:dyDescent="0.25">
      <c r="A80" s="22" t="s">
        <v>120</v>
      </c>
      <c r="B80" s="22" t="s">
        <v>163</v>
      </c>
      <c r="C80" s="22" t="s">
        <v>276</v>
      </c>
      <c r="D80" s="22" t="s">
        <v>277</v>
      </c>
      <c r="E80" s="22">
        <v>25117996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4173</v>
      </c>
      <c r="L80" s="22">
        <v>518712</v>
      </c>
      <c r="M80" s="22">
        <v>31280</v>
      </c>
      <c r="N80" s="22">
        <v>13493</v>
      </c>
      <c r="O80" s="22">
        <v>810</v>
      </c>
      <c r="P80" s="22">
        <v>0</v>
      </c>
      <c r="Q80" s="22">
        <v>152081</v>
      </c>
      <c r="R80" s="22">
        <v>143700</v>
      </c>
      <c r="S80" s="22">
        <v>0</v>
      </c>
      <c r="T80" s="22">
        <v>7020</v>
      </c>
      <c r="U80" s="22">
        <v>150000</v>
      </c>
      <c r="V80" s="22">
        <v>0</v>
      </c>
      <c r="W80" s="22">
        <v>237765</v>
      </c>
      <c r="X80" s="22">
        <v>12512</v>
      </c>
      <c r="Y80" s="22">
        <v>5089578</v>
      </c>
      <c r="Z80" s="22">
        <v>0</v>
      </c>
      <c r="AA80" s="22">
        <v>0</v>
      </c>
      <c r="AB80" s="22">
        <v>0</v>
      </c>
      <c r="AC80" s="22">
        <v>1074489</v>
      </c>
      <c r="AD80" s="22">
        <v>32553609</v>
      </c>
      <c r="AE80" s="22">
        <v>4932612</v>
      </c>
      <c r="AF80" s="22">
        <v>3646500</v>
      </c>
      <c r="AG80" s="22">
        <v>0</v>
      </c>
      <c r="AH80" s="22">
        <v>2588127</v>
      </c>
      <c r="AI80" s="22">
        <v>0</v>
      </c>
      <c r="AJ80" s="22">
        <v>750435</v>
      </c>
      <c r="AK80" s="22">
        <v>257735</v>
      </c>
      <c r="AL80" s="22">
        <v>395384</v>
      </c>
      <c r="AM80" s="22">
        <v>12504</v>
      </c>
      <c r="AN80" s="22">
        <v>0</v>
      </c>
      <c r="AO80" s="22">
        <v>0</v>
      </c>
      <c r="AP80" s="22">
        <v>10623003</v>
      </c>
      <c r="AQ80" s="22">
        <v>47344</v>
      </c>
      <c r="AR80" s="22">
        <v>0</v>
      </c>
      <c r="AS80" s="22">
        <v>0</v>
      </c>
      <c r="AT80" s="22">
        <v>23253644</v>
      </c>
      <c r="AU80" s="22">
        <v>9299965</v>
      </c>
    </row>
    <row r="81" spans="1:47" x14ac:dyDescent="0.25">
      <c r="A81" s="22" t="s">
        <v>120</v>
      </c>
      <c r="B81" s="22" t="s">
        <v>163</v>
      </c>
      <c r="C81" s="22" t="s">
        <v>278</v>
      </c>
      <c r="D81" s="22" t="s">
        <v>279</v>
      </c>
      <c r="E81" s="22">
        <v>4445242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286664</v>
      </c>
      <c r="M81" s="22">
        <v>29105</v>
      </c>
      <c r="N81" s="22">
        <v>16557</v>
      </c>
      <c r="O81" s="22">
        <v>4589</v>
      </c>
      <c r="P81" s="22">
        <v>0</v>
      </c>
      <c r="Q81" s="22">
        <v>244041</v>
      </c>
      <c r="R81" s="22">
        <v>43182</v>
      </c>
      <c r="S81" s="22">
        <v>84981</v>
      </c>
      <c r="T81" s="22">
        <v>6200</v>
      </c>
      <c r="U81" s="22">
        <v>562465</v>
      </c>
      <c r="V81" s="22">
        <v>2429</v>
      </c>
      <c r="W81" s="22">
        <v>0</v>
      </c>
      <c r="X81" s="22">
        <v>1345554</v>
      </c>
      <c r="Y81" s="22">
        <v>1724712</v>
      </c>
      <c r="Z81" s="22">
        <v>0</v>
      </c>
      <c r="AA81" s="22">
        <v>0</v>
      </c>
      <c r="AB81" s="22">
        <v>0</v>
      </c>
      <c r="AC81" s="22">
        <v>788230</v>
      </c>
      <c r="AD81" s="22">
        <v>9583951</v>
      </c>
      <c r="AE81" s="22">
        <v>3060915</v>
      </c>
      <c r="AF81" s="22">
        <v>642478</v>
      </c>
      <c r="AG81" s="22">
        <v>6250</v>
      </c>
      <c r="AH81" s="22">
        <v>975567</v>
      </c>
      <c r="AI81" s="22">
        <v>0</v>
      </c>
      <c r="AJ81" s="22">
        <v>0</v>
      </c>
      <c r="AK81" s="22">
        <v>358580</v>
      </c>
      <c r="AL81" s="22">
        <v>0</v>
      </c>
      <c r="AM81" s="22">
        <v>6478</v>
      </c>
      <c r="AN81" s="22">
        <v>0</v>
      </c>
      <c r="AO81" s="22">
        <v>0</v>
      </c>
      <c r="AP81" s="22">
        <v>1229390</v>
      </c>
      <c r="AQ81" s="22">
        <v>0</v>
      </c>
      <c r="AR81" s="22">
        <v>0</v>
      </c>
      <c r="AS81" s="22">
        <v>0</v>
      </c>
      <c r="AT81" s="22">
        <v>6279658</v>
      </c>
      <c r="AU81" s="22">
        <v>3304293</v>
      </c>
    </row>
    <row r="82" spans="1:47" x14ac:dyDescent="0.25">
      <c r="A82" s="22" t="s">
        <v>120</v>
      </c>
      <c r="B82" s="22" t="s">
        <v>163</v>
      </c>
      <c r="C82" s="22" t="s">
        <v>280</v>
      </c>
      <c r="D82" s="22" t="s">
        <v>281</v>
      </c>
      <c r="E82" s="22">
        <v>9189406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2386744</v>
      </c>
      <c r="M82" s="22">
        <v>131117</v>
      </c>
      <c r="N82" s="22">
        <v>154102</v>
      </c>
      <c r="O82" s="22">
        <v>0</v>
      </c>
      <c r="P82" s="22">
        <v>0</v>
      </c>
      <c r="Q82" s="22">
        <v>39375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2736689</v>
      </c>
      <c r="Y82" s="22">
        <v>988873</v>
      </c>
      <c r="Z82" s="22">
        <v>0</v>
      </c>
      <c r="AA82" s="22">
        <v>0</v>
      </c>
      <c r="AB82" s="22">
        <v>86470</v>
      </c>
      <c r="AC82" s="22">
        <v>57040</v>
      </c>
      <c r="AD82" s="22">
        <v>15769816</v>
      </c>
      <c r="AE82" s="22">
        <v>4026519</v>
      </c>
      <c r="AF82" s="22">
        <v>4347608</v>
      </c>
      <c r="AG82" s="22">
        <v>0</v>
      </c>
      <c r="AH82" s="22">
        <v>3671776</v>
      </c>
      <c r="AI82" s="22">
        <v>50016</v>
      </c>
      <c r="AJ82" s="22">
        <v>0</v>
      </c>
      <c r="AK82" s="22">
        <v>754110</v>
      </c>
      <c r="AL82" s="22">
        <v>0</v>
      </c>
      <c r="AM82" s="22">
        <v>9802</v>
      </c>
      <c r="AN82" s="22">
        <v>0</v>
      </c>
      <c r="AO82" s="22">
        <v>58541</v>
      </c>
      <c r="AP82" s="22">
        <v>684104</v>
      </c>
      <c r="AQ82" s="22">
        <v>22726</v>
      </c>
      <c r="AR82" s="22">
        <v>0</v>
      </c>
      <c r="AS82" s="22">
        <v>0</v>
      </c>
      <c r="AT82" s="22">
        <v>13625202</v>
      </c>
      <c r="AU82" s="22">
        <v>2144614</v>
      </c>
    </row>
    <row r="83" spans="1:47" x14ac:dyDescent="0.25">
      <c r="A83" s="22" t="s">
        <v>120</v>
      </c>
      <c r="B83" s="22" t="s">
        <v>163</v>
      </c>
      <c r="C83" s="22" t="s">
        <v>282</v>
      </c>
      <c r="D83" s="22" t="s">
        <v>283</v>
      </c>
      <c r="E83" s="22">
        <v>15980065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277969</v>
      </c>
      <c r="L83" s="22">
        <v>1612407</v>
      </c>
      <c r="M83" s="22">
        <v>0</v>
      </c>
      <c r="N83" s="22">
        <v>290548</v>
      </c>
      <c r="O83" s="22">
        <v>0</v>
      </c>
      <c r="P83" s="22">
        <v>0</v>
      </c>
      <c r="Q83" s="22">
        <v>163238</v>
      </c>
      <c r="R83" s="22">
        <v>310494</v>
      </c>
      <c r="S83" s="22">
        <v>0</v>
      </c>
      <c r="T83" s="22">
        <v>7534</v>
      </c>
      <c r="U83" s="22">
        <v>18</v>
      </c>
      <c r="V83" s="22">
        <v>0</v>
      </c>
      <c r="W83" s="22">
        <v>0</v>
      </c>
      <c r="X83" s="22">
        <v>10290055</v>
      </c>
      <c r="Y83" s="22">
        <v>0</v>
      </c>
      <c r="Z83" s="22">
        <v>0</v>
      </c>
      <c r="AA83" s="22">
        <v>0</v>
      </c>
      <c r="AB83" s="22">
        <v>0</v>
      </c>
      <c r="AC83" s="22">
        <v>303799</v>
      </c>
      <c r="AD83" s="22">
        <v>29236127</v>
      </c>
      <c r="AE83" s="22">
        <v>6711051</v>
      </c>
      <c r="AF83" s="22">
        <v>5430610</v>
      </c>
      <c r="AG83" s="22">
        <v>0</v>
      </c>
      <c r="AH83" s="22">
        <v>3917185</v>
      </c>
      <c r="AI83" s="22">
        <v>0</v>
      </c>
      <c r="AJ83" s="22">
        <v>0</v>
      </c>
      <c r="AK83" s="22">
        <v>0</v>
      </c>
      <c r="AL83" s="22">
        <v>1171745</v>
      </c>
      <c r="AM83" s="22">
        <v>0</v>
      </c>
      <c r="AN83" s="22">
        <v>0</v>
      </c>
      <c r="AO83" s="22">
        <v>38498</v>
      </c>
      <c r="AP83" s="22">
        <v>2190012</v>
      </c>
      <c r="AQ83" s="22">
        <v>0</v>
      </c>
      <c r="AR83" s="22">
        <v>0</v>
      </c>
      <c r="AS83" s="22">
        <v>10773</v>
      </c>
      <c r="AT83" s="22">
        <v>19469874</v>
      </c>
      <c r="AU83" s="22">
        <v>9766253</v>
      </c>
    </row>
    <row r="84" spans="1:47" x14ac:dyDescent="0.25">
      <c r="A84" s="22" t="s">
        <v>120</v>
      </c>
      <c r="B84" s="22" t="s">
        <v>163</v>
      </c>
      <c r="C84" s="22" t="s">
        <v>284</v>
      </c>
      <c r="D84" s="22" t="s">
        <v>285</v>
      </c>
      <c r="E84" s="22">
        <v>24580879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732174</v>
      </c>
      <c r="M84" s="22">
        <v>94545</v>
      </c>
      <c r="N84" s="22">
        <v>263484</v>
      </c>
      <c r="O84" s="22">
        <v>0</v>
      </c>
      <c r="P84" s="22">
        <v>0</v>
      </c>
      <c r="Q84" s="22">
        <v>558910</v>
      </c>
      <c r="R84" s="22">
        <v>43278</v>
      </c>
      <c r="S84" s="22">
        <v>0</v>
      </c>
      <c r="T84" s="22">
        <v>0</v>
      </c>
      <c r="U84" s="22">
        <v>915860</v>
      </c>
      <c r="V84" s="22">
        <v>0</v>
      </c>
      <c r="W84" s="22">
        <v>0</v>
      </c>
      <c r="X84" s="22">
        <v>3086655</v>
      </c>
      <c r="Y84" s="22">
        <v>0</v>
      </c>
      <c r="Z84" s="22">
        <v>66994</v>
      </c>
      <c r="AA84" s="22">
        <v>0</v>
      </c>
      <c r="AB84" s="22">
        <v>1481309</v>
      </c>
      <c r="AC84" s="22">
        <v>547258</v>
      </c>
      <c r="AD84" s="22">
        <v>32371346</v>
      </c>
      <c r="AE84" s="22">
        <v>6687330</v>
      </c>
      <c r="AF84" s="22">
        <v>1247887</v>
      </c>
      <c r="AG84" s="22">
        <v>2430319</v>
      </c>
      <c r="AH84" s="22">
        <v>2758864</v>
      </c>
      <c r="AI84" s="22">
        <v>124700</v>
      </c>
      <c r="AJ84" s="22">
        <v>0</v>
      </c>
      <c r="AK84" s="22">
        <v>0</v>
      </c>
      <c r="AL84" s="22">
        <v>1858050</v>
      </c>
      <c r="AM84" s="22">
        <v>2114</v>
      </c>
      <c r="AN84" s="22">
        <v>0</v>
      </c>
      <c r="AO84" s="22">
        <v>51106</v>
      </c>
      <c r="AP84" s="22">
        <v>12724250</v>
      </c>
      <c r="AQ84" s="22">
        <v>236580</v>
      </c>
      <c r="AR84" s="22">
        <v>0</v>
      </c>
      <c r="AS84" s="22">
        <v>0</v>
      </c>
      <c r="AT84" s="22">
        <v>28121200</v>
      </c>
      <c r="AU84" s="22">
        <v>4250146</v>
      </c>
    </row>
    <row r="85" spans="1:47" x14ac:dyDescent="0.25">
      <c r="A85" s="22" t="s">
        <v>120</v>
      </c>
      <c r="B85" s="22" t="s">
        <v>163</v>
      </c>
      <c r="C85" s="22" t="s">
        <v>286</v>
      </c>
      <c r="D85" s="22" t="s">
        <v>287</v>
      </c>
      <c r="E85" s="22">
        <v>7111265</v>
      </c>
      <c r="F85" s="22">
        <v>0</v>
      </c>
      <c r="G85" s="22">
        <v>0</v>
      </c>
      <c r="H85" s="22">
        <v>0</v>
      </c>
      <c r="I85" s="22">
        <v>35463</v>
      </c>
      <c r="J85" s="22">
        <v>0</v>
      </c>
      <c r="K85" s="22">
        <v>0</v>
      </c>
      <c r="L85" s="22">
        <v>417704</v>
      </c>
      <c r="M85" s="22">
        <v>40745</v>
      </c>
      <c r="N85" s="22">
        <v>9560</v>
      </c>
      <c r="O85" s="22">
        <v>31111</v>
      </c>
      <c r="P85" s="22">
        <v>0</v>
      </c>
      <c r="Q85" s="22">
        <v>56979</v>
      </c>
      <c r="R85" s="22">
        <v>147275</v>
      </c>
      <c r="S85" s="22">
        <v>0</v>
      </c>
      <c r="T85" s="22">
        <v>-32518</v>
      </c>
      <c r="U85" s="22">
        <v>1085242</v>
      </c>
      <c r="V85" s="22">
        <v>0</v>
      </c>
      <c r="W85" s="22">
        <v>0</v>
      </c>
      <c r="X85" s="22">
        <v>0</v>
      </c>
      <c r="Y85" s="22">
        <v>4192665</v>
      </c>
      <c r="Z85" s="22">
        <v>0</v>
      </c>
      <c r="AA85" s="22">
        <v>0</v>
      </c>
      <c r="AB85" s="22">
        <v>0</v>
      </c>
      <c r="AC85" s="22">
        <v>853617</v>
      </c>
      <c r="AD85" s="22">
        <v>13949108</v>
      </c>
      <c r="AE85" s="22">
        <v>3257799</v>
      </c>
      <c r="AF85" s="22">
        <v>4558077</v>
      </c>
      <c r="AG85" s="22">
        <v>20971</v>
      </c>
      <c r="AH85" s="22">
        <v>2924123</v>
      </c>
      <c r="AI85" s="22">
        <v>0</v>
      </c>
      <c r="AJ85" s="22">
        <v>0</v>
      </c>
      <c r="AK85" s="22">
        <v>49338</v>
      </c>
      <c r="AL85" s="22">
        <v>406197</v>
      </c>
      <c r="AM85" s="22">
        <v>0</v>
      </c>
      <c r="AN85" s="22">
        <v>0</v>
      </c>
      <c r="AO85" s="22">
        <v>75139</v>
      </c>
      <c r="AP85" s="22">
        <v>5325210</v>
      </c>
      <c r="AQ85" s="22">
        <v>0</v>
      </c>
      <c r="AR85" s="22">
        <v>0</v>
      </c>
      <c r="AS85" s="22">
        <v>4000</v>
      </c>
      <c r="AT85" s="22">
        <v>16620854</v>
      </c>
      <c r="AU85" s="22">
        <v>-2671746</v>
      </c>
    </row>
    <row r="86" spans="1:47" x14ac:dyDescent="0.25">
      <c r="A86" s="22" t="s">
        <v>120</v>
      </c>
      <c r="B86" s="22" t="s">
        <v>163</v>
      </c>
      <c r="C86" s="22" t="s">
        <v>288</v>
      </c>
      <c r="D86" s="22" t="s">
        <v>289</v>
      </c>
      <c r="E86" s="22">
        <v>12726434</v>
      </c>
      <c r="F86" s="22">
        <v>0</v>
      </c>
      <c r="G86" s="22">
        <v>0</v>
      </c>
      <c r="H86" s="22">
        <v>0</v>
      </c>
      <c r="I86" s="22">
        <v>143589</v>
      </c>
      <c r="J86" s="22">
        <v>0</v>
      </c>
      <c r="K86" s="22">
        <v>0</v>
      </c>
      <c r="L86" s="22">
        <v>380487</v>
      </c>
      <c r="M86" s="22">
        <v>70571</v>
      </c>
      <c r="N86" s="22">
        <v>38377</v>
      </c>
      <c r="O86" s="22">
        <v>26826</v>
      </c>
      <c r="P86" s="22">
        <v>0</v>
      </c>
      <c r="Q86" s="22">
        <v>475631</v>
      </c>
      <c r="R86" s="22">
        <v>106617</v>
      </c>
      <c r="S86" s="22">
        <v>0</v>
      </c>
      <c r="T86" s="22">
        <v>19381</v>
      </c>
      <c r="U86" s="22">
        <v>0</v>
      </c>
      <c r="V86" s="22">
        <v>0</v>
      </c>
      <c r="W86" s="22">
        <v>0</v>
      </c>
      <c r="X86" s="22">
        <v>0</v>
      </c>
      <c r="Y86" s="22">
        <v>4791901</v>
      </c>
      <c r="Z86" s="22">
        <v>40250</v>
      </c>
      <c r="AA86" s="22">
        <v>0</v>
      </c>
      <c r="AB86" s="22">
        <v>0</v>
      </c>
      <c r="AC86" s="22">
        <v>0</v>
      </c>
      <c r="AD86" s="22">
        <v>18820064</v>
      </c>
      <c r="AE86" s="22">
        <v>3834013</v>
      </c>
      <c r="AF86" s="22">
        <v>3027413</v>
      </c>
      <c r="AG86" s="22">
        <v>1452914</v>
      </c>
      <c r="AH86" s="22">
        <v>1691189</v>
      </c>
      <c r="AI86" s="22">
        <v>3245</v>
      </c>
      <c r="AJ86" s="22">
        <v>350000</v>
      </c>
      <c r="AK86" s="22">
        <v>760029</v>
      </c>
      <c r="AL86" s="22">
        <v>0</v>
      </c>
      <c r="AM86" s="22">
        <v>1637</v>
      </c>
      <c r="AN86" s="22">
        <v>0</v>
      </c>
      <c r="AO86" s="22">
        <v>391139</v>
      </c>
      <c r="AP86" s="22">
        <v>1232892</v>
      </c>
      <c r="AQ86" s="22">
        <v>0</v>
      </c>
      <c r="AR86" s="22">
        <v>0</v>
      </c>
      <c r="AS86" s="22">
        <v>0</v>
      </c>
      <c r="AT86" s="22">
        <v>12744471</v>
      </c>
      <c r="AU86" s="22">
        <v>6075593</v>
      </c>
    </row>
    <row r="87" spans="1:47" x14ac:dyDescent="0.25">
      <c r="A87" s="22" t="s">
        <v>120</v>
      </c>
      <c r="B87" s="22" t="s">
        <v>163</v>
      </c>
      <c r="C87" s="22" t="s">
        <v>290</v>
      </c>
      <c r="D87" s="22" t="s">
        <v>291</v>
      </c>
      <c r="E87" s="22">
        <v>40311642</v>
      </c>
      <c r="F87" s="22">
        <v>0</v>
      </c>
      <c r="G87" s="22">
        <v>0</v>
      </c>
      <c r="H87" s="22">
        <v>0</v>
      </c>
      <c r="I87" s="22">
        <v>1305870</v>
      </c>
      <c r="J87" s="22">
        <v>0</v>
      </c>
      <c r="K87" s="22">
        <v>0</v>
      </c>
      <c r="L87" s="22">
        <v>2470565</v>
      </c>
      <c r="M87" s="22">
        <v>141259</v>
      </c>
      <c r="N87" s="22">
        <v>0</v>
      </c>
      <c r="O87" s="22">
        <v>0</v>
      </c>
      <c r="P87" s="22">
        <v>0</v>
      </c>
      <c r="Q87" s="22">
        <v>402442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657543</v>
      </c>
      <c r="X87" s="22">
        <v>30058</v>
      </c>
      <c r="Y87" s="22">
        <v>11430795</v>
      </c>
      <c r="Z87" s="22">
        <v>315536</v>
      </c>
      <c r="AA87" s="22">
        <v>0</v>
      </c>
      <c r="AB87" s="22">
        <v>0</v>
      </c>
      <c r="AC87" s="22">
        <v>716770</v>
      </c>
      <c r="AD87" s="22">
        <v>57782480</v>
      </c>
      <c r="AE87" s="22">
        <v>5957677</v>
      </c>
      <c r="AF87" s="22">
        <v>8123446</v>
      </c>
      <c r="AG87" s="22">
        <v>363333</v>
      </c>
      <c r="AH87" s="22">
        <v>3453395</v>
      </c>
      <c r="AI87" s="22">
        <v>0</v>
      </c>
      <c r="AJ87" s="22">
        <v>4730302</v>
      </c>
      <c r="AK87" s="22">
        <v>578005</v>
      </c>
      <c r="AL87" s="22">
        <v>0</v>
      </c>
      <c r="AM87" s="22">
        <v>2486</v>
      </c>
      <c r="AN87" s="22">
        <v>0</v>
      </c>
      <c r="AO87" s="22">
        <v>176955</v>
      </c>
      <c r="AP87" s="22">
        <v>34828535</v>
      </c>
      <c r="AQ87" s="22">
        <v>53748</v>
      </c>
      <c r="AR87" s="22">
        <v>0</v>
      </c>
      <c r="AS87" s="22">
        <v>0</v>
      </c>
      <c r="AT87" s="22">
        <v>58267882</v>
      </c>
      <c r="AU87" s="22">
        <v>-485402</v>
      </c>
    </row>
    <row r="88" spans="1:47" x14ac:dyDescent="0.25">
      <c r="A88" s="22" t="s">
        <v>120</v>
      </c>
      <c r="B88" s="22" t="s">
        <v>292</v>
      </c>
      <c r="C88" s="22" t="s">
        <v>293</v>
      </c>
      <c r="D88" s="22" t="s">
        <v>294</v>
      </c>
      <c r="E88" s="22">
        <v>2763262</v>
      </c>
      <c r="F88" s="22">
        <v>0</v>
      </c>
      <c r="G88" s="22">
        <v>0</v>
      </c>
      <c r="H88" s="22">
        <v>0</v>
      </c>
      <c r="I88" s="22">
        <v>0</v>
      </c>
      <c r="J88" s="22">
        <v>58848</v>
      </c>
      <c r="K88" s="22">
        <v>0</v>
      </c>
      <c r="L88" s="22">
        <v>1520873</v>
      </c>
      <c r="M88" s="22">
        <v>36116</v>
      </c>
      <c r="N88" s="22">
        <v>133733</v>
      </c>
      <c r="O88" s="22">
        <v>0</v>
      </c>
      <c r="P88" s="22">
        <v>144325</v>
      </c>
      <c r="Q88" s="22">
        <v>107797</v>
      </c>
      <c r="R88" s="22">
        <v>81263</v>
      </c>
      <c r="S88" s="22">
        <v>0</v>
      </c>
      <c r="T88" s="22">
        <v>0</v>
      </c>
      <c r="U88" s="22">
        <v>0</v>
      </c>
      <c r="V88" s="22">
        <v>0</v>
      </c>
      <c r="W88" s="22">
        <v>144220</v>
      </c>
      <c r="X88" s="22">
        <v>0</v>
      </c>
      <c r="Y88" s="22">
        <v>1731934</v>
      </c>
      <c r="Z88" s="22">
        <v>160482</v>
      </c>
      <c r="AA88" s="22">
        <v>0</v>
      </c>
      <c r="AB88" s="22">
        <v>78157</v>
      </c>
      <c r="AC88" s="22">
        <v>109708</v>
      </c>
      <c r="AD88" s="22">
        <v>7070718</v>
      </c>
      <c r="AE88" s="22">
        <v>1762093</v>
      </c>
      <c r="AF88" s="22">
        <v>1741643</v>
      </c>
      <c r="AG88" s="22">
        <v>69518</v>
      </c>
      <c r="AH88" s="22">
        <v>690355</v>
      </c>
      <c r="AI88" s="22">
        <v>2626</v>
      </c>
      <c r="AJ88" s="22">
        <v>0</v>
      </c>
      <c r="AK88" s="22">
        <v>26928</v>
      </c>
      <c r="AL88" s="22">
        <v>228891</v>
      </c>
      <c r="AM88" s="22">
        <v>3561</v>
      </c>
      <c r="AN88" s="22">
        <v>0</v>
      </c>
      <c r="AO88" s="22">
        <v>130634</v>
      </c>
      <c r="AP88" s="22">
        <v>697807</v>
      </c>
      <c r="AQ88" s="22">
        <v>656473</v>
      </c>
      <c r="AR88" s="22">
        <v>0</v>
      </c>
      <c r="AS88" s="22">
        <v>0</v>
      </c>
      <c r="AT88" s="22">
        <v>6010529</v>
      </c>
      <c r="AU88" s="22">
        <v>1060189</v>
      </c>
    </row>
    <row r="89" spans="1:47" x14ac:dyDescent="0.25">
      <c r="A89" s="22" t="s">
        <v>120</v>
      </c>
      <c r="B89" s="22" t="s">
        <v>292</v>
      </c>
      <c r="C89" s="22" t="s">
        <v>295</v>
      </c>
      <c r="D89" s="22" t="s">
        <v>296</v>
      </c>
      <c r="E89" s="22">
        <v>12038356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1060089</v>
      </c>
      <c r="L89" s="22">
        <v>5622245</v>
      </c>
      <c r="M89" s="22">
        <v>63033</v>
      </c>
      <c r="N89" s="22">
        <v>4364866</v>
      </c>
      <c r="O89" s="22">
        <v>611214</v>
      </c>
      <c r="P89" s="22">
        <v>440658</v>
      </c>
      <c r="Q89" s="22">
        <v>92814</v>
      </c>
      <c r="R89" s="22">
        <v>414288</v>
      </c>
      <c r="S89" s="22">
        <v>0</v>
      </c>
      <c r="T89" s="22">
        <v>0</v>
      </c>
      <c r="U89" s="22">
        <v>328856</v>
      </c>
      <c r="V89" s="22">
        <v>0</v>
      </c>
      <c r="W89" s="22">
        <v>356496</v>
      </c>
      <c r="X89" s="22">
        <v>24311</v>
      </c>
      <c r="Y89" s="22">
        <v>4498556</v>
      </c>
      <c r="Z89" s="22">
        <v>34062</v>
      </c>
      <c r="AA89" s="22">
        <v>0</v>
      </c>
      <c r="AB89" s="22">
        <v>142193</v>
      </c>
      <c r="AC89" s="22">
        <v>613512</v>
      </c>
      <c r="AD89" s="22">
        <v>30705549</v>
      </c>
      <c r="AE89" s="22">
        <v>8676460</v>
      </c>
      <c r="AF89" s="22">
        <v>9912453</v>
      </c>
      <c r="AG89" s="22">
        <v>1559979</v>
      </c>
      <c r="AH89" s="22">
        <v>2265932</v>
      </c>
      <c r="AI89" s="22">
        <v>0</v>
      </c>
      <c r="AJ89" s="22">
        <v>0</v>
      </c>
      <c r="AK89" s="22">
        <v>60520</v>
      </c>
      <c r="AL89" s="22">
        <v>123009</v>
      </c>
      <c r="AM89" s="22">
        <v>19084</v>
      </c>
      <c r="AN89" s="22">
        <v>0</v>
      </c>
      <c r="AO89" s="22">
        <v>263642</v>
      </c>
      <c r="AP89" s="22">
        <v>4668473</v>
      </c>
      <c r="AQ89" s="22">
        <v>119036</v>
      </c>
      <c r="AR89" s="22">
        <v>0</v>
      </c>
      <c r="AS89" s="22">
        <v>0</v>
      </c>
      <c r="AT89" s="22">
        <v>27668588</v>
      </c>
      <c r="AU89" s="22">
        <v>3036961</v>
      </c>
    </row>
    <row r="90" spans="1:47" x14ac:dyDescent="0.25">
      <c r="A90" s="22" t="s">
        <v>120</v>
      </c>
      <c r="B90" s="22" t="s">
        <v>292</v>
      </c>
      <c r="C90" s="22" t="s">
        <v>297</v>
      </c>
      <c r="D90" s="22" t="s">
        <v>298</v>
      </c>
      <c r="E90" s="22">
        <v>3084285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2218256</v>
      </c>
      <c r="M90" s="22">
        <v>34661</v>
      </c>
      <c r="N90" s="22">
        <v>38005</v>
      </c>
      <c r="O90" s="22">
        <v>9160</v>
      </c>
      <c r="P90" s="22">
        <v>187068</v>
      </c>
      <c r="Q90" s="22">
        <v>41935</v>
      </c>
      <c r="R90" s="22">
        <v>240864</v>
      </c>
      <c r="S90" s="22">
        <v>0</v>
      </c>
      <c r="T90" s="22">
        <v>620</v>
      </c>
      <c r="U90" s="22">
        <v>0</v>
      </c>
      <c r="V90" s="22">
        <v>0</v>
      </c>
      <c r="W90" s="22">
        <v>249926</v>
      </c>
      <c r="X90" s="22">
        <v>13281</v>
      </c>
      <c r="Y90" s="22">
        <v>2627520</v>
      </c>
      <c r="Z90" s="22">
        <v>706630</v>
      </c>
      <c r="AA90" s="22">
        <v>0</v>
      </c>
      <c r="AB90" s="22">
        <v>29022</v>
      </c>
      <c r="AC90" s="22">
        <v>81711</v>
      </c>
      <c r="AD90" s="22">
        <v>9562944</v>
      </c>
      <c r="AE90" s="22">
        <v>3152784</v>
      </c>
      <c r="AF90" s="22">
        <v>1222303</v>
      </c>
      <c r="AG90" s="22">
        <v>91278</v>
      </c>
      <c r="AH90" s="22">
        <v>1379466</v>
      </c>
      <c r="AI90" s="22">
        <v>776</v>
      </c>
      <c r="AJ90" s="22">
        <v>16331</v>
      </c>
      <c r="AK90" s="22">
        <v>405824</v>
      </c>
      <c r="AL90" s="22">
        <v>14042</v>
      </c>
      <c r="AM90" s="22">
        <v>242</v>
      </c>
      <c r="AN90" s="22">
        <v>0</v>
      </c>
      <c r="AO90" s="22">
        <v>57209</v>
      </c>
      <c r="AP90" s="22">
        <v>1667560</v>
      </c>
      <c r="AQ90" s="22">
        <v>0</v>
      </c>
      <c r="AR90" s="22">
        <v>0</v>
      </c>
      <c r="AS90" s="22">
        <v>0</v>
      </c>
      <c r="AT90" s="22">
        <v>8007815</v>
      </c>
      <c r="AU90" s="22">
        <v>1555129</v>
      </c>
    </row>
    <row r="91" spans="1:47" x14ac:dyDescent="0.25">
      <c r="A91" s="22" t="s">
        <v>120</v>
      </c>
      <c r="B91" s="22" t="s">
        <v>292</v>
      </c>
      <c r="C91" s="22" t="s">
        <v>299</v>
      </c>
      <c r="D91" s="22" t="s">
        <v>300</v>
      </c>
      <c r="E91" s="22">
        <v>539562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385207</v>
      </c>
      <c r="M91" s="22">
        <v>9986</v>
      </c>
      <c r="N91" s="22">
        <v>5507</v>
      </c>
      <c r="O91" s="22">
        <v>3018</v>
      </c>
      <c r="P91" s="22">
        <v>35445</v>
      </c>
      <c r="Q91" s="22">
        <v>5013</v>
      </c>
      <c r="R91" s="22">
        <v>14179</v>
      </c>
      <c r="S91" s="22">
        <v>0</v>
      </c>
      <c r="T91" s="22">
        <v>0</v>
      </c>
      <c r="U91" s="22">
        <v>0</v>
      </c>
      <c r="V91" s="22">
        <v>0</v>
      </c>
      <c r="W91" s="22">
        <v>491402</v>
      </c>
      <c r="X91" s="22">
        <v>2576</v>
      </c>
      <c r="Y91" s="22">
        <v>1545065</v>
      </c>
      <c r="Z91" s="22">
        <v>98167</v>
      </c>
      <c r="AA91" s="22">
        <v>0</v>
      </c>
      <c r="AB91" s="22">
        <v>0</v>
      </c>
      <c r="AC91" s="22">
        <v>319788</v>
      </c>
      <c r="AD91" s="22">
        <v>3454915</v>
      </c>
      <c r="AE91" s="22">
        <v>476955</v>
      </c>
      <c r="AF91" s="22">
        <v>393456</v>
      </c>
      <c r="AG91" s="22">
        <v>0</v>
      </c>
      <c r="AH91" s="22">
        <v>283827</v>
      </c>
      <c r="AI91" s="22">
        <v>0</v>
      </c>
      <c r="AJ91" s="22">
        <v>0</v>
      </c>
      <c r="AK91" s="22">
        <v>0</v>
      </c>
      <c r="AL91" s="22">
        <v>74136</v>
      </c>
      <c r="AM91" s="22">
        <v>474</v>
      </c>
      <c r="AN91" s="22">
        <v>0</v>
      </c>
      <c r="AO91" s="22">
        <v>0</v>
      </c>
      <c r="AP91" s="22">
        <v>299360</v>
      </c>
      <c r="AQ91" s="22">
        <v>0</v>
      </c>
      <c r="AR91" s="22">
        <v>0</v>
      </c>
      <c r="AS91" s="22">
        <v>6364</v>
      </c>
      <c r="AT91" s="22">
        <v>1534572</v>
      </c>
      <c r="AU91" s="22">
        <v>1920343</v>
      </c>
    </row>
    <row r="92" spans="1:47" x14ac:dyDescent="0.25">
      <c r="A92" s="22" t="s">
        <v>120</v>
      </c>
      <c r="B92" s="22" t="s">
        <v>292</v>
      </c>
      <c r="C92" s="22" t="s">
        <v>301</v>
      </c>
      <c r="D92" s="22" t="s">
        <v>302</v>
      </c>
      <c r="E92" s="22">
        <v>878848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899446</v>
      </c>
      <c r="M92" s="22">
        <v>33022</v>
      </c>
      <c r="N92" s="22">
        <v>21790</v>
      </c>
      <c r="O92" s="22">
        <v>5046</v>
      </c>
      <c r="P92" s="22">
        <v>99842</v>
      </c>
      <c r="Q92" s="22">
        <v>34861</v>
      </c>
      <c r="R92" s="22">
        <v>21980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3799</v>
      </c>
      <c r="Y92" s="22">
        <v>1524655</v>
      </c>
      <c r="Z92" s="22">
        <v>32620</v>
      </c>
      <c r="AA92" s="22">
        <v>3895</v>
      </c>
      <c r="AB92" s="22">
        <v>0</v>
      </c>
      <c r="AC92" s="22">
        <v>1988</v>
      </c>
      <c r="AD92" s="22">
        <v>3561792</v>
      </c>
      <c r="AE92" s="22">
        <v>602642</v>
      </c>
      <c r="AF92" s="22">
        <v>554641</v>
      </c>
      <c r="AG92" s="22">
        <v>0</v>
      </c>
      <c r="AH92" s="22">
        <v>406267</v>
      </c>
      <c r="AI92" s="22">
        <v>0</v>
      </c>
      <c r="AJ92" s="22">
        <v>3799</v>
      </c>
      <c r="AK92" s="22">
        <v>78165</v>
      </c>
      <c r="AL92" s="22">
        <v>3800</v>
      </c>
      <c r="AM92" s="22">
        <v>3522</v>
      </c>
      <c r="AN92" s="22">
        <v>0</v>
      </c>
      <c r="AO92" s="22">
        <v>75810</v>
      </c>
      <c r="AP92" s="22">
        <v>286675</v>
      </c>
      <c r="AQ92" s="22">
        <v>0</v>
      </c>
      <c r="AR92" s="22">
        <v>0</v>
      </c>
      <c r="AS92" s="22">
        <v>60091</v>
      </c>
      <c r="AT92" s="22">
        <v>2075412</v>
      </c>
      <c r="AU92" s="22">
        <v>1486380</v>
      </c>
    </row>
    <row r="93" spans="1:47" x14ac:dyDescent="0.25">
      <c r="A93" s="22" t="s">
        <v>120</v>
      </c>
      <c r="B93" s="22" t="s">
        <v>292</v>
      </c>
      <c r="C93" s="22" t="s">
        <v>303</v>
      </c>
      <c r="D93" s="22" t="s">
        <v>304</v>
      </c>
      <c r="E93" s="22">
        <v>9290330</v>
      </c>
      <c r="F93" s="22">
        <v>0</v>
      </c>
      <c r="G93" s="22">
        <v>0</v>
      </c>
      <c r="H93" s="22">
        <v>0</v>
      </c>
      <c r="I93" s="22">
        <v>0</v>
      </c>
      <c r="J93" s="22">
        <v>1587</v>
      </c>
      <c r="K93" s="22">
        <v>49094</v>
      </c>
      <c r="L93" s="22">
        <v>6516932</v>
      </c>
      <c r="M93" s="22">
        <v>263730</v>
      </c>
      <c r="N93" s="22">
        <v>356303</v>
      </c>
      <c r="O93" s="22">
        <v>586311</v>
      </c>
      <c r="P93" s="22">
        <v>596220</v>
      </c>
      <c r="Q93" s="22">
        <v>599058</v>
      </c>
      <c r="R93" s="22">
        <v>681435</v>
      </c>
      <c r="S93" s="22">
        <v>0</v>
      </c>
      <c r="T93" s="22">
        <v>0</v>
      </c>
      <c r="U93" s="22">
        <v>3368146</v>
      </c>
      <c r="V93" s="22">
        <v>0</v>
      </c>
      <c r="W93" s="22">
        <v>84363</v>
      </c>
      <c r="X93" s="22">
        <v>55822</v>
      </c>
      <c r="Y93" s="22">
        <v>7831493</v>
      </c>
      <c r="Z93" s="22">
        <v>236993</v>
      </c>
      <c r="AA93" s="22">
        <v>54136</v>
      </c>
      <c r="AB93" s="22">
        <v>1144298</v>
      </c>
      <c r="AC93" s="22">
        <v>0</v>
      </c>
      <c r="AD93" s="22">
        <v>31716251</v>
      </c>
      <c r="AE93" s="22">
        <v>6966363</v>
      </c>
      <c r="AF93" s="22">
        <v>5057399</v>
      </c>
      <c r="AG93" s="22">
        <v>809100</v>
      </c>
      <c r="AH93" s="22">
        <v>3178764</v>
      </c>
      <c r="AI93" s="22">
        <v>0</v>
      </c>
      <c r="AJ93" s="22">
        <v>0</v>
      </c>
      <c r="AK93" s="22">
        <v>502900</v>
      </c>
      <c r="AL93" s="22">
        <v>11548</v>
      </c>
      <c r="AM93" s="22">
        <v>0</v>
      </c>
      <c r="AN93" s="22">
        <v>0</v>
      </c>
      <c r="AO93" s="22">
        <v>561023</v>
      </c>
      <c r="AP93" s="22">
        <v>2939311</v>
      </c>
      <c r="AQ93" s="22">
        <v>0</v>
      </c>
      <c r="AR93" s="22">
        <v>0</v>
      </c>
      <c r="AS93" s="22">
        <v>70084</v>
      </c>
      <c r="AT93" s="22">
        <v>20096492</v>
      </c>
      <c r="AU93" s="22">
        <v>11619759</v>
      </c>
    </row>
    <row r="94" spans="1:47" x14ac:dyDescent="0.25">
      <c r="A94" s="22" t="s">
        <v>120</v>
      </c>
      <c r="B94" s="22" t="s">
        <v>292</v>
      </c>
      <c r="C94" s="22" t="s">
        <v>305</v>
      </c>
      <c r="D94" s="22" t="s">
        <v>306</v>
      </c>
      <c r="E94" s="22">
        <v>1984872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1385187</v>
      </c>
      <c r="M94" s="22">
        <v>29210</v>
      </c>
      <c r="N94" s="22">
        <v>0</v>
      </c>
      <c r="O94" s="22">
        <v>0</v>
      </c>
      <c r="P94" s="22">
        <v>133570</v>
      </c>
      <c r="Q94" s="22">
        <v>11780</v>
      </c>
      <c r="R94" s="22">
        <v>0</v>
      </c>
      <c r="S94" s="22">
        <v>0</v>
      </c>
      <c r="T94" s="22">
        <v>1974</v>
      </c>
      <c r="U94" s="22">
        <v>202350</v>
      </c>
      <c r="V94" s="22">
        <v>0</v>
      </c>
      <c r="W94" s="22">
        <v>127944</v>
      </c>
      <c r="X94" s="22">
        <v>0</v>
      </c>
      <c r="Y94" s="22">
        <v>1488154</v>
      </c>
      <c r="Z94" s="22">
        <v>193863</v>
      </c>
      <c r="AA94" s="22">
        <v>0</v>
      </c>
      <c r="AB94" s="22">
        <v>0</v>
      </c>
      <c r="AC94" s="22">
        <v>107270</v>
      </c>
      <c r="AD94" s="22">
        <v>5666174</v>
      </c>
      <c r="AE94" s="22">
        <v>1313874</v>
      </c>
      <c r="AF94" s="22">
        <v>2079614</v>
      </c>
      <c r="AG94" s="22">
        <v>0</v>
      </c>
      <c r="AH94" s="22">
        <v>726994</v>
      </c>
      <c r="AI94" s="22">
        <v>0</v>
      </c>
      <c r="AJ94" s="22">
        <v>0</v>
      </c>
      <c r="AK94" s="22">
        <v>213143</v>
      </c>
      <c r="AL94" s="22">
        <v>0</v>
      </c>
      <c r="AM94" s="22">
        <v>7010</v>
      </c>
      <c r="AN94" s="22">
        <v>0</v>
      </c>
      <c r="AO94" s="22">
        <v>131876</v>
      </c>
      <c r="AP94" s="22">
        <v>418039</v>
      </c>
      <c r="AQ94" s="22">
        <v>0</v>
      </c>
      <c r="AR94" s="22">
        <v>0</v>
      </c>
      <c r="AS94" s="22">
        <v>96080</v>
      </c>
      <c r="AT94" s="22">
        <v>4986630</v>
      </c>
      <c r="AU94" s="22">
        <v>679544</v>
      </c>
    </row>
    <row r="95" spans="1:47" x14ac:dyDescent="0.25">
      <c r="A95" s="22" t="s">
        <v>120</v>
      </c>
      <c r="B95" s="22" t="s">
        <v>292</v>
      </c>
      <c r="C95" s="22" t="s">
        <v>307</v>
      </c>
      <c r="D95" s="22" t="s">
        <v>308</v>
      </c>
      <c r="E95" s="22">
        <v>869519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479952</v>
      </c>
      <c r="M95" s="22">
        <v>31641</v>
      </c>
      <c r="N95" s="22">
        <v>4046</v>
      </c>
      <c r="O95" s="22">
        <v>23403</v>
      </c>
      <c r="P95" s="22">
        <v>0</v>
      </c>
      <c r="Q95" s="22">
        <v>2933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60350</v>
      </c>
      <c r="X95" s="22">
        <v>82189</v>
      </c>
      <c r="Y95" s="22">
        <v>474155</v>
      </c>
      <c r="Z95" s="22">
        <v>130228</v>
      </c>
      <c r="AA95" s="22">
        <v>0</v>
      </c>
      <c r="AB95" s="22">
        <v>0</v>
      </c>
      <c r="AC95" s="22">
        <v>104042</v>
      </c>
      <c r="AD95" s="22">
        <v>2262458</v>
      </c>
      <c r="AE95" s="22">
        <v>640098</v>
      </c>
      <c r="AF95" s="22">
        <v>522826</v>
      </c>
      <c r="AG95" s="22">
        <v>0</v>
      </c>
      <c r="AH95" s="22">
        <v>340049</v>
      </c>
      <c r="AI95" s="22">
        <v>0</v>
      </c>
      <c r="AJ95" s="22">
        <v>0</v>
      </c>
      <c r="AK95" s="22">
        <v>84580</v>
      </c>
      <c r="AL95" s="22">
        <v>0</v>
      </c>
      <c r="AM95" s="22">
        <v>3778</v>
      </c>
      <c r="AN95" s="22">
        <v>0</v>
      </c>
      <c r="AO95" s="22">
        <v>5048</v>
      </c>
      <c r="AP95" s="22">
        <v>301482</v>
      </c>
      <c r="AQ95" s="22">
        <v>6260</v>
      </c>
      <c r="AR95" s="22">
        <v>0</v>
      </c>
      <c r="AS95" s="22">
        <v>1245</v>
      </c>
      <c r="AT95" s="22">
        <v>1905366</v>
      </c>
      <c r="AU95" s="22">
        <v>357092</v>
      </c>
    </row>
    <row r="96" spans="1:47" x14ac:dyDescent="0.25">
      <c r="A96" s="22" t="s">
        <v>120</v>
      </c>
      <c r="B96" s="22" t="s">
        <v>292</v>
      </c>
      <c r="C96" s="22" t="s">
        <v>309</v>
      </c>
      <c r="D96" s="22" t="s">
        <v>310</v>
      </c>
      <c r="E96" s="22">
        <v>4818564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2883963</v>
      </c>
      <c r="M96" s="22">
        <v>34621</v>
      </c>
      <c r="N96" s="22">
        <v>287131</v>
      </c>
      <c r="O96" s="22">
        <v>230130</v>
      </c>
      <c r="P96" s="22">
        <v>242261</v>
      </c>
      <c r="Q96" s="22">
        <v>131779</v>
      </c>
      <c r="R96" s="22">
        <v>478685</v>
      </c>
      <c r="S96" s="22">
        <v>0</v>
      </c>
      <c r="T96" s="22">
        <v>0</v>
      </c>
      <c r="U96" s="22">
        <v>0</v>
      </c>
      <c r="V96" s="22">
        <v>0</v>
      </c>
      <c r="W96" s="22">
        <v>376815</v>
      </c>
      <c r="X96" s="22">
        <v>5648</v>
      </c>
      <c r="Y96" s="22">
        <v>5059578</v>
      </c>
      <c r="Z96" s="22">
        <v>107899</v>
      </c>
      <c r="AA96" s="22">
        <v>0</v>
      </c>
      <c r="AB96" s="22">
        <v>335835</v>
      </c>
      <c r="AC96" s="22">
        <v>169503</v>
      </c>
      <c r="AD96" s="22">
        <v>15162412</v>
      </c>
      <c r="AE96" s="22">
        <v>2717057</v>
      </c>
      <c r="AF96" s="22">
        <v>1604150</v>
      </c>
      <c r="AG96" s="22">
        <v>0</v>
      </c>
      <c r="AH96" s="22">
        <v>1141613</v>
      </c>
      <c r="AI96" s="22">
        <v>0</v>
      </c>
      <c r="AJ96" s="22">
        <v>0</v>
      </c>
      <c r="AK96" s="22">
        <v>948236</v>
      </c>
      <c r="AL96" s="22">
        <v>218570</v>
      </c>
      <c r="AM96" s="22">
        <v>3838</v>
      </c>
      <c r="AN96" s="22">
        <v>0</v>
      </c>
      <c r="AO96" s="22">
        <v>479247</v>
      </c>
      <c r="AP96" s="22">
        <v>2382002</v>
      </c>
      <c r="AQ96" s="22">
        <v>0</v>
      </c>
      <c r="AR96" s="22">
        <v>0</v>
      </c>
      <c r="AS96" s="22">
        <v>0</v>
      </c>
      <c r="AT96" s="22">
        <v>9494713</v>
      </c>
      <c r="AU96" s="22">
        <v>5667699</v>
      </c>
    </row>
    <row r="97" spans="1:47" x14ac:dyDescent="0.25">
      <c r="A97" s="22" t="s">
        <v>120</v>
      </c>
      <c r="B97" s="22" t="s">
        <v>292</v>
      </c>
      <c r="C97" s="22" t="s">
        <v>311</v>
      </c>
      <c r="D97" s="22" t="s">
        <v>312</v>
      </c>
      <c r="E97" s="22">
        <v>1108613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885840</v>
      </c>
      <c r="M97" s="22">
        <v>21623</v>
      </c>
      <c r="N97" s="22">
        <v>17645</v>
      </c>
      <c r="O97" s="22">
        <v>5829</v>
      </c>
      <c r="P97" s="22">
        <v>72395</v>
      </c>
      <c r="Q97" s="22">
        <v>10136</v>
      </c>
      <c r="R97" s="22">
        <v>3345</v>
      </c>
      <c r="S97" s="22">
        <v>0</v>
      </c>
      <c r="T97" s="22">
        <v>0</v>
      </c>
      <c r="U97" s="22">
        <v>0</v>
      </c>
      <c r="V97" s="22">
        <v>0</v>
      </c>
      <c r="W97" s="22">
        <v>7392</v>
      </c>
      <c r="X97" s="22">
        <v>4661</v>
      </c>
      <c r="Y97" s="22">
        <v>1010992</v>
      </c>
      <c r="Z97" s="22">
        <v>51682</v>
      </c>
      <c r="AA97" s="22">
        <v>0</v>
      </c>
      <c r="AB97" s="22">
        <v>0</v>
      </c>
      <c r="AC97" s="22">
        <v>19666</v>
      </c>
      <c r="AD97" s="22">
        <v>3219819</v>
      </c>
      <c r="AE97" s="22">
        <v>813363</v>
      </c>
      <c r="AF97" s="22">
        <v>629233</v>
      </c>
      <c r="AG97" s="22">
        <v>31593</v>
      </c>
      <c r="AH97" s="22">
        <v>575811</v>
      </c>
      <c r="AI97" s="22">
        <v>269</v>
      </c>
      <c r="AJ97" s="22">
        <v>0</v>
      </c>
      <c r="AK97" s="22">
        <v>51000</v>
      </c>
      <c r="AL97" s="22">
        <v>0</v>
      </c>
      <c r="AM97" s="22">
        <v>0</v>
      </c>
      <c r="AN97" s="22">
        <v>0</v>
      </c>
      <c r="AO97" s="22">
        <v>28824</v>
      </c>
      <c r="AP97" s="22">
        <v>340963</v>
      </c>
      <c r="AQ97" s="22">
        <v>0</v>
      </c>
      <c r="AR97" s="22">
        <v>0</v>
      </c>
      <c r="AS97" s="22">
        <v>0</v>
      </c>
      <c r="AT97" s="22">
        <v>2471056</v>
      </c>
      <c r="AU97" s="22">
        <v>748763</v>
      </c>
    </row>
    <row r="98" spans="1:47" x14ac:dyDescent="0.25">
      <c r="A98" s="22" t="s">
        <v>120</v>
      </c>
      <c r="B98" s="22" t="s">
        <v>292</v>
      </c>
      <c r="C98" s="22" t="s">
        <v>313</v>
      </c>
      <c r="D98" s="22" t="s">
        <v>314</v>
      </c>
      <c r="E98" s="22">
        <v>5321168</v>
      </c>
      <c r="F98" s="22">
        <v>0</v>
      </c>
      <c r="G98" s="22">
        <v>0</v>
      </c>
      <c r="H98" s="22">
        <v>0</v>
      </c>
      <c r="I98" s="22">
        <v>0</v>
      </c>
      <c r="J98" s="22">
        <v>886019</v>
      </c>
      <c r="K98" s="22">
        <v>0</v>
      </c>
      <c r="L98" s="22">
        <v>3463579</v>
      </c>
      <c r="M98" s="22">
        <v>167576</v>
      </c>
      <c r="N98" s="22">
        <v>142590</v>
      </c>
      <c r="O98" s="22">
        <v>117815</v>
      </c>
      <c r="P98" s="22">
        <v>617063</v>
      </c>
      <c r="Q98" s="22">
        <v>6475</v>
      </c>
      <c r="R98" s="22">
        <v>39834</v>
      </c>
      <c r="S98" s="22">
        <v>0</v>
      </c>
      <c r="T98" s="22">
        <v>15200</v>
      </c>
      <c r="U98" s="22">
        <v>746567</v>
      </c>
      <c r="V98" s="22">
        <v>891502</v>
      </c>
      <c r="W98" s="22">
        <v>590502</v>
      </c>
      <c r="X98" s="22">
        <v>1118571</v>
      </c>
      <c r="Y98" s="22">
        <v>630957</v>
      </c>
      <c r="Z98" s="22">
        <v>1317403</v>
      </c>
      <c r="AA98" s="22">
        <v>0</v>
      </c>
      <c r="AB98" s="22">
        <v>0</v>
      </c>
      <c r="AC98" s="22">
        <v>126475</v>
      </c>
      <c r="AD98" s="22">
        <v>16199296</v>
      </c>
      <c r="AE98" s="22">
        <v>4095199</v>
      </c>
      <c r="AF98" s="22">
        <v>3700242</v>
      </c>
      <c r="AG98" s="22">
        <v>0</v>
      </c>
      <c r="AH98" s="22">
        <v>3560675</v>
      </c>
      <c r="AI98" s="22">
        <v>0</v>
      </c>
      <c r="AJ98" s="22">
        <v>0</v>
      </c>
      <c r="AK98" s="22">
        <v>49725</v>
      </c>
      <c r="AL98" s="22">
        <v>1806190</v>
      </c>
      <c r="AM98" s="22">
        <v>2508</v>
      </c>
      <c r="AN98" s="22">
        <v>0</v>
      </c>
      <c r="AO98" s="22">
        <v>172702</v>
      </c>
      <c r="AP98" s="22">
        <v>2549846</v>
      </c>
      <c r="AQ98" s="22">
        <v>0</v>
      </c>
      <c r="AR98" s="22">
        <v>0</v>
      </c>
      <c r="AS98" s="22">
        <v>0</v>
      </c>
      <c r="AT98" s="22">
        <v>15937087</v>
      </c>
      <c r="AU98" s="22">
        <v>262209</v>
      </c>
    </row>
    <row r="99" spans="1:47" x14ac:dyDescent="0.25">
      <c r="A99" s="22" t="s">
        <v>120</v>
      </c>
      <c r="B99" s="22" t="s">
        <v>292</v>
      </c>
      <c r="C99" s="22" t="s">
        <v>315</v>
      </c>
      <c r="D99" s="22" t="s">
        <v>316</v>
      </c>
      <c r="E99" s="22">
        <v>1294201</v>
      </c>
      <c r="F99" s="22">
        <v>0</v>
      </c>
      <c r="G99" s="22">
        <v>0</v>
      </c>
      <c r="H99" s="22">
        <v>0</v>
      </c>
      <c r="I99" s="22">
        <v>0</v>
      </c>
      <c r="J99" s="22">
        <v>70949</v>
      </c>
      <c r="K99" s="22">
        <v>0</v>
      </c>
      <c r="L99" s="22">
        <v>725738</v>
      </c>
      <c r="M99" s="22">
        <v>28870</v>
      </c>
      <c r="N99" s="22">
        <v>14870</v>
      </c>
      <c r="O99" s="22">
        <v>0</v>
      </c>
      <c r="P99" s="22">
        <v>63977</v>
      </c>
      <c r="Q99" s="22">
        <v>19163</v>
      </c>
      <c r="R99" s="22">
        <v>118399</v>
      </c>
      <c r="S99" s="22">
        <v>0</v>
      </c>
      <c r="T99" s="22">
        <v>179397</v>
      </c>
      <c r="U99" s="22">
        <v>500</v>
      </c>
      <c r="V99" s="22">
        <v>0</v>
      </c>
      <c r="W99" s="22">
        <v>6264</v>
      </c>
      <c r="X99" s="22">
        <v>0</v>
      </c>
      <c r="Y99" s="22">
        <v>1018071</v>
      </c>
      <c r="Z99" s="22">
        <v>80129</v>
      </c>
      <c r="AA99" s="22">
        <v>0</v>
      </c>
      <c r="AB99" s="22">
        <v>44752</v>
      </c>
      <c r="AC99" s="22">
        <v>36356</v>
      </c>
      <c r="AD99" s="22">
        <v>3701636</v>
      </c>
      <c r="AE99" s="22">
        <v>889449</v>
      </c>
      <c r="AF99" s="22">
        <v>421703</v>
      </c>
      <c r="AG99" s="22">
        <v>0</v>
      </c>
      <c r="AH99" s="22">
        <v>553441</v>
      </c>
      <c r="AI99" s="22">
        <v>0</v>
      </c>
      <c r="AJ99" s="22">
        <v>0</v>
      </c>
      <c r="AK99" s="22">
        <v>0</v>
      </c>
      <c r="AL99" s="22">
        <v>55724</v>
      </c>
      <c r="AM99" s="22">
        <v>0</v>
      </c>
      <c r="AN99" s="22">
        <v>0</v>
      </c>
      <c r="AO99" s="22">
        <v>87721</v>
      </c>
      <c r="AP99" s="22">
        <v>547122</v>
      </c>
      <c r="AQ99" s="22">
        <v>0</v>
      </c>
      <c r="AR99" s="22">
        <v>0</v>
      </c>
      <c r="AS99" s="22">
        <v>662</v>
      </c>
      <c r="AT99" s="22">
        <v>2555822</v>
      </c>
      <c r="AU99" s="22">
        <v>1145814</v>
      </c>
    </row>
    <row r="100" spans="1:47" x14ac:dyDescent="0.25">
      <c r="A100" s="22" t="s">
        <v>120</v>
      </c>
      <c r="B100" s="22" t="s">
        <v>292</v>
      </c>
      <c r="C100" s="22" t="s">
        <v>317</v>
      </c>
      <c r="D100" s="22" t="s">
        <v>318</v>
      </c>
      <c r="E100" s="22">
        <v>776345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515310</v>
      </c>
      <c r="M100" s="22">
        <v>34624</v>
      </c>
      <c r="N100" s="22">
        <v>18394</v>
      </c>
      <c r="O100" s="22">
        <v>1589</v>
      </c>
      <c r="P100" s="22">
        <v>71120</v>
      </c>
      <c r="Q100" s="22">
        <v>1083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2988</v>
      </c>
      <c r="Y100" s="22">
        <v>733203</v>
      </c>
      <c r="Z100" s="22">
        <v>98685</v>
      </c>
      <c r="AA100" s="22">
        <v>15199</v>
      </c>
      <c r="AB100" s="22">
        <v>0</v>
      </c>
      <c r="AC100" s="22">
        <v>57375</v>
      </c>
      <c r="AD100" s="22">
        <v>2325915</v>
      </c>
      <c r="AE100" s="22">
        <v>564277</v>
      </c>
      <c r="AF100" s="22">
        <v>459606</v>
      </c>
      <c r="AG100" s="22">
        <v>0</v>
      </c>
      <c r="AH100" s="22">
        <v>318940</v>
      </c>
      <c r="AI100" s="22">
        <v>0</v>
      </c>
      <c r="AJ100" s="22">
        <v>0</v>
      </c>
      <c r="AK100" s="22">
        <v>0</v>
      </c>
      <c r="AL100" s="22">
        <v>31725</v>
      </c>
      <c r="AM100" s="22">
        <v>1044</v>
      </c>
      <c r="AN100" s="22">
        <v>0</v>
      </c>
      <c r="AO100" s="22">
        <v>26632</v>
      </c>
      <c r="AP100" s="22">
        <v>225058</v>
      </c>
      <c r="AQ100" s="22">
        <v>0</v>
      </c>
      <c r="AR100" s="22">
        <v>0</v>
      </c>
      <c r="AS100" s="22">
        <v>0</v>
      </c>
      <c r="AT100" s="22">
        <v>1627282</v>
      </c>
      <c r="AU100" s="22">
        <v>698633</v>
      </c>
    </row>
    <row r="101" spans="1:47" x14ac:dyDescent="0.25">
      <c r="A101" s="22" t="s">
        <v>120</v>
      </c>
      <c r="B101" s="22" t="s">
        <v>292</v>
      </c>
      <c r="C101" s="22" t="s">
        <v>319</v>
      </c>
      <c r="D101" s="22" t="s">
        <v>320</v>
      </c>
      <c r="E101" s="22">
        <v>829483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621973</v>
      </c>
      <c r="M101" s="22">
        <v>60249</v>
      </c>
      <c r="N101" s="22">
        <v>4368</v>
      </c>
      <c r="O101" s="22">
        <v>0</v>
      </c>
      <c r="P101" s="22">
        <v>25708</v>
      </c>
      <c r="Q101" s="22">
        <v>5794</v>
      </c>
      <c r="R101" s="22">
        <v>79848</v>
      </c>
      <c r="S101" s="22">
        <v>0</v>
      </c>
      <c r="T101" s="22">
        <v>0</v>
      </c>
      <c r="U101" s="22">
        <v>71758</v>
      </c>
      <c r="V101" s="22">
        <v>0</v>
      </c>
      <c r="W101" s="22">
        <v>9036</v>
      </c>
      <c r="X101" s="22">
        <v>0</v>
      </c>
      <c r="Y101" s="22">
        <v>172265</v>
      </c>
      <c r="Z101" s="22">
        <v>13587</v>
      </c>
      <c r="AA101" s="22">
        <v>7233</v>
      </c>
      <c r="AB101" s="22">
        <v>0</v>
      </c>
      <c r="AC101" s="22">
        <v>44855</v>
      </c>
      <c r="AD101" s="22">
        <v>1946157</v>
      </c>
      <c r="AE101" s="22">
        <v>672460</v>
      </c>
      <c r="AF101" s="22">
        <v>691275</v>
      </c>
      <c r="AG101" s="22">
        <v>0</v>
      </c>
      <c r="AH101" s="22">
        <v>427583</v>
      </c>
      <c r="AI101" s="22">
        <v>0</v>
      </c>
      <c r="AJ101" s="22">
        <v>0</v>
      </c>
      <c r="AK101" s="22">
        <v>35532</v>
      </c>
      <c r="AL101" s="22">
        <v>0</v>
      </c>
      <c r="AM101" s="22">
        <v>0</v>
      </c>
      <c r="AN101" s="22">
        <v>0</v>
      </c>
      <c r="AO101" s="22">
        <v>0</v>
      </c>
      <c r="AP101" s="22">
        <v>260490</v>
      </c>
      <c r="AQ101" s="22">
        <v>0</v>
      </c>
      <c r="AR101" s="22">
        <v>0</v>
      </c>
      <c r="AS101" s="22">
        <v>0</v>
      </c>
      <c r="AT101" s="22">
        <v>2087340</v>
      </c>
      <c r="AU101" s="22">
        <v>-141183</v>
      </c>
    </row>
    <row r="102" spans="1:47" x14ac:dyDescent="0.25">
      <c r="A102" s="22" t="s">
        <v>120</v>
      </c>
      <c r="B102" s="22" t="s">
        <v>292</v>
      </c>
      <c r="C102" s="22" t="s">
        <v>321</v>
      </c>
      <c r="D102" s="22" t="s">
        <v>322</v>
      </c>
      <c r="E102" s="22">
        <v>2056889</v>
      </c>
      <c r="F102" s="22">
        <v>440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1089209</v>
      </c>
      <c r="M102" s="22">
        <v>63951</v>
      </c>
      <c r="N102" s="22">
        <v>84424</v>
      </c>
      <c r="O102" s="22">
        <v>59606</v>
      </c>
      <c r="P102" s="22">
        <v>122649</v>
      </c>
      <c r="Q102" s="22">
        <v>94029</v>
      </c>
      <c r="R102" s="22">
        <v>200860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5514</v>
      </c>
      <c r="Y102" s="22">
        <v>1903000</v>
      </c>
      <c r="Z102" s="22">
        <v>87005</v>
      </c>
      <c r="AA102" s="22">
        <v>0</v>
      </c>
      <c r="AB102" s="22">
        <v>69304</v>
      </c>
      <c r="AC102" s="22">
        <v>20445</v>
      </c>
      <c r="AD102" s="22">
        <v>5857325</v>
      </c>
      <c r="AE102" s="22">
        <v>1309281</v>
      </c>
      <c r="AF102" s="22">
        <v>876343</v>
      </c>
      <c r="AG102" s="22">
        <v>0</v>
      </c>
      <c r="AH102" s="22">
        <v>467116</v>
      </c>
      <c r="AI102" s="22">
        <v>1100</v>
      </c>
      <c r="AJ102" s="22">
        <v>0</v>
      </c>
      <c r="AK102" s="22">
        <v>1711117</v>
      </c>
      <c r="AL102" s="22">
        <v>98011</v>
      </c>
      <c r="AM102" s="22">
        <v>502</v>
      </c>
      <c r="AN102" s="22">
        <v>0</v>
      </c>
      <c r="AO102" s="22">
        <v>95750</v>
      </c>
      <c r="AP102" s="22">
        <v>509739</v>
      </c>
      <c r="AQ102" s="22">
        <v>21000</v>
      </c>
      <c r="AR102" s="22">
        <v>0</v>
      </c>
      <c r="AS102" s="22">
        <v>13877</v>
      </c>
      <c r="AT102" s="22">
        <v>5103836</v>
      </c>
      <c r="AU102" s="22">
        <v>753489</v>
      </c>
    </row>
    <row r="103" spans="1:47" x14ac:dyDescent="0.25">
      <c r="A103" s="22" t="s">
        <v>120</v>
      </c>
      <c r="B103" s="22" t="s">
        <v>292</v>
      </c>
      <c r="C103" s="22" t="s">
        <v>323</v>
      </c>
      <c r="D103" s="22" t="s">
        <v>324</v>
      </c>
      <c r="E103" s="22">
        <v>1960123</v>
      </c>
      <c r="F103" s="22">
        <v>0</v>
      </c>
      <c r="G103" s="22">
        <v>0</v>
      </c>
      <c r="H103" s="22">
        <v>0</v>
      </c>
      <c r="I103" s="22">
        <v>0</v>
      </c>
      <c r="J103" s="22">
        <v>15841</v>
      </c>
      <c r="K103" s="22">
        <v>54614</v>
      </c>
      <c r="L103" s="22">
        <v>1352859</v>
      </c>
      <c r="M103" s="22">
        <v>73920</v>
      </c>
      <c r="N103" s="22">
        <v>23178</v>
      </c>
      <c r="O103" s="22">
        <v>25416</v>
      </c>
      <c r="P103" s="22">
        <v>196384</v>
      </c>
      <c r="Q103" s="22">
        <v>12473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898111</v>
      </c>
      <c r="Z103" s="22">
        <v>291517</v>
      </c>
      <c r="AA103" s="22">
        <v>0</v>
      </c>
      <c r="AB103" s="22">
        <v>0</v>
      </c>
      <c r="AC103" s="22">
        <v>0</v>
      </c>
      <c r="AD103" s="22">
        <v>4904436</v>
      </c>
      <c r="AE103" s="22">
        <v>1509549</v>
      </c>
      <c r="AF103" s="22">
        <v>1079362</v>
      </c>
      <c r="AG103" s="22">
        <v>178076</v>
      </c>
      <c r="AH103" s="22">
        <v>805727</v>
      </c>
      <c r="AI103" s="22">
        <v>34106</v>
      </c>
      <c r="AJ103" s="22">
        <v>0</v>
      </c>
      <c r="AK103" s="22">
        <v>0</v>
      </c>
      <c r="AL103" s="22">
        <v>8700</v>
      </c>
      <c r="AM103" s="22">
        <v>12726</v>
      </c>
      <c r="AN103" s="22">
        <v>0</v>
      </c>
      <c r="AO103" s="22">
        <v>119187</v>
      </c>
      <c r="AP103" s="22">
        <v>537342</v>
      </c>
      <c r="AQ103" s="22">
        <v>0</v>
      </c>
      <c r="AR103" s="22">
        <v>0</v>
      </c>
      <c r="AS103" s="22">
        <v>345</v>
      </c>
      <c r="AT103" s="22">
        <v>4285120</v>
      </c>
      <c r="AU103" s="22">
        <v>619316</v>
      </c>
    </row>
    <row r="104" spans="1:47" x14ac:dyDescent="0.25">
      <c r="A104" s="22" t="s">
        <v>120</v>
      </c>
      <c r="B104" s="22" t="s">
        <v>292</v>
      </c>
      <c r="C104" s="22" t="s">
        <v>325</v>
      </c>
      <c r="D104" s="22" t="s">
        <v>326</v>
      </c>
      <c r="E104" s="22">
        <v>15204320</v>
      </c>
      <c r="F104" s="22">
        <v>0</v>
      </c>
      <c r="G104" s="22">
        <v>0</v>
      </c>
      <c r="H104" s="22">
        <v>0</v>
      </c>
      <c r="I104" s="22">
        <v>0</v>
      </c>
      <c r="J104" s="22">
        <v>99854</v>
      </c>
      <c r="K104" s="22">
        <v>0</v>
      </c>
      <c r="L104" s="22">
        <v>8553584</v>
      </c>
      <c r="M104" s="22">
        <v>208589</v>
      </c>
      <c r="N104" s="22">
        <v>988173</v>
      </c>
      <c r="O104" s="22">
        <v>639992</v>
      </c>
      <c r="P104" s="22">
        <v>1001430</v>
      </c>
      <c r="Q104" s="22">
        <v>676280</v>
      </c>
      <c r="R104" s="22">
        <v>1017423</v>
      </c>
      <c r="S104" s="22">
        <v>0</v>
      </c>
      <c r="T104" s="22">
        <v>0</v>
      </c>
      <c r="U104" s="22">
        <v>497843</v>
      </c>
      <c r="V104" s="22">
        <v>0</v>
      </c>
      <c r="W104" s="22">
        <v>8454</v>
      </c>
      <c r="X104" s="22">
        <v>0</v>
      </c>
      <c r="Y104" s="22">
        <v>11892860</v>
      </c>
      <c r="Z104" s="22">
        <v>0</v>
      </c>
      <c r="AA104" s="22">
        <v>509568</v>
      </c>
      <c r="AB104" s="22">
        <v>451002</v>
      </c>
      <c r="AC104" s="22">
        <v>45621</v>
      </c>
      <c r="AD104" s="22">
        <v>41794993</v>
      </c>
      <c r="AE104" s="22">
        <v>12169406</v>
      </c>
      <c r="AF104" s="22">
        <v>7520563</v>
      </c>
      <c r="AG104" s="22">
        <v>2197845</v>
      </c>
      <c r="AH104" s="22">
        <v>2046329</v>
      </c>
      <c r="AI104" s="22">
        <v>0</v>
      </c>
      <c r="AJ104" s="22">
        <v>0</v>
      </c>
      <c r="AK104" s="22">
        <v>0</v>
      </c>
      <c r="AL104" s="22">
        <v>0</v>
      </c>
      <c r="AM104" s="22">
        <v>17494</v>
      </c>
      <c r="AN104" s="22">
        <v>0</v>
      </c>
      <c r="AO104" s="22">
        <v>997505</v>
      </c>
      <c r="AP104" s="22">
        <v>4790084</v>
      </c>
      <c r="AQ104" s="22">
        <v>280345</v>
      </c>
      <c r="AR104" s="22">
        <v>0</v>
      </c>
      <c r="AS104" s="22">
        <v>544091</v>
      </c>
      <c r="AT104" s="22">
        <v>30563662</v>
      </c>
      <c r="AU104" s="22">
        <v>11231331</v>
      </c>
    </row>
    <row r="105" spans="1:47" x14ac:dyDescent="0.25">
      <c r="A105" s="22" t="s">
        <v>120</v>
      </c>
      <c r="B105" s="22" t="s">
        <v>292</v>
      </c>
      <c r="C105" s="22" t="s">
        <v>327</v>
      </c>
      <c r="D105" s="22" t="s">
        <v>328</v>
      </c>
      <c r="E105" s="22">
        <v>2324608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3624063</v>
      </c>
      <c r="M105" s="22">
        <v>22575</v>
      </c>
      <c r="N105" s="22">
        <v>40530</v>
      </c>
      <c r="O105" s="22">
        <v>0</v>
      </c>
      <c r="P105" s="22">
        <v>87757</v>
      </c>
      <c r="Q105" s="22">
        <v>98314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215793</v>
      </c>
      <c r="X105" s="22">
        <v>0</v>
      </c>
      <c r="Y105" s="22">
        <v>2240946</v>
      </c>
      <c r="Z105" s="22">
        <v>20003</v>
      </c>
      <c r="AA105" s="22">
        <v>0</v>
      </c>
      <c r="AB105" s="22">
        <v>0</v>
      </c>
      <c r="AC105" s="22">
        <v>0</v>
      </c>
      <c r="AD105" s="22">
        <v>8674589</v>
      </c>
      <c r="AE105" s="22">
        <v>2181106</v>
      </c>
      <c r="AF105" s="22">
        <v>1541045</v>
      </c>
      <c r="AG105" s="22">
        <v>0</v>
      </c>
      <c r="AH105" s="22">
        <v>2049518</v>
      </c>
      <c r="AI105" s="22">
        <v>0</v>
      </c>
      <c r="AJ105" s="22">
        <v>0</v>
      </c>
      <c r="AK105" s="22">
        <v>0</v>
      </c>
      <c r="AL105" s="22">
        <v>190414</v>
      </c>
      <c r="AM105" s="22">
        <v>15459</v>
      </c>
      <c r="AN105" s="22">
        <v>18576</v>
      </c>
      <c r="AO105" s="22">
        <v>8347</v>
      </c>
      <c r="AP105" s="22">
        <v>1660650</v>
      </c>
      <c r="AQ105" s="22">
        <v>2174</v>
      </c>
      <c r="AR105" s="22">
        <v>0</v>
      </c>
      <c r="AS105" s="22">
        <v>23712</v>
      </c>
      <c r="AT105" s="22">
        <v>7691001</v>
      </c>
      <c r="AU105" s="22">
        <v>983588</v>
      </c>
    </row>
    <row r="106" spans="1:47" x14ac:dyDescent="0.25">
      <c r="A106" s="22" t="s">
        <v>120</v>
      </c>
      <c r="B106" s="22" t="s">
        <v>292</v>
      </c>
      <c r="C106" s="22" t="s">
        <v>329</v>
      </c>
      <c r="D106" s="22" t="s">
        <v>330</v>
      </c>
      <c r="E106" s="22">
        <v>2608984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1754631</v>
      </c>
      <c r="M106" s="22">
        <v>50742</v>
      </c>
      <c r="N106" s="22">
        <v>87784</v>
      </c>
      <c r="O106" s="22">
        <v>85469</v>
      </c>
      <c r="P106" s="22">
        <v>168421</v>
      </c>
      <c r="Q106" s="22">
        <v>16564</v>
      </c>
      <c r="R106" s="22">
        <v>166453</v>
      </c>
      <c r="S106" s="22">
        <v>0</v>
      </c>
      <c r="T106" s="22">
        <v>3259</v>
      </c>
      <c r="U106" s="22">
        <v>0</v>
      </c>
      <c r="V106" s="22">
        <v>0</v>
      </c>
      <c r="W106" s="22">
        <v>5000</v>
      </c>
      <c r="X106" s="22">
        <v>5252</v>
      </c>
      <c r="Y106" s="22">
        <v>1904081</v>
      </c>
      <c r="Z106" s="22">
        <v>198070</v>
      </c>
      <c r="AA106" s="22">
        <v>5000</v>
      </c>
      <c r="AB106" s="22">
        <v>0</v>
      </c>
      <c r="AC106" s="22">
        <v>254679</v>
      </c>
      <c r="AD106" s="22">
        <v>7314389</v>
      </c>
      <c r="AE106" s="22">
        <v>1935648</v>
      </c>
      <c r="AF106" s="22">
        <v>1469686</v>
      </c>
      <c r="AG106" s="22">
        <v>0</v>
      </c>
      <c r="AH106" s="22">
        <v>1066226</v>
      </c>
      <c r="AI106" s="22">
        <v>787</v>
      </c>
      <c r="AJ106" s="22">
        <v>0</v>
      </c>
      <c r="AK106" s="22">
        <v>0</v>
      </c>
      <c r="AL106" s="22">
        <v>116146</v>
      </c>
      <c r="AM106" s="22">
        <v>13100</v>
      </c>
      <c r="AN106" s="22">
        <v>0</v>
      </c>
      <c r="AO106" s="22">
        <v>113490</v>
      </c>
      <c r="AP106" s="22">
        <v>913489</v>
      </c>
      <c r="AQ106" s="22">
        <v>0</v>
      </c>
      <c r="AR106" s="22">
        <v>0</v>
      </c>
      <c r="AS106" s="22">
        <v>4450</v>
      </c>
      <c r="AT106" s="22">
        <v>5633022</v>
      </c>
      <c r="AU106" s="22">
        <v>1681367</v>
      </c>
    </row>
    <row r="107" spans="1:47" x14ac:dyDescent="0.25">
      <c r="A107" s="22" t="s">
        <v>120</v>
      </c>
      <c r="B107" s="22" t="s">
        <v>292</v>
      </c>
      <c r="C107" s="22" t="s">
        <v>331</v>
      </c>
      <c r="D107" s="22" t="s">
        <v>332</v>
      </c>
      <c r="E107" s="22">
        <v>706703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1725627</v>
      </c>
      <c r="M107" s="22">
        <v>18270</v>
      </c>
      <c r="N107" s="22">
        <v>2100</v>
      </c>
      <c r="O107" s="22">
        <v>8077</v>
      </c>
      <c r="P107" s="22">
        <v>25727</v>
      </c>
      <c r="Q107" s="22">
        <v>106</v>
      </c>
      <c r="R107" s="22">
        <v>0</v>
      </c>
      <c r="S107" s="22">
        <v>0</v>
      </c>
      <c r="T107" s="22">
        <v>1000</v>
      </c>
      <c r="U107" s="22">
        <v>0</v>
      </c>
      <c r="V107" s="22">
        <v>0</v>
      </c>
      <c r="W107" s="22">
        <v>0</v>
      </c>
      <c r="X107" s="22">
        <v>0</v>
      </c>
      <c r="Y107" s="22">
        <v>846052</v>
      </c>
      <c r="Z107" s="22">
        <v>96622</v>
      </c>
      <c r="AA107" s="22">
        <v>520674</v>
      </c>
      <c r="AB107" s="22">
        <v>0</v>
      </c>
      <c r="AC107" s="22">
        <v>3880</v>
      </c>
      <c r="AD107" s="22">
        <v>3954838</v>
      </c>
      <c r="AE107" s="22">
        <v>719473</v>
      </c>
      <c r="AF107" s="22">
        <v>906223</v>
      </c>
      <c r="AG107" s="22">
        <v>0</v>
      </c>
      <c r="AH107" s="22">
        <v>930939</v>
      </c>
      <c r="AI107" s="22">
        <v>12870</v>
      </c>
      <c r="AJ107" s="22">
        <v>0</v>
      </c>
      <c r="AK107" s="22">
        <v>55464</v>
      </c>
      <c r="AL107" s="22">
        <v>0</v>
      </c>
      <c r="AM107" s="22">
        <v>2498</v>
      </c>
      <c r="AN107" s="22">
        <v>0</v>
      </c>
      <c r="AO107" s="22">
        <v>73667</v>
      </c>
      <c r="AP107" s="22">
        <v>296269</v>
      </c>
      <c r="AQ107" s="22">
        <v>0</v>
      </c>
      <c r="AR107" s="22">
        <v>0</v>
      </c>
      <c r="AS107" s="22">
        <v>4220</v>
      </c>
      <c r="AT107" s="22">
        <v>3001623</v>
      </c>
      <c r="AU107" s="22">
        <v>953215</v>
      </c>
    </row>
    <row r="108" spans="1:47" x14ac:dyDescent="0.25">
      <c r="A108" s="22" t="s">
        <v>120</v>
      </c>
      <c r="B108" s="22" t="s">
        <v>292</v>
      </c>
      <c r="C108" s="22" t="s">
        <v>333</v>
      </c>
      <c r="D108" s="22" t="s">
        <v>334</v>
      </c>
      <c r="E108" s="22">
        <v>10196312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11299267</v>
      </c>
      <c r="M108" s="22">
        <v>238605</v>
      </c>
      <c r="N108" s="22">
        <v>356759</v>
      </c>
      <c r="O108" s="22">
        <v>0</v>
      </c>
      <c r="P108" s="22">
        <v>0</v>
      </c>
      <c r="Q108" s="22">
        <v>200479</v>
      </c>
      <c r="R108" s="22">
        <v>0</v>
      </c>
      <c r="S108" s="22">
        <v>0</v>
      </c>
      <c r="T108" s="22">
        <v>0</v>
      </c>
      <c r="U108" s="22">
        <v>1555611</v>
      </c>
      <c r="V108" s="22">
        <v>0</v>
      </c>
      <c r="W108" s="22">
        <v>0</v>
      </c>
      <c r="X108" s="22">
        <v>0</v>
      </c>
      <c r="Y108" s="22">
        <v>4198191</v>
      </c>
      <c r="Z108" s="22">
        <v>160000</v>
      </c>
      <c r="AA108" s="22">
        <v>0</v>
      </c>
      <c r="AB108" s="22">
        <v>574048</v>
      </c>
      <c r="AC108" s="22">
        <v>111403</v>
      </c>
      <c r="AD108" s="22">
        <v>28890675</v>
      </c>
      <c r="AE108" s="22">
        <v>5502062</v>
      </c>
      <c r="AF108" s="22">
        <v>5224513</v>
      </c>
      <c r="AG108" s="22">
        <v>5187781</v>
      </c>
      <c r="AH108" s="22">
        <v>6467480</v>
      </c>
      <c r="AI108" s="22">
        <v>4339</v>
      </c>
      <c r="AJ108" s="22">
        <v>0</v>
      </c>
      <c r="AK108" s="22">
        <v>0</v>
      </c>
      <c r="AL108" s="22">
        <v>335261</v>
      </c>
      <c r="AM108" s="22">
        <v>10181</v>
      </c>
      <c r="AN108" s="22">
        <v>0</v>
      </c>
      <c r="AO108" s="22">
        <v>834892</v>
      </c>
      <c r="AP108" s="22">
        <v>3617668</v>
      </c>
      <c r="AQ108" s="22">
        <v>0</v>
      </c>
      <c r="AR108" s="22">
        <v>98081</v>
      </c>
      <c r="AS108" s="22">
        <v>353260</v>
      </c>
      <c r="AT108" s="22">
        <v>27635518</v>
      </c>
      <c r="AU108" s="22">
        <v>1255157</v>
      </c>
    </row>
    <row r="109" spans="1:47" x14ac:dyDescent="0.25">
      <c r="A109" s="22" t="s">
        <v>120</v>
      </c>
      <c r="B109" s="22" t="s">
        <v>292</v>
      </c>
      <c r="C109" s="22" t="s">
        <v>335</v>
      </c>
      <c r="D109" s="22" t="s">
        <v>336</v>
      </c>
      <c r="E109" s="22">
        <v>2620595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46782</v>
      </c>
      <c r="L109" s="22">
        <v>1517454</v>
      </c>
      <c r="M109" s="22">
        <v>98006</v>
      </c>
      <c r="N109" s="22">
        <v>76805</v>
      </c>
      <c r="O109" s="22">
        <v>0</v>
      </c>
      <c r="P109" s="22">
        <v>100197</v>
      </c>
      <c r="Q109" s="22">
        <v>40931</v>
      </c>
      <c r="R109" s="22">
        <v>105728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10537472</v>
      </c>
      <c r="Y109" s="22">
        <v>0</v>
      </c>
      <c r="Z109" s="22">
        <v>36000</v>
      </c>
      <c r="AA109" s="22">
        <v>0</v>
      </c>
      <c r="AB109" s="22">
        <v>0</v>
      </c>
      <c r="AC109" s="22">
        <v>146594</v>
      </c>
      <c r="AD109" s="22">
        <v>15326564</v>
      </c>
      <c r="AE109" s="22">
        <v>1811750</v>
      </c>
      <c r="AF109" s="22">
        <v>1028535</v>
      </c>
      <c r="AG109" s="22">
        <v>259016</v>
      </c>
      <c r="AH109" s="22">
        <v>4484797</v>
      </c>
      <c r="AI109" s="22">
        <v>2327</v>
      </c>
      <c r="AJ109" s="22">
        <v>0</v>
      </c>
      <c r="AK109" s="22">
        <v>0</v>
      </c>
      <c r="AL109" s="22">
        <v>54914</v>
      </c>
      <c r="AM109" s="22">
        <v>1555</v>
      </c>
      <c r="AN109" s="22">
        <v>0</v>
      </c>
      <c r="AO109" s="22">
        <v>266004</v>
      </c>
      <c r="AP109" s="22">
        <v>1143707</v>
      </c>
      <c r="AQ109" s="22">
        <v>38403</v>
      </c>
      <c r="AR109" s="22">
        <v>0</v>
      </c>
      <c r="AS109" s="22">
        <v>190754</v>
      </c>
      <c r="AT109" s="22">
        <v>9281762</v>
      </c>
      <c r="AU109" s="22">
        <v>6044802</v>
      </c>
    </row>
    <row r="110" spans="1:47" x14ac:dyDescent="0.25">
      <c r="A110" s="22" t="s">
        <v>120</v>
      </c>
      <c r="B110" s="22" t="s">
        <v>292</v>
      </c>
      <c r="C110" s="22" t="s">
        <v>337</v>
      </c>
      <c r="D110" s="22" t="s">
        <v>338</v>
      </c>
      <c r="E110" s="22">
        <v>4637845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11254</v>
      </c>
      <c r="L110" s="22">
        <v>3263004</v>
      </c>
      <c r="M110" s="22">
        <v>130994</v>
      </c>
      <c r="N110" s="22">
        <v>119973</v>
      </c>
      <c r="O110" s="22">
        <v>11485</v>
      </c>
      <c r="P110" s="22">
        <v>218609</v>
      </c>
      <c r="Q110" s="22">
        <v>46094</v>
      </c>
      <c r="R110" s="22">
        <v>16699</v>
      </c>
      <c r="S110" s="22">
        <v>0</v>
      </c>
      <c r="T110" s="22">
        <v>8580</v>
      </c>
      <c r="U110" s="22">
        <v>234615</v>
      </c>
      <c r="V110" s="22">
        <v>0</v>
      </c>
      <c r="W110" s="22">
        <v>82494</v>
      </c>
      <c r="X110" s="22">
        <v>428406</v>
      </c>
      <c r="Y110" s="22">
        <v>4027721</v>
      </c>
      <c r="Z110" s="22">
        <v>372497</v>
      </c>
      <c r="AA110" s="22">
        <v>0</v>
      </c>
      <c r="AB110" s="22">
        <v>0</v>
      </c>
      <c r="AC110" s="22">
        <v>63924</v>
      </c>
      <c r="AD110" s="22">
        <v>13674194</v>
      </c>
      <c r="AE110" s="22">
        <v>3413535</v>
      </c>
      <c r="AF110" s="22">
        <v>1481580</v>
      </c>
      <c r="AG110" s="22">
        <v>1775546</v>
      </c>
      <c r="AH110" s="22">
        <v>1275157</v>
      </c>
      <c r="AI110" s="22">
        <v>0</v>
      </c>
      <c r="AJ110" s="22">
        <v>0</v>
      </c>
      <c r="AK110" s="22">
        <v>281494</v>
      </c>
      <c r="AL110" s="22">
        <v>0</v>
      </c>
      <c r="AM110" s="22">
        <v>833</v>
      </c>
      <c r="AN110" s="22">
        <v>0</v>
      </c>
      <c r="AO110" s="22">
        <v>330459</v>
      </c>
      <c r="AP110" s="22">
        <v>1738809</v>
      </c>
      <c r="AQ110" s="22">
        <v>15670</v>
      </c>
      <c r="AR110" s="22">
        <v>0</v>
      </c>
      <c r="AS110" s="22">
        <v>4360</v>
      </c>
      <c r="AT110" s="22">
        <v>10317443</v>
      </c>
      <c r="AU110" s="22">
        <v>3356751</v>
      </c>
    </row>
    <row r="111" spans="1:47" x14ac:dyDescent="0.25">
      <c r="A111" s="22" t="s">
        <v>120</v>
      </c>
      <c r="B111" s="22" t="s">
        <v>292</v>
      </c>
      <c r="C111" s="22" t="s">
        <v>339</v>
      </c>
      <c r="D111" s="22" t="s">
        <v>340</v>
      </c>
      <c r="E111" s="22">
        <v>958405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801629</v>
      </c>
      <c r="M111" s="22">
        <v>21660</v>
      </c>
      <c r="N111" s="22">
        <v>26343</v>
      </c>
      <c r="O111" s="22">
        <v>0</v>
      </c>
      <c r="P111" s="22">
        <v>46281</v>
      </c>
      <c r="Q111" s="22">
        <v>44157</v>
      </c>
      <c r="R111" s="22">
        <v>19542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1007218</v>
      </c>
      <c r="Z111" s="22">
        <v>0</v>
      </c>
      <c r="AA111" s="22">
        <v>0</v>
      </c>
      <c r="AB111" s="22">
        <v>0</v>
      </c>
      <c r="AC111" s="22">
        <v>14368</v>
      </c>
      <c r="AD111" s="22">
        <v>2939603</v>
      </c>
      <c r="AE111" s="22">
        <v>642013</v>
      </c>
      <c r="AF111" s="22">
        <v>408101</v>
      </c>
      <c r="AG111" s="22">
        <v>129422</v>
      </c>
      <c r="AH111" s="22">
        <v>495285</v>
      </c>
      <c r="AI111" s="22">
        <v>0</v>
      </c>
      <c r="AJ111" s="22">
        <v>18303</v>
      </c>
      <c r="AK111" s="22">
        <v>0</v>
      </c>
      <c r="AL111" s="22">
        <v>13696</v>
      </c>
      <c r="AM111" s="22">
        <v>1248</v>
      </c>
      <c r="AN111" s="22">
        <v>0</v>
      </c>
      <c r="AO111" s="22">
        <v>23947</v>
      </c>
      <c r="AP111" s="22">
        <v>348852</v>
      </c>
      <c r="AQ111" s="22">
        <v>0</v>
      </c>
      <c r="AR111" s="22">
        <v>0</v>
      </c>
      <c r="AS111" s="22">
        <v>842</v>
      </c>
      <c r="AT111" s="22">
        <v>2081709</v>
      </c>
      <c r="AU111" s="22">
        <v>857894</v>
      </c>
    </row>
    <row r="112" spans="1:47" x14ac:dyDescent="0.25">
      <c r="A112" s="22" t="s">
        <v>120</v>
      </c>
      <c r="B112" s="22" t="s">
        <v>292</v>
      </c>
      <c r="C112" s="22" t="s">
        <v>341</v>
      </c>
      <c r="D112" s="22" t="s">
        <v>342</v>
      </c>
      <c r="E112" s="22">
        <v>12819229</v>
      </c>
      <c r="F112" s="22">
        <v>0</v>
      </c>
      <c r="G112" s="22">
        <v>0</v>
      </c>
      <c r="H112" s="22">
        <v>0</v>
      </c>
      <c r="I112" s="22">
        <v>0</v>
      </c>
      <c r="J112" s="22">
        <v>272716</v>
      </c>
      <c r="K112" s="22">
        <v>0</v>
      </c>
      <c r="L112" s="22">
        <v>7856494</v>
      </c>
      <c r="M112" s="22">
        <v>190116</v>
      </c>
      <c r="N112" s="22">
        <v>840822</v>
      </c>
      <c r="O112" s="22">
        <v>328033</v>
      </c>
      <c r="P112" s="22">
        <v>1185626</v>
      </c>
      <c r="Q112" s="22">
        <v>496351</v>
      </c>
      <c r="R112" s="22">
        <v>705065</v>
      </c>
      <c r="S112" s="22">
        <v>0</v>
      </c>
      <c r="T112" s="22">
        <v>0</v>
      </c>
      <c r="U112" s="22">
        <v>26171232</v>
      </c>
      <c r="V112" s="22">
        <v>0</v>
      </c>
      <c r="W112" s="22">
        <v>620951</v>
      </c>
      <c r="X112" s="22">
        <v>18785</v>
      </c>
      <c r="Y112" s="22">
        <v>12967920</v>
      </c>
      <c r="Z112" s="22">
        <v>863642</v>
      </c>
      <c r="AA112" s="22">
        <v>0</v>
      </c>
      <c r="AB112" s="22">
        <v>290219</v>
      </c>
      <c r="AC112" s="22">
        <v>609737</v>
      </c>
      <c r="AD112" s="22">
        <v>66236938</v>
      </c>
      <c r="AE112" s="22">
        <v>12311784</v>
      </c>
      <c r="AF112" s="22">
        <v>6112015</v>
      </c>
      <c r="AG112" s="22">
        <v>2459819</v>
      </c>
      <c r="AH112" s="22">
        <v>2741102</v>
      </c>
      <c r="AI112" s="22">
        <v>0</v>
      </c>
      <c r="AJ112" s="22">
        <v>0</v>
      </c>
      <c r="AK112" s="22">
        <v>1013</v>
      </c>
      <c r="AL112" s="22">
        <v>636482</v>
      </c>
      <c r="AM112" s="22">
        <v>46433</v>
      </c>
      <c r="AN112" s="22">
        <v>0</v>
      </c>
      <c r="AO112" s="22">
        <v>1196416</v>
      </c>
      <c r="AP112" s="22">
        <v>4458889</v>
      </c>
      <c r="AQ112" s="22">
        <v>118785</v>
      </c>
      <c r="AR112" s="22">
        <v>0</v>
      </c>
      <c r="AS112" s="22">
        <v>514208</v>
      </c>
      <c r="AT112" s="22">
        <v>30596946</v>
      </c>
      <c r="AU112" s="22">
        <v>35639992</v>
      </c>
    </row>
    <row r="113" spans="1:47" x14ac:dyDescent="0.25">
      <c r="A113" s="22" t="s">
        <v>120</v>
      </c>
      <c r="B113" s="22" t="s">
        <v>292</v>
      </c>
      <c r="C113" s="22" t="s">
        <v>343</v>
      </c>
      <c r="D113" s="22" t="s">
        <v>344</v>
      </c>
      <c r="E113" s="22">
        <v>935935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719926</v>
      </c>
      <c r="M113" s="22">
        <v>17828</v>
      </c>
      <c r="N113" s="22">
        <v>54109</v>
      </c>
      <c r="O113" s="22">
        <v>6499</v>
      </c>
      <c r="P113" s="22">
        <v>0</v>
      </c>
      <c r="Q113" s="22">
        <v>2875</v>
      </c>
      <c r="R113" s="22">
        <v>0</v>
      </c>
      <c r="S113" s="22">
        <v>0</v>
      </c>
      <c r="T113" s="22">
        <v>24000</v>
      </c>
      <c r="U113" s="22">
        <v>0</v>
      </c>
      <c r="V113" s="22">
        <v>152398</v>
      </c>
      <c r="W113" s="22">
        <v>289420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1089</v>
      </c>
      <c r="AD113" s="22">
        <v>2204079</v>
      </c>
      <c r="AE113" s="22">
        <v>782399</v>
      </c>
      <c r="AF113" s="22">
        <v>911683</v>
      </c>
      <c r="AG113" s="22">
        <v>0</v>
      </c>
      <c r="AH113" s="22">
        <v>449001</v>
      </c>
      <c r="AI113" s="22">
        <v>8489</v>
      </c>
      <c r="AJ113" s="22">
        <v>0</v>
      </c>
      <c r="AK113" s="22">
        <v>12123</v>
      </c>
      <c r="AL113" s="22">
        <v>0</v>
      </c>
      <c r="AM113" s="22">
        <v>2268</v>
      </c>
      <c r="AN113" s="22">
        <v>0</v>
      </c>
      <c r="AO113" s="22">
        <v>0</v>
      </c>
      <c r="AP113" s="22">
        <v>397135</v>
      </c>
      <c r="AQ113" s="22">
        <v>0</v>
      </c>
      <c r="AR113" s="22">
        <v>0</v>
      </c>
      <c r="AS113" s="22">
        <v>0</v>
      </c>
      <c r="AT113" s="22">
        <v>2563098</v>
      </c>
      <c r="AU113" s="22">
        <v>-359019</v>
      </c>
    </row>
    <row r="114" spans="1:47" x14ac:dyDescent="0.25">
      <c r="A114" s="22" t="s">
        <v>120</v>
      </c>
      <c r="B114" s="22" t="s">
        <v>292</v>
      </c>
      <c r="C114" s="22" t="s">
        <v>345</v>
      </c>
      <c r="D114" s="22" t="s">
        <v>346</v>
      </c>
      <c r="E114" s="22">
        <v>2247423</v>
      </c>
      <c r="F114" s="22">
        <v>0</v>
      </c>
      <c r="G114" s="22">
        <v>0</v>
      </c>
      <c r="H114" s="22">
        <v>0</v>
      </c>
      <c r="I114" s="22">
        <v>0</v>
      </c>
      <c r="J114" s="22">
        <v>10161</v>
      </c>
      <c r="K114" s="22">
        <v>0</v>
      </c>
      <c r="L114" s="22">
        <v>1535075</v>
      </c>
      <c r="M114" s="22">
        <v>70436</v>
      </c>
      <c r="N114" s="22">
        <v>170936</v>
      </c>
      <c r="O114" s="22">
        <v>34807</v>
      </c>
      <c r="P114" s="22">
        <v>46290</v>
      </c>
      <c r="Q114" s="22">
        <v>37875</v>
      </c>
      <c r="R114" s="22">
        <v>15030</v>
      </c>
      <c r="S114" s="22">
        <v>0</v>
      </c>
      <c r="T114" s="22">
        <v>5617</v>
      </c>
      <c r="U114" s="22">
        <v>565922</v>
      </c>
      <c r="V114" s="22">
        <v>0</v>
      </c>
      <c r="W114" s="22">
        <v>395449</v>
      </c>
      <c r="X114" s="22">
        <v>5747</v>
      </c>
      <c r="Y114" s="22">
        <v>1580853</v>
      </c>
      <c r="Z114" s="22">
        <v>52950</v>
      </c>
      <c r="AA114" s="22">
        <v>0</v>
      </c>
      <c r="AB114" s="22">
        <v>0</v>
      </c>
      <c r="AC114" s="22">
        <v>87354</v>
      </c>
      <c r="AD114" s="22">
        <v>6861925</v>
      </c>
      <c r="AE114" s="22">
        <v>1353154</v>
      </c>
      <c r="AF114" s="22">
        <v>1778599</v>
      </c>
      <c r="AG114" s="22">
        <v>0</v>
      </c>
      <c r="AH114" s="22">
        <v>685349</v>
      </c>
      <c r="AI114" s="22">
        <v>4940</v>
      </c>
      <c r="AJ114" s="22">
        <v>0</v>
      </c>
      <c r="AK114" s="22">
        <v>285330</v>
      </c>
      <c r="AL114" s="22">
        <v>0</v>
      </c>
      <c r="AM114" s="22">
        <v>11219</v>
      </c>
      <c r="AN114" s="22">
        <v>0</v>
      </c>
      <c r="AO114" s="22">
        <v>24344</v>
      </c>
      <c r="AP114" s="22">
        <v>796770</v>
      </c>
      <c r="AQ114" s="22">
        <v>10457</v>
      </c>
      <c r="AR114" s="22">
        <v>0</v>
      </c>
      <c r="AS114" s="22">
        <v>0</v>
      </c>
      <c r="AT114" s="22">
        <v>4950162</v>
      </c>
      <c r="AU114" s="22">
        <v>1911763</v>
      </c>
    </row>
    <row r="115" spans="1:47" x14ac:dyDescent="0.25">
      <c r="A115" s="22" t="s">
        <v>120</v>
      </c>
      <c r="B115" s="22" t="s">
        <v>292</v>
      </c>
      <c r="C115" s="22" t="s">
        <v>347</v>
      </c>
      <c r="D115" s="22" t="s">
        <v>348</v>
      </c>
      <c r="E115" s="22">
        <v>615453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982502</v>
      </c>
      <c r="M115" s="22">
        <v>17377</v>
      </c>
      <c r="N115" s="22">
        <v>2246</v>
      </c>
      <c r="O115" s="22">
        <v>1919</v>
      </c>
      <c r="P115" s="22">
        <v>14083</v>
      </c>
      <c r="Q115" s="22">
        <v>19076</v>
      </c>
      <c r="R115" s="22">
        <v>41809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2152</v>
      </c>
      <c r="Y115" s="22">
        <v>978255</v>
      </c>
      <c r="Z115" s="22">
        <v>48065</v>
      </c>
      <c r="AA115" s="22">
        <v>152124</v>
      </c>
      <c r="AB115" s="22">
        <v>0</v>
      </c>
      <c r="AC115" s="22">
        <v>20545</v>
      </c>
      <c r="AD115" s="22">
        <v>2895606</v>
      </c>
      <c r="AE115" s="22">
        <v>503209</v>
      </c>
      <c r="AF115" s="22">
        <v>652422</v>
      </c>
      <c r="AG115" s="22">
        <v>0</v>
      </c>
      <c r="AH115" s="22">
        <v>551841</v>
      </c>
      <c r="AI115" s="22">
        <v>0</v>
      </c>
      <c r="AJ115" s="22">
        <v>0</v>
      </c>
      <c r="AK115" s="22">
        <v>178879</v>
      </c>
      <c r="AL115" s="22">
        <v>0</v>
      </c>
      <c r="AM115" s="22">
        <v>791</v>
      </c>
      <c r="AN115" s="22">
        <v>0</v>
      </c>
      <c r="AO115" s="22">
        <v>34995</v>
      </c>
      <c r="AP115" s="22">
        <v>0</v>
      </c>
      <c r="AQ115" s="22">
        <v>0</v>
      </c>
      <c r="AR115" s="22">
        <v>0</v>
      </c>
      <c r="AS115" s="22">
        <v>15325</v>
      </c>
      <c r="AT115" s="22">
        <v>1937462</v>
      </c>
      <c r="AU115" s="22">
        <v>958144</v>
      </c>
    </row>
    <row r="116" spans="1:47" x14ac:dyDescent="0.25">
      <c r="A116" s="22" t="s">
        <v>120</v>
      </c>
      <c r="B116" s="22" t="s">
        <v>292</v>
      </c>
      <c r="C116" s="22" t="s">
        <v>349</v>
      </c>
      <c r="D116" s="22" t="s">
        <v>350</v>
      </c>
      <c r="E116" s="22">
        <v>3971694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6968118</v>
      </c>
      <c r="M116" s="22">
        <v>65827</v>
      </c>
      <c r="N116" s="22">
        <v>0</v>
      </c>
      <c r="O116" s="22">
        <v>0</v>
      </c>
      <c r="P116" s="22">
        <v>0</v>
      </c>
      <c r="Q116" s="22">
        <v>107571</v>
      </c>
      <c r="R116" s="22">
        <v>0</v>
      </c>
      <c r="S116" s="22">
        <v>0</v>
      </c>
      <c r="T116" s="22">
        <v>0</v>
      </c>
      <c r="U116" s="22">
        <v>93766</v>
      </c>
      <c r="V116" s="22">
        <v>229505</v>
      </c>
      <c r="W116" s="22">
        <v>0</v>
      </c>
      <c r="X116" s="22">
        <v>2407012</v>
      </c>
      <c r="Y116" s="22">
        <v>0</v>
      </c>
      <c r="Z116" s="22">
        <v>188642</v>
      </c>
      <c r="AA116" s="22">
        <v>0</v>
      </c>
      <c r="AB116" s="22">
        <v>180675</v>
      </c>
      <c r="AC116" s="22">
        <v>171965</v>
      </c>
      <c r="AD116" s="22">
        <v>14384775</v>
      </c>
      <c r="AE116" s="22">
        <v>3726640</v>
      </c>
      <c r="AF116" s="22">
        <v>2988168</v>
      </c>
      <c r="AG116" s="22">
        <v>0</v>
      </c>
      <c r="AH116" s="22">
        <v>3712733</v>
      </c>
      <c r="AI116" s="22">
        <v>0</v>
      </c>
      <c r="AJ116" s="22">
        <v>0</v>
      </c>
      <c r="AK116" s="22">
        <v>63222</v>
      </c>
      <c r="AL116" s="22">
        <v>0</v>
      </c>
      <c r="AM116" s="22">
        <v>0</v>
      </c>
      <c r="AN116" s="22">
        <v>0</v>
      </c>
      <c r="AO116" s="22">
        <v>33110</v>
      </c>
      <c r="AP116" s="22">
        <v>1437107</v>
      </c>
      <c r="AQ116" s="22">
        <v>26683</v>
      </c>
      <c r="AR116" s="22">
        <v>0</v>
      </c>
      <c r="AS116" s="22">
        <v>17492</v>
      </c>
      <c r="AT116" s="22">
        <v>12005155</v>
      </c>
      <c r="AU116" s="22">
        <v>2379620</v>
      </c>
    </row>
    <row r="117" spans="1:47" x14ac:dyDescent="0.25">
      <c r="A117" s="22" t="s">
        <v>120</v>
      </c>
      <c r="B117" s="22" t="s">
        <v>292</v>
      </c>
      <c r="C117" s="22" t="s">
        <v>351</v>
      </c>
      <c r="D117" s="22" t="s">
        <v>352</v>
      </c>
      <c r="E117" s="22">
        <v>3757331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2679150</v>
      </c>
      <c r="M117" s="22">
        <v>74673</v>
      </c>
      <c r="N117" s="22">
        <v>122105</v>
      </c>
      <c r="O117" s="22">
        <v>58586</v>
      </c>
      <c r="P117" s="22">
        <v>211191</v>
      </c>
      <c r="Q117" s="22">
        <v>11318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4166</v>
      </c>
      <c r="X117" s="22">
        <v>37180</v>
      </c>
      <c r="Y117" s="22">
        <v>2008942</v>
      </c>
      <c r="Z117" s="22">
        <v>281425</v>
      </c>
      <c r="AA117" s="22">
        <v>0</v>
      </c>
      <c r="AB117" s="22">
        <v>0</v>
      </c>
      <c r="AC117" s="22">
        <v>3692</v>
      </c>
      <c r="AD117" s="22">
        <v>9249759</v>
      </c>
      <c r="AE117" s="22">
        <v>2794883</v>
      </c>
      <c r="AF117" s="22">
        <v>2154526</v>
      </c>
      <c r="AG117" s="22">
        <v>0</v>
      </c>
      <c r="AH117" s="22">
        <v>1145642</v>
      </c>
      <c r="AI117" s="22">
        <v>0</v>
      </c>
      <c r="AJ117" s="22">
        <v>0</v>
      </c>
      <c r="AK117" s="22">
        <v>286515</v>
      </c>
      <c r="AL117" s="22">
        <v>0</v>
      </c>
      <c r="AM117" s="22">
        <v>6105</v>
      </c>
      <c r="AN117" s="22">
        <v>0</v>
      </c>
      <c r="AO117" s="22">
        <v>384469</v>
      </c>
      <c r="AP117" s="22">
        <v>1277135</v>
      </c>
      <c r="AQ117" s="22">
        <v>25467</v>
      </c>
      <c r="AR117" s="22">
        <v>0</v>
      </c>
      <c r="AS117" s="22">
        <v>9384</v>
      </c>
      <c r="AT117" s="22">
        <v>8084126</v>
      </c>
      <c r="AU117" s="22">
        <v>1165633</v>
      </c>
    </row>
    <row r="118" spans="1:47" x14ac:dyDescent="0.25">
      <c r="A118" s="22" t="s">
        <v>120</v>
      </c>
      <c r="B118" s="22" t="s">
        <v>292</v>
      </c>
      <c r="C118" s="22" t="s">
        <v>353</v>
      </c>
      <c r="D118" s="22" t="s">
        <v>354</v>
      </c>
      <c r="E118" s="22">
        <v>7099762</v>
      </c>
      <c r="F118" s="22">
        <v>0</v>
      </c>
      <c r="G118" s="22">
        <v>0</v>
      </c>
      <c r="H118" s="22">
        <v>0</v>
      </c>
      <c r="I118" s="22">
        <v>0</v>
      </c>
      <c r="J118" s="22">
        <v>125542</v>
      </c>
      <c r="K118" s="22">
        <v>0</v>
      </c>
      <c r="L118" s="22">
        <v>5679695</v>
      </c>
      <c r="M118" s="22">
        <v>168413</v>
      </c>
      <c r="N118" s="22">
        <v>186228</v>
      </c>
      <c r="O118" s="22">
        <v>121177</v>
      </c>
      <c r="P118" s="22">
        <v>578108</v>
      </c>
      <c r="Q118" s="22">
        <v>30515</v>
      </c>
      <c r="R118" s="22">
        <v>688449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19101</v>
      </c>
      <c r="Y118" s="22">
        <v>13968846</v>
      </c>
      <c r="Z118" s="22">
        <v>1468254</v>
      </c>
      <c r="AA118" s="22">
        <v>0</v>
      </c>
      <c r="AB118" s="22">
        <v>158725</v>
      </c>
      <c r="AC118" s="22">
        <v>1236222</v>
      </c>
      <c r="AD118" s="22">
        <v>31529037</v>
      </c>
      <c r="AE118" s="22">
        <v>5055843</v>
      </c>
      <c r="AF118" s="22">
        <v>5478312</v>
      </c>
      <c r="AG118" s="22">
        <v>1076010</v>
      </c>
      <c r="AH118" s="22">
        <v>6116673</v>
      </c>
      <c r="AI118" s="22">
        <v>122403</v>
      </c>
      <c r="AJ118" s="22">
        <v>0</v>
      </c>
      <c r="AK118" s="22">
        <v>212610</v>
      </c>
      <c r="AL118" s="22">
        <v>0</v>
      </c>
      <c r="AM118" s="22">
        <v>0</v>
      </c>
      <c r="AN118" s="22">
        <v>696</v>
      </c>
      <c r="AO118" s="22">
        <v>388782</v>
      </c>
      <c r="AP118" s="22">
        <v>3167599</v>
      </c>
      <c r="AQ118" s="22">
        <v>0</v>
      </c>
      <c r="AR118" s="22">
        <v>0</v>
      </c>
      <c r="AS118" s="22">
        <v>0</v>
      </c>
      <c r="AT118" s="22">
        <v>21618928</v>
      </c>
      <c r="AU118" s="22">
        <v>9910109</v>
      </c>
    </row>
    <row r="119" spans="1:47" x14ac:dyDescent="0.25">
      <c r="A119" s="22" t="s">
        <v>120</v>
      </c>
      <c r="B119" s="22" t="s">
        <v>292</v>
      </c>
      <c r="C119" s="22" t="s">
        <v>355</v>
      </c>
      <c r="D119" s="22" t="s">
        <v>356</v>
      </c>
      <c r="E119" s="22">
        <v>6373492</v>
      </c>
      <c r="F119" s="22">
        <v>71198</v>
      </c>
      <c r="G119" s="22"/>
      <c r="H119" s="22"/>
      <c r="I119" s="22">
        <v>2555</v>
      </c>
      <c r="J119" s="22">
        <v>69350</v>
      </c>
      <c r="K119" s="22">
        <v>23434</v>
      </c>
      <c r="L119" s="22">
        <v>4786764</v>
      </c>
      <c r="M119" s="22">
        <v>101193</v>
      </c>
      <c r="N119" s="22">
        <v>350533</v>
      </c>
      <c r="O119" s="22">
        <v>118712</v>
      </c>
      <c r="P119" s="22">
        <v>1056126</v>
      </c>
      <c r="Q119" s="22">
        <v>177317</v>
      </c>
      <c r="R119" s="22">
        <v>290052</v>
      </c>
      <c r="S119" s="22">
        <v>0</v>
      </c>
      <c r="T119" s="22">
        <v>35762</v>
      </c>
      <c r="U119" s="22">
        <v>0</v>
      </c>
      <c r="V119" s="22"/>
      <c r="W119" s="22">
        <v>81899</v>
      </c>
      <c r="X119" s="22">
        <v>23960</v>
      </c>
      <c r="Y119" s="22">
        <v>12921862</v>
      </c>
      <c r="Z119" s="22"/>
      <c r="AA119" s="22"/>
      <c r="AB119" s="22">
        <v>12145</v>
      </c>
      <c r="AC119" s="22">
        <v>81558</v>
      </c>
      <c r="AD119" s="22">
        <v>26577912</v>
      </c>
      <c r="AE119" s="22">
        <v>4111289</v>
      </c>
      <c r="AF119" s="22">
        <v>6256436</v>
      </c>
      <c r="AG119" s="22"/>
      <c r="AH119" s="22">
        <v>1724505</v>
      </c>
      <c r="AI119" s="22"/>
      <c r="AJ119" s="22"/>
      <c r="AK119" s="22">
        <v>341190</v>
      </c>
      <c r="AL119" s="22">
        <v>1000</v>
      </c>
      <c r="AM119" s="22">
        <v>3370</v>
      </c>
      <c r="AN119" s="22"/>
      <c r="AO119" s="22">
        <v>193180</v>
      </c>
      <c r="AP119" s="22">
        <v>3015394</v>
      </c>
      <c r="AQ119" s="22">
        <v>9993</v>
      </c>
      <c r="AR119" s="22"/>
      <c r="AS119" s="22">
        <v>117347</v>
      </c>
      <c r="AT119" s="22">
        <v>15773704</v>
      </c>
      <c r="AU119" s="22">
        <v>10804208</v>
      </c>
    </row>
    <row r="120" spans="1:47" x14ac:dyDescent="0.25">
      <c r="A120" s="22" t="s">
        <v>120</v>
      </c>
      <c r="B120" s="22" t="s">
        <v>292</v>
      </c>
      <c r="C120" s="22" t="s">
        <v>357</v>
      </c>
      <c r="D120" s="22" t="s">
        <v>358</v>
      </c>
      <c r="E120" s="22">
        <v>825453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491680</v>
      </c>
      <c r="M120" s="22">
        <v>18478</v>
      </c>
      <c r="N120" s="22">
        <v>13954</v>
      </c>
      <c r="O120" s="22">
        <v>27186</v>
      </c>
      <c r="P120" s="22">
        <v>88943</v>
      </c>
      <c r="Q120" s="22">
        <v>7739</v>
      </c>
      <c r="R120" s="22">
        <v>1420</v>
      </c>
      <c r="S120" s="22">
        <v>0</v>
      </c>
      <c r="T120" s="22">
        <v>18900</v>
      </c>
      <c r="U120" s="22">
        <v>21222</v>
      </c>
      <c r="V120" s="22">
        <v>0</v>
      </c>
      <c r="W120" s="22">
        <v>0</v>
      </c>
      <c r="X120" s="22">
        <v>0</v>
      </c>
      <c r="Y120" s="22">
        <v>99231</v>
      </c>
      <c r="Z120" s="22">
        <v>46249</v>
      </c>
      <c r="AA120" s="22">
        <v>0</v>
      </c>
      <c r="AB120" s="22">
        <v>0</v>
      </c>
      <c r="AC120" s="22">
        <v>56545</v>
      </c>
      <c r="AD120" s="22">
        <v>1717000</v>
      </c>
      <c r="AE120" s="22">
        <v>472477</v>
      </c>
      <c r="AF120" s="22">
        <v>562778</v>
      </c>
      <c r="AG120" s="22">
        <v>0</v>
      </c>
      <c r="AH120" s="22">
        <v>242818</v>
      </c>
      <c r="AI120" s="22">
        <v>0</v>
      </c>
      <c r="AJ120" s="22">
        <v>78810</v>
      </c>
      <c r="AK120" s="22">
        <v>131162</v>
      </c>
      <c r="AL120" s="22">
        <v>0</v>
      </c>
      <c r="AM120" s="22">
        <v>736</v>
      </c>
      <c r="AN120" s="22">
        <v>0</v>
      </c>
      <c r="AO120" s="22">
        <v>14201</v>
      </c>
      <c r="AP120" s="22">
        <v>227477</v>
      </c>
      <c r="AQ120" s="22">
        <v>0</v>
      </c>
      <c r="AR120" s="22">
        <v>0</v>
      </c>
      <c r="AS120" s="22">
        <v>0</v>
      </c>
      <c r="AT120" s="22">
        <v>1730459</v>
      </c>
      <c r="AU120" s="22">
        <v>-13459</v>
      </c>
    </row>
    <row r="121" spans="1:47" x14ac:dyDescent="0.25">
      <c r="A121" s="22" t="s">
        <v>120</v>
      </c>
      <c r="B121" s="22" t="s">
        <v>292</v>
      </c>
      <c r="C121" s="22" t="s">
        <v>359</v>
      </c>
      <c r="D121" s="22" t="s">
        <v>360</v>
      </c>
      <c r="E121" s="22">
        <v>7820712</v>
      </c>
      <c r="F121" s="22">
        <v>0</v>
      </c>
      <c r="G121" s="22">
        <v>0</v>
      </c>
      <c r="H121" s="22">
        <v>0</v>
      </c>
      <c r="I121" s="22">
        <v>0</v>
      </c>
      <c r="J121" s="22">
        <v>794229</v>
      </c>
      <c r="K121" s="22">
        <v>0</v>
      </c>
      <c r="L121" s="22">
        <v>3232374</v>
      </c>
      <c r="M121" s="22">
        <v>102570</v>
      </c>
      <c r="N121" s="22">
        <v>90136</v>
      </c>
      <c r="O121" s="22">
        <v>838045</v>
      </c>
      <c r="P121" s="22">
        <v>566818</v>
      </c>
      <c r="Q121" s="22">
        <v>37639</v>
      </c>
      <c r="R121" s="22">
        <v>367084</v>
      </c>
      <c r="S121" s="22">
        <v>0</v>
      </c>
      <c r="T121" s="22">
        <v>0</v>
      </c>
      <c r="U121" s="22">
        <v>0</v>
      </c>
      <c r="V121" s="22">
        <v>0</v>
      </c>
      <c r="W121" s="22">
        <v>1669009</v>
      </c>
      <c r="X121" s="22">
        <v>23379</v>
      </c>
      <c r="Y121" s="22">
        <v>6864689</v>
      </c>
      <c r="Z121" s="22">
        <v>3037847</v>
      </c>
      <c r="AA121" s="22">
        <v>0</v>
      </c>
      <c r="AB121" s="22">
        <v>12000</v>
      </c>
      <c r="AC121" s="22">
        <v>60515</v>
      </c>
      <c r="AD121" s="22">
        <v>25517046</v>
      </c>
      <c r="AE121" s="22">
        <v>5442888</v>
      </c>
      <c r="AF121" s="22">
        <v>4868944</v>
      </c>
      <c r="AG121" s="22">
        <v>1523017</v>
      </c>
      <c r="AH121" s="22">
        <v>1990288</v>
      </c>
      <c r="AI121" s="22">
        <v>0</v>
      </c>
      <c r="AJ121" s="22">
        <v>0</v>
      </c>
      <c r="AK121" s="22">
        <v>217298</v>
      </c>
      <c r="AL121" s="22">
        <v>533938</v>
      </c>
      <c r="AM121" s="22">
        <v>15915</v>
      </c>
      <c r="AN121" s="22">
        <v>0</v>
      </c>
      <c r="AO121" s="22">
        <v>386246</v>
      </c>
      <c r="AP121" s="22">
        <v>1901311</v>
      </c>
      <c r="AQ121" s="22">
        <v>260482</v>
      </c>
      <c r="AR121" s="22">
        <v>0</v>
      </c>
      <c r="AS121" s="22">
        <v>49308</v>
      </c>
      <c r="AT121" s="22">
        <v>17189635</v>
      </c>
      <c r="AU121" s="22">
        <v>8327411</v>
      </c>
    </row>
    <row r="122" spans="1:47" x14ac:dyDescent="0.25">
      <c r="A122" s="22" t="s">
        <v>120</v>
      </c>
      <c r="B122" s="22" t="s">
        <v>292</v>
      </c>
      <c r="C122" s="22" t="s">
        <v>361</v>
      </c>
      <c r="D122" s="22" t="s">
        <v>362</v>
      </c>
      <c r="E122" s="22">
        <v>1150076</v>
      </c>
      <c r="F122" s="22">
        <v>0</v>
      </c>
      <c r="G122" s="22">
        <v>0</v>
      </c>
      <c r="H122" s="22">
        <v>0</v>
      </c>
      <c r="I122" s="22">
        <v>0</v>
      </c>
      <c r="J122" s="22">
        <v>12600</v>
      </c>
      <c r="K122" s="22">
        <v>11604</v>
      </c>
      <c r="L122" s="22">
        <v>785382</v>
      </c>
      <c r="M122" s="22">
        <v>54333</v>
      </c>
      <c r="N122" s="22">
        <v>22548</v>
      </c>
      <c r="O122" s="22">
        <v>3400</v>
      </c>
      <c r="P122" s="22">
        <v>97973</v>
      </c>
      <c r="Q122" s="22">
        <v>15885</v>
      </c>
      <c r="R122" s="22">
        <v>119904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4281</v>
      </c>
      <c r="Y122" s="22">
        <v>1058889</v>
      </c>
      <c r="Z122" s="22">
        <v>212108</v>
      </c>
      <c r="AA122" s="22">
        <v>104272</v>
      </c>
      <c r="AB122" s="22">
        <v>0</v>
      </c>
      <c r="AC122" s="22">
        <v>24536</v>
      </c>
      <c r="AD122" s="22">
        <v>3677791</v>
      </c>
      <c r="AE122" s="22">
        <v>831870</v>
      </c>
      <c r="AF122" s="22">
        <v>523600</v>
      </c>
      <c r="AG122" s="22">
        <v>21916</v>
      </c>
      <c r="AH122" s="22">
        <v>423099</v>
      </c>
      <c r="AI122" s="22">
        <v>0</v>
      </c>
      <c r="AJ122" s="22">
        <v>0</v>
      </c>
      <c r="AK122" s="22">
        <v>0</v>
      </c>
      <c r="AL122" s="22">
        <v>168249</v>
      </c>
      <c r="AM122" s="22">
        <v>4052</v>
      </c>
      <c r="AN122" s="22">
        <v>0</v>
      </c>
      <c r="AO122" s="22">
        <v>21148</v>
      </c>
      <c r="AP122" s="22">
        <v>458742</v>
      </c>
      <c r="AQ122" s="22">
        <v>0</v>
      </c>
      <c r="AR122" s="22">
        <v>0</v>
      </c>
      <c r="AS122" s="22">
        <v>12730</v>
      </c>
      <c r="AT122" s="22">
        <v>2465406</v>
      </c>
      <c r="AU122" s="22">
        <v>1212385</v>
      </c>
    </row>
    <row r="123" spans="1:47" x14ac:dyDescent="0.25">
      <c r="A123" s="22" t="s">
        <v>120</v>
      </c>
      <c r="B123" s="22" t="s">
        <v>292</v>
      </c>
      <c r="C123" s="22" t="s">
        <v>363</v>
      </c>
      <c r="D123" s="22" t="s">
        <v>364</v>
      </c>
      <c r="E123" s="22">
        <v>2514409</v>
      </c>
      <c r="F123" s="22">
        <v>0</v>
      </c>
      <c r="G123" s="22">
        <v>0</v>
      </c>
      <c r="H123" s="22">
        <v>0</v>
      </c>
      <c r="I123" s="22">
        <v>0</v>
      </c>
      <c r="J123" s="22">
        <v>272583</v>
      </c>
      <c r="K123" s="22">
        <v>0</v>
      </c>
      <c r="L123" s="22">
        <v>1780421</v>
      </c>
      <c r="M123" s="22">
        <v>42901</v>
      </c>
      <c r="N123" s="22">
        <v>269927</v>
      </c>
      <c r="O123" s="22">
        <v>0</v>
      </c>
      <c r="P123" s="22">
        <v>0</v>
      </c>
      <c r="Q123" s="22">
        <v>30615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410841</v>
      </c>
      <c r="Y123" s="22">
        <v>1109940</v>
      </c>
      <c r="Z123" s="22">
        <v>699620</v>
      </c>
      <c r="AA123" s="22">
        <v>0</v>
      </c>
      <c r="AB123" s="22">
        <v>1000</v>
      </c>
      <c r="AC123" s="22">
        <v>133385</v>
      </c>
      <c r="AD123" s="22">
        <v>7265642</v>
      </c>
      <c r="AE123" s="22">
        <v>1742282</v>
      </c>
      <c r="AF123" s="22">
        <v>921530</v>
      </c>
      <c r="AG123" s="22">
        <v>0</v>
      </c>
      <c r="AH123" s="22">
        <v>1589954</v>
      </c>
      <c r="AI123" s="22">
        <v>0</v>
      </c>
      <c r="AJ123" s="22">
        <v>0</v>
      </c>
      <c r="AK123" s="22">
        <v>534093</v>
      </c>
      <c r="AL123" s="22">
        <v>0</v>
      </c>
      <c r="AM123" s="22">
        <v>1151</v>
      </c>
      <c r="AN123" s="22">
        <v>0</v>
      </c>
      <c r="AO123" s="22">
        <v>183289</v>
      </c>
      <c r="AP123" s="22">
        <v>1029093</v>
      </c>
      <c r="AQ123" s="22">
        <v>0</v>
      </c>
      <c r="AR123" s="22">
        <v>0</v>
      </c>
      <c r="AS123" s="22">
        <v>343600</v>
      </c>
      <c r="AT123" s="22">
        <v>6344992</v>
      </c>
      <c r="AU123" s="22">
        <v>920650</v>
      </c>
    </row>
    <row r="124" spans="1:47" x14ac:dyDescent="0.25">
      <c r="A124" s="22" t="s">
        <v>120</v>
      </c>
      <c r="B124" s="22" t="s">
        <v>292</v>
      </c>
      <c r="C124" s="22" t="s">
        <v>365</v>
      </c>
      <c r="D124" s="22" t="s">
        <v>366</v>
      </c>
      <c r="E124" s="22">
        <v>995620</v>
      </c>
      <c r="F124" s="22">
        <v>0</v>
      </c>
      <c r="G124" s="22">
        <v>0</v>
      </c>
      <c r="H124" s="22">
        <v>0</v>
      </c>
      <c r="I124" s="22">
        <v>0</v>
      </c>
      <c r="J124" s="22">
        <v>15082</v>
      </c>
      <c r="K124" s="22">
        <v>0</v>
      </c>
      <c r="L124" s="22">
        <v>838596</v>
      </c>
      <c r="M124" s="22">
        <v>16585</v>
      </c>
      <c r="N124" s="22">
        <v>3415</v>
      </c>
      <c r="O124" s="22">
        <v>0</v>
      </c>
      <c r="P124" s="22">
        <v>92505</v>
      </c>
      <c r="Q124" s="22">
        <v>50087</v>
      </c>
      <c r="R124" s="22">
        <v>120686</v>
      </c>
      <c r="S124" s="22">
        <v>0</v>
      </c>
      <c r="T124" s="22">
        <v>0</v>
      </c>
      <c r="U124" s="22">
        <v>0</v>
      </c>
      <c r="V124" s="22">
        <v>0</v>
      </c>
      <c r="W124" s="22">
        <v>40097</v>
      </c>
      <c r="X124" s="22">
        <v>3777</v>
      </c>
      <c r="Y124" s="22">
        <v>617454</v>
      </c>
      <c r="Z124" s="22">
        <v>153955</v>
      </c>
      <c r="AA124" s="22">
        <v>146875</v>
      </c>
      <c r="AB124" s="22">
        <v>0</v>
      </c>
      <c r="AC124" s="22">
        <v>30685</v>
      </c>
      <c r="AD124" s="22">
        <v>3125419</v>
      </c>
      <c r="AE124" s="22">
        <v>655022</v>
      </c>
      <c r="AF124" s="22">
        <v>604108</v>
      </c>
      <c r="AG124" s="22">
        <v>0</v>
      </c>
      <c r="AH124" s="22">
        <v>751496</v>
      </c>
      <c r="AI124" s="22">
        <v>0</v>
      </c>
      <c r="AJ124" s="22">
        <v>47915</v>
      </c>
      <c r="AK124" s="22">
        <v>32148</v>
      </c>
      <c r="AL124" s="22">
        <v>149875</v>
      </c>
      <c r="AM124" s="22">
        <v>133</v>
      </c>
      <c r="AN124" s="22">
        <v>0</v>
      </c>
      <c r="AO124" s="22">
        <v>34465</v>
      </c>
      <c r="AP124" s="22">
        <v>366455</v>
      </c>
      <c r="AQ124" s="22">
        <v>7</v>
      </c>
      <c r="AR124" s="22">
        <v>0</v>
      </c>
      <c r="AS124" s="22">
        <v>2165</v>
      </c>
      <c r="AT124" s="22">
        <v>2643789</v>
      </c>
      <c r="AU124" s="22">
        <v>481630</v>
      </c>
    </row>
    <row r="125" spans="1:47" x14ac:dyDescent="0.25">
      <c r="A125" s="22" t="s">
        <v>120</v>
      </c>
      <c r="B125" s="22" t="s">
        <v>292</v>
      </c>
      <c r="C125" s="22" t="s">
        <v>367</v>
      </c>
      <c r="D125" s="22" t="s">
        <v>368</v>
      </c>
      <c r="E125" s="22">
        <v>2038270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3092730</v>
      </c>
      <c r="M125" s="22">
        <v>37289</v>
      </c>
      <c r="N125" s="22">
        <v>129947</v>
      </c>
      <c r="O125" s="22">
        <v>0</v>
      </c>
      <c r="P125" s="22">
        <v>29715</v>
      </c>
      <c r="Q125" s="22">
        <v>82878</v>
      </c>
      <c r="R125" s="22">
        <v>138148</v>
      </c>
      <c r="S125" s="22">
        <v>0</v>
      </c>
      <c r="T125" s="22">
        <v>0</v>
      </c>
      <c r="U125" s="22">
        <v>219048</v>
      </c>
      <c r="V125" s="22">
        <v>0</v>
      </c>
      <c r="W125" s="22">
        <v>0</v>
      </c>
      <c r="X125" s="22">
        <v>1072538</v>
      </c>
      <c r="Y125" s="22">
        <v>3239616</v>
      </c>
      <c r="Z125" s="22">
        <v>99717</v>
      </c>
      <c r="AA125" s="22">
        <v>0</v>
      </c>
      <c r="AB125" s="22">
        <v>0</v>
      </c>
      <c r="AC125" s="22">
        <v>118863</v>
      </c>
      <c r="AD125" s="22">
        <v>10298759</v>
      </c>
      <c r="AE125" s="22">
        <v>2350139</v>
      </c>
      <c r="AF125" s="22">
        <v>1881614</v>
      </c>
      <c r="AG125" s="22">
        <v>0</v>
      </c>
      <c r="AH125" s="22">
        <v>2631481</v>
      </c>
      <c r="AI125" s="22">
        <v>0</v>
      </c>
      <c r="AJ125" s="22">
        <v>116850</v>
      </c>
      <c r="AK125" s="22">
        <v>0</v>
      </c>
      <c r="AL125" s="22">
        <v>0</v>
      </c>
      <c r="AM125" s="22">
        <v>1293</v>
      </c>
      <c r="AN125" s="22">
        <v>0</v>
      </c>
      <c r="AO125" s="22">
        <v>52737</v>
      </c>
      <c r="AP125" s="22">
        <v>725811</v>
      </c>
      <c r="AQ125" s="22">
        <v>30352</v>
      </c>
      <c r="AR125" s="22">
        <v>0</v>
      </c>
      <c r="AS125" s="22">
        <v>14830</v>
      </c>
      <c r="AT125" s="22">
        <v>7805107</v>
      </c>
      <c r="AU125" s="22">
        <v>2493652</v>
      </c>
    </row>
    <row r="126" spans="1:47" x14ac:dyDescent="0.25">
      <c r="A126" s="22" t="s">
        <v>120</v>
      </c>
      <c r="B126" s="22" t="s">
        <v>292</v>
      </c>
      <c r="C126" s="22" t="s">
        <v>369</v>
      </c>
      <c r="D126" s="22" t="s">
        <v>370</v>
      </c>
      <c r="E126" s="22">
        <v>2582960</v>
      </c>
      <c r="F126" s="22">
        <v>0</v>
      </c>
      <c r="G126" s="22">
        <v>0</v>
      </c>
      <c r="H126" s="22">
        <v>0</v>
      </c>
      <c r="I126" s="22">
        <v>0</v>
      </c>
      <c r="J126" s="22">
        <v>116734</v>
      </c>
      <c r="K126" s="22">
        <v>0</v>
      </c>
      <c r="L126" s="22">
        <v>1056339</v>
      </c>
      <c r="M126" s="22">
        <v>83878</v>
      </c>
      <c r="N126" s="22">
        <v>25295</v>
      </c>
      <c r="O126" s="22">
        <v>19901</v>
      </c>
      <c r="P126" s="22">
        <v>97708</v>
      </c>
      <c r="Q126" s="22">
        <v>57539</v>
      </c>
      <c r="R126" s="22">
        <v>294445</v>
      </c>
      <c r="S126" s="22">
        <v>0</v>
      </c>
      <c r="T126" s="22">
        <v>0</v>
      </c>
      <c r="U126" s="22">
        <v>0</v>
      </c>
      <c r="V126" s="22">
        <v>0</v>
      </c>
      <c r="W126" s="22">
        <v>4400</v>
      </c>
      <c r="X126" s="22">
        <v>0</v>
      </c>
      <c r="Y126" s="22">
        <v>3391841</v>
      </c>
      <c r="Z126" s="22">
        <v>670737</v>
      </c>
      <c r="AA126" s="22">
        <v>0</v>
      </c>
      <c r="AB126" s="22">
        <v>0</v>
      </c>
      <c r="AC126" s="22">
        <v>156246</v>
      </c>
      <c r="AD126" s="22">
        <v>8558023</v>
      </c>
      <c r="AE126" s="22">
        <v>1772929</v>
      </c>
      <c r="AF126" s="22">
        <v>1469178</v>
      </c>
      <c r="AG126" s="22">
        <v>70000</v>
      </c>
      <c r="AH126" s="22">
        <v>661071</v>
      </c>
      <c r="AI126" s="22">
        <v>3002</v>
      </c>
      <c r="AJ126" s="22">
        <v>0</v>
      </c>
      <c r="AK126" s="22">
        <v>92547</v>
      </c>
      <c r="AL126" s="22">
        <v>0</v>
      </c>
      <c r="AM126" s="22">
        <v>6501</v>
      </c>
      <c r="AN126" s="22">
        <v>0</v>
      </c>
      <c r="AO126" s="22">
        <v>142577</v>
      </c>
      <c r="AP126" s="22">
        <v>622277</v>
      </c>
      <c r="AQ126" s="22">
        <v>0</v>
      </c>
      <c r="AR126" s="22">
        <v>0</v>
      </c>
      <c r="AS126" s="22">
        <v>0</v>
      </c>
      <c r="AT126" s="22">
        <v>4840082</v>
      </c>
      <c r="AU126" s="22">
        <v>3717941</v>
      </c>
    </row>
    <row r="127" spans="1:47" x14ac:dyDescent="0.25">
      <c r="A127" s="22" t="s">
        <v>120</v>
      </c>
      <c r="B127" s="22" t="s">
        <v>292</v>
      </c>
      <c r="C127" s="22" t="s">
        <v>371</v>
      </c>
      <c r="D127" s="22" t="s">
        <v>372</v>
      </c>
      <c r="E127" s="22">
        <v>1518456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1548562</v>
      </c>
      <c r="M127" s="22">
        <v>28653</v>
      </c>
      <c r="N127" s="22">
        <v>78880</v>
      </c>
      <c r="O127" s="22">
        <v>3158</v>
      </c>
      <c r="P127" s="22">
        <v>148607</v>
      </c>
      <c r="Q127" s="22">
        <v>25891</v>
      </c>
      <c r="R127" s="22">
        <v>174065</v>
      </c>
      <c r="S127" s="22">
        <v>0</v>
      </c>
      <c r="T127" s="22">
        <v>1000</v>
      </c>
      <c r="U127" s="22">
        <v>0</v>
      </c>
      <c r="V127" s="22">
        <v>0</v>
      </c>
      <c r="W127" s="22">
        <v>6785</v>
      </c>
      <c r="X127" s="22">
        <v>0</v>
      </c>
      <c r="Y127" s="22">
        <v>944700</v>
      </c>
      <c r="Z127" s="22">
        <v>20023</v>
      </c>
      <c r="AA127" s="22">
        <v>0</v>
      </c>
      <c r="AB127" s="22">
        <v>18938</v>
      </c>
      <c r="AC127" s="22">
        <v>9492</v>
      </c>
      <c r="AD127" s="22">
        <v>4527210</v>
      </c>
      <c r="AE127" s="22">
        <v>1152450</v>
      </c>
      <c r="AF127" s="22">
        <v>1155139</v>
      </c>
      <c r="AG127" s="22">
        <v>412773</v>
      </c>
      <c r="AH127" s="22">
        <v>570810</v>
      </c>
      <c r="AI127" s="22">
        <v>0</v>
      </c>
      <c r="AJ127" s="22">
        <v>0</v>
      </c>
      <c r="AK127" s="22">
        <v>75907</v>
      </c>
      <c r="AL127" s="22">
        <v>0</v>
      </c>
      <c r="AM127" s="22">
        <v>0</v>
      </c>
      <c r="AN127" s="22">
        <v>0</v>
      </c>
      <c r="AO127" s="22">
        <v>141796</v>
      </c>
      <c r="AP127" s="22">
        <v>508113</v>
      </c>
      <c r="AQ127" s="22">
        <v>0</v>
      </c>
      <c r="AR127" s="22">
        <v>0</v>
      </c>
      <c r="AS127" s="22">
        <v>17645</v>
      </c>
      <c r="AT127" s="22">
        <v>4034633</v>
      </c>
      <c r="AU127" s="22">
        <v>492577</v>
      </c>
    </row>
    <row r="128" spans="1:47" x14ac:dyDescent="0.25">
      <c r="A128" s="22" t="s">
        <v>120</v>
      </c>
      <c r="B128" s="22" t="s">
        <v>292</v>
      </c>
      <c r="C128" s="22" t="s">
        <v>373</v>
      </c>
      <c r="D128" s="22" t="s">
        <v>374</v>
      </c>
      <c r="E128" s="22">
        <v>1603857</v>
      </c>
      <c r="F128" s="22">
        <v>0</v>
      </c>
      <c r="G128" s="22">
        <v>0</v>
      </c>
      <c r="H128" s="22">
        <v>0</v>
      </c>
      <c r="I128" s="22">
        <v>0</v>
      </c>
      <c r="J128" s="22">
        <v>28732</v>
      </c>
      <c r="K128" s="22">
        <v>0</v>
      </c>
      <c r="L128" s="22">
        <v>1120725</v>
      </c>
      <c r="M128" s="22">
        <v>57477</v>
      </c>
      <c r="N128" s="22">
        <v>0</v>
      </c>
      <c r="O128" s="22">
        <v>0</v>
      </c>
      <c r="P128" s="22">
        <v>0</v>
      </c>
      <c r="Q128" s="22">
        <v>52786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8977</v>
      </c>
      <c r="Y128" s="22">
        <v>521293</v>
      </c>
      <c r="Z128" s="22">
        <v>313900</v>
      </c>
      <c r="AA128" s="22">
        <v>0</v>
      </c>
      <c r="AB128" s="22">
        <v>0</v>
      </c>
      <c r="AC128" s="22">
        <v>333792</v>
      </c>
      <c r="AD128" s="22">
        <v>4041539</v>
      </c>
      <c r="AE128" s="22">
        <v>1187318</v>
      </c>
      <c r="AF128" s="22">
        <v>1275247</v>
      </c>
      <c r="AG128" s="22">
        <v>0</v>
      </c>
      <c r="AH128" s="22">
        <v>315615</v>
      </c>
      <c r="AI128" s="22">
        <v>0</v>
      </c>
      <c r="AJ128" s="22">
        <v>0</v>
      </c>
      <c r="AK128" s="22">
        <v>0</v>
      </c>
      <c r="AL128" s="22">
        <v>0</v>
      </c>
      <c r="AM128" s="22">
        <v>8</v>
      </c>
      <c r="AN128" s="22">
        <v>0</v>
      </c>
      <c r="AO128" s="22">
        <v>1376</v>
      </c>
      <c r="AP128" s="22">
        <v>539935</v>
      </c>
      <c r="AQ128" s="22">
        <v>0</v>
      </c>
      <c r="AR128" s="22">
        <v>0</v>
      </c>
      <c r="AS128" s="22">
        <v>173812</v>
      </c>
      <c r="AT128" s="22">
        <v>3493311</v>
      </c>
      <c r="AU128" s="22">
        <v>548228</v>
      </c>
    </row>
    <row r="129" spans="1:47" x14ac:dyDescent="0.25">
      <c r="A129" s="22" t="s">
        <v>120</v>
      </c>
      <c r="B129" s="22" t="s">
        <v>292</v>
      </c>
      <c r="C129" s="22" t="s">
        <v>375</v>
      </c>
      <c r="D129" s="22" t="s">
        <v>376</v>
      </c>
      <c r="E129" s="22">
        <v>3728042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1439491</v>
      </c>
      <c r="M129" s="22">
        <v>81362</v>
      </c>
      <c r="N129" s="22">
        <v>109436</v>
      </c>
      <c r="O129" s="22">
        <v>21493</v>
      </c>
      <c r="P129" s="22">
        <v>231724</v>
      </c>
      <c r="Q129" s="22">
        <v>19131</v>
      </c>
      <c r="R129" s="22">
        <v>429614</v>
      </c>
      <c r="S129" s="22">
        <v>0</v>
      </c>
      <c r="T129" s="22">
        <v>10029</v>
      </c>
      <c r="U129" s="22">
        <v>0</v>
      </c>
      <c r="V129" s="22">
        <v>0</v>
      </c>
      <c r="W129" s="22">
        <v>0</v>
      </c>
      <c r="X129" s="22">
        <v>12266</v>
      </c>
      <c r="Y129" s="22">
        <v>4494510</v>
      </c>
      <c r="Z129" s="22">
        <v>780091</v>
      </c>
      <c r="AA129" s="22">
        <v>0</v>
      </c>
      <c r="AB129" s="22">
        <v>0</v>
      </c>
      <c r="AC129" s="22">
        <v>16249</v>
      </c>
      <c r="AD129" s="22">
        <v>11373438</v>
      </c>
      <c r="AE129" s="22">
        <v>4205893</v>
      </c>
      <c r="AF129" s="22">
        <v>2002462</v>
      </c>
      <c r="AG129" s="22">
        <v>-107677</v>
      </c>
      <c r="AH129" s="22">
        <v>1641784</v>
      </c>
      <c r="AI129" s="22">
        <v>-10707</v>
      </c>
      <c r="AJ129" s="22">
        <v>0</v>
      </c>
      <c r="AK129" s="22">
        <v>0</v>
      </c>
      <c r="AL129" s="22">
        <v>126709</v>
      </c>
      <c r="AM129" s="22">
        <v>11551</v>
      </c>
      <c r="AN129" s="22">
        <v>0</v>
      </c>
      <c r="AO129" s="22">
        <v>288022</v>
      </c>
      <c r="AP129" s="22">
        <v>774046</v>
      </c>
      <c r="AQ129" s="22">
        <v>0</v>
      </c>
      <c r="AR129" s="22">
        <v>0</v>
      </c>
      <c r="AS129" s="22">
        <v>1030</v>
      </c>
      <c r="AT129" s="22">
        <v>8933113</v>
      </c>
      <c r="AU129" s="22">
        <v>2440325</v>
      </c>
    </row>
    <row r="130" spans="1:47" x14ac:dyDescent="0.25">
      <c r="A130" s="22" t="s">
        <v>120</v>
      </c>
      <c r="B130" s="22" t="s">
        <v>292</v>
      </c>
      <c r="C130" s="22" t="s">
        <v>377</v>
      </c>
      <c r="D130" s="22" t="s">
        <v>378</v>
      </c>
      <c r="E130" s="22">
        <v>330973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183024</v>
      </c>
      <c r="M130" s="22">
        <v>12856</v>
      </c>
      <c r="N130" s="22">
        <v>0</v>
      </c>
      <c r="O130" s="22">
        <v>0</v>
      </c>
      <c r="P130" s="22">
        <v>11691</v>
      </c>
      <c r="Q130" s="22">
        <v>3266</v>
      </c>
      <c r="R130" s="22">
        <v>5839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57975</v>
      </c>
      <c r="Y130" s="22">
        <v>2133747</v>
      </c>
      <c r="Z130" s="22">
        <v>4000</v>
      </c>
      <c r="AA130" s="22">
        <v>0</v>
      </c>
      <c r="AB130" s="22">
        <v>0</v>
      </c>
      <c r="AC130" s="22">
        <v>44569</v>
      </c>
      <c r="AD130" s="22">
        <v>2787940</v>
      </c>
      <c r="AE130" s="22">
        <v>219304</v>
      </c>
      <c r="AF130" s="22">
        <v>166967</v>
      </c>
      <c r="AG130" s="22">
        <v>0</v>
      </c>
      <c r="AH130" s="22">
        <v>106573</v>
      </c>
      <c r="AI130" s="22">
        <v>0</v>
      </c>
      <c r="AJ130" s="22">
        <v>0</v>
      </c>
      <c r="AK130" s="22">
        <v>22223</v>
      </c>
      <c r="AL130" s="22">
        <v>0</v>
      </c>
      <c r="AM130" s="22">
        <v>781</v>
      </c>
      <c r="AN130" s="22">
        <v>0</v>
      </c>
      <c r="AO130" s="22">
        <v>1767</v>
      </c>
      <c r="AP130" s="22">
        <v>229540</v>
      </c>
      <c r="AQ130" s="22">
        <v>0</v>
      </c>
      <c r="AR130" s="22">
        <v>0</v>
      </c>
      <c r="AS130" s="22">
        <v>6066</v>
      </c>
      <c r="AT130" s="22">
        <v>753221</v>
      </c>
      <c r="AU130" s="22">
        <v>2034719</v>
      </c>
    </row>
    <row r="131" spans="1:47" x14ac:dyDescent="0.25">
      <c r="A131" s="22" t="s">
        <v>120</v>
      </c>
      <c r="B131" s="22" t="s">
        <v>292</v>
      </c>
      <c r="C131" s="22" t="s">
        <v>379</v>
      </c>
      <c r="D131" s="22" t="s">
        <v>380</v>
      </c>
      <c r="E131" s="22">
        <v>2044477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1771189</v>
      </c>
      <c r="M131" s="22">
        <v>25211</v>
      </c>
      <c r="N131" s="22">
        <v>23663</v>
      </c>
      <c r="O131" s="22">
        <v>9533</v>
      </c>
      <c r="P131" s="22">
        <v>145178</v>
      </c>
      <c r="Q131" s="22">
        <v>124624</v>
      </c>
      <c r="R131" s="22">
        <v>194955</v>
      </c>
      <c r="S131" s="22">
        <v>0</v>
      </c>
      <c r="T131" s="22">
        <v>0</v>
      </c>
      <c r="U131" s="22">
        <v>0</v>
      </c>
      <c r="V131" s="22">
        <v>20063</v>
      </c>
      <c r="W131" s="22">
        <v>0</v>
      </c>
      <c r="X131" s="22">
        <v>9565</v>
      </c>
      <c r="Y131" s="22">
        <v>873741</v>
      </c>
      <c r="Z131" s="22">
        <v>403511</v>
      </c>
      <c r="AA131" s="22">
        <v>0</v>
      </c>
      <c r="AB131" s="22">
        <v>0</v>
      </c>
      <c r="AC131" s="22">
        <v>76460</v>
      </c>
      <c r="AD131" s="22">
        <v>5722170</v>
      </c>
      <c r="AE131" s="22">
        <v>1598844</v>
      </c>
      <c r="AF131" s="22">
        <v>1128725</v>
      </c>
      <c r="AG131" s="22">
        <v>0</v>
      </c>
      <c r="AH131" s="22">
        <v>1529795</v>
      </c>
      <c r="AI131" s="22">
        <v>0</v>
      </c>
      <c r="AJ131" s="22">
        <v>0</v>
      </c>
      <c r="AK131" s="22">
        <v>81726</v>
      </c>
      <c r="AL131" s="22">
        <v>5499</v>
      </c>
      <c r="AM131" s="22">
        <v>1593</v>
      </c>
      <c r="AN131" s="22">
        <v>0</v>
      </c>
      <c r="AO131" s="22">
        <v>12612</v>
      </c>
      <c r="AP131" s="22">
        <v>462720</v>
      </c>
      <c r="AQ131" s="22">
        <v>0</v>
      </c>
      <c r="AR131" s="22">
        <v>0</v>
      </c>
      <c r="AS131" s="22">
        <v>81996</v>
      </c>
      <c r="AT131" s="22">
        <v>4903510</v>
      </c>
      <c r="AU131" s="22">
        <v>818660</v>
      </c>
    </row>
    <row r="132" spans="1:47" x14ac:dyDescent="0.25">
      <c r="A132" s="22" t="s">
        <v>120</v>
      </c>
      <c r="B132" s="22" t="s">
        <v>292</v>
      </c>
      <c r="C132" s="22" t="s">
        <v>381</v>
      </c>
      <c r="D132" s="22" t="s">
        <v>382</v>
      </c>
      <c r="E132" s="22">
        <v>791640</v>
      </c>
      <c r="F132" s="22">
        <v>0</v>
      </c>
      <c r="G132" s="22">
        <v>0</v>
      </c>
      <c r="H132" s="22">
        <v>0</v>
      </c>
      <c r="I132" s="22">
        <v>0</v>
      </c>
      <c r="J132" s="22">
        <v>3954</v>
      </c>
      <c r="K132" s="22">
        <v>0</v>
      </c>
      <c r="L132" s="22">
        <v>350360</v>
      </c>
      <c r="M132" s="22">
        <v>13857</v>
      </c>
      <c r="N132" s="22">
        <v>14588</v>
      </c>
      <c r="O132" s="22">
        <v>552</v>
      </c>
      <c r="P132" s="22">
        <v>59739</v>
      </c>
      <c r="Q132" s="22">
        <v>10323</v>
      </c>
      <c r="R132" s="22">
        <v>14400</v>
      </c>
      <c r="S132" s="22">
        <v>0</v>
      </c>
      <c r="T132" s="22">
        <v>0</v>
      </c>
      <c r="U132" s="22">
        <v>0</v>
      </c>
      <c r="V132" s="22">
        <v>0</v>
      </c>
      <c r="W132" s="22">
        <v>58957</v>
      </c>
      <c r="X132" s="22">
        <v>2094</v>
      </c>
      <c r="Y132" s="22">
        <v>690138</v>
      </c>
      <c r="Z132" s="22">
        <v>58607</v>
      </c>
      <c r="AA132" s="22">
        <v>0</v>
      </c>
      <c r="AB132" s="22">
        <v>0</v>
      </c>
      <c r="AC132" s="22">
        <v>451233</v>
      </c>
      <c r="AD132" s="22">
        <v>2520442</v>
      </c>
      <c r="AE132" s="22">
        <v>505958</v>
      </c>
      <c r="AF132" s="22">
        <v>1406806</v>
      </c>
      <c r="AG132" s="22">
        <v>13624</v>
      </c>
      <c r="AH132" s="22">
        <v>226828</v>
      </c>
      <c r="AI132" s="22">
        <v>1449</v>
      </c>
      <c r="AJ132" s="22">
        <v>0</v>
      </c>
      <c r="AK132" s="22">
        <v>34252</v>
      </c>
      <c r="AL132" s="22">
        <v>2723</v>
      </c>
      <c r="AM132" s="22">
        <v>9465</v>
      </c>
      <c r="AN132" s="22">
        <v>0</v>
      </c>
      <c r="AO132" s="22">
        <v>49018</v>
      </c>
      <c r="AP132" s="22">
        <v>208587</v>
      </c>
      <c r="AQ132" s="22">
        <v>0</v>
      </c>
      <c r="AR132" s="22">
        <v>0</v>
      </c>
      <c r="AS132" s="22">
        <v>4369</v>
      </c>
      <c r="AT132" s="22">
        <v>2463079</v>
      </c>
      <c r="AU132" s="22">
        <v>57363</v>
      </c>
    </row>
    <row r="133" spans="1:47" x14ac:dyDescent="0.25">
      <c r="A133" s="22" t="s">
        <v>120</v>
      </c>
      <c r="B133" s="22" t="s">
        <v>292</v>
      </c>
      <c r="C133" s="22" t="s">
        <v>383</v>
      </c>
      <c r="D133" s="22" t="s">
        <v>384</v>
      </c>
      <c r="E133" s="22">
        <v>4291458</v>
      </c>
      <c r="F133" s="22">
        <v>0</v>
      </c>
      <c r="G133" s="22">
        <v>0</v>
      </c>
      <c r="H133" s="22">
        <v>0</v>
      </c>
      <c r="I133" s="22">
        <v>0</v>
      </c>
      <c r="J133" s="22">
        <v>238664</v>
      </c>
      <c r="K133" s="22">
        <v>0</v>
      </c>
      <c r="L133" s="22">
        <v>2639454</v>
      </c>
      <c r="M133" s="22">
        <v>105313</v>
      </c>
      <c r="N133" s="22">
        <v>75015</v>
      </c>
      <c r="O133" s="22">
        <v>21254</v>
      </c>
      <c r="P133" s="22">
        <v>634813</v>
      </c>
      <c r="Q133" s="22">
        <v>268388</v>
      </c>
      <c r="R133" s="22">
        <v>403928</v>
      </c>
      <c r="S133" s="22">
        <v>0</v>
      </c>
      <c r="T133" s="22">
        <v>23133</v>
      </c>
      <c r="U133" s="22">
        <v>0</v>
      </c>
      <c r="V133" s="22">
        <v>0</v>
      </c>
      <c r="W133" s="22">
        <v>0</v>
      </c>
      <c r="X133" s="22">
        <v>454060</v>
      </c>
      <c r="Y133" s="22">
        <v>2337037</v>
      </c>
      <c r="Z133" s="22">
        <v>838849</v>
      </c>
      <c r="AA133" s="22">
        <v>0</v>
      </c>
      <c r="AB133" s="22">
        <v>35783</v>
      </c>
      <c r="AC133" s="22">
        <v>328526</v>
      </c>
      <c r="AD133" s="22">
        <v>12695675</v>
      </c>
      <c r="AE133" s="22">
        <v>3380399</v>
      </c>
      <c r="AF133" s="22">
        <v>2028484</v>
      </c>
      <c r="AG133" s="22">
        <v>0</v>
      </c>
      <c r="AH133" s="22">
        <v>1833753</v>
      </c>
      <c r="AI133" s="22">
        <v>33828</v>
      </c>
      <c r="AJ133" s="22">
        <v>0</v>
      </c>
      <c r="AK133" s="22">
        <v>0</v>
      </c>
      <c r="AL133" s="22">
        <v>32646</v>
      </c>
      <c r="AM133" s="22">
        <v>16795</v>
      </c>
      <c r="AN133" s="22">
        <v>0</v>
      </c>
      <c r="AO133" s="22">
        <v>397596</v>
      </c>
      <c r="AP133" s="22">
        <v>3956412</v>
      </c>
      <c r="AQ133" s="22">
        <v>0</v>
      </c>
      <c r="AR133" s="22">
        <v>0</v>
      </c>
      <c r="AS133" s="22">
        <v>0</v>
      </c>
      <c r="AT133" s="22">
        <v>11679913</v>
      </c>
      <c r="AU133" s="22">
        <v>1015762</v>
      </c>
    </row>
    <row r="134" spans="1:47" x14ac:dyDescent="0.25">
      <c r="A134" s="22" t="s">
        <v>120</v>
      </c>
      <c r="B134" s="22" t="s">
        <v>292</v>
      </c>
      <c r="C134" s="22" t="s">
        <v>385</v>
      </c>
      <c r="D134" s="22" t="s">
        <v>386</v>
      </c>
      <c r="E134" s="22">
        <v>3181844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4216694</v>
      </c>
      <c r="M134" s="22">
        <v>59276</v>
      </c>
      <c r="N134" s="22">
        <v>32302</v>
      </c>
      <c r="O134" s="22">
        <v>56702</v>
      </c>
      <c r="P134" s="22">
        <v>116486</v>
      </c>
      <c r="Q134" s="22">
        <v>10223</v>
      </c>
      <c r="R134" s="22">
        <v>591828</v>
      </c>
      <c r="S134" s="22">
        <v>0</v>
      </c>
      <c r="T134" s="22">
        <v>0</v>
      </c>
      <c r="U134" s="22">
        <v>50000</v>
      </c>
      <c r="V134" s="22">
        <v>0</v>
      </c>
      <c r="W134" s="22">
        <v>0</v>
      </c>
      <c r="X134" s="22">
        <v>0</v>
      </c>
      <c r="Y134" s="22">
        <v>1794097</v>
      </c>
      <c r="Z134" s="22">
        <v>429908</v>
      </c>
      <c r="AA134" s="22">
        <v>0</v>
      </c>
      <c r="AB134" s="22">
        <v>0</v>
      </c>
      <c r="AC134" s="22">
        <v>236923</v>
      </c>
      <c r="AD134" s="22">
        <v>10776283</v>
      </c>
      <c r="AE134" s="22">
        <v>2925446</v>
      </c>
      <c r="AF134" s="22">
        <v>2616846</v>
      </c>
      <c r="AG134" s="22">
        <v>35621</v>
      </c>
      <c r="AH134" s="22">
        <v>2358478</v>
      </c>
      <c r="AI134" s="22">
        <v>4000</v>
      </c>
      <c r="AJ134" s="22">
        <v>87809</v>
      </c>
      <c r="AK134" s="22">
        <v>332012</v>
      </c>
      <c r="AL134" s="22">
        <v>55340</v>
      </c>
      <c r="AM134" s="22">
        <v>0</v>
      </c>
      <c r="AN134" s="22">
        <v>0</v>
      </c>
      <c r="AO134" s="22">
        <v>277332</v>
      </c>
      <c r="AP134" s="22">
        <v>1799211</v>
      </c>
      <c r="AQ134" s="22">
        <v>87871</v>
      </c>
      <c r="AR134" s="22">
        <v>0</v>
      </c>
      <c r="AS134" s="22">
        <v>4666</v>
      </c>
      <c r="AT134" s="22">
        <v>10584632</v>
      </c>
      <c r="AU134" s="22">
        <v>191651</v>
      </c>
    </row>
    <row r="135" spans="1:47" x14ac:dyDescent="0.25">
      <c r="A135" s="22" t="s">
        <v>120</v>
      </c>
      <c r="B135" s="22" t="s">
        <v>292</v>
      </c>
      <c r="C135" s="22" t="s">
        <v>387</v>
      </c>
      <c r="D135" s="22" t="s">
        <v>388</v>
      </c>
      <c r="E135" s="22">
        <v>8373975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7423031</v>
      </c>
      <c r="M135" s="22">
        <v>136239</v>
      </c>
      <c r="N135" s="22">
        <v>183043</v>
      </c>
      <c r="O135" s="22">
        <v>0</v>
      </c>
      <c r="P135" s="22">
        <v>837689</v>
      </c>
      <c r="Q135" s="22">
        <v>378022</v>
      </c>
      <c r="R135" s="22">
        <v>129052</v>
      </c>
      <c r="S135" s="22">
        <v>0</v>
      </c>
      <c r="T135" s="22">
        <v>0</v>
      </c>
      <c r="U135" s="22">
        <v>0</v>
      </c>
      <c r="V135" s="22">
        <v>31245</v>
      </c>
      <c r="W135" s="22">
        <v>0</v>
      </c>
      <c r="X135" s="22">
        <v>1276001</v>
      </c>
      <c r="Y135" s="22">
        <v>6189426</v>
      </c>
      <c r="Z135" s="22">
        <v>642644</v>
      </c>
      <c r="AA135" s="22">
        <v>0</v>
      </c>
      <c r="AB135" s="22">
        <v>0</v>
      </c>
      <c r="AC135" s="22">
        <v>252661</v>
      </c>
      <c r="AD135" s="22">
        <v>25853028</v>
      </c>
      <c r="AE135" s="22">
        <v>8951969</v>
      </c>
      <c r="AF135" s="22">
        <v>5443291</v>
      </c>
      <c r="AG135" s="22">
        <v>0</v>
      </c>
      <c r="AH135" s="22">
        <v>3455080</v>
      </c>
      <c r="AI135" s="22">
        <v>0</v>
      </c>
      <c r="AJ135" s="22">
        <v>0</v>
      </c>
      <c r="AK135" s="22">
        <v>0</v>
      </c>
      <c r="AL135" s="22">
        <v>810270</v>
      </c>
      <c r="AM135" s="22">
        <v>0</v>
      </c>
      <c r="AN135" s="22">
        <v>0</v>
      </c>
      <c r="AO135" s="22">
        <v>0</v>
      </c>
      <c r="AP135" s="22">
        <v>3222078</v>
      </c>
      <c r="AQ135" s="22">
        <v>1933</v>
      </c>
      <c r="AR135" s="22">
        <v>0</v>
      </c>
      <c r="AS135" s="22">
        <v>350469</v>
      </c>
      <c r="AT135" s="22">
        <v>22235090</v>
      </c>
      <c r="AU135" s="22">
        <v>3617938</v>
      </c>
    </row>
    <row r="136" spans="1:47" x14ac:dyDescent="0.25">
      <c r="A136" s="22" t="s">
        <v>120</v>
      </c>
      <c r="B136" s="22" t="s">
        <v>292</v>
      </c>
      <c r="C136" s="22" t="s">
        <v>389</v>
      </c>
      <c r="D136" s="22" t="s">
        <v>390</v>
      </c>
      <c r="E136" s="22">
        <v>8937300</v>
      </c>
      <c r="F136" s="22">
        <v>0</v>
      </c>
      <c r="G136" s="22">
        <v>0</v>
      </c>
      <c r="H136" s="22">
        <v>0</v>
      </c>
      <c r="I136" s="22">
        <v>0</v>
      </c>
      <c r="J136" s="22">
        <v>67677</v>
      </c>
      <c r="K136" s="22">
        <v>0</v>
      </c>
      <c r="L136" s="22">
        <v>5577276</v>
      </c>
      <c r="M136" s="22">
        <v>129339</v>
      </c>
      <c r="N136" s="22">
        <v>130343</v>
      </c>
      <c r="O136" s="22">
        <v>989759</v>
      </c>
      <c r="P136" s="22">
        <v>471064</v>
      </c>
      <c r="Q136" s="22">
        <v>107730</v>
      </c>
      <c r="R136" s="22">
        <v>502496</v>
      </c>
      <c r="S136" s="22">
        <v>279116</v>
      </c>
      <c r="T136" s="22">
        <v>30851</v>
      </c>
      <c r="U136" s="22">
        <v>271914</v>
      </c>
      <c r="V136" s="22">
        <v>0</v>
      </c>
      <c r="W136" s="22">
        <v>368192</v>
      </c>
      <c r="X136" s="22">
        <v>37078</v>
      </c>
      <c r="Y136" s="22">
        <v>9950744</v>
      </c>
      <c r="Z136" s="22">
        <v>1273695</v>
      </c>
      <c r="AA136" s="22">
        <v>0</v>
      </c>
      <c r="AB136" s="22">
        <v>121589</v>
      </c>
      <c r="AC136" s="22">
        <v>129184</v>
      </c>
      <c r="AD136" s="22">
        <v>29375347</v>
      </c>
      <c r="AE136" s="22">
        <v>7603738</v>
      </c>
      <c r="AF136" s="22">
        <v>5919858</v>
      </c>
      <c r="AG136" s="22">
        <v>0</v>
      </c>
      <c r="AH136" s="22">
        <v>2934319</v>
      </c>
      <c r="AI136" s="22">
        <v>76587</v>
      </c>
      <c r="AJ136" s="22">
        <v>0</v>
      </c>
      <c r="AK136" s="22">
        <v>2309069</v>
      </c>
      <c r="AL136" s="22">
        <v>41056</v>
      </c>
      <c r="AM136" s="22">
        <v>2318</v>
      </c>
      <c r="AN136" s="22">
        <v>0</v>
      </c>
      <c r="AO136" s="22">
        <v>785479</v>
      </c>
      <c r="AP136" s="22">
        <v>3181700</v>
      </c>
      <c r="AQ136" s="22">
        <v>69052</v>
      </c>
      <c r="AR136" s="22">
        <v>0</v>
      </c>
      <c r="AS136" s="22">
        <v>6816</v>
      </c>
      <c r="AT136" s="22">
        <v>22929992</v>
      </c>
      <c r="AU136" s="22">
        <v>6445355</v>
      </c>
    </row>
    <row r="137" spans="1:47" x14ac:dyDescent="0.25">
      <c r="A137" s="22" t="s">
        <v>120</v>
      </c>
      <c r="B137" s="22" t="s">
        <v>292</v>
      </c>
      <c r="C137" s="22" t="s">
        <v>391</v>
      </c>
      <c r="D137" s="22" t="s">
        <v>392</v>
      </c>
      <c r="E137" s="22">
        <v>5857288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3456212</v>
      </c>
      <c r="M137" s="22">
        <v>89298</v>
      </c>
      <c r="N137" s="22">
        <v>172040</v>
      </c>
      <c r="O137" s="22">
        <v>0</v>
      </c>
      <c r="P137" s="22">
        <v>529215</v>
      </c>
      <c r="Q137" s="22">
        <v>162725</v>
      </c>
      <c r="R137" s="22">
        <v>259029</v>
      </c>
      <c r="S137" s="22">
        <v>0</v>
      </c>
      <c r="T137" s="22">
        <v>0</v>
      </c>
      <c r="U137" s="22">
        <v>0</v>
      </c>
      <c r="V137" s="22">
        <v>0</v>
      </c>
      <c r="W137" s="22">
        <v>445919</v>
      </c>
      <c r="X137" s="22">
        <v>381083</v>
      </c>
      <c r="Y137" s="22">
        <v>3319060</v>
      </c>
      <c r="Z137" s="22">
        <v>80000</v>
      </c>
      <c r="AA137" s="22">
        <v>0</v>
      </c>
      <c r="AB137" s="22">
        <v>37890</v>
      </c>
      <c r="AC137" s="22">
        <v>407808</v>
      </c>
      <c r="AD137" s="22">
        <v>15197567</v>
      </c>
      <c r="AE137" s="22">
        <v>3311294</v>
      </c>
      <c r="AF137" s="22">
        <v>3472029</v>
      </c>
      <c r="AG137" s="22">
        <v>0</v>
      </c>
      <c r="AH137" s="22">
        <v>2231070</v>
      </c>
      <c r="AI137" s="22">
        <v>0</v>
      </c>
      <c r="AJ137" s="22">
        <v>0</v>
      </c>
      <c r="AK137" s="22">
        <v>120207</v>
      </c>
      <c r="AL137" s="22">
        <v>53994</v>
      </c>
      <c r="AM137" s="22">
        <v>8080</v>
      </c>
      <c r="AN137" s="22">
        <v>0</v>
      </c>
      <c r="AO137" s="22">
        <v>0</v>
      </c>
      <c r="AP137" s="22">
        <v>2528454</v>
      </c>
      <c r="AQ137" s="22">
        <v>0</v>
      </c>
      <c r="AR137" s="22">
        <v>0</v>
      </c>
      <c r="AS137" s="22">
        <v>29319</v>
      </c>
      <c r="AT137" s="22">
        <v>11754447</v>
      </c>
      <c r="AU137" s="22">
        <v>3443120</v>
      </c>
    </row>
    <row r="138" spans="1:47" x14ac:dyDescent="0.25">
      <c r="A138" s="22" t="s">
        <v>120</v>
      </c>
      <c r="B138" s="22" t="s">
        <v>292</v>
      </c>
      <c r="C138" s="22" t="s">
        <v>393</v>
      </c>
      <c r="D138" s="22" t="s">
        <v>394</v>
      </c>
      <c r="E138" s="22">
        <v>822119</v>
      </c>
      <c r="F138" s="22">
        <v>0</v>
      </c>
      <c r="G138" s="22">
        <v>0</v>
      </c>
      <c r="H138" s="22">
        <v>75225</v>
      </c>
      <c r="I138" s="22">
        <v>0</v>
      </c>
      <c r="J138" s="22">
        <v>0</v>
      </c>
      <c r="K138" s="22">
        <v>0</v>
      </c>
      <c r="L138" s="22">
        <v>477542</v>
      </c>
      <c r="M138" s="22">
        <v>75330</v>
      </c>
      <c r="N138" s="22">
        <v>17645</v>
      </c>
      <c r="O138" s="22">
        <v>2642</v>
      </c>
      <c r="P138" s="22">
        <v>19906</v>
      </c>
      <c r="Q138" s="22">
        <v>265</v>
      </c>
      <c r="R138" s="22">
        <v>46095</v>
      </c>
      <c r="S138" s="22">
        <v>0</v>
      </c>
      <c r="T138" s="22">
        <v>0</v>
      </c>
      <c r="U138" s="22">
        <v>4645</v>
      </c>
      <c r="V138" s="22">
        <v>2548</v>
      </c>
      <c r="W138" s="22">
        <v>0</v>
      </c>
      <c r="X138" s="22">
        <v>0</v>
      </c>
      <c r="Y138" s="22">
        <v>439203</v>
      </c>
      <c r="Z138" s="22">
        <v>5000</v>
      </c>
      <c r="AA138" s="22">
        <v>0</v>
      </c>
      <c r="AB138" s="22">
        <v>0</v>
      </c>
      <c r="AC138" s="22">
        <v>12244</v>
      </c>
      <c r="AD138" s="22">
        <v>2000409</v>
      </c>
      <c r="AE138" s="22">
        <v>594972</v>
      </c>
      <c r="AF138" s="22">
        <v>494841</v>
      </c>
      <c r="AG138" s="22">
        <v>0</v>
      </c>
      <c r="AH138" s="22">
        <v>501156</v>
      </c>
      <c r="AI138" s="22">
        <v>837</v>
      </c>
      <c r="AJ138" s="22">
        <v>0</v>
      </c>
      <c r="AK138" s="22">
        <v>118309</v>
      </c>
      <c r="AL138" s="22">
        <v>0</v>
      </c>
      <c r="AM138" s="22">
        <v>836</v>
      </c>
      <c r="AN138" s="22">
        <v>0</v>
      </c>
      <c r="AO138" s="22">
        <v>34057</v>
      </c>
      <c r="AP138" s="22">
        <v>304209</v>
      </c>
      <c r="AQ138" s="22">
        <v>8650</v>
      </c>
      <c r="AR138" s="22">
        <v>0</v>
      </c>
      <c r="AS138" s="22">
        <v>5633</v>
      </c>
      <c r="AT138" s="22">
        <v>2063500</v>
      </c>
      <c r="AU138" s="22">
        <v>-63091</v>
      </c>
    </row>
    <row r="139" spans="1:47" x14ac:dyDescent="0.25">
      <c r="A139" s="22" t="s">
        <v>120</v>
      </c>
      <c r="B139" s="22" t="s">
        <v>292</v>
      </c>
      <c r="C139" s="22" t="s">
        <v>395</v>
      </c>
      <c r="D139" s="22" t="s">
        <v>396</v>
      </c>
      <c r="E139" s="22">
        <v>900872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1233930</v>
      </c>
      <c r="M139" s="22">
        <v>18960</v>
      </c>
      <c r="N139" s="22">
        <v>0</v>
      </c>
      <c r="O139" s="22">
        <v>0</v>
      </c>
      <c r="P139" s="22">
        <v>0</v>
      </c>
      <c r="Q139" s="22">
        <v>13261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180831</v>
      </c>
      <c r="Y139" s="22">
        <v>474415</v>
      </c>
      <c r="Z139" s="22">
        <v>35000</v>
      </c>
      <c r="AA139" s="22">
        <v>0</v>
      </c>
      <c r="AB139" s="22">
        <v>0</v>
      </c>
      <c r="AC139" s="22">
        <v>23302</v>
      </c>
      <c r="AD139" s="22">
        <v>2880571</v>
      </c>
      <c r="AE139" s="22">
        <v>529876</v>
      </c>
      <c r="AF139" s="22">
        <v>462895</v>
      </c>
      <c r="AG139" s="22">
        <v>0</v>
      </c>
      <c r="AH139" s="22">
        <v>891444</v>
      </c>
      <c r="AI139" s="22">
        <v>0</v>
      </c>
      <c r="AJ139" s="22">
        <v>0</v>
      </c>
      <c r="AK139" s="22">
        <v>567722</v>
      </c>
      <c r="AL139" s="22">
        <v>0</v>
      </c>
      <c r="AM139" s="22">
        <v>0</v>
      </c>
      <c r="AN139" s="22">
        <v>0</v>
      </c>
      <c r="AO139" s="22">
        <v>11351</v>
      </c>
      <c r="AP139" s="22">
        <v>442932</v>
      </c>
      <c r="AQ139" s="22">
        <v>0</v>
      </c>
      <c r="AR139" s="22">
        <v>0</v>
      </c>
      <c r="AS139" s="22">
        <v>51101</v>
      </c>
      <c r="AT139" s="22">
        <v>2957321</v>
      </c>
      <c r="AU139" s="22">
        <v>-76750</v>
      </c>
    </row>
    <row r="140" spans="1:47" x14ac:dyDescent="0.25">
      <c r="A140" s="22" t="s">
        <v>120</v>
      </c>
      <c r="B140" s="22" t="s">
        <v>292</v>
      </c>
      <c r="C140" s="22" t="s">
        <v>397</v>
      </c>
      <c r="D140" s="22" t="s">
        <v>398</v>
      </c>
      <c r="E140" s="22">
        <v>8660744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6635204</v>
      </c>
      <c r="M140" s="22">
        <v>179987</v>
      </c>
      <c r="N140" s="22">
        <v>613946</v>
      </c>
      <c r="O140" s="22">
        <v>170657</v>
      </c>
      <c r="P140" s="22">
        <v>692471</v>
      </c>
      <c r="Q140" s="22">
        <v>57484</v>
      </c>
      <c r="R140" s="22">
        <v>105491</v>
      </c>
      <c r="S140" s="22">
        <v>0</v>
      </c>
      <c r="T140" s="22">
        <v>0</v>
      </c>
      <c r="U140" s="22">
        <v>745216</v>
      </c>
      <c r="V140" s="22">
        <v>0</v>
      </c>
      <c r="W140" s="22">
        <v>22322</v>
      </c>
      <c r="X140" s="22">
        <v>23417</v>
      </c>
      <c r="Y140" s="22">
        <v>2476646</v>
      </c>
      <c r="Z140" s="22">
        <v>386840</v>
      </c>
      <c r="AA140" s="22">
        <v>0</v>
      </c>
      <c r="AB140" s="22">
        <v>0</v>
      </c>
      <c r="AC140" s="22">
        <v>354289</v>
      </c>
      <c r="AD140" s="22">
        <v>21124714</v>
      </c>
      <c r="AE140" s="22">
        <v>7267345</v>
      </c>
      <c r="AF140" s="22">
        <v>2585662</v>
      </c>
      <c r="AG140" s="22">
        <v>0</v>
      </c>
      <c r="AH140" s="22">
        <v>4152010</v>
      </c>
      <c r="AI140" s="22">
        <v>50195</v>
      </c>
      <c r="AJ140" s="22">
        <v>0</v>
      </c>
      <c r="AK140" s="22">
        <v>960795</v>
      </c>
      <c r="AL140" s="22">
        <v>262881</v>
      </c>
      <c r="AM140" s="22">
        <v>16598</v>
      </c>
      <c r="AN140" s="22">
        <v>0</v>
      </c>
      <c r="AO140" s="22">
        <v>816335</v>
      </c>
      <c r="AP140" s="22">
        <v>3439031</v>
      </c>
      <c r="AQ140" s="22">
        <v>296926</v>
      </c>
      <c r="AR140" s="22">
        <v>0</v>
      </c>
      <c r="AS140" s="22">
        <v>0</v>
      </c>
      <c r="AT140" s="22">
        <v>19847778</v>
      </c>
      <c r="AU140" s="22">
        <v>1276936</v>
      </c>
    </row>
    <row r="141" spans="1:47" x14ac:dyDescent="0.25">
      <c r="A141" s="22" t="s">
        <v>120</v>
      </c>
      <c r="B141" s="22" t="s">
        <v>292</v>
      </c>
      <c r="C141" s="22" t="s">
        <v>399</v>
      </c>
      <c r="D141" s="22" t="s">
        <v>400</v>
      </c>
      <c r="E141" s="22">
        <v>1512619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795617</v>
      </c>
      <c r="M141" s="22">
        <v>32677</v>
      </c>
      <c r="N141" s="22">
        <v>158496</v>
      </c>
      <c r="O141" s="22">
        <v>20227</v>
      </c>
      <c r="P141" s="22">
        <v>0</v>
      </c>
      <c r="Q141" s="22">
        <v>30325</v>
      </c>
      <c r="R141" s="22">
        <v>88336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54500</v>
      </c>
      <c r="Y141" s="22">
        <v>1024861</v>
      </c>
      <c r="Z141" s="22">
        <v>96253</v>
      </c>
      <c r="AA141" s="22">
        <v>0</v>
      </c>
      <c r="AB141" s="22">
        <v>0</v>
      </c>
      <c r="AC141" s="22">
        <v>114823</v>
      </c>
      <c r="AD141" s="22">
        <v>3928734</v>
      </c>
      <c r="AE141" s="22">
        <v>832184</v>
      </c>
      <c r="AF141" s="22">
        <v>626372</v>
      </c>
      <c r="AG141" s="22">
        <v>0</v>
      </c>
      <c r="AH141" s="22">
        <v>1109785</v>
      </c>
      <c r="AI141" s="22">
        <v>14722</v>
      </c>
      <c r="AJ141" s="22">
        <v>0</v>
      </c>
      <c r="AK141" s="22">
        <v>6149</v>
      </c>
      <c r="AL141" s="22">
        <v>0</v>
      </c>
      <c r="AM141" s="22">
        <v>0</v>
      </c>
      <c r="AN141" s="22">
        <v>0</v>
      </c>
      <c r="AO141" s="22">
        <v>49779</v>
      </c>
      <c r="AP141" s="22">
        <v>654554</v>
      </c>
      <c r="AQ141" s="22">
        <v>0</v>
      </c>
      <c r="AR141" s="22">
        <v>0</v>
      </c>
      <c r="AS141" s="22">
        <v>0</v>
      </c>
      <c r="AT141" s="22">
        <v>3293545</v>
      </c>
      <c r="AU141" s="22">
        <v>635189</v>
      </c>
    </row>
    <row r="142" spans="1:47" x14ac:dyDescent="0.25">
      <c r="A142" s="22" t="s">
        <v>120</v>
      </c>
      <c r="B142" s="22" t="s">
        <v>292</v>
      </c>
      <c r="C142" s="22" t="s">
        <v>401</v>
      </c>
      <c r="D142" s="22" t="s">
        <v>402</v>
      </c>
      <c r="E142" s="22">
        <v>889628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17930</v>
      </c>
      <c r="L142" s="22">
        <v>465743</v>
      </c>
      <c r="M142" s="22">
        <v>25259</v>
      </c>
      <c r="N142" s="22">
        <v>22764</v>
      </c>
      <c r="O142" s="22">
        <v>0</v>
      </c>
      <c r="P142" s="22">
        <v>38177</v>
      </c>
      <c r="Q142" s="22">
        <v>18253</v>
      </c>
      <c r="R142" s="22">
        <v>170782</v>
      </c>
      <c r="S142" s="22">
        <v>0</v>
      </c>
      <c r="T142" s="22">
        <v>8000</v>
      </c>
      <c r="U142" s="22">
        <v>0</v>
      </c>
      <c r="V142" s="22">
        <v>0</v>
      </c>
      <c r="W142" s="22">
        <v>116214</v>
      </c>
      <c r="X142" s="22">
        <v>3017</v>
      </c>
      <c r="Y142" s="22">
        <v>1186726</v>
      </c>
      <c r="Z142" s="22">
        <v>69000</v>
      </c>
      <c r="AA142" s="22">
        <v>11500</v>
      </c>
      <c r="AB142" s="22">
        <v>0</v>
      </c>
      <c r="AC142" s="22">
        <v>45114</v>
      </c>
      <c r="AD142" s="22">
        <v>3088107</v>
      </c>
      <c r="AE142" s="22">
        <v>680074</v>
      </c>
      <c r="AF142" s="22">
        <v>286673</v>
      </c>
      <c r="AG142" s="22">
        <v>99964</v>
      </c>
      <c r="AH142" s="22">
        <v>352253</v>
      </c>
      <c r="AI142" s="22">
        <v>21795</v>
      </c>
      <c r="AJ142" s="22">
        <v>0</v>
      </c>
      <c r="AK142" s="22">
        <v>14754</v>
      </c>
      <c r="AL142" s="22">
        <v>0</v>
      </c>
      <c r="AM142" s="22">
        <v>0</v>
      </c>
      <c r="AN142" s="22">
        <v>0</v>
      </c>
      <c r="AO142" s="22">
        <v>14073</v>
      </c>
      <c r="AP142" s="22">
        <v>318967</v>
      </c>
      <c r="AQ142" s="22">
        <v>0</v>
      </c>
      <c r="AR142" s="22">
        <v>0</v>
      </c>
      <c r="AS142" s="22">
        <v>19777</v>
      </c>
      <c r="AT142" s="22">
        <v>1808330</v>
      </c>
      <c r="AU142" s="22">
        <v>1279777</v>
      </c>
    </row>
    <row r="143" spans="1:47" x14ac:dyDescent="0.25">
      <c r="A143" s="22" t="s">
        <v>120</v>
      </c>
      <c r="B143" s="22" t="s">
        <v>292</v>
      </c>
      <c r="C143" s="22" t="s">
        <v>403</v>
      </c>
      <c r="D143" s="22" t="s">
        <v>404</v>
      </c>
      <c r="E143" s="22">
        <v>1278200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745903</v>
      </c>
      <c r="M143" s="22">
        <v>36392</v>
      </c>
      <c r="N143" s="22">
        <v>22097</v>
      </c>
      <c r="O143" s="22">
        <v>15076</v>
      </c>
      <c r="P143" s="22">
        <v>46934</v>
      </c>
      <c r="Q143" s="22">
        <v>11627</v>
      </c>
      <c r="R143" s="22">
        <v>0</v>
      </c>
      <c r="S143" s="22">
        <v>0</v>
      </c>
      <c r="T143" s="22">
        <v>0</v>
      </c>
      <c r="U143" s="22">
        <v>0</v>
      </c>
      <c r="V143" s="22">
        <v>5565</v>
      </c>
      <c r="W143" s="22">
        <v>0</v>
      </c>
      <c r="X143" s="22">
        <v>455952</v>
      </c>
      <c r="Y143" s="22">
        <v>707497</v>
      </c>
      <c r="Z143" s="22">
        <v>53786</v>
      </c>
      <c r="AA143" s="22">
        <v>0</v>
      </c>
      <c r="AB143" s="22">
        <v>0</v>
      </c>
      <c r="AC143" s="22">
        <v>240938</v>
      </c>
      <c r="AD143" s="22">
        <v>3619967</v>
      </c>
      <c r="AE143" s="22">
        <v>978810</v>
      </c>
      <c r="AF143" s="22">
        <v>446571</v>
      </c>
      <c r="AG143" s="22">
        <v>0</v>
      </c>
      <c r="AH143" s="22">
        <v>517588</v>
      </c>
      <c r="AI143" s="22">
        <v>0</v>
      </c>
      <c r="AJ143" s="22">
        <v>0</v>
      </c>
      <c r="AK143" s="22">
        <v>164040</v>
      </c>
      <c r="AL143" s="22">
        <v>0</v>
      </c>
      <c r="AM143" s="22">
        <v>5315</v>
      </c>
      <c r="AN143" s="22">
        <v>0</v>
      </c>
      <c r="AO143" s="22">
        <v>113367</v>
      </c>
      <c r="AP143" s="22">
        <v>508921</v>
      </c>
      <c r="AQ143" s="22">
        <v>56637</v>
      </c>
      <c r="AR143" s="22">
        <v>0</v>
      </c>
      <c r="AS143" s="22">
        <v>0</v>
      </c>
      <c r="AT143" s="22">
        <v>2791249</v>
      </c>
      <c r="AU143" s="22">
        <v>828718</v>
      </c>
    </row>
    <row r="144" spans="1:47" x14ac:dyDescent="0.25">
      <c r="A144" s="22" t="s">
        <v>120</v>
      </c>
      <c r="B144" s="22" t="s">
        <v>292</v>
      </c>
      <c r="C144" s="22" t="s">
        <v>405</v>
      </c>
      <c r="D144" s="22" t="s">
        <v>406</v>
      </c>
      <c r="E144" s="22">
        <v>910841</v>
      </c>
      <c r="F144" s="22">
        <v>0</v>
      </c>
      <c r="G144" s="22">
        <v>0</v>
      </c>
      <c r="H144" s="22">
        <v>26587</v>
      </c>
      <c r="I144" s="22">
        <v>0</v>
      </c>
      <c r="J144" s="22">
        <v>76495</v>
      </c>
      <c r="K144" s="22">
        <v>0</v>
      </c>
      <c r="L144" s="22">
        <v>1849484</v>
      </c>
      <c r="M144" s="22">
        <v>13309</v>
      </c>
      <c r="N144" s="22">
        <v>1935</v>
      </c>
      <c r="O144" s="22">
        <v>1107</v>
      </c>
      <c r="P144" s="22">
        <v>35001</v>
      </c>
      <c r="Q144" s="22">
        <v>51600</v>
      </c>
      <c r="R144" s="22">
        <v>30051</v>
      </c>
      <c r="S144" s="22">
        <v>0</v>
      </c>
      <c r="T144" s="22">
        <v>4414</v>
      </c>
      <c r="U144" s="22">
        <v>0</v>
      </c>
      <c r="V144" s="22">
        <v>0</v>
      </c>
      <c r="W144" s="22">
        <v>7558</v>
      </c>
      <c r="X144" s="22">
        <v>3636</v>
      </c>
      <c r="Y144" s="22">
        <v>4437103</v>
      </c>
      <c r="Z144" s="22">
        <v>154701</v>
      </c>
      <c r="AA144" s="22">
        <v>0</v>
      </c>
      <c r="AB144" s="22">
        <v>0</v>
      </c>
      <c r="AC144" s="22">
        <v>212320</v>
      </c>
      <c r="AD144" s="22">
        <v>7816142</v>
      </c>
      <c r="AE144" s="22">
        <v>1013381</v>
      </c>
      <c r="AF144" s="22">
        <v>649370</v>
      </c>
      <c r="AG144" s="22">
        <v>76598</v>
      </c>
      <c r="AH144" s="22">
        <v>1220130</v>
      </c>
      <c r="AI144" s="22">
        <v>0</v>
      </c>
      <c r="AJ144" s="22">
        <v>0</v>
      </c>
      <c r="AK144" s="22">
        <v>68170</v>
      </c>
      <c r="AL144" s="22">
        <v>8000</v>
      </c>
      <c r="AM144" s="22">
        <v>0</v>
      </c>
      <c r="AN144" s="22">
        <v>0</v>
      </c>
      <c r="AO144" s="22">
        <v>126220</v>
      </c>
      <c r="AP144" s="22">
        <v>756370</v>
      </c>
      <c r="AQ144" s="22">
        <v>0</v>
      </c>
      <c r="AR144" s="22">
        <v>0</v>
      </c>
      <c r="AS144" s="22">
        <v>111968</v>
      </c>
      <c r="AT144" s="22">
        <v>4030207</v>
      </c>
      <c r="AU144" s="22">
        <v>3785935</v>
      </c>
    </row>
    <row r="145" spans="1:47" x14ac:dyDescent="0.25">
      <c r="A145" s="22" t="s">
        <v>120</v>
      </c>
      <c r="B145" s="22" t="s">
        <v>292</v>
      </c>
      <c r="C145" s="22" t="s">
        <v>407</v>
      </c>
      <c r="D145" s="22" t="s">
        <v>408</v>
      </c>
      <c r="E145" s="22">
        <v>1105495</v>
      </c>
      <c r="F145" s="22">
        <v>0</v>
      </c>
      <c r="G145" s="22">
        <v>0</v>
      </c>
      <c r="H145" s="22">
        <v>0</v>
      </c>
      <c r="I145" s="22">
        <v>0</v>
      </c>
      <c r="J145" s="22">
        <v>34220</v>
      </c>
      <c r="K145" s="22">
        <v>0</v>
      </c>
      <c r="L145" s="22">
        <v>1026833</v>
      </c>
      <c r="M145" s="22">
        <v>25747</v>
      </c>
      <c r="N145" s="22">
        <v>7401</v>
      </c>
      <c r="O145" s="22">
        <v>21536</v>
      </c>
      <c r="P145" s="22">
        <v>38590</v>
      </c>
      <c r="Q145" s="22">
        <v>86871</v>
      </c>
      <c r="R145" s="22">
        <v>7590</v>
      </c>
      <c r="S145" s="22">
        <v>0</v>
      </c>
      <c r="T145" s="22">
        <v>-751191</v>
      </c>
      <c r="U145" s="22">
        <v>0</v>
      </c>
      <c r="V145" s="22">
        <v>0</v>
      </c>
      <c r="W145" s="22">
        <v>24312</v>
      </c>
      <c r="X145" s="22">
        <v>336672</v>
      </c>
      <c r="Y145" s="22">
        <v>268764</v>
      </c>
      <c r="Z145" s="22">
        <v>83732</v>
      </c>
      <c r="AA145" s="22">
        <v>0</v>
      </c>
      <c r="AB145" s="22">
        <v>0</v>
      </c>
      <c r="AC145" s="22">
        <v>0</v>
      </c>
      <c r="AD145" s="22">
        <v>2316572</v>
      </c>
      <c r="AE145" s="22">
        <v>859495</v>
      </c>
      <c r="AF145" s="22">
        <v>359414</v>
      </c>
      <c r="AG145" s="22">
        <v>0</v>
      </c>
      <c r="AH145" s="22">
        <v>793695</v>
      </c>
      <c r="AI145" s="22">
        <v>0</v>
      </c>
      <c r="AJ145" s="22">
        <v>0</v>
      </c>
      <c r="AK145" s="22">
        <v>329806</v>
      </c>
      <c r="AL145" s="22">
        <v>0</v>
      </c>
      <c r="AM145" s="22">
        <v>2195</v>
      </c>
      <c r="AN145" s="22">
        <v>0</v>
      </c>
      <c r="AO145" s="22">
        <v>49913</v>
      </c>
      <c r="AP145" s="22">
        <v>421485</v>
      </c>
      <c r="AQ145" s="22">
        <v>0</v>
      </c>
      <c r="AR145" s="22">
        <v>0</v>
      </c>
      <c r="AS145" s="22">
        <v>0</v>
      </c>
      <c r="AT145" s="22">
        <v>2816003</v>
      </c>
      <c r="AU145" s="22">
        <v>-499431</v>
      </c>
    </row>
    <row r="146" spans="1:47" x14ac:dyDescent="0.25">
      <c r="A146" s="22" t="s">
        <v>120</v>
      </c>
      <c r="B146" s="22" t="s">
        <v>292</v>
      </c>
      <c r="C146" s="22" t="s">
        <v>409</v>
      </c>
      <c r="D146" s="22" t="s">
        <v>410</v>
      </c>
      <c r="E146" s="22">
        <v>960750</v>
      </c>
      <c r="F146" s="22">
        <v>0</v>
      </c>
      <c r="G146" s="22">
        <v>0</v>
      </c>
      <c r="H146" s="22">
        <v>0</v>
      </c>
      <c r="I146" s="22">
        <v>0</v>
      </c>
      <c r="J146" s="22">
        <v>37123</v>
      </c>
      <c r="K146" s="22">
        <v>0</v>
      </c>
      <c r="L146" s="22">
        <v>495943</v>
      </c>
      <c r="M146" s="22">
        <v>20859</v>
      </c>
      <c r="N146" s="22">
        <v>3955</v>
      </c>
      <c r="O146" s="22">
        <v>0</v>
      </c>
      <c r="P146" s="22">
        <v>35932</v>
      </c>
      <c r="Q146" s="22">
        <v>2444</v>
      </c>
      <c r="R146" s="22">
        <v>38638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3276</v>
      </c>
      <c r="Y146" s="22">
        <v>292937</v>
      </c>
      <c r="Z146" s="22">
        <v>0</v>
      </c>
      <c r="AA146" s="22">
        <v>34500</v>
      </c>
      <c r="AB146" s="22">
        <v>0</v>
      </c>
      <c r="AC146" s="22">
        <v>56883</v>
      </c>
      <c r="AD146" s="22">
        <v>1983240</v>
      </c>
      <c r="AE146" s="22">
        <v>471706</v>
      </c>
      <c r="AF146" s="22">
        <v>563061</v>
      </c>
      <c r="AG146" s="22">
        <v>0</v>
      </c>
      <c r="AH146" s="22">
        <v>348699</v>
      </c>
      <c r="AI146" s="22">
        <v>0</v>
      </c>
      <c r="AJ146" s="22">
        <v>618</v>
      </c>
      <c r="AK146" s="22">
        <v>38615</v>
      </c>
      <c r="AL146" s="22">
        <v>11715</v>
      </c>
      <c r="AM146" s="22">
        <v>1177</v>
      </c>
      <c r="AN146" s="22">
        <v>0</v>
      </c>
      <c r="AO146" s="22">
        <v>42232</v>
      </c>
      <c r="AP146" s="22">
        <v>223487</v>
      </c>
      <c r="AQ146" s="22">
        <v>0</v>
      </c>
      <c r="AR146" s="22">
        <v>0</v>
      </c>
      <c r="AS146" s="22">
        <v>41678</v>
      </c>
      <c r="AT146" s="22">
        <v>1742988</v>
      </c>
      <c r="AU146" s="22">
        <v>240252</v>
      </c>
    </row>
    <row r="147" spans="1:47" x14ac:dyDescent="0.25">
      <c r="A147" s="22" t="s">
        <v>120</v>
      </c>
      <c r="B147" s="22" t="s">
        <v>292</v>
      </c>
      <c r="C147" s="22" t="s">
        <v>411</v>
      </c>
      <c r="D147" s="22" t="s">
        <v>412</v>
      </c>
      <c r="E147" s="22">
        <v>722749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397710</v>
      </c>
      <c r="M147" s="22">
        <v>8666</v>
      </c>
      <c r="N147" s="22">
        <v>7525</v>
      </c>
      <c r="O147" s="22">
        <v>0</v>
      </c>
      <c r="P147" s="22">
        <v>74231</v>
      </c>
      <c r="Q147" s="22">
        <v>8889</v>
      </c>
      <c r="R147" s="22">
        <v>49251</v>
      </c>
      <c r="S147" s="22">
        <v>0</v>
      </c>
      <c r="T147" s="22">
        <v>0</v>
      </c>
      <c r="U147" s="22">
        <v>0</v>
      </c>
      <c r="V147" s="22">
        <v>70000</v>
      </c>
      <c r="W147" s="22">
        <v>0</v>
      </c>
      <c r="X147" s="22">
        <v>304067</v>
      </c>
      <c r="Y147" s="22">
        <v>11200</v>
      </c>
      <c r="Z147" s="22">
        <v>126201</v>
      </c>
      <c r="AA147" s="22">
        <v>0</v>
      </c>
      <c r="AB147" s="22">
        <v>0</v>
      </c>
      <c r="AC147" s="22">
        <v>69535</v>
      </c>
      <c r="AD147" s="22">
        <v>1850024</v>
      </c>
      <c r="AE147" s="22">
        <v>443640</v>
      </c>
      <c r="AF147" s="22">
        <v>359606</v>
      </c>
      <c r="AG147" s="22">
        <v>0</v>
      </c>
      <c r="AH147" s="22">
        <v>279090</v>
      </c>
      <c r="AI147" s="22">
        <v>0</v>
      </c>
      <c r="AJ147" s="22">
        <v>0</v>
      </c>
      <c r="AK147" s="22">
        <v>52689</v>
      </c>
      <c r="AL147" s="22">
        <v>0</v>
      </c>
      <c r="AM147" s="22">
        <v>0</v>
      </c>
      <c r="AN147" s="22">
        <v>0</v>
      </c>
      <c r="AO147" s="22">
        <v>24930</v>
      </c>
      <c r="AP147" s="22">
        <v>359369</v>
      </c>
      <c r="AQ147" s="22">
        <v>191864</v>
      </c>
      <c r="AR147" s="22">
        <v>0</v>
      </c>
      <c r="AS147" s="22">
        <v>22816</v>
      </c>
      <c r="AT147" s="22">
        <v>1734004</v>
      </c>
      <c r="AU147" s="22">
        <v>116020</v>
      </c>
    </row>
    <row r="148" spans="1:47" x14ac:dyDescent="0.25">
      <c r="A148" s="22" t="s">
        <v>120</v>
      </c>
      <c r="B148" s="22" t="s">
        <v>292</v>
      </c>
      <c r="C148" s="22" t="s">
        <v>413</v>
      </c>
      <c r="D148" s="22" t="s">
        <v>414</v>
      </c>
      <c r="E148" s="22">
        <v>1326466</v>
      </c>
      <c r="F148" s="22">
        <v>3042</v>
      </c>
      <c r="G148" s="22">
        <v>0</v>
      </c>
      <c r="H148" s="22">
        <v>0</v>
      </c>
      <c r="I148" s="22">
        <v>0</v>
      </c>
      <c r="J148" s="22">
        <v>2920</v>
      </c>
      <c r="K148" s="22">
        <v>0</v>
      </c>
      <c r="L148" s="22">
        <v>545242</v>
      </c>
      <c r="M148" s="22">
        <v>46801</v>
      </c>
      <c r="N148" s="22">
        <v>41913</v>
      </c>
      <c r="O148" s="22">
        <v>17319</v>
      </c>
      <c r="P148" s="22">
        <v>103514</v>
      </c>
      <c r="Q148" s="22">
        <v>12429</v>
      </c>
      <c r="R148" s="22">
        <v>150359</v>
      </c>
      <c r="S148" s="22">
        <v>0</v>
      </c>
      <c r="T148" s="22">
        <v>23000</v>
      </c>
      <c r="U148" s="22">
        <v>0</v>
      </c>
      <c r="V148" s="22">
        <v>4400</v>
      </c>
      <c r="W148" s="22">
        <v>675818</v>
      </c>
      <c r="X148" s="22">
        <v>95380</v>
      </c>
      <c r="Y148" s="22">
        <v>972142</v>
      </c>
      <c r="Z148" s="22">
        <v>71246</v>
      </c>
      <c r="AA148" s="22">
        <v>0</v>
      </c>
      <c r="AB148" s="22">
        <v>967682</v>
      </c>
      <c r="AC148" s="22">
        <v>0</v>
      </c>
      <c r="AD148" s="22">
        <v>5059673</v>
      </c>
      <c r="AE148" s="22">
        <v>807429</v>
      </c>
      <c r="AF148" s="22">
        <v>674414</v>
      </c>
      <c r="AG148" s="22">
        <v>0</v>
      </c>
      <c r="AH148" s="22">
        <v>566617</v>
      </c>
      <c r="AI148" s="22">
        <v>9504</v>
      </c>
      <c r="AJ148" s="22">
        <v>5000</v>
      </c>
      <c r="AK148" s="22">
        <v>83678</v>
      </c>
      <c r="AL148" s="22">
        <v>0</v>
      </c>
      <c r="AM148" s="22">
        <v>3696</v>
      </c>
      <c r="AN148" s="22">
        <v>0</v>
      </c>
      <c r="AO148" s="22">
        <v>25601</v>
      </c>
      <c r="AP148" s="22">
        <v>484533</v>
      </c>
      <c r="AQ148" s="22">
        <v>0</v>
      </c>
      <c r="AR148" s="22">
        <v>0</v>
      </c>
      <c r="AS148" s="22">
        <v>0</v>
      </c>
      <c r="AT148" s="22">
        <v>2660472</v>
      </c>
      <c r="AU148" s="22">
        <v>2399201</v>
      </c>
    </row>
    <row r="149" spans="1:47" x14ac:dyDescent="0.25">
      <c r="A149" s="22" t="s">
        <v>120</v>
      </c>
      <c r="B149" s="22" t="s">
        <v>292</v>
      </c>
      <c r="C149" s="22" t="s">
        <v>415</v>
      </c>
      <c r="D149" s="22" t="s">
        <v>416</v>
      </c>
      <c r="E149" s="22">
        <v>5885465</v>
      </c>
      <c r="F149" s="22">
        <v>0</v>
      </c>
      <c r="G149" s="22">
        <v>0</v>
      </c>
      <c r="H149" s="22">
        <v>0</v>
      </c>
      <c r="I149" s="22">
        <v>0</v>
      </c>
      <c r="J149" s="22">
        <v>51765</v>
      </c>
      <c r="K149" s="22">
        <v>686454</v>
      </c>
      <c r="L149" s="22">
        <v>3554076</v>
      </c>
      <c r="M149" s="22">
        <v>467908</v>
      </c>
      <c r="N149" s="22">
        <v>298346</v>
      </c>
      <c r="O149" s="22">
        <v>0</v>
      </c>
      <c r="P149" s="22">
        <v>780955</v>
      </c>
      <c r="Q149" s="22">
        <v>91494</v>
      </c>
      <c r="R149" s="22">
        <v>241398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19922</v>
      </c>
      <c r="Y149" s="22">
        <v>1968034</v>
      </c>
      <c r="Z149" s="22">
        <v>32180</v>
      </c>
      <c r="AA149" s="22">
        <v>0</v>
      </c>
      <c r="AB149" s="22">
        <v>85496</v>
      </c>
      <c r="AC149" s="22">
        <v>113939</v>
      </c>
      <c r="AD149" s="22">
        <v>14277432</v>
      </c>
      <c r="AE149" s="22">
        <v>4566750</v>
      </c>
      <c r="AF149" s="22">
        <v>3045571</v>
      </c>
      <c r="AG149" s="22">
        <v>1424565</v>
      </c>
      <c r="AH149" s="22">
        <v>1874543</v>
      </c>
      <c r="AI149" s="22">
        <v>0</v>
      </c>
      <c r="AJ149" s="22">
        <v>47054</v>
      </c>
      <c r="AK149" s="22">
        <v>0</v>
      </c>
      <c r="AL149" s="22">
        <v>0</v>
      </c>
      <c r="AM149" s="22">
        <v>3990</v>
      </c>
      <c r="AN149" s="22">
        <v>0</v>
      </c>
      <c r="AO149" s="22">
        <v>60452</v>
      </c>
      <c r="AP149" s="22">
        <v>3899169</v>
      </c>
      <c r="AQ149" s="22">
        <v>7186</v>
      </c>
      <c r="AR149" s="22">
        <v>0</v>
      </c>
      <c r="AS149" s="22">
        <v>28622</v>
      </c>
      <c r="AT149" s="22">
        <v>14957902</v>
      </c>
      <c r="AU149" s="22">
        <v>-680470</v>
      </c>
    </row>
    <row r="150" spans="1:47" x14ac:dyDescent="0.25">
      <c r="A150" s="22" t="s">
        <v>120</v>
      </c>
      <c r="B150" s="22" t="s">
        <v>292</v>
      </c>
      <c r="C150" s="22" t="s">
        <v>417</v>
      </c>
      <c r="D150" s="22" t="s">
        <v>418</v>
      </c>
      <c r="E150" s="22">
        <v>737296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20200</v>
      </c>
      <c r="L150" s="22">
        <v>362717</v>
      </c>
      <c r="M150" s="22">
        <v>25018</v>
      </c>
      <c r="N150" s="22">
        <v>7924</v>
      </c>
      <c r="O150" s="22">
        <v>0</v>
      </c>
      <c r="P150" s="22">
        <v>40336</v>
      </c>
      <c r="Q150" s="22">
        <v>2522</v>
      </c>
      <c r="R150" s="22">
        <v>29598</v>
      </c>
      <c r="S150" s="22">
        <v>0</v>
      </c>
      <c r="T150" s="22">
        <v>0</v>
      </c>
      <c r="U150" s="22">
        <v>0</v>
      </c>
      <c r="V150" s="22">
        <v>0</v>
      </c>
      <c r="W150" s="22">
        <v>1651645</v>
      </c>
      <c r="X150" s="22">
        <v>1903</v>
      </c>
      <c r="Y150" s="22">
        <v>2245239</v>
      </c>
      <c r="Z150" s="22">
        <v>66588</v>
      </c>
      <c r="AA150" s="22">
        <v>0</v>
      </c>
      <c r="AB150" s="22">
        <v>0</v>
      </c>
      <c r="AC150" s="22">
        <v>21424</v>
      </c>
      <c r="AD150" s="22">
        <v>5212410</v>
      </c>
      <c r="AE150" s="22">
        <v>417793</v>
      </c>
      <c r="AF150" s="22">
        <v>407144</v>
      </c>
      <c r="AG150" s="22">
        <v>144705</v>
      </c>
      <c r="AH150" s="22">
        <v>204092</v>
      </c>
      <c r="AI150" s="22">
        <v>0</v>
      </c>
      <c r="AJ150" s="22">
        <v>27215</v>
      </c>
      <c r="AK150" s="22">
        <v>12469</v>
      </c>
      <c r="AL150" s="22">
        <v>76011</v>
      </c>
      <c r="AM150" s="22">
        <v>15126</v>
      </c>
      <c r="AN150" s="22">
        <v>0</v>
      </c>
      <c r="AO150" s="22">
        <v>28189</v>
      </c>
      <c r="AP150" s="22">
        <v>273236</v>
      </c>
      <c r="AQ150" s="22">
        <v>0</v>
      </c>
      <c r="AR150" s="22">
        <v>0</v>
      </c>
      <c r="AS150" s="22">
        <v>53894</v>
      </c>
      <c r="AT150" s="22">
        <v>1659874</v>
      </c>
      <c r="AU150" s="22">
        <v>3552536</v>
      </c>
    </row>
    <row r="151" spans="1:47" x14ac:dyDescent="0.25">
      <c r="A151" s="22" t="s">
        <v>120</v>
      </c>
      <c r="B151" s="22" t="s">
        <v>292</v>
      </c>
      <c r="C151" s="22" t="s">
        <v>419</v>
      </c>
      <c r="D151" s="22" t="s">
        <v>420</v>
      </c>
      <c r="E151" s="22">
        <v>1932195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1554897</v>
      </c>
      <c r="M151" s="22">
        <v>36262</v>
      </c>
      <c r="N151" s="22">
        <v>41143</v>
      </c>
      <c r="O151" s="22">
        <v>62025</v>
      </c>
      <c r="P151" s="22">
        <v>74186</v>
      </c>
      <c r="Q151" s="22">
        <v>61298</v>
      </c>
      <c r="R151" s="22">
        <v>161923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5146</v>
      </c>
      <c r="Y151" s="22">
        <v>743250</v>
      </c>
      <c r="Z151" s="22">
        <v>53600</v>
      </c>
      <c r="AA151" s="22">
        <v>0</v>
      </c>
      <c r="AB151" s="22">
        <v>0</v>
      </c>
      <c r="AC151" s="22">
        <v>0</v>
      </c>
      <c r="AD151" s="22">
        <v>4725925</v>
      </c>
      <c r="AE151" s="22">
        <v>1070527</v>
      </c>
      <c r="AF151" s="22">
        <v>1202242</v>
      </c>
      <c r="AG151" s="22">
        <v>0</v>
      </c>
      <c r="AH151" s="22">
        <v>582095</v>
      </c>
      <c r="AI151" s="22">
        <v>0</v>
      </c>
      <c r="AJ151" s="22">
        <v>0</v>
      </c>
      <c r="AK151" s="22">
        <v>8114</v>
      </c>
      <c r="AL151" s="22">
        <v>59953</v>
      </c>
      <c r="AM151" s="22">
        <v>1577</v>
      </c>
      <c r="AN151" s="22">
        <v>0</v>
      </c>
      <c r="AO151" s="22">
        <v>138769</v>
      </c>
      <c r="AP151" s="22">
        <v>572083</v>
      </c>
      <c r="AQ151" s="22">
        <v>0</v>
      </c>
      <c r="AR151" s="22">
        <v>0</v>
      </c>
      <c r="AS151" s="22">
        <v>0</v>
      </c>
      <c r="AT151" s="22">
        <v>3635360</v>
      </c>
      <c r="AU151" s="22">
        <v>1090565</v>
      </c>
    </row>
    <row r="152" spans="1:47" x14ac:dyDescent="0.25">
      <c r="A152" s="22" t="s">
        <v>120</v>
      </c>
      <c r="B152" s="22" t="s">
        <v>292</v>
      </c>
      <c r="C152" s="22" t="s">
        <v>421</v>
      </c>
      <c r="D152" s="22" t="s">
        <v>422</v>
      </c>
      <c r="E152" s="22">
        <v>16174212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11919490</v>
      </c>
      <c r="M152" s="22">
        <v>348718</v>
      </c>
      <c r="N152" s="22">
        <v>0</v>
      </c>
      <c r="O152" s="22">
        <v>0</v>
      </c>
      <c r="P152" s="22">
        <v>786273</v>
      </c>
      <c r="Q152" s="22">
        <v>589913</v>
      </c>
      <c r="R152" s="22">
        <v>1438438</v>
      </c>
      <c r="S152" s="22">
        <v>0</v>
      </c>
      <c r="T152" s="22">
        <v>29269</v>
      </c>
      <c r="U152" s="22">
        <v>444326</v>
      </c>
      <c r="V152" s="22">
        <v>0</v>
      </c>
      <c r="W152" s="22">
        <v>2497435</v>
      </c>
      <c r="X152" s="22">
        <v>23641</v>
      </c>
      <c r="Y152" s="22">
        <v>8407182</v>
      </c>
      <c r="Z152" s="22">
        <v>807020</v>
      </c>
      <c r="AA152" s="22">
        <v>0</v>
      </c>
      <c r="AB152" s="22">
        <v>3269588</v>
      </c>
      <c r="AC152" s="22">
        <v>1959423</v>
      </c>
      <c r="AD152" s="22">
        <v>48694928</v>
      </c>
      <c r="AE152" s="22">
        <v>12329343</v>
      </c>
      <c r="AF152" s="22">
        <v>8174536</v>
      </c>
      <c r="AG152" s="22">
        <v>2224489</v>
      </c>
      <c r="AH152" s="22">
        <v>3982236</v>
      </c>
      <c r="AI152" s="22">
        <v>13876</v>
      </c>
      <c r="AJ152" s="22">
        <v>125542</v>
      </c>
      <c r="AK152" s="22">
        <v>0</v>
      </c>
      <c r="AL152" s="22">
        <v>0</v>
      </c>
      <c r="AM152" s="22">
        <v>46015</v>
      </c>
      <c r="AN152" s="22">
        <v>0</v>
      </c>
      <c r="AO152" s="22">
        <v>1398109</v>
      </c>
      <c r="AP152" s="22">
        <v>5422237</v>
      </c>
      <c r="AQ152" s="22">
        <v>0</v>
      </c>
      <c r="AR152" s="22">
        <v>0</v>
      </c>
      <c r="AS152" s="22">
        <v>32298</v>
      </c>
      <c r="AT152" s="22">
        <v>33748681</v>
      </c>
      <c r="AU152" s="22">
        <v>14946247</v>
      </c>
    </row>
    <row r="153" spans="1:47" x14ac:dyDescent="0.25">
      <c r="A153" s="22" t="s">
        <v>120</v>
      </c>
      <c r="B153" s="22" t="s">
        <v>292</v>
      </c>
      <c r="C153" s="22" t="s">
        <v>423</v>
      </c>
      <c r="D153" s="22" t="s">
        <v>424</v>
      </c>
      <c r="E153" s="22">
        <v>6116752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88653</v>
      </c>
      <c r="L153" s="22">
        <v>5863206</v>
      </c>
      <c r="M153" s="22">
        <v>54166</v>
      </c>
      <c r="N153" s="22">
        <v>311455</v>
      </c>
      <c r="O153" s="22">
        <v>132652</v>
      </c>
      <c r="P153" s="22">
        <v>557020</v>
      </c>
      <c r="Q153" s="22">
        <v>56714</v>
      </c>
      <c r="R153" s="22">
        <v>92848</v>
      </c>
      <c r="S153" s="22">
        <v>7664</v>
      </c>
      <c r="T153" s="22">
        <v>38848</v>
      </c>
      <c r="U153" s="22">
        <v>0</v>
      </c>
      <c r="V153" s="22">
        <v>0</v>
      </c>
      <c r="W153" s="22">
        <v>355873</v>
      </c>
      <c r="X153" s="22">
        <v>0</v>
      </c>
      <c r="Y153" s="22">
        <v>5055074</v>
      </c>
      <c r="Z153" s="22">
        <v>289277</v>
      </c>
      <c r="AA153" s="22">
        <v>0</v>
      </c>
      <c r="AB153" s="22">
        <v>254476</v>
      </c>
      <c r="AC153" s="22">
        <v>305438</v>
      </c>
      <c r="AD153" s="22">
        <v>19580116</v>
      </c>
      <c r="AE153" s="22">
        <v>4391332</v>
      </c>
      <c r="AF153" s="22">
        <v>3159735</v>
      </c>
      <c r="AG153" s="22">
        <v>2412162</v>
      </c>
      <c r="AH153" s="22">
        <v>1564868</v>
      </c>
      <c r="AI153" s="22">
        <v>0</v>
      </c>
      <c r="AJ153" s="22">
        <v>136908</v>
      </c>
      <c r="AK153" s="22">
        <v>0</v>
      </c>
      <c r="AL153" s="22">
        <v>557311</v>
      </c>
      <c r="AM153" s="22">
        <v>17049</v>
      </c>
      <c r="AN153" s="22">
        <v>0</v>
      </c>
      <c r="AO153" s="22">
        <v>308188</v>
      </c>
      <c r="AP153" s="22">
        <v>2491134</v>
      </c>
      <c r="AQ153" s="22">
        <v>0</v>
      </c>
      <c r="AR153" s="22">
        <v>0</v>
      </c>
      <c r="AS153" s="22">
        <v>93256</v>
      </c>
      <c r="AT153" s="22">
        <v>15131943</v>
      </c>
      <c r="AU153" s="22">
        <v>4448173</v>
      </c>
    </row>
    <row r="154" spans="1:47" x14ac:dyDescent="0.25">
      <c r="A154" s="22" t="s">
        <v>120</v>
      </c>
      <c r="B154" s="22" t="s">
        <v>292</v>
      </c>
      <c r="C154" s="22" t="s">
        <v>425</v>
      </c>
      <c r="D154" s="22" t="s">
        <v>426</v>
      </c>
      <c r="E154" s="22">
        <v>774246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827406</v>
      </c>
      <c r="M154" s="22">
        <v>60515</v>
      </c>
      <c r="N154" s="22">
        <v>7006</v>
      </c>
      <c r="O154" s="22">
        <v>14078</v>
      </c>
      <c r="P154" s="22">
        <v>33849</v>
      </c>
      <c r="Q154" s="22">
        <v>2021</v>
      </c>
      <c r="R154" s="22">
        <v>540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1465246</v>
      </c>
      <c r="Z154" s="22">
        <v>5845</v>
      </c>
      <c r="AA154" s="22">
        <v>0</v>
      </c>
      <c r="AB154" s="22">
        <v>0</v>
      </c>
      <c r="AC154" s="22">
        <v>21172</v>
      </c>
      <c r="AD154" s="22">
        <v>3211924</v>
      </c>
      <c r="AE154" s="22">
        <v>513068</v>
      </c>
      <c r="AF154" s="22">
        <v>681415</v>
      </c>
      <c r="AG154" s="22">
        <v>0</v>
      </c>
      <c r="AH154" s="22">
        <v>324444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104222</v>
      </c>
      <c r="AP154" s="22">
        <v>185511</v>
      </c>
      <c r="AQ154" s="22">
        <v>0</v>
      </c>
      <c r="AR154" s="22">
        <v>0</v>
      </c>
      <c r="AS154" s="22">
        <v>52313</v>
      </c>
      <c r="AT154" s="22">
        <v>1860973</v>
      </c>
      <c r="AU154" s="22">
        <v>1350951</v>
      </c>
    </row>
    <row r="155" spans="1:47" x14ac:dyDescent="0.25">
      <c r="A155" s="22" t="s">
        <v>120</v>
      </c>
      <c r="B155" s="22" t="s">
        <v>292</v>
      </c>
      <c r="C155" s="22" t="s">
        <v>427</v>
      </c>
      <c r="D155" s="22" t="s">
        <v>428</v>
      </c>
      <c r="E155" s="22">
        <v>845631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673888</v>
      </c>
      <c r="M155" s="22">
        <v>13209</v>
      </c>
      <c r="N155" s="22">
        <v>1823</v>
      </c>
      <c r="O155" s="22">
        <v>0</v>
      </c>
      <c r="P155" s="22">
        <v>127135</v>
      </c>
      <c r="Q155" s="22">
        <v>1046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8886</v>
      </c>
      <c r="X155" s="22">
        <v>3349</v>
      </c>
      <c r="Y155" s="22">
        <v>473950</v>
      </c>
      <c r="Z155" s="22">
        <v>159906</v>
      </c>
      <c r="AA155" s="22">
        <v>0</v>
      </c>
      <c r="AB155" s="22">
        <v>0</v>
      </c>
      <c r="AC155" s="22">
        <v>96303</v>
      </c>
      <c r="AD155" s="22">
        <v>2405126</v>
      </c>
      <c r="AE155" s="22">
        <v>702125</v>
      </c>
      <c r="AF155" s="22">
        <v>470387</v>
      </c>
      <c r="AG155" s="22">
        <v>0</v>
      </c>
      <c r="AH155" s="22">
        <v>597586</v>
      </c>
      <c r="AI155" s="22">
        <v>0</v>
      </c>
      <c r="AJ155" s="22">
        <v>0</v>
      </c>
      <c r="AK155" s="22">
        <v>0</v>
      </c>
      <c r="AL155" s="22">
        <v>102677</v>
      </c>
      <c r="AM155" s="22">
        <v>1047</v>
      </c>
      <c r="AN155" s="22">
        <v>0</v>
      </c>
      <c r="AO155" s="22">
        <v>40388</v>
      </c>
      <c r="AP155" s="22">
        <v>655720</v>
      </c>
      <c r="AQ155" s="22">
        <v>0</v>
      </c>
      <c r="AR155" s="22">
        <v>0</v>
      </c>
      <c r="AS155" s="22">
        <v>14493</v>
      </c>
      <c r="AT155" s="22">
        <v>2584423</v>
      </c>
      <c r="AU155" s="22">
        <v>-179297</v>
      </c>
    </row>
    <row r="156" spans="1:47" x14ac:dyDescent="0.25">
      <c r="A156" s="22" t="s">
        <v>120</v>
      </c>
      <c r="B156" s="22" t="s">
        <v>292</v>
      </c>
      <c r="C156" s="22" t="s">
        <v>429</v>
      </c>
      <c r="D156" s="22" t="s">
        <v>430</v>
      </c>
      <c r="E156" s="22">
        <v>6618934</v>
      </c>
      <c r="F156" s="22">
        <v>0</v>
      </c>
      <c r="G156" s="22">
        <v>0</v>
      </c>
      <c r="H156" s="22">
        <v>0</v>
      </c>
      <c r="I156" s="22">
        <v>0</v>
      </c>
      <c r="J156" s="22">
        <v>342697</v>
      </c>
      <c r="K156" s="22">
        <v>0</v>
      </c>
      <c r="L156" s="22">
        <v>3562723</v>
      </c>
      <c r="M156" s="22">
        <v>187086</v>
      </c>
      <c r="N156" s="22">
        <v>0</v>
      </c>
      <c r="O156" s="22">
        <v>0</v>
      </c>
      <c r="P156" s="22">
        <v>534244</v>
      </c>
      <c r="Q156" s="22">
        <v>42230</v>
      </c>
      <c r="R156" s="22">
        <v>0</v>
      </c>
      <c r="S156" s="22">
        <v>0</v>
      </c>
      <c r="T156" s="22">
        <v>65</v>
      </c>
      <c r="U156" s="22">
        <v>0</v>
      </c>
      <c r="V156" s="22">
        <v>6840</v>
      </c>
      <c r="W156" s="22">
        <v>0</v>
      </c>
      <c r="X156" s="22">
        <v>1658467</v>
      </c>
      <c r="Y156" s="22">
        <v>1161924</v>
      </c>
      <c r="Z156" s="22">
        <v>939284</v>
      </c>
      <c r="AA156" s="22">
        <v>0</v>
      </c>
      <c r="AB156" s="22">
        <v>138135</v>
      </c>
      <c r="AC156" s="22">
        <v>333068</v>
      </c>
      <c r="AD156" s="22">
        <v>15525697</v>
      </c>
      <c r="AE156" s="22">
        <v>5554922</v>
      </c>
      <c r="AF156" s="22">
        <v>4461065</v>
      </c>
      <c r="AG156" s="22">
        <v>15000</v>
      </c>
      <c r="AH156" s="22">
        <v>2286150</v>
      </c>
      <c r="AI156" s="22">
        <v>110413</v>
      </c>
      <c r="AJ156" s="22">
        <v>0</v>
      </c>
      <c r="AK156" s="22">
        <v>63300</v>
      </c>
      <c r="AL156" s="22">
        <v>191565</v>
      </c>
      <c r="AM156" s="22">
        <v>3217</v>
      </c>
      <c r="AN156" s="22">
        <v>0</v>
      </c>
      <c r="AO156" s="22">
        <v>229269</v>
      </c>
      <c r="AP156" s="22">
        <v>2990041</v>
      </c>
      <c r="AQ156" s="22">
        <v>0</v>
      </c>
      <c r="AR156" s="22">
        <v>0</v>
      </c>
      <c r="AS156" s="22">
        <v>341128</v>
      </c>
      <c r="AT156" s="22">
        <v>16246070</v>
      </c>
      <c r="AU156" s="22">
        <v>-720373</v>
      </c>
    </row>
    <row r="157" spans="1:47" x14ac:dyDescent="0.25">
      <c r="A157" s="22" t="s">
        <v>120</v>
      </c>
      <c r="B157" s="22" t="s">
        <v>292</v>
      </c>
      <c r="C157" s="22" t="s">
        <v>431</v>
      </c>
      <c r="D157" s="22" t="s">
        <v>432</v>
      </c>
      <c r="E157" s="22">
        <v>1792521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1515988</v>
      </c>
      <c r="M157" s="22">
        <v>34612</v>
      </c>
      <c r="N157" s="22">
        <v>0</v>
      </c>
      <c r="O157" s="22">
        <v>26820</v>
      </c>
      <c r="P157" s="22">
        <v>115673</v>
      </c>
      <c r="Q157" s="22">
        <v>85435</v>
      </c>
      <c r="R157" s="22">
        <v>0</v>
      </c>
      <c r="S157" s="22">
        <v>0</v>
      </c>
      <c r="T157" s="22">
        <v>0</v>
      </c>
      <c r="U157" s="22">
        <v>1190324</v>
      </c>
      <c r="V157" s="22">
        <v>5076</v>
      </c>
      <c r="W157" s="22">
        <v>3502946</v>
      </c>
      <c r="X157" s="22">
        <v>0</v>
      </c>
      <c r="Y157" s="22">
        <v>3986176</v>
      </c>
      <c r="Z157" s="22">
        <v>67909</v>
      </c>
      <c r="AA157" s="22">
        <v>0</v>
      </c>
      <c r="AB157" s="22">
        <v>0</v>
      </c>
      <c r="AC157" s="22">
        <v>0</v>
      </c>
      <c r="AD157" s="22">
        <v>12323480</v>
      </c>
      <c r="AE157" s="22">
        <v>1116969</v>
      </c>
      <c r="AF157" s="22">
        <v>728109</v>
      </c>
      <c r="AG157" s="22">
        <v>344116</v>
      </c>
      <c r="AH157" s="22">
        <v>176722</v>
      </c>
      <c r="AI157" s="22">
        <v>0</v>
      </c>
      <c r="AJ157" s="22">
        <v>0</v>
      </c>
      <c r="AK157" s="22">
        <v>69900</v>
      </c>
      <c r="AL157" s="22">
        <v>0</v>
      </c>
      <c r="AM157" s="22">
        <v>11199</v>
      </c>
      <c r="AN157" s="22">
        <v>0</v>
      </c>
      <c r="AO157" s="22">
        <v>0</v>
      </c>
      <c r="AP157" s="22">
        <v>290606</v>
      </c>
      <c r="AQ157" s="22">
        <v>7397</v>
      </c>
      <c r="AR157" s="22">
        <v>0</v>
      </c>
      <c r="AS157" s="22">
        <v>0</v>
      </c>
      <c r="AT157" s="22">
        <v>2745018</v>
      </c>
      <c r="AU157" s="22">
        <v>9578462</v>
      </c>
    </row>
    <row r="158" spans="1:47" x14ac:dyDescent="0.25">
      <c r="A158" s="22" t="s">
        <v>120</v>
      </c>
      <c r="B158" s="22" t="s">
        <v>292</v>
      </c>
      <c r="C158" s="22" t="s">
        <v>433</v>
      </c>
      <c r="D158" s="22" t="s">
        <v>434</v>
      </c>
      <c r="E158" s="22">
        <v>916410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1355673</v>
      </c>
      <c r="M158" s="22">
        <v>35255</v>
      </c>
      <c r="N158" s="22">
        <v>17285</v>
      </c>
      <c r="O158" s="22">
        <v>0</v>
      </c>
      <c r="P158" s="22">
        <v>82037</v>
      </c>
      <c r="Q158" s="22">
        <v>33333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838714</v>
      </c>
      <c r="X158" s="22">
        <v>0</v>
      </c>
      <c r="Y158" s="22">
        <v>20545</v>
      </c>
      <c r="Z158" s="22">
        <v>0</v>
      </c>
      <c r="AA158" s="22">
        <v>0</v>
      </c>
      <c r="AB158" s="22">
        <v>0</v>
      </c>
      <c r="AC158" s="22">
        <v>193279</v>
      </c>
      <c r="AD158" s="22">
        <v>3492531</v>
      </c>
      <c r="AE158" s="22">
        <v>784344</v>
      </c>
      <c r="AF158" s="22">
        <v>761727</v>
      </c>
      <c r="AG158" s="22">
        <v>52311</v>
      </c>
      <c r="AH158" s="22">
        <v>508772</v>
      </c>
      <c r="AI158" s="22">
        <v>0</v>
      </c>
      <c r="AJ158" s="22">
        <v>0</v>
      </c>
      <c r="AK158" s="22">
        <v>0</v>
      </c>
      <c r="AL158" s="22">
        <v>36637</v>
      </c>
      <c r="AM158" s="22">
        <v>0</v>
      </c>
      <c r="AN158" s="22">
        <v>0</v>
      </c>
      <c r="AO158" s="22">
        <v>51622</v>
      </c>
      <c r="AP158" s="22">
        <v>656214</v>
      </c>
      <c r="AQ158" s="22">
        <v>0</v>
      </c>
      <c r="AR158" s="22">
        <v>0</v>
      </c>
      <c r="AS158" s="22">
        <v>5975</v>
      </c>
      <c r="AT158" s="22">
        <v>2857602</v>
      </c>
      <c r="AU158" s="22">
        <v>634929</v>
      </c>
    </row>
    <row r="159" spans="1:47" x14ac:dyDescent="0.25">
      <c r="A159" s="22" t="s">
        <v>120</v>
      </c>
      <c r="B159" s="22" t="s">
        <v>292</v>
      </c>
      <c r="C159" s="22" t="s">
        <v>435</v>
      </c>
      <c r="D159" s="22" t="s">
        <v>436</v>
      </c>
      <c r="E159" s="22">
        <v>3632974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1615238</v>
      </c>
      <c r="M159" s="22">
        <v>230358</v>
      </c>
      <c r="N159" s="22">
        <v>0</v>
      </c>
      <c r="O159" s="22">
        <v>0</v>
      </c>
      <c r="P159" s="22">
        <v>312107</v>
      </c>
      <c r="Q159" s="22">
        <v>146073</v>
      </c>
      <c r="R159" s="22">
        <v>508300</v>
      </c>
      <c r="S159" s="22">
        <v>0</v>
      </c>
      <c r="T159" s="22">
        <v>45726</v>
      </c>
      <c r="U159" s="22">
        <v>0</v>
      </c>
      <c r="V159" s="22">
        <v>0</v>
      </c>
      <c r="W159" s="22">
        <v>23297</v>
      </c>
      <c r="X159" s="22">
        <v>0</v>
      </c>
      <c r="Y159" s="22">
        <v>1312112</v>
      </c>
      <c r="Z159" s="22">
        <v>450839</v>
      </c>
      <c r="AA159" s="22">
        <v>0</v>
      </c>
      <c r="AB159" s="22">
        <v>0</v>
      </c>
      <c r="AC159" s="22">
        <v>30890</v>
      </c>
      <c r="AD159" s="22">
        <v>8307914</v>
      </c>
      <c r="AE159" s="22">
        <v>2624416</v>
      </c>
      <c r="AF159" s="22">
        <v>1757729</v>
      </c>
      <c r="AG159" s="22">
        <v>0</v>
      </c>
      <c r="AH159" s="22">
        <v>1031966</v>
      </c>
      <c r="AI159" s="22">
        <v>0</v>
      </c>
      <c r="AJ159" s="22">
        <v>0</v>
      </c>
      <c r="AK159" s="22">
        <v>0</v>
      </c>
      <c r="AL159" s="22">
        <v>469952</v>
      </c>
      <c r="AM159" s="22">
        <v>0</v>
      </c>
      <c r="AN159" s="22">
        <v>1072</v>
      </c>
      <c r="AO159" s="22">
        <v>240148</v>
      </c>
      <c r="AP159" s="22">
        <v>1005227</v>
      </c>
      <c r="AQ159" s="22">
        <v>0</v>
      </c>
      <c r="AR159" s="22">
        <v>0</v>
      </c>
      <c r="AS159" s="22">
        <v>236641</v>
      </c>
      <c r="AT159" s="22">
        <v>7367151</v>
      </c>
      <c r="AU159" s="22">
        <v>940763</v>
      </c>
    </row>
    <row r="160" spans="1:47" x14ac:dyDescent="0.25">
      <c r="A160" s="22" t="s">
        <v>120</v>
      </c>
      <c r="B160" s="22" t="s">
        <v>292</v>
      </c>
      <c r="C160" s="22" t="s">
        <v>437</v>
      </c>
      <c r="D160" s="22" t="s">
        <v>438</v>
      </c>
      <c r="E160" s="22">
        <v>3946590</v>
      </c>
      <c r="F160" s="22">
        <v>0</v>
      </c>
      <c r="G160" s="22">
        <v>0</v>
      </c>
      <c r="H160" s="22">
        <v>0</v>
      </c>
      <c r="I160" s="22">
        <v>0</v>
      </c>
      <c r="J160" s="22">
        <v>192282</v>
      </c>
      <c r="K160" s="22">
        <v>126735</v>
      </c>
      <c r="L160" s="22">
        <v>5808574</v>
      </c>
      <c r="M160" s="22">
        <v>55276</v>
      </c>
      <c r="N160" s="22">
        <v>191518</v>
      </c>
      <c r="O160" s="22">
        <v>0</v>
      </c>
      <c r="P160" s="22">
        <v>242217</v>
      </c>
      <c r="Q160" s="22">
        <v>102341</v>
      </c>
      <c r="R160" s="22">
        <v>404919</v>
      </c>
      <c r="S160" s="22">
        <v>0</v>
      </c>
      <c r="T160" s="22">
        <v>9737</v>
      </c>
      <c r="U160" s="22">
        <v>887159</v>
      </c>
      <c r="V160" s="22">
        <v>0</v>
      </c>
      <c r="W160" s="22">
        <v>115000</v>
      </c>
      <c r="X160" s="22">
        <v>18712</v>
      </c>
      <c r="Y160" s="22">
        <v>4752574</v>
      </c>
      <c r="Z160" s="22">
        <v>200703</v>
      </c>
      <c r="AA160" s="22">
        <v>0</v>
      </c>
      <c r="AB160" s="22">
        <v>45121</v>
      </c>
      <c r="AC160" s="22">
        <v>18757</v>
      </c>
      <c r="AD160" s="22">
        <v>17118215</v>
      </c>
      <c r="AE160" s="22">
        <v>3611014</v>
      </c>
      <c r="AF160" s="22">
        <v>4736943</v>
      </c>
      <c r="AG160" s="22">
        <v>0</v>
      </c>
      <c r="AH160" s="22">
        <v>2033292</v>
      </c>
      <c r="AI160" s="22">
        <v>20648</v>
      </c>
      <c r="AJ160" s="22">
        <v>0</v>
      </c>
      <c r="AK160" s="22">
        <v>507912</v>
      </c>
      <c r="AL160" s="22">
        <v>0</v>
      </c>
      <c r="AM160" s="22">
        <v>5600</v>
      </c>
      <c r="AN160" s="22">
        <v>0</v>
      </c>
      <c r="AO160" s="22">
        <v>240013</v>
      </c>
      <c r="AP160" s="22">
        <v>1031336</v>
      </c>
      <c r="AQ160" s="22">
        <v>0</v>
      </c>
      <c r="AR160" s="22">
        <v>0</v>
      </c>
      <c r="AS160" s="22">
        <v>29683</v>
      </c>
      <c r="AT160" s="22">
        <v>12216441</v>
      </c>
      <c r="AU160" s="22">
        <v>4901774</v>
      </c>
    </row>
    <row r="161" spans="1:47" x14ac:dyDescent="0.25">
      <c r="A161" s="22" t="s">
        <v>120</v>
      </c>
      <c r="B161" s="22" t="s">
        <v>292</v>
      </c>
      <c r="C161" s="22" t="s">
        <v>439</v>
      </c>
      <c r="D161" s="22" t="s">
        <v>440</v>
      </c>
      <c r="E161" s="22">
        <v>1814685</v>
      </c>
      <c r="F161" s="22">
        <v>0</v>
      </c>
      <c r="G161" s="22">
        <v>0</v>
      </c>
      <c r="H161" s="22">
        <v>0</v>
      </c>
      <c r="I161" s="22">
        <v>0</v>
      </c>
      <c r="J161" s="22">
        <v>67089</v>
      </c>
      <c r="K161" s="22">
        <v>110429</v>
      </c>
      <c r="L161" s="22">
        <v>904193</v>
      </c>
      <c r="M161" s="22">
        <v>39041</v>
      </c>
      <c r="N161" s="22">
        <v>55221</v>
      </c>
      <c r="O161" s="22">
        <v>34228</v>
      </c>
      <c r="P161" s="22">
        <v>184508</v>
      </c>
      <c r="Q161" s="22">
        <v>193564</v>
      </c>
      <c r="R161" s="22">
        <v>229214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6044</v>
      </c>
      <c r="Y161" s="22">
        <v>2419965</v>
      </c>
      <c r="Z161" s="22">
        <v>4976561</v>
      </c>
      <c r="AA161" s="22">
        <v>0</v>
      </c>
      <c r="AB161" s="22">
        <v>0</v>
      </c>
      <c r="AC161" s="22">
        <v>1138213</v>
      </c>
      <c r="AD161" s="22">
        <v>12172955</v>
      </c>
      <c r="AE161" s="22">
        <v>1135290</v>
      </c>
      <c r="AF161" s="22">
        <v>937076</v>
      </c>
      <c r="AG161" s="22">
        <v>21870</v>
      </c>
      <c r="AH161" s="22">
        <v>727017</v>
      </c>
      <c r="AI161" s="22">
        <v>10000</v>
      </c>
      <c r="AJ161" s="22">
        <v>29615</v>
      </c>
      <c r="AK161" s="22">
        <v>296607</v>
      </c>
      <c r="AL161" s="22">
        <v>0</v>
      </c>
      <c r="AM161" s="22">
        <v>7709</v>
      </c>
      <c r="AN161" s="22">
        <v>24176</v>
      </c>
      <c r="AO161" s="22">
        <v>67132</v>
      </c>
      <c r="AP161" s="22">
        <v>792774</v>
      </c>
      <c r="AQ161" s="22">
        <v>3725</v>
      </c>
      <c r="AR161" s="22">
        <v>0</v>
      </c>
      <c r="AS161" s="22">
        <v>33581</v>
      </c>
      <c r="AT161" s="22">
        <v>4086572</v>
      </c>
      <c r="AU161" s="22">
        <v>8086383</v>
      </c>
    </row>
    <row r="162" spans="1:47" x14ac:dyDescent="0.25">
      <c r="A162" s="22" t="s">
        <v>120</v>
      </c>
      <c r="B162" s="22" t="s">
        <v>292</v>
      </c>
      <c r="C162" s="22" t="s">
        <v>441</v>
      </c>
      <c r="D162" s="22" t="s">
        <v>442</v>
      </c>
      <c r="E162" s="22">
        <v>1219191</v>
      </c>
      <c r="F162" s="22">
        <v>0</v>
      </c>
      <c r="G162" s="22">
        <v>0</v>
      </c>
      <c r="H162" s="22">
        <v>0</v>
      </c>
      <c r="I162" s="22">
        <v>0</v>
      </c>
      <c r="J162" s="22">
        <v>23351</v>
      </c>
      <c r="K162" s="22">
        <v>0</v>
      </c>
      <c r="L162" s="22">
        <v>2169904</v>
      </c>
      <c r="M162" s="22">
        <v>10105</v>
      </c>
      <c r="N162" s="22">
        <v>15278</v>
      </c>
      <c r="O162" s="22">
        <v>47051</v>
      </c>
      <c r="P162" s="22">
        <v>62750</v>
      </c>
      <c r="Q162" s="22">
        <v>13311</v>
      </c>
      <c r="R162" s="22">
        <v>151304</v>
      </c>
      <c r="S162" s="22">
        <v>2232</v>
      </c>
      <c r="T162" s="22">
        <v>0</v>
      </c>
      <c r="U162" s="22">
        <v>0</v>
      </c>
      <c r="V162" s="22">
        <v>0</v>
      </c>
      <c r="W162" s="22">
        <v>4282</v>
      </c>
      <c r="X162" s="22">
        <v>2809</v>
      </c>
      <c r="Y162" s="22">
        <v>466591</v>
      </c>
      <c r="Z162" s="22">
        <v>798329</v>
      </c>
      <c r="AA162" s="22">
        <v>0</v>
      </c>
      <c r="AB162" s="22">
        <v>8483</v>
      </c>
      <c r="AC162" s="22">
        <v>28131</v>
      </c>
      <c r="AD162" s="22">
        <v>5023102</v>
      </c>
      <c r="AE162" s="22">
        <v>1078081</v>
      </c>
      <c r="AF162" s="22">
        <v>1553197</v>
      </c>
      <c r="AG162" s="22">
        <v>0</v>
      </c>
      <c r="AH162" s="22">
        <v>1284428</v>
      </c>
      <c r="AI162" s="22">
        <v>8500</v>
      </c>
      <c r="AJ162" s="22">
        <v>0</v>
      </c>
      <c r="AK162" s="22">
        <v>3000</v>
      </c>
      <c r="AL162" s="22">
        <v>0</v>
      </c>
      <c r="AM162" s="22">
        <v>2678</v>
      </c>
      <c r="AN162" s="22">
        <v>0</v>
      </c>
      <c r="AO162" s="22">
        <v>182489</v>
      </c>
      <c r="AP162" s="22">
        <v>831956</v>
      </c>
      <c r="AQ162" s="22">
        <v>15565</v>
      </c>
      <c r="AR162" s="22">
        <v>30</v>
      </c>
      <c r="AS162" s="22">
        <v>994</v>
      </c>
      <c r="AT162" s="22">
        <v>4960918</v>
      </c>
      <c r="AU162" s="22">
        <v>62184</v>
      </c>
    </row>
    <row r="163" spans="1:47" x14ac:dyDescent="0.25">
      <c r="A163" s="22" t="s">
        <v>120</v>
      </c>
      <c r="B163" s="22" t="s">
        <v>292</v>
      </c>
      <c r="C163" s="22" t="s">
        <v>443</v>
      </c>
      <c r="D163" s="22" t="s">
        <v>444</v>
      </c>
      <c r="E163" s="22">
        <v>1925055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2471495</v>
      </c>
      <c r="M163" s="22">
        <v>76205</v>
      </c>
      <c r="N163" s="22">
        <v>0</v>
      </c>
      <c r="O163" s="22">
        <v>0</v>
      </c>
      <c r="P163" s="22">
        <v>77028</v>
      </c>
      <c r="Q163" s="22">
        <v>3767</v>
      </c>
      <c r="R163" s="22">
        <v>0</v>
      </c>
      <c r="S163" s="22">
        <v>0</v>
      </c>
      <c r="T163" s="22">
        <v>0</v>
      </c>
      <c r="U163" s="22">
        <v>0</v>
      </c>
      <c r="V163" s="22">
        <v>12838</v>
      </c>
      <c r="W163" s="22">
        <v>0</v>
      </c>
      <c r="X163" s="22">
        <v>562879</v>
      </c>
      <c r="Y163" s="22">
        <v>7001349</v>
      </c>
      <c r="Z163" s="22">
        <v>168819</v>
      </c>
      <c r="AA163" s="22">
        <v>0</v>
      </c>
      <c r="AB163" s="22">
        <v>0</v>
      </c>
      <c r="AC163" s="22">
        <v>0</v>
      </c>
      <c r="AD163" s="22">
        <v>12299435</v>
      </c>
      <c r="AE163" s="22">
        <v>2135311</v>
      </c>
      <c r="AF163" s="22">
        <v>1067344</v>
      </c>
      <c r="AG163" s="22">
        <v>0</v>
      </c>
      <c r="AH163" s="22">
        <v>949250</v>
      </c>
      <c r="AI163" s="22">
        <v>0</v>
      </c>
      <c r="AJ163" s="22">
        <v>0</v>
      </c>
      <c r="AK163" s="22">
        <v>101350</v>
      </c>
      <c r="AL163" s="22">
        <v>0</v>
      </c>
      <c r="AM163" s="22">
        <v>4372</v>
      </c>
      <c r="AN163" s="22">
        <v>0</v>
      </c>
      <c r="AO163" s="22">
        <v>110095</v>
      </c>
      <c r="AP163" s="22">
        <v>779444</v>
      </c>
      <c r="AQ163" s="22">
        <v>64786</v>
      </c>
      <c r="AR163" s="22">
        <v>0</v>
      </c>
      <c r="AS163" s="22">
        <v>0</v>
      </c>
      <c r="AT163" s="22">
        <v>5211952</v>
      </c>
      <c r="AU163" s="22">
        <v>7087483</v>
      </c>
    </row>
    <row r="164" spans="1:47" x14ac:dyDescent="0.25">
      <c r="A164" s="22" t="s">
        <v>120</v>
      </c>
      <c r="B164" s="22" t="s">
        <v>292</v>
      </c>
      <c r="C164" s="22" t="s">
        <v>445</v>
      </c>
      <c r="D164" s="22" t="s">
        <v>446</v>
      </c>
      <c r="E164" s="22">
        <v>4096566</v>
      </c>
      <c r="F164" s="22">
        <v>0</v>
      </c>
      <c r="G164" s="22">
        <v>0</v>
      </c>
      <c r="H164" s="22">
        <v>0</v>
      </c>
      <c r="I164" s="22">
        <v>0</v>
      </c>
      <c r="J164" s="22">
        <v>399881</v>
      </c>
      <c r="K164" s="22">
        <v>17332</v>
      </c>
      <c r="L164" s="22">
        <v>3267274</v>
      </c>
      <c r="M164" s="22">
        <v>55873</v>
      </c>
      <c r="N164" s="22">
        <v>79200</v>
      </c>
      <c r="O164" s="22">
        <v>13757</v>
      </c>
      <c r="P164" s="22">
        <v>0</v>
      </c>
      <c r="Q164" s="22">
        <v>54236</v>
      </c>
      <c r="R164" s="22">
        <v>36691</v>
      </c>
      <c r="S164" s="22">
        <v>0</v>
      </c>
      <c r="T164" s="22">
        <v>0</v>
      </c>
      <c r="U164" s="22">
        <v>0</v>
      </c>
      <c r="V164" s="22">
        <v>0</v>
      </c>
      <c r="W164" s="22">
        <v>1000</v>
      </c>
      <c r="X164" s="22">
        <v>12151</v>
      </c>
      <c r="Y164" s="22">
        <v>2619439</v>
      </c>
      <c r="Z164" s="22">
        <v>24180</v>
      </c>
      <c r="AA164" s="22">
        <v>0</v>
      </c>
      <c r="AB164" s="22">
        <v>4299</v>
      </c>
      <c r="AC164" s="22">
        <v>46254</v>
      </c>
      <c r="AD164" s="22">
        <v>10728133</v>
      </c>
      <c r="AE164" s="22">
        <v>2639675</v>
      </c>
      <c r="AF164" s="22">
        <v>1448356</v>
      </c>
      <c r="AG164" s="22">
        <v>1137544</v>
      </c>
      <c r="AH164" s="22">
        <v>840440</v>
      </c>
      <c r="AI164" s="22">
        <v>5782</v>
      </c>
      <c r="AJ164" s="22">
        <v>40000</v>
      </c>
      <c r="AK164" s="22">
        <v>149494</v>
      </c>
      <c r="AL164" s="22">
        <v>134101</v>
      </c>
      <c r="AM164" s="22">
        <v>2718</v>
      </c>
      <c r="AN164" s="22">
        <v>0</v>
      </c>
      <c r="AO164" s="22">
        <v>295659</v>
      </c>
      <c r="AP164" s="22">
        <v>2323662</v>
      </c>
      <c r="AQ164" s="22">
        <v>97137</v>
      </c>
      <c r="AR164" s="22">
        <v>0</v>
      </c>
      <c r="AS164" s="22">
        <v>8150</v>
      </c>
      <c r="AT164" s="22">
        <v>9122718</v>
      </c>
      <c r="AU164" s="22">
        <v>1605415</v>
      </c>
    </row>
    <row r="165" spans="1:47" x14ac:dyDescent="0.25">
      <c r="A165" s="22" t="s">
        <v>120</v>
      </c>
      <c r="B165" s="22" t="s">
        <v>292</v>
      </c>
      <c r="C165" s="22" t="s">
        <v>447</v>
      </c>
      <c r="D165" s="22" t="s">
        <v>448</v>
      </c>
      <c r="E165" s="22">
        <v>2194648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2707857</v>
      </c>
      <c r="M165" s="22">
        <v>46613</v>
      </c>
      <c r="N165" s="22">
        <v>11244</v>
      </c>
      <c r="O165" s="22">
        <v>1497</v>
      </c>
      <c r="P165" s="22">
        <v>0</v>
      </c>
      <c r="Q165" s="22">
        <v>12124</v>
      </c>
      <c r="R165" s="22">
        <v>48131</v>
      </c>
      <c r="S165" s="22">
        <v>0</v>
      </c>
      <c r="T165" s="22">
        <v>0</v>
      </c>
      <c r="U165" s="22">
        <v>0</v>
      </c>
      <c r="V165" s="22">
        <v>0</v>
      </c>
      <c r="W165" s="22">
        <v>14926</v>
      </c>
      <c r="X165" s="22">
        <v>6670</v>
      </c>
      <c r="Y165" s="22">
        <v>710352</v>
      </c>
      <c r="Z165" s="22">
        <v>187224</v>
      </c>
      <c r="AA165" s="22">
        <v>0</v>
      </c>
      <c r="AB165" s="22">
        <v>0</v>
      </c>
      <c r="AC165" s="22">
        <v>252160</v>
      </c>
      <c r="AD165" s="22">
        <v>6193446</v>
      </c>
      <c r="AE165" s="22">
        <v>1268160</v>
      </c>
      <c r="AF165" s="22">
        <v>1485403</v>
      </c>
      <c r="AG165" s="22">
        <v>0</v>
      </c>
      <c r="AH165" s="22">
        <v>1873623</v>
      </c>
      <c r="AI165" s="22">
        <v>0</v>
      </c>
      <c r="AJ165" s="22">
        <v>0</v>
      </c>
      <c r="AK165" s="22">
        <v>40700</v>
      </c>
      <c r="AL165" s="22">
        <v>0</v>
      </c>
      <c r="AM165" s="22">
        <v>13054</v>
      </c>
      <c r="AN165" s="22">
        <v>0</v>
      </c>
      <c r="AO165" s="22">
        <v>260851</v>
      </c>
      <c r="AP165" s="22">
        <v>479403</v>
      </c>
      <c r="AQ165" s="22">
        <v>0</v>
      </c>
      <c r="AR165" s="22">
        <v>0</v>
      </c>
      <c r="AS165" s="22">
        <v>0</v>
      </c>
      <c r="AT165" s="22">
        <v>5421194</v>
      </c>
      <c r="AU165" s="22">
        <v>772252</v>
      </c>
    </row>
    <row r="166" spans="1:47" x14ac:dyDescent="0.25">
      <c r="A166" s="22" t="s">
        <v>120</v>
      </c>
      <c r="B166" s="22" t="s">
        <v>292</v>
      </c>
      <c r="C166" s="22" t="s">
        <v>449</v>
      </c>
      <c r="D166" s="22" t="s">
        <v>450</v>
      </c>
      <c r="E166" s="22">
        <v>1717415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9208</v>
      </c>
      <c r="L166" s="22">
        <v>1445139</v>
      </c>
      <c r="M166" s="22">
        <v>25791</v>
      </c>
      <c r="N166" s="22">
        <v>55448</v>
      </c>
      <c r="O166" s="22">
        <v>29902</v>
      </c>
      <c r="P166" s="22">
        <v>192530</v>
      </c>
      <c r="Q166" s="22">
        <v>25565</v>
      </c>
      <c r="R166" s="22">
        <v>173421</v>
      </c>
      <c r="S166" s="22">
        <v>0</v>
      </c>
      <c r="T166" s="22">
        <v>8650</v>
      </c>
      <c r="U166" s="22">
        <v>109404</v>
      </c>
      <c r="V166" s="22">
        <v>0</v>
      </c>
      <c r="W166" s="22">
        <v>0</v>
      </c>
      <c r="X166" s="22">
        <v>6184</v>
      </c>
      <c r="Y166" s="22">
        <v>2336355</v>
      </c>
      <c r="Z166" s="22">
        <v>287523</v>
      </c>
      <c r="AA166" s="22">
        <v>64758</v>
      </c>
      <c r="AB166" s="22">
        <v>0</v>
      </c>
      <c r="AC166" s="22">
        <v>240971</v>
      </c>
      <c r="AD166" s="22">
        <v>6728264</v>
      </c>
      <c r="AE166" s="22">
        <v>1720353</v>
      </c>
      <c r="AF166" s="22">
        <v>1092234</v>
      </c>
      <c r="AG166" s="22">
        <v>317503</v>
      </c>
      <c r="AH166" s="22">
        <v>685670</v>
      </c>
      <c r="AI166" s="22">
        <v>0</v>
      </c>
      <c r="AJ166" s="22">
        <v>0</v>
      </c>
      <c r="AK166" s="22">
        <v>0</v>
      </c>
      <c r="AL166" s="22">
        <v>256385</v>
      </c>
      <c r="AM166" s="22">
        <v>2300</v>
      </c>
      <c r="AN166" s="22">
        <v>0</v>
      </c>
      <c r="AO166" s="22">
        <v>106871</v>
      </c>
      <c r="AP166" s="22">
        <v>856679</v>
      </c>
      <c r="AQ166" s="22">
        <v>118475</v>
      </c>
      <c r="AR166" s="22">
        <v>0</v>
      </c>
      <c r="AS166" s="22">
        <v>110180</v>
      </c>
      <c r="AT166" s="22">
        <v>5266650</v>
      </c>
      <c r="AU166" s="22">
        <v>1461614</v>
      </c>
    </row>
    <row r="167" spans="1:47" x14ac:dyDescent="0.25">
      <c r="A167" s="22" t="s">
        <v>120</v>
      </c>
      <c r="B167" s="22" t="s">
        <v>292</v>
      </c>
      <c r="C167" s="22" t="s">
        <v>451</v>
      </c>
      <c r="D167" s="22" t="s">
        <v>452</v>
      </c>
      <c r="E167" s="22">
        <v>5944202</v>
      </c>
      <c r="F167" s="22">
        <v>0</v>
      </c>
      <c r="G167" s="22">
        <v>0</v>
      </c>
      <c r="H167" s="22">
        <v>0</v>
      </c>
      <c r="I167" s="22">
        <v>0</v>
      </c>
      <c r="J167" s="22">
        <v>168344</v>
      </c>
      <c r="K167" s="22">
        <v>0</v>
      </c>
      <c r="L167" s="22">
        <v>2978977</v>
      </c>
      <c r="M167" s="22">
        <v>80341</v>
      </c>
      <c r="N167" s="22">
        <v>113736</v>
      </c>
      <c r="O167" s="22">
        <v>124767</v>
      </c>
      <c r="P167" s="22">
        <v>412282</v>
      </c>
      <c r="Q167" s="22">
        <v>71690</v>
      </c>
      <c r="R167" s="22">
        <v>205207</v>
      </c>
      <c r="S167" s="22">
        <v>0</v>
      </c>
      <c r="T167" s="22">
        <v>0</v>
      </c>
      <c r="U167" s="22">
        <v>0</v>
      </c>
      <c r="V167" s="22">
        <v>0</v>
      </c>
      <c r="W167" s="22">
        <v>1019907</v>
      </c>
      <c r="X167" s="22">
        <v>1184957</v>
      </c>
      <c r="Y167" s="22">
        <v>3895363</v>
      </c>
      <c r="Z167" s="22">
        <v>1380507</v>
      </c>
      <c r="AA167" s="22">
        <v>0</v>
      </c>
      <c r="AB167" s="22">
        <v>0</v>
      </c>
      <c r="AC167" s="22">
        <v>232532</v>
      </c>
      <c r="AD167" s="22">
        <v>17812812</v>
      </c>
      <c r="AE167" s="22">
        <v>4704926</v>
      </c>
      <c r="AF167" s="22">
        <v>1950693</v>
      </c>
      <c r="AG167" s="22">
        <v>1333346</v>
      </c>
      <c r="AH167" s="22">
        <v>1773690</v>
      </c>
      <c r="AI167" s="22">
        <v>0</v>
      </c>
      <c r="AJ167" s="22">
        <v>195324</v>
      </c>
      <c r="AK167" s="22">
        <v>403587</v>
      </c>
      <c r="AL167" s="22">
        <v>603971</v>
      </c>
      <c r="AM167" s="22">
        <v>30293</v>
      </c>
      <c r="AN167" s="22">
        <v>0</v>
      </c>
      <c r="AO167" s="22">
        <v>352833</v>
      </c>
      <c r="AP167" s="22">
        <v>1836705</v>
      </c>
      <c r="AQ167" s="22">
        <v>173311</v>
      </c>
      <c r="AR167" s="22">
        <v>0</v>
      </c>
      <c r="AS167" s="22">
        <v>0</v>
      </c>
      <c r="AT167" s="22">
        <v>13358679</v>
      </c>
      <c r="AU167" s="22">
        <v>4454133</v>
      </c>
    </row>
    <row r="168" spans="1:47" x14ac:dyDescent="0.25">
      <c r="A168" s="22" t="s">
        <v>120</v>
      </c>
      <c r="B168" s="22" t="s">
        <v>292</v>
      </c>
      <c r="C168" s="22" t="s">
        <v>453</v>
      </c>
      <c r="D168" s="22" t="s">
        <v>454</v>
      </c>
      <c r="E168" s="22">
        <v>512124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899952</v>
      </c>
      <c r="M168" s="22">
        <v>12938</v>
      </c>
      <c r="N168" s="22">
        <v>3517</v>
      </c>
      <c r="O168" s="22">
        <v>3890</v>
      </c>
      <c r="P168" s="22">
        <v>16076</v>
      </c>
      <c r="Q168" s="22">
        <v>11763</v>
      </c>
      <c r="R168" s="22">
        <v>11304</v>
      </c>
      <c r="S168" s="22">
        <v>0</v>
      </c>
      <c r="T168" s="22">
        <v>0</v>
      </c>
      <c r="U168" s="22">
        <v>0</v>
      </c>
      <c r="V168" s="22">
        <v>0</v>
      </c>
      <c r="W168" s="22">
        <v>478916</v>
      </c>
      <c r="X168" s="22">
        <v>2790</v>
      </c>
      <c r="Y168" s="22">
        <v>908046</v>
      </c>
      <c r="Z168" s="22">
        <v>74887</v>
      </c>
      <c r="AA168" s="22">
        <v>0</v>
      </c>
      <c r="AB168" s="22">
        <v>0</v>
      </c>
      <c r="AC168" s="22">
        <v>6471</v>
      </c>
      <c r="AD168" s="22">
        <v>2942674</v>
      </c>
      <c r="AE168" s="22">
        <v>383000</v>
      </c>
      <c r="AF168" s="22">
        <v>411528</v>
      </c>
      <c r="AG168" s="22">
        <v>16421</v>
      </c>
      <c r="AH168" s="22">
        <v>500823</v>
      </c>
      <c r="AI168" s="22">
        <v>0</v>
      </c>
      <c r="AJ168" s="22">
        <v>0</v>
      </c>
      <c r="AK168" s="22">
        <v>227441</v>
      </c>
      <c r="AL168" s="22">
        <v>0</v>
      </c>
      <c r="AM168" s="22">
        <v>86</v>
      </c>
      <c r="AN168" s="22">
        <v>0</v>
      </c>
      <c r="AO168" s="22">
        <v>4441</v>
      </c>
      <c r="AP168" s="22">
        <v>184291</v>
      </c>
      <c r="AQ168" s="22">
        <v>2500</v>
      </c>
      <c r="AR168" s="22">
        <v>0</v>
      </c>
      <c r="AS168" s="22">
        <v>4</v>
      </c>
      <c r="AT168" s="22">
        <v>1730535</v>
      </c>
      <c r="AU168" s="22">
        <v>1212139</v>
      </c>
    </row>
    <row r="169" spans="1:47" x14ac:dyDescent="0.25">
      <c r="A169" s="22" t="s">
        <v>120</v>
      </c>
      <c r="B169" s="22" t="s">
        <v>292</v>
      </c>
      <c r="C169" s="22" t="s">
        <v>455</v>
      </c>
      <c r="D169" s="22" t="s">
        <v>456</v>
      </c>
      <c r="E169" s="22">
        <v>1795877</v>
      </c>
      <c r="F169" s="22">
        <v>0</v>
      </c>
      <c r="G169" s="22">
        <v>0</v>
      </c>
      <c r="H169" s="22">
        <v>0</v>
      </c>
      <c r="I169" s="22">
        <v>0</v>
      </c>
      <c r="J169" s="22">
        <v>3001</v>
      </c>
      <c r="K169" s="22">
        <v>52786</v>
      </c>
      <c r="L169" s="22">
        <v>283303</v>
      </c>
      <c r="M169" s="22">
        <v>57864</v>
      </c>
      <c r="N169" s="22">
        <v>89704</v>
      </c>
      <c r="O169" s="22">
        <v>24185</v>
      </c>
      <c r="P169" s="22">
        <v>145847</v>
      </c>
      <c r="Q169" s="22">
        <v>332591</v>
      </c>
      <c r="R169" s="22">
        <v>23173</v>
      </c>
      <c r="S169" s="22">
        <v>0</v>
      </c>
      <c r="T169" s="22">
        <v>0</v>
      </c>
      <c r="U169" s="22">
        <v>6750</v>
      </c>
      <c r="V169" s="22">
        <v>0</v>
      </c>
      <c r="W169" s="22">
        <v>0</v>
      </c>
      <c r="X169" s="22">
        <v>4323</v>
      </c>
      <c r="Y169" s="22">
        <v>1029012</v>
      </c>
      <c r="Z169" s="22">
        <v>6748</v>
      </c>
      <c r="AA169" s="22">
        <v>60000</v>
      </c>
      <c r="AB169" s="22">
        <v>221471</v>
      </c>
      <c r="AC169" s="22">
        <v>149590</v>
      </c>
      <c r="AD169" s="22">
        <v>4286225</v>
      </c>
      <c r="AE169" s="22">
        <v>917447</v>
      </c>
      <c r="AF169" s="22">
        <v>486062</v>
      </c>
      <c r="AG169" s="22">
        <v>25075</v>
      </c>
      <c r="AH169" s="22">
        <v>562969</v>
      </c>
      <c r="AI169" s="22">
        <v>0</v>
      </c>
      <c r="AJ169" s="22">
        <v>0</v>
      </c>
      <c r="AK169" s="22">
        <v>0</v>
      </c>
      <c r="AL169" s="22">
        <v>168802</v>
      </c>
      <c r="AM169" s="22">
        <v>482</v>
      </c>
      <c r="AN169" s="22">
        <v>0</v>
      </c>
      <c r="AO169" s="22">
        <v>111877</v>
      </c>
      <c r="AP169" s="22">
        <v>1010830</v>
      </c>
      <c r="AQ169" s="22">
        <v>17388</v>
      </c>
      <c r="AR169" s="22">
        <v>0</v>
      </c>
      <c r="AS169" s="22">
        <v>36887</v>
      </c>
      <c r="AT169" s="22">
        <v>3337819</v>
      </c>
      <c r="AU169" s="22">
        <v>948406</v>
      </c>
    </row>
    <row r="170" spans="1:47" x14ac:dyDescent="0.25">
      <c r="A170" s="22" t="s">
        <v>120</v>
      </c>
      <c r="B170" s="22" t="s">
        <v>292</v>
      </c>
      <c r="C170" s="22" t="s">
        <v>457</v>
      </c>
      <c r="D170" s="22" t="s">
        <v>458</v>
      </c>
      <c r="E170" s="22">
        <v>5781191</v>
      </c>
      <c r="F170" s="22">
        <v>0</v>
      </c>
      <c r="G170" s="22">
        <v>0</v>
      </c>
      <c r="H170" s="22">
        <v>0</v>
      </c>
      <c r="I170" s="22">
        <v>0</v>
      </c>
      <c r="J170" s="22">
        <v>152542</v>
      </c>
      <c r="K170" s="22">
        <v>0</v>
      </c>
      <c r="L170" s="22">
        <v>3884646</v>
      </c>
      <c r="M170" s="22">
        <v>120404</v>
      </c>
      <c r="N170" s="22">
        <v>53644</v>
      </c>
      <c r="O170" s="22">
        <v>199851</v>
      </c>
      <c r="P170" s="22">
        <v>701846</v>
      </c>
      <c r="Q170" s="22">
        <v>221644</v>
      </c>
      <c r="R170" s="22">
        <v>3248522</v>
      </c>
      <c r="S170" s="22">
        <v>15522</v>
      </c>
      <c r="T170" s="22">
        <v>0</v>
      </c>
      <c r="U170" s="22">
        <v>0</v>
      </c>
      <c r="V170" s="22">
        <v>0</v>
      </c>
      <c r="W170" s="22">
        <v>256248</v>
      </c>
      <c r="X170" s="22">
        <v>17901</v>
      </c>
      <c r="Y170" s="22">
        <v>6208421</v>
      </c>
      <c r="Z170" s="22">
        <v>410050</v>
      </c>
      <c r="AA170" s="22">
        <v>0</v>
      </c>
      <c r="AB170" s="22">
        <v>370941</v>
      </c>
      <c r="AC170" s="22">
        <v>846250</v>
      </c>
      <c r="AD170" s="22">
        <v>22489623</v>
      </c>
      <c r="AE170" s="22">
        <v>3749516</v>
      </c>
      <c r="AF170" s="22">
        <v>3220130</v>
      </c>
      <c r="AG170" s="22">
        <v>0</v>
      </c>
      <c r="AH170" s="22">
        <v>1679138</v>
      </c>
      <c r="AI170" s="22">
        <v>0</v>
      </c>
      <c r="AJ170" s="22">
        <v>0</v>
      </c>
      <c r="AK170" s="22">
        <v>0</v>
      </c>
      <c r="AL170" s="22">
        <v>3407846</v>
      </c>
      <c r="AM170" s="22">
        <v>5016</v>
      </c>
      <c r="AN170" s="22">
        <v>0</v>
      </c>
      <c r="AO170" s="22">
        <v>880940</v>
      </c>
      <c r="AP170" s="22">
        <v>2388518</v>
      </c>
      <c r="AQ170" s="22">
        <v>0</v>
      </c>
      <c r="AR170" s="22">
        <v>0</v>
      </c>
      <c r="AS170" s="22">
        <v>175</v>
      </c>
      <c r="AT170" s="22">
        <v>15331279</v>
      </c>
      <c r="AU170" s="22">
        <v>7158344</v>
      </c>
    </row>
    <row r="171" spans="1:47" x14ac:dyDescent="0.25">
      <c r="A171" s="22" t="s">
        <v>120</v>
      </c>
      <c r="B171" s="22" t="s">
        <v>292</v>
      </c>
      <c r="C171" s="22" t="s">
        <v>459</v>
      </c>
      <c r="D171" s="22" t="s">
        <v>460</v>
      </c>
      <c r="E171" s="22">
        <v>842490</v>
      </c>
      <c r="F171" s="22">
        <v>0</v>
      </c>
      <c r="G171" s="22">
        <v>0</v>
      </c>
      <c r="H171" s="22">
        <v>0</v>
      </c>
      <c r="I171" s="22">
        <v>0</v>
      </c>
      <c r="J171" s="22">
        <v>8005</v>
      </c>
      <c r="K171" s="22">
        <v>0</v>
      </c>
      <c r="L171" s="22">
        <v>1451947</v>
      </c>
      <c r="M171" s="22">
        <v>32220</v>
      </c>
      <c r="N171" s="22">
        <v>4223</v>
      </c>
      <c r="O171" s="22">
        <v>2195</v>
      </c>
      <c r="P171" s="22">
        <v>21064</v>
      </c>
      <c r="Q171" s="22">
        <v>5315</v>
      </c>
      <c r="R171" s="22">
        <v>69822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639795</v>
      </c>
      <c r="Y171" s="22">
        <v>0</v>
      </c>
      <c r="Z171" s="22">
        <v>15274</v>
      </c>
      <c r="AA171" s="22">
        <v>0</v>
      </c>
      <c r="AB171" s="22">
        <v>0</v>
      </c>
      <c r="AC171" s="22">
        <v>136875</v>
      </c>
      <c r="AD171" s="22">
        <v>3229225</v>
      </c>
      <c r="AE171" s="22">
        <v>718344</v>
      </c>
      <c r="AF171" s="22">
        <v>835451</v>
      </c>
      <c r="AG171" s="22">
        <v>0</v>
      </c>
      <c r="AH171" s="22">
        <v>826296</v>
      </c>
      <c r="AI171" s="22">
        <v>0</v>
      </c>
      <c r="AJ171" s="22">
        <v>0</v>
      </c>
      <c r="AK171" s="22">
        <v>25819</v>
      </c>
      <c r="AL171" s="22">
        <v>0</v>
      </c>
      <c r="AM171" s="22">
        <v>0</v>
      </c>
      <c r="AN171" s="22">
        <v>0</v>
      </c>
      <c r="AO171" s="22">
        <v>27246</v>
      </c>
      <c r="AP171" s="22">
        <v>326521</v>
      </c>
      <c r="AQ171" s="22">
        <v>0</v>
      </c>
      <c r="AR171" s="22">
        <v>0</v>
      </c>
      <c r="AS171" s="22">
        <v>77655</v>
      </c>
      <c r="AT171" s="22">
        <v>2837332</v>
      </c>
      <c r="AU171" s="22">
        <v>391893</v>
      </c>
    </row>
    <row r="172" spans="1:47" x14ac:dyDescent="0.25">
      <c r="A172" s="22" t="s">
        <v>120</v>
      </c>
      <c r="B172" s="22" t="s">
        <v>292</v>
      </c>
      <c r="C172" s="22" t="s">
        <v>461</v>
      </c>
      <c r="D172" s="22" t="s">
        <v>462</v>
      </c>
      <c r="E172" s="22">
        <v>1126464</v>
      </c>
      <c r="F172" s="22">
        <v>0</v>
      </c>
      <c r="G172" s="22">
        <v>0</v>
      </c>
      <c r="H172" s="22">
        <v>0</v>
      </c>
      <c r="I172" s="22">
        <v>0</v>
      </c>
      <c r="J172" s="22">
        <v>43692</v>
      </c>
      <c r="K172" s="22">
        <v>0</v>
      </c>
      <c r="L172" s="22">
        <v>667264</v>
      </c>
      <c r="M172" s="22">
        <v>20620</v>
      </c>
      <c r="N172" s="22">
        <v>10143</v>
      </c>
      <c r="O172" s="22">
        <v>1296</v>
      </c>
      <c r="P172" s="22">
        <v>58295</v>
      </c>
      <c r="Q172" s="22">
        <v>64902</v>
      </c>
      <c r="R172" s="22">
        <v>8278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3333</v>
      </c>
      <c r="Y172" s="22">
        <v>803583</v>
      </c>
      <c r="Z172" s="22">
        <v>29100</v>
      </c>
      <c r="AA172" s="22">
        <v>0</v>
      </c>
      <c r="AB172" s="22">
        <v>0</v>
      </c>
      <c r="AC172" s="22">
        <v>13957</v>
      </c>
      <c r="AD172" s="22">
        <v>2850927</v>
      </c>
      <c r="AE172" s="22">
        <v>663423</v>
      </c>
      <c r="AF172" s="22">
        <v>546777</v>
      </c>
      <c r="AG172" s="22">
        <v>13901</v>
      </c>
      <c r="AH172" s="22">
        <v>463587</v>
      </c>
      <c r="AI172" s="22">
        <v>0</v>
      </c>
      <c r="AJ172" s="22">
        <v>0</v>
      </c>
      <c r="AK172" s="22">
        <v>10657</v>
      </c>
      <c r="AL172" s="22">
        <v>20748</v>
      </c>
      <c r="AM172" s="22">
        <v>0</v>
      </c>
      <c r="AN172" s="22">
        <v>0</v>
      </c>
      <c r="AO172" s="22">
        <v>67759</v>
      </c>
      <c r="AP172" s="22">
        <v>308282</v>
      </c>
      <c r="AQ172" s="22">
        <v>0</v>
      </c>
      <c r="AR172" s="22">
        <v>0</v>
      </c>
      <c r="AS172" s="22">
        <v>25435</v>
      </c>
      <c r="AT172" s="22">
        <v>2120569</v>
      </c>
      <c r="AU172" s="22">
        <v>730358</v>
      </c>
    </row>
    <row r="173" spans="1:47" x14ac:dyDescent="0.25">
      <c r="A173" s="22" t="s">
        <v>120</v>
      </c>
      <c r="B173" s="22" t="s">
        <v>292</v>
      </c>
      <c r="C173" s="22" t="s">
        <v>463</v>
      </c>
      <c r="D173" s="22" t="s">
        <v>464</v>
      </c>
      <c r="E173" s="22">
        <v>4251272</v>
      </c>
      <c r="F173" s="22">
        <v>0</v>
      </c>
      <c r="G173" s="22">
        <v>0</v>
      </c>
      <c r="H173" s="22">
        <v>0</v>
      </c>
      <c r="I173" s="22">
        <v>0</v>
      </c>
      <c r="J173" s="22">
        <v>5797</v>
      </c>
      <c r="K173" s="22">
        <v>29872</v>
      </c>
      <c r="L173" s="22">
        <v>2461068</v>
      </c>
      <c r="M173" s="22">
        <v>66390</v>
      </c>
      <c r="N173" s="22">
        <v>182630</v>
      </c>
      <c r="O173" s="22">
        <v>78481</v>
      </c>
      <c r="P173" s="22">
        <v>553709</v>
      </c>
      <c r="Q173" s="22">
        <v>52307</v>
      </c>
      <c r="R173" s="22">
        <v>207654</v>
      </c>
      <c r="S173" s="22">
        <v>0</v>
      </c>
      <c r="T173" s="22">
        <v>0</v>
      </c>
      <c r="U173" s="22">
        <v>0</v>
      </c>
      <c r="V173" s="22">
        <v>0</v>
      </c>
      <c r="W173" s="22">
        <v>9405</v>
      </c>
      <c r="X173" s="22">
        <v>16030</v>
      </c>
      <c r="Y173" s="22">
        <v>3192816</v>
      </c>
      <c r="Z173" s="22">
        <v>326135</v>
      </c>
      <c r="AA173" s="22">
        <v>0</v>
      </c>
      <c r="AB173" s="22">
        <v>0</v>
      </c>
      <c r="AC173" s="22">
        <v>239181</v>
      </c>
      <c r="AD173" s="22">
        <v>11672747</v>
      </c>
      <c r="AE173" s="22">
        <v>3063199</v>
      </c>
      <c r="AF173" s="22">
        <v>1629958</v>
      </c>
      <c r="AG173" s="22">
        <v>878358</v>
      </c>
      <c r="AH173" s="22">
        <v>2292377</v>
      </c>
      <c r="AI173" s="22">
        <v>0</v>
      </c>
      <c r="AJ173" s="22">
        <v>0</v>
      </c>
      <c r="AK173" s="22">
        <v>16525</v>
      </c>
      <c r="AL173" s="22">
        <v>506993</v>
      </c>
      <c r="AM173" s="22">
        <v>121</v>
      </c>
      <c r="AN173" s="22">
        <v>0</v>
      </c>
      <c r="AO173" s="22">
        <v>92606</v>
      </c>
      <c r="AP173" s="22">
        <v>2018452</v>
      </c>
      <c r="AQ173" s="22">
        <v>0</v>
      </c>
      <c r="AR173" s="22">
        <v>0</v>
      </c>
      <c r="AS173" s="22">
        <v>70861</v>
      </c>
      <c r="AT173" s="22">
        <v>10569450</v>
      </c>
      <c r="AU173" s="22">
        <v>1103297</v>
      </c>
    </row>
    <row r="174" spans="1:47" x14ac:dyDescent="0.25">
      <c r="A174" s="22" t="s">
        <v>120</v>
      </c>
      <c r="B174" s="22" t="s">
        <v>292</v>
      </c>
      <c r="C174" s="22" t="s">
        <v>465</v>
      </c>
      <c r="D174" s="22" t="s">
        <v>466</v>
      </c>
      <c r="E174" s="22">
        <v>296754</v>
      </c>
      <c r="F174" s="22">
        <v>0</v>
      </c>
      <c r="G174" s="22">
        <v>0</v>
      </c>
      <c r="H174" s="22">
        <v>0</v>
      </c>
      <c r="I174" s="22">
        <v>0</v>
      </c>
      <c r="J174" s="22">
        <v>2085</v>
      </c>
      <c r="K174" s="22">
        <v>0</v>
      </c>
      <c r="L174" s="22">
        <v>231317</v>
      </c>
      <c r="M174" s="22">
        <v>10825</v>
      </c>
      <c r="N174" s="22">
        <v>3685</v>
      </c>
      <c r="O174" s="22">
        <v>1441</v>
      </c>
      <c r="P174" s="22">
        <v>11396</v>
      </c>
      <c r="Q174" s="22">
        <v>19180</v>
      </c>
      <c r="R174" s="22">
        <v>9800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1686</v>
      </c>
      <c r="Y174" s="22">
        <v>356883</v>
      </c>
      <c r="Z174" s="22">
        <v>4500</v>
      </c>
      <c r="AA174" s="22">
        <v>0</v>
      </c>
      <c r="AB174" s="22">
        <v>0</v>
      </c>
      <c r="AC174" s="22">
        <v>0</v>
      </c>
      <c r="AD174" s="22">
        <v>949552</v>
      </c>
      <c r="AE174" s="22">
        <v>262485</v>
      </c>
      <c r="AF174" s="22">
        <v>130351</v>
      </c>
      <c r="AG174" s="22">
        <v>7793</v>
      </c>
      <c r="AH174" s="22">
        <v>153868</v>
      </c>
      <c r="AI174" s="22">
        <v>0</v>
      </c>
      <c r="AJ174" s="22">
        <v>0</v>
      </c>
      <c r="AK174" s="22">
        <v>21498</v>
      </c>
      <c r="AL174" s="22">
        <v>0</v>
      </c>
      <c r="AM174" s="22">
        <v>697</v>
      </c>
      <c r="AN174" s="22">
        <v>0</v>
      </c>
      <c r="AO174" s="22">
        <v>22663</v>
      </c>
      <c r="AP174" s="22">
        <v>236622</v>
      </c>
      <c r="AQ174" s="22">
        <v>2538</v>
      </c>
      <c r="AR174" s="22">
        <v>0</v>
      </c>
      <c r="AS174" s="22">
        <v>0</v>
      </c>
      <c r="AT174" s="22">
        <v>838515</v>
      </c>
      <c r="AU174" s="22">
        <v>111037</v>
      </c>
    </row>
    <row r="175" spans="1:47" x14ac:dyDescent="0.25">
      <c r="A175" s="22" t="s">
        <v>120</v>
      </c>
      <c r="B175" s="22" t="s">
        <v>292</v>
      </c>
      <c r="C175" s="22" t="s">
        <v>467</v>
      </c>
      <c r="D175" s="22" t="s">
        <v>468</v>
      </c>
      <c r="E175" s="22">
        <v>3837295</v>
      </c>
      <c r="F175" s="22">
        <v>5125</v>
      </c>
      <c r="G175" s="22">
        <v>0</v>
      </c>
      <c r="H175" s="22">
        <v>0</v>
      </c>
      <c r="I175" s="22">
        <v>0</v>
      </c>
      <c r="J175" s="22">
        <v>102304</v>
      </c>
      <c r="K175" s="22">
        <v>18000</v>
      </c>
      <c r="L175" s="22">
        <v>4743687</v>
      </c>
      <c r="M175" s="22">
        <v>62629</v>
      </c>
      <c r="N175" s="22">
        <v>187629</v>
      </c>
      <c r="O175" s="22">
        <v>80494</v>
      </c>
      <c r="P175" s="22">
        <v>476427</v>
      </c>
      <c r="Q175" s="22">
        <v>66300</v>
      </c>
      <c r="R175" s="22">
        <v>709580</v>
      </c>
      <c r="S175" s="22">
        <v>0</v>
      </c>
      <c r="T175" s="22">
        <v>29405</v>
      </c>
      <c r="U175" s="22">
        <v>0</v>
      </c>
      <c r="V175" s="22">
        <v>0</v>
      </c>
      <c r="W175" s="22">
        <v>1000</v>
      </c>
      <c r="X175" s="22">
        <v>15794</v>
      </c>
      <c r="Y175" s="22">
        <v>13617441</v>
      </c>
      <c r="Z175" s="22">
        <v>356348</v>
      </c>
      <c r="AA175" s="22">
        <v>0</v>
      </c>
      <c r="AB175" s="22">
        <v>0</v>
      </c>
      <c r="AC175" s="22">
        <v>775567</v>
      </c>
      <c r="AD175" s="22">
        <v>25085025</v>
      </c>
      <c r="AE175" s="22">
        <v>3355390</v>
      </c>
      <c r="AF175" s="22">
        <v>1498866</v>
      </c>
      <c r="AG175" s="22">
        <v>700452</v>
      </c>
      <c r="AH175" s="22">
        <v>2628778</v>
      </c>
      <c r="AI175" s="22">
        <v>14623</v>
      </c>
      <c r="AJ175" s="22">
        <v>386</v>
      </c>
      <c r="AK175" s="22">
        <v>583666</v>
      </c>
      <c r="AL175" s="22">
        <v>19880</v>
      </c>
      <c r="AM175" s="22">
        <v>10488</v>
      </c>
      <c r="AN175" s="22">
        <v>0</v>
      </c>
      <c r="AO175" s="22">
        <v>164785</v>
      </c>
      <c r="AP175" s="22">
        <v>5199187</v>
      </c>
      <c r="AQ175" s="22">
        <v>0</v>
      </c>
      <c r="AR175" s="22">
        <v>0</v>
      </c>
      <c r="AS175" s="22">
        <v>224976</v>
      </c>
      <c r="AT175" s="22">
        <v>14401477</v>
      </c>
      <c r="AU175" s="22">
        <v>10683548</v>
      </c>
    </row>
    <row r="176" spans="1:47" x14ac:dyDescent="0.25">
      <c r="A176" s="22" t="s">
        <v>120</v>
      </c>
      <c r="B176" s="22" t="s">
        <v>292</v>
      </c>
      <c r="C176" s="22" t="s">
        <v>469</v>
      </c>
      <c r="D176" s="22" t="s">
        <v>470</v>
      </c>
      <c r="E176" s="22">
        <v>8947461</v>
      </c>
      <c r="F176" s="22">
        <v>0</v>
      </c>
      <c r="G176" s="22">
        <v>0</v>
      </c>
      <c r="H176" s="22">
        <v>0</v>
      </c>
      <c r="I176" s="22">
        <v>0</v>
      </c>
      <c r="J176" s="22">
        <v>18877</v>
      </c>
      <c r="K176" s="22">
        <v>0</v>
      </c>
      <c r="L176" s="22">
        <v>8974570</v>
      </c>
      <c r="M176" s="22">
        <v>165986</v>
      </c>
      <c r="N176" s="22">
        <v>413888</v>
      </c>
      <c r="O176" s="22">
        <v>963908</v>
      </c>
      <c r="P176" s="22">
        <v>623966</v>
      </c>
      <c r="Q176" s="22">
        <v>237421</v>
      </c>
      <c r="R176" s="22">
        <v>195982</v>
      </c>
      <c r="S176" s="22">
        <v>0</v>
      </c>
      <c r="T176" s="22">
        <v>0</v>
      </c>
      <c r="U176" s="22">
        <v>0</v>
      </c>
      <c r="V176" s="22">
        <v>0</v>
      </c>
      <c r="W176" s="22">
        <v>1043850</v>
      </c>
      <c r="X176" s="22">
        <v>0</v>
      </c>
      <c r="Y176" s="22">
        <v>9481927</v>
      </c>
      <c r="Z176" s="22">
        <v>268317</v>
      </c>
      <c r="AA176" s="22">
        <v>0</v>
      </c>
      <c r="AB176" s="22">
        <v>273827</v>
      </c>
      <c r="AC176" s="22">
        <v>458363</v>
      </c>
      <c r="AD176" s="22">
        <v>32068343</v>
      </c>
      <c r="AE176" s="22">
        <v>6922457</v>
      </c>
      <c r="AF176" s="22">
        <v>223832</v>
      </c>
      <c r="AG176" s="22">
        <v>0</v>
      </c>
      <c r="AH176" s="22">
        <v>11423245</v>
      </c>
      <c r="AI176" s="22">
        <v>0</v>
      </c>
      <c r="AJ176" s="22">
        <v>21000</v>
      </c>
      <c r="AK176" s="22">
        <v>477170</v>
      </c>
      <c r="AL176" s="22">
        <v>0</v>
      </c>
      <c r="AM176" s="22">
        <v>33759</v>
      </c>
      <c r="AN176" s="22">
        <v>0</v>
      </c>
      <c r="AO176" s="22">
        <v>347972</v>
      </c>
      <c r="AP176" s="22">
        <v>3312065</v>
      </c>
      <c r="AQ176" s="22">
        <v>121506</v>
      </c>
      <c r="AR176" s="22">
        <v>0</v>
      </c>
      <c r="AS176" s="22">
        <v>0</v>
      </c>
      <c r="AT176" s="22">
        <v>22883006</v>
      </c>
      <c r="AU176" s="22">
        <v>9185337</v>
      </c>
    </row>
    <row r="177" spans="1:47" x14ac:dyDescent="0.25">
      <c r="A177" s="22" t="s">
        <v>120</v>
      </c>
      <c r="B177" s="22" t="s">
        <v>292</v>
      </c>
      <c r="C177" s="22" t="s">
        <v>471</v>
      </c>
      <c r="D177" s="22" t="s">
        <v>472</v>
      </c>
      <c r="E177" s="22">
        <v>8265281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6628656</v>
      </c>
      <c r="M177" s="22">
        <v>205666</v>
      </c>
      <c r="N177" s="22">
        <v>322925</v>
      </c>
      <c r="O177" s="22">
        <v>0</v>
      </c>
      <c r="P177" s="22">
        <v>0</v>
      </c>
      <c r="Q177" s="22">
        <v>696703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323445</v>
      </c>
      <c r="X177" s="22">
        <v>0</v>
      </c>
      <c r="Y177" s="22">
        <v>42844488</v>
      </c>
      <c r="Z177" s="22">
        <v>2037132</v>
      </c>
      <c r="AA177" s="22">
        <v>0</v>
      </c>
      <c r="AB177" s="22">
        <v>0</v>
      </c>
      <c r="AC177" s="22">
        <v>72526</v>
      </c>
      <c r="AD177" s="22">
        <v>61396822</v>
      </c>
      <c r="AE177" s="22">
        <v>5237513</v>
      </c>
      <c r="AF177" s="22">
        <v>5593117</v>
      </c>
      <c r="AG177" s="22">
        <v>1194264</v>
      </c>
      <c r="AH177" s="22">
        <v>1681688</v>
      </c>
      <c r="AI177" s="22">
        <v>0</v>
      </c>
      <c r="AJ177" s="22">
        <v>94685</v>
      </c>
      <c r="AK177" s="22">
        <v>90650</v>
      </c>
      <c r="AL177" s="22">
        <v>22348</v>
      </c>
      <c r="AM177" s="22">
        <v>9707</v>
      </c>
      <c r="AN177" s="22">
        <v>0</v>
      </c>
      <c r="AO177" s="22">
        <v>633787</v>
      </c>
      <c r="AP177" s="22">
        <v>2451756</v>
      </c>
      <c r="AQ177" s="22">
        <v>0</v>
      </c>
      <c r="AR177" s="22">
        <v>0</v>
      </c>
      <c r="AS177" s="22">
        <v>-30956</v>
      </c>
      <c r="AT177" s="22">
        <v>16978559</v>
      </c>
      <c r="AU177" s="22">
        <v>44418263</v>
      </c>
    </row>
    <row r="178" spans="1:47" x14ac:dyDescent="0.25">
      <c r="A178" s="22" t="s">
        <v>120</v>
      </c>
      <c r="B178" s="22" t="s">
        <v>292</v>
      </c>
      <c r="C178" s="22" t="s">
        <v>473</v>
      </c>
      <c r="D178" s="22" t="s">
        <v>474</v>
      </c>
      <c r="E178" s="22">
        <v>1971129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2906687</v>
      </c>
      <c r="M178" s="22">
        <v>51072</v>
      </c>
      <c r="N178" s="22">
        <v>97883</v>
      </c>
      <c r="O178" s="22">
        <v>30816</v>
      </c>
      <c r="P178" s="22">
        <v>0</v>
      </c>
      <c r="Q178" s="22">
        <v>106391</v>
      </c>
      <c r="R178" s="22">
        <v>139963</v>
      </c>
      <c r="S178" s="22">
        <v>0</v>
      </c>
      <c r="T178" s="22">
        <v>0</v>
      </c>
      <c r="U178" s="22">
        <v>0</v>
      </c>
      <c r="V178" s="22">
        <v>0</v>
      </c>
      <c r="W178" s="22">
        <v>281950</v>
      </c>
      <c r="X178" s="22">
        <v>0</v>
      </c>
      <c r="Y178" s="22">
        <v>2140707</v>
      </c>
      <c r="Z178" s="22">
        <v>291402</v>
      </c>
      <c r="AA178" s="22">
        <v>0</v>
      </c>
      <c r="AB178" s="22">
        <v>0</v>
      </c>
      <c r="AC178" s="22">
        <v>160363</v>
      </c>
      <c r="AD178" s="22">
        <v>8178363</v>
      </c>
      <c r="AE178" s="22">
        <v>1869910</v>
      </c>
      <c r="AF178" s="22">
        <v>689627</v>
      </c>
      <c r="AG178" s="22">
        <v>0</v>
      </c>
      <c r="AH178" s="22">
        <v>2184672</v>
      </c>
      <c r="AI178" s="22">
        <v>0</v>
      </c>
      <c r="AJ178" s="22">
        <v>0</v>
      </c>
      <c r="AK178" s="22">
        <v>503913</v>
      </c>
      <c r="AL178" s="22">
        <v>0</v>
      </c>
      <c r="AM178" s="22">
        <v>0</v>
      </c>
      <c r="AN178" s="22">
        <v>0</v>
      </c>
      <c r="AO178" s="22">
        <v>163699</v>
      </c>
      <c r="AP178" s="22">
        <v>713028</v>
      </c>
      <c r="AQ178" s="22">
        <v>5708</v>
      </c>
      <c r="AR178" s="22">
        <v>0</v>
      </c>
      <c r="AS178" s="22">
        <v>0</v>
      </c>
      <c r="AT178" s="22">
        <v>6130557</v>
      </c>
      <c r="AU178" s="22">
        <v>2047806</v>
      </c>
    </row>
    <row r="179" spans="1:47" x14ac:dyDescent="0.25">
      <c r="A179" s="22" t="s">
        <v>120</v>
      </c>
      <c r="B179" s="22" t="s">
        <v>292</v>
      </c>
      <c r="C179" s="22" t="s">
        <v>475</v>
      </c>
      <c r="D179" s="22" t="s">
        <v>476</v>
      </c>
      <c r="E179" s="22">
        <v>1965045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772831</v>
      </c>
      <c r="M179" s="22">
        <v>79316</v>
      </c>
      <c r="N179" s="22">
        <v>0</v>
      </c>
      <c r="O179" s="22">
        <v>0</v>
      </c>
      <c r="P179" s="22">
        <v>36107</v>
      </c>
      <c r="Q179" s="22">
        <v>7781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20998</v>
      </c>
      <c r="Y179" s="22">
        <v>1587570</v>
      </c>
      <c r="Z179" s="22">
        <v>650000</v>
      </c>
      <c r="AA179" s="22">
        <v>0</v>
      </c>
      <c r="AB179" s="22">
        <v>0</v>
      </c>
      <c r="AC179" s="22">
        <v>16971</v>
      </c>
      <c r="AD179" s="22">
        <v>5136619</v>
      </c>
      <c r="AE179" s="22">
        <v>1216180</v>
      </c>
      <c r="AF179" s="22">
        <v>974182</v>
      </c>
      <c r="AG179" s="22">
        <v>0</v>
      </c>
      <c r="AH179" s="22">
        <v>866969</v>
      </c>
      <c r="AI179" s="22">
        <v>1619</v>
      </c>
      <c r="AJ179" s="22">
        <v>0</v>
      </c>
      <c r="AK179" s="22">
        <v>54165</v>
      </c>
      <c r="AL179" s="22">
        <v>0</v>
      </c>
      <c r="AM179" s="22">
        <v>9070</v>
      </c>
      <c r="AN179" s="22">
        <v>0</v>
      </c>
      <c r="AO179" s="22">
        <v>39125</v>
      </c>
      <c r="AP179" s="22">
        <v>734229</v>
      </c>
      <c r="AQ179" s="22">
        <v>0</v>
      </c>
      <c r="AR179" s="22">
        <v>0</v>
      </c>
      <c r="AS179" s="22">
        <v>17903</v>
      </c>
      <c r="AT179" s="22">
        <v>3913442</v>
      </c>
      <c r="AU179" s="22">
        <v>1223177</v>
      </c>
    </row>
    <row r="180" spans="1:47" x14ac:dyDescent="0.25">
      <c r="A180" s="22" t="s">
        <v>120</v>
      </c>
      <c r="B180" s="22" t="s">
        <v>292</v>
      </c>
      <c r="C180" s="22" t="s">
        <v>477</v>
      </c>
      <c r="D180" s="22" t="s">
        <v>478</v>
      </c>
      <c r="E180" s="22">
        <v>10097106</v>
      </c>
      <c r="F180" s="22">
        <v>0</v>
      </c>
      <c r="G180" s="22">
        <v>40570</v>
      </c>
      <c r="H180" s="22">
        <v>0</v>
      </c>
      <c r="I180" s="22">
        <v>0</v>
      </c>
      <c r="J180" s="22">
        <v>18937</v>
      </c>
      <c r="K180" s="22">
        <v>0</v>
      </c>
      <c r="L180" s="22">
        <v>4514244</v>
      </c>
      <c r="M180" s="22">
        <v>206345</v>
      </c>
      <c r="N180" s="22">
        <v>558880</v>
      </c>
      <c r="O180" s="22">
        <v>414883</v>
      </c>
      <c r="P180" s="22">
        <v>884881</v>
      </c>
      <c r="Q180" s="22">
        <v>299465</v>
      </c>
      <c r="R180" s="22">
        <v>0</v>
      </c>
      <c r="S180" s="22">
        <v>0</v>
      </c>
      <c r="T180" s="22">
        <v>9076</v>
      </c>
      <c r="U180" s="22">
        <v>231925</v>
      </c>
      <c r="V180" s="22">
        <v>0</v>
      </c>
      <c r="W180" s="22">
        <v>0</v>
      </c>
      <c r="X180" s="22">
        <v>13399</v>
      </c>
      <c r="Y180" s="22">
        <v>8187477</v>
      </c>
      <c r="Z180" s="22">
        <v>169100</v>
      </c>
      <c r="AA180" s="22">
        <v>0</v>
      </c>
      <c r="AB180" s="22">
        <v>481132</v>
      </c>
      <c r="AC180" s="22">
        <v>575762</v>
      </c>
      <c r="AD180" s="22">
        <v>26703182</v>
      </c>
      <c r="AE180" s="22">
        <v>6599717</v>
      </c>
      <c r="AF180" s="22">
        <v>3617564</v>
      </c>
      <c r="AG180" s="22">
        <v>1288022</v>
      </c>
      <c r="AH180" s="22">
        <v>2367492</v>
      </c>
      <c r="AI180" s="22">
        <v>0</v>
      </c>
      <c r="AJ180" s="22">
        <v>0</v>
      </c>
      <c r="AK180" s="22">
        <v>0</v>
      </c>
      <c r="AL180" s="22">
        <v>825302</v>
      </c>
      <c r="AM180" s="22">
        <v>8246</v>
      </c>
      <c r="AN180" s="22">
        <v>0</v>
      </c>
      <c r="AO180" s="22">
        <v>352395</v>
      </c>
      <c r="AP180" s="22">
        <v>3351904</v>
      </c>
      <c r="AQ180" s="22">
        <v>0</v>
      </c>
      <c r="AR180" s="22">
        <v>0</v>
      </c>
      <c r="AS180" s="22">
        <v>584682</v>
      </c>
      <c r="AT180" s="22">
        <v>18995324</v>
      </c>
      <c r="AU180" s="22">
        <v>7707858</v>
      </c>
    </row>
    <row r="181" spans="1:47" x14ac:dyDescent="0.25">
      <c r="A181" s="22" t="s">
        <v>120</v>
      </c>
      <c r="B181" s="22" t="s">
        <v>292</v>
      </c>
      <c r="C181" s="22" t="s">
        <v>479</v>
      </c>
      <c r="D181" s="22" t="s">
        <v>480</v>
      </c>
      <c r="E181" s="22">
        <v>6372435</v>
      </c>
      <c r="F181" s="22">
        <v>0</v>
      </c>
      <c r="G181" s="22">
        <v>0</v>
      </c>
      <c r="H181" s="22">
        <v>0</v>
      </c>
      <c r="I181" s="22">
        <v>0</v>
      </c>
      <c r="J181" s="22">
        <v>32072</v>
      </c>
      <c r="K181" s="22">
        <v>0</v>
      </c>
      <c r="L181" s="22">
        <v>6980317</v>
      </c>
      <c r="M181" s="22">
        <v>99906</v>
      </c>
      <c r="N181" s="22">
        <v>201863</v>
      </c>
      <c r="O181" s="22">
        <v>231661</v>
      </c>
      <c r="P181" s="22">
        <v>855312</v>
      </c>
      <c r="Q181" s="22">
        <v>208137</v>
      </c>
      <c r="R181" s="22">
        <v>585605</v>
      </c>
      <c r="S181" s="22">
        <v>7034</v>
      </c>
      <c r="T181" s="22">
        <v>0</v>
      </c>
      <c r="U181" s="22">
        <v>0</v>
      </c>
      <c r="V181" s="22">
        <v>0</v>
      </c>
      <c r="W181" s="22">
        <v>22284</v>
      </c>
      <c r="X181" s="22">
        <v>21262</v>
      </c>
      <c r="Y181" s="22">
        <v>11091545</v>
      </c>
      <c r="Z181" s="22">
        <v>418276</v>
      </c>
      <c r="AA181" s="22">
        <v>0</v>
      </c>
      <c r="AB181" s="22">
        <v>-22137</v>
      </c>
      <c r="AC181" s="22">
        <v>279868</v>
      </c>
      <c r="AD181" s="22">
        <v>27385440</v>
      </c>
      <c r="AE181" s="22">
        <v>6902368</v>
      </c>
      <c r="AF181" s="22">
        <v>5378874</v>
      </c>
      <c r="AG181" s="22">
        <v>650011</v>
      </c>
      <c r="AH181" s="22">
        <v>2285801</v>
      </c>
      <c r="AI181" s="22">
        <v>35030</v>
      </c>
      <c r="AJ181" s="22">
        <v>93835</v>
      </c>
      <c r="AK181" s="22">
        <v>123747</v>
      </c>
      <c r="AL181" s="22">
        <v>71783</v>
      </c>
      <c r="AM181" s="22">
        <v>3872</v>
      </c>
      <c r="AN181" s="22">
        <v>14142</v>
      </c>
      <c r="AO181" s="22">
        <v>540831</v>
      </c>
      <c r="AP181" s="22">
        <v>3482222</v>
      </c>
      <c r="AQ181" s="22">
        <v>221866</v>
      </c>
      <c r="AR181" s="22">
        <v>0</v>
      </c>
      <c r="AS181" s="22">
        <v>6121</v>
      </c>
      <c r="AT181" s="22">
        <v>19810503</v>
      </c>
      <c r="AU181" s="22">
        <v>7574937</v>
      </c>
    </row>
    <row r="182" spans="1:47" x14ac:dyDescent="0.25">
      <c r="A182" s="22" t="s">
        <v>120</v>
      </c>
      <c r="B182" s="22" t="s">
        <v>292</v>
      </c>
      <c r="C182" s="22" t="s">
        <v>481</v>
      </c>
      <c r="D182" s="22" t="s">
        <v>482</v>
      </c>
      <c r="E182" s="22">
        <v>2457064</v>
      </c>
      <c r="F182" s="22">
        <v>0</v>
      </c>
      <c r="G182" s="22">
        <v>0</v>
      </c>
      <c r="H182" s="22">
        <v>0</v>
      </c>
      <c r="I182" s="22">
        <v>0</v>
      </c>
      <c r="J182" s="22">
        <v>165274</v>
      </c>
      <c r="K182" s="22">
        <v>72020</v>
      </c>
      <c r="L182" s="22">
        <v>2454833</v>
      </c>
      <c r="M182" s="22">
        <v>28452</v>
      </c>
      <c r="N182" s="22">
        <v>46918</v>
      </c>
      <c r="O182" s="22">
        <v>18234</v>
      </c>
      <c r="P182" s="22">
        <v>189882</v>
      </c>
      <c r="Q182" s="22">
        <v>44617</v>
      </c>
      <c r="R182" s="22">
        <v>132264</v>
      </c>
      <c r="S182" s="22">
        <v>0</v>
      </c>
      <c r="T182" s="22">
        <v>208596</v>
      </c>
      <c r="U182" s="22">
        <v>49519</v>
      </c>
      <c r="V182" s="22">
        <v>0</v>
      </c>
      <c r="W182" s="22">
        <v>697197</v>
      </c>
      <c r="X182" s="22">
        <v>10529</v>
      </c>
      <c r="Y182" s="22">
        <v>2200674</v>
      </c>
      <c r="Z182" s="22">
        <v>172978</v>
      </c>
      <c r="AA182" s="22">
        <v>0</v>
      </c>
      <c r="AB182" s="22">
        <v>30514</v>
      </c>
      <c r="AC182" s="22">
        <v>29741</v>
      </c>
      <c r="AD182" s="22">
        <v>9009306</v>
      </c>
      <c r="AE182" s="22">
        <v>2005951</v>
      </c>
      <c r="AF182" s="22">
        <v>1113321</v>
      </c>
      <c r="AG182" s="22">
        <v>0</v>
      </c>
      <c r="AH182" s="22">
        <v>1096896</v>
      </c>
      <c r="AI182" s="22">
        <v>0</v>
      </c>
      <c r="AJ182" s="22">
        <v>6500</v>
      </c>
      <c r="AK182" s="22">
        <v>300428</v>
      </c>
      <c r="AL182" s="22">
        <v>82551</v>
      </c>
      <c r="AM182" s="22">
        <v>36601</v>
      </c>
      <c r="AN182" s="22">
        <v>0</v>
      </c>
      <c r="AO182" s="22">
        <v>185764</v>
      </c>
      <c r="AP182" s="22">
        <v>0</v>
      </c>
      <c r="AQ182" s="22">
        <v>0</v>
      </c>
      <c r="AR182" s="22">
        <v>0</v>
      </c>
      <c r="AS182" s="22">
        <v>4517</v>
      </c>
      <c r="AT182" s="22">
        <v>4832529</v>
      </c>
      <c r="AU182" s="22">
        <v>4176777</v>
      </c>
    </row>
    <row r="183" spans="1:47" x14ac:dyDescent="0.25">
      <c r="A183" s="22" t="s">
        <v>120</v>
      </c>
      <c r="B183" s="22" t="s">
        <v>292</v>
      </c>
      <c r="C183" s="22" t="s">
        <v>483</v>
      </c>
      <c r="D183" s="22" t="s">
        <v>484</v>
      </c>
      <c r="E183" s="22">
        <v>1659880</v>
      </c>
      <c r="F183" s="22">
        <v>0</v>
      </c>
      <c r="G183" s="22">
        <v>0</v>
      </c>
      <c r="H183" s="22">
        <v>0</v>
      </c>
      <c r="I183" s="22">
        <v>0</v>
      </c>
      <c r="J183" s="22">
        <v>23059</v>
      </c>
      <c r="K183" s="22">
        <v>0</v>
      </c>
      <c r="L183" s="22">
        <v>1283317</v>
      </c>
      <c r="M183" s="22">
        <v>36392</v>
      </c>
      <c r="N183" s="22">
        <v>3260</v>
      </c>
      <c r="O183" s="22">
        <v>2334</v>
      </c>
      <c r="P183" s="22">
        <v>81414</v>
      </c>
      <c r="Q183" s="22">
        <v>32434</v>
      </c>
      <c r="R183" s="22">
        <v>43971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5172</v>
      </c>
      <c r="Y183" s="22">
        <v>1212114</v>
      </c>
      <c r="Z183" s="22">
        <v>170679</v>
      </c>
      <c r="AA183" s="22">
        <v>0</v>
      </c>
      <c r="AB183" s="22">
        <v>0</v>
      </c>
      <c r="AC183" s="22">
        <v>18934</v>
      </c>
      <c r="AD183" s="22">
        <v>4572960</v>
      </c>
      <c r="AE183" s="22">
        <v>881287</v>
      </c>
      <c r="AF183" s="22">
        <v>827110</v>
      </c>
      <c r="AG183" s="22">
        <v>0</v>
      </c>
      <c r="AH183" s="22">
        <v>1455890</v>
      </c>
      <c r="AI183" s="22">
        <v>0</v>
      </c>
      <c r="AJ183" s="22">
        <v>0</v>
      </c>
      <c r="AK183" s="22">
        <v>160610</v>
      </c>
      <c r="AL183" s="22">
        <v>344008</v>
      </c>
      <c r="AM183" s="22">
        <v>15478</v>
      </c>
      <c r="AN183" s="22">
        <v>0</v>
      </c>
      <c r="AO183" s="22">
        <v>49115</v>
      </c>
      <c r="AP183" s="22">
        <v>630330</v>
      </c>
      <c r="AQ183" s="22">
        <v>0</v>
      </c>
      <c r="AR183" s="22">
        <v>0</v>
      </c>
      <c r="AS183" s="22">
        <v>84142</v>
      </c>
      <c r="AT183" s="22">
        <v>4447970</v>
      </c>
      <c r="AU183" s="22">
        <v>124990</v>
      </c>
    </row>
    <row r="184" spans="1:47" x14ac:dyDescent="0.25">
      <c r="A184" s="22" t="s">
        <v>120</v>
      </c>
      <c r="B184" s="22" t="s">
        <v>292</v>
      </c>
      <c r="C184" s="22" t="s">
        <v>485</v>
      </c>
      <c r="D184" s="22" t="s">
        <v>486</v>
      </c>
      <c r="E184" s="22">
        <v>871866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667904</v>
      </c>
      <c r="M184" s="22">
        <v>34371</v>
      </c>
      <c r="N184" s="22">
        <v>1680</v>
      </c>
      <c r="O184" s="22">
        <v>3733</v>
      </c>
      <c r="P184" s="22">
        <v>52219</v>
      </c>
      <c r="Q184" s="22">
        <v>21144</v>
      </c>
      <c r="R184" s="22">
        <v>4885</v>
      </c>
      <c r="S184" s="22">
        <v>9083</v>
      </c>
      <c r="T184" s="22">
        <v>5826</v>
      </c>
      <c r="U184" s="22">
        <v>1000</v>
      </c>
      <c r="V184" s="22">
        <v>2908</v>
      </c>
      <c r="W184" s="22">
        <v>8646</v>
      </c>
      <c r="X184" s="22">
        <v>2896</v>
      </c>
      <c r="Y184" s="22">
        <v>1068007</v>
      </c>
      <c r="Z184" s="22">
        <v>125503</v>
      </c>
      <c r="AA184" s="22">
        <v>0</v>
      </c>
      <c r="AB184" s="22">
        <v>0</v>
      </c>
      <c r="AC184" s="22">
        <v>42216</v>
      </c>
      <c r="AD184" s="22">
        <v>2923887</v>
      </c>
      <c r="AE184" s="22">
        <v>813171</v>
      </c>
      <c r="AF184" s="22">
        <v>838726</v>
      </c>
      <c r="AG184" s="22">
        <v>0</v>
      </c>
      <c r="AH184" s="22">
        <v>450219</v>
      </c>
      <c r="AI184" s="22">
        <v>5504</v>
      </c>
      <c r="AJ184" s="22">
        <v>0</v>
      </c>
      <c r="AK184" s="22">
        <v>0</v>
      </c>
      <c r="AL184" s="22">
        <v>52463</v>
      </c>
      <c r="AM184" s="22">
        <v>1215</v>
      </c>
      <c r="AN184" s="22">
        <v>0</v>
      </c>
      <c r="AO184" s="22">
        <v>33792</v>
      </c>
      <c r="AP184" s="22">
        <v>265521</v>
      </c>
      <c r="AQ184" s="22">
        <v>0</v>
      </c>
      <c r="AR184" s="22">
        <v>0</v>
      </c>
      <c r="AS184" s="22">
        <v>7979</v>
      </c>
      <c r="AT184" s="22">
        <v>2468590</v>
      </c>
      <c r="AU184" s="22">
        <v>455297</v>
      </c>
    </row>
    <row r="185" spans="1:47" x14ac:dyDescent="0.25">
      <c r="A185" s="22" t="s">
        <v>120</v>
      </c>
      <c r="B185" s="22" t="s">
        <v>292</v>
      </c>
      <c r="C185" s="22" t="s">
        <v>487</v>
      </c>
      <c r="D185" s="22" t="s">
        <v>488</v>
      </c>
      <c r="E185" s="22">
        <v>857718</v>
      </c>
      <c r="F185" s="22">
        <v>0</v>
      </c>
      <c r="G185" s="22">
        <v>0</v>
      </c>
      <c r="H185" s="22">
        <v>0</v>
      </c>
      <c r="I185" s="22">
        <v>0</v>
      </c>
      <c r="J185" s="22">
        <v>43764</v>
      </c>
      <c r="K185" s="22">
        <v>98170</v>
      </c>
      <c r="L185" s="22">
        <v>508566</v>
      </c>
      <c r="M185" s="22">
        <v>17266</v>
      </c>
      <c r="N185" s="22">
        <v>9549</v>
      </c>
      <c r="O185" s="22">
        <v>0</v>
      </c>
      <c r="P185" s="22">
        <v>86221</v>
      </c>
      <c r="Q185" s="22">
        <v>3121</v>
      </c>
      <c r="R185" s="22">
        <v>29270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3537</v>
      </c>
      <c r="Y185" s="22">
        <v>865234</v>
      </c>
      <c r="Z185" s="22">
        <v>16071</v>
      </c>
      <c r="AA185" s="22">
        <v>0</v>
      </c>
      <c r="AB185" s="22">
        <v>0</v>
      </c>
      <c r="AC185" s="22">
        <v>2549</v>
      </c>
      <c r="AD185" s="22">
        <v>2541036</v>
      </c>
      <c r="AE185" s="22">
        <v>881740</v>
      </c>
      <c r="AF185" s="22">
        <v>842576</v>
      </c>
      <c r="AG185" s="22">
        <v>98726</v>
      </c>
      <c r="AH185" s="22">
        <v>514747</v>
      </c>
      <c r="AI185" s="22">
        <v>0</v>
      </c>
      <c r="AJ185" s="22">
        <v>0</v>
      </c>
      <c r="AK185" s="22">
        <v>96381</v>
      </c>
      <c r="AL185" s="22">
        <v>0</v>
      </c>
      <c r="AM185" s="22">
        <v>5143</v>
      </c>
      <c r="AN185" s="22">
        <v>0</v>
      </c>
      <c r="AO185" s="22">
        <v>8973</v>
      </c>
      <c r="AP185" s="22">
        <v>249192</v>
      </c>
      <c r="AQ185" s="22">
        <v>0</v>
      </c>
      <c r="AR185" s="22">
        <v>0</v>
      </c>
      <c r="AS185" s="22">
        <v>6015</v>
      </c>
      <c r="AT185" s="22">
        <v>2703493</v>
      </c>
      <c r="AU185" s="22">
        <v>-162457</v>
      </c>
    </row>
    <row r="186" spans="1:47" x14ac:dyDescent="0.25">
      <c r="A186" s="22" t="s">
        <v>120</v>
      </c>
      <c r="B186" s="22" t="s">
        <v>292</v>
      </c>
      <c r="C186" s="22" t="s">
        <v>489</v>
      </c>
      <c r="D186" s="22" t="s">
        <v>490</v>
      </c>
      <c r="E186" s="22">
        <v>2245265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1440817</v>
      </c>
      <c r="M186" s="22">
        <v>199529</v>
      </c>
      <c r="N186" s="22">
        <v>49416</v>
      </c>
      <c r="O186" s="22">
        <v>0</v>
      </c>
      <c r="P186" s="22">
        <v>115257</v>
      </c>
      <c r="Q186" s="22">
        <v>22312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380686</v>
      </c>
      <c r="X186" s="22">
        <v>4719</v>
      </c>
      <c r="Y186" s="22">
        <v>1681829</v>
      </c>
      <c r="Z186" s="22">
        <v>0</v>
      </c>
      <c r="AA186" s="22">
        <v>0</v>
      </c>
      <c r="AB186" s="22">
        <v>0</v>
      </c>
      <c r="AC186" s="22">
        <v>87907</v>
      </c>
      <c r="AD186" s="22">
        <v>6227737</v>
      </c>
      <c r="AE186" s="22">
        <v>1146332</v>
      </c>
      <c r="AF186" s="22">
        <v>919817</v>
      </c>
      <c r="AG186" s="22">
        <v>360579</v>
      </c>
      <c r="AH186" s="22">
        <v>489415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48173</v>
      </c>
      <c r="AP186" s="22">
        <v>946671</v>
      </c>
      <c r="AQ186" s="22">
        <v>158926</v>
      </c>
      <c r="AR186" s="22">
        <v>0</v>
      </c>
      <c r="AS186" s="22">
        <v>4562</v>
      </c>
      <c r="AT186" s="22">
        <v>4074475</v>
      </c>
      <c r="AU186" s="22">
        <v>2153262</v>
      </c>
    </row>
    <row r="187" spans="1:47" x14ac:dyDescent="0.25">
      <c r="A187" s="22" t="s">
        <v>120</v>
      </c>
      <c r="B187" s="22" t="s">
        <v>292</v>
      </c>
      <c r="C187" s="22" t="s">
        <v>491</v>
      </c>
      <c r="D187" s="22" t="s">
        <v>492</v>
      </c>
      <c r="E187" s="22">
        <v>1997499</v>
      </c>
      <c r="F187" s="22">
        <v>0</v>
      </c>
      <c r="G187" s="22">
        <v>0</v>
      </c>
      <c r="H187" s="22">
        <v>0</v>
      </c>
      <c r="I187" s="22">
        <v>0</v>
      </c>
      <c r="J187" s="22">
        <v>174422</v>
      </c>
      <c r="K187" s="22">
        <v>0</v>
      </c>
      <c r="L187" s="22">
        <v>3465717</v>
      </c>
      <c r="M187" s="22">
        <v>37152</v>
      </c>
      <c r="N187" s="22">
        <v>18761</v>
      </c>
      <c r="O187" s="22">
        <v>37097</v>
      </c>
      <c r="P187" s="22">
        <v>67659</v>
      </c>
      <c r="Q187" s="22">
        <v>12991</v>
      </c>
      <c r="R187" s="22">
        <v>114611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6510</v>
      </c>
      <c r="Y187" s="22">
        <v>920377</v>
      </c>
      <c r="Z187" s="22">
        <v>1125743</v>
      </c>
      <c r="AA187" s="22">
        <v>0</v>
      </c>
      <c r="AB187" s="22">
        <v>0</v>
      </c>
      <c r="AC187" s="22">
        <v>489154</v>
      </c>
      <c r="AD187" s="22">
        <v>8467693</v>
      </c>
      <c r="AE187" s="22">
        <v>2175453</v>
      </c>
      <c r="AF187" s="22">
        <v>1261572</v>
      </c>
      <c r="AG187" s="22">
        <v>967135</v>
      </c>
      <c r="AH187" s="22">
        <v>1221662</v>
      </c>
      <c r="AI187" s="22">
        <v>0</v>
      </c>
      <c r="AJ187" s="22">
        <v>0</v>
      </c>
      <c r="AK187" s="22">
        <v>8691</v>
      </c>
      <c r="AL187" s="22">
        <v>174929</v>
      </c>
      <c r="AM187" s="22">
        <v>26483</v>
      </c>
      <c r="AN187" s="22">
        <v>0</v>
      </c>
      <c r="AO187" s="22">
        <v>305767</v>
      </c>
      <c r="AP187" s="22">
        <v>1653923</v>
      </c>
      <c r="AQ187" s="22">
        <v>48</v>
      </c>
      <c r="AR187" s="22">
        <v>0</v>
      </c>
      <c r="AS187" s="22">
        <v>44271</v>
      </c>
      <c r="AT187" s="22">
        <v>7839934</v>
      </c>
      <c r="AU187" s="22">
        <v>627759</v>
      </c>
    </row>
    <row r="188" spans="1:47" x14ac:dyDescent="0.25">
      <c r="A188" s="22" t="s">
        <v>120</v>
      </c>
      <c r="B188" s="22" t="s">
        <v>292</v>
      </c>
      <c r="C188" s="22" t="s">
        <v>493</v>
      </c>
      <c r="D188" s="22" t="s">
        <v>494</v>
      </c>
      <c r="E188" s="22">
        <v>525046</v>
      </c>
      <c r="F188" s="22">
        <v>0</v>
      </c>
      <c r="G188" s="22">
        <v>0</v>
      </c>
      <c r="H188" s="22">
        <v>0</v>
      </c>
      <c r="I188" s="22">
        <v>0</v>
      </c>
      <c r="J188" s="22">
        <v>259525</v>
      </c>
      <c r="K188" s="22">
        <v>0</v>
      </c>
      <c r="L188" s="22">
        <v>764596</v>
      </c>
      <c r="M188" s="22">
        <v>37173</v>
      </c>
      <c r="N188" s="22">
        <v>7306</v>
      </c>
      <c r="O188" s="22">
        <v>0</v>
      </c>
      <c r="P188" s="22">
        <v>18344</v>
      </c>
      <c r="Q188" s="22">
        <v>6935</v>
      </c>
      <c r="R188" s="22">
        <v>119039</v>
      </c>
      <c r="S188" s="22">
        <v>0</v>
      </c>
      <c r="T188" s="22">
        <v>0</v>
      </c>
      <c r="U188" s="22">
        <v>0</v>
      </c>
      <c r="V188" s="22">
        <v>0</v>
      </c>
      <c r="W188" s="22">
        <v>3713</v>
      </c>
      <c r="X188" s="22">
        <v>3180</v>
      </c>
      <c r="Y188" s="22">
        <v>131501</v>
      </c>
      <c r="Z188" s="22">
        <v>251376</v>
      </c>
      <c r="AA188" s="22">
        <v>0</v>
      </c>
      <c r="AB188" s="22">
        <v>77336</v>
      </c>
      <c r="AC188" s="22">
        <v>0</v>
      </c>
      <c r="AD188" s="22">
        <v>2205070</v>
      </c>
      <c r="AE188" s="22">
        <v>679214</v>
      </c>
      <c r="AF188" s="22">
        <v>594508</v>
      </c>
      <c r="AG188" s="22">
        <v>0</v>
      </c>
      <c r="AH188" s="22">
        <v>417401</v>
      </c>
      <c r="AI188" s="22">
        <v>9241</v>
      </c>
      <c r="AJ188" s="22">
        <v>0</v>
      </c>
      <c r="AK188" s="22">
        <v>0</v>
      </c>
      <c r="AL188" s="22">
        <v>74128</v>
      </c>
      <c r="AM188" s="22">
        <v>1022</v>
      </c>
      <c r="AN188" s="22">
        <v>0</v>
      </c>
      <c r="AO188" s="22">
        <v>2614</v>
      </c>
      <c r="AP188" s="22">
        <v>374142</v>
      </c>
      <c r="AQ188" s="22">
        <v>0</v>
      </c>
      <c r="AR188" s="22">
        <v>0</v>
      </c>
      <c r="AS188" s="22">
        <v>88</v>
      </c>
      <c r="AT188" s="22">
        <v>2152358</v>
      </c>
      <c r="AU188" s="22">
        <v>52712</v>
      </c>
    </row>
    <row r="189" spans="1:47" x14ac:dyDescent="0.25">
      <c r="A189" s="22" t="s">
        <v>120</v>
      </c>
      <c r="B189" s="22" t="s">
        <v>292</v>
      </c>
      <c r="C189" s="22" t="s">
        <v>495</v>
      </c>
      <c r="D189" s="22" t="s">
        <v>496</v>
      </c>
      <c r="E189" s="22">
        <v>6959834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3291233</v>
      </c>
      <c r="M189" s="22">
        <v>69555</v>
      </c>
      <c r="N189" s="22">
        <v>36219</v>
      </c>
      <c r="O189" s="22">
        <v>49660</v>
      </c>
      <c r="P189" s="22">
        <v>670739</v>
      </c>
      <c r="Q189" s="22">
        <v>84321</v>
      </c>
      <c r="R189" s="22">
        <v>359501</v>
      </c>
      <c r="S189" s="22">
        <v>0</v>
      </c>
      <c r="T189" s="22">
        <v>77926</v>
      </c>
      <c r="U189" s="22">
        <v>0</v>
      </c>
      <c r="V189" s="22">
        <v>0</v>
      </c>
      <c r="W189" s="22">
        <v>444825</v>
      </c>
      <c r="X189" s="22">
        <v>0</v>
      </c>
      <c r="Y189" s="22">
        <v>3071057</v>
      </c>
      <c r="Z189" s="22">
        <v>535646</v>
      </c>
      <c r="AA189" s="22">
        <v>0</v>
      </c>
      <c r="AB189" s="22">
        <v>0</v>
      </c>
      <c r="AC189" s="22">
        <v>106682</v>
      </c>
      <c r="AD189" s="22">
        <v>15757198</v>
      </c>
      <c r="AE189" s="22">
        <v>5885311</v>
      </c>
      <c r="AF189" s="22">
        <v>2705675</v>
      </c>
      <c r="AG189" s="22">
        <v>728920</v>
      </c>
      <c r="AH189" s="22">
        <v>2522792</v>
      </c>
      <c r="AI189" s="22">
        <v>8490</v>
      </c>
      <c r="AJ189" s="22">
        <v>0</v>
      </c>
      <c r="AK189" s="22">
        <v>590042</v>
      </c>
      <c r="AL189" s="22">
        <v>0</v>
      </c>
      <c r="AM189" s="22">
        <v>18620</v>
      </c>
      <c r="AN189" s="22">
        <v>39367</v>
      </c>
      <c r="AO189" s="22">
        <v>70389</v>
      </c>
      <c r="AP189" s="22">
        <v>3613017</v>
      </c>
      <c r="AQ189" s="22">
        <v>0</v>
      </c>
      <c r="AR189" s="22">
        <v>0</v>
      </c>
      <c r="AS189" s="22">
        <v>50000</v>
      </c>
      <c r="AT189" s="22">
        <v>16232623</v>
      </c>
      <c r="AU189" s="22">
        <v>-475425</v>
      </c>
    </row>
    <row r="190" spans="1:47" x14ac:dyDescent="0.25">
      <c r="A190" s="22" t="s">
        <v>120</v>
      </c>
      <c r="B190" s="22" t="s">
        <v>292</v>
      </c>
      <c r="C190" s="22" t="s">
        <v>497</v>
      </c>
      <c r="D190" s="22" t="s">
        <v>498</v>
      </c>
      <c r="E190" s="22">
        <v>3378385</v>
      </c>
      <c r="F190" s="22">
        <v>0</v>
      </c>
      <c r="G190" s="22">
        <v>0</v>
      </c>
      <c r="H190" s="22">
        <v>0</v>
      </c>
      <c r="I190" s="22">
        <v>0</v>
      </c>
      <c r="J190" s="22">
        <v>139966</v>
      </c>
      <c r="K190" s="22">
        <v>0</v>
      </c>
      <c r="L190" s="22">
        <v>3141442</v>
      </c>
      <c r="M190" s="22">
        <v>24417</v>
      </c>
      <c r="N190" s="22">
        <v>103356</v>
      </c>
      <c r="O190" s="22">
        <v>19833</v>
      </c>
      <c r="P190" s="22">
        <v>252371</v>
      </c>
      <c r="Q190" s="22">
        <v>132652</v>
      </c>
      <c r="R190" s="22">
        <v>186409</v>
      </c>
      <c r="S190" s="22">
        <v>0</v>
      </c>
      <c r="T190" s="22">
        <v>103486</v>
      </c>
      <c r="U190" s="22">
        <v>0</v>
      </c>
      <c r="V190" s="22">
        <v>0</v>
      </c>
      <c r="W190" s="22">
        <v>1339367</v>
      </c>
      <c r="X190" s="22">
        <v>13594</v>
      </c>
      <c r="Y190" s="22">
        <v>3300800</v>
      </c>
      <c r="Z190" s="22">
        <v>566254</v>
      </c>
      <c r="AA190" s="22">
        <v>238500</v>
      </c>
      <c r="AB190" s="22">
        <v>0</v>
      </c>
      <c r="AC190" s="22">
        <v>350272</v>
      </c>
      <c r="AD190" s="22">
        <v>13291104</v>
      </c>
      <c r="AE190" s="22">
        <v>2473428</v>
      </c>
      <c r="AF190" s="22">
        <v>1657804</v>
      </c>
      <c r="AG190" s="22">
        <v>857</v>
      </c>
      <c r="AH190" s="22">
        <v>1821663</v>
      </c>
      <c r="AI190" s="22">
        <v>0</v>
      </c>
      <c r="AJ190" s="22">
        <v>248512</v>
      </c>
      <c r="AK190" s="22">
        <v>0</v>
      </c>
      <c r="AL190" s="22">
        <v>208330</v>
      </c>
      <c r="AM190" s="22">
        <v>2619</v>
      </c>
      <c r="AN190" s="22">
        <v>0</v>
      </c>
      <c r="AO190" s="22">
        <v>171472</v>
      </c>
      <c r="AP190" s="22">
        <v>1443916</v>
      </c>
      <c r="AQ190" s="22">
        <v>0</v>
      </c>
      <c r="AR190" s="22">
        <v>0</v>
      </c>
      <c r="AS190" s="22">
        <v>121037</v>
      </c>
      <c r="AT190" s="22">
        <v>8149638</v>
      </c>
      <c r="AU190" s="22">
        <v>5141466</v>
      </c>
    </row>
    <row r="191" spans="1:47" x14ac:dyDescent="0.25">
      <c r="A191" s="22" t="s">
        <v>120</v>
      </c>
      <c r="B191" s="22" t="s">
        <v>292</v>
      </c>
      <c r="C191" s="22" t="s">
        <v>499</v>
      </c>
      <c r="D191" s="22" t="s">
        <v>500</v>
      </c>
      <c r="E191" s="22">
        <v>929831</v>
      </c>
      <c r="F191" s="22">
        <v>0</v>
      </c>
      <c r="G191" s="22">
        <v>0</v>
      </c>
      <c r="H191" s="22">
        <v>30912</v>
      </c>
      <c r="I191" s="22">
        <v>0</v>
      </c>
      <c r="J191" s="22">
        <v>3412</v>
      </c>
      <c r="K191" s="22">
        <v>0</v>
      </c>
      <c r="L191" s="22">
        <v>895608</v>
      </c>
      <c r="M191" s="22">
        <v>14899</v>
      </c>
      <c r="N191" s="22">
        <v>4560</v>
      </c>
      <c r="O191" s="22">
        <v>0</v>
      </c>
      <c r="P191" s="22">
        <v>92553</v>
      </c>
      <c r="Q191" s="22">
        <v>6403</v>
      </c>
      <c r="R191" s="22">
        <v>38925</v>
      </c>
      <c r="S191" s="22">
        <v>0</v>
      </c>
      <c r="T191" s="22">
        <v>0</v>
      </c>
      <c r="U191" s="22">
        <v>0</v>
      </c>
      <c r="V191" s="22">
        <v>0</v>
      </c>
      <c r="W191" s="22">
        <v>20950</v>
      </c>
      <c r="X191" s="22">
        <v>0</v>
      </c>
      <c r="Y191" s="22">
        <v>485825</v>
      </c>
      <c r="Z191" s="22">
        <v>61118</v>
      </c>
      <c r="AA191" s="22">
        <v>60000</v>
      </c>
      <c r="AB191" s="22">
        <v>0</v>
      </c>
      <c r="AC191" s="22">
        <v>22044</v>
      </c>
      <c r="AD191" s="22">
        <v>2667040</v>
      </c>
      <c r="AE191" s="22">
        <v>596162</v>
      </c>
      <c r="AF191" s="22">
        <v>444452</v>
      </c>
      <c r="AG191" s="22">
        <v>485560</v>
      </c>
      <c r="AH191" s="22">
        <v>374213</v>
      </c>
      <c r="AI191" s="22">
        <v>17827</v>
      </c>
      <c r="AJ191" s="22">
        <v>0</v>
      </c>
      <c r="AK191" s="22">
        <v>377841</v>
      </c>
      <c r="AL191" s="22">
        <v>0</v>
      </c>
      <c r="AM191" s="22">
        <v>22771</v>
      </c>
      <c r="AN191" s="22">
        <v>1831</v>
      </c>
      <c r="AO191" s="22">
        <v>66369</v>
      </c>
      <c r="AP191" s="22">
        <v>616236</v>
      </c>
      <c r="AQ191" s="22">
        <v>0</v>
      </c>
      <c r="AR191" s="22">
        <v>0</v>
      </c>
      <c r="AS191" s="22">
        <v>0</v>
      </c>
      <c r="AT191" s="22">
        <v>3003262</v>
      </c>
      <c r="AU191" s="22">
        <v>-336222</v>
      </c>
    </row>
    <row r="192" spans="1:47" x14ac:dyDescent="0.25">
      <c r="A192" s="22" t="s">
        <v>120</v>
      </c>
      <c r="B192" s="22" t="s">
        <v>292</v>
      </c>
      <c r="C192" s="22" t="s">
        <v>501</v>
      </c>
      <c r="D192" s="22" t="s">
        <v>502</v>
      </c>
      <c r="E192" s="22">
        <v>2257851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1125039</v>
      </c>
      <c r="M192" s="22">
        <v>30682</v>
      </c>
      <c r="N192" s="22">
        <v>26062</v>
      </c>
      <c r="O192" s="22">
        <v>35398</v>
      </c>
      <c r="P192" s="22">
        <v>102258</v>
      </c>
      <c r="Q192" s="22">
        <v>7139</v>
      </c>
      <c r="R192" s="22">
        <v>52267</v>
      </c>
      <c r="S192" s="22">
        <v>0</v>
      </c>
      <c r="T192" s="22">
        <v>0</v>
      </c>
      <c r="U192" s="22">
        <v>0</v>
      </c>
      <c r="V192" s="22">
        <v>0</v>
      </c>
      <c r="W192" s="22">
        <v>140012</v>
      </c>
      <c r="X192" s="22">
        <v>4680</v>
      </c>
      <c r="Y192" s="22">
        <v>1286150</v>
      </c>
      <c r="Z192" s="22">
        <v>19255</v>
      </c>
      <c r="AA192" s="22">
        <v>0</v>
      </c>
      <c r="AB192" s="22">
        <v>0</v>
      </c>
      <c r="AC192" s="22">
        <v>0</v>
      </c>
      <c r="AD192" s="22">
        <v>5086793</v>
      </c>
      <c r="AE192" s="22">
        <v>1133535</v>
      </c>
      <c r="AF192" s="22">
        <v>988588</v>
      </c>
      <c r="AG192" s="22">
        <v>0</v>
      </c>
      <c r="AH192" s="22">
        <v>672143</v>
      </c>
      <c r="AI192" s="22">
        <v>0</v>
      </c>
      <c r="AJ192" s="22">
        <v>0</v>
      </c>
      <c r="AK192" s="22">
        <v>480027</v>
      </c>
      <c r="AL192" s="22">
        <v>0</v>
      </c>
      <c r="AM192" s="22">
        <v>8610</v>
      </c>
      <c r="AN192" s="22">
        <v>0</v>
      </c>
      <c r="AO192" s="22">
        <v>82177</v>
      </c>
      <c r="AP192" s="22">
        <v>767673</v>
      </c>
      <c r="AQ192" s="22">
        <v>0</v>
      </c>
      <c r="AR192" s="22">
        <v>0</v>
      </c>
      <c r="AS192" s="22">
        <v>0</v>
      </c>
      <c r="AT192" s="22">
        <v>4132753</v>
      </c>
      <c r="AU192" s="22">
        <v>954040</v>
      </c>
    </row>
    <row r="193" spans="1:47" x14ac:dyDescent="0.25">
      <c r="A193" s="22" t="s">
        <v>120</v>
      </c>
      <c r="B193" s="22" t="s">
        <v>292</v>
      </c>
      <c r="C193" s="22" t="s">
        <v>503</v>
      </c>
      <c r="D193" s="22" t="s">
        <v>504</v>
      </c>
      <c r="E193" s="22">
        <v>3913456</v>
      </c>
      <c r="F193" s="22">
        <v>0</v>
      </c>
      <c r="G193" s="22">
        <v>0</v>
      </c>
      <c r="H193" s="22">
        <v>0</v>
      </c>
      <c r="I193" s="22">
        <v>0</v>
      </c>
      <c r="J193" s="22">
        <v>10710</v>
      </c>
      <c r="K193" s="22">
        <v>154076</v>
      </c>
      <c r="L193" s="22">
        <v>6920779</v>
      </c>
      <c r="M193" s="22">
        <v>50738</v>
      </c>
      <c r="N193" s="22">
        <v>201691</v>
      </c>
      <c r="O193" s="22">
        <v>0</v>
      </c>
      <c r="P193" s="22">
        <v>0</v>
      </c>
      <c r="Q193" s="22">
        <v>142322</v>
      </c>
      <c r="R193" s="22">
        <v>90416</v>
      </c>
      <c r="S193" s="22">
        <v>0</v>
      </c>
      <c r="T193" s="22">
        <v>65220</v>
      </c>
      <c r="U193" s="22">
        <v>0</v>
      </c>
      <c r="V193" s="22">
        <v>0</v>
      </c>
      <c r="W193" s="22">
        <v>12252</v>
      </c>
      <c r="X193" s="22">
        <v>15615</v>
      </c>
      <c r="Y193" s="22">
        <v>1197365</v>
      </c>
      <c r="Z193" s="22">
        <v>1813531</v>
      </c>
      <c r="AA193" s="22">
        <v>0</v>
      </c>
      <c r="AB193" s="22">
        <v>0</v>
      </c>
      <c r="AC193" s="22">
        <v>665803</v>
      </c>
      <c r="AD193" s="22">
        <v>15253974</v>
      </c>
      <c r="AE193" s="22">
        <v>3281322</v>
      </c>
      <c r="AF193" s="22">
        <v>3131371</v>
      </c>
      <c r="AG193" s="22">
        <v>0</v>
      </c>
      <c r="AH193" s="22">
        <v>4645491</v>
      </c>
      <c r="AI193" s="22">
        <v>0</v>
      </c>
      <c r="AJ193" s="22">
        <v>0</v>
      </c>
      <c r="AK193" s="22">
        <v>464201</v>
      </c>
      <c r="AL193" s="22">
        <v>0</v>
      </c>
      <c r="AM193" s="22">
        <v>574</v>
      </c>
      <c r="AN193" s="22">
        <v>67022</v>
      </c>
      <c r="AO193" s="22">
        <v>0</v>
      </c>
      <c r="AP193" s="22">
        <v>1242054</v>
      </c>
      <c r="AQ193" s="22">
        <v>0</v>
      </c>
      <c r="AR193" s="22">
        <v>0</v>
      </c>
      <c r="AS193" s="22">
        <v>0</v>
      </c>
      <c r="AT193" s="22">
        <v>12832035</v>
      </c>
      <c r="AU193" s="22">
        <v>2421939</v>
      </c>
    </row>
    <row r="194" spans="1:47" x14ac:dyDescent="0.25">
      <c r="A194" s="22" t="s">
        <v>120</v>
      </c>
      <c r="B194" s="22" t="s">
        <v>292</v>
      </c>
      <c r="C194" s="22" t="s">
        <v>505</v>
      </c>
      <c r="D194" s="22" t="s">
        <v>506</v>
      </c>
      <c r="E194" s="22">
        <v>507991</v>
      </c>
      <c r="F194" s="22">
        <v>0</v>
      </c>
      <c r="G194" s="22">
        <v>0</v>
      </c>
      <c r="H194" s="22">
        <v>0</v>
      </c>
      <c r="I194" s="22">
        <v>0</v>
      </c>
      <c r="J194" s="22">
        <v>17689</v>
      </c>
      <c r="K194" s="22">
        <v>0</v>
      </c>
      <c r="L194" s="22">
        <v>477892</v>
      </c>
      <c r="M194" s="22">
        <v>39671</v>
      </c>
      <c r="N194" s="22">
        <v>4307</v>
      </c>
      <c r="O194" s="22">
        <v>6958</v>
      </c>
      <c r="P194" s="22">
        <v>85745</v>
      </c>
      <c r="Q194" s="22">
        <v>8354</v>
      </c>
      <c r="R194" s="22">
        <v>0</v>
      </c>
      <c r="S194" s="22">
        <v>0</v>
      </c>
      <c r="T194" s="22">
        <v>974</v>
      </c>
      <c r="U194" s="22">
        <v>0</v>
      </c>
      <c r="V194" s="22">
        <v>0</v>
      </c>
      <c r="W194" s="22">
        <v>0</v>
      </c>
      <c r="X194" s="22">
        <v>4546</v>
      </c>
      <c r="Y194" s="22">
        <v>1123492</v>
      </c>
      <c r="Z194" s="22">
        <v>138745</v>
      </c>
      <c r="AA194" s="22">
        <v>0</v>
      </c>
      <c r="AB194" s="22">
        <v>0</v>
      </c>
      <c r="AC194" s="22">
        <v>9189</v>
      </c>
      <c r="AD194" s="22">
        <v>2425553</v>
      </c>
      <c r="AE194" s="22">
        <v>450808</v>
      </c>
      <c r="AF194" s="22">
        <v>667230</v>
      </c>
      <c r="AG194" s="22">
        <v>10656</v>
      </c>
      <c r="AH194" s="22">
        <v>256302</v>
      </c>
      <c r="AI194" s="22">
        <v>0</v>
      </c>
      <c r="AJ194" s="22">
        <v>0</v>
      </c>
      <c r="AK194" s="22">
        <v>0</v>
      </c>
      <c r="AL194" s="22">
        <v>196322</v>
      </c>
      <c r="AM194" s="22">
        <v>991</v>
      </c>
      <c r="AN194" s="22">
        <v>0</v>
      </c>
      <c r="AO194" s="22">
        <v>8516</v>
      </c>
      <c r="AP194" s="22">
        <v>299912</v>
      </c>
      <c r="AQ194" s="22">
        <v>0</v>
      </c>
      <c r="AR194" s="22">
        <v>0</v>
      </c>
      <c r="AS194" s="22">
        <v>0</v>
      </c>
      <c r="AT194" s="22">
        <v>1890737</v>
      </c>
      <c r="AU194" s="22">
        <v>534816</v>
      </c>
    </row>
    <row r="195" spans="1:47" x14ac:dyDescent="0.25">
      <c r="A195" s="22" t="s">
        <v>120</v>
      </c>
      <c r="B195" s="22" t="s">
        <v>292</v>
      </c>
      <c r="C195" s="22" t="s">
        <v>507</v>
      </c>
      <c r="D195" s="22" t="s">
        <v>508</v>
      </c>
      <c r="E195" s="22">
        <v>4656321</v>
      </c>
      <c r="F195" s="22">
        <v>0</v>
      </c>
      <c r="G195" s="22">
        <v>0</v>
      </c>
      <c r="H195" s="22">
        <v>107439</v>
      </c>
      <c r="I195" s="22">
        <v>0</v>
      </c>
      <c r="J195" s="22">
        <v>0</v>
      </c>
      <c r="K195" s="22">
        <v>67052</v>
      </c>
      <c r="L195" s="22">
        <v>1964155</v>
      </c>
      <c r="M195" s="22">
        <v>60288</v>
      </c>
      <c r="N195" s="22">
        <v>100057</v>
      </c>
      <c r="O195" s="22">
        <v>26556</v>
      </c>
      <c r="P195" s="22">
        <v>367354</v>
      </c>
      <c r="Q195" s="22">
        <v>120701</v>
      </c>
      <c r="R195" s="22">
        <v>272998</v>
      </c>
      <c r="S195" s="22">
        <v>0</v>
      </c>
      <c r="T195" s="22">
        <v>14143</v>
      </c>
      <c r="U195" s="22">
        <v>0</v>
      </c>
      <c r="V195" s="22">
        <v>0</v>
      </c>
      <c r="W195" s="22">
        <v>471660</v>
      </c>
      <c r="X195" s="22">
        <v>3856495</v>
      </c>
      <c r="Y195" s="22">
        <v>35066</v>
      </c>
      <c r="Z195" s="22">
        <v>131442</v>
      </c>
      <c r="AA195" s="22">
        <v>172951</v>
      </c>
      <c r="AB195" s="22">
        <v>0</v>
      </c>
      <c r="AC195" s="22">
        <v>17648</v>
      </c>
      <c r="AD195" s="22">
        <v>12442326</v>
      </c>
      <c r="AE195" s="22">
        <v>2500994</v>
      </c>
      <c r="AF195" s="22">
        <v>2123435</v>
      </c>
      <c r="AG195" s="22">
        <v>0</v>
      </c>
      <c r="AH195" s="22">
        <v>1419561</v>
      </c>
      <c r="AI195" s="22">
        <v>0</v>
      </c>
      <c r="AJ195" s="22">
        <v>0</v>
      </c>
      <c r="AK195" s="22">
        <v>294289</v>
      </c>
      <c r="AL195" s="22">
        <v>77587</v>
      </c>
      <c r="AM195" s="22">
        <v>2528</v>
      </c>
      <c r="AN195" s="22">
        <v>0</v>
      </c>
      <c r="AO195" s="22">
        <v>191612</v>
      </c>
      <c r="AP195" s="22">
        <v>791671</v>
      </c>
      <c r="AQ195" s="22">
        <v>0</v>
      </c>
      <c r="AR195" s="22">
        <v>2448172</v>
      </c>
      <c r="AS195" s="22">
        <v>96</v>
      </c>
      <c r="AT195" s="22">
        <v>9849945</v>
      </c>
      <c r="AU195" s="22">
        <v>2592381</v>
      </c>
    </row>
    <row r="196" spans="1:47" x14ac:dyDescent="0.25">
      <c r="A196" s="22" t="s">
        <v>120</v>
      </c>
      <c r="B196" s="22" t="s">
        <v>292</v>
      </c>
      <c r="C196" s="22" t="s">
        <v>509</v>
      </c>
      <c r="D196" s="22" t="s">
        <v>510</v>
      </c>
      <c r="E196" s="22">
        <v>9030076</v>
      </c>
      <c r="F196" s="22">
        <v>0</v>
      </c>
      <c r="G196" s="22">
        <v>0</v>
      </c>
      <c r="H196" s="22">
        <v>0</v>
      </c>
      <c r="I196" s="22">
        <v>0</v>
      </c>
      <c r="J196" s="22">
        <v>243827</v>
      </c>
      <c r="K196" s="22">
        <v>0</v>
      </c>
      <c r="L196" s="22">
        <v>5334745</v>
      </c>
      <c r="M196" s="22">
        <v>177083</v>
      </c>
      <c r="N196" s="22">
        <v>33084</v>
      </c>
      <c r="O196" s="22">
        <v>1306253</v>
      </c>
      <c r="P196" s="22">
        <v>579400</v>
      </c>
      <c r="Q196" s="22">
        <v>92654</v>
      </c>
      <c r="R196" s="22">
        <v>514508</v>
      </c>
      <c r="S196" s="22">
        <v>0</v>
      </c>
      <c r="T196" s="22">
        <v>5732</v>
      </c>
      <c r="U196" s="22">
        <v>924455</v>
      </c>
      <c r="V196" s="22">
        <v>0</v>
      </c>
      <c r="W196" s="22">
        <v>1116049</v>
      </c>
      <c r="X196" s="22">
        <v>22526</v>
      </c>
      <c r="Y196" s="22">
        <v>7448216</v>
      </c>
      <c r="Z196" s="22">
        <v>1451613</v>
      </c>
      <c r="AA196" s="22">
        <v>0</v>
      </c>
      <c r="AB196" s="22">
        <v>194583</v>
      </c>
      <c r="AC196" s="22">
        <v>305776</v>
      </c>
      <c r="AD196" s="22">
        <v>28780580</v>
      </c>
      <c r="AE196" s="22">
        <v>7492938</v>
      </c>
      <c r="AF196" s="22">
        <v>3945163</v>
      </c>
      <c r="AG196" s="22">
        <v>1971886</v>
      </c>
      <c r="AH196" s="22">
        <v>2807802</v>
      </c>
      <c r="AI196" s="22">
        <v>0</v>
      </c>
      <c r="AJ196" s="22">
        <v>751</v>
      </c>
      <c r="AK196" s="22">
        <v>949938</v>
      </c>
      <c r="AL196" s="22">
        <v>934553</v>
      </c>
      <c r="AM196" s="22">
        <v>40004</v>
      </c>
      <c r="AN196" s="22">
        <v>0</v>
      </c>
      <c r="AO196" s="22">
        <v>522467</v>
      </c>
      <c r="AP196" s="22">
        <v>4740184</v>
      </c>
      <c r="AQ196" s="22">
        <v>0</v>
      </c>
      <c r="AR196" s="22">
        <v>0</v>
      </c>
      <c r="AS196" s="22">
        <v>14769</v>
      </c>
      <c r="AT196" s="22">
        <v>23420455</v>
      </c>
      <c r="AU196" s="22">
        <v>5360125</v>
      </c>
    </row>
    <row r="197" spans="1:47" x14ac:dyDescent="0.25">
      <c r="A197" s="22" t="s">
        <v>120</v>
      </c>
      <c r="B197" s="22" t="s">
        <v>511</v>
      </c>
      <c r="C197" s="22" t="s">
        <v>512</v>
      </c>
      <c r="D197" s="22" t="s">
        <v>513</v>
      </c>
      <c r="E197" s="22">
        <v>644178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343700</v>
      </c>
      <c r="M197" s="22">
        <v>21198</v>
      </c>
      <c r="N197" s="22">
        <v>3285</v>
      </c>
      <c r="O197" s="22">
        <v>776</v>
      </c>
      <c r="P197" s="22">
        <v>27101</v>
      </c>
      <c r="Q197" s="22">
        <v>431</v>
      </c>
      <c r="R197" s="22">
        <v>2140</v>
      </c>
      <c r="S197" s="22">
        <v>0</v>
      </c>
      <c r="T197" s="22">
        <v>6952</v>
      </c>
      <c r="U197" s="22">
        <v>0</v>
      </c>
      <c r="V197" s="22">
        <v>0</v>
      </c>
      <c r="W197" s="22">
        <v>0</v>
      </c>
      <c r="X197" s="22">
        <v>3682</v>
      </c>
      <c r="Y197" s="22">
        <v>128602</v>
      </c>
      <c r="Z197" s="22">
        <v>0</v>
      </c>
      <c r="AA197" s="22">
        <v>22998</v>
      </c>
      <c r="AB197" s="22">
        <v>0</v>
      </c>
      <c r="AC197" s="22">
        <v>3775</v>
      </c>
      <c r="AD197" s="22">
        <v>1208818</v>
      </c>
      <c r="AE197" s="22">
        <v>297002</v>
      </c>
      <c r="AF197" s="22">
        <v>151056</v>
      </c>
      <c r="AG197" s="22">
        <v>0</v>
      </c>
      <c r="AH197" s="22">
        <v>466673</v>
      </c>
      <c r="AI197" s="22">
        <v>0</v>
      </c>
      <c r="AJ197" s="22">
        <v>0</v>
      </c>
      <c r="AK197" s="22">
        <v>11277</v>
      </c>
      <c r="AL197" s="22">
        <v>31536</v>
      </c>
      <c r="AM197" s="22">
        <v>70</v>
      </c>
      <c r="AN197" s="22">
        <v>9037</v>
      </c>
      <c r="AO197" s="22">
        <v>5696</v>
      </c>
      <c r="AP197" s="22">
        <v>178628</v>
      </c>
      <c r="AQ197" s="22">
        <v>0</v>
      </c>
      <c r="AR197" s="22">
        <v>0</v>
      </c>
      <c r="AS197" s="22">
        <v>5689</v>
      </c>
      <c r="AT197" s="22">
        <v>1156664</v>
      </c>
      <c r="AU197" s="22">
        <v>52154</v>
      </c>
    </row>
    <row r="198" spans="1:47" x14ac:dyDescent="0.25">
      <c r="A198" s="22" t="s">
        <v>120</v>
      </c>
      <c r="B198" s="22" t="s">
        <v>511</v>
      </c>
      <c r="C198" s="22" t="s">
        <v>514</v>
      </c>
      <c r="D198" s="22" t="s">
        <v>515</v>
      </c>
      <c r="E198" s="22">
        <v>1313202</v>
      </c>
      <c r="F198" s="22">
        <v>0</v>
      </c>
      <c r="G198" s="22">
        <v>0</v>
      </c>
      <c r="H198" s="22">
        <v>0</v>
      </c>
      <c r="I198" s="22">
        <v>0</v>
      </c>
      <c r="J198" s="22">
        <v>69790</v>
      </c>
      <c r="K198" s="22">
        <v>36107</v>
      </c>
      <c r="L198" s="22">
        <v>174558</v>
      </c>
      <c r="M198" s="22">
        <v>28882</v>
      </c>
      <c r="N198" s="22">
        <v>380</v>
      </c>
      <c r="O198" s="22">
        <v>28065</v>
      </c>
      <c r="P198" s="22">
        <v>20513</v>
      </c>
      <c r="Q198" s="22">
        <v>616</v>
      </c>
      <c r="R198" s="22">
        <v>16820</v>
      </c>
      <c r="S198" s="22">
        <v>0</v>
      </c>
      <c r="T198" s="22">
        <v>1557</v>
      </c>
      <c r="U198" s="22">
        <v>0</v>
      </c>
      <c r="V198" s="22">
        <v>0</v>
      </c>
      <c r="W198" s="22">
        <v>0</v>
      </c>
      <c r="X198" s="22">
        <v>0</v>
      </c>
      <c r="Y198" s="22">
        <v>333308</v>
      </c>
      <c r="Z198" s="22">
        <v>0</v>
      </c>
      <c r="AA198" s="22">
        <v>0</v>
      </c>
      <c r="AB198" s="22">
        <v>0</v>
      </c>
      <c r="AC198" s="22">
        <v>11809</v>
      </c>
      <c r="AD198" s="22">
        <v>2035607</v>
      </c>
      <c r="AE198" s="22">
        <v>675874</v>
      </c>
      <c r="AF198" s="22">
        <v>399806</v>
      </c>
      <c r="AG198" s="22">
        <v>52955</v>
      </c>
      <c r="AH198" s="22">
        <v>164819</v>
      </c>
      <c r="AI198" s="22">
        <v>0</v>
      </c>
      <c r="AJ198" s="22">
        <v>0</v>
      </c>
      <c r="AK198" s="22">
        <v>249005</v>
      </c>
      <c r="AL198" s="22">
        <v>0</v>
      </c>
      <c r="AM198" s="22">
        <v>0</v>
      </c>
      <c r="AN198" s="22">
        <v>0</v>
      </c>
      <c r="AO198" s="22">
        <v>0</v>
      </c>
      <c r="AP198" s="22">
        <v>247786</v>
      </c>
      <c r="AQ198" s="22">
        <v>0</v>
      </c>
      <c r="AR198" s="22">
        <v>0</v>
      </c>
      <c r="AS198" s="22">
        <v>0</v>
      </c>
      <c r="AT198" s="22">
        <v>1790245</v>
      </c>
      <c r="AU198" s="22">
        <v>245362</v>
      </c>
    </row>
    <row r="199" spans="1:47" x14ac:dyDescent="0.25">
      <c r="A199" s="22" t="s">
        <v>120</v>
      </c>
      <c r="B199" s="22" t="s">
        <v>511</v>
      </c>
      <c r="C199" s="22" t="s">
        <v>516</v>
      </c>
      <c r="D199" s="22" t="s">
        <v>517</v>
      </c>
      <c r="E199" s="22">
        <v>1152759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772082</v>
      </c>
      <c r="M199" s="22">
        <v>29925</v>
      </c>
      <c r="N199" s="22">
        <v>0</v>
      </c>
      <c r="O199" s="22">
        <v>27832</v>
      </c>
      <c r="P199" s="22">
        <v>138756</v>
      </c>
      <c r="Q199" s="22">
        <v>14013</v>
      </c>
      <c r="R199" s="22">
        <v>1714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84085</v>
      </c>
      <c r="Y199" s="22">
        <v>195070</v>
      </c>
      <c r="Z199" s="22">
        <v>84770</v>
      </c>
      <c r="AA199" s="22">
        <v>0</v>
      </c>
      <c r="AB199" s="22">
        <v>0</v>
      </c>
      <c r="AC199" s="22">
        <v>0</v>
      </c>
      <c r="AD199" s="22">
        <v>2501006</v>
      </c>
      <c r="AE199" s="22">
        <v>625580</v>
      </c>
      <c r="AF199" s="22">
        <v>673927</v>
      </c>
      <c r="AG199" s="22">
        <v>0</v>
      </c>
      <c r="AH199" s="22">
        <v>546798</v>
      </c>
      <c r="AI199" s="22">
        <v>4273</v>
      </c>
      <c r="AJ199" s="22">
        <v>0</v>
      </c>
      <c r="AK199" s="22">
        <v>82051</v>
      </c>
      <c r="AL199" s="22">
        <v>0</v>
      </c>
      <c r="AM199" s="22">
        <v>482</v>
      </c>
      <c r="AN199" s="22">
        <v>0</v>
      </c>
      <c r="AO199" s="22">
        <v>15631</v>
      </c>
      <c r="AP199" s="22">
        <v>174288</v>
      </c>
      <c r="AQ199" s="22">
        <v>1869</v>
      </c>
      <c r="AR199" s="22">
        <v>0</v>
      </c>
      <c r="AS199" s="22">
        <v>0</v>
      </c>
      <c r="AT199" s="22">
        <v>2124899</v>
      </c>
      <c r="AU199" s="22">
        <v>376107</v>
      </c>
    </row>
    <row r="200" spans="1:47" x14ac:dyDescent="0.25">
      <c r="A200" s="22" t="s">
        <v>120</v>
      </c>
      <c r="B200" s="22" t="s">
        <v>511</v>
      </c>
      <c r="C200" s="22" t="s">
        <v>518</v>
      </c>
      <c r="D200" s="22" t="s">
        <v>519</v>
      </c>
      <c r="E200" s="22">
        <v>149117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93213</v>
      </c>
      <c r="M200" s="22">
        <v>4974</v>
      </c>
      <c r="N200" s="22">
        <v>0</v>
      </c>
      <c r="O200" s="22">
        <v>0</v>
      </c>
      <c r="P200" s="22">
        <v>8081</v>
      </c>
      <c r="Q200" s="22">
        <v>838</v>
      </c>
      <c r="R200" s="22">
        <v>0</v>
      </c>
      <c r="S200" s="22">
        <v>0</v>
      </c>
      <c r="T200" s="22">
        <v>10000</v>
      </c>
      <c r="U200" s="22">
        <v>3012</v>
      </c>
      <c r="V200" s="22">
        <v>0</v>
      </c>
      <c r="W200" s="22">
        <v>1939</v>
      </c>
      <c r="X200" s="22">
        <v>49258</v>
      </c>
      <c r="Y200" s="22">
        <v>554533</v>
      </c>
      <c r="Z200" s="22">
        <v>63422</v>
      </c>
      <c r="AA200" s="22">
        <v>3000</v>
      </c>
      <c r="AB200" s="22">
        <v>0</v>
      </c>
      <c r="AC200" s="22">
        <v>18253</v>
      </c>
      <c r="AD200" s="22">
        <v>959640</v>
      </c>
      <c r="AE200" s="22">
        <v>118235</v>
      </c>
      <c r="AF200" s="22">
        <v>123840</v>
      </c>
      <c r="AG200" s="22">
        <v>17893</v>
      </c>
      <c r="AH200" s="22">
        <v>64875</v>
      </c>
      <c r="AI200" s="22">
        <v>1100</v>
      </c>
      <c r="AJ200" s="22">
        <v>0</v>
      </c>
      <c r="AK200" s="22">
        <v>17717</v>
      </c>
      <c r="AL200" s="22">
        <v>0</v>
      </c>
      <c r="AM200" s="22">
        <v>0</v>
      </c>
      <c r="AN200" s="22">
        <v>0</v>
      </c>
      <c r="AO200" s="22">
        <v>4851</v>
      </c>
      <c r="AP200" s="22">
        <v>72791</v>
      </c>
      <c r="AQ200" s="22">
        <v>0</v>
      </c>
      <c r="AR200" s="22">
        <v>0</v>
      </c>
      <c r="AS200" s="22">
        <v>329</v>
      </c>
      <c r="AT200" s="22">
        <v>421631</v>
      </c>
      <c r="AU200" s="22">
        <v>538009</v>
      </c>
    </row>
    <row r="201" spans="1:47" x14ac:dyDescent="0.25">
      <c r="A201" s="22" t="s">
        <v>120</v>
      </c>
      <c r="B201" s="22" t="s">
        <v>511</v>
      </c>
      <c r="C201" s="22" t="s">
        <v>520</v>
      </c>
      <c r="D201" s="22" t="s">
        <v>521</v>
      </c>
      <c r="E201" s="22">
        <v>114707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63940</v>
      </c>
      <c r="M201" s="22">
        <v>1413</v>
      </c>
      <c r="N201" s="22">
        <v>423</v>
      </c>
      <c r="O201" s="22">
        <v>3518</v>
      </c>
      <c r="P201" s="22">
        <v>1953</v>
      </c>
      <c r="Q201" s="22">
        <v>2472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632</v>
      </c>
      <c r="Y201" s="22">
        <v>83302</v>
      </c>
      <c r="Z201" s="22">
        <v>13695</v>
      </c>
      <c r="AA201" s="22">
        <v>0</v>
      </c>
      <c r="AB201" s="22">
        <v>0</v>
      </c>
      <c r="AC201" s="22">
        <v>14078</v>
      </c>
      <c r="AD201" s="22">
        <v>300133</v>
      </c>
      <c r="AE201" s="22">
        <v>71263</v>
      </c>
      <c r="AF201" s="22">
        <v>74101</v>
      </c>
      <c r="AG201" s="22">
        <v>0</v>
      </c>
      <c r="AH201" s="22">
        <v>40540</v>
      </c>
      <c r="AI201" s="22">
        <v>0</v>
      </c>
      <c r="AJ201" s="22">
        <v>0</v>
      </c>
      <c r="AK201" s="22">
        <v>34355</v>
      </c>
      <c r="AL201" s="22">
        <v>0</v>
      </c>
      <c r="AM201" s="22">
        <v>1</v>
      </c>
      <c r="AN201" s="22">
        <v>0</v>
      </c>
      <c r="AO201" s="22">
        <v>0</v>
      </c>
      <c r="AP201" s="22">
        <v>56167</v>
      </c>
      <c r="AQ201" s="22">
        <v>0</v>
      </c>
      <c r="AR201" s="22">
        <v>0</v>
      </c>
      <c r="AS201" s="22">
        <v>2634</v>
      </c>
      <c r="AT201" s="22">
        <v>279061</v>
      </c>
      <c r="AU201" s="22">
        <v>21072</v>
      </c>
    </row>
    <row r="202" spans="1:47" x14ac:dyDescent="0.25">
      <c r="A202" s="22" t="s">
        <v>120</v>
      </c>
      <c r="B202" s="22" t="s">
        <v>511</v>
      </c>
      <c r="C202" s="22" t="s">
        <v>522</v>
      </c>
      <c r="D202" s="22" t="s">
        <v>523</v>
      </c>
      <c r="E202" s="22">
        <v>362199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360989</v>
      </c>
      <c r="M202" s="22">
        <v>5107</v>
      </c>
      <c r="N202" s="22">
        <v>2403</v>
      </c>
      <c r="O202" s="22">
        <v>0</v>
      </c>
      <c r="P202" s="22">
        <v>35599</v>
      </c>
      <c r="Q202" s="22">
        <v>22023</v>
      </c>
      <c r="R202" s="22">
        <v>8614</v>
      </c>
      <c r="S202" s="22">
        <v>0</v>
      </c>
      <c r="T202" s="22">
        <v>0</v>
      </c>
      <c r="U202" s="22">
        <v>82552</v>
      </c>
      <c r="V202" s="22">
        <v>0</v>
      </c>
      <c r="W202" s="22">
        <v>0</v>
      </c>
      <c r="X202" s="22">
        <v>1660</v>
      </c>
      <c r="Y202" s="22">
        <v>289125</v>
      </c>
      <c r="Z202" s="22">
        <v>62698</v>
      </c>
      <c r="AA202" s="22">
        <v>0</v>
      </c>
      <c r="AB202" s="22">
        <v>0</v>
      </c>
      <c r="AC202" s="22">
        <v>497</v>
      </c>
      <c r="AD202" s="22">
        <v>1233466</v>
      </c>
      <c r="AE202" s="22">
        <v>228777</v>
      </c>
      <c r="AF202" s="22">
        <v>330096</v>
      </c>
      <c r="AG202" s="22">
        <v>103211</v>
      </c>
      <c r="AH202" s="22">
        <v>172027</v>
      </c>
      <c r="AI202" s="22">
        <v>0</v>
      </c>
      <c r="AJ202" s="22">
        <v>16870</v>
      </c>
      <c r="AK202" s="22">
        <v>12737</v>
      </c>
      <c r="AL202" s="22">
        <v>0</v>
      </c>
      <c r="AM202" s="22">
        <v>2</v>
      </c>
      <c r="AN202" s="22">
        <v>0</v>
      </c>
      <c r="AO202" s="22">
        <v>5091</v>
      </c>
      <c r="AP202" s="22">
        <v>103648</v>
      </c>
      <c r="AQ202" s="22">
        <v>0</v>
      </c>
      <c r="AR202" s="22">
        <v>0</v>
      </c>
      <c r="AS202" s="22">
        <v>0</v>
      </c>
      <c r="AT202" s="22">
        <v>972459</v>
      </c>
      <c r="AU202" s="22">
        <v>261007</v>
      </c>
    </row>
    <row r="203" spans="1:47" x14ac:dyDescent="0.25">
      <c r="A203" s="22" t="s">
        <v>120</v>
      </c>
      <c r="B203" s="22" t="s">
        <v>511</v>
      </c>
      <c r="C203" s="22" t="s">
        <v>524</v>
      </c>
      <c r="D203" s="22" t="s">
        <v>525</v>
      </c>
      <c r="E203" s="22">
        <v>89454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54217</v>
      </c>
      <c r="M203" s="22">
        <v>670</v>
      </c>
      <c r="N203" s="22">
        <v>255</v>
      </c>
      <c r="O203" s="22">
        <v>711</v>
      </c>
      <c r="P203" s="22">
        <v>0</v>
      </c>
      <c r="Q203" s="22">
        <v>2468</v>
      </c>
      <c r="R203" s="22">
        <v>9176</v>
      </c>
      <c r="S203" s="22">
        <v>0</v>
      </c>
      <c r="T203" s="22">
        <v>0</v>
      </c>
      <c r="U203" s="22">
        <v>0</v>
      </c>
      <c r="V203" s="22">
        <v>498</v>
      </c>
      <c r="W203" s="22">
        <v>19183</v>
      </c>
      <c r="X203" s="22">
        <v>0</v>
      </c>
      <c r="Y203" s="22">
        <v>85119</v>
      </c>
      <c r="Z203" s="22">
        <v>4170</v>
      </c>
      <c r="AA203" s="22">
        <v>0</v>
      </c>
      <c r="AB203" s="22">
        <v>0</v>
      </c>
      <c r="AC203" s="22">
        <v>11000</v>
      </c>
      <c r="AD203" s="22">
        <v>276921</v>
      </c>
      <c r="AE203" s="22">
        <v>73505</v>
      </c>
      <c r="AF203" s="22">
        <v>54167</v>
      </c>
      <c r="AG203" s="22">
        <v>0</v>
      </c>
      <c r="AH203" s="22">
        <v>46110</v>
      </c>
      <c r="AI203" s="22">
        <v>0</v>
      </c>
      <c r="AJ203" s="22">
        <v>0</v>
      </c>
      <c r="AK203" s="22">
        <v>36007</v>
      </c>
      <c r="AL203" s="22">
        <v>500</v>
      </c>
      <c r="AM203" s="22">
        <v>318</v>
      </c>
      <c r="AN203" s="22">
        <v>0</v>
      </c>
      <c r="AO203" s="22">
        <v>0</v>
      </c>
      <c r="AP203" s="22">
        <v>63854</v>
      </c>
      <c r="AQ203" s="22">
        <v>0</v>
      </c>
      <c r="AR203" s="22">
        <v>0</v>
      </c>
      <c r="AS203" s="22">
        <v>0</v>
      </c>
      <c r="AT203" s="22">
        <v>274461</v>
      </c>
      <c r="AU203" s="22">
        <v>2460</v>
      </c>
    </row>
    <row r="204" spans="1:47" x14ac:dyDescent="0.25">
      <c r="A204" s="22" t="s">
        <v>120</v>
      </c>
      <c r="B204" s="22" t="s">
        <v>511</v>
      </c>
      <c r="C204" s="22" t="s">
        <v>526</v>
      </c>
      <c r="D204" s="22" t="s">
        <v>527</v>
      </c>
      <c r="E204" s="22">
        <v>278919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272803</v>
      </c>
      <c r="M204" s="22">
        <v>6347</v>
      </c>
      <c r="N204" s="22">
        <v>0</v>
      </c>
      <c r="O204" s="22">
        <v>0</v>
      </c>
      <c r="P204" s="22">
        <v>7162</v>
      </c>
      <c r="Q204" s="22">
        <v>1424</v>
      </c>
      <c r="R204" s="22">
        <v>0</v>
      </c>
      <c r="S204" s="22">
        <v>0</v>
      </c>
      <c r="T204" s="22">
        <v>0</v>
      </c>
      <c r="U204" s="22">
        <v>9904</v>
      </c>
      <c r="V204" s="22">
        <v>0</v>
      </c>
      <c r="W204" s="22">
        <v>0</v>
      </c>
      <c r="X204" s="22">
        <v>120667</v>
      </c>
      <c r="Y204" s="22">
        <v>475451</v>
      </c>
      <c r="Z204" s="22">
        <v>0</v>
      </c>
      <c r="AA204" s="22">
        <v>0</v>
      </c>
      <c r="AB204" s="22">
        <v>0</v>
      </c>
      <c r="AC204" s="22">
        <v>10252</v>
      </c>
      <c r="AD204" s="22">
        <v>1182929</v>
      </c>
      <c r="AE204" s="22">
        <v>152120</v>
      </c>
      <c r="AF204" s="22">
        <v>68243</v>
      </c>
      <c r="AG204" s="22">
        <v>26427</v>
      </c>
      <c r="AH204" s="22">
        <v>197145</v>
      </c>
      <c r="AI204" s="22">
        <v>0</v>
      </c>
      <c r="AJ204" s="22">
        <v>0</v>
      </c>
      <c r="AK204" s="22">
        <v>0</v>
      </c>
      <c r="AL204" s="22">
        <v>6722</v>
      </c>
      <c r="AM204" s="22">
        <v>22</v>
      </c>
      <c r="AN204" s="22">
        <v>0</v>
      </c>
      <c r="AO204" s="22">
        <v>24482</v>
      </c>
      <c r="AP204" s="22">
        <v>174960</v>
      </c>
      <c r="AQ204" s="22">
        <v>0</v>
      </c>
      <c r="AR204" s="22">
        <v>0</v>
      </c>
      <c r="AS204" s="22">
        <v>0</v>
      </c>
      <c r="AT204" s="22">
        <v>650121</v>
      </c>
      <c r="AU204" s="22">
        <v>532808</v>
      </c>
    </row>
    <row r="205" spans="1:47" x14ac:dyDescent="0.25">
      <c r="A205" s="22" t="s">
        <v>120</v>
      </c>
      <c r="B205" s="22" t="s">
        <v>511</v>
      </c>
      <c r="C205" s="22" t="s">
        <v>528</v>
      </c>
      <c r="D205" s="22" t="s">
        <v>529</v>
      </c>
      <c r="E205" s="22">
        <v>170691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160350</v>
      </c>
      <c r="M205" s="22">
        <v>8898</v>
      </c>
      <c r="N205" s="22">
        <v>555</v>
      </c>
      <c r="O205" s="22">
        <v>8233</v>
      </c>
      <c r="P205" s="22">
        <v>11424</v>
      </c>
      <c r="Q205" s="22">
        <v>1488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50970</v>
      </c>
      <c r="Y205" s="22">
        <v>161976</v>
      </c>
      <c r="Z205" s="22">
        <v>34415</v>
      </c>
      <c r="AA205" s="22">
        <v>0</v>
      </c>
      <c r="AB205" s="22">
        <v>0</v>
      </c>
      <c r="AC205" s="22">
        <v>1801</v>
      </c>
      <c r="AD205" s="22">
        <v>610801</v>
      </c>
      <c r="AE205" s="22">
        <v>155828</v>
      </c>
      <c r="AF205" s="22">
        <v>179294</v>
      </c>
      <c r="AG205" s="22">
        <v>0</v>
      </c>
      <c r="AH205" s="22">
        <v>125670</v>
      </c>
      <c r="AI205" s="22">
        <v>0</v>
      </c>
      <c r="AJ205" s="22">
        <v>0</v>
      </c>
      <c r="AK205" s="22">
        <v>2106</v>
      </c>
      <c r="AL205" s="22">
        <v>0</v>
      </c>
      <c r="AM205" s="22">
        <v>301</v>
      </c>
      <c r="AN205" s="22">
        <v>0</v>
      </c>
      <c r="AO205" s="22">
        <v>8730</v>
      </c>
      <c r="AP205" s="22">
        <v>155803</v>
      </c>
      <c r="AQ205" s="22">
        <v>0</v>
      </c>
      <c r="AR205" s="22">
        <v>0</v>
      </c>
      <c r="AS205" s="22">
        <v>0</v>
      </c>
      <c r="AT205" s="22">
        <v>627732</v>
      </c>
      <c r="AU205" s="22">
        <v>-16931</v>
      </c>
    </row>
    <row r="206" spans="1:47" x14ac:dyDescent="0.25">
      <c r="A206" s="22" t="s">
        <v>120</v>
      </c>
      <c r="B206" s="22" t="s">
        <v>511</v>
      </c>
      <c r="C206" s="22" t="s">
        <v>530</v>
      </c>
      <c r="D206" s="22" t="s">
        <v>531</v>
      </c>
      <c r="E206" s="22">
        <v>203807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600</v>
      </c>
      <c r="L206" s="22">
        <v>170274</v>
      </c>
      <c r="M206" s="22">
        <v>8960</v>
      </c>
      <c r="N206" s="22">
        <v>0</v>
      </c>
      <c r="O206" s="22">
        <v>990</v>
      </c>
      <c r="P206" s="22">
        <v>0</v>
      </c>
      <c r="Q206" s="22">
        <v>1210</v>
      </c>
      <c r="R206" s="22">
        <v>8385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1149</v>
      </c>
      <c r="Y206" s="22">
        <v>193402</v>
      </c>
      <c r="Z206" s="22">
        <v>42199</v>
      </c>
      <c r="AA206" s="22">
        <v>5132</v>
      </c>
      <c r="AB206" s="22">
        <v>0</v>
      </c>
      <c r="AC206" s="22">
        <v>45697</v>
      </c>
      <c r="AD206" s="22">
        <v>681805</v>
      </c>
      <c r="AE206" s="22">
        <v>175710</v>
      </c>
      <c r="AF206" s="22">
        <v>100957</v>
      </c>
      <c r="AG206" s="22">
        <v>18309</v>
      </c>
      <c r="AH206" s="22">
        <v>131302</v>
      </c>
      <c r="AI206" s="22">
        <v>0</v>
      </c>
      <c r="AJ206" s="22">
        <v>0</v>
      </c>
      <c r="AK206" s="22">
        <v>13319</v>
      </c>
      <c r="AL206" s="22">
        <v>30144</v>
      </c>
      <c r="AM206" s="22">
        <v>0</v>
      </c>
      <c r="AN206" s="22">
        <v>533</v>
      </c>
      <c r="AO206" s="22">
        <v>0</v>
      </c>
      <c r="AP206" s="22">
        <v>139860</v>
      </c>
      <c r="AQ206" s="22">
        <v>0</v>
      </c>
      <c r="AR206" s="22">
        <v>0</v>
      </c>
      <c r="AS206" s="22">
        <v>0</v>
      </c>
      <c r="AT206" s="22">
        <v>610134</v>
      </c>
      <c r="AU206" s="22">
        <v>71671</v>
      </c>
    </row>
    <row r="207" spans="1:47" x14ac:dyDescent="0.25">
      <c r="A207" s="22" t="s">
        <v>120</v>
      </c>
      <c r="B207" s="22" t="s">
        <v>511</v>
      </c>
      <c r="C207" s="22" t="s">
        <v>532</v>
      </c>
      <c r="D207" s="22" t="s">
        <v>533</v>
      </c>
      <c r="E207" s="22">
        <v>748161</v>
      </c>
      <c r="F207" s="22">
        <v>0</v>
      </c>
      <c r="G207" s="22">
        <v>0</v>
      </c>
      <c r="H207" s="22">
        <v>21542</v>
      </c>
      <c r="I207" s="22">
        <v>0</v>
      </c>
      <c r="J207" s="22">
        <v>0</v>
      </c>
      <c r="K207" s="22">
        <v>0</v>
      </c>
      <c r="L207" s="22">
        <v>601163</v>
      </c>
      <c r="M207" s="22">
        <v>27421</v>
      </c>
      <c r="N207" s="22">
        <v>10755</v>
      </c>
      <c r="O207" s="22">
        <v>2182</v>
      </c>
      <c r="P207" s="22">
        <v>10805</v>
      </c>
      <c r="Q207" s="22">
        <v>2601</v>
      </c>
      <c r="R207" s="22">
        <v>36643</v>
      </c>
      <c r="S207" s="22">
        <v>0</v>
      </c>
      <c r="T207" s="22">
        <v>0</v>
      </c>
      <c r="U207" s="22">
        <v>0</v>
      </c>
      <c r="V207" s="22">
        <v>0</v>
      </c>
      <c r="W207" s="22">
        <v>4858</v>
      </c>
      <c r="X207" s="22">
        <v>2043</v>
      </c>
      <c r="Y207" s="22">
        <v>275594</v>
      </c>
      <c r="Z207" s="22">
        <v>24700</v>
      </c>
      <c r="AA207" s="22">
        <v>0</v>
      </c>
      <c r="AB207" s="22">
        <v>0</v>
      </c>
      <c r="AC207" s="22">
        <v>23689</v>
      </c>
      <c r="AD207" s="22">
        <v>1792157</v>
      </c>
      <c r="AE207" s="22">
        <v>397539</v>
      </c>
      <c r="AF207" s="22">
        <v>819562</v>
      </c>
      <c r="AG207" s="22">
        <v>0</v>
      </c>
      <c r="AH207" s="22">
        <v>366887</v>
      </c>
      <c r="AI207" s="22">
        <v>2898</v>
      </c>
      <c r="AJ207" s="22">
        <v>0</v>
      </c>
      <c r="AK207" s="22">
        <v>42973</v>
      </c>
      <c r="AL207" s="22">
        <v>0</v>
      </c>
      <c r="AM207" s="22">
        <v>1669</v>
      </c>
      <c r="AN207" s="22">
        <v>0</v>
      </c>
      <c r="AO207" s="22">
        <v>20974</v>
      </c>
      <c r="AP207" s="22">
        <v>333075</v>
      </c>
      <c r="AQ207" s="22">
        <v>0</v>
      </c>
      <c r="AR207" s="22">
        <v>0</v>
      </c>
      <c r="AS207" s="22">
        <v>0</v>
      </c>
      <c r="AT207" s="22">
        <v>1985577</v>
      </c>
      <c r="AU207" s="22">
        <v>-193420</v>
      </c>
    </row>
    <row r="208" spans="1:47" x14ac:dyDescent="0.25">
      <c r="A208" s="22" t="s">
        <v>120</v>
      </c>
      <c r="B208" s="22" t="s">
        <v>511</v>
      </c>
      <c r="C208" s="22" t="s">
        <v>534</v>
      </c>
      <c r="D208" s="22" t="s">
        <v>535</v>
      </c>
      <c r="E208" s="22">
        <v>392656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198918</v>
      </c>
      <c r="M208" s="22">
        <v>14013</v>
      </c>
      <c r="N208" s="22">
        <v>0</v>
      </c>
      <c r="O208" s="22">
        <v>0</v>
      </c>
      <c r="P208" s="22">
        <v>0</v>
      </c>
      <c r="Q208" s="22">
        <v>11653</v>
      </c>
      <c r="R208" s="22">
        <v>0</v>
      </c>
      <c r="S208" s="22">
        <v>0</v>
      </c>
      <c r="T208" s="22">
        <v>39409</v>
      </c>
      <c r="U208" s="22">
        <v>0</v>
      </c>
      <c r="V208" s="22">
        <v>0</v>
      </c>
      <c r="W208" s="22">
        <v>0</v>
      </c>
      <c r="X208" s="22">
        <v>0</v>
      </c>
      <c r="Y208" s="22">
        <v>253598</v>
      </c>
      <c r="Z208" s="22">
        <v>47611</v>
      </c>
      <c r="AA208" s="22">
        <v>0</v>
      </c>
      <c r="AB208" s="22">
        <v>0</v>
      </c>
      <c r="AC208" s="22">
        <v>35025</v>
      </c>
      <c r="AD208" s="22">
        <v>992883</v>
      </c>
      <c r="AE208" s="22">
        <v>322569</v>
      </c>
      <c r="AF208" s="22">
        <v>149327</v>
      </c>
      <c r="AG208" s="22">
        <v>11368</v>
      </c>
      <c r="AH208" s="22">
        <v>205787</v>
      </c>
      <c r="AI208" s="22">
        <v>-1350</v>
      </c>
      <c r="AJ208" s="22">
        <v>0</v>
      </c>
      <c r="AK208" s="22">
        <v>4036</v>
      </c>
      <c r="AL208" s="22">
        <v>2600</v>
      </c>
      <c r="AM208" s="22">
        <v>1483</v>
      </c>
      <c r="AN208" s="22">
        <v>0</v>
      </c>
      <c r="AO208" s="22">
        <v>513</v>
      </c>
      <c r="AP208" s="22">
        <v>202967</v>
      </c>
      <c r="AQ208" s="22">
        <v>0</v>
      </c>
      <c r="AR208" s="22">
        <v>0</v>
      </c>
      <c r="AS208" s="22">
        <v>31542</v>
      </c>
      <c r="AT208" s="22">
        <v>930842</v>
      </c>
      <c r="AU208" s="22">
        <v>62041</v>
      </c>
    </row>
    <row r="209" spans="1:47" x14ac:dyDescent="0.25">
      <c r="A209" s="22" t="s">
        <v>120</v>
      </c>
      <c r="B209" s="22" t="s">
        <v>511</v>
      </c>
      <c r="C209" s="22" t="s">
        <v>536</v>
      </c>
      <c r="D209" s="22" t="s">
        <v>537</v>
      </c>
      <c r="E209" s="22">
        <v>287759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148756</v>
      </c>
      <c r="M209" s="22">
        <v>6343</v>
      </c>
      <c r="N209" s="22">
        <v>1000</v>
      </c>
      <c r="O209" s="22">
        <v>601</v>
      </c>
      <c r="P209" s="22">
        <v>13717</v>
      </c>
      <c r="Q209" s="22">
        <v>3431</v>
      </c>
      <c r="R209" s="22">
        <v>4920</v>
      </c>
      <c r="S209" s="22">
        <v>0</v>
      </c>
      <c r="T209" s="22">
        <v>0</v>
      </c>
      <c r="U209" s="22">
        <v>0</v>
      </c>
      <c r="V209" s="22">
        <v>0</v>
      </c>
      <c r="W209" s="22">
        <v>31795</v>
      </c>
      <c r="X209" s="22">
        <v>967</v>
      </c>
      <c r="Y209" s="22">
        <v>244604</v>
      </c>
      <c r="Z209" s="22">
        <v>6018</v>
      </c>
      <c r="AA209" s="22">
        <v>8312</v>
      </c>
      <c r="AB209" s="22">
        <v>0</v>
      </c>
      <c r="AC209" s="22">
        <v>15260</v>
      </c>
      <c r="AD209" s="22">
        <v>773483</v>
      </c>
      <c r="AE209" s="22">
        <v>127467</v>
      </c>
      <c r="AF209" s="22">
        <v>169369</v>
      </c>
      <c r="AG209" s="22">
        <v>0</v>
      </c>
      <c r="AH209" s="22">
        <v>105514</v>
      </c>
      <c r="AI209" s="22">
        <v>0</v>
      </c>
      <c r="AJ209" s="22">
        <v>20938</v>
      </c>
      <c r="AK209" s="22">
        <v>13865</v>
      </c>
      <c r="AL209" s="22">
        <v>0</v>
      </c>
      <c r="AM209" s="22">
        <v>181</v>
      </c>
      <c r="AN209" s="22">
        <v>0</v>
      </c>
      <c r="AO209" s="22">
        <v>805</v>
      </c>
      <c r="AP209" s="22">
        <v>80040</v>
      </c>
      <c r="AQ209" s="22">
        <v>2790</v>
      </c>
      <c r="AR209" s="22">
        <v>0</v>
      </c>
      <c r="AS209" s="22">
        <v>6805</v>
      </c>
      <c r="AT209" s="22">
        <v>527774</v>
      </c>
      <c r="AU209" s="22">
        <v>245709</v>
      </c>
    </row>
    <row r="210" spans="1:47" x14ac:dyDescent="0.25">
      <c r="A210" s="22" t="s">
        <v>120</v>
      </c>
      <c r="B210" s="22" t="s">
        <v>511</v>
      </c>
      <c r="C210" s="22" t="s">
        <v>538</v>
      </c>
      <c r="D210" s="22" t="s">
        <v>539</v>
      </c>
      <c r="E210" s="22">
        <v>124535</v>
      </c>
      <c r="F210" s="22">
        <v>0</v>
      </c>
      <c r="G210" s="22">
        <v>0</v>
      </c>
      <c r="H210" s="22">
        <v>11009</v>
      </c>
      <c r="I210" s="22">
        <v>0</v>
      </c>
      <c r="J210" s="22">
        <v>0</v>
      </c>
      <c r="K210" s="22">
        <v>0</v>
      </c>
      <c r="L210" s="22">
        <v>61425</v>
      </c>
      <c r="M210" s="22">
        <v>3888</v>
      </c>
      <c r="N210" s="22">
        <v>1184</v>
      </c>
      <c r="O210" s="22">
        <v>2047</v>
      </c>
      <c r="P210" s="22">
        <v>1084</v>
      </c>
      <c r="Q210" s="22">
        <v>9096</v>
      </c>
      <c r="R210" s="22">
        <v>2911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51029</v>
      </c>
      <c r="Y210" s="22">
        <v>103679</v>
      </c>
      <c r="Z210" s="22">
        <v>0</v>
      </c>
      <c r="AA210" s="22">
        <v>0</v>
      </c>
      <c r="AB210" s="22">
        <v>0</v>
      </c>
      <c r="AC210" s="22">
        <v>0</v>
      </c>
      <c r="AD210" s="22">
        <v>371887</v>
      </c>
      <c r="AE210" s="22">
        <v>107999</v>
      </c>
      <c r="AF210" s="22">
        <v>122897</v>
      </c>
      <c r="AG210" s="22">
        <v>0</v>
      </c>
      <c r="AH210" s="22">
        <v>32808</v>
      </c>
      <c r="AI210" s="22">
        <v>1148</v>
      </c>
      <c r="AJ210" s="22">
        <v>0</v>
      </c>
      <c r="AK210" s="22">
        <v>3108</v>
      </c>
      <c r="AL210" s="22">
        <v>3714</v>
      </c>
      <c r="AM210" s="22">
        <v>264</v>
      </c>
      <c r="AN210" s="22">
        <v>0</v>
      </c>
      <c r="AO210" s="22">
        <v>4484</v>
      </c>
      <c r="AP210" s="22">
        <v>176016</v>
      </c>
      <c r="AQ210" s="22">
        <v>0</v>
      </c>
      <c r="AR210" s="22">
        <v>0</v>
      </c>
      <c r="AS210" s="22">
        <v>2552</v>
      </c>
      <c r="AT210" s="22">
        <v>454990</v>
      </c>
      <c r="AU210" s="22">
        <v>-83103</v>
      </c>
    </row>
    <row r="211" spans="1:47" x14ac:dyDescent="0.25">
      <c r="A211" s="22" t="s">
        <v>120</v>
      </c>
      <c r="B211" s="22" t="s">
        <v>511</v>
      </c>
      <c r="C211" s="22" t="s">
        <v>540</v>
      </c>
      <c r="D211" s="22" t="s">
        <v>541</v>
      </c>
      <c r="E211" s="22">
        <v>750291</v>
      </c>
      <c r="F211" s="22">
        <v>0</v>
      </c>
      <c r="G211" s="22">
        <v>0</v>
      </c>
      <c r="H211" s="22">
        <v>0</v>
      </c>
      <c r="I211" s="22">
        <v>0</v>
      </c>
      <c r="J211" s="22">
        <v>30986</v>
      </c>
      <c r="K211" s="22">
        <v>0</v>
      </c>
      <c r="L211" s="22">
        <v>1612159</v>
      </c>
      <c r="M211" s="22">
        <v>20595</v>
      </c>
      <c r="N211" s="22">
        <v>18236</v>
      </c>
      <c r="O211" s="22">
        <v>0</v>
      </c>
      <c r="P211" s="22">
        <v>23852</v>
      </c>
      <c r="Q211" s="22">
        <v>47014</v>
      </c>
      <c r="R211" s="22">
        <v>113248</v>
      </c>
      <c r="S211" s="22">
        <v>0</v>
      </c>
      <c r="T211" s="22">
        <v>21560</v>
      </c>
      <c r="U211" s="22">
        <v>0</v>
      </c>
      <c r="V211" s="22">
        <v>4838</v>
      </c>
      <c r="W211" s="22">
        <v>56520</v>
      </c>
      <c r="X211" s="22">
        <v>130290</v>
      </c>
      <c r="Y211" s="22">
        <v>485019</v>
      </c>
      <c r="Z211" s="22">
        <v>154492</v>
      </c>
      <c r="AA211" s="22">
        <v>31875</v>
      </c>
      <c r="AB211" s="22">
        <v>0</v>
      </c>
      <c r="AC211" s="22">
        <v>27916</v>
      </c>
      <c r="AD211" s="22">
        <v>3528891</v>
      </c>
      <c r="AE211" s="22">
        <v>875144</v>
      </c>
      <c r="AF211" s="22">
        <v>393814</v>
      </c>
      <c r="AG211" s="22">
        <v>806011</v>
      </c>
      <c r="AH211" s="22">
        <v>735532</v>
      </c>
      <c r="AI211" s="22">
        <v>0</v>
      </c>
      <c r="AJ211" s="22">
        <v>0</v>
      </c>
      <c r="AK211" s="22">
        <v>117698</v>
      </c>
      <c r="AL211" s="22">
        <v>0</v>
      </c>
      <c r="AM211" s="22">
        <v>464</v>
      </c>
      <c r="AN211" s="22">
        <v>0</v>
      </c>
      <c r="AO211" s="22">
        <v>6629</v>
      </c>
      <c r="AP211" s="22">
        <v>750436</v>
      </c>
      <c r="AQ211" s="22">
        <v>0</v>
      </c>
      <c r="AR211" s="22">
        <v>0</v>
      </c>
      <c r="AS211" s="22">
        <v>0</v>
      </c>
      <c r="AT211" s="22">
        <v>3685728</v>
      </c>
      <c r="AU211" s="22">
        <v>-156837</v>
      </c>
    </row>
    <row r="212" spans="1:47" x14ac:dyDescent="0.25">
      <c r="A212" s="22" t="s">
        <v>120</v>
      </c>
      <c r="B212" s="22" t="s">
        <v>511</v>
      </c>
      <c r="C212" s="22" t="s">
        <v>542</v>
      </c>
      <c r="D212" s="22" t="s">
        <v>543</v>
      </c>
      <c r="E212" s="22">
        <v>397569</v>
      </c>
      <c r="F212" s="22">
        <v>0</v>
      </c>
      <c r="G212" s="22">
        <v>0</v>
      </c>
      <c r="H212" s="22">
        <v>0</v>
      </c>
      <c r="I212" s="22">
        <v>0</v>
      </c>
      <c r="J212" s="22">
        <v>9309</v>
      </c>
      <c r="K212" s="22">
        <v>0</v>
      </c>
      <c r="L212" s="22">
        <v>343521</v>
      </c>
      <c r="M212" s="22">
        <v>9258</v>
      </c>
      <c r="N212" s="22">
        <v>1860</v>
      </c>
      <c r="O212" s="22">
        <v>5410</v>
      </c>
      <c r="P212" s="22">
        <v>40164</v>
      </c>
      <c r="Q212" s="22">
        <v>12847</v>
      </c>
      <c r="R212" s="22">
        <v>39289</v>
      </c>
      <c r="S212" s="22">
        <v>0</v>
      </c>
      <c r="T212" s="22">
        <v>5095</v>
      </c>
      <c r="U212" s="22">
        <v>0</v>
      </c>
      <c r="V212" s="22">
        <v>0</v>
      </c>
      <c r="W212" s="22">
        <v>0</v>
      </c>
      <c r="X212" s="22">
        <v>1631</v>
      </c>
      <c r="Y212" s="22">
        <v>322450</v>
      </c>
      <c r="Z212" s="22">
        <v>154829</v>
      </c>
      <c r="AA212" s="22">
        <v>0</v>
      </c>
      <c r="AB212" s="22">
        <v>0</v>
      </c>
      <c r="AC212" s="22">
        <v>32839</v>
      </c>
      <c r="AD212" s="22">
        <v>1376071</v>
      </c>
      <c r="AE212" s="22">
        <v>392225</v>
      </c>
      <c r="AF212" s="22">
        <v>443697</v>
      </c>
      <c r="AG212" s="22">
        <v>0</v>
      </c>
      <c r="AH212" s="22">
        <v>215993</v>
      </c>
      <c r="AI212" s="22">
        <v>671</v>
      </c>
      <c r="AJ212" s="22">
        <v>0</v>
      </c>
      <c r="AK212" s="22">
        <v>14809</v>
      </c>
      <c r="AL212" s="22">
        <v>0</v>
      </c>
      <c r="AM212" s="22">
        <v>0</v>
      </c>
      <c r="AN212" s="22">
        <v>0</v>
      </c>
      <c r="AO212" s="22">
        <v>6529</v>
      </c>
      <c r="AP212" s="22">
        <v>194271</v>
      </c>
      <c r="AQ212" s="22">
        <v>0</v>
      </c>
      <c r="AR212" s="22">
        <v>0</v>
      </c>
      <c r="AS212" s="22">
        <v>0</v>
      </c>
      <c r="AT212" s="22">
        <v>1268195</v>
      </c>
      <c r="AU212" s="22">
        <v>107876</v>
      </c>
    </row>
    <row r="213" spans="1:47" x14ac:dyDescent="0.25">
      <c r="A213" s="22" t="s">
        <v>120</v>
      </c>
      <c r="B213" s="22" t="s">
        <v>511</v>
      </c>
      <c r="C213" s="22" t="s">
        <v>544</v>
      </c>
      <c r="D213" s="22" t="s">
        <v>545</v>
      </c>
      <c r="E213" s="22">
        <v>60369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171741</v>
      </c>
      <c r="M213" s="22">
        <v>2966</v>
      </c>
      <c r="N213" s="22">
        <v>0</v>
      </c>
      <c r="O213" s="22">
        <v>0</v>
      </c>
      <c r="P213" s="22">
        <v>7537</v>
      </c>
      <c r="Q213" s="22">
        <v>979</v>
      </c>
      <c r="R213" s="22">
        <v>1800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187182</v>
      </c>
      <c r="Z213" s="22">
        <v>0</v>
      </c>
      <c r="AA213" s="22">
        <v>0</v>
      </c>
      <c r="AB213" s="22">
        <v>0</v>
      </c>
      <c r="AC213" s="22">
        <v>5627</v>
      </c>
      <c r="AD213" s="22">
        <v>438201</v>
      </c>
      <c r="AE213" s="22">
        <v>33905</v>
      </c>
      <c r="AF213" s="22">
        <v>47618</v>
      </c>
      <c r="AG213" s="22">
        <v>0</v>
      </c>
      <c r="AH213" s="22">
        <v>181211</v>
      </c>
      <c r="AI213" s="22">
        <v>0</v>
      </c>
      <c r="AJ213" s="22">
        <v>0</v>
      </c>
      <c r="AK213" s="22">
        <v>11276</v>
      </c>
      <c r="AL213" s="22">
        <v>0</v>
      </c>
      <c r="AM213" s="22">
        <v>7456</v>
      </c>
      <c r="AN213" s="22">
        <v>0</v>
      </c>
      <c r="AO213" s="22">
        <v>1413</v>
      </c>
      <c r="AP213" s="22">
        <v>182673</v>
      </c>
      <c r="AQ213" s="22">
        <v>0</v>
      </c>
      <c r="AR213" s="22">
        <v>0</v>
      </c>
      <c r="AS213" s="22">
        <v>0</v>
      </c>
      <c r="AT213" s="22">
        <v>465552</v>
      </c>
      <c r="AU213" s="22">
        <v>-27351</v>
      </c>
    </row>
    <row r="214" spans="1:47" x14ac:dyDescent="0.25">
      <c r="A214" s="22" t="s">
        <v>120</v>
      </c>
      <c r="B214" s="22" t="s">
        <v>511</v>
      </c>
      <c r="C214" s="22" t="s">
        <v>546</v>
      </c>
      <c r="D214" s="22" t="s">
        <v>547</v>
      </c>
      <c r="E214" s="22">
        <v>336732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279890</v>
      </c>
      <c r="M214" s="22">
        <v>13765</v>
      </c>
      <c r="N214" s="22">
        <v>5092</v>
      </c>
      <c r="O214" s="22">
        <v>237</v>
      </c>
      <c r="P214" s="22">
        <v>20525</v>
      </c>
      <c r="Q214" s="22">
        <v>9587</v>
      </c>
      <c r="R214" s="22">
        <v>5945</v>
      </c>
      <c r="S214" s="22">
        <v>0</v>
      </c>
      <c r="T214" s="22">
        <v>10365</v>
      </c>
      <c r="U214" s="22">
        <v>21608</v>
      </c>
      <c r="V214" s="22">
        <v>0</v>
      </c>
      <c r="W214" s="22">
        <v>1817</v>
      </c>
      <c r="X214" s="22">
        <v>1395</v>
      </c>
      <c r="Y214" s="22">
        <v>242415</v>
      </c>
      <c r="Z214" s="22">
        <v>55361</v>
      </c>
      <c r="AA214" s="22">
        <v>0</v>
      </c>
      <c r="AB214" s="22">
        <v>0</v>
      </c>
      <c r="AC214" s="22">
        <v>6740</v>
      </c>
      <c r="AD214" s="22">
        <v>1011474</v>
      </c>
      <c r="AE214" s="22">
        <v>277455</v>
      </c>
      <c r="AF214" s="22">
        <v>329915</v>
      </c>
      <c r="AG214" s="22">
        <v>0</v>
      </c>
      <c r="AH214" s="22">
        <v>118650</v>
      </c>
      <c r="AI214" s="22">
        <v>0</v>
      </c>
      <c r="AJ214" s="22">
        <v>0</v>
      </c>
      <c r="AK214" s="22">
        <v>0</v>
      </c>
      <c r="AL214" s="22">
        <v>39882</v>
      </c>
      <c r="AM214" s="22">
        <v>0</v>
      </c>
      <c r="AN214" s="22">
        <v>0</v>
      </c>
      <c r="AO214" s="22">
        <v>9889</v>
      </c>
      <c r="AP214" s="22">
        <v>129496</v>
      </c>
      <c r="AQ214" s="22">
        <v>0</v>
      </c>
      <c r="AR214" s="22">
        <v>0</v>
      </c>
      <c r="AS214" s="22">
        <v>3436</v>
      </c>
      <c r="AT214" s="22">
        <v>908723</v>
      </c>
      <c r="AU214" s="22">
        <v>102751</v>
      </c>
    </row>
    <row r="215" spans="1:47" x14ac:dyDescent="0.25">
      <c r="A215" s="22" t="s">
        <v>120</v>
      </c>
      <c r="B215" s="22" t="s">
        <v>511</v>
      </c>
      <c r="C215" s="22" t="s">
        <v>548</v>
      </c>
      <c r="D215" s="22" t="s">
        <v>549</v>
      </c>
      <c r="E215" s="22">
        <v>185331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133295</v>
      </c>
      <c r="M215" s="22">
        <v>9318</v>
      </c>
      <c r="N215" s="22">
        <v>2574</v>
      </c>
      <c r="O215" s="22">
        <v>273</v>
      </c>
      <c r="P215" s="22">
        <v>8191</v>
      </c>
      <c r="Q215" s="22">
        <v>5458</v>
      </c>
      <c r="R215" s="22">
        <v>6198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5527</v>
      </c>
      <c r="Z215" s="22">
        <v>0</v>
      </c>
      <c r="AA215" s="22">
        <v>0</v>
      </c>
      <c r="AB215" s="22">
        <v>0</v>
      </c>
      <c r="AC215" s="22">
        <v>31057</v>
      </c>
      <c r="AD215" s="22">
        <v>387222</v>
      </c>
      <c r="AE215" s="22">
        <v>176315</v>
      </c>
      <c r="AF215" s="22">
        <v>149673</v>
      </c>
      <c r="AG215" s="22">
        <v>0</v>
      </c>
      <c r="AH215" s="22">
        <v>97831</v>
      </c>
      <c r="AI215" s="22">
        <v>0</v>
      </c>
      <c r="AJ215" s="22">
        <v>0</v>
      </c>
      <c r="AK215" s="22">
        <v>32593</v>
      </c>
      <c r="AL215" s="22">
        <v>0</v>
      </c>
      <c r="AM215" s="22">
        <v>1316</v>
      </c>
      <c r="AN215" s="22">
        <v>0</v>
      </c>
      <c r="AO215" s="22">
        <v>964</v>
      </c>
      <c r="AP215" s="22">
        <v>100367</v>
      </c>
      <c r="AQ215" s="22">
        <v>0</v>
      </c>
      <c r="AR215" s="22">
        <v>0</v>
      </c>
      <c r="AS215" s="22">
        <v>0</v>
      </c>
      <c r="AT215" s="22">
        <v>559059</v>
      </c>
      <c r="AU215" s="22">
        <v>-171837</v>
      </c>
    </row>
    <row r="216" spans="1:47" x14ac:dyDescent="0.25">
      <c r="A216" s="22" t="s">
        <v>120</v>
      </c>
      <c r="B216" s="22" t="s">
        <v>511</v>
      </c>
      <c r="C216" s="22" t="s">
        <v>550</v>
      </c>
      <c r="D216" s="22" t="s">
        <v>551</v>
      </c>
      <c r="E216" s="22">
        <v>328580</v>
      </c>
      <c r="F216" s="22">
        <v>0</v>
      </c>
      <c r="G216" s="22">
        <v>0</v>
      </c>
      <c r="H216" s="22">
        <v>40884</v>
      </c>
      <c r="I216" s="22">
        <v>0</v>
      </c>
      <c r="J216" s="22">
        <v>1186</v>
      </c>
      <c r="K216" s="22">
        <v>0</v>
      </c>
      <c r="L216" s="22">
        <v>265871</v>
      </c>
      <c r="M216" s="22">
        <v>22700</v>
      </c>
      <c r="N216" s="22">
        <v>5800</v>
      </c>
      <c r="O216" s="22">
        <v>4</v>
      </c>
      <c r="P216" s="22">
        <v>32524</v>
      </c>
      <c r="Q216" s="22">
        <v>5782</v>
      </c>
      <c r="R216" s="22">
        <v>0</v>
      </c>
      <c r="S216" s="22">
        <v>0</v>
      </c>
      <c r="T216" s="22">
        <v>4712</v>
      </c>
      <c r="U216" s="22">
        <v>0</v>
      </c>
      <c r="V216" s="22">
        <v>0</v>
      </c>
      <c r="W216" s="22">
        <v>0</v>
      </c>
      <c r="X216" s="22">
        <v>23184</v>
      </c>
      <c r="Y216" s="22">
        <v>240118</v>
      </c>
      <c r="Z216" s="22">
        <v>294601</v>
      </c>
      <c r="AA216" s="22">
        <v>0</v>
      </c>
      <c r="AB216" s="22">
        <v>0</v>
      </c>
      <c r="AC216" s="22">
        <v>0</v>
      </c>
      <c r="AD216" s="22">
        <v>1265946</v>
      </c>
      <c r="AE216" s="22">
        <v>266013</v>
      </c>
      <c r="AF216" s="22">
        <v>700819</v>
      </c>
      <c r="AG216" s="22">
        <v>0</v>
      </c>
      <c r="AH216" s="22">
        <v>105827</v>
      </c>
      <c r="AI216" s="22">
        <v>0</v>
      </c>
      <c r="AJ216" s="22">
        <v>0</v>
      </c>
      <c r="AK216" s="22">
        <v>0</v>
      </c>
      <c r="AL216" s="22">
        <v>750</v>
      </c>
      <c r="AM216" s="22">
        <v>0</v>
      </c>
      <c r="AN216" s="22">
        <v>0</v>
      </c>
      <c r="AO216" s="22">
        <v>4038</v>
      </c>
      <c r="AP216" s="22">
        <v>368824</v>
      </c>
      <c r="AQ216" s="22">
        <v>0</v>
      </c>
      <c r="AR216" s="22">
        <v>0</v>
      </c>
      <c r="AS216" s="22">
        <v>0</v>
      </c>
      <c r="AT216" s="22">
        <v>1446271</v>
      </c>
      <c r="AU216" s="22">
        <v>-180325</v>
      </c>
    </row>
    <row r="217" spans="1:47" x14ac:dyDescent="0.25">
      <c r="A217" s="22" t="s">
        <v>120</v>
      </c>
      <c r="B217" s="22" t="s">
        <v>511</v>
      </c>
      <c r="C217" s="22" t="s">
        <v>552</v>
      </c>
      <c r="D217" s="22" t="s">
        <v>553</v>
      </c>
      <c r="E217" s="22">
        <v>268646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123509</v>
      </c>
      <c r="M217" s="22">
        <v>12773</v>
      </c>
      <c r="N217" s="22">
        <v>2514</v>
      </c>
      <c r="O217" s="22">
        <v>0</v>
      </c>
      <c r="P217" s="22">
        <v>7380</v>
      </c>
      <c r="Q217" s="22">
        <v>1714</v>
      </c>
      <c r="R217" s="22">
        <v>14277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1168</v>
      </c>
      <c r="Y217" s="22">
        <v>179721</v>
      </c>
      <c r="Z217" s="22">
        <v>0</v>
      </c>
      <c r="AA217" s="22">
        <v>0</v>
      </c>
      <c r="AB217" s="22">
        <v>0</v>
      </c>
      <c r="AC217" s="22">
        <v>83122</v>
      </c>
      <c r="AD217" s="22">
        <v>694824</v>
      </c>
      <c r="AE217" s="22">
        <v>161469</v>
      </c>
      <c r="AF217" s="22">
        <v>133712</v>
      </c>
      <c r="AG217" s="22">
        <v>0</v>
      </c>
      <c r="AH217" s="22">
        <v>378963</v>
      </c>
      <c r="AI217" s="22">
        <v>0</v>
      </c>
      <c r="AJ217" s="22">
        <v>0</v>
      </c>
      <c r="AK217" s="22">
        <v>0</v>
      </c>
      <c r="AL217" s="22">
        <v>1200</v>
      </c>
      <c r="AM217" s="22">
        <v>1719</v>
      </c>
      <c r="AN217" s="22">
        <v>1680</v>
      </c>
      <c r="AO217" s="22">
        <v>0</v>
      </c>
      <c r="AP217" s="22">
        <v>220281</v>
      </c>
      <c r="AQ217" s="22">
        <v>0</v>
      </c>
      <c r="AR217" s="22">
        <v>0</v>
      </c>
      <c r="AS217" s="22">
        <v>0</v>
      </c>
      <c r="AT217" s="22">
        <v>899024</v>
      </c>
      <c r="AU217" s="22">
        <v>-204200</v>
      </c>
    </row>
    <row r="218" spans="1:47" x14ac:dyDescent="0.25">
      <c r="A218" s="22" t="s">
        <v>120</v>
      </c>
      <c r="B218" s="22" t="s">
        <v>511</v>
      </c>
      <c r="C218" s="22" t="s">
        <v>554</v>
      </c>
      <c r="D218" s="22" t="s">
        <v>555</v>
      </c>
      <c r="E218" s="22">
        <v>306045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339902</v>
      </c>
      <c r="M218" s="22">
        <v>8564</v>
      </c>
      <c r="N218" s="22">
        <v>1105</v>
      </c>
      <c r="O218" s="22">
        <v>100</v>
      </c>
      <c r="P218" s="22">
        <v>7070</v>
      </c>
      <c r="Q218" s="22">
        <v>13799</v>
      </c>
      <c r="R218" s="22">
        <v>4649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1149</v>
      </c>
      <c r="Y218" s="22">
        <v>123124</v>
      </c>
      <c r="Z218" s="22">
        <v>208935</v>
      </c>
      <c r="AA218" s="22">
        <v>0</v>
      </c>
      <c r="AB218" s="22">
        <v>0</v>
      </c>
      <c r="AC218" s="22">
        <v>10299</v>
      </c>
      <c r="AD218" s="22">
        <v>1024741</v>
      </c>
      <c r="AE218" s="22">
        <v>250933</v>
      </c>
      <c r="AF218" s="22">
        <v>296705</v>
      </c>
      <c r="AG218" s="22">
        <v>4173</v>
      </c>
      <c r="AH218" s="22">
        <v>289038</v>
      </c>
      <c r="AI218" s="22">
        <v>1725</v>
      </c>
      <c r="AJ218" s="22">
        <v>0</v>
      </c>
      <c r="AK218" s="22">
        <v>103671</v>
      </c>
      <c r="AL218" s="22">
        <v>4491</v>
      </c>
      <c r="AM218" s="22">
        <v>0</v>
      </c>
      <c r="AN218" s="22">
        <v>0</v>
      </c>
      <c r="AO218" s="22">
        <v>2881</v>
      </c>
      <c r="AP218" s="22">
        <v>92136</v>
      </c>
      <c r="AQ218" s="22">
        <v>0</v>
      </c>
      <c r="AR218" s="22">
        <v>0</v>
      </c>
      <c r="AS218" s="22">
        <v>1056</v>
      </c>
      <c r="AT218" s="22">
        <v>1046809</v>
      </c>
      <c r="AU218" s="22">
        <v>-22068</v>
      </c>
    </row>
    <row r="219" spans="1:47" x14ac:dyDescent="0.25">
      <c r="A219" s="22" t="s">
        <v>120</v>
      </c>
      <c r="B219" s="22" t="s">
        <v>511</v>
      </c>
      <c r="C219" s="22" t="s">
        <v>556</v>
      </c>
      <c r="D219" s="22" t="s">
        <v>557</v>
      </c>
      <c r="E219" s="22">
        <v>200299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168750</v>
      </c>
      <c r="M219" s="22">
        <v>15888</v>
      </c>
      <c r="N219" s="22">
        <v>445</v>
      </c>
      <c r="O219" s="22">
        <v>50</v>
      </c>
      <c r="P219" s="22">
        <v>0</v>
      </c>
      <c r="Q219" s="22">
        <v>1678</v>
      </c>
      <c r="R219" s="22">
        <v>0</v>
      </c>
      <c r="S219" s="22">
        <v>0</v>
      </c>
      <c r="T219" s="22">
        <v>4089</v>
      </c>
      <c r="U219" s="22">
        <v>23857</v>
      </c>
      <c r="V219" s="22">
        <v>0</v>
      </c>
      <c r="W219" s="22">
        <v>0</v>
      </c>
      <c r="X219" s="22">
        <v>0</v>
      </c>
      <c r="Y219" s="22">
        <v>625263</v>
      </c>
      <c r="Z219" s="22">
        <v>2083</v>
      </c>
      <c r="AA219" s="22">
        <v>1000</v>
      </c>
      <c r="AB219" s="22">
        <v>0</v>
      </c>
      <c r="AC219" s="22">
        <v>110</v>
      </c>
      <c r="AD219" s="22">
        <v>1043512</v>
      </c>
      <c r="AE219" s="22">
        <v>141761</v>
      </c>
      <c r="AF219" s="22">
        <v>58951</v>
      </c>
      <c r="AG219" s="22">
        <v>24026</v>
      </c>
      <c r="AH219" s="22">
        <v>169592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16661</v>
      </c>
      <c r="AO219" s="22">
        <v>0</v>
      </c>
      <c r="AP219" s="22">
        <v>148676</v>
      </c>
      <c r="AQ219" s="22">
        <v>0</v>
      </c>
      <c r="AR219" s="22">
        <v>0</v>
      </c>
      <c r="AS219" s="22">
        <v>0</v>
      </c>
      <c r="AT219" s="22">
        <v>559667</v>
      </c>
      <c r="AU219" s="22">
        <v>483845</v>
      </c>
    </row>
    <row r="220" spans="1:47" x14ac:dyDescent="0.25">
      <c r="A220" s="22" t="s">
        <v>120</v>
      </c>
      <c r="B220" s="22" t="s">
        <v>511</v>
      </c>
      <c r="C220" s="22" t="s">
        <v>558</v>
      </c>
      <c r="D220" s="22" t="s">
        <v>559</v>
      </c>
      <c r="E220" s="22">
        <v>431536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212830</v>
      </c>
      <c r="M220" s="22">
        <v>15238</v>
      </c>
      <c r="N220" s="22">
        <v>0</v>
      </c>
      <c r="O220" s="22">
        <v>4533</v>
      </c>
      <c r="P220" s="22">
        <v>21497</v>
      </c>
      <c r="Q220" s="22">
        <v>5017</v>
      </c>
      <c r="R220" s="22">
        <v>0</v>
      </c>
      <c r="S220" s="22">
        <v>0</v>
      </c>
      <c r="T220" s="22">
        <v>74028</v>
      </c>
      <c r="U220" s="22">
        <v>82500</v>
      </c>
      <c r="V220" s="22">
        <v>0</v>
      </c>
      <c r="W220" s="22">
        <v>0</v>
      </c>
      <c r="X220" s="22">
        <v>0</v>
      </c>
      <c r="Y220" s="22">
        <v>289843</v>
      </c>
      <c r="Z220" s="22">
        <v>0</v>
      </c>
      <c r="AA220" s="22">
        <v>0</v>
      </c>
      <c r="AB220" s="22">
        <v>0</v>
      </c>
      <c r="AC220" s="22">
        <v>0</v>
      </c>
      <c r="AD220" s="22">
        <v>1137022</v>
      </c>
      <c r="AE220" s="22">
        <v>253411</v>
      </c>
      <c r="AF220" s="22">
        <v>316506</v>
      </c>
      <c r="AG220" s="22">
        <v>51383</v>
      </c>
      <c r="AH220" s="22">
        <v>151048</v>
      </c>
      <c r="AI220" s="22">
        <v>0</v>
      </c>
      <c r="AJ220" s="22">
        <v>0</v>
      </c>
      <c r="AK220" s="22">
        <v>11763</v>
      </c>
      <c r="AL220" s="22">
        <v>0</v>
      </c>
      <c r="AM220" s="22">
        <v>1367</v>
      </c>
      <c r="AN220" s="22">
        <v>0</v>
      </c>
      <c r="AO220" s="22">
        <v>5464</v>
      </c>
      <c r="AP220" s="22">
        <v>218603</v>
      </c>
      <c r="AQ220" s="22">
        <v>0</v>
      </c>
      <c r="AR220" s="22">
        <v>0</v>
      </c>
      <c r="AS220" s="22">
        <v>0</v>
      </c>
      <c r="AT220" s="22">
        <v>1009545</v>
      </c>
      <c r="AU220" s="22">
        <v>127477</v>
      </c>
    </row>
    <row r="221" spans="1:47" x14ac:dyDescent="0.25">
      <c r="A221" s="22" t="s">
        <v>120</v>
      </c>
      <c r="B221" s="22" t="s">
        <v>511</v>
      </c>
      <c r="C221" s="22" t="s">
        <v>560</v>
      </c>
      <c r="D221" s="22" t="s">
        <v>561</v>
      </c>
      <c r="E221" s="22">
        <v>302657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173030</v>
      </c>
      <c r="M221" s="22">
        <v>16730</v>
      </c>
      <c r="N221" s="22">
        <v>3207</v>
      </c>
      <c r="O221" s="22">
        <v>666</v>
      </c>
      <c r="P221" s="22">
        <v>11498</v>
      </c>
      <c r="Q221" s="22">
        <v>206</v>
      </c>
      <c r="R221" s="22">
        <v>0</v>
      </c>
      <c r="S221" s="22">
        <v>0</v>
      </c>
      <c r="T221" s="22">
        <v>9615</v>
      </c>
      <c r="U221" s="22">
        <v>0</v>
      </c>
      <c r="V221" s="22">
        <v>0</v>
      </c>
      <c r="W221" s="22">
        <v>0</v>
      </c>
      <c r="X221" s="22">
        <v>71522</v>
      </c>
      <c r="Y221" s="22">
        <v>63961</v>
      </c>
      <c r="Z221" s="22">
        <v>0</v>
      </c>
      <c r="AA221" s="22">
        <v>0</v>
      </c>
      <c r="AB221" s="22">
        <v>0</v>
      </c>
      <c r="AC221" s="22">
        <v>1489</v>
      </c>
      <c r="AD221" s="22">
        <v>654581</v>
      </c>
      <c r="AE221" s="22">
        <v>209564</v>
      </c>
      <c r="AF221" s="22">
        <v>184249</v>
      </c>
      <c r="AG221" s="22">
        <v>2659</v>
      </c>
      <c r="AH221" s="22">
        <v>104108</v>
      </c>
      <c r="AI221" s="22">
        <v>0</v>
      </c>
      <c r="AJ221" s="22">
        <v>0</v>
      </c>
      <c r="AK221" s="22">
        <v>42276</v>
      </c>
      <c r="AL221" s="22">
        <v>0</v>
      </c>
      <c r="AM221" s="22">
        <v>0</v>
      </c>
      <c r="AN221" s="22">
        <v>0</v>
      </c>
      <c r="AO221" s="22">
        <v>2043</v>
      </c>
      <c r="AP221" s="22">
        <v>86921</v>
      </c>
      <c r="AQ221" s="22">
        <v>0</v>
      </c>
      <c r="AR221" s="22">
        <v>0</v>
      </c>
      <c r="AS221" s="22">
        <v>0</v>
      </c>
      <c r="AT221" s="22">
        <v>631820</v>
      </c>
      <c r="AU221" s="22">
        <v>22761</v>
      </c>
    </row>
    <row r="222" spans="1:47" x14ac:dyDescent="0.25">
      <c r="A222" s="22" t="s">
        <v>120</v>
      </c>
      <c r="B222" s="22" t="s">
        <v>511</v>
      </c>
      <c r="C222" s="22" t="s">
        <v>562</v>
      </c>
      <c r="D222" s="22" t="s">
        <v>563</v>
      </c>
      <c r="E222" s="22">
        <v>630013</v>
      </c>
      <c r="F222" s="22">
        <v>0</v>
      </c>
      <c r="G222" s="22">
        <v>0</v>
      </c>
      <c r="H222" s="22">
        <v>0</v>
      </c>
      <c r="I222" s="22">
        <v>0</v>
      </c>
      <c r="J222" s="22">
        <v>7370</v>
      </c>
      <c r="K222" s="22">
        <v>0</v>
      </c>
      <c r="L222" s="22">
        <v>467565</v>
      </c>
      <c r="M222" s="22">
        <v>14913</v>
      </c>
      <c r="N222" s="22">
        <v>350</v>
      </c>
      <c r="O222" s="22">
        <v>8264</v>
      </c>
      <c r="P222" s="22">
        <v>57100</v>
      </c>
      <c r="Q222" s="22">
        <v>3879</v>
      </c>
      <c r="R222" s="22">
        <v>50278</v>
      </c>
      <c r="S222" s="22">
        <v>0</v>
      </c>
      <c r="T222" s="22">
        <v>2500</v>
      </c>
      <c r="U222" s="22">
        <v>0</v>
      </c>
      <c r="V222" s="22">
        <v>0</v>
      </c>
      <c r="W222" s="22">
        <v>0</v>
      </c>
      <c r="X222" s="22">
        <v>2279</v>
      </c>
      <c r="Y222" s="22">
        <v>444248</v>
      </c>
      <c r="Z222" s="22">
        <v>161344</v>
      </c>
      <c r="AA222" s="22">
        <v>0</v>
      </c>
      <c r="AB222" s="22">
        <v>0</v>
      </c>
      <c r="AC222" s="22">
        <v>41462</v>
      </c>
      <c r="AD222" s="22">
        <v>1891565</v>
      </c>
      <c r="AE222" s="22">
        <v>470856</v>
      </c>
      <c r="AF222" s="22">
        <v>442558</v>
      </c>
      <c r="AG222" s="22">
        <v>0</v>
      </c>
      <c r="AH222" s="22">
        <v>460855</v>
      </c>
      <c r="AI222" s="22">
        <v>23652</v>
      </c>
      <c r="AJ222" s="22">
        <v>0</v>
      </c>
      <c r="AK222" s="22">
        <v>0</v>
      </c>
      <c r="AL222" s="22">
        <v>49835</v>
      </c>
      <c r="AM222" s="22">
        <v>80</v>
      </c>
      <c r="AN222" s="22">
        <v>0</v>
      </c>
      <c r="AO222" s="22">
        <v>77297</v>
      </c>
      <c r="AP222" s="22">
        <v>332047</v>
      </c>
      <c r="AQ222" s="22">
        <v>0</v>
      </c>
      <c r="AR222" s="22">
        <v>0</v>
      </c>
      <c r="AS222" s="22">
        <v>0</v>
      </c>
      <c r="AT222" s="22">
        <v>1857180</v>
      </c>
      <c r="AU222" s="22">
        <v>34385</v>
      </c>
    </row>
    <row r="223" spans="1:47" x14ac:dyDescent="0.25">
      <c r="A223" s="22" t="s">
        <v>120</v>
      </c>
      <c r="B223" s="22" t="s">
        <v>511</v>
      </c>
      <c r="C223" s="22" t="s">
        <v>564</v>
      </c>
      <c r="D223" s="22" t="s">
        <v>565</v>
      </c>
      <c r="E223" s="22">
        <v>282489</v>
      </c>
      <c r="F223" s="22">
        <v>0</v>
      </c>
      <c r="G223" s="22">
        <v>73407</v>
      </c>
      <c r="H223" s="22">
        <v>0</v>
      </c>
      <c r="I223" s="22">
        <v>0</v>
      </c>
      <c r="J223" s="22">
        <v>0</v>
      </c>
      <c r="K223" s="22">
        <v>0</v>
      </c>
      <c r="L223" s="22">
        <v>115773</v>
      </c>
      <c r="M223" s="22">
        <v>10384</v>
      </c>
      <c r="N223" s="22">
        <v>70</v>
      </c>
      <c r="O223" s="22">
        <v>15155</v>
      </c>
      <c r="P223" s="22">
        <v>18563</v>
      </c>
      <c r="Q223" s="22">
        <v>4532</v>
      </c>
      <c r="R223" s="22">
        <v>5772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15000</v>
      </c>
      <c r="Y223" s="22">
        <v>53760</v>
      </c>
      <c r="Z223" s="22">
        <v>37309</v>
      </c>
      <c r="AA223" s="22">
        <v>0</v>
      </c>
      <c r="AB223" s="22">
        <v>0</v>
      </c>
      <c r="AC223" s="22">
        <v>19935</v>
      </c>
      <c r="AD223" s="22">
        <v>652149</v>
      </c>
      <c r="AE223" s="22">
        <v>171335</v>
      </c>
      <c r="AF223" s="22">
        <v>74823</v>
      </c>
      <c r="AG223" s="22">
        <v>0</v>
      </c>
      <c r="AH223" s="22">
        <v>154143</v>
      </c>
      <c r="AI223" s="22">
        <v>0</v>
      </c>
      <c r="AJ223" s="22">
        <v>0</v>
      </c>
      <c r="AK223" s="22">
        <v>65741</v>
      </c>
      <c r="AL223" s="22">
        <v>0</v>
      </c>
      <c r="AM223" s="22">
        <v>0</v>
      </c>
      <c r="AN223" s="22">
        <v>0</v>
      </c>
      <c r="AO223" s="22">
        <v>1295</v>
      </c>
      <c r="AP223" s="22">
        <v>151660</v>
      </c>
      <c r="AQ223" s="22">
        <v>0</v>
      </c>
      <c r="AR223" s="22">
        <v>0</v>
      </c>
      <c r="AS223" s="22">
        <v>0</v>
      </c>
      <c r="AT223" s="22">
        <v>618997</v>
      </c>
      <c r="AU223" s="22">
        <v>33152</v>
      </c>
    </row>
    <row r="224" spans="1:47" x14ac:dyDescent="0.25">
      <c r="A224" s="22" t="s">
        <v>120</v>
      </c>
      <c r="B224" s="22" t="s">
        <v>511</v>
      </c>
      <c r="C224" s="22" t="s">
        <v>566</v>
      </c>
      <c r="D224" s="22" t="s">
        <v>567</v>
      </c>
      <c r="E224" s="22">
        <v>132840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158272</v>
      </c>
      <c r="M224" s="22">
        <v>5399</v>
      </c>
      <c r="N224" s="22">
        <v>2450</v>
      </c>
      <c r="O224" s="22">
        <v>14944</v>
      </c>
      <c r="P224" s="22">
        <v>6024</v>
      </c>
      <c r="Q224" s="22">
        <v>8567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143127</v>
      </c>
      <c r="Z224" s="22">
        <v>0</v>
      </c>
      <c r="AA224" s="22">
        <v>0</v>
      </c>
      <c r="AB224" s="22">
        <v>0</v>
      </c>
      <c r="AC224" s="22">
        <v>11883</v>
      </c>
      <c r="AD224" s="22">
        <v>483506</v>
      </c>
      <c r="AE224" s="22">
        <v>108698</v>
      </c>
      <c r="AF224" s="22">
        <v>86845</v>
      </c>
      <c r="AG224" s="22">
        <v>0</v>
      </c>
      <c r="AH224" s="22">
        <v>77177</v>
      </c>
      <c r="AI224" s="22">
        <v>0</v>
      </c>
      <c r="AJ224" s="22">
        <v>0</v>
      </c>
      <c r="AK224" s="22">
        <v>2420</v>
      </c>
      <c r="AL224" s="22">
        <v>0</v>
      </c>
      <c r="AM224" s="22">
        <v>0</v>
      </c>
      <c r="AN224" s="22">
        <v>0</v>
      </c>
      <c r="AO224" s="22">
        <v>0</v>
      </c>
      <c r="AP224" s="22">
        <v>102121</v>
      </c>
      <c r="AQ224" s="22">
        <v>1890</v>
      </c>
      <c r="AR224" s="22">
        <v>0</v>
      </c>
      <c r="AS224" s="22">
        <v>0</v>
      </c>
      <c r="AT224" s="22">
        <v>379151</v>
      </c>
      <c r="AU224" s="22">
        <v>104355</v>
      </c>
    </row>
    <row r="225" spans="1:47" x14ac:dyDescent="0.25">
      <c r="A225" s="22" t="s">
        <v>120</v>
      </c>
      <c r="B225" s="22" t="s">
        <v>511</v>
      </c>
      <c r="C225" s="22" t="s">
        <v>568</v>
      </c>
      <c r="D225" s="22" t="s">
        <v>569</v>
      </c>
      <c r="E225" s="22">
        <v>344915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232273</v>
      </c>
      <c r="M225" s="22">
        <v>21061</v>
      </c>
      <c r="N225" s="22">
        <v>9540</v>
      </c>
      <c r="O225" s="22">
        <v>2722</v>
      </c>
      <c r="P225" s="22">
        <v>38630</v>
      </c>
      <c r="Q225" s="22">
        <v>3570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1255</v>
      </c>
      <c r="Y225" s="22">
        <v>915844</v>
      </c>
      <c r="Z225" s="22">
        <v>0</v>
      </c>
      <c r="AA225" s="22">
        <v>0</v>
      </c>
      <c r="AB225" s="22">
        <v>0</v>
      </c>
      <c r="AC225" s="22">
        <v>4181</v>
      </c>
      <c r="AD225" s="22">
        <v>1573991</v>
      </c>
      <c r="AE225" s="22">
        <v>299773</v>
      </c>
      <c r="AF225" s="22">
        <v>143644</v>
      </c>
      <c r="AG225" s="22">
        <v>0</v>
      </c>
      <c r="AH225" s="22">
        <v>133463</v>
      </c>
      <c r="AI225" s="22">
        <v>1263</v>
      </c>
      <c r="AJ225" s="22">
        <v>0</v>
      </c>
      <c r="AK225" s="22">
        <v>0</v>
      </c>
      <c r="AL225" s="22">
        <v>91059</v>
      </c>
      <c r="AM225" s="22">
        <v>7719</v>
      </c>
      <c r="AN225" s="22">
        <v>0</v>
      </c>
      <c r="AO225" s="22">
        <v>476</v>
      </c>
      <c r="AP225" s="22">
        <v>60559</v>
      </c>
      <c r="AQ225" s="22">
        <v>0</v>
      </c>
      <c r="AR225" s="22">
        <v>0</v>
      </c>
      <c r="AS225" s="22">
        <v>0</v>
      </c>
      <c r="AT225" s="22">
        <v>737956</v>
      </c>
      <c r="AU225" s="22">
        <v>836035</v>
      </c>
    </row>
    <row r="226" spans="1:47" x14ac:dyDescent="0.25">
      <c r="A226" s="22" t="s">
        <v>120</v>
      </c>
      <c r="B226" s="22" t="s">
        <v>511</v>
      </c>
      <c r="C226" s="22" t="s">
        <v>570</v>
      </c>
      <c r="D226" s="22" t="s">
        <v>571</v>
      </c>
      <c r="E226" s="22">
        <v>97439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28328</v>
      </c>
      <c r="M226" s="22">
        <v>2934</v>
      </c>
      <c r="N226" s="22">
        <v>290</v>
      </c>
      <c r="O226" s="22">
        <v>2074</v>
      </c>
      <c r="P226" s="22">
        <v>10155</v>
      </c>
      <c r="Q226" s="22">
        <v>1777</v>
      </c>
      <c r="R226" s="22">
        <v>3178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562</v>
      </c>
      <c r="Y226" s="22">
        <v>218741</v>
      </c>
      <c r="Z226" s="22">
        <v>12743</v>
      </c>
      <c r="AA226" s="22">
        <v>0</v>
      </c>
      <c r="AB226" s="22">
        <v>0</v>
      </c>
      <c r="AC226" s="22">
        <v>463</v>
      </c>
      <c r="AD226" s="22">
        <v>378684</v>
      </c>
      <c r="AE226" s="22">
        <v>42892</v>
      </c>
      <c r="AF226" s="22">
        <v>40165</v>
      </c>
      <c r="AG226" s="22">
        <v>0</v>
      </c>
      <c r="AH226" s="22">
        <v>49618</v>
      </c>
      <c r="AI226" s="22">
        <v>-209</v>
      </c>
      <c r="AJ226" s="22">
        <v>17750</v>
      </c>
      <c r="AK226" s="22">
        <v>27045</v>
      </c>
      <c r="AL226" s="22">
        <v>0</v>
      </c>
      <c r="AM226" s="22">
        <v>0</v>
      </c>
      <c r="AN226" s="22">
        <v>0</v>
      </c>
      <c r="AO226" s="22">
        <v>0</v>
      </c>
      <c r="AP226" s="22">
        <v>33987</v>
      </c>
      <c r="AQ226" s="22">
        <v>0</v>
      </c>
      <c r="AR226" s="22">
        <v>0</v>
      </c>
      <c r="AS226" s="22">
        <v>898</v>
      </c>
      <c r="AT226" s="22">
        <v>212146</v>
      </c>
      <c r="AU226" s="22">
        <v>166538</v>
      </c>
    </row>
    <row r="227" spans="1:47" x14ac:dyDescent="0.25">
      <c r="A227" s="22" t="s">
        <v>120</v>
      </c>
      <c r="B227" s="22" t="s">
        <v>511</v>
      </c>
      <c r="C227" s="22" t="s">
        <v>572</v>
      </c>
      <c r="D227" s="22" t="s">
        <v>573</v>
      </c>
      <c r="E227" s="22">
        <v>104319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69269</v>
      </c>
      <c r="M227" s="22">
        <v>4980</v>
      </c>
      <c r="N227" s="22">
        <v>362</v>
      </c>
      <c r="O227" s="22">
        <v>0</v>
      </c>
      <c r="P227" s="22">
        <v>192</v>
      </c>
      <c r="Q227" s="22">
        <v>24</v>
      </c>
      <c r="R227" s="22">
        <v>5284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699</v>
      </c>
      <c r="Y227" s="22">
        <v>211761</v>
      </c>
      <c r="Z227" s="22">
        <v>44175</v>
      </c>
      <c r="AA227" s="22">
        <v>0</v>
      </c>
      <c r="AB227" s="22">
        <v>0</v>
      </c>
      <c r="AC227" s="22">
        <v>13048</v>
      </c>
      <c r="AD227" s="22">
        <v>454113</v>
      </c>
      <c r="AE227" s="22">
        <v>91258</v>
      </c>
      <c r="AF227" s="22">
        <v>158619</v>
      </c>
      <c r="AG227" s="22">
        <v>35752</v>
      </c>
      <c r="AH227" s="22">
        <v>84645</v>
      </c>
      <c r="AI227" s="22">
        <v>9493</v>
      </c>
      <c r="AJ227" s="22">
        <v>0</v>
      </c>
      <c r="AK227" s="22">
        <v>0</v>
      </c>
      <c r="AL227" s="22">
        <v>7945</v>
      </c>
      <c r="AM227" s="22">
        <v>0</v>
      </c>
      <c r="AN227" s="22">
        <v>0</v>
      </c>
      <c r="AO227" s="22">
        <v>0</v>
      </c>
      <c r="AP227" s="22">
        <v>99152</v>
      </c>
      <c r="AQ227" s="22">
        <v>0</v>
      </c>
      <c r="AR227" s="22">
        <v>0</v>
      </c>
      <c r="AS227" s="22">
        <v>502</v>
      </c>
      <c r="AT227" s="22">
        <v>487366</v>
      </c>
      <c r="AU227" s="22">
        <v>-33253</v>
      </c>
    </row>
    <row r="228" spans="1:47" x14ac:dyDescent="0.25">
      <c r="A228" s="22" t="s">
        <v>120</v>
      </c>
      <c r="B228" s="22" t="s">
        <v>511</v>
      </c>
      <c r="C228" s="22" t="s">
        <v>574</v>
      </c>
      <c r="D228" s="22" t="s">
        <v>575</v>
      </c>
      <c r="E228" s="22">
        <v>639019</v>
      </c>
      <c r="F228" s="22">
        <v>0</v>
      </c>
      <c r="G228" s="22">
        <v>0</v>
      </c>
      <c r="H228" s="22">
        <v>0</v>
      </c>
      <c r="I228" s="22">
        <v>0</v>
      </c>
      <c r="J228" s="22">
        <v>5607</v>
      </c>
      <c r="K228" s="22">
        <v>35850</v>
      </c>
      <c r="L228" s="22">
        <v>314753</v>
      </c>
      <c r="M228" s="22">
        <v>22049</v>
      </c>
      <c r="N228" s="22">
        <v>8347</v>
      </c>
      <c r="O228" s="22">
        <v>250</v>
      </c>
      <c r="P228" s="22">
        <v>35347</v>
      </c>
      <c r="Q228" s="22">
        <v>4639</v>
      </c>
      <c r="R228" s="22">
        <v>7289</v>
      </c>
      <c r="S228" s="22">
        <v>0</v>
      </c>
      <c r="T228" s="22">
        <v>0</v>
      </c>
      <c r="U228" s="22">
        <v>125256</v>
      </c>
      <c r="V228" s="22">
        <v>0</v>
      </c>
      <c r="W228" s="22">
        <v>81801</v>
      </c>
      <c r="X228" s="22">
        <v>1801</v>
      </c>
      <c r="Y228" s="22">
        <v>379204</v>
      </c>
      <c r="Z228" s="22">
        <v>35300</v>
      </c>
      <c r="AA228" s="22">
        <v>0</v>
      </c>
      <c r="AB228" s="22">
        <v>0</v>
      </c>
      <c r="AC228" s="22">
        <v>96107</v>
      </c>
      <c r="AD228" s="22">
        <v>1792619</v>
      </c>
      <c r="AE228" s="22">
        <v>407285</v>
      </c>
      <c r="AF228" s="22">
        <v>412203</v>
      </c>
      <c r="AG228" s="22">
        <v>70969</v>
      </c>
      <c r="AH228" s="22">
        <v>219729</v>
      </c>
      <c r="AI228" s="22">
        <v>0</v>
      </c>
      <c r="AJ228" s="22">
        <v>0</v>
      </c>
      <c r="AK228" s="22">
        <v>68999</v>
      </c>
      <c r="AL228" s="22">
        <v>0</v>
      </c>
      <c r="AM228" s="22">
        <v>6517</v>
      </c>
      <c r="AN228" s="22">
        <v>0</v>
      </c>
      <c r="AO228" s="22">
        <v>17588</v>
      </c>
      <c r="AP228" s="22">
        <v>204110</v>
      </c>
      <c r="AQ228" s="22">
        <v>0</v>
      </c>
      <c r="AR228" s="22">
        <v>0</v>
      </c>
      <c r="AS228" s="22">
        <v>31183</v>
      </c>
      <c r="AT228" s="22">
        <v>1438583</v>
      </c>
      <c r="AU228" s="22">
        <v>354036</v>
      </c>
    </row>
    <row r="229" spans="1:47" x14ac:dyDescent="0.25">
      <c r="A229" s="22" t="s">
        <v>120</v>
      </c>
      <c r="B229" s="22" t="s">
        <v>511</v>
      </c>
      <c r="C229" s="22" t="s">
        <v>576</v>
      </c>
      <c r="D229" s="22" t="s">
        <v>577</v>
      </c>
      <c r="E229" s="22">
        <v>200877</v>
      </c>
      <c r="F229" s="22">
        <v>0</v>
      </c>
      <c r="G229" s="22">
        <v>0</v>
      </c>
      <c r="H229" s="22">
        <v>0</v>
      </c>
      <c r="I229" s="22">
        <v>0</v>
      </c>
      <c r="J229" s="22">
        <v>1625</v>
      </c>
      <c r="K229" s="22">
        <v>0</v>
      </c>
      <c r="L229" s="22">
        <v>139981</v>
      </c>
      <c r="M229" s="22">
        <v>6506</v>
      </c>
      <c r="N229" s="22">
        <v>875</v>
      </c>
      <c r="O229" s="22">
        <v>0</v>
      </c>
      <c r="P229" s="22">
        <v>8893</v>
      </c>
      <c r="Q229" s="22">
        <v>7280</v>
      </c>
      <c r="R229" s="22">
        <v>0</v>
      </c>
      <c r="S229" s="22">
        <v>12356</v>
      </c>
      <c r="T229" s="22">
        <v>0</v>
      </c>
      <c r="U229" s="22">
        <v>0</v>
      </c>
      <c r="V229" s="22">
        <v>0</v>
      </c>
      <c r="W229" s="22">
        <v>0</v>
      </c>
      <c r="X229" s="22">
        <v>632</v>
      </c>
      <c r="Y229" s="22">
        <v>8057</v>
      </c>
      <c r="Z229" s="22">
        <v>197979</v>
      </c>
      <c r="AA229" s="22">
        <v>0</v>
      </c>
      <c r="AB229" s="22">
        <v>0</v>
      </c>
      <c r="AC229" s="22">
        <v>2887</v>
      </c>
      <c r="AD229" s="22">
        <v>587948</v>
      </c>
      <c r="AE229" s="22">
        <v>130837</v>
      </c>
      <c r="AF229" s="22">
        <v>87699</v>
      </c>
      <c r="AG229" s="22">
        <v>0</v>
      </c>
      <c r="AH229" s="22">
        <v>296809</v>
      </c>
      <c r="AI229" s="22">
        <v>0</v>
      </c>
      <c r="AJ229" s="22">
        <v>0</v>
      </c>
      <c r="AK229" s="22">
        <v>0</v>
      </c>
      <c r="AL229" s="22">
        <v>151836</v>
      </c>
      <c r="AM229" s="22">
        <v>0</v>
      </c>
      <c r="AN229" s="22">
        <v>0</v>
      </c>
      <c r="AO229" s="22">
        <v>2210</v>
      </c>
      <c r="AP229" s="22">
        <v>0</v>
      </c>
      <c r="AQ229" s="22">
        <v>16315</v>
      </c>
      <c r="AR229" s="22">
        <v>0</v>
      </c>
      <c r="AS229" s="22">
        <v>7151</v>
      </c>
      <c r="AT229" s="22">
        <v>692857</v>
      </c>
      <c r="AU229" s="22">
        <v>-104909</v>
      </c>
    </row>
    <row r="230" spans="1:47" x14ac:dyDescent="0.25">
      <c r="A230" s="22" t="s">
        <v>120</v>
      </c>
      <c r="B230" s="22" t="s">
        <v>511</v>
      </c>
      <c r="C230" s="22" t="s">
        <v>578</v>
      </c>
      <c r="D230" s="22" t="s">
        <v>579</v>
      </c>
      <c r="E230" s="22">
        <v>112174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78979</v>
      </c>
      <c r="M230" s="22">
        <v>7735</v>
      </c>
      <c r="N230" s="22">
        <v>3281</v>
      </c>
      <c r="O230" s="22">
        <v>0</v>
      </c>
      <c r="P230" s="22">
        <v>6261</v>
      </c>
      <c r="Q230" s="22">
        <v>60</v>
      </c>
      <c r="R230" s="22">
        <v>12647</v>
      </c>
      <c r="S230" s="22">
        <v>0</v>
      </c>
      <c r="T230" s="22">
        <v>0</v>
      </c>
      <c r="U230" s="22">
        <v>0</v>
      </c>
      <c r="V230" s="22">
        <v>0</v>
      </c>
      <c r="W230" s="22">
        <v>500</v>
      </c>
      <c r="X230" s="22">
        <v>718</v>
      </c>
      <c r="Y230" s="22">
        <v>686170</v>
      </c>
      <c r="Z230" s="22">
        <v>3989</v>
      </c>
      <c r="AA230" s="22">
        <v>0</v>
      </c>
      <c r="AB230" s="22">
        <v>0</v>
      </c>
      <c r="AC230" s="22">
        <v>1442</v>
      </c>
      <c r="AD230" s="22">
        <v>913956</v>
      </c>
      <c r="AE230" s="22">
        <v>95480</v>
      </c>
      <c r="AF230" s="22">
        <v>122428</v>
      </c>
      <c r="AG230" s="22">
        <v>0</v>
      </c>
      <c r="AH230" s="22">
        <v>61145</v>
      </c>
      <c r="AI230" s="22">
        <v>0</v>
      </c>
      <c r="AJ230" s="22">
        <v>0</v>
      </c>
      <c r="AK230" s="22">
        <v>6874</v>
      </c>
      <c r="AL230" s="22">
        <v>9041</v>
      </c>
      <c r="AM230" s="22">
        <v>50</v>
      </c>
      <c r="AN230" s="22">
        <v>0</v>
      </c>
      <c r="AO230" s="22">
        <v>0</v>
      </c>
      <c r="AP230" s="22">
        <v>68493</v>
      </c>
      <c r="AQ230" s="22">
        <v>0</v>
      </c>
      <c r="AR230" s="22">
        <v>0</v>
      </c>
      <c r="AS230" s="22">
        <v>0</v>
      </c>
      <c r="AT230" s="22">
        <v>363511</v>
      </c>
      <c r="AU230" s="22">
        <v>550445</v>
      </c>
    </row>
    <row r="231" spans="1:47" x14ac:dyDescent="0.25">
      <c r="A231" s="22" t="s">
        <v>120</v>
      </c>
      <c r="B231" s="22" t="s">
        <v>511</v>
      </c>
      <c r="C231" s="22" t="s">
        <v>580</v>
      </c>
      <c r="D231" s="22" t="s">
        <v>581</v>
      </c>
      <c r="E231" s="22">
        <v>283997</v>
      </c>
      <c r="F231" s="22">
        <v>0</v>
      </c>
      <c r="G231" s="22">
        <v>0</v>
      </c>
      <c r="H231" s="22">
        <v>0</v>
      </c>
      <c r="I231" s="22">
        <v>0</v>
      </c>
      <c r="J231" s="22">
        <v>7632</v>
      </c>
      <c r="K231" s="22">
        <v>0</v>
      </c>
      <c r="L231" s="22">
        <v>225056</v>
      </c>
      <c r="M231" s="22">
        <v>9845</v>
      </c>
      <c r="N231" s="22">
        <v>100</v>
      </c>
      <c r="O231" s="22">
        <v>0</v>
      </c>
      <c r="P231" s="22">
        <v>20173</v>
      </c>
      <c r="Q231" s="22">
        <v>6969</v>
      </c>
      <c r="R231" s="22">
        <v>29297</v>
      </c>
      <c r="S231" s="22">
        <v>0</v>
      </c>
      <c r="T231" s="22">
        <v>0</v>
      </c>
      <c r="U231" s="22">
        <v>95303</v>
      </c>
      <c r="V231" s="22">
        <v>0</v>
      </c>
      <c r="W231" s="22">
        <v>209752</v>
      </c>
      <c r="X231" s="22">
        <v>1344</v>
      </c>
      <c r="Y231" s="22">
        <v>551721</v>
      </c>
      <c r="Z231" s="22">
        <v>0</v>
      </c>
      <c r="AA231" s="22">
        <v>0</v>
      </c>
      <c r="AB231" s="22">
        <v>0</v>
      </c>
      <c r="AC231" s="22">
        <v>5268</v>
      </c>
      <c r="AD231" s="22">
        <v>1446457</v>
      </c>
      <c r="AE231" s="22">
        <v>147361</v>
      </c>
      <c r="AF231" s="22">
        <v>180219</v>
      </c>
      <c r="AG231" s="22">
        <v>128520</v>
      </c>
      <c r="AH231" s="22">
        <v>57829</v>
      </c>
      <c r="AI231" s="22">
        <v>0</v>
      </c>
      <c r="AJ231" s="22">
        <v>0</v>
      </c>
      <c r="AK231" s="22">
        <v>8687</v>
      </c>
      <c r="AL231" s="22">
        <v>25611</v>
      </c>
      <c r="AM231" s="22">
        <v>609</v>
      </c>
      <c r="AN231" s="22">
        <v>0</v>
      </c>
      <c r="AO231" s="22">
        <v>23712</v>
      </c>
      <c r="AP231" s="22">
        <v>155439</v>
      </c>
      <c r="AQ231" s="22">
        <v>0</v>
      </c>
      <c r="AR231" s="22">
        <v>0</v>
      </c>
      <c r="AS231" s="22">
        <v>7702</v>
      </c>
      <c r="AT231" s="22">
        <v>735689</v>
      </c>
      <c r="AU231" s="22">
        <v>710768</v>
      </c>
    </row>
    <row r="232" spans="1:47" x14ac:dyDescent="0.25">
      <c r="A232" s="22" t="s">
        <v>120</v>
      </c>
      <c r="B232" s="22" t="s">
        <v>511</v>
      </c>
      <c r="C232" s="22" t="s">
        <v>582</v>
      </c>
      <c r="D232" s="22" t="s">
        <v>583</v>
      </c>
      <c r="E232" s="22">
        <v>720981</v>
      </c>
      <c r="F232" s="22">
        <v>0</v>
      </c>
      <c r="G232" s="22">
        <v>0</v>
      </c>
      <c r="H232" s="22">
        <v>0</v>
      </c>
      <c r="I232" s="22">
        <v>0</v>
      </c>
      <c r="J232" s="22">
        <v>24108</v>
      </c>
      <c r="K232" s="22">
        <v>0</v>
      </c>
      <c r="L232" s="22">
        <v>299035</v>
      </c>
      <c r="M232" s="22">
        <v>16765</v>
      </c>
      <c r="N232" s="22">
        <v>12866</v>
      </c>
      <c r="O232" s="22">
        <v>2125</v>
      </c>
      <c r="P232" s="22">
        <v>45282</v>
      </c>
      <c r="Q232" s="22">
        <v>13946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85066</v>
      </c>
      <c r="X232" s="22">
        <v>3431</v>
      </c>
      <c r="Y232" s="22">
        <v>355848</v>
      </c>
      <c r="Z232" s="22">
        <v>187145</v>
      </c>
      <c r="AA232" s="22">
        <v>18554</v>
      </c>
      <c r="AB232" s="22">
        <v>2422</v>
      </c>
      <c r="AC232" s="22">
        <v>4919</v>
      </c>
      <c r="AD232" s="22">
        <v>1792493</v>
      </c>
      <c r="AE232" s="22">
        <v>381952</v>
      </c>
      <c r="AF232" s="22">
        <v>261779</v>
      </c>
      <c r="AG232" s="22">
        <v>17737</v>
      </c>
      <c r="AH232" s="22">
        <v>250910</v>
      </c>
      <c r="AI232" s="22">
        <v>0</v>
      </c>
      <c r="AJ232" s="22">
        <v>0</v>
      </c>
      <c r="AK232" s="22">
        <v>24418</v>
      </c>
      <c r="AL232" s="22">
        <v>0</v>
      </c>
      <c r="AM232" s="22">
        <v>714</v>
      </c>
      <c r="AN232" s="22">
        <v>0</v>
      </c>
      <c r="AO232" s="22">
        <v>40300</v>
      </c>
      <c r="AP232" s="22">
        <v>358330</v>
      </c>
      <c r="AQ232" s="22">
        <v>0</v>
      </c>
      <c r="AR232" s="22">
        <v>0</v>
      </c>
      <c r="AS232" s="22">
        <v>0</v>
      </c>
      <c r="AT232" s="22">
        <v>1336140</v>
      </c>
      <c r="AU232" s="22">
        <v>456353</v>
      </c>
    </row>
    <row r="233" spans="1:47" x14ac:dyDescent="0.25">
      <c r="A233" s="22" t="s">
        <v>120</v>
      </c>
      <c r="B233" s="22" t="s">
        <v>511</v>
      </c>
      <c r="C233" s="22" t="s">
        <v>584</v>
      </c>
      <c r="D233" s="22" t="s">
        <v>585</v>
      </c>
      <c r="E233" s="22">
        <v>85911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40811</v>
      </c>
      <c r="M233" s="22">
        <v>2479</v>
      </c>
      <c r="N233" s="22">
        <v>0</v>
      </c>
      <c r="O233" s="22">
        <v>800</v>
      </c>
      <c r="P233" s="22">
        <v>3894</v>
      </c>
      <c r="Q233" s="22">
        <v>5769</v>
      </c>
      <c r="R233" s="22">
        <v>3363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7954</v>
      </c>
      <c r="Y233" s="22">
        <v>216377</v>
      </c>
      <c r="Z233" s="22">
        <v>0</v>
      </c>
      <c r="AA233" s="22">
        <v>0</v>
      </c>
      <c r="AB233" s="22">
        <v>0</v>
      </c>
      <c r="AC233" s="22">
        <v>9860</v>
      </c>
      <c r="AD233" s="22">
        <v>377218</v>
      </c>
      <c r="AE233" s="22">
        <v>82503</v>
      </c>
      <c r="AF233" s="22">
        <v>59779</v>
      </c>
      <c r="AG233" s="22">
        <v>0</v>
      </c>
      <c r="AH233" s="22">
        <v>77566</v>
      </c>
      <c r="AI233" s="22">
        <v>0</v>
      </c>
      <c r="AJ233" s="22">
        <v>7911</v>
      </c>
      <c r="AK233" s="22">
        <v>0</v>
      </c>
      <c r="AL233" s="22">
        <v>0</v>
      </c>
      <c r="AM233" s="22">
        <v>5</v>
      </c>
      <c r="AN233" s="22">
        <v>0</v>
      </c>
      <c r="AO233" s="22">
        <v>0</v>
      </c>
      <c r="AP233" s="22">
        <v>0</v>
      </c>
      <c r="AQ233" s="22">
        <v>0</v>
      </c>
      <c r="AR233" s="22">
        <v>0</v>
      </c>
      <c r="AS233" s="22">
        <v>106866</v>
      </c>
      <c r="AT233" s="22">
        <v>334630</v>
      </c>
      <c r="AU233" s="22">
        <v>42588</v>
      </c>
    </row>
    <row r="234" spans="1:47" x14ac:dyDescent="0.25">
      <c r="A234" s="22" t="s">
        <v>120</v>
      </c>
      <c r="B234" s="22" t="s">
        <v>511</v>
      </c>
      <c r="C234" s="22" t="s">
        <v>586</v>
      </c>
      <c r="D234" s="22" t="s">
        <v>587</v>
      </c>
      <c r="E234" s="22">
        <v>125200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124484</v>
      </c>
      <c r="M234" s="22">
        <v>3608</v>
      </c>
      <c r="N234" s="22">
        <v>0</v>
      </c>
      <c r="O234" s="22">
        <v>0</v>
      </c>
      <c r="P234" s="22">
        <v>0</v>
      </c>
      <c r="Q234" s="22">
        <v>1409</v>
      </c>
      <c r="R234" s="22">
        <v>2714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10648</v>
      </c>
      <c r="Y234" s="22">
        <v>224112</v>
      </c>
      <c r="Z234" s="22">
        <v>35000</v>
      </c>
      <c r="AA234" s="22">
        <v>0</v>
      </c>
      <c r="AB234" s="22">
        <v>0</v>
      </c>
      <c r="AC234" s="22">
        <v>29875</v>
      </c>
      <c r="AD234" s="22">
        <v>557050</v>
      </c>
      <c r="AE234" s="22">
        <v>93788</v>
      </c>
      <c r="AF234" s="22">
        <v>141984</v>
      </c>
      <c r="AG234" s="22">
        <v>0</v>
      </c>
      <c r="AH234" s="22">
        <v>81698</v>
      </c>
      <c r="AI234" s="22">
        <v>126</v>
      </c>
      <c r="AJ234" s="22">
        <v>0</v>
      </c>
      <c r="AK234" s="22">
        <v>71734</v>
      </c>
      <c r="AL234" s="22">
        <v>0</v>
      </c>
      <c r="AM234" s="22">
        <v>684</v>
      </c>
      <c r="AN234" s="22">
        <v>0</v>
      </c>
      <c r="AO234" s="22">
        <v>1648</v>
      </c>
      <c r="AP234" s="22">
        <v>89925</v>
      </c>
      <c r="AQ234" s="22">
        <v>0</v>
      </c>
      <c r="AR234" s="22">
        <v>0</v>
      </c>
      <c r="AS234" s="22">
        <v>0</v>
      </c>
      <c r="AT234" s="22">
        <v>481587</v>
      </c>
      <c r="AU234" s="22">
        <v>75463</v>
      </c>
    </row>
    <row r="235" spans="1:47" x14ac:dyDescent="0.25">
      <c r="A235" s="22" t="s">
        <v>120</v>
      </c>
      <c r="B235" s="22" t="s">
        <v>511</v>
      </c>
      <c r="C235" s="22" t="s">
        <v>588</v>
      </c>
      <c r="D235" s="22" t="s">
        <v>589</v>
      </c>
      <c r="E235" s="22">
        <v>67162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63100</v>
      </c>
      <c r="M235" s="22">
        <v>2815</v>
      </c>
      <c r="N235" s="22">
        <v>0</v>
      </c>
      <c r="O235" s="22">
        <v>0</v>
      </c>
      <c r="P235" s="22">
        <v>3402</v>
      </c>
      <c r="Q235" s="22">
        <v>2181</v>
      </c>
      <c r="R235" s="22">
        <v>348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2081</v>
      </c>
      <c r="Y235" s="22">
        <v>379014</v>
      </c>
      <c r="Z235" s="22">
        <v>25494</v>
      </c>
      <c r="AA235" s="22">
        <v>0</v>
      </c>
      <c r="AB235" s="22">
        <v>0</v>
      </c>
      <c r="AC235" s="22">
        <v>485</v>
      </c>
      <c r="AD235" s="22">
        <v>546082</v>
      </c>
      <c r="AE235" s="22">
        <v>85292</v>
      </c>
      <c r="AF235" s="22">
        <v>82464</v>
      </c>
      <c r="AG235" s="22">
        <v>0</v>
      </c>
      <c r="AH235" s="22">
        <v>56211</v>
      </c>
      <c r="AI235" s="22">
        <v>95</v>
      </c>
      <c r="AJ235" s="22">
        <v>14521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41648</v>
      </c>
      <c r="AQ235" s="22">
        <v>0</v>
      </c>
      <c r="AR235" s="22">
        <v>0</v>
      </c>
      <c r="AS235" s="22">
        <v>2081</v>
      </c>
      <c r="AT235" s="22">
        <v>282312</v>
      </c>
      <c r="AU235" s="22">
        <v>263770</v>
      </c>
    </row>
    <row r="236" spans="1:47" x14ac:dyDescent="0.25">
      <c r="A236" s="22" t="s">
        <v>120</v>
      </c>
      <c r="B236" s="22" t="s">
        <v>511</v>
      </c>
      <c r="C236" s="22" t="s">
        <v>590</v>
      </c>
      <c r="D236" s="22" t="s">
        <v>591</v>
      </c>
      <c r="E236" s="22">
        <v>301375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196874</v>
      </c>
      <c r="M236" s="22">
        <v>6969</v>
      </c>
      <c r="N236" s="22">
        <v>597</v>
      </c>
      <c r="O236" s="22">
        <v>132</v>
      </c>
      <c r="P236" s="22">
        <v>25314</v>
      </c>
      <c r="Q236" s="22">
        <v>13416</v>
      </c>
      <c r="R236" s="22">
        <v>4452</v>
      </c>
      <c r="S236" s="22">
        <v>0</v>
      </c>
      <c r="T236" s="22">
        <v>0</v>
      </c>
      <c r="U236" s="22">
        <v>0</v>
      </c>
      <c r="V236" s="22">
        <v>0</v>
      </c>
      <c r="W236" s="22">
        <v>101040</v>
      </c>
      <c r="X236" s="22">
        <v>1127</v>
      </c>
      <c r="Y236" s="22">
        <v>492286</v>
      </c>
      <c r="Z236" s="22">
        <v>194485</v>
      </c>
      <c r="AA236" s="22">
        <v>0</v>
      </c>
      <c r="AB236" s="22">
        <v>0</v>
      </c>
      <c r="AC236" s="22">
        <v>35681</v>
      </c>
      <c r="AD236" s="22">
        <v>1373748</v>
      </c>
      <c r="AE236" s="22">
        <v>232361</v>
      </c>
      <c r="AF236" s="22">
        <v>204175</v>
      </c>
      <c r="AG236" s="22">
        <v>0</v>
      </c>
      <c r="AH236" s="22">
        <v>116489</v>
      </c>
      <c r="AI236" s="22">
        <v>10</v>
      </c>
      <c r="AJ236" s="22">
        <v>0</v>
      </c>
      <c r="AK236" s="22">
        <v>105332</v>
      </c>
      <c r="AL236" s="22">
        <v>0</v>
      </c>
      <c r="AM236" s="22">
        <v>5119</v>
      </c>
      <c r="AN236" s="22">
        <v>0</v>
      </c>
      <c r="AO236" s="22">
        <v>8821</v>
      </c>
      <c r="AP236" s="22">
        <v>106447</v>
      </c>
      <c r="AQ236" s="22">
        <v>2665</v>
      </c>
      <c r="AR236" s="22">
        <v>0</v>
      </c>
      <c r="AS236" s="22">
        <v>7043</v>
      </c>
      <c r="AT236" s="22">
        <v>788462</v>
      </c>
      <c r="AU236" s="22">
        <v>585286</v>
      </c>
    </row>
    <row r="237" spans="1:47" x14ac:dyDescent="0.25">
      <c r="A237" s="22" t="s">
        <v>120</v>
      </c>
      <c r="B237" s="22" t="s">
        <v>511</v>
      </c>
      <c r="C237" s="22" t="s">
        <v>592</v>
      </c>
      <c r="D237" s="22" t="s">
        <v>593</v>
      </c>
      <c r="E237" s="22">
        <v>174382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121900</v>
      </c>
      <c r="M237" s="22">
        <v>10516</v>
      </c>
      <c r="N237" s="22">
        <v>2639</v>
      </c>
      <c r="O237" s="22">
        <v>2135</v>
      </c>
      <c r="P237" s="22">
        <v>12200</v>
      </c>
      <c r="Q237" s="22">
        <v>0</v>
      </c>
      <c r="R237" s="22">
        <v>7188</v>
      </c>
      <c r="S237" s="22">
        <v>0</v>
      </c>
      <c r="T237" s="22">
        <v>172</v>
      </c>
      <c r="U237" s="22">
        <v>0</v>
      </c>
      <c r="V237" s="22">
        <v>0</v>
      </c>
      <c r="W237" s="22">
        <v>0</v>
      </c>
      <c r="X237" s="22">
        <v>830</v>
      </c>
      <c r="Y237" s="22">
        <v>128940</v>
      </c>
      <c r="Z237" s="22">
        <v>64771</v>
      </c>
      <c r="AA237" s="22">
        <v>0</v>
      </c>
      <c r="AB237" s="22">
        <v>0</v>
      </c>
      <c r="AC237" s="22">
        <v>-1570</v>
      </c>
      <c r="AD237" s="22">
        <v>524103</v>
      </c>
      <c r="AE237" s="22">
        <v>161731</v>
      </c>
      <c r="AF237" s="22">
        <v>186124</v>
      </c>
      <c r="AG237" s="22">
        <v>0</v>
      </c>
      <c r="AH237" s="22">
        <v>108910</v>
      </c>
      <c r="AI237" s="22">
        <v>0</v>
      </c>
      <c r="AJ237" s="22">
        <v>4967</v>
      </c>
      <c r="AK237" s="22">
        <v>1193</v>
      </c>
      <c r="AL237" s="22">
        <v>17917</v>
      </c>
      <c r="AM237" s="22">
        <v>0</v>
      </c>
      <c r="AN237" s="22">
        <v>0</v>
      </c>
      <c r="AO237" s="22">
        <v>0</v>
      </c>
      <c r="AP237" s="22">
        <v>88127</v>
      </c>
      <c r="AQ237" s="22">
        <v>0</v>
      </c>
      <c r="AR237" s="22">
        <v>0</v>
      </c>
      <c r="AS237" s="22">
        <v>17621</v>
      </c>
      <c r="AT237" s="22">
        <v>586590</v>
      </c>
      <c r="AU237" s="22">
        <v>-62487</v>
      </c>
    </row>
    <row r="238" spans="1:47" x14ac:dyDescent="0.25">
      <c r="A238" s="22" t="s">
        <v>120</v>
      </c>
      <c r="B238" s="22" t="s">
        <v>511</v>
      </c>
      <c r="C238" s="22" t="s">
        <v>594</v>
      </c>
      <c r="D238" s="22" t="s">
        <v>595</v>
      </c>
      <c r="E238" s="22">
        <v>128922</v>
      </c>
      <c r="F238" s="22"/>
      <c r="G238" s="22"/>
      <c r="H238" s="22"/>
      <c r="I238" s="22"/>
      <c r="J238" s="22"/>
      <c r="K238" s="22"/>
      <c r="L238" s="22">
        <v>87802</v>
      </c>
      <c r="M238" s="22">
        <v>6217</v>
      </c>
      <c r="N238" s="22">
        <v>447</v>
      </c>
      <c r="O238" s="22"/>
      <c r="P238" s="22">
        <v>2035</v>
      </c>
      <c r="Q238" s="22">
        <v>2370</v>
      </c>
      <c r="R238" s="22">
        <v>11413</v>
      </c>
      <c r="S238" s="22"/>
      <c r="T238" s="22"/>
      <c r="U238" s="22">
        <v>0</v>
      </c>
      <c r="V238" s="22"/>
      <c r="W238" s="22"/>
      <c r="X238" s="22">
        <v>38958</v>
      </c>
      <c r="Y238" s="22">
        <v>57457</v>
      </c>
      <c r="Z238" s="22">
        <v>61898</v>
      </c>
      <c r="AA238" s="22"/>
      <c r="AB238" s="22"/>
      <c r="AC238" s="22">
        <v>39556</v>
      </c>
      <c r="AD238" s="22">
        <v>437075</v>
      </c>
      <c r="AE238" s="22">
        <v>106419</v>
      </c>
      <c r="AF238" s="22">
        <v>154622</v>
      </c>
      <c r="AG238" s="22"/>
      <c r="AH238" s="22">
        <v>62394</v>
      </c>
      <c r="AI238" s="22">
        <v>-1300</v>
      </c>
      <c r="AJ238" s="22"/>
      <c r="AK238" s="22">
        <v>15500</v>
      </c>
      <c r="AL238" s="22"/>
      <c r="AM238" s="22">
        <v>1317</v>
      </c>
      <c r="AN238" s="22"/>
      <c r="AO238" s="22">
        <v>0</v>
      </c>
      <c r="AP238" s="22">
        <v>54596</v>
      </c>
      <c r="AQ238" s="22"/>
      <c r="AR238" s="22"/>
      <c r="AS238" s="22"/>
      <c r="AT238" s="22">
        <v>393548</v>
      </c>
      <c r="AU238" s="22">
        <v>43527</v>
      </c>
    </row>
    <row r="239" spans="1:47" x14ac:dyDescent="0.25">
      <c r="A239" s="22" t="s">
        <v>120</v>
      </c>
      <c r="B239" s="22" t="s">
        <v>511</v>
      </c>
      <c r="C239" s="22" t="s">
        <v>596</v>
      </c>
      <c r="D239" s="22" t="s">
        <v>597</v>
      </c>
      <c r="E239" s="22">
        <v>322848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254374</v>
      </c>
      <c r="M239" s="22">
        <v>4244</v>
      </c>
      <c r="N239" s="22">
        <v>2063</v>
      </c>
      <c r="O239" s="22">
        <v>1019</v>
      </c>
      <c r="P239" s="22">
        <v>31441</v>
      </c>
      <c r="Q239" s="22">
        <v>2341</v>
      </c>
      <c r="R239" s="22">
        <v>53370</v>
      </c>
      <c r="S239" s="22">
        <v>0</v>
      </c>
      <c r="T239" s="22">
        <v>0</v>
      </c>
      <c r="U239" s="22">
        <v>0</v>
      </c>
      <c r="V239" s="22">
        <v>0</v>
      </c>
      <c r="W239" s="22">
        <v>4250</v>
      </c>
      <c r="X239" s="22">
        <v>1858</v>
      </c>
      <c r="Y239" s="22">
        <v>364224</v>
      </c>
      <c r="Z239" s="22">
        <v>63823</v>
      </c>
      <c r="AA239" s="22">
        <v>0</v>
      </c>
      <c r="AB239" s="22">
        <v>0</v>
      </c>
      <c r="AC239" s="22">
        <v>22568</v>
      </c>
      <c r="AD239" s="22">
        <v>1128423</v>
      </c>
      <c r="AE239" s="22">
        <v>333772</v>
      </c>
      <c r="AF239" s="22">
        <v>129343</v>
      </c>
      <c r="AG239" s="22">
        <v>0</v>
      </c>
      <c r="AH239" s="22">
        <v>217828</v>
      </c>
      <c r="AI239" s="22">
        <v>0</v>
      </c>
      <c r="AJ239" s="22">
        <v>0</v>
      </c>
      <c r="AK239" s="22">
        <v>69018</v>
      </c>
      <c r="AL239" s="22">
        <v>0</v>
      </c>
      <c r="AM239" s="22">
        <v>0</v>
      </c>
      <c r="AN239" s="22">
        <v>0</v>
      </c>
      <c r="AO239" s="22">
        <v>13601</v>
      </c>
      <c r="AP239" s="22">
        <v>144689</v>
      </c>
      <c r="AQ239" s="22">
        <v>0</v>
      </c>
      <c r="AR239" s="22">
        <v>0</v>
      </c>
      <c r="AS239" s="22">
        <v>0</v>
      </c>
      <c r="AT239" s="22">
        <v>908251</v>
      </c>
      <c r="AU239" s="22">
        <v>220172</v>
      </c>
    </row>
    <row r="240" spans="1:47" x14ac:dyDescent="0.25">
      <c r="A240" s="22" t="s">
        <v>120</v>
      </c>
      <c r="B240" s="22" t="s">
        <v>511</v>
      </c>
      <c r="C240" s="22" t="s">
        <v>598</v>
      </c>
      <c r="D240" s="22" t="s">
        <v>599</v>
      </c>
      <c r="E240" s="22">
        <v>747992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977651</v>
      </c>
      <c r="M240" s="22">
        <v>21141</v>
      </c>
      <c r="N240" s="22">
        <v>0</v>
      </c>
      <c r="O240" s="22">
        <v>2385</v>
      </c>
      <c r="P240" s="22">
        <v>20331</v>
      </c>
      <c r="Q240" s="22">
        <v>32228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460470</v>
      </c>
      <c r="Z240" s="22">
        <v>75414</v>
      </c>
      <c r="AA240" s="22">
        <v>0</v>
      </c>
      <c r="AB240" s="22">
        <v>0</v>
      </c>
      <c r="AC240" s="22">
        <v>56736</v>
      </c>
      <c r="AD240" s="22">
        <v>2394348</v>
      </c>
      <c r="AE240" s="22">
        <v>402107</v>
      </c>
      <c r="AF240" s="22">
        <v>459151</v>
      </c>
      <c r="AG240" s="22">
        <v>0</v>
      </c>
      <c r="AH240" s="22">
        <v>557238</v>
      </c>
      <c r="AI240" s="22">
        <v>2171</v>
      </c>
      <c r="AJ240" s="22">
        <v>0</v>
      </c>
      <c r="AK240" s="22">
        <v>213023</v>
      </c>
      <c r="AL240" s="22">
        <v>0</v>
      </c>
      <c r="AM240" s="22">
        <v>1845</v>
      </c>
      <c r="AN240" s="22">
        <v>0</v>
      </c>
      <c r="AO240" s="22">
        <v>0</v>
      </c>
      <c r="AP240" s="22">
        <v>326953</v>
      </c>
      <c r="AQ240" s="22">
        <v>0</v>
      </c>
      <c r="AR240" s="22">
        <v>0</v>
      </c>
      <c r="AS240" s="22">
        <v>21468</v>
      </c>
      <c r="AT240" s="22">
        <v>1983956</v>
      </c>
      <c r="AU240" s="22">
        <v>410392</v>
      </c>
    </row>
    <row r="241" spans="1:47" x14ac:dyDescent="0.25">
      <c r="A241" s="22" t="s">
        <v>120</v>
      </c>
      <c r="B241" s="22" t="s">
        <v>511</v>
      </c>
      <c r="C241" s="22" t="s">
        <v>600</v>
      </c>
      <c r="D241" s="22" t="s">
        <v>601</v>
      </c>
      <c r="E241" s="22">
        <v>113491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96058</v>
      </c>
      <c r="M241" s="22">
        <v>2195</v>
      </c>
      <c r="N241" s="22">
        <v>1404</v>
      </c>
      <c r="O241" s="22">
        <v>0</v>
      </c>
      <c r="P241" s="22">
        <v>0</v>
      </c>
      <c r="Q241" s="22">
        <v>6342</v>
      </c>
      <c r="R241" s="22">
        <v>1659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43380</v>
      </c>
      <c r="Y241" s="22">
        <v>180951</v>
      </c>
      <c r="Z241" s="22">
        <v>367</v>
      </c>
      <c r="AA241" s="22">
        <v>0</v>
      </c>
      <c r="AB241" s="22">
        <v>0</v>
      </c>
      <c r="AC241" s="22">
        <v>4082</v>
      </c>
      <c r="AD241" s="22">
        <v>449929</v>
      </c>
      <c r="AE241" s="22">
        <v>115196</v>
      </c>
      <c r="AF241" s="22">
        <v>36789</v>
      </c>
      <c r="AG241" s="22">
        <v>0</v>
      </c>
      <c r="AH241" s="22">
        <v>121895</v>
      </c>
      <c r="AI241" s="22">
        <v>0</v>
      </c>
      <c r="AJ241" s="22">
        <v>0</v>
      </c>
      <c r="AK241" s="22">
        <v>0</v>
      </c>
      <c r="AL241" s="22">
        <v>0</v>
      </c>
      <c r="AM241" s="22">
        <v>356</v>
      </c>
      <c r="AN241" s="22">
        <v>0</v>
      </c>
      <c r="AO241" s="22">
        <v>0</v>
      </c>
      <c r="AP241" s="22">
        <v>111007</v>
      </c>
      <c r="AQ241" s="22">
        <v>0</v>
      </c>
      <c r="AR241" s="22">
        <v>0</v>
      </c>
      <c r="AS241" s="22">
        <v>0</v>
      </c>
      <c r="AT241" s="22">
        <v>385243</v>
      </c>
      <c r="AU241" s="22">
        <v>64686</v>
      </c>
    </row>
    <row r="242" spans="1:47" x14ac:dyDescent="0.25">
      <c r="A242" s="22" t="s">
        <v>120</v>
      </c>
      <c r="B242" s="22" t="s">
        <v>511</v>
      </c>
      <c r="C242" s="22" t="s">
        <v>602</v>
      </c>
      <c r="D242" s="22" t="s">
        <v>603</v>
      </c>
      <c r="E242" s="22">
        <v>230522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186609</v>
      </c>
      <c r="M242" s="22">
        <v>9759</v>
      </c>
      <c r="N242" s="22">
        <v>0</v>
      </c>
      <c r="O242" s="22">
        <v>0</v>
      </c>
      <c r="P242" s="22">
        <v>19181</v>
      </c>
      <c r="Q242" s="22">
        <v>1840</v>
      </c>
      <c r="R242" s="22">
        <v>3222</v>
      </c>
      <c r="S242" s="22">
        <v>0</v>
      </c>
      <c r="T242" s="22">
        <v>0</v>
      </c>
      <c r="U242" s="22">
        <v>0</v>
      </c>
      <c r="V242" s="22">
        <v>0</v>
      </c>
      <c r="W242" s="22">
        <v>2464</v>
      </c>
      <c r="X242" s="22">
        <v>1114</v>
      </c>
      <c r="Y242" s="22">
        <v>348840</v>
      </c>
      <c r="Z242" s="22">
        <v>0</v>
      </c>
      <c r="AA242" s="22">
        <v>0</v>
      </c>
      <c r="AB242" s="22">
        <v>0</v>
      </c>
      <c r="AC242" s="22">
        <v>12863</v>
      </c>
      <c r="AD242" s="22">
        <v>816414</v>
      </c>
      <c r="AE242" s="22">
        <v>128430</v>
      </c>
      <c r="AF242" s="22">
        <v>226049</v>
      </c>
      <c r="AG242" s="22">
        <v>0</v>
      </c>
      <c r="AH242" s="22">
        <v>180561</v>
      </c>
      <c r="AI242" s="22">
        <v>453</v>
      </c>
      <c r="AJ242" s="22">
        <v>26057</v>
      </c>
      <c r="AK242" s="22">
        <v>8390</v>
      </c>
      <c r="AL242" s="22">
        <v>3496</v>
      </c>
      <c r="AM242" s="22">
        <v>1329</v>
      </c>
      <c r="AN242" s="22">
        <v>0</v>
      </c>
      <c r="AO242" s="22">
        <v>18104</v>
      </c>
      <c r="AP242" s="22">
        <v>132685</v>
      </c>
      <c r="AQ242" s="22">
        <v>1677</v>
      </c>
      <c r="AR242" s="22">
        <v>0</v>
      </c>
      <c r="AS242" s="22">
        <v>1660</v>
      </c>
      <c r="AT242" s="22">
        <v>728891</v>
      </c>
      <c r="AU242" s="22">
        <v>87523</v>
      </c>
    </row>
    <row r="243" spans="1:47" x14ac:dyDescent="0.25">
      <c r="A243" s="22" t="s">
        <v>120</v>
      </c>
      <c r="B243" s="22" t="s">
        <v>511</v>
      </c>
      <c r="C243" s="22" t="s">
        <v>604</v>
      </c>
      <c r="D243" s="22" t="s">
        <v>605</v>
      </c>
      <c r="E243" s="22">
        <v>331142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134336</v>
      </c>
      <c r="M243" s="22">
        <v>10342</v>
      </c>
      <c r="N243" s="22">
        <v>682</v>
      </c>
      <c r="O243" s="22">
        <v>160</v>
      </c>
      <c r="P243" s="22">
        <v>10641</v>
      </c>
      <c r="Q243" s="22">
        <v>9469</v>
      </c>
      <c r="R243" s="22">
        <v>7675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1287</v>
      </c>
      <c r="Y243" s="22">
        <v>193410</v>
      </c>
      <c r="Z243" s="22">
        <v>166367</v>
      </c>
      <c r="AA243" s="22">
        <v>0</v>
      </c>
      <c r="AB243" s="22">
        <v>0</v>
      </c>
      <c r="AC243" s="22">
        <v>18754</v>
      </c>
      <c r="AD243" s="22">
        <v>884265</v>
      </c>
      <c r="AE243" s="22">
        <v>158759</v>
      </c>
      <c r="AF243" s="22">
        <v>174524</v>
      </c>
      <c r="AG243" s="22">
        <v>0</v>
      </c>
      <c r="AH243" s="22">
        <v>124628</v>
      </c>
      <c r="AI243" s="22">
        <v>0</v>
      </c>
      <c r="AJ243" s="22">
        <v>0</v>
      </c>
      <c r="AK243" s="22">
        <v>1687</v>
      </c>
      <c r="AL243" s="22">
        <v>7400</v>
      </c>
      <c r="AM243" s="22">
        <v>528</v>
      </c>
      <c r="AN243" s="22">
        <v>0</v>
      </c>
      <c r="AO243" s="22">
        <v>0</v>
      </c>
      <c r="AP243" s="22">
        <v>157203</v>
      </c>
      <c r="AQ243" s="22">
        <v>0</v>
      </c>
      <c r="AR243" s="22">
        <v>0</v>
      </c>
      <c r="AS243" s="22">
        <v>1812</v>
      </c>
      <c r="AT243" s="22">
        <v>626541</v>
      </c>
      <c r="AU243" s="22">
        <v>257724</v>
      </c>
    </row>
    <row r="244" spans="1:47" x14ac:dyDescent="0.25">
      <c r="A244" s="22" t="s">
        <v>120</v>
      </c>
      <c r="B244" s="22" t="s">
        <v>511</v>
      </c>
      <c r="C244" s="22" t="s">
        <v>606</v>
      </c>
      <c r="D244" s="22" t="s">
        <v>607</v>
      </c>
      <c r="E244" s="22">
        <v>146143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185836</v>
      </c>
      <c r="M244" s="22">
        <v>4664</v>
      </c>
      <c r="N244" s="22">
        <v>0</v>
      </c>
      <c r="O244" s="22">
        <v>0</v>
      </c>
      <c r="P244" s="22">
        <v>28874</v>
      </c>
      <c r="Q244" s="22">
        <v>226</v>
      </c>
      <c r="R244" s="22">
        <v>0</v>
      </c>
      <c r="S244" s="22">
        <v>0</v>
      </c>
      <c r="T244" s="22">
        <v>13000</v>
      </c>
      <c r="U244" s="22">
        <v>0</v>
      </c>
      <c r="V244" s="22">
        <v>0</v>
      </c>
      <c r="W244" s="22">
        <v>0</v>
      </c>
      <c r="X244" s="22">
        <v>3585</v>
      </c>
      <c r="Y244" s="22">
        <v>106587</v>
      </c>
      <c r="Z244" s="22">
        <v>0</v>
      </c>
      <c r="AA244" s="22">
        <v>0</v>
      </c>
      <c r="AB244" s="22">
        <v>0</v>
      </c>
      <c r="AC244" s="22">
        <v>8239</v>
      </c>
      <c r="AD244" s="22">
        <v>497154</v>
      </c>
      <c r="AE244" s="22">
        <v>195286</v>
      </c>
      <c r="AF244" s="22">
        <v>139015</v>
      </c>
      <c r="AG244" s="22">
        <v>0</v>
      </c>
      <c r="AH244" s="22">
        <v>126071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3641</v>
      </c>
      <c r="AP244" s="22">
        <v>138507</v>
      </c>
      <c r="AQ244" s="22">
        <v>0</v>
      </c>
      <c r="AR244" s="22">
        <v>0</v>
      </c>
      <c r="AS244" s="22">
        <v>10283</v>
      </c>
      <c r="AT244" s="22">
        <v>612803</v>
      </c>
      <c r="AU244" s="22">
        <v>-115649</v>
      </c>
    </row>
    <row r="245" spans="1:47" x14ac:dyDescent="0.25">
      <c r="A245" s="22" t="s">
        <v>120</v>
      </c>
      <c r="B245" s="22" t="s">
        <v>511</v>
      </c>
      <c r="C245" s="22" t="s">
        <v>608</v>
      </c>
      <c r="D245" s="22" t="s">
        <v>609</v>
      </c>
      <c r="E245" s="22">
        <v>26122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29847</v>
      </c>
      <c r="M245" s="22">
        <v>1242</v>
      </c>
      <c r="N245" s="22">
        <v>0</v>
      </c>
      <c r="O245" s="22">
        <v>0</v>
      </c>
      <c r="P245" s="22">
        <v>4324</v>
      </c>
      <c r="Q245" s="22">
        <v>1040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1680</v>
      </c>
      <c r="X245" s="22">
        <v>83</v>
      </c>
      <c r="Y245" s="22">
        <v>26346</v>
      </c>
      <c r="Z245" s="22">
        <v>0</v>
      </c>
      <c r="AA245" s="22">
        <v>0</v>
      </c>
      <c r="AB245" s="22">
        <v>0</v>
      </c>
      <c r="AC245" s="22">
        <v>0</v>
      </c>
      <c r="AD245" s="22">
        <v>90684</v>
      </c>
      <c r="AE245" s="22">
        <v>12157</v>
      </c>
      <c r="AF245" s="22">
        <v>28677</v>
      </c>
      <c r="AG245" s="22">
        <v>0</v>
      </c>
      <c r="AH245" s="22">
        <v>18097</v>
      </c>
      <c r="AI245" s="22">
        <v>0</v>
      </c>
      <c r="AJ245" s="22">
        <v>0</v>
      </c>
      <c r="AK245" s="22">
        <v>8870</v>
      </c>
      <c r="AL245" s="22">
        <v>0</v>
      </c>
      <c r="AM245" s="22">
        <v>0</v>
      </c>
      <c r="AN245" s="22">
        <v>0</v>
      </c>
      <c r="AO245" s="22">
        <v>0</v>
      </c>
      <c r="AP245" s="22">
        <v>25550</v>
      </c>
      <c r="AQ245" s="22">
        <v>0</v>
      </c>
      <c r="AR245" s="22">
        <v>0</v>
      </c>
      <c r="AS245" s="22">
        <v>0</v>
      </c>
      <c r="AT245" s="22">
        <v>93351</v>
      </c>
      <c r="AU245" s="22">
        <v>-2667</v>
      </c>
    </row>
    <row r="246" spans="1:47" x14ac:dyDescent="0.25">
      <c r="A246" s="22" t="s">
        <v>120</v>
      </c>
      <c r="B246" s="22" t="s">
        <v>511</v>
      </c>
      <c r="C246" s="22" t="s">
        <v>610</v>
      </c>
      <c r="D246" s="22" t="s">
        <v>611</v>
      </c>
      <c r="E246" s="22">
        <v>74909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165100</v>
      </c>
      <c r="M246" s="22">
        <v>2873</v>
      </c>
      <c r="N246" s="22">
        <v>95</v>
      </c>
      <c r="O246" s="22">
        <v>0</v>
      </c>
      <c r="P246" s="22">
        <v>135</v>
      </c>
      <c r="Q246" s="22">
        <v>452</v>
      </c>
      <c r="R246" s="22">
        <v>7547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504</v>
      </c>
      <c r="Y246" s="22">
        <v>145514</v>
      </c>
      <c r="Z246" s="22">
        <v>26634</v>
      </c>
      <c r="AA246" s="22">
        <v>15106</v>
      </c>
      <c r="AB246" s="22">
        <v>0</v>
      </c>
      <c r="AC246" s="22">
        <v>15261</v>
      </c>
      <c r="AD246" s="22">
        <v>454130</v>
      </c>
      <c r="AE246" s="22">
        <v>76576</v>
      </c>
      <c r="AF246" s="22">
        <v>154045</v>
      </c>
      <c r="AG246" s="22">
        <v>0</v>
      </c>
      <c r="AH246" s="22">
        <v>127732</v>
      </c>
      <c r="AI246" s="22">
        <v>0</v>
      </c>
      <c r="AJ246" s="22">
        <v>0</v>
      </c>
      <c r="AK246" s="22">
        <v>0</v>
      </c>
      <c r="AL246" s="22">
        <v>6883</v>
      </c>
      <c r="AM246" s="22">
        <v>250</v>
      </c>
      <c r="AN246" s="22">
        <v>0</v>
      </c>
      <c r="AO246" s="22">
        <v>0</v>
      </c>
      <c r="AP246" s="22">
        <v>65016</v>
      </c>
      <c r="AQ246" s="22">
        <v>0</v>
      </c>
      <c r="AR246" s="22">
        <v>0</v>
      </c>
      <c r="AS246" s="22">
        <v>0</v>
      </c>
      <c r="AT246" s="22">
        <v>430502</v>
      </c>
      <c r="AU246" s="22">
        <v>23628</v>
      </c>
    </row>
    <row r="247" spans="1:47" x14ac:dyDescent="0.25">
      <c r="A247" s="22" t="s">
        <v>120</v>
      </c>
      <c r="B247" s="22" t="s">
        <v>511</v>
      </c>
      <c r="C247" s="22" t="s">
        <v>612</v>
      </c>
      <c r="D247" s="22" t="s">
        <v>613</v>
      </c>
      <c r="E247" s="22">
        <v>59779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169661</v>
      </c>
      <c r="M247" s="22">
        <v>3049</v>
      </c>
      <c r="N247" s="22">
        <v>0</v>
      </c>
      <c r="O247" s="22">
        <v>0</v>
      </c>
      <c r="P247" s="22">
        <v>815</v>
      </c>
      <c r="Q247" s="22">
        <v>1104</v>
      </c>
      <c r="R247" s="22">
        <v>9705</v>
      </c>
      <c r="S247" s="22">
        <v>0</v>
      </c>
      <c r="T247" s="22">
        <v>1631</v>
      </c>
      <c r="U247" s="22">
        <v>4147</v>
      </c>
      <c r="V247" s="22">
        <v>0</v>
      </c>
      <c r="W247" s="22">
        <v>1575</v>
      </c>
      <c r="X247" s="22">
        <v>479</v>
      </c>
      <c r="Y247" s="22">
        <v>369495</v>
      </c>
      <c r="Z247" s="22">
        <v>21200</v>
      </c>
      <c r="AA247" s="22">
        <v>0</v>
      </c>
      <c r="AB247" s="22">
        <v>0</v>
      </c>
      <c r="AC247" s="22">
        <v>0</v>
      </c>
      <c r="AD247" s="22">
        <v>642640</v>
      </c>
      <c r="AE247" s="22">
        <v>58841</v>
      </c>
      <c r="AF247" s="22">
        <v>76735</v>
      </c>
      <c r="AG247" s="22">
        <v>0</v>
      </c>
      <c r="AH247" s="22">
        <v>123733</v>
      </c>
      <c r="AI247" s="22">
        <v>-5913</v>
      </c>
      <c r="AJ247" s="22">
        <v>0</v>
      </c>
      <c r="AK247" s="22">
        <v>9467</v>
      </c>
      <c r="AL247" s="22">
        <v>0</v>
      </c>
      <c r="AM247" s="22">
        <v>731</v>
      </c>
      <c r="AN247" s="22">
        <v>0</v>
      </c>
      <c r="AO247" s="22">
        <v>0</v>
      </c>
      <c r="AP247" s="22">
        <v>101703</v>
      </c>
      <c r="AQ247" s="22">
        <v>0</v>
      </c>
      <c r="AR247" s="22">
        <v>0</v>
      </c>
      <c r="AS247" s="22">
        <v>0</v>
      </c>
      <c r="AT247" s="22">
        <v>365297</v>
      </c>
      <c r="AU247" s="22">
        <v>277343</v>
      </c>
    </row>
    <row r="248" spans="1:47" x14ac:dyDescent="0.25">
      <c r="A248" s="22" t="s">
        <v>120</v>
      </c>
      <c r="B248" s="22" t="s">
        <v>511</v>
      </c>
      <c r="C248" s="22" t="s">
        <v>614</v>
      </c>
      <c r="D248" s="22" t="s">
        <v>615</v>
      </c>
      <c r="E248" s="22">
        <v>243423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320507</v>
      </c>
      <c r="M248" s="22">
        <v>8039</v>
      </c>
      <c r="N248" s="22">
        <v>2015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21273</v>
      </c>
      <c r="U248" s="22">
        <v>0</v>
      </c>
      <c r="V248" s="22">
        <v>0</v>
      </c>
      <c r="W248" s="22">
        <v>0</v>
      </c>
      <c r="X248" s="22">
        <v>0</v>
      </c>
      <c r="Y248" s="22">
        <v>348156</v>
      </c>
      <c r="Z248" s="22">
        <v>7573</v>
      </c>
      <c r="AA248" s="22">
        <v>0</v>
      </c>
      <c r="AB248" s="22">
        <v>0</v>
      </c>
      <c r="AC248" s="22">
        <v>8360</v>
      </c>
      <c r="AD248" s="22">
        <v>959346</v>
      </c>
      <c r="AE248" s="22">
        <v>261574</v>
      </c>
      <c r="AF248" s="22">
        <v>399414</v>
      </c>
      <c r="AG248" s="22">
        <v>0</v>
      </c>
      <c r="AH248" s="22">
        <v>100946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3896</v>
      </c>
      <c r="AP248" s="22">
        <v>152608</v>
      </c>
      <c r="AQ248" s="22">
        <v>0</v>
      </c>
      <c r="AR248" s="22">
        <v>0</v>
      </c>
      <c r="AS248" s="22">
        <v>9620</v>
      </c>
      <c r="AT248" s="22">
        <v>928058</v>
      </c>
      <c r="AU248" s="22">
        <v>31288</v>
      </c>
    </row>
    <row r="249" spans="1:47" x14ac:dyDescent="0.25">
      <c r="A249" s="22" t="s">
        <v>120</v>
      </c>
      <c r="B249" s="22" t="s">
        <v>511</v>
      </c>
      <c r="C249" s="22" t="s">
        <v>616</v>
      </c>
      <c r="D249" s="22" t="s">
        <v>617</v>
      </c>
      <c r="E249" s="22">
        <v>130486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83926</v>
      </c>
      <c r="M249" s="22">
        <v>2602</v>
      </c>
      <c r="N249" s="22">
        <v>457</v>
      </c>
      <c r="O249" s="22">
        <v>0</v>
      </c>
      <c r="P249" s="22">
        <v>0</v>
      </c>
      <c r="Q249" s="22">
        <v>1876</v>
      </c>
      <c r="R249" s="22">
        <v>2264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594</v>
      </c>
      <c r="Y249" s="22">
        <v>129221</v>
      </c>
      <c r="Z249" s="22">
        <v>41113</v>
      </c>
      <c r="AA249" s="22">
        <v>0</v>
      </c>
      <c r="AB249" s="22">
        <v>0</v>
      </c>
      <c r="AC249" s="22">
        <v>1669</v>
      </c>
      <c r="AD249" s="22">
        <v>394208</v>
      </c>
      <c r="AE249" s="22">
        <v>55970</v>
      </c>
      <c r="AF249" s="22">
        <v>189369</v>
      </c>
      <c r="AG249" s="22">
        <v>44465</v>
      </c>
      <c r="AH249" s="22">
        <v>42218</v>
      </c>
      <c r="AI249" s="22">
        <v>0</v>
      </c>
      <c r="AJ249" s="22">
        <v>0</v>
      </c>
      <c r="AK249" s="22">
        <v>14932</v>
      </c>
      <c r="AL249" s="22">
        <v>0</v>
      </c>
      <c r="AM249" s="22">
        <v>174</v>
      </c>
      <c r="AN249" s="22">
        <v>0</v>
      </c>
      <c r="AO249" s="22">
        <v>3877</v>
      </c>
      <c r="AP249" s="22">
        <v>57519</v>
      </c>
      <c r="AQ249" s="22">
        <v>0</v>
      </c>
      <c r="AR249" s="22">
        <v>0</v>
      </c>
      <c r="AS249" s="22">
        <v>621</v>
      </c>
      <c r="AT249" s="22">
        <v>409145</v>
      </c>
      <c r="AU249" s="22">
        <v>-14937</v>
      </c>
    </row>
    <row r="250" spans="1:47" x14ac:dyDescent="0.25">
      <c r="A250" s="22" t="s">
        <v>120</v>
      </c>
      <c r="B250" s="22" t="s">
        <v>511</v>
      </c>
      <c r="C250" s="22" t="s">
        <v>618</v>
      </c>
      <c r="D250" s="22" t="s">
        <v>619</v>
      </c>
      <c r="E250" s="22">
        <v>104491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69452</v>
      </c>
      <c r="M250" s="22">
        <v>2331</v>
      </c>
      <c r="N250" s="22">
        <v>0</v>
      </c>
      <c r="O250" s="22">
        <v>0</v>
      </c>
      <c r="P250" s="22">
        <v>1041</v>
      </c>
      <c r="Q250" s="22">
        <v>432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2960</v>
      </c>
      <c r="Y250" s="22">
        <v>111666</v>
      </c>
      <c r="Z250" s="22">
        <v>0</v>
      </c>
      <c r="AA250" s="22">
        <v>0</v>
      </c>
      <c r="AB250" s="22">
        <v>0</v>
      </c>
      <c r="AC250" s="22">
        <v>2592</v>
      </c>
      <c r="AD250" s="22">
        <v>294965</v>
      </c>
      <c r="AE250" s="22">
        <v>86550</v>
      </c>
      <c r="AF250" s="22">
        <v>127798</v>
      </c>
      <c r="AG250" s="22">
        <v>0</v>
      </c>
      <c r="AH250" s="22">
        <v>37350</v>
      </c>
      <c r="AI250" s="22">
        <v>0</v>
      </c>
      <c r="AJ250" s="22">
        <v>0</v>
      </c>
      <c r="AK250" s="22">
        <v>0</v>
      </c>
      <c r="AL250" s="22">
        <v>14327</v>
      </c>
      <c r="AM250" s="22">
        <v>622</v>
      </c>
      <c r="AN250" s="22">
        <v>0</v>
      </c>
      <c r="AO250" s="22">
        <v>0</v>
      </c>
      <c r="AP250" s="22">
        <v>29287</v>
      </c>
      <c r="AQ250" s="22">
        <v>0</v>
      </c>
      <c r="AR250" s="22">
        <v>0</v>
      </c>
      <c r="AS250" s="22">
        <v>0</v>
      </c>
      <c r="AT250" s="22">
        <v>295934</v>
      </c>
      <c r="AU250" s="22">
        <v>-969</v>
      </c>
    </row>
    <row r="251" spans="1:47" x14ac:dyDescent="0.25">
      <c r="A251" s="22" t="s">
        <v>120</v>
      </c>
      <c r="B251" s="22" t="s">
        <v>511</v>
      </c>
      <c r="C251" s="22" t="s">
        <v>620</v>
      </c>
      <c r="D251" s="22" t="s">
        <v>621</v>
      </c>
      <c r="E251" s="22">
        <v>392690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225631</v>
      </c>
      <c r="M251" s="22">
        <v>15309</v>
      </c>
      <c r="N251" s="22">
        <v>0</v>
      </c>
      <c r="O251" s="22">
        <v>1078</v>
      </c>
      <c r="P251" s="22">
        <v>0</v>
      </c>
      <c r="Q251" s="22">
        <v>1818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1350</v>
      </c>
      <c r="Y251" s="22">
        <v>291609</v>
      </c>
      <c r="Z251" s="22">
        <v>0</v>
      </c>
      <c r="AA251" s="22">
        <v>0</v>
      </c>
      <c r="AB251" s="22">
        <v>0</v>
      </c>
      <c r="AC251" s="22">
        <v>0</v>
      </c>
      <c r="AD251" s="22">
        <v>929485</v>
      </c>
      <c r="AE251" s="22">
        <v>323170</v>
      </c>
      <c r="AF251" s="22">
        <v>374688</v>
      </c>
      <c r="AG251" s="22">
        <v>0</v>
      </c>
      <c r="AH251" s="22">
        <v>96214</v>
      </c>
      <c r="AI251" s="22">
        <v>0</v>
      </c>
      <c r="AJ251" s="22">
        <v>58520</v>
      </c>
      <c r="AK251" s="22">
        <v>0</v>
      </c>
      <c r="AL251" s="22">
        <v>0</v>
      </c>
      <c r="AM251" s="22">
        <v>1116</v>
      </c>
      <c r="AN251" s="22">
        <v>0</v>
      </c>
      <c r="AO251" s="22">
        <v>0</v>
      </c>
      <c r="AP251" s="22">
        <v>205039</v>
      </c>
      <c r="AQ251" s="22">
        <v>84744</v>
      </c>
      <c r="AR251" s="22">
        <v>0</v>
      </c>
      <c r="AS251" s="22">
        <v>0</v>
      </c>
      <c r="AT251" s="22">
        <v>1143491</v>
      </c>
      <c r="AU251" s="22">
        <v>-214006</v>
      </c>
    </row>
    <row r="252" spans="1:47" x14ac:dyDescent="0.25">
      <c r="A252" s="22" t="s">
        <v>120</v>
      </c>
      <c r="B252" s="22" t="s">
        <v>511</v>
      </c>
      <c r="C252" s="22" t="s">
        <v>622</v>
      </c>
      <c r="D252" s="22" t="s">
        <v>623</v>
      </c>
      <c r="E252" s="22">
        <v>279235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79745</v>
      </c>
      <c r="M252" s="22">
        <v>6587</v>
      </c>
      <c r="N252" s="22">
        <v>827</v>
      </c>
      <c r="O252" s="22">
        <v>1007</v>
      </c>
      <c r="P252" s="22">
        <v>4920</v>
      </c>
      <c r="Q252" s="22">
        <v>212</v>
      </c>
      <c r="R252" s="22">
        <v>12846</v>
      </c>
      <c r="S252" s="22">
        <v>0</v>
      </c>
      <c r="T252" s="22">
        <v>0</v>
      </c>
      <c r="U252" s="22">
        <v>0</v>
      </c>
      <c r="V252" s="22">
        <v>0</v>
      </c>
      <c r="W252" s="22">
        <v>47957</v>
      </c>
      <c r="X252" s="22">
        <v>1312</v>
      </c>
      <c r="Y252" s="22">
        <v>392791</v>
      </c>
      <c r="Z252" s="22">
        <v>0</v>
      </c>
      <c r="AA252" s="22">
        <v>5927</v>
      </c>
      <c r="AB252" s="22">
        <v>0</v>
      </c>
      <c r="AC252" s="22">
        <v>50740</v>
      </c>
      <c r="AD252" s="22">
        <v>884106</v>
      </c>
      <c r="AE252" s="22">
        <v>156593</v>
      </c>
      <c r="AF252" s="22">
        <v>177189</v>
      </c>
      <c r="AG252" s="22">
        <v>0</v>
      </c>
      <c r="AH252" s="22">
        <v>128329</v>
      </c>
      <c r="AI252" s="22">
        <v>8390</v>
      </c>
      <c r="AJ252" s="22">
        <v>0</v>
      </c>
      <c r="AK252" s="22">
        <v>19412</v>
      </c>
      <c r="AL252" s="22">
        <v>0</v>
      </c>
      <c r="AM252" s="22">
        <v>749</v>
      </c>
      <c r="AN252" s="22">
        <v>0</v>
      </c>
      <c r="AO252" s="22">
        <v>0</v>
      </c>
      <c r="AP252" s="22">
        <v>120885</v>
      </c>
      <c r="AQ252" s="22">
        <v>9026</v>
      </c>
      <c r="AR252" s="22">
        <v>0</v>
      </c>
      <c r="AS252" s="22">
        <v>1620</v>
      </c>
      <c r="AT252" s="22">
        <v>622193</v>
      </c>
      <c r="AU252" s="22">
        <v>261913</v>
      </c>
    </row>
    <row r="253" spans="1:47" x14ac:dyDescent="0.25">
      <c r="A253" s="22" t="s">
        <v>120</v>
      </c>
      <c r="B253" s="22" t="s">
        <v>511</v>
      </c>
      <c r="C253" s="22" t="s">
        <v>624</v>
      </c>
      <c r="D253" s="22" t="s">
        <v>625</v>
      </c>
      <c r="E253" s="22">
        <v>111563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149202</v>
      </c>
      <c r="M253" s="22">
        <v>1743</v>
      </c>
      <c r="N253" s="22">
        <v>1168</v>
      </c>
      <c r="O253" s="22">
        <v>468</v>
      </c>
      <c r="P253" s="22">
        <v>4545</v>
      </c>
      <c r="Q253" s="22">
        <v>3341</v>
      </c>
      <c r="R253" s="22">
        <v>1698</v>
      </c>
      <c r="S253" s="22">
        <v>0</v>
      </c>
      <c r="T253" s="22">
        <v>0</v>
      </c>
      <c r="U253" s="22">
        <v>163200</v>
      </c>
      <c r="V253" s="22">
        <v>0</v>
      </c>
      <c r="W253" s="22">
        <v>4472</v>
      </c>
      <c r="X253" s="22">
        <v>910</v>
      </c>
      <c r="Y253" s="22">
        <v>292078</v>
      </c>
      <c r="Z253" s="22">
        <v>88744</v>
      </c>
      <c r="AA253" s="22">
        <v>0</v>
      </c>
      <c r="AB253" s="22">
        <v>0</v>
      </c>
      <c r="AC253" s="22">
        <v>9689</v>
      </c>
      <c r="AD253" s="22">
        <v>832821</v>
      </c>
      <c r="AE253" s="22">
        <v>128193</v>
      </c>
      <c r="AF253" s="22">
        <v>108918</v>
      </c>
      <c r="AG253" s="22">
        <v>0</v>
      </c>
      <c r="AH253" s="22">
        <v>84896</v>
      </c>
      <c r="AI253" s="22">
        <v>6245</v>
      </c>
      <c r="AJ253" s="22">
        <v>0</v>
      </c>
      <c r="AK253" s="22">
        <v>13990</v>
      </c>
      <c r="AL253" s="22">
        <v>0</v>
      </c>
      <c r="AM253" s="22">
        <v>33</v>
      </c>
      <c r="AN253" s="22">
        <v>0</v>
      </c>
      <c r="AO253" s="22">
        <v>11032</v>
      </c>
      <c r="AP253" s="22">
        <v>90295</v>
      </c>
      <c r="AQ253" s="22">
        <v>20090</v>
      </c>
      <c r="AR253" s="22">
        <v>0</v>
      </c>
      <c r="AS253" s="22">
        <v>2951</v>
      </c>
      <c r="AT253" s="22">
        <v>466643</v>
      </c>
      <c r="AU253" s="22">
        <v>366178</v>
      </c>
    </row>
    <row r="254" spans="1:47" x14ac:dyDescent="0.25">
      <c r="A254" s="22" t="s">
        <v>120</v>
      </c>
      <c r="B254" s="22" t="s">
        <v>511</v>
      </c>
      <c r="C254" s="22" t="s">
        <v>626</v>
      </c>
      <c r="D254" s="22" t="s">
        <v>627</v>
      </c>
      <c r="E254" s="22">
        <v>120439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63720</v>
      </c>
      <c r="M254" s="22">
        <v>2813</v>
      </c>
      <c r="N254" s="22">
        <v>395</v>
      </c>
      <c r="O254" s="22">
        <v>0</v>
      </c>
      <c r="P254" s="22">
        <v>8505</v>
      </c>
      <c r="Q254" s="22">
        <v>323</v>
      </c>
      <c r="R254" s="22">
        <v>3454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479</v>
      </c>
      <c r="Y254" s="22">
        <v>92774</v>
      </c>
      <c r="Z254" s="22">
        <v>0</v>
      </c>
      <c r="AA254" s="22">
        <v>0</v>
      </c>
      <c r="AB254" s="22">
        <v>0</v>
      </c>
      <c r="AC254" s="22">
        <v>14369</v>
      </c>
      <c r="AD254" s="22">
        <v>307271</v>
      </c>
      <c r="AE254" s="22">
        <v>49213</v>
      </c>
      <c r="AF254" s="22">
        <v>99003</v>
      </c>
      <c r="AG254" s="22">
        <v>0</v>
      </c>
      <c r="AH254" s="22">
        <v>58640</v>
      </c>
      <c r="AI254" s="22">
        <v>0</v>
      </c>
      <c r="AJ254" s="22">
        <v>0</v>
      </c>
      <c r="AK254" s="22">
        <v>0</v>
      </c>
      <c r="AL254" s="22">
        <v>7009</v>
      </c>
      <c r="AM254" s="22">
        <v>0</v>
      </c>
      <c r="AN254" s="22">
        <v>0</v>
      </c>
      <c r="AO254" s="22">
        <v>16559</v>
      </c>
      <c r="AP254" s="22">
        <v>105601</v>
      </c>
      <c r="AQ254" s="22">
        <v>0</v>
      </c>
      <c r="AR254" s="22">
        <v>0</v>
      </c>
      <c r="AS254" s="22">
        <v>-987</v>
      </c>
      <c r="AT254" s="22">
        <v>335038</v>
      </c>
      <c r="AU254" s="22">
        <v>-27767</v>
      </c>
    </row>
    <row r="255" spans="1:47" x14ac:dyDescent="0.25">
      <c r="A255" s="22" t="s">
        <v>120</v>
      </c>
      <c r="B255" s="22" t="s">
        <v>511</v>
      </c>
      <c r="C255" s="22" t="s">
        <v>628</v>
      </c>
      <c r="D255" s="22" t="s">
        <v>629</v>
      </c>
      <c r="E255" s="22">
        <v>505611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279924</v>
      </c>
      <c r="M255" s="22">
        <v>16519</v>
      </c>
      <c r="N255" s="22">
        <v>0</v>
      </c>
      <c r="O255" s="22">
        <v>0</v>
      </c>
      <c r="P255" s="22">
        <v>92131</v>
      </c>
      <c r="Q255" s="22">
        <v>8993</v>
      </c>
      <c r="R255" s="22">
        <v>0</v>
      </c>
      <c r="S255" s="22">
        <v>0</v>
      </c>
      <c r="T255" s="22">
        <v>974</v>
      </c>
      <c r="U255" s="22">
        <v>0</v>
      </c>
      <c r="V255" s="22">
        <v>0</v>
      </c>
      <c r="W255" s="22">
        <v>0</v>
      </c>
      <c r="X255" s="22">
        <v>149179</v>
      </c>
      <c r="Y255" s="22">
        <v>318829</v>
      </c>
      <c r="Z255" s="22">
        <v>175686</v>
      </c>
      <c r="AA255" s="22">
        <v>0</v>
      </c>
      <c r="AB255" s="22">
        <v>0</v>
      </c>
      <c r="AC255" s="22">
        <v>96991</v>
      </c>
      <c r="AD255" s="22">
        <v>1644837</v>
      </c>
      <c r="AE255" s="22">
        <v>301986</v>
      </c>
      <c r="AF255" s="22">
        <v>315308</v>
      </c>
      <c r="AG255" s="22">
        <v>0</v>
      </c>
      <c r="AH255" s="22">
        <v>176388</v>
      </c>
      <c r="AI255" s="22">
        <v>0</v>
      </c>
      <c r="AJ255" s="22">
        <v>41426</v>
      </c>
      <c r="AK255" s="22">
        <v>0</v>
      </c>
      <c r="AL255" s="22">
        <v>0</v>
      </c>
      <c r="AM255" s="22">
        <v>42</v>
      </c>
      <c r="AN255" s="22">
        <v>0</v>
      </c>
      <c r="AO255" s="22">
        <v>23949</v>
      </c>
      <c r="AP255" s="22">
        <v>148850</v>
      </c>
      <c r="AQ255" s="22">
        <v>0</v>
      </c>
      <c r="AR255" s="22">
        <v>0</v>
      </c>
      <c r="AS255" s="22">
        <v>334817</v>
      </c>
      <c r="AT255" s="22">
        <v>1342766</v>
      </c>
      <c r="AU255" s="22">
        <v>302071</v>
      </c>
    </row>
    <row r="256" spans="1:47" x14ac:dyDescent="0.25">
      <c r="A256" s="22" t="s">
        <v>120</v>
      </c>
      <c r="B256" s="22" t="s">
        <v>511</v>
      </c>
      <c r="C256" s="22" t="s">
        <v>630</v>
      </c>
      <c r="D256" s="22" t="s">
        <v>631</v>
      </c>
      <c r="E256" s="22">
        <v>228403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127605</v>
      </c>
      <c r="M256" s="22">
        <v>4450</v>
      </c>
      <c r="N256" s="22">
        <v>0</v>
      </c>
      <c r="O256" s="22">
        <v>550</v>
      </c>
      <c r="P256" s="22">
        <v>22110</v>
      </c>
      <c r="Q256" s="22">
        <v>0</v>
      </c>
      <c r="R256" s="22">
        <v>8331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811</v>
      </c>
      <c r="Y256" s="22">
        <v>210604</v>
      </c>
      <c r="Z256" s="22">
        <v>0</v>
      </c>
      <c r="AA256" s="22">
        <v>0</v>
      </c>
      <c r="AB256" s="22">
        <v>0</v>
      </c>
      <c r="AC256" s="22">
        <v>10607</v>
      </c>
      <c r="AD256" s="22">
        <v>613471</v>
      </c>
      <c r="AE256" s="22">
        <v>119890</v>
      </c>
      <c r="AF256" s="22">
        <v>193712</v>
      </c>
      <c r="AG256" s="22">
        <v>0</v>
      </c>
      <c r="AH256" s="22">
        <v>104463</v>
      </c>
      <c r="AI256" s="22">
        <v>10620</v>
      </c>
      <c r="AJ256" s="22">
        <v>10000</v>
      </c>
      <c r="AK256" s="22">
        <v>20380</v>
      </c>
      <c r="AL256" s="22">
        <v>0</v>
      </c>
      <c r="AM256" s="22">
        <v>934</v>
      </c>
      <c r="AN256" s="22">
        <v>5446</v>
      </c>
      <c r="AO256" s="22">
        <v>0</v>
      </c>
      <c r="AP256" s="22">
        <v>0</v>
      </c>
      <c r="AQ256" s="22">
        <v>0</v>
      </c>
      <c r="AR256" s="22">
        <v>0</v>
      </c>
      <c r="AS256" s="22">
        <v>0</v>
      </c>
      <c r="AT256" s="22">
        <v>465445</v>
      </c>
      <c r="AU256" s="22">
        <v>148026</v>
      </c>
    </row>
    <row r="257" spans="1:47" x14ac:dyDescent="0.25">
      <c r="A257" s="22" t="s">
        <v>120</v>
      </c>
      <c r="B257" s="22" t="s">
        <v>511</v>
      </c>
      <c r="C257" s="22" t="s">
        <v>632</v>
      </c>
      <c r="D257" s="22" t="s">
        <v>633</v>
      </c>
      <c r="E257" s="22">
        <v>359287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260682</v>
      </c>
      <c r="M257" s="22">
        <v>5298</v>
      </c>
      <c r="N257" s="22">
        <v>942</v>
      </c>
      <c r="O257" s="22">
        <v>0</v>
      </c>
      <c r="P257" s="22">
        <v>37128</v>
      </c>
      <c r="Q257" s="22">
        <v>993</v>
      </c>
      <c r="R257" s="22">
        <v>175</v>
      </c>
      <c r="S257" s="22">
        <v>0</v>
      </c>
      <c r="T257" s="22">
        <v>0</v>
      </c>
      <c r="U257" s="22">
        <v>0</v>
      </c>
      <c r="V257" s="22">
        <v>0</v>
      </c>
      <c r="W257" s="22">
        <v>31795</v>
      </c>
      <c r="X257" s="22">
        <v>1411</v>
      </c>
      <c r="Y257" s="22">
        <v>311794</v>
      </c>
      <c r="Z257" s="22">
        <v>570357</v>
      </c>
      <c r="AA257" s="22">
        <v>0</v>
      </c>
      <c r="AB257" s="22">
        <v>0</v>
      </c>
      <c r="AC257" s="22">
        <v>92377</v>
      </c>
      <c r="AD257" s="22">
        <v>1672239</v>
      </c>
      <c r="AE257" s="22">
        <v>209016</v>
      </c>
      <c r="AF257" s="22">
        <v>199804</v>
      </c>
      <c r="AG257" s="22">
        <v>899</v>
      </c>
      <c r="AH257" s="22">
        <v>138889</v>
      </c>
      <c r="AI257" s="22">
        <v>0</v>
      </c>
      <c r="AJ257" s="22">
        <v>0</v>
      </c>
      <c r="AK257" s="22">
        <v>223705</v>
      </c>
      <c r="AL257" s="22">
        <v>14250</v>
      </c>
      <c r="AM257" s="22">
        <v>2440</v>
      </c>
      <c r="AN257" s="22">
        <v>0</v>
      </c>
      <c r="AO257" s="22">
        <v>13418</v>
      </c>
      <c r="AP257" s="22">
        <v>151225</v>
      </c>
      <c r="AQ257" s="22">
        <v>0</v>
      </c>
      <c r="AR257" s="22">
        <v>0</v>
      </c>
      <c r="AS257" s="22">
        <v>4355</v>
      </c>
      <c r="AT257" s="22">
        <v>958001</v>
      </c>
      <c r="AU257" s="22">
        <v>714238</v>
      </c>
    </row>
    <row r="258" spans="1:47" x14ac:dyDescent="0.25">
      <c r="A258" s="22" t="s">
        <v>120</v>
      </c>
      <c r="B258" s="22" t="s">
        <v>511</v>
      </c>
      <c r="C258" s="22" t="s">
        <v>634</v>
      </c>
      <c r="D258" s="22" t="s">
        <v>635</v>
      </c>
      <c r="E258" s="22">
        <v>491720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626180</v>
      </c>
      <c r="M258" s="22">
        <v>12665</v>
      </c>
      <c r="N258" s="22">
        <v>27496</v>
      </c>
      <c r="O258" s="22">
        <v>0</v>
      </c>
      <c r="P258" s="22">
        <v>23686</v>
      </c>
      <c r="Q258" s="22">
        <v>79</v>
      </c>
      <c r="R258" s="22">
        <v>16100</v>
      </c>
      <c r="S258" s="22">
        <v>0</v>
      </c>
      <c r="T258" s="22">
        <v>16139</v>
      </c>
      <c r="U258" s="22">
        <v>0</v>
      </c>
      <c r="V258" s="22">
        <v>0</v>
      </c>
      <c r="W258" s="22">
        <v>0</v>
      </c>
      <c r="X258" s="22">
        <v>1986</v>
      </c>
      <c r="Y258" s="22">
        <v>266150</v>
      </c>
      <c r="Z258" s="22">
        <v>0</v>
      </c>
      <c r="AA258" s="22">
        <v>0</v>
      </c>
      <c r="AB258" s="22">
        <v>0</v>
      </c>
      <c r="AC258" s="22">
        <v>84442</v>
      </c>
      <c r="AD258" s="22">
        <v>1566643</v>
      </c>
      <c r="AE258" s="22">
        <v>261036</v>
      </c>
      <c r="AF258" s="22">
        <v>392669</v>
      </c>
      <c r="AG258" s="22">
        <v>1553</v>
      </c>
      <c r="AH258" s="22">
        <v>322202</v>
      </c>
      <c r="AI258" s="22">
        <v>0</v>
      </c>
      <c r="AJ258" s="22">
        <v>0</v>
      </c>
      <c r="AK258" s="22">
        <v>21128</v>
      </c>
      <c r="AL258" s="22">
        <v>24953</v>
      </c>
      <c r="AM258" s="22">
        <v>177</v>
      </c>
      <c r="AN258" s="22">
        <v>0</v>
      </c>
      <c r="AO258" s="22">
        <v>29316</v>
      </c>
      <c r="AP258" s="22">
        <v>136857</v>
      </c>
      <c r="AQ258" s="22">
        <v>0</v>
      </c>
      <c r="AR258" s="22">
        <v>0</v>
      </c>
      <c r="AS258" s="22">
        <v>4848</v>
      </c>
      <c r="AT258" s="22">
        <v>1194739</v>
      </c>
      <c r="AU258" s="22">
        <v>371904</v>
      </c>
    </row>
    <row r="259" spans="1:47" x14ac:dyDescent="0.25">
      <c r="A259" s="22" t="s">
        <v>120</v>
      </c>
      <c r="B259" s="22" t="s">
        <v>511</v>
      </c>
      <c r="C259" s="22" t="s">
        <v>636</v>
      </c>
      <c r="D259" s="22" t="s">
        <v>637</v>
      </c>
      <c r="E259" s="22">
        <v>770992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554819</v>
      </c>
      <c r="M259" s="22">
        <v>13820</v>
      </c>
      <c r="N259" s="22">
        <v>3800</v>
      </c>
      <c r="O259" s="22">
        <v>961</v>
      </c>
      <c r="P259" s="22">
        <v>43262</v>
      </c>
      <c r="Q259" s="22">
        <v>10235</v>
      </c>
      <c r="R259" s="22">
        <v>2814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1609</v>
      </c>
      <c r="Y259" s="22">
        <v>363058</v>
      </c>
      <c r="Z259" s="22">
        <v>48710</v>
      </c>
      <c r="AA259" s="22">
        <v>7848</v>
      </c>
      <c r="AB259" s="22">
        <v>0</v>
      </c>
      <c r="AC259" s="22">
        <v>30575</v>
      </c>
      <c r="AD259" s="22">
        <v>1852503</v>
      </c>
      <c r="AE259" s="22">
        <v>327703</v>
      </c>
      <c r="AF259" s="22">
        <v>248740</v>
      </c>
      <c r="AG259" s="22">
        <v>0</v>
      </c>
      <c r="AH259" s="22">
        <v>483330</v>
      </c>
      <c r="AI259" s="22">
        <v>0</v>
      </c>
      <c r="AJ259" s="22">
        <v>0</v>
      </c>
      <c r="AK259" s="22">
        <v>5210</v>
      </c>
      <c r="AL259" s="22">
        <v>20787</v>
      </c>
      <c r="AM259" s="22">
        <v>0</v>
      </c>
      <c r="AN259" s="22">
        <v>0</v>
      </c>
      <c r="AO259" s="22">
        <v>26300</v>
      </c>
      <c r="AP259" s="22">
        <v>90520</v>
      </c>
      <c r="AQ259" s="22">
        <v>0</v>
      </c>
      <c r="AR259" s="22">
        <v>0</v>
      </c>
      <c r="AS259" s="22">
        <v>24217</v>
      </c>
      <c r="AT259" s="22">
        <v>1226807</v>
      </c>
      <c r="AU259" s="22">
        <v>625696</v>
      </c>
    </row>
    <row r="260" spans="1:47" x14ac:dyDescent="0.25">
      <c r="A260" s="22" t="s">
        <v>120</v>
      </c>
      <c r="B260" s="22" t="s">
        <v>511</v>
      </c>
      <c r="C260" s="22" t="s">
        <v>638</v>
      </c>
      <c r="D260" s="22" t="s">
        <v>639</v>
      </c>
      <c r="E260" s="22">
        <v>99203</v>
      </c>
      <c r="F260" s="22">
        <v>0</v>
      </c>
      <c r="G260" s="22">
        <v>0</v>
      </c>
      <c r="H260" s="22">
        <v>0</v>
      </c>
      <c r="I260" s="22">
        <v>0</v>
      </c>
      <c r="J260" s="22">
        <v>11313</v>
      </c>
      <c r="K260" s="22">
        <v>0</v>
      </c>
      <c r="L260" s="22">
        <v>81089</v>
      </c>
      <c r="M260" s="22">
        <v>4208</v>
      </c>
      <c r="N260" s="22">
        <v>240</v>
      </c>
      <c r="O260" s="22">
        <v>2700</v>
      </c>
      <c r="P260" s="22">
        <v>8389</v>
      </c>
      <c r="Q260" s="22">
        <v>1228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1030</v>
      </c>
      <c r="X260" s="22">
        <v>533</v>
      </c>
      <c r="Y260" s="22">
        <v>229495</v>
      </c>
      <c r="Z260" s="22">
        <v>0</v>
      </c>
      <c r="AA260" s="22">
        <v>0</v>
      </c>
      <c r="AB260" s="22">
        <v>0</v>
      </c>
      <c r="AC260" s="22">
        <v>42106</v>
      </c>
      <c r="AD260" s="22">
        <v>481534</v>
      </c>
      <c r="AE260" s="22">
        <v>45529</v>
      </c>
      <c r="AF260" s="22">
        <v>155924</v>
      </c>
      <c r="AG260" s="22">
        <v>0</v>
      </c>
      <c r="AH260" s="22">
        <v>132708</v>
      </c>
      <c r="AI260" s="22">
        <v>0</v>
      </c>
      <c r="AJ260" s="22">
        <v>0</v>
      </c>
      <c r="AK260" s="22">
        <v>31696</v>
      </c>
      <c r="AL260" s="22">
        <v>0</v>
      </c>
      <c r="AM260" s="22">
        <v>0</v>
      </c>
      <c r="AN260" s="22">
        <v>0</v>
      </c>
      <c r="AO260" s="22">
        <v>3276</v>
      </c>
      <c r="AP260" s="22">
        <v>38784</v>
      </c>
      <c r="AQ260" s="22">
        <v>8003</v>
      </c>
      <c r="AR260" s="22">
        <v>0</v>
      </c>
      <c r="AS260" s="22">
        <v>2449</v>
      </c>
      <c r="AT260" s="22">
        <v>418369</v>
      </c>
      <c r="AU260" s="22">
        <v>63165</v>
      </c>
    </row>
    <row r="261" spans="1:47" x14ac:dyDescent="0.25">
      <c r="A261" s="22" t="s">
        <v>120</v>
      </c>
      <c r="B261" s="22" t="s">
        <v>511</v>
      </c>
      <c r="C261" s="22" t="s">
        <v>640</v>
      </c>
      <c r="D261" s="22" t="s">
        <v>641</v>
      </c>
      <c r="E261" s="22">
        <v>427519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181780</v>
      </c>
      <c r="M261" s="22">
        <v>6141</v>
      </c>
      <c r="N261" s="22">
        <v>5260</v>
      </c>
      <c r="O261" s="22">
        <v>17807</v>
      </c>
      <c r="P261" s="22">
        <v>29974</v>
      </c>
      <c r="Q261" s="22">
        <v>8912</v>
      </c>
      <c r="R261" s="22">
        <v>9557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92568</v>
      </c>
      <c r="Y261" s="22">
        <v>211580</v>
      </c>
      <c r="Z261" s="22">
        <v>0</v>
      </c>
      <c r="AA261" s="22">
        <v>0</v>
      </c>
      <c r="AB261" s="22">
        <v>1323</v>
      </c>
      <c r="AC261" s="22">
        <v>6599</v>
      </c>
      <c r="AD261" s="22">
        <v>999020</v>
      </c>
      <c r="AE261" s="22">
        <v>154050</v>
      </c>
      <c r="AF261" s="22">
        <v>264182</v>
      </c>
      <c r="AG261" s="22">
        <v>0</v>
      </c>
      <c r="AH261" s="22">
        <v>140019</v>
      </c>
      <c r="AI261" s="22">
        <v>0</v>
      </c>
      <c r="AJ261" s="22">
        <v>0</v>
      </c>
      <c r="AK261" s="22">
        <v>0</v>
      </c>
      <c r="AL261" s="22">
        <v>36847</v>
      </c>
      <c r="AM261" s="22">
        <v>2362</v>
      </c>
      <c r="AN261" s="22">
        <v>0</v>
      </c>
      <c r="AO261" s="22">
        <v>0</v>
      </c>
      <c r="AP261" s="22">
        <v>75370</v>
      </c>
      <c r="AQ261" s="22">
        <v>2657</v>
      </c>
      <c r="AR261" s="22">
        <v>0</v>
      </c>
      <c r="AS261" s="22">
        <v>2767</v>
      </c>
      <c r="AT261" s="22">
        <v>678254</v>
      </c>
      <c r="AU261" s="22">
        <v>320766</v>
      </c>
    </row>
    <row r="262" spans="1:47" x14ac:dyDescent="0.25">
      <c r="A262" s="22" t="s">
        <v>120</v>
      </c>
      <c r="B262" s="22" t="s">
        <v>511</v>
      </c>
      <c r="C262" s="22" t="s">
        <v>642</v>
      </c>
      <c r="D262" s="22" t="s">
        <v>643</v>
      </c>
      <c r="E262" s="22">
        <v>273040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155211</v>
      </c>
      <c r="M262" s="22">
        <v>8939</v>
      </c>
      <c r="N262" s="22">
        <v>1674</v>
      </c>
      <c r="O262" s="22">
        <v>1955</v>
      </c>
      <c r="P262" s="22">
        <v>10159</v>
      </c>
      <c r="Q262" s="22">
        <v>844</v>
      </c>
      <c r="R262" s="22">
        <v>8655</v>
      </c>
      <c r="S262" s="22">
        <v>0</v>
      </c>
      <c r="T262" s="22">
        <v>0</v>
      </c>
      <c r="U262" s="22">
        <v>0</v>
      </c>
      <c r="V262" s="22">
        <v>0</v>
      </c>
      <c r="W262" s="22">
        <v>20848</v>
      </c>
      <c r="X262" s="22">
        <v>0</v>
      </c>
      <c r="Y262" s="22">
        <v>159571</v>
      </c>
      <c r="Z262" s="22">
        <v>37871</v>
      </c>
      <c r="AA262" s="22">
        <v>0</v>
      </c>
      <c r="AB262" s="22">
        <v>0</v>
      </c>
      <c r="AC262" s="22">
        <v>3206</v>
      </c>
      <c r="AD262" s="22">
        <v>681973</v>
      </c>
      <c r="AE262" s="22">
        <v>195527</v>
      </c>
      <c r="AF262" s="22">
        <v>146085</v>
      </c>
      <c r="AG262" s="22">
        <v>0</v>
      </c>
      <c r="AH262" s="22">
        <v>142756</v>
      </c>
      <c r="AI262" s="22">
        <v>0</v>
      </c>
      <c r="AJ262" s="22">
        <v>0</v>
      </c>
      <c r="AK262" s="22">
        <v>22698</v>
      </c>
      <c r="AL262" s="22">
        <v>0</v>
      </c>
      <c r="AM262" s="22">
        <v>348</v>
      </c>
      <c r="AN262" s="22">
        <v>5862</v>
      </c>
      <c r="AO262" s="22">
        <v>20850</v>
      </c>
      <c r="AP262" s="22">
        <v>112932</v>
      </c>
      <c r="AQ262" s="22">
        <v>0</v>
      </c>
      <c r="AR262" s="22">
        <v>0</v>
      </c>
      <c r="AS262" s="22">
        <v>3560</v>
      </c>
      <c r="AT262" s="22">
        <v>650618</v>
      </c>
      <c r="AU262" s="22">
        <v>31355</v>
      </c>
    </row>
    <row r="263" spans="1:47" x14ac:dyDescent="0.25">
      <c r="A263" s="22" t="s">
        <v>120</v>
      </c>
      <c r="B263" s="22" t="s">
        <v>511</v>
      </c>
      <c r="C263" s="22" t="s">
        <v>644</v>
      </c>
      <c r="D263" s="22" t="s">
        <v>645</v>
      </c>
      <c r="E263" s="22">
        <v>598097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818820</v>
      </c>
      <c r="M263" s="22">
        <v>15172</v>
      </c>
      <c r="N263" s="22">
        <v>2835</v>
      </c>
      <c r="O263" s="22">
        <v>402</v>
      </c>
      <c r="P263" s="22">
        <v>59607</v>
      </c>
      <c r="Q263" s="22">
        <v>12337</v>
      </c>
      <c r="R263" s="22">
        <v>11792</v>
      </c>
      <c r="S263" s="22">
        <v>0</v>
      </c>
      <c r="T263" s="22">
        <v>8632</v>
      </c>
      <c r="U263" s="22">
        <v>16310</v>
      </c>
      <c r="V263" s="22">
        <v>0</v>
      </c>
      <c r="W263" s="22">
        <v>8632</v>
      </c>
      <c r="X263" s="22">
        <v>0</v>
      </c>
      <c r="Y263" s="22">
        <v>764647</v>
      </c>
      <c r="Z263" s="22">
        <v>62108</v>
      </c>
      <c r="AA263" s="22">
        <v>0</v>
      </c>
      <c r="AB263" s="22">
        <v>0</v>
      </c>
      <c r="AC263" s="22">
        <v>12418</v>
      </c>
      <c r="AD263" s="22">
        <v>2391809</v>
      </c>
      <c r="AE263" s="22">
        <v>733099</v>
      </c>
      <c r="AF263" s="22">
        <v>490831</v>
      </c>
      <c r="AG263" s="22">
        <v>0</v>
      </c>
      <c r="AH263" s="22">
        <v>352409</v>
      </c>
      <c r="AI263" s="22">
        <v>11874</v>
      </c>
      <c r="AJ263" s="22">
        <v>0</v>
      </c>
      <c r="AK263" s="22">
        <v>162714</v>
      </c>
      <c r="AL263" s="22">
        <v>0</v>
      </c>
      <c r="AM263" s="22">
        <v>5627</v>
      </c>
      <c r="AN263" s="22">
        <v>0</v>
      </c>
      <c r="AO263" s="22">
        <v>3177</v>
      </c>
      <c r="AP263" s="22">
        <v>320262</v>
      </c>
      <c r="AQ263" s="22">
        <v>113563</v>
      </c>
      <c r="AR263" s="22">
        <v>0</v>
      </c>
      <c r="AS263" s="22">
        <v>0</v>
      </c>
      <c r="AT263" s="22">
        <v>2193556</v>
      </c>
      <c r="AU263" s="22">
        <v>198253</v>
      </c>
    </row>
    <row r="264" spans="1:47" x14ac:dyDescent="0.25">
      <c r="A264" s="22" t="s">
        <v>120</v>
      </c>
      <c r="B264" s="22" t="s">
        <v>511</v>
      </c>
      <c r="C264" s="22" t="s">
        <v>646</v>
      </c>
      <c r="D264" s="22" t="s">
        <v>647</v>
      </c>
      <c r="E264" s="22">
        <v>335022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234509</v>
      </c>
      <c r="M264" s="22">
        <v>12453</v>
      </c>
      <c r="N264" s="22">
        <v>90</v>
      </c>
      <c r="O264" s="22">
        <v>2669</v>
      </c>
      <c r="P264" s="22">
        <v>6436</v>
      </c>
      <c r="Q264" s="22">
        <v>4652</v>
      </c>
      <c r="R264" s="22">
        <v>0</v>
      </c>
      <c r="S264" s="22">
        <v>0</v>
      </c>
      <c r="T264" s="22">
        <v>5056</v>
      </c>
      <c r="U264" s="22">
        <v>0</v>
      </c>
      <c r="V264" s="22">
        <v>0</v>
      </c>
      <c r="W264" s="22">
        <v>0</v>
      </c>
      <c r="X264" s="22">
        <v>1545</v>
      </c>
      <c r="Y264" s="22">
        <v>388797</v>
      </c>
      <c r="Z264" s="22">
        <v>35000</v>
      </c>
      <c r="AA264" s="22">
        <v>0</v>
      </c>
      <c r="AB264" s="22">
        <v>0</v>
      </c>
      <c r="AC264" s="22">
        <v>180718</v>
      </c>
      <c r="AD264" s="22">
        <v>1206947</v>
      </c>
      <c r="AE264" s="22">
        <v>241183</v>
      </c>
      <c r="AF264" s="22">
        <v>378761</v>
      </c>
      <c r="AG264" s="22">
        <v>0</v>
      </c>
      <c r="AH264" s="22">
        <v>180246</v>
      </c>
      <c r="AI264" s="22">
        <v>850</v>
      </c>
      <c r="AJ264" s="22">
        <v>0</v>
      </c>
      <c r="AK264" s="22">
        <v>0</v>
      </c>
      <c r="AL264" s="22">
        <v>67287</v>
      </c>
      <c r="AM264" s="22">
        <v>159</v>
      </c>
      <c r="AN264" s="22">
        <v>0</v>
      </c>
      <c r="AO264" s="22">
        <v>10178</v>
      </c>
      <c r="AP264" s="22">
        <v>160454</v>
      </c>
      <c r="AQ264" s="22">
        <v>0</v>
      </c>
      <c r="AR264" s="22">
        <v>0</v>
      </c>
      <c r="AS264" s="22">
        <v>0</v>
      </c>
      <c r="AT264" s="22">
        <v>1039118</v>
      </c>
      <c r="AU264" s="22">
        <v>167829</v>
      </c>
    </row>
    <row r="265" spans="1:47" x14ac:dyDescent="0.25">
      <c r="A265" s="22" t="s">
        <v>120</v>
      </c>
      <c r="B265" s="22" t="s">
        <v>511</v>
      </c>
      <c r="C265" s="22" t="s">
        <v>648</v>
      </c>
      <c r="D265" s="22" t="s">
        <v>649</v>
      </c>
      <c r="E265" s="22">
        <v>119595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97541</v>
      </c>
      <c r="M265" s="22">
        <v>1750</v>
      </c>
      <c r="N265" s="22">
        <v>0</v>
      </c>
      <c r="O265" s="22">
        <v>791</v>
      </c>
      <c r="P265" s="22">
        <v>0</v>
      </c>
      <c r="Q265" s="22">
        <v>6363</v>
      </c>
      <c r="R265" s="22">
        <v>2108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383</v>
      </c>
      <c r="Y265" s="22">
        <v>3000</v>
      </c>
      <c r="Z265" s="22">
        <v>10738</v>
      </c>
      <c r="AA265" s="22">
        <v>0</v>
      </c>
      <c r="AB265" s="22">
        <v>0</v>
      </c>
      <c r="AC265" s="22">
        <v>637</v>
      </c>
      <c r="AD265" s="22">
        <v>242906</v>
      </c>
      <c r="AE265" s="22">
        <v>65636</v>
      </c>
      <c r="AF265" s="22">
        <v>101030</v>
      </c>
      <c r="AG265" s="22">
        <v>0</v>
      </c>
      <c r="AH265" s="22">
        <v>52548</v>
      </c>
      <c r="AI265" s="22">
        <v>0</v>
      </c>
      <c r="AJ265" s="22">
        <v>0</v>
      </c>
      <c r="AK265" s="22">
        <v>14570</v>
      </c>
      <c r="AL265" s="22">
        <v>0</v>
      </c>
      <c r="AM265" s="22">
        <v>503</v>
      </c>
      <c r="AN265" s="22">
        <v>0</v>
      </c>
      <c r="AO265" s="22">
        <v>7205</v>
      </c>
      <c r="AP265" s="22">
        <v>30177</v>
      </c>
      <c r="AQ265" s="22">
        <v>0</v>
      </c>
      <c r="AR265" s="22">
        <v>0</v>
      </c>
      <c r="AS265" s="22">
        <v>561</v>
      </c>
      <c r="AT265" s="22">
        <v>272230</v>
      </c>
      <c r="AU265" s="22">
        <v>-29324</v>
      </c>
    </row>
    <row r="266" spans="1:47" x14ac:dyDescent="0.25">
      <c r="A266" s="22" t="s">
        <v>120</v>
      </c>
      <c r="B266" s="22" t="s">
        <v>511</v>
      </c>
      <c r="C266" s="22" t="s">
        <v>650</v>
      </c>
      <c r="D266" s="22" t="s">
        <v>651</v>
      </c>
      <c r="E266" s="22">
        <v>179910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153683</v>
      </c>
      <c r="M266" s="22">
        <v>8702</v>
      </c>
      <c r="N266" s="22">
        <v>700</v>
      </c>
      <c r="O266" s="22">
        <v>0</v>
      </c>
      <c r="P266" s="22">
        <v>7347</v>
      </c>
      <c r="Q266" s="22">
        <v>12587</v>
      </c>
      <c r="R266" s="22">
        <v>0</v>
      </c>
      <c r="S266" s="22">
        <v>0</v>
      </c>
      <c r="T266" s="22">
        <v>985</v>
      </c>
      <c r="U266" s="22">
        <v>0</v>
      </c>
      <c r="V266" s="22">
        <v>0</v>
      </c>
      <c r="W266" s="22">
        <v>16432</v>
      </c>
      <c r="X266" s="22">
        <v>0</v>
      </c>
      <c r="Y266" s="22">
        <v>9980</v>
      </c>
      <c r="Z266" s="22">
        <v>8000</v>
      </c>
      <c r="AA266" s="22">
        <v>0</v>
      </c>
      <c r="AB266" s="22">
        <v>0</v>
      </c>
      <c r="AC266" s="22">
        <v>289</v>
      </c>
      <c r="AD266" s="22">
        <v>398615</v>
      </c>
      <c r="AE266" s="22">
        <v>117839</v>
      </c>
      <c r="AF266" s="22">
        <v>196111</v>
      </c>
      <c r="AG266" s="22">
        <v>0</v>
      </c>
      <c r="AH266" s="22">
        <v>67805</v>
      </c>
      <c r="AI266" s="22">
        <v>0</v>
      </c>
      <c r="AJ266" s="22">
        <v>0</v>
      </c>
      <c r="AK266" s="22">
        <v>0</v>
      </c>
      <c r="AL266" s="22">
        <v>7389</v>
      </c>
      <c r="AM266" s="22">
        <v>0</v>
      </c>
      <c r="AN266" s="22">
        <v>0</v>
      </c>
      <c r="AO266" s="22">
        <v>0</v>
      </c>
      <c r="AP266" s="22">
        <v>90560</v>
      </c>
      <c r="AQ266" s="22">
        <v>0</v>
      </c>
      <c r="AR266" s="22">
        <v>0</v>
      </c>
      <c r="AS266" s="22">
        <v>610</v>
      </c>
      <c r="AT266" s="22">
        <v>480314</v>
      </c>
      <c r="AU266" s="22">
        <v>-81699</v>
      </c>
    </row>
    <row r="267" spans="1:47" x14ac:dyDescent="0.25">
      <c r="A267" s="22" t="s">
        <v>120</v>
      </c>
      <c r="B267" s="22" t="s">
        <v>511</v>
      </c>
      <c r="C267" s="22" t="s">
        <v>652</v>
      </c>
      <c r="D267" s="22" t="s">
        <v>653</v>
      </c>
      <c r="E267" s="22">
        <v>129275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74920</v>
      </c>
      <c r="M267" s="22">
        <v>4214</v>
      </c>
      <c r="N267" s="22">
        <v>0</v>
      </c>
      <c r="O267" s="22">
        <v>0</v>
      </c>
      <c r="P267" s="22">
        <v>7665</v>
      </c>
      <c r="Q267" s="22">
        <v>3211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508</v>
      </c>
      <c r="Y267" s="22">
        <v>42524</v>
      </c>
      <c r="Z267" s="22">
        <v>12300</v>
      </c>
      <c r="AA267" s="22">
        <v>0</v>
      </c>
      <c r="AB267" s="22">
        <v>0</v>
      </c>
      <c r="AC267" s="22">
        <v>11897</v>
      </c>
      <c r="AD267" s="22">
        <v>286514</v>
      </c>
      <c r="AE267" s="22">
        <v>62269</v>
      </c>
      <c r="AF267" s="22">
        <v>119897</v>
      </c>
      <c r="AG267" s="22">
        <v>0</v>
      </c>
      <c r="AH267" s="22">
        <v>73413</v>
      </c>
      <c r="AI267" s="22">
        <v>0</v>
      </c>
      <c r="AJ267" s="22">
        <v>0</v>
      </c>
      <c r="AK267" s="22">
        <v>7452</v>
      </c>
      <c r="AL267" s="22">
        <v>0</v>
      </c>
      <c r="AM267" s="22">
        <v>0</v>
      </c>
      <c r="AN267" s="22">
        <v>0</v>
      </c>
      <c r="AO267" s="22">
        <v>3320</v>
      </c>
      <c r="AP267" s="22">
        <v>89288</v>
      </c>
      <c r="AQ267" s="22">
        <v>0</v>
      </c>
      <c r="AR267" s="22">
        <v>0</v>
      </c>
      <c r="AS267" s="22">
        <v>4322</v>
      </c>
      <c r="AT267" s="22">
        <v>359961</v>
      </c>
      <c r="AU267" s="22">
        <v>-73447</v>
      </c>
    </row>
    <row r="268" spans="1:47" x14ac:dyDescent="0.25">
      <c r="A268" s="22" t="s">
        <v>120</v>
      </c>
      <c r="B268" s="22" t="s">
        <v>511</v>
      </c>
      <c r="C268" s="22" t="s">
        <v>654</v>
      </c>
      <c r="D268" s="22" t="s">
        <v>655</v>
      </c>
      <c r="E268" s="22">
        <v>181713</v>
      </c>
      <c r="F268" s="22">
        <v>138945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7353</v>
      </c>
      <c r="N268" s="22">
        <v>0</v>
      </c>
      <c r="O268" s="22">
        <v>0</v>
      </c>
      <c r="P268" s="22">
        <v>0</v>
      </c>
      <c r="Q268" s="22">
        <v>855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1833</v>
      </c>
      <c r="X268" s="22">
        <v>53397</v>
      </c>
      <c r="Y268" s="22">
        <v>368804</v>
      </c>
      <c r="Z268" s="22">
        <v>0</v>
      </c>
      <c r="AA268" s="22">
        <v>0</v>
      </c>
      <c r="AB268" s="22">
        <v>0</v>
      </c>
      <c r="AC268" s="22">
        <v>25131</v>
      </c>
      <c r="AD268" s="22">
        <v>778031</v>
      </c>
      <c r="AE268" s="22">
        <v>214936</v>
      </c>
      <c r="AF268" s="22">
        <v>55695</v>
      </c>
      <c r="AG268" s="22">
        <v>0</v>
      </c>
      <c r="AH268" s="22">
        <v>497268</v>
      </c>
      <c r="AI268" s="22">
        <v>34493</v>
      </c>
      <c r="AJ268" s="22">
        <v>2994</v>
      </c>
      <c r="AK268" s="22">
        <v>0</v>
      </c>
      <c r="AL268" s="22">
        <v>0</v>
      </c>
      <c r="AM268" s="22">
        <v>2154</v>
      </c>
      <c r="AN268" s="22">
        <v>0</v>
      </c>
      <c r="AO268" s="22">
        <v>1563</v>
      </c>
      <c r="AP268" s="22">
        <v>72041</v>
      </c>
      <c r="AQ268" s="22">
        <v>2539</v>
      </c>
      <c r="AR268" s="22">
        <v>0</v>
      </c>
      <c r="AS268" s="22">
        <v>0</v>
      </c>
      <c r="AT268" s="22">
        <v>883683</v>
      </c>
      <c r="AU268" s="22">
        <v>-105652</v>
      </c>
    </row>
    <row r="269" spans="1:47" x14ac:dyDescent="0.25">
      <c r="A269" s="22" t="s">
        <v>120</v>
      </c>
      <c r="B269" s="22" t="s">
        <v>511</v>
      </c>
      <c r="C269" s="22" t="s">
        <v>656</v>
      </c>
      <c r="D269" s="22" t="s">
        <v>657</v>
      </c>
      <c r="E269" s="22">
        <v>39348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38781</v>
      </c>
      <c r="M269" s="22">
        <v>2289</v>
      </c>
      <c r="N269" s="22">
        <v>190</v>
      </c>
      <c r="O269" s="22">
        <v>335</v>
      </c>
      <c r="P269" s="22">
        <v>3901</v>
      </c>
      <c r="Q269" s="22">
        <v>13883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240197</v>
      </c>
      <c r="Z269" s="22">
        <v>0</v>
      </c>
      <c r="AA269" s="22">
        <v>0</v>
      </c>
      <c r="AB269" s="22">
        <v>0</v>
      </c>
      <c r="AC269" s="22">
        <v>22367</v>
      </c>
      <c r="AD269" s="22">
        <v>361291</v>
      </c>
      <c r="AE269" s="22">
        <v>32475</v>
      </c>
      <c r="AF269" s="22">
        <v>51126</v>
      </c>
      <c r="AG269" s="22">
        <v>4616</v>
      </c>
      <c r="AH269" s="22">
        <v>16565</v>
      </c>
      <c r="AI269" s="22">
        <v>679</v>
      </c>
      <c r="AJ269" s="22">
        <v>0</v>
      </c>
      <c r="AK269" s="22">
        <v>0</v>
      </c>
      <c r="AL269" s="22">
        <v>1958</v>
      </c>
      <c r="AM269" s="22">
        <v>0</v>
      </c>
      <c r="AN269" s="22">
        <v>0</v>
      </c>
      <c r="AO269" s="22">
        <v>0</v>
      </c>
      <c r="AP269" s="22">
        <v>31079</v>
      </c>
      <c r="AQ269" s="22">
        <v>0</v>
      </c>
      <c r="AR269" s="22">
        <v>0</v>
      </c>
      <c r="AS269" s="22">
        <v>12366</v>
      </c>
      <c r="AT269" s="22">
        <v>150864</v>
      </c>
      <c r="AU269" s="22">
        <v>210427</v>
      </c>
    </row>
    <row r="270" spans="1:47" x14ac:dyDescent="0.25">
      <c r="A270" s="22" t="s">
        <v>120</v>
      </c>
      <c r="B270" s="22" t="s">
        <v>511</v>
      </c>
      <c r="C270" s="22" t="s">
        <v>658</v>
      </c>
      <c r="D270" s="22" t="s">
        <v>659</v>
      </c>
      <c r="E270" s="22">
        <v>345162</v>
      </c>
      <c r="F270" s="22">
        <v>0</v>
      </c>
      <c r="G270" s="22">
        <v>0</v>
      </c>
      <c r="H270" s="22">
        <v>0</v>
      </c>
      <c r="I270" s="22">
        <v>0</v>
      </c>
      <c r="J270" s="22">
        <v>51303</v>
      </c>
      <c r="K270" s="22">
        <v>0</v>
      </c>
      <c r="L270" s="22">
        <v>399671</v>
      </c>
      <c r="M270" s="22">
        <v>18179</v>
      </c>
      <c r="N270" s="22">
        <v>0</v>
      </c>
      <c r="O270" s="22">
        <v>0</v>
      </c>
      <c r="P270" s="22">
        <v>0</v>
      </c>
      <c r="Q270" s="22">
        <v>9142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41439</v>
      </c>
      <c r="Y270" s="22">
        <v>307804</v>
      </c>
      <c r="Z270" s="22">
        <v>8107</v>
      </c>
      <c r="AA270" s="22">
        <v>0</v>
      </c>
      <c r="AB270" s="22">
        <v>0</v>
      </c>
      <c r="AC270" s="22">
        <v>46769</v>
      </c>
      <c r="AD270" s="22">
        <v>1227576</v>
      </c>
      <c r="AE270" s="22">
        <v>277350</v>
      </c>
      <c r="AF270" s="22">
        <v>154793</v>
      </c>
      <c r="AG270" s="22">
        <v>0</v>
      </c>
      <c r="AH270" s="22">
        <v>169275</v>
      </c>
      <c r="AI270" s="22">
        <v>13204</v>
      </c>
      <c r="AJ270" s="22">
        <v>0</v>
      </c>
      <c r="AK270" s="22">
        <v>16290</v>
      </c>
      <c r="AL270" s="22">
        <v>9000</v>
      </c>
      <c r="AM270" s="22">
        <v>0</v>
      </c>
      <c r="AN270" s="22">
        <v>0</v>
      </c>
      <c r="AO270" s="22">
        <v>18518</v>
      </c>
      <c r="AP270" s="22">
        <v>165780</v>
      </c>
      <c r="AQ270" s="22">
        <v>2358</v>
      </c>
      <c r="AR270" s="22">
        <v>0</v>
      </c>
      <c r="AS270" s="22">
        <v>63522</v>
      </c>
      <c r="AT270" s="22">
        <v>890090</v>
      </c>
      <c r="AU270" s="22">
        <v>337486</v>
      </c>
    </row>
    <row r="271" spans="1:47" x14ac:dyDescent="0.25">
      <c r="A271" s="22" t="s">
        <v>120</v>
      </c>
      <c r="B271" s="22" t="s">
        <v>511</v>
      </c>
      <c r="C271" s="22" t="s">
        <v>660</v>
      </c>
      <c r="D271" s="22" t="s">
        <v>661</v>
      </c>
      <c r="E271" s="22">
        <v>188579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395128</v>
      </c>
      <c r="M271" s="22">
        <v>44750</v>
      </c>
      <c r="N271" s="22">
        <v>8285</v>
      </c>
      <c r="O271" s="22">
        <v>0</v>
      </c>
      <c r="P271" s="22">
        <v>0</v>
      </c>
      <c r="Q271" s="22">
        <v>36024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821119</v>
      </c>
      <c r="Y271" s="22">
        <v>75920</v>
      </c>
      <c r="Z271" s="22">
        <v>0</v>
      </c>
      <c r="AA271" s="22">
        <v>0</v>
      </c>
      <c r="AB271" s="22">
        <v>0</v>
      </c>
      <c r="AC271" s="22">
        <v>7704</v>
      </c>
      <c r="AD271" s="22">
        <v>1577509</v>
      </c>
      <c r="AE271" s="22">
        <v>292867</v>
      </c>
      <c r="AF271" s="22">
        <v>665719</v>
      </c>
      <c r="AG271" s="22">
        <v>0</v>
      </c>
      <c r="AH271" s="22">
        <v>168854</v>
      </c>
      <c r="AI271" s="22">
        <v>0</v>
      </c>
      <c r="AJ271" s="22">
        <v>0</v>
      </c>
      <c r="AK271" s="22">
        <v>0</v>
      </c>
      <c r="AL271" s="22">
        <v>4969</v>
      </c>
      <c r="AM271" s="22">
        <v>145</v>
      </c>
      <c r="AN271" s="22">
        <v>0</v>
      </c>
      <c r="AO271" s="22">
        <v>19649</v>
      </c>
      <c r="AP271" s="22">
        <v>317711</v>
      </c>
      <c r="AQ271" s="22">
        <v>0</v>
      </c>
      <c r="AR271" s="22">
        <v>0</v>
      </c>
      <c r="AS271" s="22">
        <v>0</v>
      </c>
      <c r="AT271" s="22">
        <v>1469914</v>
      </c>
      <c r="AU271" s="22">
        <v>107595</v>
      </c>
    </row>
    <row r="272" spans="1:47" x14ac:dyDescent="0.25">
      <c r="A272" s="22" t="s">
        <v>120</v>
      </c>
      <c r="B272" s="22" t="s">
        <v>511</v>
      </c>
      <c r="C272" s="22" t="s">
        <v>662</v>
      </c>
      <c r="D272" s="22" t="s">
        <v>663</v>
      </c>
      <c r="E272" s="22">
        <v>178812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7878</v>
      </c>
      <c r="L272" s="22">
        <v>133537</v>
      </c>
      <c r="M272" s="22">
        <v>497</v>
      </c>
      <c r="N272" s="22">
        <v>119</v>
      </c>
      <c r="O272" s="22">
        <v>0</v>
      </c>
      <c r="P272" s="22">
        <v>6819</v>
      </c>
      <c r="Q272" s="22">
        <v>2836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43597</v>
      </c>
      <c r="Y272" s="22">
        <v>237785</v>
      </c>
      <c r="Z272" s="22">
        <v>1150</v>
      </c>
      <c r="AA272" s="22">
        <v>0</v>
      </c>
      <c r="AB272" s="22">
        <v>0</v>
      </c>
      <c r="AC272" s="22">
        <v>0</v>
      </c>
      <c r="AD272" s="22">
        <v>613030</v>
      </c>
      <c r="AE272" s="22">
        <v>130653</v>
      </c>
      <c r="AF272" s="22">
        <v>159593</v>
      </c>
      <c r="AG272" s="22">
        <v>0</v>
      </c>
      <c r="AH272" s="22">
        <v>47245</v>
      </c>
      <c r="AI272" s="22">
        <v>23236</v>
      </c>
      <c r="AJ272" s="22">
        <v>0</v>
      </c>
      <c r="AK272" s="22">
        <v>6747</v>
      </c>
      <c r="AL272" s="22">
        <v>11219</v>
      </c>
      <c r="AM272" s="22">
        <v>139</v>
      </c>
      <c r="AN272" s="22">
        <v>0</v>
      </c>
      <c r="AO272" s="22">
        <v>0</v>
      </c>
      <c r="AP272" s="22">
        <v>112724</v>
      </c>
      <c r="AQ272" s="22">
        <v>0</v>
      </c>
      <c r="AR272" s="22">
        <v>0</v>
      </c>
      <c r="AS272" s="22">
        <v>0</v>
      </c>
      <c r="AT272" s="22">
        <v>491556</v>
      </c>
      <c r="AU272" s="22">
        <v>121474</v>
      </c>
    </row>
    <row r="273" spans="1:47" x14ac:dyDescent="0.25">
      <c r="A273" s="22" t="s">
        <v>120</v>
      </c>
      <c r="B273" s="22" t="s">
        <v>511</v>
      </c>
      <c r="C273" s="22" t="s">
        <v>664</v>
      </c>
      <c r="D273" s="22" t="s">
        <v>665</v>
      </c>
      <c r="E273" s="22">
        <v>296199</v>
      </c>
      <c r="F273" s="22">
        <v>0</v>
      </c>
      <c r="G273" s="22">
        <v>0</v>
      </c>
      <c r="H273" s="22">
        <v>0</v>
      </c>
      <c r="I273" s="22">
        <v>0</v>
      </c>
      <c r="J273" s="22">
        <v>23480</v>
      </c>
      <c r="K273" s="22">
        <v>0</v>
      </c>
      <c r="L273" s="22">
        <v>207732</v>
      </c>
      <c r="M273" s="22">
        <v>14525</v>
      </c>
      <c r="N273" s="22">
        <v>0</v>
      </c>
      <c r="O273" s="22">
        <v>0</v>
      </c>
      <c r="P273" s="22">
        <v>32287</v>
      </c>
      <c r="Q273" s="22">
        <v>0</v>
      </c>
      <c r="R273" s="22">
        <v>3429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25176</v>
      </c>
      <c r="Z273" s="22">
        <v>67517</v>
      </c>
      <c r="AA273" s="22">
        <v>0</v>
      </c>
      <c r="AB273" s="22">
        <v>0</v>
      </c>
      <c r="AC273" s="22">
        <v>0</v>
      </c>
      <c r="AD273" s="22">
        <v>670345</v>
      </c>
      <c r="AE273" s="22">
        <v>228527</v>
      </c>
      <c r="AF273" s="22">
        <v>195180</v>
      </c>
      <c r="AG273" s="22">
        <v>0</v>
      </c>
      <c r="AH273" s="22">
        <v>161324</v>
      </c>
      <c r="AI273" s="22">
        <v>0</v>
      </c>
      <c r="AJ273" s="22">
        <v>0</v>
      </c>
      <c r="AK273" s="22">
        <v>7332</v>
      </c>
      <c r="AL273" s="22">
        <v>0</v>
      </c>
      <c r="AM273" s="22">
        <v>2558</v>
      </c>
      <c r="AN273" s="22">
        <v>0</v>
      </c>
      <c r="AO273" s="22">
        <v>0</v>
      </c>
      <c r="AP273" s="22">
        <v>0</v>
      </c>
      <c r="AQ273" s="22">
        <v>0</v>
      </c>
      <c r="AR273" s="22">
        <v>0</v>
      </c>
      <c r="AS273" s="22">
        <v>0</v>
      </c>
      <c r="AT273" s="22">
        <v>594921</v>
      </c>
      <c r="AU273" s="22">
        <v>75424</v>
      </c>
    </row>
    <row r="274" spans="1:47" x14ac:dyDescent="0.25">
      <c r="A274" s="22" t="s">
        <v>120</v>
      </c>
      <c r="B274" s="22" t="s">
        <v>511</v>
      </c>
      <c r="C274" s="22" t="s">
        <v>666</v>
      </c>
      <c r="D274" s="22" t="s">
        <v>667</v>
      </c>
      <c r="E274" s="22">
        <v>72691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62811</v>
      </c>
      <c r="M274" s="22">
        <v>2879</v>
      </c>
      <c r="N274" s="22">
        <v>578</v>
      </c>
      <c r="O274" s="22">
        <v>100</v>
      </c>
      <c r="P274" s="22">
        <v>2439</v>
      </c>
      <c r="Q274" s="22">
        <v>2416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434</v>
      </c>
      <c r="Y274" s="22">
        <v>273619</v>
      </c>
      <c r="Z274" s="22">
        <v>38288</v>
      </c>
      <c r="AA274" s="22">
        <v>0</v>
      </c>
      <c r="AB274" s="22">
        <v>0</v>
      </c>
      <c r="AC274" s="22">
        <v>51093</v>
      </c>
      <c r="AD274" s="22">
        <v>507348</v>
      </c>
      <c r="AE274" s="22">
        <v>64567</v>
      </c>
      <c r="AF274" s="22">
        <v>134513</v>
      </c>
      <c r="AG274" s="22">
        <v>0</v>
      </c>
      <c r="AH274" s="22">
        <v>33860</v>
      </c>
      <c r="AI274" s="22">
        <v>0</v>
      </c>
      <c r="AJ274" s="22">
        <v>0</v>
      </c>
      <c r="AK274" s="22">
        <v>10853</v>
      </c>
      <c r="AL274" s="22">
        <v>39629</v>
      </c>
      <c r="AM274" s="22">
        <v>0</v>
      </c>
      <c r="AN274" s="22">
        <v>0</v>
      </c>
      <c r="AO274" s="22">
        <v>0</v>
      </c>
      <c r="AP274" s="22">
        <v>119385</v>
      </c>
      <c r="AQ274" s="22">
        <v>0</v>
      </c>
      <c r="AR274" s="22">
        <v>0</v>
      </c>
      <c r="AS274" s="22">
        <v>0</v>
      </c>
      <c r="AT274" s="22">
        <v>402807</v>
      </c>
      <c r="AU274" s="22">
        <v>104541</v>
      </c>
    </row>
    <row r="275" spans="1:47" x14ac:dyDescent="0.25">
      <c r="A275" s="22" t="s">
        <v>120</v>
      </c>
      <c r="B275" s="22" t="s">
        <v>511</v>
      </c>
      <c r="C275" s="22" t="s">
        <v>668</v>
      </c>
      <c r="D275" s="22" t="s">
        <v>669</v>
      </c>
      <c r="E275" s="22">
        <v>300506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269840</v>
      </c>
      <c r="M275" s="22">
        <v>11519</v>
      </c>
      <c r="N275" s="22">
        <v>3616</v>
      </c>
      <c r="O275" s="22">
        <v>725</v>
      </c>
      <c r="P275" s="22">
        <v>17163</v>
      </c>
      <c r="Q275" s="22">
        <v>608</v>
      </c>
      <c r="R275" s="22">
        <v>6093</v>
      </c>
      <c r="S275" s="22">
        <v>130523</v>
      </c>
      <c r="T275" s="22">
        <v>0</v>
      </c>
      <c r="U275" s="22">
        <v>0</v>
      </c>
      <c r="V275" s="22">
        <v>0</v>
      </c>
      <c r="W275" s="22">
        <v>3802</v>
      </c>
      <c r="X275" s="22">
        <v>1057</v>
      </c>
      <c r="Y275" s="22">
        <v>365688</v>
      </c>
      <c r="Z275" s="22">
        <v>259085</v>
      </c>
      <c r="AA275" s="22">
        <v>320520</v>
      </c>
      <c r="AB275" s="22">
        <v>0</v>
      </c>
      <c r="AC275" s="22">
        <v>264568</v>
      </c>
      <c r="AD275" s="22">
        <v>1955313</v>
      </c>
      <c r="AE275" s="22">
        <v>201794</v>
      </c>
      <c r="AF275" s="22">
        <v>411329</v>
      </c>
      <c r="AG275" s="22">
        <v>0</v>
      </c>
      <c r="AH275" s="22">
        <v>756475</v>
      </c>
      <c r="AI275" s="22">
        <v>0</v>
      </c>
      <c r="AJ275" s="22">
        <v>0</v>
      </c>
      <c r="AK275" s="22">
        <v>2596</v>
      </c>
      <c r="AL275" s="22">
        <v>3891</v>
      </c>
      <c r="AM275" s="22">
        <v>0</v>
      </c>
      <c r="AN275" s="22">
        <v>0</v>
      </c>
      <c r="AO275" s="22">
        <v>22255</v>
      </c>
      <c r="AP275" s="22">
        <v>144672</v>
      </c>
      <c r="AQ275" s="22">
        <v>0</v>
      </c>
      <c r="AR275" s="22">
        <v>0</v>
      </c>
      <c r="AS275" s="22">
        <v>336059</v>
      </c>
      <c r="AT275" s="22">
        <v>1879071</v>
      </c>
      <c r="AU275" s="22">
        <v>76242</v>
      </c>
    </row>
    <row r="276" spans="1:47" x14ac:dyDescent="0.25">
      <c r="A276" s="22" t="s">
        <v>120</v>
      </c>
      <c r="B276" s="22" t="s">
        <v>511</v>
      </c>
      <c r="C276" s="22" t="s">
        <v>670</v>
      </c>
      <c r="D276" s="22" t="s">
        <v>671</v>
      </c>
      <c r="E276" s="22">
        <v>99856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60770</v>
      </c>
      <c r="M276" s="22">
        <v>1285</v>
      </c>
      <c r="N276" s="22">
        <v>924</v>
      </c>
      <c r="O276" s="22">
        <v>0</v>
      </c>
      <c r="P276" s="22">
        <v>455</v>
      </c>
      <c r="Q276" s="22">
        <v>827</v>
      </c>
      <c r="R276" s="22">
        <v>5265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211355</v>
      </c>
      <c r="Z276" s="22">
        <v>12500</v>
      </c>
      <c r="AA276" s="22">
        <v>0</v>
      </c>
      <c r="AB276" s="22">
        <v>0</v>
      </c>
      <c r="AC276" s="22">
        <v>20972</v>
      </c>
      <c r="AD276" s="22">
        <v>414209</v>
      </c>
      <c r="AE276" s="22">
        <v>51222</v>
      </c>
      <c r="AF276" s="22">
        <v>91820</v>
      </c>
      <c r="AG276" s="22">
        <v>0</v>
      </c>
      <c r="AH276" s="22">
        <v>81406</v>
      </c>
      <c r="AI276" s="22">
        <v>0</v>
      </c>
      <c r="AJ276" s="22">
        <v>0</v>
      </c>
      <c r="AK276" s="22">
        <v>0</v>
      </c>
      <c r="AL276" s="22">
        <v>0</v>
      </c>
      <c r="AM276" s="22">
        <v>125</v>
      </c>
      <c r="AN276" s="22">
        <v>0</v>
      </c>
      <c r="AO276" s="22">
        <v>0</v>
      </c>
      <c r="AP276" s="22">
        <v>100299</v>
      </c>
      <c r="AQ276" s="22">
        <v>0</v>
      </c>
      <c r="AR276" s="22">
        <v>0</v>
      </c>
      <c r="AS276" s="22">
        <v>18417</v>
      </c>
      <c r="AT276" s="22">
        <v>343289</v>
      </c>
      <c r="AU276" s="22">
        <v>70920</v>
      </c>
    </row>
    <row r="277" spans="1:47" x14ac:dyDescent="0.25">
      <c r="A277" s="22" t="s">
        <v>120</v>
      </c>
      <c r="B277" s="22" t="s">
        <v>511</v>
      </c>
      <c r="C277" s="22" t="s">
        <v>672</v>
      </c>
      <c r="D277" s="22" t="s">
        <v>673</v>
      </c>
      <c r="E277" s="22">
        <v>230083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142658</v>
      </c>
      <c r="M277" s="22">
        <v>4449</v>
      </c>
      <c r="N277" s="22">
        <v>1841</v>
      </c>
      <c r="O277" s="22">
        <v>250</v>
      </c>
      <c r="P277" s="22">
        <v>13206</v>
      </c>
      <c r="Q277" s="22">
        <v>570</v>
      </c>
      <c r="R277" s="22">
        <v>3000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1076</v>
      </c>
      <c r="Y277" s="22">
        <v>685751</v>
      </c>
      <c r="Z277" s="22">
        <v>55097</v>
      </c>
      <c r="AA277" s="22">
        <v>11880</v>
      </c>
      <c r="AB277" s="22">
        <v>0</v>
      </c>
      <c r="AC277" s="22">
        <v>0</v>
      </c>
      <c r="AD277" s="22">
        <v>1149861</v>
      </c>
      <c r="AE277" s="22">
        <v>120783</v>
      </c>
      <c r="AF277" s="22">
        <v>87010</v>
      </c>
      <c r="AG277" s="22">
        <v>0</v>
      </c>
      <c r="AH277" s="22">
        <v>161299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7118</v>
      </c>
      <c r="AP277" s="22">
        <v>140905</v>
      </c>
      <c r="AQ277" s="22">
        <v>0</v>
      </c>
      <c r="AR277" s="22">
        <v>0</v>
      </c>
      <c r="AS277" s="22">
        <v>54612</v>
      </c>
      <c r="AT277" s="22">
        <v>571727</v>
      </c>
      <c r="AU277" s="22">
        <v>578134</v>
      </c>
    </row>
    <row r="278" spans="1:47" x14ac:dyDescent="0.25">
      <c r="A278" s="22" t="s">
        <v>120</v>
      </c>
      <c r="B278" s="22" t="s">
        <v>511</v>
      </c>
      <c r="C278" s="22" t="s">
        <v>674</v>
      </c>
      <c r="D278" s="22" t="s">
        <v>675</v>
      </c>
      <c r="E278" s="22">
        <v>730760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326506</v>
      </c>
      <c r="M278" s="22">
        <v>25176</v>
      </c>
      <c r="N278" s="22">
        <v>0</v>
      </c>
      <c r="O278" s="22">
        <v>8133</v>
      </c>
      <c r="P278" s="22">
        <v>0</v>
      </c>
      <c r="Q278" s="22">
        <v>4614</v>
      </c>
      <c r="R278" s="22">
        <v>0</v>
      </c>
      <c r="S278" s="22">
        <v>0</v>
      </c>
      <c r="T278" s="22">
        <v>13207</v>
      </c>
      <c r="U278" s="22">
        <v>0</v>
      </c>
      <c r="V278" s="22">
        <v>0</v>
      </c>
      <c r="W278" s="22">
        <v>0</v>
      </c>
      <c r="X278" s="22">
        <v>2024</v>
      </c>
      <c r="Y278" s="22">
        <v>1122860</v>
      </c>
      <c r="Z278" s="22">
        <v>0</v>
      </c>
      <c r="AA278" s="22">
        <v>0</v>
      </c>
      <c r="AB278" s="22">
        <v>0</v>
      </c>
      <c r="AC278" s="22">
        <v>0</v>
      </c>
      <c r="AD278" s="22">
        <v>2233280</v>
      </c>
      <c r="AE278" s="22">
        <v>418703</v>
      </c>
      <c r="AF278" s="22">
        <v>268193</v>
      </c>
      <c r="AG278" s="22">
        <v>0</v>
      </c>
      <c r="AH278" s="22">
        <v>294708</v>
      </c>
      <c r="AI278" s="22">
        <v>240</v>
      </c>
      <c r="AJ278" s="22">
        <v>0</v>
      </c>
      <c r="AK278" s="22">
        <v>32338</v>
      </c>
      <c r="AL278" s="22">
        <v>0</v>
      </c>
      <c r="AM278" s="22">
        <v>0</v>
      </c>
      <c r="AN278" s="22">
        <v>0</v>
      </c>
      <c r="AO278" s="22">
        <v>0</v>
      </c>
      <c r="AP278" s="22">
        <v>298603</v>
      </c>
      <c r="AQ278" s="22">
        <v>0</v>
      </c>
      <c r="AR278" s="22">
        <v>0</v>
      </c>
      <c r="AS278" s="22">
        <v>0</v>
      </c>
      <c r="AT278" s="22">
        <v>1312785</v>
      </c>
      <c r="AU278" s="22">
        <v>920495</v>
      </c>
    </row>
    <row r="279" spans="1:47" x14ac:dyDescent="0.25">
      <c r="A279" s="22" t="s">
        <v>120</v>
      </c>
      <c r="B279" s="22" t="s">
        <v>511</v>
      </c>
      <c r="C279" s="22" t="s">
        <v>676</v>
      </c>
      <c r="D279" s="22" t="s">
        <v>677</v>
      </c>
      <c r="E279" s="22">
        <v>508815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118863</v>
      </c>
      <c r="M279" s="22">
        <v>9333</v>
      </c>
      <c r="N279" s="22">
        <v>65</v>
      </c>
      <c r="O279" s="22">
        <v>230</v>
      </c>
      <c r="P279" s="22">
        <v>6966</v>
      </c>
      <c r="Q279" s="22">
        <v>26</v>
      </c>
      <c r="R279" s="22">
        <v>8220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1379</v>
      </c>
      <c r="Y279" s="22">
        <v>348868</v>
      </c>
      <c r="Z279" s="22">
        <v>0</v>
      </c>
      <c r="AA279" s="22">
        <v>0</v>
      </c>
      <c r="AB279" s="22">
        <v>0</v>
      </c>
      <c r="AC279" s="22">
        <v>45629</v>
      </c>
      <c r="AD279" s="22">
        <v>1048394</v>
      </c>
      <c r="AE279" s="22">
        <v>284034</v>
      </c>
      <c r="AF279" s="22">
        <v>197062</v>
      </c>
      <c r="AG279" s="22">
        <v>0</v>
      </c>
      <c r="AH279" s="22">
        <v>144782</v>
      </c>
      <c r="AI279" s="22">
        <v>0</v>
      </c>
      <c r="AJ279" s="22">
        <v>0</v>
      </c>
      <c r="AK279" s="22">
        <v>4542</v>
      </c>
      <c r="AL279" s="22">
        <v>842</v>
      </c>
      <c r="AM279" s="22">
        <v>1784</v>
      </c>
      <c r="AN279" s="22">
        <v>0</v>
      </c>
      <c r="AO279" s="22">
        <v>6026</v>
      </c>
      <c r="AP279" s="22">
        <v>140335</v>
      </c>
      <c r="AQ279" s="22">
        <v>0</v>
      </c>
      <c r="AR279" s="22">
        <v>0</v>
      </c>
      <c r="AS279" s="22">
        <v>0</v>
      </c>
      <c r="AT279" s="22">
        <v>779407</v>
      </c>
      <c r="AU279" s="22">
        <v>268987</v>
      </c>
    </row>
    <row r="280" spans="1:47" x14ac:dyDescent="0.25">
      <c r="A280" s="22" t="s">
        <v>120</v>
      </c>
      <c r="B280" s="22" t="s">
        <v>511</v>
      </c>
      <c r="C280" s="22" t="s">
        <v>678</v>
      </c>
      <c r="D280" s="22" t="s">
        <v>679</v>
      </c>
      <c r="E280" s="22">
        <v>370325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786</v>
      </c>
      <c r="M280" s="22">
        <v>7505</v>
      </c>
      <c r="N280" s="22">
        <v>4028</v>
      </c>
      <c r="O280" s="22">
        <v>0</v>
      </c>
      <c r="P280" s="22">
        <v>0</v>
      </c>
      <c r="Q280" s="22">
        <v>2770</v>
      </c>
      <c r="R280" s="22">
        <v>0</v>
      </c>
      <c r="S280" s="22">
        <v>0</v>
      </c>
      <c r="T280" s="22">
        <v>20104</v>
      </c>
      <c r="U280" s="22">
        <v>0</v>
      </c>
      <c r="V280" s="22">
        <v>0</v>
      </c>
      <c r="W280" s="22">
        <v>0</v>
      </c>
      <c r="X280" s="22">
        <v>0</v>
      </c>
      <c r="Y280" s="22">
        <v>111184</v>
      </c>
      <c r="Z280" s="22">
        <v>0</v>
      </c>
      <c r="AA280" s="22">
        <v>0</v>
      </c>
      <c r="AB280" s="22">
        <v>0</v>
      </c>
      <c r="AC280" s="22">
        <v>2450</v>
      </c>
      <c r="AD280" s="22">
        <v>519152</v>
      </c>
      <c r="AE280" s="22">
        <v>169876</v>
      </c>
      <c r="AF280" s="22">
        <v>142824</v>
      </c>
      <c r="AG280" s="22">
        <v>14679</v>
      </c>
      <c r="AH280" s="22">
        <v>32341</v>
      </c>
      <c r="AI280" s="22">
        <v>0</v>
      </c>
      <c r="AJ280" s="22">
        <v>0</v>
      </c>
      <c r="AK280" s="22">
        <v>2546</v>
      </c>
      <c r="AL280" s="22">
        <v>0</v>
      </c>
      <c r="AM280" s="22">
        <v>0</v>
      </c>
      <c r="AN280" s="22">
        <v>0</v>
      </c>
      <c r="AO280" s="22">
        <v>3379</v>
      </c>
      <c r="AP280" s="22">
        <v>77099</v>
      </c>
      <c r="AQ280" s="22">
        <v>0</v>
      </c>
      <c r="AR280" s="22">
        <v>0</v>
      </c>
      <c r="AS280" s="22">
        <v>0</v>
      </c>
      <c r="AT280" s="22">
        <v>442744</v>
      </c>
      <c r="AU280" s="22">
        <v>76408</v>
      </c>
    </row>
    <row r="281" spans="1:47" x14ac:dyDescent="0.25">
      <c r="A281" s="22" t="s">
        <v>120</v>
      </c>
      <c r="B281" s="22" t="s">
        <v>511</v>
      </c>
      <c r="C281" s="22" t="s">
        <v>680</v>
      </c>
      <c r="D281" s="22" t="s">
        <v>681</v>
      </c>
      <c r="E281" s="22">
        <v>445642</v>
      </c>
      <c r="F281" s="22">
        <v>0</v>
      </c>
      <c r="G281" s="22">
        <v>0</v>
      </c>
      <c r="H281" s="22">
        <v>0</v>
      </c>
      <c r="I281" s="22">
        <v>0</v>
      </c>
      <c r="J281" s="22">
        <v>33860</v>
      </c>
      <c r="K281" s="22">
        <v>0</v>
      </c>
      <c r="L281" s="22">
        <v>202109</v>
      </c>
      <c r="M281" s="22">
        <v>13082</v>
      </c>
      <c r="N281" s="22">
        <v>2025</v>
      </c>
      <c r="O281" s="22">
        <v>557</v>
      </c>
      <c r="P281" s="22">
        <v>4609</v>
      </c>
      <c r="Q281" s="22">
        <v>213</v>
      </c>
      <c r="R281" s="22">
        <v>4784</v>
      </c>
      <c r="S281" s="22">
        <v>0</v>
      </c>
      <c r="T281" s="22">
        <v>0</v>
      </c>
      <c r="U281" s="22">
        <v>135400</v>
      </c>
      <c r="V281" s="22">
        <v>0</v>
      </c>
      <c r="W281" s="22">
        <v>0</v>
      </c>
      <c r="X281" s="22">
        <v>46677</v>
      </c>
      <c r="Y281" s="22">
        <v>12571</v>
      </c>
      <c r="Z281" s="22">
        <v>617</v>
      </c>
      <c r="AA281" s="22">
        <v>0</v>
      </c>
      <c r="AB281" s="22">
        <v>0</v>
      </c>
      <c r="AC281" s="22">
        <v>5257</v>
      </c>
      <c r="AD281" s="22">
        <v>907403</v>
      </c>
      <c r="AE281" s="22">
        <v>248584</v>
      </c>
      <c r="AF281" s="22">
        <v>90616</v>
      </c>
      <c r="AG281" s="22">
        <v>15355</v>
      </c>
      <c r="AH281" s="22">
        <v>197494</v>
      </c>
      <c r="AI281" s="22">
        <v>0</v>
      </c>
      <c r="AJ281" s="22">
        <v>0</v>
      </c>
      <c r="AK281" s="22">
        <v>8233</v>
      </c>
      <c r="AL281" s="22">
        <v>0</v>
      </c>
      <c r="AM281" s="22">
        <v>0</v>
      </c>
      <c r="AN281" s="22">
        <v>20373</v>
      </c>
      <c r="AO281" s="22">
        <v>32969</v>
      </c>
      <c r="AP281" s="22">
        <v>194420</v>
      </c>
      <c r="AQ281" s="22">
        <v>0</v>
      </c>
      <c r="AR281" s="22">
        <v>0</v>
      </c>
      <c r="AS281" s="22">
        <v>0</v>
      </c>
      <c r="AT281" s="22">
        <v>808044</v>
      </c>
      <c r="AU281" s="22">
        <v>99359</v>
      </c>
    </row>
    <row r="282" spans="1:47" x14ac:dyDescent="0.25">
      <c r="A282" s="22" t="s">
        <v>120</v>
      </c>
      <c r="B282" s="22" t="s">
        <v>511</v>
      </c>
      <c r="C282" s="22" t="s">
        <v>682</v>
      </c>
      <c r="D282" s="22" t="s">
        <v>683</v>
      </c>
      <c r="E282" s="22">
        <v>504871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459117</v>
      </c>
      <c r="M282" s="22">
        <v>18835</v>
      </c>
      <c r="N282" s="22">
        <v>0</v>
      </c>
      <c r="O282" s="22">
        <v>0</v>
      </c>
      <c r="P282" s="22">
        <v>16367</v>
      </c>
      <c r="Q282" s="22">
        <v>872</v>
      </c>
      <c r="R282" s="22">
        <v>0</v>
      </c>
      <c r="S282" s="22">
        <v>0</v>
      </c>
      <c r="T282" s="22">
        <v>0</v>
      </c>
      <c r="U282" s="22">
        <v>0</v>
      </c>
      <c r="V282" s="22">
        <v>2586</v>
      </c>
      <c r="W282" s="22">
        <v>0</v>
      </c>
      <c r="X282" s="22">
        <v>213850</v>
      </c>
      <c r="Y282" s="22">
        <v>716175</v>
      </c>
      <c r="Z282" s="22">
        <v>15678</v>
      </c>
      <c r="AA282" s="22">
        <v>0</v>
      </c>
      <c r="AB282" s="22">
        <v>0</v>
      </c>
      <c r="AC282" s="22">
        <v>0</v>
      </c>
      <c r="AD282" s="22">
        <v>1948351</v>
      </c>
      <c r="AE282" s="22">
        <v>539040</v>
      </c>
      <c r="AF282" s="22">
        <v>388351</v>
      </c>
      <c r="AG282" s="22">
        <v>0</v>
      </c>
      <c r="AH282" s="22">
        <v>377887</v>
      </c>
      <c r="AI282" s="22">
        <v>0</v>
      </c>
      <c r="AJ282" s="22">
        <v>0</v>
      </c>
      <c r="AK282" s="22">
        <v>26504</v>
      </c>
      <c r="AL282" s="22">
        <v>0</v>
      </c>
      <c r="AM282" s="22">
        <v>5017</v>
      </c>
      <c r="AN282" s="22">
        <v>0</v>
      </c>
      <c r="AO282" s="22">
        <v>25426</v>
      </c>
      <c r="AP282" s="22">
        <v>424271</v>
      </c>
      <c r="AQ282" s="22">
        <v>0</v>
      </c>
      <c r="AR282" s="22">
        <v>0</v>
      </c>
      <c r="AS282" s="22">
        <v>0</v>
      </c>
      <c r="AT282" s="22">
        <v>1786496</v>
      </c>
      <c r="AU282" s="22">
        <v>161855</v>
      </c>
    </row>
    <row r="283" spans="1:47" x14ac:dyDescent="0.25">
      <c r="A283" s="22" t="s">
        <v>120</v>
      </c>
      <c r="B283" s="22" t="s">
        <v>511</v>
      </c>
      <c r="C283" s="22" t="s">
        <v>684</v>
      </c>
      <c r="D283" s="22" t="s">
        <v>685</v>
      </c>
      <c r="E283" s="22">
        <v>194822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91892</v>
      </c>
      <c r="M283" s="22">
        <v>11205</v>
      </c>
      <c r="N283" s="22">
        <v>299</v>
      </c>
      <c r="O283" s="22">
        <v>2116</v>
      </c>
      <c r="P283" s="22">
        <v>7068</v>
      </c>
      <c r="Q283" s="22">
        <v>1557</v>
      </c>
      <c r="R283" s="22">
        <v>5790</v>
      </c>
      <c r="S283" s="22">
        <v>0</v>
      </c>
      <c r="T283" s="22">
        <v>0</v>
      </c>
      <c r="U283" s="22">
        <v>0</v>
      </c>
      <c r="V283" s="22">
        <v>0</v>
      </c>
      <c r="W283" s="22">
        <v>52835</v>
      </c>
      <c r="X283" s="22">
        <v>0</v>
      </c>
      <c r="Y283" s="22">
        <v>186217</v>
      </c>
      <c r="Z283" s="22">
        <v>41478</v>
      </c>
      <c r="AA283" s="22">
        <v>0</v>
      </c>
      <c r="AB283" s="22">
        <v>0</v>
      </c>
      <c r="AC283" s="22">
        <v>2878</v>
      </c>
      <c r="AD283" s="22">
        <v>598157</v>
      </c>
      <c r="AE283" s="22">
        <v>63053</v>
      </c>
      <c r="AF283" s="22">
        <v>177088</v>
      </c>
      <c r="AG283" s="22">
        <v>74346</v>
      </c>
      <c r="AH283" s="22">
        <v>56855</v>
      </c>
      <c r="AI283" s="22">
        <v>-15070</v>
      </c>
      <c r="AJ283" s="22">
        <v>0</v>
      </c>
      <c r="AK283" s="22">
        <v>4797</v>
      </c>
      <c r="AL283" s="22">
        <v>0</v>
      </c>
      <c r="AM283" s="22">
        <v>21</v>
      </c>
      <c r="AN283" s="22">
        <v>0</v>
      </c>
      <c r="AO283" s="22">
        <v>1440</v>
      </c>
      <c r="AP283" s="22">
        <v>87415</v>
      </c>
      <c r="AQ283" s="22">
        <v>0</v>
      </c>
      <c r="AR283" s="22">
        <v>0</v>
      </c>
      <c r="AS283" s="22">
        <v>4642</v>
      </c>
      <c r="AT283" s="22">
        <v>454587</v>
      </c>
      <c r="AU283" s="22">
        <v>143570</v>
      </c>
    </row>
    <row r="284" spans="1:47" x14ac:dyDescent="0.25">
      <c r="A284" s="22" t="s">
        <v>120</v>
      </c>
      <c r="B284" s="22" t="s">
        <v>511</v>
      </c>
      <c r="C284" s="22" t="s">
        <v>686</v>
      </c>
      <c r="D284" s="22" t="s">
        <v>687</v>
      </c>
      <c r="E284" s="22">
        <v>1180139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717941</v>
      </c>
      <c r="M284" s="22">
        <v>30210</v>
      </c>
      <c r="N284" s="22">
        <v>0</v>
      </c>
      <c r="O284" s="22">
        <v>3481</v>
      </c>
      <c r="P284" s="22">
        <v>27815</v>
      </c>
      <c r="Q284" s="22">
        <v>1148</v>
      </c>
      <c r="R284" s="22">
        <v>102201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2260</v>
      </c>
      <c r="Y284" s="22">
        <v>1684601</v>
      </c>
      <c r="Z284" s="22">
        <v>355296</v>
      </c>
      <c r="AA284" s="22">
        <v>0</v>
      </c>
      <c r="AB284" s="22">
        <v>0</v>
      </c>
      <c r="AC284" s="22">
        <v>1779</v>
      </c>
      <c r="AD284" s="22">
        <v>4106871</v>
      </c>
      <c r="AE284" s="22">
        <v>820729</v>
      </c>
      <c r="AF284" s="22">
        <v>759420</v>
      </c>
      <c r="AG284" s="22">
        <v>0</v>
      </c>
      <c r="AH284" s="22">
        <v>617604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23585</v>
      </c>
      <c r="AP284" s="22">
        <v>300139</v>
      </c>
      <c r="AQ284" s="22">
        <v>0</v>
      </c>
      <c r="AR284" s="22">
        <v>0</v>
      </c>
      <c r="AS284" s="22">
        <v>0</v>
      </c>
      <c r="AT284" s="22">
        <v>2521477</v>
      </c>
      <c r="AU284" s="22">
        <v>1585394</v>
      </c>
    </row>
    <row r="285" spans="1:47" x14ac:dyDescent="0.25">
      <c r="A285" s="22" t="s">
        <v>120</v>
      </c>
      <c r="B285" s="22" t="s">
        <v>511</v>
      </c>
      <c r="C285" s="22" t="s">
        <v>688</v>
      </c>
      <c r="D285" s="22" t="s">
        <v>689</v>
      </c>
      <c r="E285" s="22">
        <v>253940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178406</v>
      </c>
      <c r="M285" s="22">
        <v>25364</v>
      </c>
      <c r="N285" s="22">
        <v>0</v>
      </c>
      <c r="O285" s="22">
        <v>0</v>
      </c>
      <c r="P285" s="22">
        <v>0</v>
      </c>
      <c r="Q285" s="22">
        <v>2092</v>
      </c>
      <c r="R285" s="22">
        <v>0</v>
      </c>
      <c r="S285" s="22">
        <v>0</v>
      </c>
      <c r="T285" s="22">
        <v>0</v>
      </c>
      <c r="U285" s="22">
        <v>41122</v>
      </c>
      <c r="V285" s="22">
        <v>0</v>
      </c>
      <c r="W285" s="22">
        <v>0</v>
      </c>
      <c r="X285" s="22">
        <v>181367</v>
      </c>
      <c r="Y285" s="22">
        <v>42995</v>
      </c>
      <c r="Z285" s="22">
        <v>0</v>
      </c>
      <c r="AA285" s="22">
        <v>0</v>
      </c>
      <c r="AB285" s="22">
        <v>0</v>
      </c>
      <c r="AC285" s="22">
        <v>58247</v>
      </c>
      <c r="AD285" s="22">
        <v>783533</v>
      </c>
      <c r="AE285" s="22">
        <v>117869</v>
      </c>
      <c r="AF285" s="22">
        <v>89710</v>
      </c>
      <c r="AG285" s="22">
        <v>0</v>
      </c>
      <c r="AH285" s="22">
        <v>238379</v>
      </c>
      <c r="AI285" s="22">
        <v>0</v>
      </c>
      <c r="AJ285" s="22">
        <v>0</v>
      </c>
      <c r="AK285" s="22">
        <v>141233</v>
      </c>
      <c r="AL285" s="22">
        <v>0</v>
      </c>
      <c r="AM285" s="22">
        <v>25</v>
      </c>
      <c r="AN285" s="22">
        <v>0</v>
      </c>
      <c r="AO285" s="22">
        <v>4507</v>
      </c>
      <c r="AP285" s="22">
        <v>72097</v>
      </c>
      <c r="AQ285" s="22">
        <v>0</v>
      </c>
      <c r="AR285" s="22">
        <v>0</v>
      </c>
      <c r="AS285" s="22">
        <v>2225</v>
      </c>
      <c r="AT285" s="22">
        <v>666045</v>
      </c>
      <c r="AU285" s="22">
        <v>117488</v>
      </c>
    </row>
    <row r="286" spans="1:47" x14ac:dyDescent="0.25">
      <c r="A286" s="22" t="s">
        <v>120</v>
      </c>
      <c r="B286" s="22" t="s">
        <v>511</v>
      </c>
      <c r="C286" s="22" t="s">
        <v>690</v>
      </c>
      <c r="D286" s="22" t="s">
        <v>691</v>
      </c>
      <c r="E286" s="22">
        <v>138981</v>
      </c>
      <c r="F286" s="22">
        <v>0</v>
      </c>
      <c r="G286" s="22">
        <v>0</v>
      </c>
      <c r="H286" s="22">
        <v>0</v>
      </c>
      <c r="I286" s="22">
        <v>0</v>
      </c>
      <c r="J286" s="22">
        <v>2890</v>
      </c>
      <c r="K286" s="22">
        <v>0</v>
      </c>
      <c r="L286" s="22">
        <v>167518</v>
      </c>
      <c r="M286" s="22">
        <v>5385</v>
      </c>
      <c r="N286" s="22">
        <v>0</v>
      </c>
      <c r="O286" s="22">
        <v>1226</v>
      </c>
      <c r="P286" s="22">
        <v>5991</v>
      </c>
      <c r="Q286" s="22">
        <v>1020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294346</v>
      </c>
      <c r="Z286" s="22">
        <v>93431</v>
      </c>
      <c r="AA286" s="22">
        <v>45499</v>
      </c>
      <c r="AB286" s="22">
        <v>0</v>
      </c>
      <c r="AC286" s="22">
        <v>12703</v>
      </c>
      <c r="AD286" s="22">
        <v>768990</v>
      </c>
      <c r="AE286" s="22">
        <v>113794</v>
      </c>
      <c r="AF286" s="22">
        <v>161848</v>
      </c>
      <c r="AG286" s="22">
        <v>0</v>
      </c>
      <c r="AH286" s="22">
        <v>73192</v>
      </c>
      <c r="AI286" s="22">
        <v>0</v>
      </c>
      <c r="AJ286" s="22">
        <v>0</v>
      </c>
      <c r="AK286" s="22">
        <v>15805</v>
      </c>
      <c r="AL286" s="22">
        <v>0</v>
      </c>
      <c r="AM286" s="22">
        <v>93</v>
      </c>
      <c r="AN286" s="22">
        <v>0</v>
      </c>
      <c r="AO286" s="22">
        <v>3762</v>
      </c>
      <c r="AP286" s="22">
        <v>105800</v>
      </c>
      <c r="AQ286" s="22">
        <v>0</v>
      </c>
      <c r="AR286" s="22">
        <v>0</v>
      </c>
      <c r="AS286" s="22">
        <v>1593</v>
      </c>
      <c r="AT286" s="22">
        <v>475887</v>
      </c>
      <c r="AU286" s="22">
        <v>293103</v>
      </c>
    </row>
    <row r="287" spans="1:47" x14ac:dyDescent="0.25">
      <c r="A287" s="22" t="s">
        <v>120</v>
      </c>
      <c r="B287" s="22" t="s">
        <v>511</v>
      </c>
      <c r="C287" s="22" t="s">
        <v>692</v>
      </c>
      <c r="D287" s="22" t="s">
        <v>693</v>
      </c>
      <c r="E287" s="22">
        <v>240760</v>
      </c>
      <c r="F287" s="22">
        <v>0</v>
      </c>
      <c r="G287" s="22">
        <v>0</v>
      </c>
      <c r="H287" s="22">
        <v>0</v>
      </c>
      <c r="I287" s="22">
        <v>0</v>
      </c>
      <c r="J287" s="22">
        <v>14346</v>
      </c>
      <c r="K287" s="22">
        <v>0</v>
      </c>
      <c r="L287" s="22">
        <v>165833</v>
      </c>
      <c r="M287" s="22">
        <v>16247</v>
      </c>
      <c r="N287" s="22">
        <v>13851</v>
      </c>
      <c r="O287" s="22">
        <v>0</v>
      </c>
      <c r="P287" s="22">
        <v>7594</v>
      </c>
      <c r="Q287" s="22">
        <v>6</v>
      </c>
      <c r="R287" s="22">
        <v>1007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1002</v>
      </c>
      <c r="Y287" s="22">
        <v>514492</v>
      </c>
      <c r="Z287" s="22">
        <v>13134</v>
      </c>
      <c r="AA287" s="22">
        <v>0</v>
      </c>
      <c r="AB287" s="22">
        <v>0</v>
      </c>
      <c r="AC287" s="22">
        <v>18830</v>
      </c>
      <c r="AD287" s="22">
        <v>1007102</v>
      </c>
      <c r="AE287" s="22">
        <v>168291</v>
      </c>
      <c r="AF287" s="22">
        <v>91931</v>
      </c>
      <c r="AG287" s="22">
        <v>37954</v>
      </c>
      <c r="AH287" s="22">
        <v>167552</v>
      </c>
      <c r="AI287" s="22">
        <v>4131</v>
      </c>
      <c r="AJ287" s="22">
        <v>0</v>
      </c>
      <c r="AK287" s="22">
        <v>12333</v>
      </c>
      <c r="AL287" s="22">
        <v>700</v>
      </c>
      <c r="AM287" s="22">
        <v>7215</v>
      </c>
      <c r="AN287" s="22">
        <v>809</v>
      </c>
      <c r="AO287" s="22">
        <v>14126</v>
      </c>
      <c r="AP287" s="22">
        <v>104942</v>
      </c>
      <c r="AQ287" s="22">
        <v>0</v>
      </c>
      <c r="AR287" s="22">
        <v>0</v>
      </c>
      <c r="AS287" s="22">
        <v>0</v>
      </c>
      <c r="AT287" s="22">
        <v>609984</v>
      </c>
      <c r="AU287" s="22">
        <v>397118</v>
      </c>
    </row>
    <row r="288" spans="1:47" x14ac:dyDescent="0.25">
      <c r="A288" s="22" t="s">
        <v>120</v>
      </c>
      <c r="B288" s="22" t="s">
        <v>511</v>
      </c>
      <c r="C288" s="22" t="s">
        <v>694</v>
      </c>
      <c r="D288" s="22" t="s">
        <v>695</v>
      </c>
      <c r="E288" s="22">
        <v>495742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289989</v>
      </c>
      <c r="M288" s="22">
        <v>35672</v>
      </c>
      <c r="N288" s="22">
        <v>15038</v>
      </c>
      <c r="O288" s="22">
        <v>5665</v>
      </c>
      <c r="P288" s="22">
        <v>42697</v>
      </c>
      <c r="Q288" s="22">
        <v>13745</v>
      </c>
      <c r="R288" s="22">
        <v>6176</v>
      </c>
      <c r="S288" s="22">
        <v>0</v>
      </c>
      <c r="T288" s="22">
        <v>0</v>
      </c>
      <c r="U288" s="22">
        <v>0</v>
      </c>
      <c r="V288" s="22">
        <v>0</v>
      </c>
      <c r="W288" s="22">
        <v>2182</v>
      </c>
      <c r="X288" s="22">
        <v>1657</v>
      </c>
      <c r="Y288" s="22">
        <v>312823</v>
      </c>
      <c r="Z288" s="22">
        <v>168494</v>
      </c>
      <c r="AA288" s="22">
        <v>0</v>
      </c>
      <c r="AB288" s="22">
        <v>0</v>
      </c>
      <c r="AC288" s="22">
        <v>9600</v>
      </c>
      <c r="AD288" s="22">
        <v>1399480</v>
      </c>
      <c r="AE288" s="22">
        <v>237153</v>
      </c>
      <c r="AF288" s="22">
        <v>217836</v>
      </c>
      <c r="AG288" s="22">
        <v>0</v>
      </c>
      <c r="AH288" s="22">
        <v>201616</v>
      </c>
      <c r="AI288" s="22">
        <v>0</v>
      </c>
      <c r="AJ288" s="22">
        <v>8840</v>
      </c>
      <c r="AK288" s="22">
        <v>138890</v>
      </c>
      <c r="AL288" s="22">
        <v>3621</v>
      </c>
      <c r="AM288" s="22">
        <v>0</v>
      </c>
      <c r="AN288" s="22">
        <v>0</v>
      </c>
      <c r="AO288" s="22">
        <v>13718</v>
      </c>
      <c r="AP288" s="22">
        <v>209516</v>
      </c>
      <c r="AQ288" s="22">
        <v>0</v>
      </c>
      <c r="AR288" s="22">
        <v>0</v>
      </c>
      <c r="AS288" s="22">
        <v>752</v>
      </c>
      <c r="AT288" s="22">
        <v>1031942</v>
      </c>
      <c r="AU288" s="22">
        <v>367538</v>
      </c>
    </row>
    <row r="289" spans="1:47" x14ac:dyDescent="0.25">
      <c r="A289" s="22" t="s">
        <v>120</v>
      </c>
      <c r="B289" s="22" t="s">
        <v>511</v>
      </c>
      <c r="C289" s="22" t="s">
        <v>696</v>
      </c>
      <c r="D289" s="22" t="s">
        <v>697</v>
      </c>
      <c r="E289" s="22">
        <v>306930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123732</v>
      </c>
      <c r="M289" s="22">
        <v>13671</v>
      </c>
      <c r="N289" s="22">
        <v>0</v>
      </c>
      <c r="O289" s="22">
        <v>0</v>
      </c>
      <c r="P289" s="22">
        <v>0</v>
      </c>
      <c r="Q289" s="22">
        <v>3322</v>
      </c>
      <c r="R289" s="22">
        <v>77631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123584</v>
      </c>
      <c r="Y289" s="22">
        <v>91112</v>
      </c>
      <c r="Z289" s="22">
        <v>47542</v>
      </c>
      <c r="AA289" s="22">
        <v>0</v>
      </c>
      <c r="AB289" s="22">
        <v>0</v>
      </c>
      <c r="AC289" s="22">
        <v>51405</v>
      </c>
      <c r="AD289" s="22">
        <v>838929</v>
      </c>
      <c r="AE289" s="22">
        <v>244685</v>
      </c>
      <c r="AF289" s="22">
        <v>0</v>
      </c>
      <c r="AG289" s="22">
        <v>119362</v>
      </c>
      <c r="AH289" s="22">
        <v>291262</v>
      </c>
      <c r="AI289" s="22">
        <v>2926</v>
      </c>
      <c r="AJ289" s="22">
        <v>0</v>
      </c>
      <c r="AK289" s="22">
        <v>5382</v>
      </c>
      <c r="AL289" s="22">
        <v>0</v>
      </c>
      <c r="AM289" s="22">
        <v>0</v>
      </c>
      <c r="AN289" s="22">
        <v>0</v>
      </c>
      <c r="AO289" s="22">
        <v>4251</v>
      </c>
      <c r="AP289" s="22">
        <v>191117</v>
      </c>
      <c r="AQ289" s="22">
        <v>0</v>
      </c>
      <c r="AR289" s="22">
        <v>0</v>
      </c>
      <c r="AS289" s="22">
        <v>0</v>
      </c>
      <c r="AT289" s="22">
        <v>858985</v>
      </c>
      <c r="AU289" s="22">
        <v>-20056</v>
      </c>
    </row>
    <row r="290" spans="1:47" x14ac:dyDescent="0.25">
      <c r="A290" s="22" t="s">
        <v>120</v>
      </c>
      <c r="B290" s="22" t="s">
        <v>511</v>
      </c>
      <c r="C290" s="22" t="s">
        <v>698</v>
      </c>
      <c r="D290" s="22" t="s">
        <v>699</v>
      </c>
      <c r="E290" s="22">
        <v>182846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102166</v>
      </c>
      <c r="M290" s="22">
        <v>7227</v>
      </c>
      <c r="N290" s="22">
        <v>1428</v>
      </c>
      <c r="O290" s="22">
        <v>0</v>
      </c>
      <c r="P290" s="22">
        <v>7646</v>
      </c>
      <c r="Q290" s="22">
        <v>2377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820</v>
      </c>
      <c r="Y290" s="22">
        <v>67380</v>
      </c>
      <c r="Z290" s="22">
        <v>5118</v>
      </c>
      <c r="AA290" s="22">
        <v>0</v>
      </c>
      <c r="AB290" s="22">
        <v>0</v>
      </c>
      <c r="AC290" s="22">
        <v>39348</v>
      </c>
      <c r="AD290" s="22">
        <v>416356</v>
      </c>
      <c r="AE290" s="22">
        <v>148503</v>
      </c>
      <c r="AF290" s="22">
        <v>91358</v>
      </c>
      <c r="AG290" s="22">
        <v>50325</v>
      </c>
      <c r="AH290" s="22">
        <v>101633</v>
      </c>
      <c r="AI290" s="22">
        <v>5577</v>
      </c>
      <c r="AJ290" s="22">
        <v>0</v>
      </c>
      <c r="AK290" s="22">
        <v>9850</v>
      </c>
      <c r="AL290" s="22">
        <v>0</v>
      </c>
      <c r="AM290" s="22">
        <v>0</v>
      </c>
      <c r="AN290" s="22">
        <v>0</v>
      </c>
      <c r="AO290" s="22">
        <v>0</v>
      </c>
      <c r="AP290" s="22">
        <v>56879</v>
      </c>
      <c r="AQ290" s="22">
        <v>0</v>
      </c>
      <c r="AR290" s="22">
        <v>0</v>
      </c>
      <c r="AS290" s="22">
        <v>0</v>
      </c>
      <c r="AT290" s="22">
        <v>464125</v>
      </c>
      <c r="AU290" s="22">
        <v>-47769</v>
      </c>
    </row>
    <row r="291" spans="1:47" x14ac:dyDescent="0.25">
      <c r="A291" s="22" t="s">
        <v>120</v>
      </c>
      <c r="B291" s="22" t="s">
        <v>511</v>
      </c>
      <c r="C291" s="22" t="s">
        <v>700</v>
      </c>
      <c r="D291" s="22" t="s">
        <v>701</v>
      </c>
      <c r="E291" s="22">
        <v>1260813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303389</v>
      </c>
      <c r="M291" s="22">
        <v>7461</v>
      </c>
      <c r="N291" s="22">
        <v>3725</v>
      </c>
      <c r="O291" s="22">
        <v>75</v>
      </c>
      <c r="P291" s="22">
        <v>0</v>
      </c>
      <c r="Q291" s="22">
        <v>287360</v>
      </c>
      <c r="R291" s="22">
        <v>125364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1916</v>
      </c>
      <c r="Y291" s="22">
        <v>452677</v>
      </c>
      <c r="Z291" s="22">
        <v>74448</v>
      </c>
      <c r="AA291" s="22">
        <v>0</v>
      </c>
      <c r="AB291" s="22">
        <v>0</v>
      </c>
      <c r="AC291" s="22">
        <v>3280638</v>
      </c>
      <c r="AD291" s="22">
        <v>5797866</v>
      </c>
      <c r="AE291" s="22">
        <v>626628</v>
      </c>
      <c r="AF291" s="22">
        <v>1033862</v>
      </c>
      <c r="AG291" s="22">
        <v>0</v>
      </c>
      <c r="AH291" s="22">
        <v>298492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554296</v>
      </c>
      <c r="AQ291" s="22">
        <v>0</v>
      </c>
      <c r="AR291" s="22">
        <v>0</v>
      </c>
      <c r="AS291" s="22">
        <v>0</v>
      </c>
      <c r="AT291" s="22">
        <v>2513278</v>
      </c>
      <c r="AU291" s="22">
        <v>3284588</v>
      </c>
    </row>
    <row r="292" spans="1:47" x14ac:dyDescent="0.25">
      <c r="A292" s="22" t="s">
        <v>120</v>
      </c>
      <c r="B292" s="22" t="s">
        <v>511</v>
      </c>
      <c r="C292" s="22" t="s">
        <v>702</v>
      </c>
      <c r="D292" s="22" t="s">
        <v>703</v>
      </c>
      <c r="E292" s="22">
        <v>209085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89217</v>
      </c>
      <c r="M292" s="22">
        <v>7039</v>
      </c>
      <c r="N292" s="22">
        <v>1100</v>
      </c>
      <c r="O292" s="22">
        <v>166</v>
      </c>
      <c r="P292" s="22">
        <v>7571</v>
      </c>
      <c r="Q292" s="22">
        <v>3817</v>
      </c>
      <c r="R292" s="22">
        <v>2597</v>
      </c>
      <c r="S292" s="22">
        <v>0</v>
      </c>
      <c r="T292" s="22">
        <v>5100</v>
      </c>
      <c r="U292" s="22">
        <v>0</v>
      </c>
      <c r="V292" s="22">
        <v>0</v>
      </c>
      <c r="W292" s="22">
        <v>0</v>
      </c>
      <c r="X292" s="22">
        <v>1133</v>
      </c>
      <c r="Y292" s="22">
        <v>202095</v>
      </c>
      <c r="Z292" s="22">
        <v>0</v>
      </c>
      <c r="AA292" s="22">
        <v>2000</v>
      </c>
      <c r="AB292" s="22">
        <v>0</v>
      </c>
      <c r="AC292" s="22">
        <v>0</v>
      </c>
      <c r="AD292" s="22">
        <v>530920</v>
      </c>
      <c r="AE292" s="22">
        <v>79631</v>
      </c>
      <c r="AF292" s="22">
        <v>218779</v>
      </c>
      <c r="AG292" s="22">
        <v>0</v>
      </c>
      <c r="AH292" s="22">
        <v>133828</v>
      </c>
      <c r="AI292" s="22">
        <v>0</v>
      </c>
      <c r="AJ292" s="22">
        <v>0</v>
      </c>
      <c r="AK292" s="22">
        <v>900</v>
      </c>
      <c r="AL292" s="22">
        <v>0</v>
      </c>
      <c r="AM292" s="22">
        <v>0</v>
      </c>
      <c r="AN292" s="22">
        <v>0</v>
      </c>
      <c r="AO292" s="22">
        <v>0</v>
      </c>
      <c r="AP292" s="22">
        <v>101519</v>
      </c>
      <c r="AQ292" s="22">
        <v>0</v>
      </c>
      <c r="AR292" s="22">
        <v>0</v>
      </c>
      <c r="AS292" s="22">
        <v>2611</v>
      </c>
      <c r="AT292" s="22">
        <v>537268</v>
      </c>
      <c r="AU292" s="22">
        <v>-6348</v>
      </c>
    </row>
    <row r="293" spans="1:47" x14ac:dyDescent="0.25">
      <c r="A293" s="22" t="s">
        <v>120</v>
      </c>
      <c r="B293" s="22" t="s">
        <v>511</v>
      </c>
      <c r="C293" s="22" t="s">
        <v>704</v>
      </c>
      <c r="D293" s="22" t="s">
        <v>705</v>
      </c>
      <c r="E293" s="22">
        <v>93107</v>
      </c>
      <c r="F293" s="22">
        <v>0</v>
      </c>
      <c r="G293" s="22">
        <v>0</v>
      </c>
      <c r="H293" s="22">
        <v>298</v>
      </c>
      <c r="I293" s="22">
        <v>0</v>
      </c>
      <c r="J293" s="22">
        <v>0</v>
      </c>
      <c r="K293" s="22">
        <v>0</v>
      </c>
      <c r="L293" s="22">
        <v>97002</v>
      </c>
      <c r="M293" s="22">
        <v>8293</v>
      </c>
      <c r="N293" s="22">
        <v>0</v>
      </c>
      <c r="O293" s="22">
        <v>660</v>
      </c>
      <c r="P293" s="22">
        <v>944</v>
      </c>
      <c r="Q293" s="22">
        <v>9009</v>
      </c>
      <c r="R293" s="22">
        <v>5079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213724</v>
      </c>
      <c r="Y293" s="22">
        <v>782</v>
      </c>
      <c r="Z293" s="22">
        <v>75409</v>
      </c>
      <c r="AA293" s="22">
        <v>0</v>
      </c>
      <c r="AB293" s="22">
        <v>0</v>
      </c>
      <c r="AC293" s="22">
        <v>3231</v>
      </c>
      <c r="AD293" s="22">
        <v>507538</v>
      </c>
      <c r="AE293" s="22">
        <v>98565</v>
      </c>
      <c r="AF293" s="22">
        <v>195038</v>
      </c>
      <c r="AG293" s="22">
        <v>56548</v>
      </c>
      <c r="AH293" s="22">
        <v>76014</v>
      </c>
      <c r="AI293" s="22">
        <v>514</v>
      </c>
      <c r="AJ293" s="22">
        <v>0</v>
      </c>
      <c r="AK293" s="22">
        <v>0</v>
      </c>
      <c r="AL293" s="22">
        <v>45302</v>
      </c>
      <c r="AM293" s="22">
        <v>0</v>
      </c>
      <c r="AN293" s="22">
        <v>0</v>
      </c>
      <c r="AO293" s="22">
        <v>2194</v>
      </c>
      <c r="AP293" s="22">
        <v>107790</v>
      </c>
      <c r="AQ293" s="22">
        <v>0</v>
      </c>
      <c r="AR293" s="22">
        <v>0</v>
      </c>
      <c r="AS293" s="22">
        <v>0</v>
      </c>
      <c r="AT293" s="22">
        <v>581965</v>
      </c>
      <c r="AU293" s="22">
        <v>-74427</v>
      </c>
    </row>
    <row r="294" spans="1:47" x14ac:dyDescent="0.25">
      <c r="A294" s="22" t="s">
        <v>120</v>
      </c>
      <c r="B294" s="22" t="s">
        <v>706</v>
      </c>
      <c r="C294" s="22" t="s">
        <v>707</v>
      </c>
      <c r="D294" s="22" t="s">
        <v>708</v>
      </c>
      <c r="E294" s="22">
        <v>189235</v>
      </c>
      <c r="F294" s="22">
        <v>0</v>
      </c>
      <c r="G294" s="22">
        <v>0</v>
      </c>
      <c r="H294" s="22">
        <v>0</v>
      </c>
      <c r="I294" s="22">
        <v>0</v>
      </c>
      <c r="J294" s="22">
        <v>20794</v>
      </c>
      <c r="K294" s="22">
        <v>0</v>
      </c>
      <c r="L294" s="22">
        <v>100</v>
      </c>
      <c r="M294" s="22">
        <v>1153</v>
      </c>
      <c r="N294" s="22">
        <v>4902</v>
      </c>
      <c r="O294" s="22">
        <v>1274</v>
      </c>
      <c r="P294" s="22">
        <v>0</v>
      </c>
      <c r="Q294" s="22">
        <v>1412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27225</v>
      </c>
      <c r="Z294" s="22">
        <v>0</v>
      </c>
      <c r="AA294" s="22">
        <v>0</v>
      </c>
      <c r="AB294" s="22">
        <v>0</v>
      </c>
      <c r="AC294" s="22">
        <v>0</v>
      </c>
      <c r="AD294" s="22">
        <v>246095</v>
      </c>
      <c r="AE294" s="22">
        <v>13768</v>
      </c>
      <c r="AF294" s="22">
        <v>95513</v>
      </c>
      <c r="AG294" s="22">
        <v>77665</v>
      </c>
      <c r="AH294" s="22">
        <v>7737</v>
      </c>
      <c r="AI294" s="22">
        <v>0</v>
      </c>
      <c r="AJ294" s="22">
        <v>0</v>
      </c>
      <c r="AK294" s="22">
        <v>0</v>
      </c>
      <c r="AL294" s="22">
        <v>2000</v>
      </c>
      <c r="AM294" s="22">
        <v>0</v>
      </c>
      <c r="AN294" s="22">
        <v>0</v>
      </c>
      <c r="AO294" s="22">
        <v>2231</v>
      </c>
      <c r="AP294" s="22">
        <v>5238</v>
      </c>
      <c r="AQ294" s="22">
        <v>0</v>
      </c>
      <c r="AR294" s="22">
        <v>0</v>
      </c>
      <c r="AS294" s="22">
        <v>0</v>
      </c>
      <c r="AT294" s="22">
        <v>204152</v>
      </c>
      <c r="AU294" s="22">
        <v>41943</v>
      </c>
    </row>
    <row r="295" spans="1:47" x14ac:dyDescent="0.25">
      <c r="A295" s="22" t="s">
        <v>120</v>
      </c>
      <c r="B295" s="22" t="s">
        <v>706</v>
      </c>
      <c r="C295" s="22" t="s">
        <v>709</v>
      </c>
      <c r="D295" s="22" t="s">
        <v>710</v>
      </c>
      <c r="E295" s="22">
        <v>31637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200</v>
      </c>
      <c r="M295" s="22">
        <v>267</v>
      </c>
      <c r="N295" s="22">
        <v>120</v>
      </c>
      <c r="O295" s="22">
        <v>0</v>
      </c>
      <c r="P295" s="22">
        <v>0</v>
      </c>
      <c r="Q295" s="22">
        <v>384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15423</v>
      </c>
      <c r="Z295" s="22">
        <v>0</v>
      </c>
      <c r="AA295" s="22">
        <v>0</v>
      </c>
      <c r="AB295" s="22">
        <v>0</v>
      </c>
      <c r="AC295" s="22">
        <v>0</v>
      </c>
      <c r="AD295" s="22">
        <v>48031</v>
      </c>
      <c r="AE295" s="22">
        <v>0</v>
      </c>
      <c r="AF295" s="22">
        <v>29044</v>
      </c>
      <c r="AG295" s="22">
        <v>3786</v>
      </c>
      <c r="AH295" s="22">
        <v>3278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3475</v>
      </c>
      <c r="AQ295" s="22">
        <v>0</v>
      </c>
      <c r="AR295" s="22">
        <v>0</v>
      </c>
      <c r="AS295" s="22">
        <v>0</v>
      </c>
      <c r="AT295" s="22">
        <v>39583</v>
      </c>
      <c r="AU295" s="22">
        <v>8448</v>
      </c>
    </row>
    <row r="296" spans="1:47" x14ac:dyDescent="0.25">
      <c r="A296" s="22" t="s">
        <v>120</v>
      </c>
      <c r="B296" s="22" t="s">
        <v>706</v>
      </c>
      <c r="C296" s="22" t="s">
        <v>711</v>
      </c>
      <c r="D296" s="22" t="s">
        <v>712</v>
      </c>
      <c r="E296" s="22">
        <v>60916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50</v>
      </c>
      <c r="O296" s="22">
        <v>2244</v>
      </c>
      <c r="P296" s="22">
        <v>0</v>
      </c>
      <c r="Q296" s="22">
        <v>550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58399</v>
      </c>
      <c r="AA296" s="22">
        <v>0</v>
      </c>
      <c r="AB296" s="22">
        <v>487</v>
      </c>
      <c r="AC296" s="22">
        <v>301</v>
      </c>
      <c r="AD296" s="22">
        <v>122947</v>
      </c>
      <c r="AE296" s="22">
        <v>5391</v>
      </c>
      <c r="AF296" s="22">
        <v>27805</v>
      </c>
      <c r="AG296" s="22">
        <v>1380</v>
      </c>
      <c r="AH296" s="22">
        <v>13869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28097</v>
      </c>
      <c r="AQ296" s="22">
        <v>0</v>
      </c>
      <c r="AR296" s="22">
        <v>0</v>
      </c>
      <c r="AS296" s="22">
        <v>0</v>
      </c>
      <c r="AT296" s="22">
        <v>76542</v>
      </c>
      <c r="AU296" s="22">
        <v>46405</v>
      </c>
    </row>
    <row r="297" spans="1:47" x14ac:dyDescent="0.25">
      <c r="A297" s="22" t="s">
        <v>120</v>
      </c>
      <c r="B297" s="22" t="s">
        <v>706</v>
      </c>
      <c r="C297" s="22" t="s">
        <v>713</v>
      </c>
      <c r="D297" s="22" t="s">
        <v>714</v>
      </c>
      <c r="E297" s="22">
        <v>257001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395</v>
      </c>
      <c r="M297" s="22">
        <v>2495</v>
      </c>
      <c r="N297" s="22">
        <v>3350</v>
      </c>
      <c r="O297" s="22">
        <v>0</v>
      </c>
      <c r="P297" s="22">
        <v>0</v>
      </c>
      <c r="Q297" s="22">
        <v>16550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6055</v>
      </c>
      <c r="Z297" s="22">
        <v>0</v>
      </c>
      <c r="AA297" s="22">
        <v>0</v>
      </c>
      <c r="AB297" s="22">
        <v>0</v>
      </c>
      <c r="AC297" s="22">
        <v>900</v>
      </c>
      <c r="AD297" s="22">
        <v>286746</v>
      </c>
      <c r="AE297" s="22">
        <v>39282</v>
      </c>
      <c r="AF297" s="22">
        <v>58299</v>
      </c>
      <c r="AG297" s="22">
        <v>21130</v>
      </c>
      <c r="AH297" s="22">
        <v>7142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31895</v>
      </c>
      <c r="AQ297" s="22">
        <v>0</v>
      </c>
      <c r="AR297" s="22">
        <v>0</v>
      </c>
      <c r="AS297" s="22">
        <v>0</v>
      </c>
      <c r="AT297" s="22">
        <v>157748</v>
      </c>
      <c r="AU297" s="22">
        <v>128998</v>
      </c>
    </row>
    <row r="298" spans="1:47" x14ac:dyDescent="0.25">
      <c r="A298" s="22" t="s">
        <v>120</v>
      </c>
      <c r="B298" s="22" t="s">
        <v>706</v>
      </c>
      <c r="C298" s="22" t="s">
        <v>715</v>
      </c>
      <c r="D298" s="22" t="s">
        <v>716</v>
      </c>
      <c r="E298" s="22">
        <v>123383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2550</v>
      </c>
      <c r="M298" s="22">
        <v>1308</v>
      </c>
      <c r="N298" s="22">
        <v>0</v>
      </c>
      <c r="O298" s="22">
        <v>0</v>
      </c>
      <c r="P298" s="22">
        <v>0</v>
      </c>
      <c r="Q298" s="22">
        <v>942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93943</v>
      </c>
      <c r="Z298" s="22">
        <v>0</v>
      </c>
      <c r="AA298" s="22">
        <v>0</v>
      </c>
      <c r="AB298" s="22">
        <v>0</v>
      </c>
      <c r="AC298" s="22">
        <v>0</v>
      </c>
      <c r="AD298" s="22">
        <v>222126</v>
      </c>
      <c r="AE298" s="22">
        <v>11682</v>
      </c>
      <c r="AF298" s="22">
        <v>177111</v>
      </c>
      <c r="AG298" s="22">
        <v>0</v>
      </c>
      <c r="AH298" s="22">
        <v>815</v>
      </c>
      <c r="AI298" s="22">
        <v>0</v>
      </c>
      <c r="AJ298" s="22">
        <v>0</v>
      </c>
      <c r="AK298" s="22">
        <v>0</v>
      </c>
      <c r="AL298" s="22">
        <v>0</v>
      </c>
      <c r="AM298" s="22">
        <v>901</v>
      </c>
      <c r="AN298" s="22">
        <v>0</v>
      </c>
      <c r="AO298" s="22">
        <v>0</v>
      </c>
      <c r="AP298" s="22">
        <v>7420</v>
      </c>
      <c r="AQ298" s="22">
        <v>0</v>
      </c>
      <c r="AR298" s="22">
        <v>0</v>
      </c>
      <c r="AS298" s="22">
        <v>521</v>
      </c>
      <c r="AT298" s="22">
        <v>198450</v>
      </c>
      <c r="AU298" s="22">
        <v>23676</v>
      </c>
    </row>
    <row r="299" spans="1:47" x14ac:dyDescent="0.25">
      <c r="A299" s="22" t="s">
        <v>120</v>
      </c>
      <c r="B299" s="22" t="s">
        <v>706</v>
      </c>
      <c r="C299" s="22" t="s">
        <v>717</v>
      </c>
      <c r="D299" s="22" t="s">
        <v>718</v>
      </c>
      <c r="E299" s="22">
        <v>62788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199</v>
      </c>
      <c r="N299" s="22">
        <v>0</v>
      </c>
      <c r="O299" s="22">
        <v>0</v>
      </c>
      <c r="P299" s="22">
        <v>0</v>
      </c>
      <c r="Q299" s="22">
        <v>2941</v>
      </c>
      <c r="R299" s="22">
        <v>2675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775</v>
      </c>
      <c r="Z299" s="22">
        <v>0</v>
      </c>
      <c r="AA299" s="22">
        <v>0</v>
      </c>
      <c r="AB299" s="22">
        <v>0</v>
      </c>
      <c r="AC299" s="22">
        <v>0</v>
      </c>
      <c r="AD299" s="22">
        <v>69378</v>
      </c>
      <c r="AE299" s="22">
        <v>9680</v>
      </c>
      <c r="AF299" s="22">
        <v>37470</v>
      </c>
      <c r="AG299" s="22">
        <v>0</v>
      </c>
      <c r="AH299" s="22">
        <v>7619</v>
      </c>
      <c r="AI299" s="22">
        <v>0</v>
      </c>
      <c r="AJ299" s="22">
        <v>0</v>
      </c>
      <c r="AK299" s="22">
        <v>0</v>
      </c>
      <c r="AL299" s="22">
        <v>0</v>
      </c>
      <c r="AM299" s="22">
        <v>147</v>
      </c>
      <c r="AN299" s="22">
        <v>0</v>
      </c>
      <c r="AO299" s="22">
        <v>2326</v>
      </c>
      <c r="AP299" s="22">
        <v>6498</v>
      </c>
      <c r="AQ299" s="22">
        <v>0</v>
      </c>
      <c r="AR299" s="22">
        <v>0</v>
      </c>
      <c r="AS299" s="22">
        <v>0</v>
      </c>
      <c r="AT299" s="22">
        <v>63740</v>
      </c>
      <c r="AU299" s="22">
        <v>5638</v>
      </c>
    </row>
    <row r="300" spans="1:47" x14ac:dyDescent="0.25">
      <c r="A300" s="22" t="s">
        <v>120</v>
      </c>
      <c r="B300" s="22" t="s">
        <v>706</v>
      </c>
      <c r="C300" s="22" t="s">
        <v>719</v>
      </c>
      <c r="D300" s="22" t="s">
        <v>720</v>
      </c>
      <c r="E300" s="22">
        <v>37635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1220</v>
      </c>
      <c r="O300" s="22">
        <v>0</v>
      </c>
      <c r="P300" s="22">
        <v>0</v>
      </c>
      <c r="Q300" s="22">
        <v>211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38501</v>
      </c>
      <c r="Z300" s="22">
        <v>0</v>
      </c>
      <c r="AA300" s="22">
        <v>0</v>
      </c>
      <c r="AB300" s="22">
        <v>0</v>
      </c>
      <c r="AC300" s="22">
        <v>0</v>
      </c>
      <c r="AD300" s="22">
        <v>77567</v>
      </c>
      <c r="AE300" s="22">
        <v>3842</v>
      </c>
      <c r="AF300" s="22">
        <v>43297</v>
      </c>
      <c r="AG300" s="22">
        <v>0</v>
      </c>
      <c r="AH300" s="22">
        <v>5040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4218</v>
      </c>
      <c r="AQ300" s="22">
        <v>0</v>
      </c>
      <c r="AR300" s="22">
        <v>0</v>
      </c>
      <c r="AS300" s="22">
        <v>0</v>
      </c>
      <c r="AT300" s="22">
        <v>56397</v>
      </c>
      <c r="AU300" s="22">
        <v>21170</v>
      </c>
    </row>
    <row r="301" spans="1:47" x14ac:dyDescent="0.25">
      <c r="A301" s="22" t="s">
        <v>120</v>
      </c>
      <c r="B301" s="22" t="s">
        <v>706</v>
      </c>
      <c r="C301" s="22" t="s">
        <v>721</v>
      </c>
      <c r="D301" s="22" t="s">
        <v>722</v>
      </c>
      <c r="E301" s="22">
        <v>21538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190</v>
      </c>
      <c r="O301" s="22">
        <v>0</v>
      </c>
      <c r="P301" s="22">
        <v>0</v>
      </c>
      <c r="Q301" s="22">
        <v>81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5283</v>
      </c>
      <c r="Y301" s="22">
        <v>25799</v>
      </c>
      <c r="Z301" s="22">
        <v>0</v>
      </c>
      <c r="AA301" s="22">
        <v>0</v>
      </c>
      <c r="AB301" s="22">
        <v>475</v>
      </c>
      <c r="AC301" s="22">
        <v>0</v>
      </c>
      <c r="AD301" s="22">
        <v>53366</v>
      </c>
      <c r="AE301" s="22">
        <v>0</v>
      </c>
      <c r="AF301" s="22">
        <v>34775</v>
      </c>
      <c r="AG301" s="22">
        <v>0</v>
      </c>
      <c r="AH301" s="22">
        <v>11486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6714</v>
      </c>
      <c r="AQ301" s="22">
        <v>0</v>
      </c>
      <c r="AR301" s="22">
        <v>0</v>
      </c>
      <c r="AS301" s="22">
        <v>0</v>
      </c>
      <c r="AT301" s="22">
        <v>52975</v>
      </c>
      <c r="AU301" s="22">
        <v>391</v>
      </c>
    </row>
    <row r="302" spans="1:47" x14ac:dyDescent="0.25">
      <c r="A302" s="22" t="s">
        <v>120</v>
      </c>
      <c r="B302" s="22" t="s">
        <v>706</v>
      </c>
      <c r="C302" s="22" t="s">
        <v>723</v>
      </c>
      <c r="D302" s="22" t="s">
        <v>724</v>
      </c>
      <c r="E302" s="22">
        <v>201649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17554</v>
      </c>
      <c r="M302" s="22">
        <v>1826</v>
      </c>
      <c r="N302" s="22">
        <v>1700</v>
      </c>
      <c r="O302" s="22">
        <v>350</v>
      </c>
      <c r="P302" s="22">
        <v>0</v>
      </c>
      <c r="Q302" s="22">
        <v>4996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62641</v>
      </c>
      <c r="Z302" s="22">
        <v>500</v>
      </c>
      <c r="AA302" s="22">
        <v>0</v>
      </c>
      <c r="AB302" s="22">
        <v>0</v>
      </c>
      <c r="AC302" s="22">
        <v>10232</v>
      </c>
      <c r="AD302" s="22">
        <v>301448</v>
      </c>
      <c r="AE302" s="22">
        <v>14350</v>
      </c>
      <c r="AF302" s="22">
        <v>144141</v>
      </c>
      <c r="AG302" s="22">
        <v>37647</v>
      </c>
      <c r="AH302" s="22">
        <v>6753</v>
      </c>
      <c r="AI302" s="22">
        <v>0</v>
      </c>
      <c r="AJ302" s="22">
        <v>0</v>
      </c>
      <c r="AK302" s="22">
        <v>723</v>
      </c>
      <c r="AL302" s="22">
        <v>0</v>
      </c>
      <c r="AM302" s="22">
        <v>0</v>
      </c>
      <c r="AN302" s="22">
        <v>0</v>
      </c>
      <c r="AO302" s="22">
        <v>0</v>
      </c>
      <c r="AP302" s="22">
        <v>16348</v>
      </c>
      <c r="AQ302" s="22">
        <v>0</v>
      </c>
      <c r="AR302" s="22">
        <v>0</v>
      </c>
      <c r="AS302" s="22">
        <v>0</v>
      </c>
      <c r="AT302" s="22">
        <v>219962</v>
      </c>
      <c r="AU302" s="22">
        <v>81486</v>
      </c>
    </row>
    <row r="303" spans="1:47" x14ac:dyDescent="0.25">
      <c r="A303" s="22" t="s">
        <v>120</v>
      </c>
      <c r="B303" s="22" t="s">
        <v>706</v>
      </c>
      <c r="C303" s="22" t="s">
        <v>725</v>
      </c>
      <c r="D303" s="22" t="s">
        <v>726</v>
      </c>
      <c r="E303" s="22">
        <v>66523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6066</v>
      </c>
      <c r="M303" s="22">
        <v>1533</v>
      </c>
      <c r="N303" s="22">
        <v>4175</v>
      </c>
      <c r="O303" s="22">
        <v>0</v>
      </c>
      <c r="P303" s="22">
        <v>0</v>
      </c>
      <c r="Q303" s="22">
        <v>2203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12597</v>
      </c>
      <c r="Z303" s="22">
        <v>0</v>
      </c>
      <c r="AA303" s="22">
        <v>0</v>
      </c>
      <c r="AB303" s="22">
        <v>0</v>
      </c>
      <c r="AC303" s="22">
        <v>0</v>
      </c>
      <c r="AD303" s="22">
        <v>93097</v>
      </c>
      <c r="AE303" s="22">
        <v>4863</v>
      </c>
      <c r="AF303" s="22">
        <v>63086</v>
      </c>
      <c r="AG303" s="22">
        <v>2726</v>
      </c>
      <c r="AH303" s="22">
        <v>9067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12181</v>
      </c>
      <c r="AQ303" s="22">
        <v>0</v>
      </c>
      <c r="AR303" s="22">
        <v>0</v>
      </c>
      <c r="AS303" s="22">
        <v>573</v>
      </c>
      <c r="AT303" s="22">
        <v>92496</v>
      </c>
      <c r="AU303" s="22">
        <v>601</v>
      </c>
    </row>
    <row r="304" spans="1:47" x14ac:dyDescent="0.25">
      <c r="A304" s="22" t="s">
        <v>120</v>
      </c>
      <c r="B304" s="22" t="s">
        <v>706</v>
      </c>
      <c r="C304" s="22" t="s">
        <v>727</v>
      </c>
      <c r="D304" s="22" t="s">
        <v>728</v>
      </c>
      <c r="E304" s="22">
        <v>295026</v>
      </c>
      <c r="F304" s="22">
        <v>0</v>
      </c>
      <c r="G304" s="22">
        <v>0</v>
      </c>
      <c r="H304" s="22">
        <v>0</v>
      </c>
      <c r="I304" s="22">
        <v>0</v>
      </c>
      <c r="J304" s="22">
        <v>43491</v>
      </c>
      <c r="K304" s="22">
        <v>0</v>
      </c>
      <c r="L304" s="22">
        <v>5083</v>
      </c>
      <c r="M304" s="22">
        <v>3069</v>
      </c>
      <c r="N304" s="22">
        <v>1180</v>
      </c>
      <c r="O304" s="22">
        <v>283</v>
      </c>
      <c r="P304" s="22">
        <v>25947</v>
      </c>
      <c r="Q304" s="22">
        <v>1411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472035</v>
      </c>
      <c r="Z304" s="22">
        <v>500</v>
      </c>
      <c r="AA304" s="22">
        <v>0</v>
      </c>
      <c r="AB304" s="22">
        <v>0</v>
      </c>
      <c r="AC304" s="22">
        <v>0</v>
      </c>
      <c r="AD304" s="22">
        <v>848025</v>
      </c>
      <c r="AE304" s="22">
        <v>18392</v>
      </c>
      <c r="AF304" s="22">
        <v>239050</v>
      </c>
      <c r="AG304" s="22">
        <v>170929</v>
      </c>
      <c r="AH304" s="22">
        <v>10299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25630</v>
      </c>
      <c r="AQ304" s="22">
        <v>0</v>
      </c>
      <c r="AR304" s="22">
        <v>0</v>
      </c>
      <c r="AS304" s="22">
        <v>0</v>
      </c>
      <c r="AT304" s="22">
        <v>464300</v>
      </c>
      <c r="AU304" s="22">
        <v>383725</v>
      </c>
    </row>
    <row r="305" spans="1:47" x14ac:dyDescent="0.25">
      <c r="A305" s="22" t="s">
        <v>120</v>
      </c>
      <c r="B305" s="22" t="s">
        <v>706</v>
      </c>
      <c r="C305" s="22" t="s">
        <v>729</v>
      </c>
      <c r="D305" s="22" t="s">
        <v>730</v>
      </c>
      <c r="E305" s="22">
        <v>209520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339</v>
      </c>
      <c r="M305" s="22">
        <v>1257</v>
      </c>
      <c r="N305" s="22">
        <v>3573</v>
      </c>
      <c r="O305" s="22">
        <v>492</v>
      </c>
      <c r="P305" s="22">
        <v>0</v>
      </c>
      <c r="Q305" s="22">
        <v>13195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56752</v>
      </c>
      <c r="Z305" s="22">
        <v>500</v>
      </c>
      <c r="AA305" s="22">
        <v>0</v>
      </c>
      <c r="AB305" s="22">
        <v>0</v>
      </c>
      <c r="AC305" s="22">
        <v>0</v>
      </c>
      <c r="AD305" s="22">
        <v>285628</v>
      </c>
      <c r="AE305" s="22">
        <v>14680</v>
      </c>
      <c r="AF305" s="22">
        <v>170847</v>
      </c>
      <c r="AG305" s="22">
        <v>47274</v>
      </c>
      <c r="AH305" s="22">
        <v>9415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4503</v>
      </c>
      <c r="AQ305" s="22">
        <v>0</v>
      </c>
      <c r="AR305" s="22">
        <v>0</v>
      </c>
      <c r="AS305" s="22">
        <v>0</v>
      </c>
      <c r="AT305" s="22">
        <v>246719</v>
      </c>
      <c r="AU305" s="22">
        <v>38909</v>
      </c>
    </row>
    <row r="306" spans="1:47" x14ac:dyDescent="0.25">
      <c r="A306" s="22" t="s">
        <v>120</v>
      </c>
      <c r="B306" s="22" t="s">
        <v>706</v>
      </c>
      <c r="C306" s="22" t="s">
        <v>731</v>
      </c>
      <c r="D306" s="22" t="s">
        <v>732</v>
      </c>
      <c r="E306" s="22">
        <v>210125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90</v>
      </c>
      <c r="L306" s="22">
        <v>709</v>
      </c>
      <c r="M306" s="22">
        <v>4384</v>
      </c>
      <c r="N306" s="22">
        <v>1987</v>
      </c>
      <c r="O306" s="22">
        <v>2071</v>
      </c>
      <c r="P306" s="22">
        <v>0</v>
      </c>
      <c r="Q306" s="22">
        <v>1993</v>
      </c>
      <c r="R306" s="22">
        <v>15410</v>
      </c>
      <c r="S306" s="22">
        <v>0</v>
      </c>
      <c r="T306" s="22">
        <v>17446</v>
      </c>
      <c r="U306" s="22">
        <v>0</v>
      </c>
      <c r="V306" s="22">
        <v>0</v>
      </c>
      <c r="W306" s="22">
        <v>0</v>
      </c>
      <c r="X306" s="22">
        <v>0</v>
      </c>
      <c r="Y306" s="22">
        <v>108883</v>
      </c>
      <c r="Z306" s="22">
        <v>0</v>
      </c>
      <c r="AA306" s="22">
        <v>0</v>
      </c>
      <c r="AB306" s="22">
        <v>0</v>
      </c>
      <c r="AC306" s="22">
        <v>4544</v>
      </c>
      <c r="AD306" s="22">
        <v>367642</v>
      </c>
      <c r="AE306" s="22">
        <v>94165</v>
      </c>
      <c r="AF306" s="22">
        <v>140828</v>
      </c>
      <c r="AG306" s="22">
        <v>0</v>
      </c>
      <c r="AH306" s="22">
        <v>27341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44528</v>
      </c>
      <c r="AQ306" s="22">
        <v>0</v>
      </c>
      <c r="AR306" s="22">
        <v>0</v>
      </c>
      <c r="AS306" s="22">
        <v>0</v>
      </c>
      <c r="AT306" s="22">
        <v>306862</v>
      </c>
      <c r="AU306" s="22">
        <v>60780</v>
      </c>
    </row>
    <row r="307" spans="1:47" x14ac:dyDescent="0.25">
      <c r="A307" s="22" t="s">
        <v>120</v>
      </c>
      <c r="B307" s="22" t="s">
        <v>706</v>
      </c>
      <c r="C307" s="22" t="s">
        <v>733</v>
      </c>
      <c r="D307" s="22" t="s">
        <v>734</v>
      </c>
      <c r="E307" s="22">
        <v>112930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80</v>
      </c>
      <c r="M307" s="22">
        <v>0</v>
      </c>
      <c r="N307" s="22">
        <v>562</v>
      </c>
      <c r="O307" s="22">
        <v>0</v>
      </c>
      <c r="P307" s="22">
        <v>0</v>
      </c>
      <c r="Q307" s="22">
        <v>7989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5271</v>
      </c>
      <c r="Z307" s="22">
        <v>0</v>
      </c>
      <c r="AA307" s="22">
        <v>0</v>
      </c>
      <c r="AB307" s="22">
        <v>0</v>
      </c>
      <c r="AC307" s="22">
        <v>0</v>
      </c>
      <c r="AD307" s="22">
        <v>126832</v>
      </c>
      <c r="AE307" s="22">
        <v>22060</v>
      </c>
      <c r="AF307" s="22">
        <v>31289</v>
      </c>
      <c r="AG307" s="22">
        <v>3685</v>
      </c>
      <c r="AH307" s="22">
        <v>841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5402</v>
      </c>
      <c r="AQ307" s="22">
        <v>0</v>
      </c>
      <c r="AR307" s="22">
        <v>0</v>
      </c>
      <c r="AS307" s="22">
        <v>0</v>
      </c>
      <c r="AT307" s="22">
        <v>63277</v>
      </c>
      <c r="AU307" s="22">
        <v>63555</v>
      </c>
    </row>
    <row r="308" spans="1:47" x14ac:dyDescent="0.25">
      <c r="A308" s="22" t="s">
        <v>120</v>
      </c>
      <c r="B308" s="22" t="s">
        <v>706</v>
      </c>
      <c r="C308" s="22" t="s">
        <v>735</v>
      </c>
      <c r="D308" s="22" t="s">
        <v>736</v>
      </c>
      <c r="E308" s="22">
        <v>45953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350</v>
      </c>
      <c r="M308" s="22">
        <v>1419</v>
      </c>
      <c r="N308" s="22">
        <v>0</v>
      </c>
      <c r="O308" s="22">
        <v>0</v>
      </c>
      <c r="P308" s="22">
        <v>0</v>
      </c>
      <c r="Q308" s="22">
        <v>2261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55545</v>
      </c>
      <c r="Z308" s="22">
        <v>0</v>
      </c>
      <c r="AA308" s="22">
        <v>0</v>
      </c>
      <c r="AB308" s="22">
        <v>0</v>
      </c>
      <c r="AC308" s="22">
        <v>1982</v>
      </c>
      <c r="AD308" s="22">
        <v>107510</v>
      </c>
      <c r="AE308" s="22">
        <v>2200</v>
      </c>
      <c r="AF308" s="22">
        <v>52570</v>
      </c>
      <c r="AG308" s="22">
        <v>8323</v>
      </c>
      <c r="AH308" s="22">
        <v>5978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23810</v>
      </c>
      <c r="AQ308" s="22">
        <v>0</v>
      </c>
      <c r="AR308" s="22">
        <v>0</v>
      </c>
      <c r="AS308" s="22">
        <v>0</v>
      </c>
      <c r="AT308" s="22">
        <v>92881</v>
      </c>
      <c r="AU308" s="22">
        <v>14629</v>
      </c>
    </row>
    <row r="309" spans="1:47" x14ac:dyDescent="0.25">
      <c r="A309" s="22" t="s">
        <v>120</v>
      </c>
      <c r="B309" s="22" t="s">
        <v>706</v>
      </c>
      <c r="C309" s="22" t="s">
        <v>737</v>
      </c>
      <c r="D309" s="22" t="s">
        <v>738</v>
      </c>
      <c r="E309" s="22">
        <v>96115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375</v>
      </c>
      <c r="M309" s="22">
        <v>2286</v>
      </c>
      <c r="N309" s="22">
        <v>1917</v>
      </c>
      <c r="O309" s="22">
        <v>0</v>
      </c>
      <c r="P309" s="22">
        <v>0</v>
      </c>
      <c r="Q309" s="22">
        <v>9496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82550</v>
      </c>
      <c r="AA309" s="22">
        <v>0</v>
      </c>
      <c r="AB309" s="22">
        <v>0</v>
      </c>
      <c r="AC309" s="22">
        <v>0</v>
      </c>
      <c r="AD309" s="22">
        <v>192739</v>
      </c>
      <c r="AE309" s="22">
        <v>3600</v>
      </c>
      <c r="AF309" s="22">
        <v>115254</v>
      </c>
      <c r="AG309" s="22">
        <v>0</v>
      </c>
      <c r="AH309" s="22">
        <v>19942</v>
      </c>
      <c r="AI309" s="22">
        <v>0</v>
      </c>
      <c r="AJ309" s="22">
        <v>0</v>
      </c>
      <c r="AK309" s="22">
        <v>0</v>
      </c>
      <c r="AL309" s="22">
        <v>1763</v>
      </c>
      <c r="AM309" s="22">
        <v>867</v>
      </c>
      <c r="AN309" s="22">
        <v>0</v>
      </c>
      <c r="AO309" s="22">
        <v>0</v>
      </c>
      <c r="AP309" s="22">
        <v>3336</v>
      </c>
      <c r="AQ309" s="22">
        <v>0</v>
      </c>
      <c r="AR309" s="22">
        <v>0</v>
      </c>
      <c r="AS309" s="22">
        <v>0</v>
      </c>
      <c r="AT309" s="22">
        <v>144762</v>
      </c>
      <c r="AU309" s="22">
        <v>47977</v>
      </c>
    </row>
    <row r="310" spans="1:47" x14ac:dyDescent="0.25">
      <c r="A310" s="22" t="s">
        <v>120</v>
      </c>
      <c r="B310" s="22" t="s">
        <v>706</v>
      </c>
      <c r="C310" s="22" t="s">
        <v>739</v>
      </c>
      <c r="D310" s="22" t="s">
        <v>740</v>
      </c>
      <c r="E310" s="22">
        <v>56589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210</v>
      </c>
      <c r="M310" s="22">
        <v>1727</v>
      </c>
      <c r="N310" s="22">
        <v>112</v>
      </c>
      <c r="O310" s="22">
        <v>0</v>
      </c>
      <c r="P310" s="22">
        <v>0</v>
      </c>
      <c r="Q310" s="22">
        <v>2360</v>
      </c>
      <c r="R310" s="22">
        <v>1395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63573</v>
      </c>
      <c r="Y310" s="22">
        <v>21694</v>
      </c>
      <c r="Z310" s="22">
        <v>0</v>
      </c>
      <c r="AA310" s="22">
        <v>0</v>
      </c>
      <c r="AB310" s="22">
        <v>0</v>
      </c>
      <c r="AC310" s="22">
        <v>103</v>
      </c>
      <c r="AD310" s="22">
        <v>147763</v>
      </c>
      <c r="AE310" s="22">
        <v>17297</v>
      </c>
      <c r="AF310" s="22">
        <v>29624</v>
      </c>
      <c r="AG310" s="22">
        <v>0</v>
      </c>
      <c r="AH310" s="22">
        <v>5327</v>
      </c>
      <c r="AI310" s="22">
        <v>0</v>
      </c>
      <c r="AJ310" s="22">
        <v>0</v>
      </c>
      <c r="AK310" s="22">
        <v>0</v>
      </c>
      <c r="AL310" s="22">
        <v>500</v>
      </c>
      <c r="AM310" s="22">
        <v>175</v>
      </c>
      <c r="AN310" s="22">
        <v>0</v>
      </c>
      <c r="AO310" s="22">
        <v>0</v>
      </c>
      <c r="AP310" s="22">
        <v>2946</v>
      </c>
      <c r="AQ310" s="22">
        <v>0</v>
      </c>
      <c r="AR310" s="22">
        <v>0</v>
      </c>
      <c r="AS310" s="22">
        <v>350</v>
      </c>
      <c r="AT310" s="22">
        <v>56219</v>
      </c>
      <c r="AU310" s="22">
        <v>91544</v>
      </c>
    </row>
    <row r="311" spans="1:47" x14ac:dyDescent="0.25">
      <c r="A311" s="22" t="s">
        <v>120</v>
      </c>
      <c r="B311" s="22" t="s">
        <v>706</v>
      </c>
      <c r="C311" s="22" t="s">
        <v>741</v>
      </c>
      <c r="D311" s="22" t="s">
        <v>742</v>
      </c>
      <c r="E311" s="22">
        <v>114624</v>
      </c>
      <c r="F311" s="22">
        <v>0</v>
      </c>
      <c r="G311" s="22">
        <v>0</v>
      </c>
      <c r="H311" s="22">
        <v>0</v>
      </c>
      <c r="I311" s="22">
        <v>0</v>
      </c>
      <c r="J311" s="22">
        <v>9995</v>
      </c>
      <c r="K311" s="22">
        <v>0</v>
      </c>
      <c r="L311" s="22">
        <v>184</v>
      </c>
      <c r="M311" s="22">
        <v>1955</v>
      </c>
      <c r="N311" s="22">
        <v>1702</v>
      </c>
      <c r="O311" s="22">
        <v>166</v>
      </c>
      <c r="P311" s="22">
        <v>2578</v>
      </c>
      <c r="Q311" s="22">
        <v>356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60854</v>
      </c>
      <c r="Z311" s="22">
        <v>0</v>
      </c>
      <c r="AA311" s="22">
        <v>0</v>
      </c>
      <c r="AB311" s="22">
        <v>0</v>
      </c>
      <c r="AC311" s="22">
        <v>0</v>
      </c>
      <c r="AD311" s="22">
        <v>192414</v>
      </c>
      <c r="AE311" s="22">
        <v>1805</v>
      </c>
      <c r="AF311" s="22">
        <v>98828</v>
      </c>
      <c r="AG311" s="22">
        <v>56885</v>
      </c>
      <c r="AH311" s="22">
        <v>9005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6935</v>
      </c>
      <c r="AQ311" s="22">
        <v>0</v>
      </c>
      <c r="AR311" s="22">
        <v>0</v>
      </c>
      <c r="AS311" s="22">
        <v>0</v>
      </c>
      <c r="AT311" s="22">
        <v>173458</v>
      </c>
      <c r="AU311" s="22">
        <v>18956</v>
      </c>
    </row>
    <row r="312" spans="1:47" x14ac:dyDescent="0.25">
      <c r="A312" s="22" t="s">
        <v>120</v>
      </c>
      <c r="B312" s="22" t="s">
        <v>706</v>
      </c>
      <c r="C312" s="22" t="s">
        <v>743</v>
      </c>
      <c r="D312" s="22" t="s">
        <v>744</v>
      </c>
      <c r="E312" s="22">
        <v>318484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27804</v>
      </c>
      <c r="M312" s="22">
        <v>376</v>
      </c>
      <c r="N312" s="22">
        <v>0</v>
      </c>
      <c r="O312" s="22">
        <v>1034</v>
      </c>
      <c r="P312" s="22">
        <v>0</v>
      </c>
      <c r="Q312" s="22">
        <v>13616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44881</v>
      </c>
      <c r="Z312" s="22">
        <v>0</v>
      </c>
      <c r="AA312" s="22">
        <v>0</v>
      </c>
      <c r="AB312" s="22">
        <v>0</v>
      </c>
      <c r="AC312" s="22">
        <v>1537</v>
      </c>
      <c r="AD312" s="22">
        <v>407732</v>
      </c>
      <c r="AE312" s="22">
        <v>38577</v>
      </c>
      <c r="AF312" s="22">
        <v>154861</v>
      </c>
      <c r="AG312" s="22">
        <v>12532</v>
      </c>
      <c r="AH312" s="22">
        <v>48517</v>
      </c>
      <c r="AI312" s="22">
        <v>0</v>
      </c>
      <c r="AJ312" s="22">
        <v>0</v>
      </c>
      <c r="AK312" s="22">
        <v>1204</v>
      </c>
      <c r="AL312" s="22">
        <v>0</v>
      </c>
      <c r="AM312" s="22">
        <v>0</v>
      </c>
      <c r="AN312" s="22">
        <v>0</v>
      </c>
      <c r="AO312" s="22">
        <v>0</v>
      </c>
      <c r="AP312" s="22">
        <v>31595</v>
      </c>
      <c r="AQ312" s="22">
        <v>0</v>
      </c>
      <c r="AR312" s="22">
        <v>0</v>
      </c>
      <c r="AS312" s="22">
        <v>0</v>
      </c>
      <c r="AT312" s="22">
        <v>287286</v>
      </c>
      <c r="AU312" s="22">
        <v>120446</v>
      </c>
    </row>
    <row r="313" spans="1:47" x14ac:dyDescent="0.25">
      <c r="A313" s="22" t="s">
        <v>120</v>
      </c>
      <c r="B313" s="22" t="s">
        <v>706</v>
      </c>
      <c r="C313" s="22" t="s">
        <v>745</v>
      </c>
      <c r="D313" s="22" t="s">
        <v>746</v>
      </c>
      <c r="E313" s="22">
        <v>35808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350</v>
      </c>
      <c r="M313" s="22">
        <v>103</v>
      </c>
      <c r="N313" s="22">
        <v>150</v>
      </c>
      <c r="O313" s="22">
        <v>0</v>
      </c>
      <c r="P313" s="22">
        <v>0</v>
      </c>
      <c r="Q313" s="22">
        <v>145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7385</v>
      </c>
      <c r="Z313" s="22">
        <v>0</v>
      </c>
      <c r="AA313" s="22">
        <v>0</v>
      </c>
      <c r="AB313" s="22">
        <v>0</v>
      </c>
      <c r="AC313" s="22">
        <v>0</v>
      </c>
      <c r="AD313" s="22">
        <v>43941</v>
      </c>
      <c r="AE313" s="22">
        <v>4074</v>
      </c>
      <c r="AF313" s="22">
        <v>18943</v>
      </c>
      <c r="AG313" s="22">
        <v>4590</v>
      </c>
      <c r="AH313" s="22">
        <v>9039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13340</v>
      </c>
      <c r="AQ313" s="22">
        <v>0</v>
      </c>
      <c r="AR313" s="22">
        <v>0</v>
      </c>
      <c r="AS313" s="22">
        <v>0</v>
      </c>
      <c r="AT313" s="22">
        <v>49986</v>
      </c>
      <c r="AU313" s="22">
        <v>-6045</v>
      </c>
    </row>
    <row r="314" spans="1:47" x14ac:dyDescent="0.25">
      <c r="A314" s="22" t="s">
        <v>120</v>
      </c>
      <c r="B314" s="22" t="s">
        <v>706</v>
      </c>
      <c r="C314" s="22" t="s">
        <v>747</v>
      </c>
      <c r="D314" s="22" t="s">
        <v>748</v>
      </c>
      <c r="E314" s="22">
        <v>29270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450</v>
      </c>
      <c r="M314" s="22">
        <v>238</v>
      </c>
      <c r="N314" s="22">
        <v>0</v>
      </c>
      <c r="O314" s="22">
        <v>0</v>
      </c>
      <c r="P314" s="22">
        <v>0</v>
      </c>
      <c r="Q314" s="22">
        <v>793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14905</v>
      </c>
      <c r="Z314" s="22">
        <v>0</v>
      </c>
      <c r="AA314" s="22">
        <v>0</v>
      </c>
      <c r="AB314" s="22">
        <v>0</v>
      </c>
      <c r="AC314" s="22">
        <v>892</v>
      </c>
      <c r="AD314" s="22">
        <v>46548</v>
      </c>
      <c r="AE314" s="22">
        <v>6032</v>
      </c>
      <c r="AF314" s="22">
        <v>44073</v>
      </c>
      <c r="AG314" s="22">
        <v>0</v>
      </c>
      <c r="AH314" s="22">
        <v>5407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8736</v>
      </c>
      <c r="AQ314" s="22">
        <v>0</v>
      </c>
      <c r="AR314" s="22">
        <v>0</v>
      </c>
      <c r="AS314" s="22">
        <v>0</v>
      </c>
      <c r="AT314" s="22">
        <v>64248</v>
      </c>
      <c r="AU314" s="22">
        <v>-17700</v>
      </c>
    </row>
    <row r="315" spans="1:47" x14ac:dyDescent="0.25">
      <c r="A315" s="22" t="s">
        <v>120</v>
      </c>
      <c r="B315" s="22" t="s">
        <v>706</v>
      </c>
      <c r="C315" s="22" t="s">
        <v>749</v>
      </c>
      <c r="D315" s="22" t="s">
        <v>750</v>
      </c>
      <c r="E315" s="22">
        <v>29917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2070</v>
      </c>
      <c r="M315" s="22">
        <v>561</v>
      </c>
      <c r="N315" s="22">
        <v>2330</v>
      </c>
      <c r="O315" s="22">
        <v>0</v>
      </c>
      <c r="P315" s="22">
        <v>0</v>
      </c>
      <c r="Q315" s="22">
        <v>3244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19637</v>
      </c>
      <c r="Z315" s="22">
        <v>0</v>
      </c>
      <c r="AA315" s="22">
        <v>0</v>
      </c>
      <c r="AB315" s="22">
        <v>0</v>
      </c>
      <c r="AC315" s="22">
        <v>0</v>
      </c>
      <c r="AD315" s="22">
        <v>57759</v>
      </c>
      <c r="AE315" s="22">
        <v>1690</v>
      </c>
      <c r="AF315" s="22">
        <v>27486</v>
      </c>
      <c r="AG315" s="22">
        <v>500</v>
      </c>
      <c r="AH315" s="22">
        <v>929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6797</v>
      </c>
      <c r="AQ315" s="22">
        <v>0</v>
      </c>
      <c r="AR315" s="22">
        <v>0</v>
      </c>
      <c r="AS315" s="22">
        <v>0</v>
      </c>
      <c r="AT315" s="22">
        <v>37402</v>
      </c>
      <c r="AU315" s="22">
        <v>20357</v>
      </c>
    </row>
    <row r="316" spans="1:47" x14ac:dyDescent="0.25">
      <c r="A316" s="22" t="s">
        <v>120</v>
      </c>
      <c r="B316" s="22" t="s">
        <v>706</v>
      </c>
      <c r="C316" s="22" t="s">
        <v>751</v>
      </c>
      <c r="D316" s="22" t="s">
        <v>752</v>
      </c>
      <c r="E316" s="22">
        <v>317617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47208</v>
      </c>
      <c r="M316" s="22">
        <v>2211</v>
      </c>
      <c r="N316" s="22">
        <v>2775</v>
      </c>
      <c r="O316" s="22">
        <v>6554</v>
      </c>
      <c r="P316" s="22">
        <v>0</v>
      </c>
      <c r="Q316" s="22">
        <v>6777</v>
      </c>
      <c r="R316" s="22">
        <v>21333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218532</v>
      </c>
      <c r="Z316" s="22">
        <v>4214</v>
      </c>
      <c r="AA316" s="22">
        <v>0</v>
      </c>
      <c r="AB316" s="22">
        <v>0</v>
      </c>
      <c r="AC316" s="22">
        <v>17568</v>
      </c>
      <c r="AD316" s="22">
        <v>644789</v>
      </c>
      <c r="AE316" s="22">
        <v>34013</v>
      </c>
      <c r="AF316" s="22">
        <v>309455</v>
      </c>
      <c r="AG316" s="22">
        <v>82048</v>
      </c>
      <c r="AH316" s="22">
        <v>42274</v>
      </c>
      <c r="AI316" s="22">
        <v>0</v>
      </c>
      <c r="AJ316" s="22">
        <v>0</v>
      </c>
      <c r="AK316" s="22">
        <v>3666</v>
      </c>
      <c r="AL316" s="22">
        <v>0</v>
      </c>
      <c r="AM316" s="22">
        <v>0</v>
      </c>
      <c r="AN316" s="22">
        <v>0</v>
      </c>
      <c r="AO316" s="22">
        <v>0</v>
      </c>
      <c r="AP316" s="22">
        <v>27630</v>
      </c>
      <c r="AQ316" s="22">
        <v>0</v>
      </c>
      <c r="AR316" s="22">
        <v>0</v>
      </c>
      <c r="AS316" s="22">
        <v>0</v>
      </c>
      <c r="AT316" s="22">
        <v>499086</v>
      </c>
      <c r="AU316" s="22">
        <v>145703</v>
      </c>
    </row>
    <row r="317" spans="1:47" x14ac:dyDescent="0.25">
      <c r="A317" s="22" t="s">
        <v>120</v>
      </c>
      <c r="B317" s="22" t="s">
        <v>706</v>
      </c>
      <c r="C317" s="22" t="s">
        <v>753</v>
      </c>
      <c r="D317" s="22" t="s">
        <v>754</v>
      </c>
      <c r="E317" s="22">
        <v>102938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1329</v>
      </c>
      <c r="M317" s="22">
        <v>2000</v>
      </c>
      <c r="N317" s="22">
        <v>0</v>
      </c>
      <c r="O317" s="22">
        <v>0</v>
      </c>
      <c r="P317" s="22">
        <v>2569</v>
      </c>
      <c r="Q317" s="22">
        <v>5123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119723</v>
      </c>
      <c r="Z317" s="22">
        <v>0</v>
      </c>
      <c r="AA317" s="22">
        <v>0</v>
      </c>
      <c r="AB317" s="22">
        <v>0</v>
      </c>
      <c r="AC317" s="22">
        <v>0</v>
      </c>
      <c r="AD317" s="22">
        <v>233682</v>
      </c>
      <c r="AE317" s="22">
        <v>22548</v>
      </c>
      <c r="AF317" s="22">
        <v>74969</v>
      </c>
      <c r="AG317" s="22">
        <v>0</v>
      </c>
      <c r="AH317" s="22">
        <v>4366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581</v>
      </c>
      <c r="AP317" s="22">
        <v>1598</v>
      </c>
      <c r="AQ317" s="22">
        <v>0</v>
      </c>
      <c r="AR317" s="22">
        <v>0</v>
      </c>
      <c r="AS317" s="22">
        <v>0</v>
      </c>
      <c r="AT317" s="22">
        <v>104062</v>
      </c>
      <c r="AU317" s="22">
        <v>129620</v>
      </c>
    </row>
    <row r="318" spans="1:47" x14ac:dyDescent="0.25">
      <c r="A318" s="22" t="s">
        <v>120</v>
      </c>
      <c r="B318" s="22" t="s">
        <v>706</v>
      </c>
      <c r="C318" s="22" t="s">
        <v>755</v>
      </c>
      <c r="D318" s="22" t="s">
        <v>756</v>
      </c>
      <c r="E318" s="22">
        <v>118487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1104</v>
      </c>
      <c r="M318" s="22">
        <v>3010</v>
      </c>
      <c r="N318" s="22">
        <v>0</v>
      </c>
      <c r="O318" s="22">
        <v>0</v>
      </c>
      <c r="P318" s="22">
        <v>0</v>
      </c>
      <c r="Q318" s="22">
        <v>277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41687</v>
      </c>
      <c r="Z318" s="22">
        <v>0</v>
      </c>
      <c r="AA318" s="22">
        <v>0</v>
      </c>
      <c r="AB318" s="22">
        <v>0</v>
      </c>
      <c r="AC318" s="22">
        <v>0</v>
      </c>
      <c r="AD318" s="22">
        <v>164565</v>
      </c>
      <c r="AE318" s="22">
        <v>29793</v>
      </c>
      <c r="AF318" s="22">
        <v>65218</v>
      </c>
      <c r="AG318" s="22">
        <v>0</v>
      </c>
      <c r="AH318" s="22">
        <v>27451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5148</v>
      </c>
      <c r="AQ318" s="22">
        <v>0</v>
      </c>
      <c r="AR318" s="22">
        <v>0</v>
      </c>
      <c r="AS318" s="22">
        <v>2152</v>
      </c>
      <c r="AT318" s="22">
        <v>129762</v>
      </c>
      <c r="AU318" s="22">
        <v>34803</v>
      </c>
    </row>
    <row r="319" spans="1:47" x14ac:dyDescent="0.25">
      <c r="A319" s="22" t="s">
        <v>120</v>
      </c>
      <c r="B319" s="22" t="s">
        <v>706</v>
      </c>
      <c r="C319" s="22" t="s">
        <v>757</v>
      </c>
      <c r="D319" s="22" t="s">
        <v>758</v>
      </c>
      <c r="E319" s="22">
        <v>338616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19930</v>
      </c>
      <c r="M319" s="22">
        <v>9921</v>
      </c>
      <c r="N319" s="22">
        <v>3192</v>
      </c>
      <c r="O319" s="22">
        <v>793</v>
      </c>
      <c r="P319" s="22">
        <v>0</v>
      </c>
      <c r="Q319" s="22">
        <v>17607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1034578</v>
      </c>
      <c r="Z319" s="22">
        <v>0</v>
      </c>
      <c r="AA319" s="22">
        <v>0</v>
      </c>
      <c r="AB319" s="22">
        <v>0</v>
      </c>
      <c r="AC319" s="22">
        <v>36376</v>
      </c>
      <c r="AD319" s="22">
        <v>1461013</v>
      </c>
      <c r="AE319" s="22">
        <v>50887</v>
      </c>
      <c r="AF319" s="22">
        <v>90960</v>
      </c>
      <c r="AG319" s="22">
        <v>0</v>
      </c>
      <c r="AH319" s="22">
        <v>16656</v>
      </c>
      <c r="AI319" s="22">
        <v>0</v>
      </c>
      <c r="AJ319" s="22">
        <v>19242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104627</v>
      </c>
      <c r="AQ319" s="22">
        <v>0</v>
      </c>
      <c r="AR319" s="22">
        <v>0</v>
      </c>
      <c r="AS319" s="22">
        <v>0</v>
      </c>
      <c r="AT319" s="22">
        <v>282372</v>
      </c>
      <c r="AU319" s="22">
        <v>1178641</v>
      </c>
    </row>
    <row r="320" spans="1:47" x14ac:dyDescent="0.25">
      <c r="A320" s="22" t="s">
        <v>120</v>
      </c>
      <c r="B320" s="22" t="s">
        <v>706</v>
      </c>
      <c r="C320" s="22" t="s">
        <v>759</v>
      </c>
      <c r="D320" s="22" t="s">
        <v>760</v>
      </c>
      <c r="E320" s="22">
        <v>135994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9172</v>
      </c>
      <c r="M320" s="22">
        <v>921</v>
      </c>
      <c r="N320" s="22">
        <v>581</v>
      </c>
      <c r="O320" s="22">
        <v>0</v>
      </c>
      <c r="P320" s="22">
        <v>0</v>
      </c>
      <c r="Q320" s="22">
        <v>482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77342</v>
      </c>
      <c r="Z320" s="22">
        <v>500</v>
      </c>
      <c r="AA320" s="22">
        <v>0</v>
      </c>
      <c r="AB320" s="22">
        <v>0</v>
      </c>
      <c r="AC320" s="22">
        <v>5943</v>
      </c>
      <c r="AD320" s="22">
        <v>230935</v>
      </c>
      <c r="AE320" s="22">
        <v>4425</v>
      </c>
      <c r="AF320" s="22">
        <v>97832</v>
      </c>
      <c r="AG320" s="22">
        <v>25390</v>
      </c>
      <c r="AH320" s="22">
        <v>4573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8651</v>
      </c>
      <c r="AQ320" s="22">
        <v>0</v>
      </c>
      <c r="AR320" s="22">
        <v>0</v>
      </c>
      <c r="AS320" s="22">
        <v>0</v>
      </c>
      <c r="AT320" s="22">
        <v>140871</v>
      </c>
      <c r="AU320" s="22">
        <v>90064</v>
      </c>
    </row>
    <row r="321" spans="1:47" x14ac:dyDescent="0.25">
      <c r="A321" s="22" t="s">
        <v>120</v>
      </c>
      <c r="B321" s="22" t="s">
        <v>706</v>
      </c>
      <c r="C321" s="22" t="s">
        <v>761</v>
      </c>
      <c r="D321" s="22" t="s">
        <v>762</v>
      </c>
      <c r="E321" s="22">
        <v>123463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3336</v>
      </c>
      <c r="M321" s="22">
        <v>1276</v>
      </c>
      <c r="N321" s="22">
        <v>5324</v>
      </c>
      <c r="O321" s="22">
        <v>0</v>
      </c>
      <c r="P321" s="22">
        <v>0</v>
      </c>
      <c r="Q321" s="22">
        <v>763</v>
      </c>
      <c r="R321" s="22">
        <v>17660</v>
      </c>
      <c r="S321" s="22">
        <v>0</v>
      </c>
      <c r="T321" s="22">
        <v>4400</v>
      </c>
      <c r="U321" s="22">
        <v>0</v>
      </c>
      <c r="V321" s="22">
        <v>0</v>
      </c>
      <c r="W321" s="22">
        <v>0</v>
      </c>
      <c r="X321" s="22">
        <v>42529</v>
      </c>
      <c r="Y321" s="22">
        <v>85011</v>
      </c>
      <c r="Z321" s="22">
        <v>0</v>
      </c>
      <c r="AA321" s="22">
        <v>0</v>
      </c>
      <c r="AB321" s="22">
        <v>0</v>
      </c>
      <c r="AC321" s="22">
        <v>0</v>
      </c>
      <c r="AD321" s="22">
        <v>283762</v>
      </c>
      <c r="AE321" s="22">
        <v>64023</v>
      </c>
      <c r="AF321" s="22">
        <v>58253</v>
      </c>
      <c r="AG321" s="22">
        <v>0</v>
      </c>
      <c r="AH321" s="22">
        <v>15715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26715</v>
      </c>
      <c r="AQ321" s="22">
        <v>0</v>
      </c>
      <c r="AR321" s="22">
        <v>0</v>
      </c>
      <c r="AS321" s="22">
        <v>0</v>
      </c>
      <c r="AT321" s="22">
        <v>164706</v>
      </c>
      <c r="AU321" s="22">
        <v>119056</v>
      </c>
    </row>
    <row r="322" spans="1:47" x14ac:dyDescent="0.25">
      <c r="A322" s="22" t="s">
        <v>120</v>
      </c>
      <c r="B322" s="22" t="s">
        <v>706</v>
      </c>
      <c r="C322" s="22" t="s">
        <v>763</v>
      </c>
      <c r="D322" s="22" t="s">
        <v>764</v>
      </c>
      <c r="E322" s="22">
        <v>105382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50</v>
      </c>
      <c r="O322" s="22">
        <v>0</v>
      </c>
      <c r="P322" s="22">
        <v>0</v>
      </c>
      <c r="Q322" s="22">
        <v>3933</v>
      </c>
      <c r="R322" s="22">
        <v>1200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1860</v>
      </c>
      <c r="Y322" s="22">
        <v>212374</v>
      </c>
      <c r="Z322" s="22">
        <v>0</v>
      </c>
      <c r="AA322" s="22">
        <v>0</v>
      </c>
      <c r="AB322" s="22">
        <v>0</v>
      </c>
      <c r="AC322" s="22">
        <v>2139</v>
      </c>
      <c r="AD322" s="22">
        <v>326938</v>
      </c>
      <c r="AE322" s="22">
        <v>18800</v>
      </c>
      <c r="AF322" s="22">
        <v>82312</v>
      </c>
      <c r="AG322" s="22">
        <v>0</v>
      </c>
      <c r="AH322" s="22">
        <v>5003</v>
      </c>
      <c r="AI322" s="22">
        <v>0</v>
      </c>
      <c r="AJ322" s="22">
        <v>0</v>
      </c>
      <c r="AK322" s="22">
        <v>0</v>
      </c>
      <c r="AL322" s="22">
        <v>0</v>
      </c>
      <c r="AM322" s="22">
        <v>141</v>
      </c>
      <c r="AN322" s="22">
        <v>0</v>
      </c>
      <c r="AO322" s="22">
        <v>0</v>
      </c>
      <c r="AP322" s="22">
        <v>37597</v>
      </c>
      <c r="AQ322" s="22">
        <v>0</v>
      </c>
      <c r="AR322" s="22">
        <v>0</v>
      </c>
      <c r="AS322" s="22">
        <v>0</v>
      </c>
      <c r="AT322" s="22">
        <v>143853</v>
      </c>
      <c r="AU322" s="22">
        <v>183085</v>
      </c>
    </row>
    <row r="323" spans="1:47" x14ac:dyDescent="0.25">
      <c r="A323" s="22" t="s">
        <v>120</v>
      </c>
      <c r="B323" s="22" t="s">
        <v>706</v>
      </c>
      <c r="C323" s="22" t="s">
        <v>765</v>
      </c>
      <c r="D323" s="22" t="s">
        <v>766</v>
      </c>
      <c r="E323" s="22">
        <v>27303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745</v>
      </c>
      <c r="M323" s="22">
        <v>0</v>
      </c>
      <c r="N323" s="22">
        <v>150</v>
      </c>
      <c r="O323" s="22">
        <v>0</v>
      </c>
      <c r="P323" s="22">
        <v>1711</v>
      </c>
      <c r="Q323" s="22">
        <v>2930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48113</v>
      </c>
      <c r="Z323" s="22">
        <v>0</v>
      </c>
      <c r="AA323" s="22">
        <v>0</v>
      </c>
      <c r="AB323" s="22">
        <v>0</v>
      </c>
      <c r="AC323" s="22">
        <v>0</v>
      </c>
      <c r="AD323" s="22">
        <v>80952</v>
      </c>
      <c r="AE323" s="22">
        <v>0</v>
      </c>
      <c r="AF323" s="22">
        <v>58588</v>
      </c>
      <c r="AG323" s="22">
        <v>915</v>
      </c>
      <c r="AH323" s="22">
        <v>607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643</v>
      </c>
      <c r="AQ323" s="22">
        <v>0</v>
      </c>
      <c r="AR323" s="22">
        <v>0</v>
      </c>
      <c r="AS323" s="22">
        <v>0</v>
      </c>
      <c r="AT323" s="22">
        <v>60753</v>
      </c>
      <c r="AU323" s="22">
        <v>20199</v>
      </c>
    </row>
    <row r="324" spans="1:47" x14ac:dyDescent="0.25">
      <c r="A324" s="22" t="s">
        <v>120</v>
      </c>
      <c r="B324" s="22" t="s">
        <v>706</v>
      </c>
      <c r="C324" s="22" t="s">
        <v>767</v>
      </c>
      <c r="D324" s="22" t="s">
        <v>768</v>
      </c>
      <c r="E324" s="22">
        <v>215175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1350</v>
      </c>
      <c r="M324" s="22">
        <v>447</v>
      </c>
      <c r="N324" s="22">
        <v>1820</v>
      </c>
      <c r="O324" s="22">
        <v>241</v>
      </c>
      <c r="P324" s="22">
        <v>0</v>
      </c>
      <c r="Q324" s="22">
        <v>1582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92684</v>
      </c>
      <c r="Z324" s="22">
        <v>500</v>
      </c>
      <c r="AA324" s="22">
        <v>0</v>
      </c>
      <c r="AB324" s="22">
        <v>21000</v>
      </c>
      <c r="AC324" s="22">
        <v>11126</v>
      </c>
      <c r="AD324" s="22">
        <v>345925</v>
      </c>
      <c r="AE324" s="22">
        <v>9300</v>
      </c>
      <c r="AF324" s="22">
        <v>147835</v>
      </c>
      <c r="AG324" s="22">
        <v>54205</v>
      </c>
      <c r="AH324" s="22">
        <v>1705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34321</v>
      </c>
      <c r="AQ324" s="22">
        <v>0</v>
      </c>
      <c r="AR324" s="22">
        <v>0</v>
      </c>
      <c r="AS324" s="22">
        <v>0</v>
      </c>
      <c r="AT324" s="22">
        <v>247366</v>
      </c>
      <c r="AU324" s="22">
        <v>98559</v>
      </c>
    </row>
    <row r="325" spans="1:47" x14ac:dyDescent="0.25">
      <c r="A325" s="22" t="s">
        <v>120</v>
      </c>
      <c r="B325" s="22" t="s">
        <v>706</v>
      </c>
      <c r="C325" s="22" t="s">
        <v>769</v>
      </c>
      <c r="D325" s="22" t="s">
        <v>770</v>
      </c>
      <c r="E325" s="22">
        <v>117400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37659</v>
      </c>
      <c r="M325" s="22">
        <v>1770</v>
      </c>
      <c r="N325" s="22">
        <v>1290</v>
      </c>
      <c r="O325" s="22">
        <v>0</v>
      </c>
      <c r="P325" s="22">
        <v>0</v>
      </c>
      <c r="Q325" s="22">
        <v>2801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525</v>
      </c>
      <c r="X325" s="22">
        <v>0</v>
      </c>
      <c r="Y325" s="22">
        <v>18451</v>
      </c>
      <c r="Z325" s="22">
        <v>0</v>
      </c>
      <c r="AA325" s="22">
        <v>31800</v>
      </c>
      <c r="AB325" s="22">
        <v>0</v>
      </c>
      <c r="AC325" s="22">
        <v>2270</v>
      </c>
      <c r="AD325" s="22">
        <v>213966</v>
      </c>
      <c r="AE325" s="22">
        <v>58138</v>
      </c>
      <c r="AF325" s="22">
        <v>104224</v>
      </c>
      <c r="AG325" s="22">
        <v>0</v>
      </c>
      <c r="AH325" s="22">
        <v>17451</v>
      </c>
      <c r="AI325" s="22">
        <v>0</v>
      </c>
      <c r="AJ325" s="22">
        <v>1616</v>
      </c>
      <c r="AK325" s="22">
        <v>0</v>
      </c>
      <c r="AL325" s="22">
        <v>0</v>
      </c>
      <c r="AM325" s="22">
        <v>295</v>
      </c>
      <c r="AN325" s="22">
        <v>0</v>
      </c>
      <c r="AO325" s="22">
        <v>0</v>
      </c>
      <c r="AP325" s="22">
        <v>26201</v>
      </c>
      <c r="AQ325" s="22">
        <v>0</v>
      </c>
      <c r="AR325" s="22">
        <v>0</v>
      </c>
      <c r="AS325" s="22">
        <v>1183</v>
      </c>
      <c r="AT325" s="22">
        <v>209108</v>
      </c>
      <c r="AU325" s="22">
        <v>4858</v>
      </c>
    </row>
    <row r="326" spans="1:47" x14ac:dyDescent="0.25">
      <c r="A326" s="22" t="s">
        <v>120</v>
      </c>
      <c r="B326" s="22" t="s">
        <v>706</v>
      </c>
      <c r="C326" s="22" t="s">
        <v>771</v>
      </c>
      <c r="D326" s="22" t="s">
        <v>772</v>
      </c>
      <c r="E326" s="22">
        <v>158114</v>
      </c>
      <c r="F326" s="22">
        <v>0</v>
      </c>
      <c r="G326" s="22">
        <v>0</v>
      </c>
      <c r="H326" s="22">
        <v>110877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3566</v>
      </c>
      <c r="P326" s="22">
        <v>0</v>
      </c>
      <c r="Q326" s="22">
        <v>926</v>
      </c>
      <c r="R326" s="22">
        <v>0</v>
      </c>
      <c r="S326" s="22">
        <v>0</v>
      </c>
      <c r="T326" s="22">
        <v>10250</v>
      </c>
      <c r="U326" s="22">
        <v>19583</v>
      </c>
      <c r="V326" s="22">
        <v>0</v>
      </c>
      <c r="W326" s="22">
        <v>0</v>
      </c>
      <c r="X326" s="22">
        <v>0</v>
      </c>
      <c r="Y326" s="22">
        <v>0</v>
      </c>
      <c r="Z326" s="22">
        <v>143972</v>
      </c>
      <c r="AA326" s="22">
        <v>0</v>
      </c>
      <c r="AB326" s="22">
        <v>0</v>
      </c>
      <c r="AC326" s="22">
        <v>9698</v>
      </c>
      <c r="AD326" s="22">
        <v>456986</v>
      </c>
      <c r="AE326" s="22">
        <v>59530</v>
      </c>
      <c r="AF326" s="22">
        <v>150004</v>
      </c>
      <c r="AG326" s="22">
        <v>14252</v>
      </c>
      <c r="AH326" s="22">
        <v>38422</v>
      </c>
      <c r="AI326" s="22">
        <v>0</v>
      </c>
      <c r="AJ326" s="22">
        <v>0</v>
      </c>
      <c r="AK326" s="22">
        <v>0</v>
      </c>
      <c r="AL326" s="22">
        <v>0</v>
      </c>
      <c r="AM326" s="22">
        <v>24</v>
      </c>
      <c r="AN326" s="22">
        <v>0</v>
      </c>
      <c r="AO326" s="22">
        <v>2345</v>
      </c>
      <c r="AP326" s="22">
        <v>25029</v>
      </c>
      <c r="AQ326" s="22">
        <v>0</v>
      </c>
      <c r="AR326" s="22">
        <v>0</v>
      </c>
      <c r="AS326" s="22">
        <v>0</v>
      </c>
      <c r="AT326" s="22">
        <v>289606</v>
      </c>
      <c r="AU326" s="22">
        <v>167380</v>
      </c>
    </row>
    <row r="327" spans="1:47" x14ac:dyDescent="0.25">
      <c r="A327" s="22" t="s">
        <v>120</v>
      </c>
      <c r="B327" s="22" t="s">
        <v>706</v>
      </c>
      <c r="C327" s="22" t="s">
        <v>773</v>
      </c>
      <c r="D327" s="22" t="s">
        <v>774</v>
      </c>
      <c r="E327" s="22">
        <v>311948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11251</v>
      </c>
      <c r="N327" s="22">
        <v>0</v>
      </c>
      <c r="O327" s="22">
        <v>4883</v>
      </c>
      <c r="P327" s="22">
        <v>0</v>
      </c>
      <c r="Q327" s="22">
        <v>664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46631</v>
      </c>
      <c r="Y327" s="22">
        <v>13003</v>
      </c>
      <c r="Z327" s="22">
        <v>0</v>
      </c>
      <c r="AA327" s="22">
        <v>0</v>
      </c>
      <c r="AB327" s="22">
        <v>0</v>
      </c>
      <c r="AC327" s="22">
        <v>13448</v>
      </c>
      <c r="AD327" s="22">
        <v>401828</v>
      </c>
      <c r="AE327" s="22">
        <v>86735</v>
      </c>
      <c r="AF327" s="22">
        <v>93201</v>
      </c>
      <c r="AG327" s="22">
        <v>0</v>
      </c>
      <c r="AH327" s="22">
        <v>29679</v>
      </c>
      <c r="AI327" s="22">
        <v>0</v>
      </c>
      <c r="AJ327" s="22">
        <v>8192</v>
      </c>
      <c r="AK327" s="22">
        <v>0</v>
      </c>
      <c r="AL327" s="22">
        <v>0</v>
      </c>
      <c r="AM327" s="22">
        <v>1016</v>
      </c>
      <c r="AN327" s="22">
        <v>0</v>
      </c>
      <c r="AO327" s="22">
        <v>0</v>
      </c>
      <c r="AP327" s="22">
        <v>78559</v>
      </c>
      <c r="AQ327" s="22">
        <v>0</v>
      </c>
      <c r="AR327" s="22">
        <v>0</v>
      </c>
      <c r="AS327" s="22">
        <v>0</v>
      </c>
      <c r="AT327" s="22">
        <v>297382</v>
      </c>
      <c r="AU327" s="22">
        <v>104446</v>
      </c>
    </row>
    <row r="328" spans="1:47" x14ac:dyDescent="0.25">
      <c r="A328" s="22" t="s">
        <v>120</v>
      </c>
      <c r="B328" s="22" t="s">
        <v>706</v>
      </c>
      <c r="C328" s="22" t="s">
        <v>775</v>
      </c>
      <c r="D328" s="22" t="s">
        <v>776</v>
      </c>
      <c r="E328" s="22">
        <v>363151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24487</v>
      </c>
      <c r="M328" s="22">
        <v>3847</v>
      </c>
      <c r="N328" s="22">
        <v>1415</v>
      </c>
      <c r="O328" s="22">
        <v>16170</v>
      </c>
      <c r="P328" s="22">
        <v>12329</v>
      </c>
      <c r="Q328" s="22">
        <v>782</v>
      </c>
      <c r="R328" s="22">
        <v>2909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165335</v>
      </c>
      <c r="Z328" s="22">
        <v>65970</v>
      </c>
      <c r="AA328" s="22">
        <v>1529</v>
      </c>
      <c r="AB328" s="22">
        <v>0</v>
      </c>
      <c r="AC328" s="22">
        <v>5000</v>
      </c>
      <c r="AD328" s="22">
        <v>662924</v>
      </c>
      <c r="AE328" s="22">
        <v>309888</v>
      </c>
      <c r="AF328" s="22">
        <v>147089</v>
      </c>
      <c r="AG328" s="22">
        <v>0</v>
      </c>
      <c r="AH328" s="22">
        <v>52600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57812</v>
      </c>
      <c r="AQ328" s="22">
        <v>0</v>
      </c>
      <c r="AR328" s="22">
        <v>0</v>
      </c>
      <c r="AS328" s="22">
        <v>0</v>
      </c>
      <c r="AT328" s="22">
        <v>567389</v>
      </c>
      <c r="AU328" s="22">
        <v>95535</v>
      </c>
    </row>
    <row r="329" spans="1:47" x14ac:dyDescent="0.25">
      <c r="A329" s="22" t="s">
        <v>120</v>
      </c>
      <c r="B329" s="22" t="s">
        <v>706</v>
      </c>
      <c r="C329" s="22" t="s">
        <v>777</v>
      </c>
      <c r="D329" s="22" t="s">
        <v>778</v>
      </c>
      <c r="E329" s="22">
        <v>141918</v>
      </c>
      <c r="F329" s="22">
        <v>0</v>
      </c>
      <c r="G329" s="22">
        <v>0</v>
      </c>
      <c r="H329" s="22">
        <v>0</v>
      </c>
      <c r="I329" s="22">
        <v>0</v>
      </c>
      <c r="J329" s="22">
        <v>9995</v>
      </c>
      <c r="K329" s="22">
        <v>0</v>
      </c>
      <c r="L329" s="22">
        <v>226179</v>
      </c>
      <c r="M329" s="22">
        <v>4769</v>
      </c>
      <c r="N329" s="22">
        <v>1622</v>
      </c>
      <c r="O329" s="22">
        <v>729</v>
      </c>
      <c r="P329" s="22">
        <v>9134</v>
      </c>
      <c r="Q329" s="22">
        <v>889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5477</v>
      </c>
      <c r="Z329" s="22">
        <v>0</v>
      </c>
      <c r="AA329" s="22">
        <v>0</v>
      </c>
      <c r="AB329" s="22">
        <v>0</v>
      </c>
      <c r="AC329" s="22">
        <v>0</v>
      </c>
      <c r="AD329" s="22">
        <v>400712</v>
      </c>
      <c r="AE329" s="22">
        <v>268851</v>
      </c>
      <c r="AF329" s="22">
        <v>100494</v>
      </c>
      <c r="AG329" s="22">
        <v>38935</v>
      </c>
      <c r="AH329" s="22">
        <v>27993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19954</v>
      </c>
      <c r="AQ329" s="22">
        <v>0</v>
      </c>
      <c r="AR329" s="22">
        <v>0</v>
      </c>
      <c r="AS329" s="22">
        <v>0</v>
      </c>
      <c r="AT329" s="22">
        <v>456227</v>
      </c>
      <c r="AU329" s="22">
        <v>-55515</v>
      </c>
    </row>
    <row r="330" spans="1:47" x14ac:dyDescent="0.25">
      <c r="A330" s="22" t="s">
        <v>120</v>
      </c>
      <c r="B330" s="22" t="s">
        <v>706</v>
      </c>
      <c r="C330" s="22" t="s">
        <v>779</v>
      </c>
      <c r="D330" s="22" t="s">
        <v>780</v>
      </c>
      <c r="E330" s="22">
        <v>268762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35663</v>
      </c>
      <c r="L330" s="22">
        <v>6065</v>
      </c>
      <c r="M330" s="22">
        <v>11020</v>
      </c>
      <c r="N330" s="22">
        <v>719</v>
      </c>
      <c r="O330" s="22">
        <v>100</v>
      </c>
      <c r="P330" s="22">
        <v>2372</v>
      </c>
      <c r="Q330" s="22">
        <v>382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208760</v>
      </c>
      <c r="Z330" s="22">
        <v>0</v>
      </c>
      <c r="AA330" s="22">
        <v>0</v>
      </c>
      <c r="AB330" s="22">
        <v>0</v>
      </c>
      <c r="AC330" s="22">
        <v>0</v>
      </c>
      <c r="AD330" s="22">
        <v>533843</v>
      </c>
      <c r="AE330" s="22">
        <v>44145</v>
      </c>
      <c r="AF330" s="22">
        <v>169192</v>
      </c>
      <c r="AG330" s="22">
        <v>31619</v>
      </c>
      <c r="AH330" s="22">
        <v>15006</v>
      </c>
      <c r="AI330" s="22">
        <v>0</v>
      </c>
      <c r="AJ330" s="22">
        <v>0</v>
      </c>
      <c r="AK330" s="22">
        <v>744</v>
      </c>
      <c r="AL330" s="22">
        <v>0</v>
      </c>
      <c r="AM330" s="22">
        <v>0</v>
      </c>
      <c r="AN330" s="22">
        <v>0</v>
      </c>
      <c r="AO330" s="22">
        <v>5972</v>
      </c>
      <c r="AP330" s="22">
        <v>43891</v>
      </c>
      <c r="AQ330" s="22">
        <v>537</v>
      </c>
      <c r="AR330" s="22">
        <v>0</v>
      </c>
      <c r="AS330" s="22">
        <v>0</v>
      </c>
      <c r="AT330" s="22">
        <v>311106</v>
      </c>
      <c r="AU330" s="22">
        <v>222737</v>
      </c>
    </row>
    <row r="331" spans="1:47" x14ac:dyDescent="0.25">
      <c r="A331" s="22" t="s">
        <v>120</v>
      </c>
      <c r="B331" s="22" t="s">
        <v>706</v>
      </c>
      <c r="C331" s="22" t="s">
        <v>781</v>
      </c>
      <c r="D331" s="22" t="s">
        <v>782</v>
      </c>
      <c r="E331" s="22">
        <v>57797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300</v>
      </c>
      <c r="M331" s="22">
        <v>0</v>
      </c>
      <c r="N331" s="22">
        <v>819</v>
      </c>
      <c r="O331" s="22">
        <v>0</v>
      </c>
      <c r="P331" s="22">
        <v>0</v>
      </c>
      <c r="Q331" s="22">
        <v>221</v>
      </c>
      <c r="R331" s="22">
        <v>4200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114419</v>
      </c>
      <c r="Z331" s="22">
        <v>0</v>
      </c>
      <c r="AA331" s="22">
        <v>0</v>
      </c>
      <c r="AB331" s="22">
        <v>0</v>
      </c>
      <c r="AC331" s="22">
        <v>15</v>
      </c>
      <c r="AD331" s="22">
        <v>177771</v>
      </c>
      <c r="AE331" s="22">
        <v>1895</v>
      </c>
      <c r="AF331" s="22">
        <v>69873</v>
      </c>
      <c r="AG331" s="22">
        <v>0</v>
      </c>
      <c r="AH331" s="22">
        <v>1536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  <c r="AQ331" s="22">
        <v>0</v>
      </c>
      <c r="AR331" s="22">
        <v>0</v>
      </c>
      <c r="AS331" s="22">
        <v>0</v>
      </c>
      <c r="AT331" s="22">
        <v>73304</v>
      </c>
      <c r="AU331" s="22">
        <v>104467</v>
      </c>
    </row>
    <row r="332" spans="1:47" x14ac:dyDescent="0.25">
      <c r="A332" s="22" t="s">
        <v>120</v>
      </c>
      <c r="B332" s="22" t="s">
        <v>706</v>
      </c>
      <c r="C332" s="22" t="s">
        <v>783</v>
      </c>
      <c r="D332" s="22" t="s">
        <v>784</v>
      </c>
      <c r="E332" s="22">
        <v>103866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2762</v>
      </c>
      <c r="M332" s="22">
        <v>2861</v>
      </c>
      <c r="N332" s="22">
        <v>798</v>
      </c>
      <c r="O332" s="22">
        <v>0</v>
      </c>
      <c r="P332" s="22">
        <v>0</v>
      </c>
      <c r="Q332" s="22">
        <v>1076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236125</v>
      </c>
      <c r="Z332" s="22">
        <v>499</v>
      </c>
      <c r="AA332" s="22">
        <v>0</v>
      </c>
      <c r="AB332" s="22">
        <v>0</v>
      </c>
      <c r="AC332" s="22">
        <v>0</v>
      </c>
      <c r="AD332" s="22">
        <v>347987</v>
      </c>
      <c r="AE332" s="22">
        <v>23800</v>
      </c>
      <c r="AF332" s="22">
        <v>136730</v>
      </c>
      <c r="AG332" s="22">
        <v>10894</v>
      </c>
      <c r="AH332" s="22">
        <v>9723</v>
      </c>
      <c r="AI332" s="22">
        <v>0</v>
      </c>
      <c r="AJ332" s="22">
        <v>0</v>
      </c>
      <c r="AK332" s="22">
        <v>495</v>
      </c>
      <c r="AL332" s="22">
        <v>0</v>
      </c>
      <c r="AM332" s="22">
        <v>0</v>
      </c>
      <c r="AN332" s="22">
        <v>0</v>
      </c>
      <c r="AO332" s="22">
        <v>0</v>
      </c>
      <c r="AP332" s="22">
        <v>17515</v>
      </c>
      <c r="AQ332" s="22">
        <v>0</v>
      </c>
      <c r="AR332" s="22">
        <v>0</v>
      </c>
      <c r="AS332" s="22">
        <v>0</v>
      </c>
      <c r="AT332" s="22">
        <v>199157</v>
      </c>
      <c r="AU332" s="22">
        <v>148830</v>
      </c>
    </row>
    <row r="333" spans="1:47" x14ac:dyDescent="0.25">
      <c r="A333" s="22" t="s">
        <v>120</v>
      </c>
      <c r="B333" s="22" t="s">
        <v>706</v>
      </c>
      <c r="C333" s="22" t="s">
        <v>785</v>
      </c>
      <c r="D333" s="22" t="s">
        <v>786</v>
      </c>
      <c r="E333" s="22">
        <v>240953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28097</v>
      </c>
      <c r="M333" s="22">
        <v>2253</v>
      </c>
      <c r="N333" s="22">
        <v>0</v>
      </c>
      <c r="O333" s="22">
        <v>0</v>
      </c>
      <c r="P333" s="22">
        <v>0</v>
      </c>
      <c r="Q333" s="22">
        <v>14976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165314</v>
      </c>
      <c r="Z333" s="22">
        <v>0</v>
      </c>
      <c r="AA333" s="22">
        <v>0</v>
      </c>
      <c r="AB333" s="22">
        <v>0</v>
      </c>
      <c r="AC333" s="22">
        <v>20000</v>
      </c>
      <c r="AD333" s="22">
        <v>471593</v>
      </c>
      <c r="AE333" s="22">
        <v>41250</v>
      </c>
      <c r="AF333" s="22">
        <v>139744</v>
      </c>
      <c r="AG333" s="22">
        <v>18856</v>
      </c>
      <c r="AH333" s="22">
        <v>3328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44737</v>
      </c>
      <c r="AQ333" s="22">
        <v>0</v>
      </c>
      <c r="AR333" s="22">
        <v>0</v>
      </c>
      <c r="AS333" s="22">
        <v>0</v>
      </c>
      <c r="AT333" s="22">
        <v>247915</v>
      </c>
      <c r="AU333" s="22">
        <v>223678</v>
      </c>
    </row>
    <row r="334" spans="1:47" x14ac:dyDescent="0.25">
      <c r="A334" s="22" t="s">
        <v>120</v>
      </c>
      <c r="B334" s="22" t="s">
        <v>706</v>
      </c>
      <c r="C334" s="22" t="s">
        <v>787</v>
      </c>
      <c r="D334" s="22" t="s">
        <v>788</v>
      </c>
      <c r="E334" s="22">
        <v>158607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2947</v>
      </c>
      <c r="N334" s="22">
        <v>2047</v>
      </c>
      <c r="O334" s="22">
        <v>0</v>
      </c>
      <c r="P334" s="22">
        <v>0</v>
      </c>
      <c r="Q334" s="22">
        <v>1014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12298</v>
      </c>
      <c r="Y334" s="22">
        <v>0</v>
      </c>
      <c r="Z334" s="22">
        <v>0</v>
      </c>
      <c r="AA334" s="22">
        <v>0</v>
      </c>
      <c r="AB334" s="22">
        <v>0</v>
      </c>
      <c r="AC334" s="22">
        <v>2940</v>
      </c>
      <c r="AD334" s="22">
        <v>179853</v>
      </c>
      <c r="AE334" s="22">
        <v>6037</v>
      </c>
      <c r="AF334" s="22">
        <v>128354</v>
      </c>
      <c r="AG334" s="22">
        <v>0</v>
      </c>
      <c r="AH334" s="22">
        <v>13068</v>
      </c>
      <c r="AI334" s="22">
        <v>0</v>
      </c>
      <c r="AJ334" s="22">
        <v>0</v>
      </c>
      <c r="AK334" s="22">
        <v>0</v>
      </c>
      <c r="AL334" s="22">
        <v>0</v>
      </c>
      <c r="AM334" s="22">
        <v>120</v>
      </c>
      <c r="AN334" s="22">
        <v>0</v>
      </c>
      <c r="AO334" s="22">
        <v>0</v>
      </c>
      <c r="AP334" s="22">
        <v>3187</v>
      </c>
      <c r="AQ334" s="22">
        <v>0</v>
      </c>
      <c r="AR334" s="22">
        <v>0</v>
      </c>
      <c r="AS334" s="22">
        <v>0</v>
      </c>
      <c r="AT334" s="22">
        <v>150766</v>
      </c>
      <c r="AU334" s="22">
        <v>29087</v>
      </c>
    </row>
    <row r="335" spans="1:47" x14ac:dyDescent="0.25">
      <c r="A335" s="22" t="s">
        <v>120</v>
      </c>
      <c r="B335" s="22" t="s">
        <v>706</v>
      </c>
      <c r="C335" s="22" t="s">
        <v>789</v>
      </c>
      <c r="D335" s="22" t="s">
        <v>790</v>
      </c>
      <c r="E335" s="22">
        <v>189812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1447</v>
      </c>
      <c r="M335" s="22">
        <v>7087</v>
      </c>
      <c r="N335" s="22">
        <v>30</v>
      </c>
      <c r="O335" s="22">
        <v>0</v>
      </c>
      <c r="P335" s="22">
        <v>0</v>
      </c>
      <c r="Q335" s="22">
        <v>394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47383</v>
      </c>
      <c r="Z335" s="22">
        <v>0</v>
      </c>
      <c r="AA335" s="22">
        <v>0</v>
      </c>
      <c r="AB335" s="22">
        <v>0</v>
      </c>
      <c r="AC335" s="22">
        <v>0</v>
      </c>
      <c r="AD335" s="22">
        <v>246153</v>
      </c>
      <c r="AE335" s="22">
        <v>40282</v>
      </c>
      <c r="AF335" s="22">
        <v>119691</v>
      </c>
      <c r="AG335" s="22">
        <v>0</v>
      </c>
      <c r="AH335" s="22">
        <v>17977</v>
      </c>
      <c r="AI335" s="22">
        <v>0</v>
      </c>
      <c r="AJ335" s="22">
        <v>6086</v>
      </c>
      <c r="AK335" s="22">
        <v>0</v>
      </c>
      <c r="AL335" s="22">
        <v>0</v>
      </c>
      <c r="AM335" s="22">
        <v>35</v>
      </c>
      <c r="AN335" s="22">
        <v>0</v>
      </c>
      <c r="AO335" s="22">
        <v>0</v>
      </c>
      <c r="AP335" s="22">
        <v>6427</v>
      </c>
      <c r="AQ335" s="22">
        <v>0</v>
      </c>
      <c r="AR335" s="22">
        <v>0</v>
      </c>
      <c r="AS335" s="22">
        <v>0</v>
      </c>
      <c r="AT335" s="22">
        <v>190498</v>
      </c>
      <c r="AU335" s="22">
        <v>55655</v>
      </c>
    </row>
    <row r="336" spans="1:47" x14ac:dyDescent="0.25">
      <c r="A336" s="22" t="s">
        <v>120</v>
      </c>
      <c r="B336" s="22" t="s">
        <v>706</v>
      </c>
      <c r="C336" s="22" t="s">
        <v>791</v>
      </c>
      <c r="D336" s="22" t="s">
        <v>792</v>
      </c>
      <c r="E336" s="22">
        <v>30804</v>
      </c>
      <c r="F336" s="22">
        <v>0</v>
      </c>
      <c r="G336" s="22">
        <v>0</v>
      </c>
      <c r="H336" s="22">
        <v>13300</v>
      </c>
      <c r="I336" s="22">
        <v>0</v>
      </c>
      <c r="J336" s="22">
        <v>0</v>
      </c>
      <c r="K336" s="22">
        <v>0</v>
      </c>
      <c r="L336" s="22">
        <v>0</v>
      </c>
      <c r="M336" s="22">
        <v>321</v>
      </c>
      <c r="N336" s="22">
        <v>0</v>
      </c>
      <c r="O336" s="22">
        <v>0</v>
      </c>
      <c r="P336" s="22">
        <v>992</v>
      </c>
      <c r="Q336" s="22">
        <v>3852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8715</v>
      </c>
      <c r="Z336" s="22">
        <v>0</v>
      </c>
      <c r="AA336" s="22">
        <v>0</v>
      </c>
      <c r="AB336" s="22">
        <v>0</v>
      </c>
      <c r="AC336" s="22">
        <v>1316</v>
      </c>
      <c r="AD336" s="22">
        <v>59300</v>
      </c>
      <c r="AE336" s="22">
        <v>15500</v>
      </c>
      <c r="AF336" s="22">
        <v>19657</v>
      </c>
      <c r="AG336" s="22">
        <v>3788</v>
      </c>
      <c r="AH336" s="22">
        <v>2223</v>
      </c>
      <c r="AI336" s="22">
        <v>0</v>
      </c>
      <c r="AJ336" s="22">
        <v>1792</v>
      </c>
      <c r="AK336" s="22">
        <v>3532</v>
      </c>
      <c r="AL336" s="22">
        <v>200</v>
      </c>
      <c r="AM336" s="22">
        <v>163</v>
      </c>
      <c r="AN336" s="22">
        <v>0</v>
      </c>
      <c r="AO336" s="22">
        <v>0</v>
      </c>
      <c r="AP336" s="22">
        <v>23719</v>
      </c>
      <c r="AQ336" s="22">
        <v>0</v>
      </c>
      <c r="AR336" s="22">
        <v>0</v>
      </c>
      <c r="AS336" s="22">
        <v>0</v>
      </c>
      <c r="AT336" s="22">
        <v>70574</v>
      </c>
      <c r="AU336" s="22">
        <v>-11274</v>
      </c>
    </row>
    <row r="337" spans="1:47" x14ac:dyDescent="0.25">
      <c r="A337" s="22" t="s">
        <v>120</v>
      </c>
      <c r="B337" s="22" t="s">
        <v>706</v>
      </c>
      <c r="C337" s="22" t="s">
        <v>793</v>
      </c>
      <c r="D337" s="22" t="s">
        <v>794</v>
      </c>
      <c r="E337" s="22">
        <v>212079</v>
      </c>
      <c r="F337" s="22">
        <v>0</v>
      </c>
      <c r="G337" s="22">
        <v>0</v>
      </c>
      <c r="H337" s="22">
        <v>0</v>
      </c>
      <c r="I337" s="22">
        <v>0</v>
      </c>
      <c r="J337" s="22">
        <v>13935</v>
      </c>
      <c r="K337" s="22">
        <v>0</v>
      </c>
      <c r="L337" s="22">
        <v>20784</v>
      </c>
      <c r="M337" s="22">
        <v>9501</v>
      </c>
      <c r="N337" s="22">
        <v>0</v>
      </c>
      <c r="O337" s="22">
        <v>0</v>
      </c>
      <c r="P337" s="22">
        <v>0</v>
      </c>
      <c r="Q337" s="22">
        <v>420</v>
      </c>
      <c r="R337" s="22">
        <v>6584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196693</v>
      </c>
      <c r="Z337" s="22">
        <v>0</v>
      </c>
      <c r="AA337" s="22">
        <v>0</v>
      </c>
      <c r="AB337" s="22">
        <v>0</v>
      </c>
      <c r="AC337" s="22">
        <v>11759</v>
      </c>
      <c r="AD337" s="22">
        <v>471755</v>
      </c>
      <c r="AE337" s="22">
        <v>27972</v>
      </c>
      <c r="AF337" s="22">
        <v>395123</v>
      </c>
      <c r="AG337" s="22">
        <v>0</v>
      </c>
      <c r="AH337" s="22">
        <v>36624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2903</v>
      </c>
      <c r="AP337" s="22">
        <v>49630</v>
      </c>
      <c r="AQ337" s="22">
        <v>0</v>
      </c>
      <c r="AR337" s="22">
        <v>0</v>
      </c>
      <c r="AS337" s="22">
        <v>2844</v>
      </c>
      <c r="AT337" s="22">
        <v>515096</v>
      </c>
      <c r="AU337" s="22">
        <v>-43341</v>
      </c>
    </row>
    <row r="338" spans="1:47" x14ac:dyDescent="0.25">
      <c r="A338" s="22" t="s">
        <v>120</v>
      </c>
      <c r="B338" s="22" t="s">
        <v>706</v>
      </c>
      <c r="C338" s="22" t="s">
        <v>795</v>
      </c>
      <c r="D338" s="22" t="s">
        <v>796</v>
      </c>
      <c r="E338" s="22">
        <v>211307</v>
      </c>
      <c r="F338" s="22">
        <v>0</v>
      </c>
      <c r="G338" s="22">
        <v>0</v>
      </c>
      <c r="H338" s="22">
        <v>0</v>
      </c>
      <c r="I338" s="22">
        <v>0</v>
      </c>
      <c r="J338" s="22">
        <v>17678</v>
      </c>
      <c r="K338" s="22">
        <v>0</v>
      </c>
      <c r="L338" s="22">
        <v>130</v>
      </c>
      <c r="M338" s="22">
        <v>5975</v>
      </c>
      <c r="N338" s="22">
        <v>1275</v>
      </c>
      <c r="O338" s="22">
        <v>0</v>
      </c>
      <c r="P338" s="22">
        <v>0</v>
      </c>
      <c r="Q338" s="22">
        <v>297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12547</v>
      </c>
      <c r="Z338" s="22">
        <v>0</v>
      </c>
      <c r="AA338" s="22">
        <v>0</v>
      </c>
      <c r="AB338" s="22">
        <v>0</v>
      </c>
      <c r="AC338" s="22">
        <v>0</v>
      </c>
      <c r="AD338" s="22">
        <v>249209</v>
      </c>
      <c r="AE338" s="22">
        <v>10215</v>
      </c>
      <c r="AF338" s="22">
        <v>173631</v>
      </c>
      <c r="AG338" s="22">
        <v>18368</v>
      </c>
      <c r="AH338" s="22">
        <v>11801</v>
      </c>
      <c r="AI338" s="22">
        <v>0</v>
      </c>
      <c r="AJ338" s="22">
        <v>0</v>
      </c>
      <c r="AK338" s="22">
        <v>1703</v>
      </c>
      <c r="AL338" s="22">
        <v>0</v>
      </c>
      <c r="AM338" s="22">
        <v>0</v>
      </c>
      <c r="AN338" s="22">
        <v>0</v>
      </c>
      <c r="AO338" s="22">
        <v>0</v>
      </c>
      <c r="AP338" s="22">
        <v>1762</v>
      </c>
      <c r="AQ338" s="22">
        <v>0</v>
      </c>
      <c r="AR338" s="22">
        <v>0</v>
      </c>
      <c r="AS338" s="22">
        <v>0</v>
      </c>
      <c r="AT338" s="22">
        <v>217480</v>
      </c>
      <c r="AU338" s="22">
        <v>31729</v>
      </c>
    </row>
    <row r="339" spans="1:47" x14ac:dyDescent="0.25">
      <c r="A339" s="22" t="s">
        <v>120</v>
      </c>
      <c r="B339" s="22" t="s">
        <v>706</v>
      </c>
      <c r="C339" s="22" t="s">
        <v>797</v>
      </c>
      <c r="D339" s="22" t="s">
        <v>798</v>
      </c>
      <c r="E339" s="22">
        <v>42660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30</v>
      </c>
      <c r="M339" s="22">
        <v>830</v>
      </c>
      <c r="N339" s="22">
        <v>918</v>
      </c>
      <c r="O339" s="22">
        <v>0</v>
      </c>
      <c r="P339" s="22">
        <v>0</v>
      </c>
      <c r="Q339" s="22">
        <v>2495</v>
      </c>
      <c r="R339" s="22">
        <v>0</v>
      </c>
      <c r="S339" s="22">
        <v>0</v>
      </c>
      <c r="T339" s="22">
        <v>0</v>
      </c>
      <c r="U339" s="22">
        <v>3999</v>
      </c>
      <c r="V339" s="22">
        <v>0</v>
      </c>
      <c r="W339" s="22">
        <v>0</v>
      </c>
      <c r="X339" s="22">
        <v>0</v>
      </c>
      <c r="Y339" s="22">
        <v>20162</v>
      </c>
      <c r="Z339" s="22">
        <v>0</v>
      </c>
      <c r="AA339" s="22">
        <v>0</v>
      </c>
      <c r="AB339" s="22">
        <v>0</v>
      </c>
      <c r="AC339" s="22">
        <v>0</v>
      </c>
      <c r="AD339" s="22">
        <v>71094</v>
      </c>
      <c r="AE339" s="22">
        <v>2391</v>
      </c>
      <c r="AF339" s="22">
        <v>35618</v>
      </c>
      <c r="AG339" s="22">
        <v>9327</v>
      </c>
      <c r="AH339" s="22">
        <v>4449</v>
      </c>
      <c r="AI339" s="22">
        <v>0</v>
      </c>
      <c r="AJ339" s="22">
        <v>0</v>
      </c>
      <c r="AK339" s="22">
        <v>507</v>
      </c>
      <c r="AL339" s="22">
        <v>475</v>
      </c>
      <c r="AM339" s="22">
        <v>25</v>
      </c>
      <c r="AN339" s="22">
        <v>0</v>
      </c>
      <c r="AO339" s="22">
        <v>0</v>
      </c>
      <c r="AP339" s="22">
        <v>8805</v>
      </c>
      <c r="AQ339" s="22">
        <v>0</v>
      </c>
      <c r="AR339" s="22">
        <v>0</v>
      </c>
      <c r="AS339" s="22">
        <v>0</v>
      </c>
      <c r="AT339" s="22">
        <v>61597</v>
      </c>
      <c r="AU339" s="22">
        <v>9497</v>
      </c>
    </row>
    <row r="340" spans="1:47" x14ac:dyDescent="0.25">
      <c r="A340" s="22" t="s">
        <v>120</v>
      </c>
      <c r="B340" s="22" t="s">
        <v>706</v>
      </c>
      <c r="C340" s="22" t="s">
        <v>799</v>
      </c>
      <c r="D340" s="22" t="s">
        <v>800</v>
      </c>
      <c r="E340" s="22">
        <v>56791</v>
      </c>
      <c r="F340" s="22"/>
      <c r="G340" s="22"/>
      <c r="H340" s="22"/>
      <c r="I340" s="22"/>
      <c r="J340" s="22"/>
      <c r="K340" s="22"/>
      <c r="L340" s="22">
        <v>3389</v>
      </c>
      <c r="M340" s="22">
        <v>186</v>
      </c>
      <c r="N340" s="22"/>
      <c r="O340" s="22"/>
      <c r="P340" s="22"/>
      <c r="Q340" s="22">
        <v>2475</v>
      </c>
      <c r="R340" s="22">
        <v>2280</v>
      </c>
      <c r="S340" s="22"/>
      <c r="T340" s="22"/>
      <c r="U340" s="22">
        <v>0</v>
      </c>
      <c r="V340" s="22"/>
      <c r="W340" s="22"/>
      <c r="X340" s="22">
        <v>112531</v>
      </c>
      <c r="Y340" s="22"/>
      <c r="Z340" s="22"/>
      <c r="AA340" s="22"/>
      <c r="AB340" s="22"/>
      <c r="AC340" s="22">
        <v>500</v>
      </c>
      <c r="AD340" s="22">
        <v>178152</v>
      </c>
      <c r="AE340" s="22">
        <v>9025</v>
      </c>
      <c r="AF340" s="22">
        <v>77974</v>
      </c>
      <c r="AG340" s="22"/>
      <c r="AH340" s="22">
        <v>9</v>
      </c>
      <c r="AI340" s="22"/>
      <c r="AJ340" s="22"/>
      <c r="AK340" s="22"/>
      <c r="AL340" s="22">
        <v>1201</v>
      </c>
      <c r="AM340" s="22">
        <v>222</v>
      </c>
      <c r="AN340" s="22"/>
      <c r="AO340" s="22">
        <v>0</v>
      </c>
      <c r="AP340" s="22">
        <v>3184</v>
      </c>
      <c r="AQ340" s="22"/>
      <c r="AR340" s="22"/>
      <c r="AS340" s="22">
        <v>538</v>
      </c>
      <c r="AT340" s="22">
        <v>92153</v>
      </c>
      <c r="AU340" s="22">
        <v>85999</v>
      </c>
    </row>
    <row r="341" spans="1:47" x14ac:dyDescent="0.25">
      <c r="A341" s="22" t="s">
        <v>120</v>
      </c>
      <c r="B341" s="22" t="s">
        <v>706</v>
      </c>
      <c r="C341" s="22" t="s">
        <v>801</v>
      </c>
      <c r="D341" s="22" t="s">
        <v>802</v>
      </c>
      <c r="E341" s="22">
        <v>112561</v>
      </c>
      <c r="F341" s="22">
        <v>0</v>
      </c>
      <c r="G341" s="22">
        <v>0</v>
      </c>
      <c r="H341" s="22">
        <v>98753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4976</v>
      </c>
      <c r="P341" s="22">
        <v>0</v>
      </c>
      <c r="Q341" s="22">
        <v>1242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207932</v>
      </c>
      <c r="AA341" s="22">
        <v>0</v>
      </c>
      <c r="AB341" s="22">
        <v>3870</v>
      </c>
      <c r="AC341" s="22">
        <v>335</v>
      </c>
      <c r="AD341" s="22">
        <v>429669</v>
      </c>
      <c r="AE341" s="22">
        <v>41527</v>
      </c>
      <c r="AF341" s="22">
        <v>89168</v>
      </c>
      <c r="AG341" s="22">
        <v>19443</v>
      </c>
      <c r="AH341" s="22">
        <v>18579</v>
      </c>
      <c r="AI341" s="22">
        <v>0</v>
      </c>
      <c r="AJ341" s="22">
        <v>0</v>
      </c>
      <c r="AK341" s="22">
        <v>0</v>
      </c>
      <c r="AL341" s="22">
        <v>0</v>
      </c>
      <c r="AM341" s="22">
        <v>24</v>
      </c>
      <c r="AN341" s="22">
        <v>0</v>
      </c>
      <c r="AO341" s="22">
        <v>0</v>
      </c>
      <c r="AP341" s="22">
        <v>20176</v>
      </c>
      <c r="AQ341" s="22">
        <v>0</v>
      </c>
      <c r="AR341" s="22">
        <v>0</v>
      </c>
      <c r="AS341" s="22">
        <v>0</v>
      </c>
      <c r="AT341" s="22">
        <v>188917</v>
      </c>
      <c r="AU341" s="22">
        <v>240752</v>
      </c>
    </row>
    <row r="342" spans="1:47" x14ac:dyDescent="0.25">
      <c r="A342" s="22" t="s">
        <v>120</v>
      </c>
      <c r="B342" s="22" t="s">
        <v>706</v>
      </c>
      <c r="C342" s="22" t="s">
        <v>803</v>
      </c>
      <c r="D342" s="22" t="s">
        <v>804</v>
      </c>
      <c r="E342" s="22">
        <v>110728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17216</v>
      </c>
      <c r="M342" s="22">
        <v>2778</v>
      </c>
      <c r="N342" s="22">
        <v>0</v>
      </c>
      <c r="O342" s="22">
        <v>0</v>
      </c>
      <c r="P342" s="22">
        <v>0</v>
      </c>
      <c r="Q342" s="22">
        <v>734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101760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233216</v>
      </c>
      <c r="AE342" s="22">
        <v>20063</v>
      </c>
      <c r="AF342" s="22">
        <v>106327</v>
      </c>
      <c r="AG342" s="22">
        <v>0</v>
      </c>
      <c r="AH342" s="22">
        <v>1800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2726</v>
      </c>
      <c r="AP342" s="22">
        <v>27443</v>
      </c>
      <c r="AQ342" s="22">
        <v>0</v>
      </c>
      <c r="AR342" s="22">
        <v>0</v>
      </c>
      <c r="AS342" s="22">
        <v>0</v>
      </c>
      <c r="AT342" s="22">
        <v>158359</v>
      </c>
      <c r="AU342" s="22">
        <v>74857</v>
      </c>
    </row>
    <row r="343" spans="1:47" x14ac:dyDescent="0.25">
      <c r="A343" s="22" t="s">
        <v>120</v>
      </c>
      <c r="B343" s="22" t="s">
        <v>706</v>
      </c>
      <c r="C343" s="22" t="s">
        <v>805</v>
      </c>
      <c r="D343" s="22" t="s">
        <v>806</v>
      </c>
      <c r="E343" s="22">
        <v>143664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1879</v>
      </c>
      <c r="M343" s="22">
        <v>3021</v>
      </c>
      <c r="N343" s="22">
        <v>24109</v>
      </c>
      <c r="O343" s="22">
        <v>0</v>
      </c>
      <c r="P343" s="22">
        <v>0</v>
      </c>
      <c r="Q343" s="22">
        <v>3907</v>
      </c>
      <c r="R343" s="22">
        <v>0</v>
      </c>
      <c r="S343" s="22">
        <v>0</v>
      </c>
      <c r="T343" s="22">
        <v>2500</v>
      </c>
      <c r="U343" s="22">
        <v>0</v>
      </c>
      <c r="V343" s="22">
        <v>0</v>
      </c>
      <c r="W343" s="22">
        <v>0</v>
      </c>
      <c r="X343" s="22">
        <v>0</v>
      </c>
      <c r="Y343" s="22">
        <v>69917</v>
      </c>
      <c r="Z343" s="22">
        <v>0</v>
      </c>
      <c r="AA343" s="22">
        <v>0</v>
      </c>
      <c r="AB343" s="22">
        <v>0</v>
      </c>
      <c r="AC343" s="22">
        <v>-168</v>
      </c>
      <c r="AD343" s="22">
        <v>248829</v>
      </c>
      <c r="AE343" s="22">
        <v>13286</v>
      </c>
      <c r="AF343" s="22">
        <v>104170</v>
      </c>
      <c r="AG343" s="22">
        <v>357</v>
      </c>
      <c r="AH343" s="22">
        <v>50305</v>
      </c>
      <c r="AI343" s="22">
        <v>0</v>
      </c>
      <c r="AJ343" s="22">
        <v>0</v>
      </c>
      <c r="AK343" s="22">
        <v>1753</v>
      </c>
      <c r="AL343" s="22">
        <v>0</v>
      </c>
      <c r="AM343" s="22">
        <v>25</v>
      </c>
      <c r="AN343" s="22">
        <v>0</v>
      </c>
      <c r="AO343" s="22">
        <v>0</v>
      </c>
      <c r="AP343" s="22">
        <v>17623</v>
      </c>
      <c r="AQ343" s="22">
        <v>0</v>
      </c>
      <c r="AR343" s="22">
        <v>0</v>
      </c>
      <c r="AS343" s="22">
        <v>0</v>
      </c>
      <c r="AT343" s="22">
        <v>187519</v>
      </c>
      <c r="AU343" s="22">
        <v>61310</v>
      </c>
    </row>
    <row r="344" spans="1:47" x14ac:dyDescent="0.25">
      <c r="A344" s="22" t="s">
        <v>120</v>
      </c>
      <c r="B344" s="22" t="s">
        <v>706</v>
      </c>
      <c r="C344" s="22" t="s">
        <v>807</v>
      </c>
      <c r="D344" s="22" t="s">
        <v>808</v>
      </c>
      <c r="E344" s="22">
        <v>173292</v>
      </c>
      <c r="F344" s="22">
        <v>0</v>
      </c>
      <c r="G344" s="22">
        <v>0</v>
      </c>
      <c r="H344" s="22">
        <v>0</v>
      </c>
      <c r="I344" s="22">
        <v>0</v>
      </c>
      <c r="J344" s="22">
        <v>15660</v>
      </c>
      <c r="K344" s="22">
        <v>0</v>
      </c>
      <c r="L344" s="22">
        <v>1137</v>
      </c>
      <c r="M344" s="22">
        <v>8459</v>
      </c>
      <c r="N344" s="22">
        <v>0</v>
      </c>
      <c r="O344" s="22">
        <v>0</v>
      </c>
      <c r="P344" s="22">
        <v>0</v>
      </c>
      <c r="Q344" s="22">
        <v>158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48250</v>
      </c>
      <c r="Z344" s="22">
        <v>1700</v>
      </c>
      <c r="AA344" s="22">
        <v>0</v>
      </c>
      <c r="AB344" s="22">
        <v>0</v>
      </c>
      <c r="AC344" s="22">
        <v>0</v>
      </c>
      <c r="AD344" s="22">
        <v>248656</v>
      </c>
      <c r="AE344" s="22">
        <v>23023</v>
      </c>
      <c r="AF344" s="22">
        <v>92594</v>
      </c>
      <c r="AG344" s="22">
        <v>34488</v>
      </c>
      <c r="AH344" s="22">
        <v>11112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18667</v>
      </c>
      <c r="AQ344" s="22">
        <v>0</v>
      </c>
      <c r="AR344" s="22">
        <v>0</v>
      </c>
      <c r="AS344" s="22">
        <v>0</v>
      </c>
      <c r="AT344" s="22">
        <v>179884</v>
      </c>
      <c r="AU344" s="22">
        <v>68772</v>
      </c>
    </row>
    <row r="345" spans="1:47" x14ac:dyDescent="0.25">
      <c r="A345" s="22" t="s">
        <v>120</v>
      </c>
      <c r="B345" s="22" t="s">
        <v>809</v>
      </c>
      <c r="C345" s="22" t="s">
        <v>810</v>
      </c>
      <c r="D345" s="22" t="s">
        <v>811</v>
      </c>
      <c r="E345" s="22">
        <v>141050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3896</v>
      </c>
      <c r="N345" s="22">
        <v>100</v>
      </c>
      <c r="O345" s="22">
        <v>0</v>
      </c>
      <c r="P345" s="22">
        <v>0</v>
      </c>
      <c r="Q345" s="22">
        <v>822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96971</v>
      </c>
      <c r="X345" s="22">
        <v>0</v>
      </c>
      <c r="Y345" s="22">
        <v>221380</v>
      </c>
      <c r="Z345" s="22">
        <v>0</v>
      </c>
      <c r="AA345" s="22">
        <v>57800</v>
      </c>
      <c r="AB345" s="22">
        <v>0</v>
      </c>
      <c r="AC345" s="22">
        <v>0</v>
      </c>
      <c r="AD345" s="22">
        <v>522019</v>
      </c>
      <c r="AE345" s="22">
        <v>0</v>
      </c>
      <c r="AF345" s="22">
        <v>46477</v>
      </c>
      <c r="AG345" s="22">
        <v>29765</v>
      </c>
      <c r="AH345" s="22">
        <v>5110</v>
      </c>
      <c r="AI345" s="22">
        <v>22074</v>
      </c>
      <c r="AJ345" s="22">
        <v>0</v>
      </c>
      <c r="AK345" s="22">
        <v>95000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  <c r="AQ345" s="22">
        <v>0</v>
      </c>
      <c r="AR345" s="22">
        <v>0</v>
      </c>
      <c r="AS345" s="22">
        <v>0</v>
      </c>
      <c r="AT345" s="22">
        <v>198426</v>
      </c>
      <c r="AU345" s="22">
        <v>323593</v>
      </c>
    </row>
    <row r="346" spans="1:47" x14ac:dyDescent="0.25">
      <c r="A346" s="22" t="s">
        <v>120</v>
      </c>
      <c r="B346" s="22" t="s">
        <v>809</v>
      </c>
      <c r="C346" s="22" t="s">
        <v>812</v>
      </c>
      <c r="D346" s="22" t="s">
        <v>813</v>
      </c>
      <c r="E346" s="22">
        <v>1500550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7613</v>
      </c>
      <c r="N346" s="22">
        <v>25</v>
      </c>
      <c r="O346" s="22">
        <v>0</v>
      </c>
      <c r="P346" s="22">
        <v>0</v>
      </c>
      <c r="Q346" s="22">
        <v>16875</v>
      </c>
      <c r="R346" s="22">
        <v>81205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75497</v>
      </c>
      <c r="Z346" s="22">
        <v>0</v>
      </c>
      <c r="AA346" s="22">
        <v>0</v>
      </c>
      <c r="AB346" s="22">
        <v>0</v>
      </c>
      <c r="AC346" s="22">
        <v>92828</v>
      </c>
      <c r="AD346" s="22">
        <v>1774593</v>
      </c>
      <c r="AE346" s="22">
        <v>0</v>
      </c>
      <c r="AF346" s="22">
        <v>96064</v>
      </c>
      <c r="AG346" s="22">
        <v>517537</v>
      </c>
      <c r="AH346" s="22">
        <v>325</v>
      </c>
      <c r="AI346" s="22">
        <v>1751</v>
      </c>
      <c r="AJ346" s="22">
        <v>0</v>
      </c>
      <c r="AK346" s="22">
        <v>368090</v>
      </c>
      <c r="AL346" s="22">
        <v>0</v>
      </c>
      <c r="AM346" s="22">
        <v>0</v>
      </c>
      <c r="AN346" s="22">
        <v>0</v>
      </c>
      <c r="AO346" s="22">
        <v>0</v>
      </c>
      <c r="AP346" s="22">
        <v>56962</v>
      </c>
      <c r="AQ346" s="22">
        <v>0</v>
      </c>
      <c r="AR346" s="22">
        <v>0</v>
      </c>
      <c r="AS346" s="22">
        <v>0</v>
      </c>
      <c r="AT346" s="22">
        <v>1040729</v>
      </c>
      <c r="AU346" s="22">
        <v>733864</v>
      </c>
    </row>
    <row r="347" spans="1:47" x14ac:dyDescent="0.25">
      <c r="A347" s="22" t="s">
        <v>120</v>
      </c>
      <c r="B347" s="22" t="s">
        <v>809</v>
      </c>
      <c r="C347" s="22" t="s">
        <v>814</v>
      </c>
      <c r="D347" s="22" t="s">
        <v>815</v>
      </c>
      <c r="E347" s="22">
        <v>75471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470</v>
      </c>
      <c r="N347" s="22">
        <v>0</v>
      </c>
      <c r="O347" s="22">
        <v>0</v>
      </c>
      <c r="P347" s="22">
        <v>0</v>
      </c>
      <c r="Q347" s="22">
        <v>3038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17596</v>
      </c>
      <c r="Z347" s="22">
        <v>0</v>
      </c>
      <c r="AA347" s="22">
        <v>0</v>
      </c>
      <c r="AB347" s="22">
        <v>0</v>
      </c>
      <c r="AC347" s="22">
        <v>0</v>
      </c>
      <c r="AD347" s="22">
        <v>96575</v>
      </c>
      <c r="AE347" s="22">
        <v>0</v>
      </c>
      <c r="AF347" s="22">
        <v>9490</v>
      </c>
      <c r="AG347" s="22">
        <v>42538</v>
      </c>
      <c r="AH347" s="22">
        <v>0</v>
      </c>
      <c r="AI347" s="22">
        <v>683</v>
      </c>
      <c r="AJ347" s="22">
        <v>0</v>
      </c>
      <c r="AK347" s="22">
        <v>0</v>
      </c>
      <c r="AL347" s="22">
        <v>2500</v>
      </c>
      <c r="AM347" s="22">
        <v>0</v>
      </c>
      <c r="AN347" s="22">
        <v>0</v>
      </c>
      <c r="AO347" s="22">
        <v>0</v>
      </c>
      <c r="AP347" s="22">
        <v>0</v>
      </c>
      <c r="AQ347" s="22">
        <v>0</v>
      </c>
      <c r="AR347" s="22">
        <v>0</v>
      </c>
      <c r="AS347" s="22">
        <v>0</v>
      </c>
      <c r="AT347" s="22">
        <v>55211</v>
      </c>
      <c r="AU347" s="22">
        <v>41364</v>
      </c>
    </row>
    <row r="348" spans="1:47" x14ac:dyDescent="0.25">
      <c r="A348" s="22" t="s">
        <v>120</v>
      </c>
      <c r="B348" s="22" t="s">
        <v>809</v>
      </c>
      <c r="C348" s="22" t="s">
        <v>816</v>
      </c>
      <c r="D348" s="22" t="s">
        <v>817</v>
      </c>
      <c r="E348" s="22">
        <v>28920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201</v>
      </c>
      <c r="N348" s="22">
        <v>0</v>
      </c>
      <c r="O348" s="22">
        <v>0</v>
      </c>
      <c r="P348" s="22">
        <v>0</v>
      </c>
      <c r="Q348" s="22">
        <v>609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100000</v>
      </c>
      <c r="Z348" s="22">
        <v>0</v>
      </c>
      <c r="AA348" s="22">
        <v>0</v>
      </c>
      <c r="AB348" s="22">
        <v>0</v>
      </c>
      <c r="AC348" s="22">
        <v>0</v>
      </c>
      <c r="AD348" s="22">
        <v>129730</v>
      </c>
      <c r="AE348" s="22">
        <v>0</v>
      </c>
      <c r="AF348" s="22">
        <v>6860</v>
      </c>
      <c r="AG348" s="22">
        <v>1260</v>
      </c>
      <c r="AH348" s="22">
        <v>0</v>
      </c>
      <c r="AI348" s="22">
        <v>2003</v>
      </c>
      <c r="AJ348" s="22">
        <v>100000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  <c r="AQ348" s="22">
        <v>0</v>
      </c>
      <c r="AR348" s="22">
        <v>0</v>
      </c>
      <c r="AS348" s="22">
        <v>585</v>
      </c>
      <c r="AT348" s="22">
        <v>110708</v>
      </c>
      <c r="AU348" s="22">
        <v>19022</v>
      </c>
    </row>
    <row r="349" spans="1:47" x14ac:dyDescent="0.25">
      <c r="A349" s="22" t="s">
        <v>120</v>
      </c>
      <c r="B349" s="22" t="s">
        <v>809</v>
      </c>
      <c r="C349" s="22" t="s">
        <v>818</v>
      </c>
      <c r="D349" s="22" t="s">
        <v>819</v>
      </c>
      <c r="E349" s="22">
        <v>21142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270</v>
      </c>
      <c r="N349" s="22">
        <v>0</v>
      </c>
      <c r="O349" s="22">
        <v>0</v>
      </c>
      <c r="P349" s="22">
        <v>0</v>
      </c>
      <c r="Q349" s="22">
        <v>123</v>
      </c>
      <c r="R349" s="22">
        <v>0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21535</v>
      </c>
      <c r="AE349" s="22">
        <v>0</v>
      </c>
      <c r="AF349" s="22">
        <v>12023</v>
      </c>
      <c r="AG349" s="22">
        <v>1168</v>
      </c>
      <c r="AH349" s="22">
        <v>0</v>
      </c>
      <c r="AI349" s="22">
        <v>10420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0</v>
      </c>
      <c r="AQ349" s="22">
        <v>0</v>
      </c>
      <c r="AR349" s="22">
        <v>0</v>
      </c>
      <c r="AS349" s="22">
        <v>0</v>
      </c>
      <c r="AT349" s="22">
        <v>23611</v>
      </c>
      <c r="AU349" s="22">
        <v>-2076</v>
      </c>
    </row>
    <row r="350" spans="1:47" x14ac:dyDescent="0.25">
      <c r="A350" s="22" t="s">
        <v>120</v>
      </c>
      <c r="B350" s="22" t="s">
        <v>809</v>
      </c>
      <c r="C350" s="22" t="s">
        <v>820</v>
      </c>
      <c r="D350" s="22" t="s">
        <v>821</v>
      </c>
      <c r="E350" s="22">
        <v>964507</v>
      </c>
      <c r="F350" s="22">
        <v>0</v>
      </c>
      <c r="G350" s="22">
        <v>0</v>
      </c>
      <c r="H350" s="22">
        <v>0</v>
      </c>
      <c r="I350" s="22">
        <v>0</v>
      </c>
      <c r="J350" s="22">
        <v>0</v>
      </c>
      <c r="K350" s="22">
        <v>0</v>
      </c>
      <c r="L350" s="22">
        <v>490230</v>
      </c>
      <c r="M350" s="22">
        <v>285</v>
      </c>
      <c r="N350" s="22">
        <v>74209</v>
      </c>
      <c r="O350" s="22">
        <v>650</v>
      </c>
      <c r="P350" s="22">
        <v>0</v>
      </c>
      <c r="Q350" s="22">
        <v>11305</v>
      </c>
      <c r="R350" s="22">
        <v>0</v>
      </c>
      <c r="S350" s="22">
        <v>0</v>
      </c>
      <c r="T350" s="22">
        <v>0</v>
      </c>
      <c r="U350" s="22">
        <v>0</v>
      </c>
      <c r="V350" s="22">
        <v>0</v>
      </c>
      <c r="W350" s="22">
        <v>0</v>
      </c>
      <c r="X350" s="22">
        <v>1340</v>
      </c>
      <c r="Y350" s="22">
        <v>80575</v>
      </c>
      <c r="Z350" s="22">
        <v>0</v>
      </c>
      <c r="AA350" s="22">
        <v>0</v>
      </c>
      <c r="AB350" s="22">
        <v>0</v>
      </c>
      <c r="AC350" s="22">
        <v>59522</v>
      </c>
      <c r="AD350" s="22">
        <v>1682623</v>
      </c>
      <c r="AE350" s="22">
        <v>551347</v>
      </c>
      <c r="AF350" s="22">
        <v>571288</v>
      </c>
      <c r="AG350" s="22">
        <v>0</v>
      </c>
      <c r="AH350" s="22">
        <v>311578</v>
      </c>
      <c r="AI350" s="22">
        <v>-6495</v>
      </c>
      <c r="AJ350" s="22">
        <v>0</v>
      </c>
      <c r="AK350" s="22">
        <v>0</v>
      </c>
      <c r="AL350" s="22">
        <v>0</v>
      </c>
      <c r="AM350" s="22">
        <v>0</v>
      </c>
      <c r="AN350" s="22">
        <v>0</v>
      </c>
      <c r="AO350" s="22">
        <v>17488</v>
      </c>
      <c r="AP350" s="22">
        <v>113873</v>
      </c>
      <c r="AQ350" s="22">
        <v>0</v>
      </c>
      <c r="AR350" s="22">
        <v>0</v>
      </c>
      <c r="AS350" s="22">
        <v>0</v>
      </c>
      <c r="AT350" s="22">
        <v>1559079</v>
      </c>
      <c r="AU350" s="22">
        <v>123544</v>
      </c>
    </row>
    <row r="351" spans="1:47" x14ac:dyDescent="0.25">
      <c r="A351" s="22" t="s">
        <v>120</v>
      </c>
      <c r="B351" s="22" t="s">
        <v>822</v>
      </c>
      <c r="C351" s="22" t="s">
        <v>823</v>
      </c>
      <c r="D351" s="22" t="s">
        <v>824</v>
      </c>
      <c r="E351" s="22">
        <v>22958162</v>
      </c>
      <c r="F351" s="22">
        <v>0</v>
      </c>
      <c r="G351" s="22">
        <v>0</v>
      </c>
      <c r="H351" s="22">
        <v>0</v>
      </c>
      <c r="I351" s="22">
        <v>39523</v>
      </c>
      <c r="J351" s="22">
        <v>0</v>
      </c>
      <c r="K351" s="22">
        <v>0</v>
      </c>
      <c r="L351" s="22">
        <v>4206238</v>
      </c>
      <c r="M351" s="22">
        <v>109366</v>
      </c>
      <c r="N351" s="22">
        <v>0</v>
      </c>
      <c r="O351" s="22">
        <v>0</v>
      </c>
      <c r="P351" s="22">
        <v>0</v>
      </c>
      <c r="Q351" s="22">
        <v>2102549</v>
      </c>
      <c r="R351" s="22">
        <v>4915815</v>
      </c>
      <c r="S351" s="22">
        <v>0</v>
      </c>
      <c r="T351" s="22">
        <v>700</v>
      </c>
      <c r="U351" s="22">
        <v>0</v>
      </c>
      <c r="V351" s="22">
        <v>0</v>
      </c>
      <c r="W351" s="22">
        <v>667009</v>
      </c>
      <c r="X351" s="22">
        <v>0</v>
      </c>
      <c r="Y351" s="22">
        <v>8032259</v>
      </c>
      <c r="Z351" s="22">
        <v>0</v>
      </c>
      <c r="AA351" s="22">
        <v>0</v>
      </c>
      <c r="AB351" s="22">
        <v>0</v>
      </c>
      <c r="AC351" s="22">
        <v>798551</v>
      </c>
      <c r="AD351" s="22">
        <v>43830172</v>
      </c>
      <c r="AE351" s="22">
        <v>12799513</v>
      </c>
      <c r="AF351" s="22">
        <v>9749018</v>
      </c>
      <c r="AG351" s="22">
        <v>319267</v>
      </c>
      <c r="AH351" s="22">
        <v>10009790</v>
      </c>
      <c r="AI351" s="22">
        <v>62402</v>
      </c>
      <c r="AJ351" s="22">
        <v>240071</v>
      </c>
      <c r="AK351" s="22">
        <v>1994198</v>
      </c>
      <c r="AL351" s="22">
        <v>0</v>
      </c>
      <c r="AM351" s="22">
        <v>14527</v>
      </c>
      <c r="AN351" s="22">
        <v>346404</v>
      </c>
      <c r="AO351" s="22">
        <v>7945</v>
      </c>
      <c r="AP351" s="22">
        <v>4635409</v>
      </c>
      <c r="AQ351" s="22">
        <v>109802</v>
      </c>
      <c r="AR351" s="22">
        <v>0</v>
      </c>
      <c r="AS351" s="22">
        <v>-8431111</v>
      </c>
      <c r="AT351" s="22">
        <v>31857235</v>
      </c>
      <c r="AU351" s="22">
        <v>11972937</v>
      </c>
    </row>
    <row r="352" spans="1:47" x14ac:dyDescent="0.25">
      <c r="A352" s="22"/>
      <c r="B352" s="22"/>
      <c r="C352" s="22"/>
      <c r="D352" s="22" t="s">
        <v>825</v>
      </c>
      <c r="E352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6AB67-86C0-46FC-8F21-6E1A1D3C3062}">
  <dimension ref="A1:AP35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1079</v>
      </c>
      <c r="D1" s="20" t="s">
        <v>1080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877</v>
      </c>
      <c r="F2" s="21" t="s">
        <v>878</v>
      </c>
      <c r="G2" s="21" t="s">
        <v>879</v>
      </c>
      <c r="H2" s="21" t="s">
        <v>880</v>
      </c>
      <c r="I2" s="21" t="s">
        <v>881</v>
      </c>
      <c r="J2" s="21" t="s">
        <v>882</v>
      </c>
      <c r="K2" s="21" t="s">
        <v>883</v>
      </c>
      <c r="L2" s="21" t="s">
        <v>884</v>
      </c>
      <c r="M2" s="21" t="s">
        <v>885</v>
      </c>
      <c r="N2" s="21" t="s">
        <v>1081</v>
      </c>
      <c r="O2" s="21" t="s">
        <v>887</v>
      </c>
      <c r="P2" s="21" t="s">
        <v>888</v>
      </c>
      <c r="Q2" s="21" t="s">
        <v>889</v>
      </c>
      <c r="R2" s="21" t="s">
        <v>890</v>
      </c>
      <c r="S2" s="21" t="s">
        <v>891</v>
      </c>
      <c r="T2" s="21" t="s">
        <v>892</v>
      </c>
      <c r="U2" s="21" t="s">
        <v>893</v>
      </c>
      <c r="V2" s="21" t="s">
        <v>894</v>
      </c>
      <c r="W2" s="21" t="s">
        <v>895</v>
      </c>
      <c r="X2" s="21" t="s">
        <v>896</v>
      </c>
      <c r="Y2" s="21" t="s">
        <v>897</v>
      </c>
      <c r="Z2" s="21" t="s">
        <v>1082</v>
      </c>
      <c r="AA2" s="21" t="s">
        <v>899</v>
      </c>
      <c r="AB2" s="21" t="s">
        <v>900</v>
      </c>
      <c r="AC2" s="21" t="s">
        <v>901</v>
      </c>
      <c r="AD2" s="21" t="s">
        <v>902</v>
      </c>
      <c r="AE2" s="21" t="s">
        <v>903</v>
      </c>
      <c r="AF2" s="21" t="s">
        <v>904</v>
      </c>
      <c r="AG2" s="21" t="s">
        <v>905</v>
      </c>
      <c r="AH2" s="21" t="s">
        <v>906</v>
      </c>
      <c r="AI2" s="21" t="s">
        <v>907</v>
      </c>
      <c r="AJ2" s="21" t="s">
        <v>908</v>
      </c>
      <c r="AK2" s="21" t="s">
        <v>909</v>
      </c>
      <c r="AL2" s="21" t="s">
        <v>910</v>
      </c>
      <c r="AM2" s="21" t="s">
        <v>911</v>
      </c>
      <c r="AN2" s="21" t="s">
        <v>912</v>
      </c>
      <c r="AO2" s="21" t="s">
        <v>65</v>
      </c>
      <c r="AP2" s="21" t="s">
        <v>1083</v>
      </c>
    </row>
    <row r="3" spans="1:42" x14ac:dyDescent="0.25">
      <c r="A3" s="21"/>
      <c r="B3" s="21"/>
      <c r="C3" s="21"/>
      <c r="D3" s="21" t="s">
        <v>87</v>
      </c>
      <c r="E3" s="21" t="s">
        <v>1084</v>
      </c>
      <c r="F3" s="21" t="s">
        <v>1085</v>
      </c>
      <c r="G3" s="21" t="s">
        <v>1086</v>
      </c>
      <c r="H3" s="21" t="s">
        <v>1087</v>
      </c>
      <c r="I3" s="21" t="s">
        <v>1088</v>
      </c>
      <c r="J3" s="21" t="s">
        <v>1089</v>
      </c>
      <c r="K3" s="21" t="s">
        <v>1090</v>
      </c>
      <c r="L3" s="21" t="s">
        <v>1091</v>
      </c>
      <c r="M3" s="21" t="s">
        <v>1092</v>
      </c>
      <c r="N3" s="21" t="s">
        <v>1093</v>
      </c>
      <c r="O3" s="21" t="s">
        <v>1094</v>
      </c>
      <c r="P3" s="21" t="s">
        <v>1095</v>
      </c>
      <c r="Q3" s="21" t="s">
        <v>1096</v>
      </c>
      <c r="R3" s="21" t="s">
        <v>1097</v>
      </c>
      <c r="S3" s="21" t="s">
        <v>1098</v>
      </c>
      <c r="T3" s="21" t="s">
        <v>1099</v>
      </c>
      <c r="U3" s="21" t="s">
        <v>1100</v>
      </c>
      <c r="V3" s="21" t="s">
        <v>1101</v>
      </c>
      <c r="W3" s="21" t="s">
        <v>1102</v>
      </c>
      <c r="X3" s="21" t="s">
        <v>1103</v>
      </c>
      <c r="Y3" s="21" t="s">
        <v>1104</v>
      </c>
      <c r="Z3" s="21" t="s">
        <v>1105</v>
      </c>
      <c r="AA3" s="21" t="s">
        <v>1106</v>
      </c>
      <c r="AB3" s="21" t="s">
        <v>1107</v>
      </c>
      <c r="AC3" s="21" t="s">
        <v>1108</v>
      </c>
      <c r="AD3" s="21" t="s">
        <v>1109</v>
      </c>
      <c r="AE3" s="21" t="s">
        <v>1110</v>
      </c>
      <c r="AF3" s="21" t="s">
        <v>1111</v>
      </c>
      <c r="AG3" s="21" t="s">
        <v>1112</v>
      </c>
      <c r="AH3" s="21" t="s">
        <v>1113</v>
      </c>
      <c r="AI3" s="21" t="s">
        <v>1114</v>
      </c>
      <c r="AJ3" s="21" t="s">
        <v>1115</v>
      </c>
      <c r="AK3" s="21" t="s">
        <v>1116</v>
      </c>
      <c r="AL3" s="21" t="s">
        <v>1117</v>
      </c>
      <c r="AM3" s="21" t="s">
        <v>1118</v>
      </c>
      <c r="AN3" s="21" t="s">
        <v>1119</v>
      </c>
      <c r="AO3" s="21" t="s">
        <v>1120</v>
      </c>
      <c r="AP3" s="21" t="s">
        <v>1121</v>
      </c>
    </row>
    <row r="4" spans="1:42" x14ac:dyDescent="0.25">
      <c r="A4" s="22" t="s">
        <v>120</v>
      </c>
      <c r="B4" s="22" t="s">
        <v>121</v>
      </c>
      <c r="C4" s="22" t="s">
        <v>122</v>
      </c>
      <c r="D4" s="22" t="s">
        <v>123</v>
      </c>
      <c r="E4" s="22">
        <v>0</v>
      </c>
      <c r="F4" s="22">
        <v>178880</v>
      </c>
      <c r="G4" s="22">
        <v>0</v>
      </c>
      <c r="H4" s="22">
        <v>0</v>
      </c>
      <c r="I4" s="22">
        <v>138305</v>
      </c>
      <c r="J4" s="22">
        <v>0</v>
      </c>
      <c r="K4" s="22">
        <v>4389974</v>
      </c>
      <c r="L4" s="22">
        <v>0</v>
      </c>
      <c r="M4" s="22">
        <v>0</v>
      </c>
      <c r="N4" s="22">
        <v>0</v>
      </c>
      <c r="O4" s="22">
        <v>20970</v>
      </c>
      <c r="P4" s="22">
        <v>0</v>
      </c>
      <c r="Q4" s="22">
        <v>76218</v>
      </c>
      <c r="R4" s="22">
        <v>0</v>
      </c>
      <c r="S4" s="22">
        <v>0</v>
      </c>
      <c r="T4" s="22">
        <v>5928717</v>
      </c>
      <c r="U4" s="22">
        <v>6003021</v>
      </c>
      <c r="V4" s="22">
        <v>2315675</v>
      </c>
      <c r="W4" s="22">
        <v>0</v>
      </c>
      <c r="X4" s="22">
        <v>0</v>
      </c>
      <c r="Y4" s="22">
        <v>0</v>
      </c>
      <c r="Z4" s="22">
        <v>18367</v>
      </c>
      <c r="AA4" s="22">
        <v>0</v>
      </c>
      <c r="AB4" s="22">
        <v>4695</v>
      </c>
      <c r="AC4" s="22">
        <v>0</v>
      </c>
      <c r="AD4" s="22">
        <v>0</v>
      </c>
      <c r="AE4" s="22">
        <v>0</v>
      </c>
      <c r="AF4" s="22">
        <v>83468</v>
      </c>
      <c r="AG4" s="22">
        <v>0</v>
      </c>
      <c r="AH4" s="22">
        <v>0</v>
      </c>
      <c r="AI4" s="22">
        <v>2347922</v>
      </c>
      <c r="AJ4" s="22">
        <v>98800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21605012</v>
      </c>
    </row>
    <row r="5" spans="1:42" x14ac:dyDescent="0.25">
      <c r="A5" s="22" t="s">
        <v>120</v>
      </c>
      <c r="B5" s="22" t="s">
        <v>121</v>
      </c>
      <c r="C5" s="22" t="s">
        <v>124</v>
      </c>
      <c r="D5" s="22" t="s">
        <v>125</v>
      </c>
      <c r="E5" s="22">
        <v>0</v>
      </c>
      <c r="F5" s="22">
        <v>12489</v>
      </c>
      <c r="G5" s="22">
        <v>0</v>
      </c>
      <c r="H5" s="22">
        <v>0</v>
      </c>
      <c r="I5" s="22">
        <v>19446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1996566</v>
      </c>
      <c r="U5" s="22">
        <v>788668</v>
      </c>
      <c r="V5" s="22">
        <v>1002334</v>
      </c>
      <c r="W5" s="22">
        <v>0</v>
      </c>
      <c r="X5" s="22">
        <v>0</v>
      </c>
      <c r="Y5" s="22">
        <v>0</v>
      </c>
      <c r="Z5" s="22">
        <v>31767</v>
      </c>
      <c r="AA5" s="22">
        <v>0</v>
      </c>
      <c r="AB5" s="22">
        <v>12135</v>
      </c>
      <c r="AC5" s="22">
        <v>0</v>
      </c>
      <c r="AD5" s="22">
        <v>276523</v>
      </c>
      <c r="AE5" s="22">
        <v>0</v>
      </c>
      <c r="AF5" s="22">
        <v>0</v>
      </c>
      <c r="AG5" s="22">
        <v>0</v>
      </c>
      <c r="AH5" s="22">
        <v>0</v>
      </c>
      <c r="AI5" s="22">
        <v>602067</v>
      </c>
      <c r="AJ5" s="22">
        <v>7662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4749657</v>
      </c>
    </row>
    <row r="6" spans="1:42" x14ac:dyDescent="0.25">
      <c r="A6" s="22" t="s">
        <v>120</v>
      </c>
      <c r="B6" s="22" t="s">
        <v>121</v>
      </c>
      <c r="C6" s="22" t="s">
        <v>126</v>
      </c>
      <c r="D6" s="22" t="s">
        <v>127</v>
      </c>
      <c r="E6" s="22">
        <v>0</v>
      </c>
      <c r="F6" s="22">
        <v>21354000</v>
      </c>
      <c r="G6" s="22">
        <v>0</v>
      </c>
      <c r="H6" s="22">
        <v>15617000</v>
      </c>
      <c r="I6" s="22">
        <v>15977000</v>
      </c>
      <c r="J6" s="22">
        <v>0</v>
      </c>
      <c r="K6" s="22">
        <v>6419000</v>
      </c>
      <c r="L6" s="22">
        <v>0</v>
      </c>
      <c r="M6" s="22">
        <v>0</v>
      </c>
      <c r="N6" s="22">
        <v>1388000</v>
      </c>
      <c r="O6" s="22">
        <v>64241000</v>
      </c>
      <c r="P6" s="22">
        <v>0</v>
      </c>
      <c r="Q6" s="22">
        <v>144115000</v>
      </c>
      <c r="R6" s="22">
        <v>0</v>
      </c>
      <c r="S6" s="22">
        <v>0</v>
      </c>
      <c r="T6" s="22">
        <v>238746000</v>
      </c>
      <c r="U6" s="22">
        <v>141720000</v>
      </c>
      <c r="V6" s="22">
        <v>65658000</v>
      </c>
      <c r="W6" s="22">
        <v>0</v>
      </c>
      <c r="X6" s="22">
        <v>14000</v>
      </c>
      <c r="Y6" s="22">
        <v>0</v>
      </c>
      <c r="Z6" s="22">
        <v>0</v>
      </c>
      <c r="AA6" s="22">
        <v>0</v>
      </c>
      <c r="AB6" s="22">
        <v>765000</v>
      </c>
      <c r="AC6" s="22">
        <v>0</v>
      </c>
      <c r="AD6" s="22">
        <v>34868000</v>
      </c>
      <c r="AE6" s="22">
        <v>0</v>
      </c>
      <c r="AF6" s="22">
        <v>0</v>
      </c>
      <c r="AG6" s="22">
        <v>0</v>
      </c>
      <c r="AH6" s="22">
        <v>0</v>
      </c>
      <c r="AI6" s="22">
        <v>36601000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787483000</v>
      </c>
    </row>
    <row r="7" spans="1:42" x14ac:dyDescent="0.25">
      <c r="A7" s="22" t="s">
        <v>120</v>
      </c>
      <c r="B7" s="22" t="s">
        <v>121</v>
      </c>
      <c r="C7" s="22" t="s">
        <v>128</v>
      </c>
      <c r="D7" s="22" t="s">
        <v>129</v>
      </c>
      <c r="E7" s="22">
        <v>0</v>
      </c>
      <c r="F7" s="22">
        <v>193842</v>
      </c>
      <c r="G7" s="22">
        <v>0</v>
      </c>
      <c r="H7" s="22">
        <v>442667</v>
      </c>
      <c r="I7" s="22">
        <v>19200</v>
      </c>
      <c r="J7" s="22">
        <v>0</v>
      </c>
      <c r="K7" s="22">
        <v>167496</v>
      </c>
      <c r="L7" s="22">
        <v>27742</v>
      </c>
      <c r="M7" s="22">
        <v>33444</v>
      </c>
      <c r="N7" s="22">
        <v>9112</v>
      </c>
      <c r="O7" s="22">
        <v>38391</v>
      </c>
      <c r="P7" s="22">
        <v>98904</v>
      </c>
      <c r="Q7" s="22">
        <v>0</v>
      </c>
      <c r="R7" s="22">
        <v>0</v>
      </c>
      <c r="S7" s="22">
        <v>0</v>
      </c>
      <c r="T7" s="22">
        <v>4598401</v>
      </c>
      <c r="U7" s="22">
        <v>2628897</v>
      </c>
      <c r="V7" s="22">
        <v>1887877</v>
      </c>
      <c r="W7" s="22">
        <v>0</v>
      </c>
      <c r="X7" s="22">
        <v>0</v>
      </c>
      <c r="Y7" s="22">
        <v>0</v>
      </c>
      <c r="Z7" s="22">
        <v>112821</v>
      </c>
      <c r="AA7" s="22">
        <v>0</v>
      </c>
      <c r="AB7" s="22">
        <v>5978</v>
      </c>
      <c r="AC7" s="22">
        <v>0</v>
      </c>
      <c r="AD7" s="22">
        <v>4151860</v>
      </c>
      <c r="AE7" s="22">
        <v>0</v>
      </c>
      <c r="AF7" s="22">
        <v>0</v>
      </c>
      <c r="AG7" s="22">
        <v>0</v>
      </c>
      <c r="AH7" s="22">
        <v>0</v>
      </c>
      <c r="AI7" s="22">
        <v>1407751</v>
      </c>
      <c r="AJ7" s="22">
        <v>5316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15829699</v>
      </c>
    </row>
    <row r="8" spans="1:42" x14ac:dyDescent="0.25">
      <c r="A8" s="22" t="s">
        <v>120</v>
      </c>
      <c r="B8" s="22" t="s">
        <v>121</v>
      </c>
      <c r="C8" s="22" t="s">
        <v>130</v>
      </c>
      <c r="D8" s="22" t="s">
        <v>131</v>
      </c>
      <c r="E8" s="22">
        <v>0</v>
      </c>
      <c r="F8" s="22">
        <v>22094</v>
      </c>
      <c r="G8" s="22">
        <v>0</v>
      </c>
      <c r="H8" s="22">
        <v>0</v>
      </c>
      <c r="I8" s="22">
        <v>139600</v>
      </c>
      <c r="J8" s="22">
        <v>0</v>
      </c>
      <c r="K8" s="22">
        <v>0</v>
      </c>
      <c r="L8" s="22">
        <v>0</v>
      </c>
      <c r="M8" s="22">
        <v>0</v>
      </c>
      <c r="N8" s="22">
        <v>34095</v>
      </c>
      <c r="O8" s="22">
        <v>0</v>
      </c>
      <c r="P8" s="22">
        <v>0</v>
      </c>
      <c r="Q8" s="22">
        <v>19826</v>
      </c>
      <c r="R8" s="22">
        <v>0</v>
      </c>
      <c r="S8" s="22">
        <v>0</v>
      </c>
      <c r="T8" s="22">
        <v>2165209</v>
      </c>
      <c r="U8" s="22">
        <v>1152404</v>
      </c>
      <c r="V8" s="22">
        <v>1768453</v>
      </c>
      <c r="W8" s="22">
        <v>80006</v>
      </c>
      <c r="X8" s="22">
        <v>8934</v>
      </c>
      <c r="Y8" s="22">
        <v>0</v>
      </c>
      <c r="Z8" s="22">
        <v>5865</v>
      </c>
      <c r="AA8" s="22">
        <v>0</v>
      </c>
      <c r="AB8" s="22">
        <v>620575</v>
      </c>
      <c r="AC8" s="22">
        <v>0</v>
      </c>
      <c r="AD8" s="22">
        <v>0</v>
      </c>
      <c r="AE8" s="22">
        <v>0</v>
      </c>
      <c r="AF8" s="22">
        <v>38587</v>
      </c>
      <c r="AG8" s="22">
        <v>32569</v>
      </c>
      <c r="AH8" s="22">
        <v>0</v>
      </c>
      <c r="AI8" s="22">
        <v>385568</v>
      </c>
      <c r="AJ8" s="22">
        <v>0</v>
      </c>
      <c r="AK8" s="22">
        <v>0</v>
      </c>
      <c r="AL8" s="22">
        <v>10543</v>
      </c>
      <c r="AM8" s="22">
        <v>0</v>
      </c>
      <c r="AN8" s="22">
        <v>0</v>
      </c>
      <c r="AO8" s="22">
        <v>0</v>
      </c>
      <c r="AP8" s="22">
        <v>6484328</v>
      </c>
    </row>
    <row r="9" spans="1:42" x14ac:dyDescent="0.25">
      <c r="A9" s="22" t="s">
        <v>120</v>
      </c>
      <c r="B9" s="22" t="s">
        <v>121</v>
      </c>
      <c r="C9" s="22" t="s">
        <v>132</v>
      </c>
      <c r="D9" s="22" t="s">
        <v>133</v>
      </c>
      <c r="E9" s="22">
        <v>0</v>
      </c>
      <c r="F9" s="22">
        <v>13552000</v>
      </c>
      <c r="G9" s="22">
        <v>0</v>
      </c>
      <c r="H9" s="22">
        <v>12778000</v>
      </c>
      <c r="I9" s="22">
        <v>1720000</v>
      </c>
      <c r="J9" s="22">
        <v>0</v>
      </c>
      <c r="K9" s="22">
        <v>5160000</v>
      </c>
      <c r="L9" s="22">
        <v>0</v>
      </c>
      <c r="M9" s="22">
        <v>0</v>
      </c>
      <c r="N9" s="22">
        <v>10590000</v>
      </c>
      <c r="O9" s="22">
        <v>12122000</v>
      </c>
      <c r="P9" s="22">
        <v>0</v>
      </c>
      <c r="Q9" s="22">
        <v>95400000</v>
      </c>
      <c r="R9" s="22">
        <v>24758000</v>
      </c>
      <c r="S9" s="22">
        <v>1887000</v>
      </c>
      <c r="T9" s="22">
        <v>0</v>
      </c>
      <c r="U9" s="22">
        <v>81790000</v>
      </c>
      <c r="V9" s="22">
        <v>105454000</v>
      </c>
      <c r="W9" s="22">
        <v>0</v>
      </c>
      <c r="X9" s="22">
        <v>835000</v>
      </c>
      <c r="Y9" s="22">
        <v>0</v>
      </c>
      <c r="Z9" s="22">
        <v>1501000</v>
      </c>
      <c r="AA9" s="22">
        <v>0</v>
      </c>
      <c r="AB9" s="22">
        <v>532000</v>
      </c>
      <c r="AC9" s="22">
        <v>0</v>
      </c>
      <c r="AD9" s="22">
        <v>10037000</v>
      </c>
      <c r="AE9" s="22">
        <v>238000</v>
      </c>
      <c r="AF9" s="22">
        <v>9348000</v>
      </c>
      <c r="AG9" s="22">
        <v>0</v>
      </c>
      <c r="AH9" s="22">
        <v>0</v>
      </c>
      <c r="AI9" s="22">
        <v>24660000</v>
      </c>
      <c r="AJ9" s="22">
        <v>1200000</v>
      </c>
      <c r="AK9" s="22">
        <v>21479000</v>
      </c>
      <c r="AL9" s="22">
        <v>0</v>
      </c>
      <c r="AM9" s="22">
        <v>0</v>
      </c>
      <c r="AN9" s="22">
        <v>0</v>
      </c>
      <c r="AO9" s="22">
        <v>0</v>
      </c>
      <c r="AP9" s="22">
        <v>435041000</v>
      </c>
    </row>
    <row r="10" spans="1:42" x14ac:dyDescent="0.25">
      <c r="A10" s="22" t="s">
        <v>120</v>
      </c>
      <c r="B10" s="22" t="s">
        <v>121</v>
      </c>
      <c r="C10" s="22" t="s">
        <v>134</v>
      </c>
      <c r="D10" s="22" t="s">
        <v>135</v>
      </c>
      <c r="E10" s="22">
        <v>26519</v>
      </c>
      <c r="F10" s="22">
        <v>0</v>
      </c>
      <c r="G10" s="22">
        <v>18602</v>
      </c>
      <c r="H10" s="22">
        <v>28969</v>
      </c>
      <c r="I10" s="22">
        <v>27594</v>
      </c>
      <c r="J10" s="22">
        <v>0</v>
      </c>
      <c r="K10" s="22">
        <v>35686</v>
      </c>
      <c r="L10" s="22">
        <v>0</v>
      </c>
      <c r="M10" s="22">
        <v>0</v>
      </c>
      <c r="N10" s="22">
        <v>13254</v>
      </c>
      <c r="O10" s="22">
        <v>94623</v>
      </c>
      <c r="P10" s="22">
        <v>0</v>
      </c>
      <c r="Q10" s="22">
        <v>0</v>
      </c>
      <c r="R10" s="22">
        <v>0</v>
      </c>
      <c r="S10" s="22">
        <v>123482</v>
      </c>
      <c r="T10" s="22">
        <v>3606099</v>
      </c>
      <c r="U10" s="22">
        <v>3302782</v>
      </c>
      <c r="V10" s="22">
        <v>1395789</v>
      </c>
      <c r="W10" s="22">
        <v>0</v>
      </c>
      <c r="X10" s="22">
        <v>53562</v>
      </c>
      <c r="Y10" s="22">
        <v>0</v>
      </c>
      <c r="Z10" s="22">
        <v>42199</v>
      </c>
      <c r="AA10" s="22">
        <v>0</v>
      </c>
      <c r="AB10" s="22">
        <v>63824</v>
      </c>
      <c r="AC10" s="22">
        <v>0</v>
      </c>
      <c r="AD10" s="22">
        <v>300</v>
      </c>
      <c r="AE10" s="22">
        <v>0</v>
      </c>
      <c r="AF10" s="22">
        <v>7623</v>
      </c>
      <c r="AG10" s="22">
        <v>0</v>
      </c>
      <c r="AH10" s="22">
        <v>0</v>
      </c>
      <c r="AI10" s="22">
        <v>1359064</v>
      </c>
      <c r="AJ10" s="22">
        <v>184338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10384309</v>
      </c>
    </row>
    <row r="11" spans="1:42" x14ac:dyDescent="0.25">
      <c r="A11" s="22" t="s">
        <v>120</v>
      </c>
      <c r="B11" s="22" t="s">
        <v>121</v>
      </c>
      <c r="C11" s="22" t="s">
        <v>136</v>
      </c>
      <c r="D11" s="22" t="s">
        <v>137</v>
      </c>
      <c r="E11" s="22">
        <v>0</v>
      </c>
      <c r="F11" s="22">
        <v>1902845</v>
      </c>
      <c r="G11" s="22">
        <v>0</v>
      </c>
      <c r="H11" s="22">
        <v>115662</v>
      </c>
      <c r="I11" s="22">
        <v>2098456</v>
      </c>
      <c r="J11" s="22">
        <v>0</v>
      </c>
      <c r="K11" s="22">
        <v>0</v>
      </c>
      <c r="L11" s="22">
        <v>5977</v>
      </c>
      <c r="M11" s="22">
        <v>0</v>
      </c>
      <c r="N11" s="22">
        <v>860408</v>
      </c>
      <c r="O11" s="22">
        <v>174015</v>
      </c>
      <c r="P11" s="22">
        <v>4663689</v>
      </c>
      <c r="Q11" s="22">
        <v>653102</v>
      </c>
      <c r="R11" s="22">
        <v>1597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193492</v>
      </c>
      <c r="Y11" s="22">
        <v>0</v>
      </c>
      <c r="Z11" s="22">
        <v>90051</v>
      </c>
      <c r="AA11" s="22">
        <v>0</v>
      </c>
      <c r="AB11" s="22">
        <v>109741</v>
      </c>
      <c r="AC11" s="22">
        <v>0</v>
      </c>
      <c r="AD11" s="22">
        <v>13600</v>
      </c>
      <c r="AE11" s="22">
        <v>0</v>
      </c>
      <c r="AF11" s="22">
        <v>0</v>
      </c>
      <c r="AG11" s="22">
        <v>0</v>
      </c>
      <c r="AH11" s="22">
        <v>156050</v>
      </c>
      <c r="AI11" s="22">
        <v>4072331</v>
      </c>
      <c r="AJ11" s="22">
        <v>1141610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16252626</v>
      </c>
    </row>
    <row r="12" spans="1:42" x14ac:dyDescent="0.25">
      <c r="A12" s="22" t="s">
        <v>120</v>
      </c>
      <c r="B12" s="22" t="s">
        <v>121</v>
      </c>
      <c r="C12" s="22" t="s">
        <v>138</v>
      </c>
      <c r="D12" s="22" t="s">
        <v>139</v>
      </c>
      <c r="E12" s="22">
        <v>4750</v>
      </c>
      <c r="F12" s="22">
        <v>190659</v>
      </c>
      <c r="G12" s="22">
        <v>90</v>
      </c>
      <c r="H12" s="22">
        <v>0</v>
      </c>
      <c r="I12" s="22">
        <v>39984</v>
      </c>
      <c r="J12" s="22">
        <v>0</v>
      </c>
      <c r="K12" s="22">
        <v>337446</v>
      </c>
      <c r="L12" s="22">
        <v>20149</v>
      </c>
      <c r="M12" s="22">
        <v>0</v>
      </c>
      <c r="N12" s="22">
        <v>0</v>
      </c>
      <c r="O12" s="22">
        <v>17710</v>
      </c>
      <c r="P12" s="22">
        <v>0</v>
      </c>
      <c r="Q12" s="22">
        <v>63423</v>
      </c>
      <c r="R12" s="22">
        <v>453816</v>
      </c>
      <c r="S12" s="22">
        <v>0</v>
      </c>
      <c r="T12" s="22">
        <v>3726411</v>
      </c>
      <c r="U12" s="22">
        <v>2802496</v>
      </c>
      <c r="V12" s="22">
        <v>1641551</v>
      </c>
      <c r="W12" s="22">
        <v>0</v>
      </c>
      <c r="X12" s="22">
        <v>855294</v>
      </c>
      <c r="Y12" s="22">
        <v>0</v>
      </c>
      <c r="Z12" s="22">
        <v>38729</v>
      </c>
      <c r="AA12" s="22">
        <v>0</v>
      </c>
      <c r="AB12" s="22">
        <v>515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6175692</v>
      </c>
      <c r="AJ12" s="22">
        <v>835815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17204530</v>
      </c>
    </row>
    <row r="13" spans="1:42" x14ac:dyDescent="0.25">
      <c r="A13" s="22" t="s">
        <v>120</v>
      </c>
      <c r="B13" s="22" t="s">
        <v>121</v>
      </c>
      <c r="C13" s="22" t="s">
        <v>140</v>
      </c>
      <c r="D13" s="22" t="s">
        <v>141</v>
      </c>
      <c r="E13" s="22">
        <v>0</v>
      </c>
      <c r="F13" s="22">
        <v>1148000</v>
      </c>
      <c r="G13" s="22">
        <v>0</v>
      </c>
      <c r="H13" s="22">
        <v>1432000</v>
      </c>
      <c r="I13" s="22">
        <v>293000</v>
      </c>
      <c r="J13" s="22">
        <v>0</v>
      </c>
      <c r="K13" s="22">
        <v>6107000</v>
      </c>
      <c r="L13" s="22">
        <v>75000</v>
      </c>
      <c r="M13" s="22">
        <v>1217000</v>
      </c>
      <c r="N13" s="22">
        <v>522000</v>
      </c>
      <c r="O13" s="22">
        <v>1525000</v>
      </c>
      <c r="P13" s="22">
        <v>0</v>
      </c>
      <c r="Q13" s="22">
        <v>5127000</v>
      </c>
      <c r="R13" s="22">
        <v>0</v>
      </c>
      <c r="S13" s="22">
        <v>2792000</v>
      </c>
      <c r="T13" s="22">
        <v>16828000</v>
      </c>
      <c r="U13" s="22">
        <v>13126000</v>
      </c>
      <c r="V13" s="22">
        <v>14028000</v>
      </c>
      <c r="W13" s="22">
        <v>0</v>
      </c>
      <c r="X13" s="22">
        <v>0</v>
      </c>
      <c r="Y13" s="22">
        <v>0</v>
      </c>
      <c r="Z13" s="22">
        <v>598000</v>
      </c>
      <c r="AA13" s="22">
        <v>0</v>
      </c>
      <c r="AB13" s="22">
        <v>501000</v>
      </c>
      <c r="AC13" s="22">
        <v>0</v>
      </c>
      <c r="AD13" s="22">
        <v>8488000</v>
      </c>
      <c r="AE13" s="22">
        <v>0</v>
      </c>
      <c r="AF13" s="22">
        <v>0</v>
      </c>
      <c r="AG13" s="22">
        <v>0</v>
      </c>
      <c r="AH13" s="22">
        <v>0</v>
      </c>
      <c r="AI13" s="22">
        <v>5572000</v>
      </c>
      <c r="AJ13" s="22">
        <v>629000</v>
      </c>
      <c r="AK13" s="22">
        <v>0</v>
      </c>
      <c r="AL13" s="22">
        <v>0</v>
      </c>
      <c r="AM13" s="22">
        <v>0</v>
      </c>
      <c r="AN13" s="22">
        <v>54229000</v>
      </c>
      <c r="AO13" s="22">
        <v>0</v>
      </c>
      <c r="AP13" s="22">
        <v>134237000</v>
      </c>
    </row>
    <row r="14" spans="1:42" x14ac:dyDescent="0.25">
      <c r="A14" s="22" t="s">
        <v>120</v>
      </c>
      <c r="B14" s="22" t="s">
        <v>121</v>
      </c>
      <c r="C14" s="22" t="s">
        <v>142</v>
      </c>
      <c r="D14" s="22" t="s">
        <v>143</v>
      </c>
      <c r="E14" s="22">
        <v>0</v>
      </c>
      <c r="F14" s="22">
        <v>44000</v>
      </c>
      <c r="G14" s="22">
        <v>0</v>
      </c>
      <c r="H14" s="22">
        <v>0</v>
      </c>
      <c r="I14" s="22">
        <v>325000</v>
      </c>
      <c r="J14" s="22">
        <v>617000</v>
      </c>
      <c r="K14" s="22">
        <v>0</v>
      </c>
      <c r="L14" s="22">
        <v>0</v>
      </c>
      <c r="M14" s="22">
        <v>0</v>
      </c>
      <c r="N14" s="22">
        <v>57000</v>
      </c>
      <c r="O14" s="22">
        <v>47000</v>
      </c>
      <c r="P14" s="22">
        <v>301000</v>
      </c>
      <c r="Q14" s="22">
        <v>818000</v>
      </c>
      <c r="R14" s="22">
        <v>0</v>
      </c>
      <c r="S14" s="22">
        <v>198000</v>
      </c>
      <c r="T14" s="22">
        <v>13205000</v>
      </c>
      <c r="U14" s="22">
        <v>10080000</v>
      </c>
      <c r="V14" s="22">
        <v>7557000</v>
      </c>
      <c r="W14" s="22">
        <v>0</v>
      </c>
      <c r="X14" s="22">
        <v>248000</v>
      </c>
      <c r="Y14" s="22">
        <v>28000</v>
      </c>
      <c r="Z14" s="22">
        <v>383000</v>
      </c>
      <c r="AA14" s="22">
        <v>0</v>
      </c>
      <c r="AB14" s="22">
        <v>0</v>
      </c>
      <c r="AC14" s="22">
        <v>0</v>
      </c>
      <c r="AD14" s="22">
        <v>11480000</v>
      </c>
      <c r="AE14" s="22">
        <v>0</v>
      </c>
      <c r="AF14" s="22">
        <v>0</v>
      </c>
      <c r="AG14" s="22">
        <v>0</v>
      </c>
      <c r="AH14" s="22">
        <v>0</v>
      </c>
      <c r="AI14" s="22">
        <v>4077000</v>
      </c>
      <c r="AJ14" s="22">
        <v>1097000</v>
      </c>
      <c r="AK14" s="22">
        <v>0</v>
      </c>
      <c r="AL14" s="22">
        <v>0</v>
      </c>
      <c r="AM14" s="22">
        <v>104662000</v>
      </c>
      <c r="AN14" s="22">
        <v>69993000</v>
      </c>
      <c r="AO14" s="22">
        <v>0</v>
      </c>
      <c r="AP14" s="22">
        <v>225217000</v>
      </c>
    </row>
    <row r="15" spans="1:42" x14ac:dyDescent="0.25">
      <c r="A15" s="22" t="s">
        <v>120</v>
      </c>
      <c r="B15" s="22" t="s">
        <v>121</v>
      </c>
      <c r="C15" s="22" t="s">
        <v>144</v>
      </c>
      <c r="D15" s="22" t="s">
        <v>145</v>
      </c>
      <c r="E15" s="22">
        <v>0</v>
      </c>
      <c r="F15" s="22">
        <v>238958</v>
      </c>
      <c r="G15" s="22">
        <v>0</v>
      </c>
      <c r="H15" s="22">
        <v>0</v>
      </c>
      <c r="I15" s="22">
        <v>1528497</v>
      </c>
      <c r="J15" s="22">
        <v>0</v>
      </c>
      <c r="K15" s="22">
        <v>6254897</v>
      </c>
      <c r="L15" s="22">
        <v>1176661</v>
      </c>
      <c r="M15" s="22">
        <v>91933</v>
      </c>
      <c r="N15" s="22">
        <v>4297</v>
      </c>
      <c r="O15" s="22">
        <v>163881</v>
      </c>
      <c r="P15" s="22">
        <v>0</v>
      </c>
      <c r="Q15" s="22">
        <v>4009736</v>
      </c>
      <c r="R15" s="22">
        <v>0</v>
      </c>
      <c r="S15" s="22">
        <v>0</v>
      </c>
      <c r="T15" s="22">
        <v>15060765</v>
      </c>
      <c r="U15" s="22">
        <v>15821227</v>
      </c>
      <c r="V15" s="22">
        <v>15382858</v>
      </c>
      <c r="W15" s="22">
        <v>0</v>
      </c>
      <c r="X15" s="22">
        <v>0</v>
      </c>
      <c r="Y15" s="22">
        <v>0</v>
      </c>
      <c r="Z15" s="22">
        <v>349160</v>
      </c>
      <c r="AA15" s="22">
        <v>0</v>
      </c>
      <c r="AB15" s="22">
        <v>0</v>
      </c>
      <c r="AC15" s="22">
        <v>0</v>
      </c>
      <c r="AD15" s="22">
        <v>7136800</v>
      </c>
      <c r="AE15" s="22">
        <v>0</v>
      </c>
      <c r="AF15" s="22">
        <v>0</v>
      </c>
      <c r="AG15" s="22">
        <v>0</v>
      </c>
      <c r="AH15" s="22">
        <v>0</v>
      </c>
      <c r="AI15" s="22">
        <v>3773989</v>
      </c>
      <c r="AJ15" s="22">
        <v>194836</v>
      </c>
      <c r="AK15" s="22">
        <v>0</v>
      </c>
      <c r="AL15" s="22">
        <v>0</v>
      </c>
      <c r="AM15" s="22">
        <v>0</v>
      </c>
      <c r="AN15" s="22">
        <v>30198873</v>
      </c>
      <c r="AO15" s="22">
        <v>0</v>
      </c>
      <c r="AP15" s="22">
        <v>101387368</v>
      </c>
    </row>
    <row r="16" spans="1:42" x14ac:dyDescent="0.25">
      <c r="A16" s="22" t="s">
        <v>120</v>
      </c>
      <c r="B16" s="22" t="s">
        <v>121</v>
      </c>
      <c r="C16" s="22" t="s">
        <v>146</v>
      </c>
      <c r="D16" s="22" t="s">
        <v>147</v>
      </c>
      <c r="E16" s="22">
        <v>0</v>
      </c>
      <c r="F16" s="22">
        <v>54882</v>
      </c>
      <c r="G16" s="22">
        <v>234490</v>
      </c>
      <c r="H16" s="22">
        <v>32408</v>
      </c>
      <c r="I16" s="22">
        <v>2046425</v>
      </c>
      <c r="J16" s="22">
        <v>0</v>
      </c>
      <c r="K16" s="22">
        <v>0</v>
      </c>
      <c r="L16" s="22">
        <v>1655</v>
      </c>
      <c r="M16" s="22">
        <v>0</v>
      </c>
      <c r="N16" s="22">
        <v>49988</v>
      </c>
      <c r="O16" s="22">
        <v>15257</v>
      </c>
      <c r="P16" s="22">
        <v>0</v>
      </c>
      <c r="Q16" s="22">
        <v>388236</v>
      </c>
      <c r="R16" s="22">
        <v>0</v>
      </c>
      <c r="S16" s="22">
        <v>0</v>
      </c>
      <c r="T16" s="22">
        <v>6962986</v>
      </c>
      <c r="U16" s="22">
        <v>0</v>
      </c>
      <c r="V16" s="22">
        <v>2292092</v>
      </c>
      <c r="W16" s="22">
        <v>0</v>
      </c>
      <c r="X16" s="22">
        <v>27431</v>
      </c>
      <c r="Y16" s="22">
        <v>0</v>
      </c>
      <c r="Z16" s="22">
        <v>0</v>
      </c>
      <c r="AA16" s="22">
        <v>0</v>
      </c>
      <c r="AB16" s="22">
        <v>161925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2554179</v>
      </c>
      <c r="AJ16" s="22">
        <v>194928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15016882</v>
      </c>
    </row>
    <row r="17" spans="1:42" x14ac:dyDescent="0.25">
      <c r="A17" s="22" t="s">
        <v>120</v>
      </c>
      <c r="B17" s="22" t="s">
        <v>121</v>
      </c>
      <c r="C17" s="22" t="s">
        <v>148</v>
      </c>
      <c r="D17" s="22" t="s">
        <v>149</v>
      </c>
      <c r="E17" s="22">
        <v>15908</v>
      </c>
      <c r="F17" s="22">
        <v>274315</v>
      </c>
      <c r="G17" s="22">
        <v>0</v>
      </c>
      <c r="H17" s="22">
        <v>403256</v>
      </c>
      <c r="I17" s="22">
        <v>9653</v>
      </c>
      <c r="J17" s="22">
        <v>0</v>
      </c>
      <c r="K17" s="22">
        <v>711391</v>
      </c>
      <c r="L17" s="22">
        <v>18224</v>
      </c>
      <c r="M17" s="22">
        <v>0</v>
      </c>
      <c r="N17" s="22">
        <v>45497</v>
      </c>
      <c r="O17" s="22">
        <v>101220</v>
      </c>
      <c r="P17" s="22">
        <v>0</v>
      </c>
      <c r="Q17" s="22">
        <v>3018881</v>
      </c>
      <c r="R17" s="22">
        <v>2644359</v>
      </c>
      <c r="S17" s="22">
        <v>0</v>
      </c>
      <c r="T17" s="22">
        <v>7993345</v>
      </c>
      <c r="U17" s="22">
        <v>8522645</v>
      </c>
      <c r="V17" s="22">
        <v>3365872</v>
      </c>
      <c r="W17" s="22">
        <v>0</v>
      </c>
      <c r="X17" s="22">
        <v>195879</v>
      </c>
      <c r="Y17" s="22">
        <v>0</v>
      </c>
      <c r="Z17" s="22">
        <v>67770</v>
      </c>
      <c r="AA17" s="22">
        <v>0</v>
      </c>
      <c r="AB17" s="22">
        <v>413953</v>
      </c>
      <c r="AC17" s="22">
        <v>64</v>
      </c>
      <c r="AD17" s="22">
        <v>0</v>
      </c>
      <c r="AE17" s="22">
        <v>0</v>
      </c>
      <c r="AF17" s="22">
        <v>12761</v>
      </c>
      <c r="AG17" s="22">
        <v>0</v>
      </c>
      <c r="AH17" s="22">
        <v>0</v>
      </c>
      <c r="AI17" s="22">
        <v>5817928</v>
      </c>
      <c r="AJ17" s="22">
        <v>1480774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35113695</v>
      </c>
    </row>
    <row r="18" spans="1:42" x14ac:dyDescent="0.25">
      <c r="A18" s="22" t="s">
        <v>120</v>
      </c>
      <c r="B18" s="22" t="s">
        <v>121</v>
      </c>
      <c r="C18" s="22" t="s">
        <v>150</v>
      </c>
      <c r="D18" s="22" t="s">
        <v>151</v>
      </c>
      <c r="E18" s="22">
        <v>0</v>
      </c>
      <c r="F18" s="22">
        <v>8100</v>
      </c>
      <c r="G18" s="22">
        <v>0</v>
      </c>
      <c r="H18" s="22">
        <v>13575</v>
      </c>
      <c r="I18" s="22">
        <v>0</v>
      </c>
      <c r="J18" s="22">
        <v>0</v>
      </c>
      <c r="K18" s="22">
        <v>0</v>
      </c>
      <c r="L18" s="22">
        <v>32600</v>
      </c>
      <c r="M18" s="22">
        <v>0</v>
      </c>
      <c r="N18" s="22">
        <v>440</v>
      </c>
      <c r="O18" s="22">
        <v>0</v>
      </c>
      <c r="P18" s="22">
        <v>3725</v>
      </c>
      <c r="Q18" s="22">
        <v>0</v>
      </c>
      <c r="R18" s="22">
        <v>0</v>
      </c>
      <c r="S18" s="22">
        <v>0</v>
      </c>
      <c r="T18" s="22">
        <v>3534555</v>
      </c>
      <c r="U18" s="22">
        <v>946383</v>
      </c>
      <c r="V18" s="22">
        <v>1295830</v>
      </c>
      <c r="W18" s="22">
        <v>0</v>
      </c>
      <c r="X18" s="22">
        <v>71048</v>
      </c>
      <c r="Y18" s="22">
        <v>0</v>
      </c>
      <c r="Z18" s="22">
        <v>45524</v>
      </c>
      <c r="AA18" s="22">
        <v>0</v>
      </c>
      <c r="AB18" s="22">
        <v>0</v>
      </c>
      <c r="AC18" s="22">
        <v>0</v>
      </c>
      <c r="AD18" s="22">
        <v>145505</v>
      </c>
      <c r="AE18" s="22">
        <v>0</v>
      </c>
      <c r="AF18" s="22">
        <v>0</v>
      </c>
      <c r="AG18" s="22">
        <v>0</v>
      </c>
      <c r="AH18" s="22">
        <v>0</v>
      </c>
      <c r="AI18" s="22">
        <v>158063</v>
      </c>
      <c r="AJ18" s="22">
        <v>21327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6276675</v>
      </c>
    </row>
    <row r="19" spans="1:42" x14ac:dyDescent="0.25">
      <c r="A19" s="22" t="s">
        <v>120</v>
      </c>
      <c r="B19" s="22" t="s">
        <v>152</v>
      </c>
      <c r="C19" s="22" t="s">
        <v>153</v>
      </c>
      <c r="D19" s="22" t="s">
        <v>154</v>
      </c>
      <c r="E19" s="22">
        <v>0</v>
      </c>
      <c r="F19" s="22">
        <v>224909</v>
      </c>
      <c r="G19" s="22">
        <v>0</v>
      </c>
      <c r="H19" s="22">
        <v>84992</v>
      </c>
      <c r="I19" s="22">
        <v>28842</v>
      </c>
      <c r="J19" s="22">
        <v>0</v>
      </c>
      <c r="K19" s="22">
        <v>38399</v>
      </c>
      <c r="L19" s="22">
        <v>30805</v>
      </c>
      <c r="M19" s="22">
        <v>0</v>
      </c>
      <c r="N19" s="22">
        <v>317283</v>
      </c>
      <c r="O19" s="22">
        <v>13221</v>
      </c>
      <c r="P19" s="22">
        <v>0</v>
      </c>
      <c r="Q19" s="22">
        <v>15984</v>
      </c>
      <c r="R19" s="22">
        <v>0</v>
      </c>
      <c r="S19" s="22">
        <v>0</v>
      </c>
      <c r="T19" s="22">
        <v>744164</v>
      </c>
      <c r="U19" s="22">
        <v>555212</v>
      </c>
      <c r="V19" s="22">
        <v>657599</v>
      </c>
      <c r="W19" s="22">
        <v>0</v>
      </c>
      <c r="X19" s="22">
        <v>0</v>
      </c>
      <c r="Y19" s="22">
        <v>0</v>
      </c>
      <c r="Z19" s="22">
        <v>7914</v>
      </c>
      <c r="AA19" s="22">
        <v>0</v>
      </c>
      <c r="AB19" s="22">
        <v>29841</v>
      </c>
      <c r="AC19" s="22">
        <v>0</v>
      </c>
      <c r="AD19" s="22">
        <v>0</v>
      </c>
      <c r="AE19" s="22">
        <v>0</v>
      </c>
      <c r="AF19" s="22">
        <v>0</v>
      </c>
      <c r="AG19" s="22">
        <v>82620</v>
      </c>
      <c r="AH19" s="22">
        <v>0</v>
      </c>
      <c r="AI19" s="22">
        <v>291558</v>
      </c>
      <c r="AJ19" s="22">
        <v>13895</v>
      </c>
      <c r="AK19" s="22">
        <v>274382</v>
      </c>
      <c r="AL19" s="22">
        <v>0</v>
      </c>
      <c r="AM19" s="22">
        <v>0</v>
      </c>
      <c r="AN19" s="22">
        <v>956838</v>
      </c>
      <c r="AO19" s="22">
        <v>0</v>
      </c>
      <c r="AP19" s="22">
        <v>4368458</v>
      </c>
    </row>
    <row r="20" spans="1:42" x14ac:dyDescent="0.25">
      <c r="A20" s="22" t="s">
        <v>120</v>
      </c>
      <c r="B20" s="22" t="s">
        <v>152</v>
      </c>
      <c r="C20" s="22" t="s">
        <v>155</v>
      </c>
      <c r="D20" s="22" t="s">
        <v>156</v>
      </c>
      <c r="E20" s="22">
        <v>0</v>
      </c>
      <c r="F20" s="22">
        <v>3025</v>
      </c>
      <c r="G20" s="22">
        <v>0</v>
      </c>
      <c r="H20" s="22">
        <v>0</v>
      </c>
      <c r="I20" s="22">
        <v>7029</v>
      </c>
      <c r="J20" s="22">
        <v>0</v>
      </c>
      <c r="K20" s="22">
        <v>0</v>
      </c>
      <c r="L20" s="22">
        <v>0</v>
      </c>
      <c r="M20" s="22">
        <v>0</v>
      </c>
      <c r="N20" s="22">
        <v>185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773948</v>
      </c>
      <c r="U20" s="22">
        <v>1278274</v>
      </c>
      <c r="V20" s="22">
        <v>650558</v>
      </c>
      <c r="W20" s="22">
        <v>0</v>
      </c>
      <c r="X20" s="22">
        <v>36671</v>
      </c>
      <c r="Y20" s="22">
        <v>452215</v>
      </c>
      <c r="Z20" s="22">
        <v>9500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554337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3765742</v>
      </c>
    </row>
    <row r="21" spans="1:42" x14ac:dyDescent="0.25">
      <c r="A21" s="22" t="s">
        <v>120</v>
      </c>
      <c r="B21" s="22" t="s">
        <v>152</v>
      </c>
      <c r="C21" s="22" t="s">
        <v>157</v>
      </c>
      <c r="D21" s="22" t="s">
        <v>158</v>
      </c>
      <c r="E21" s="22">
        <v>0</v>
      </c>
      <c r="F21" s="22">
        <v>27888</v>
      </c>
      <c r="G21" s="22">
        <v>0</v>
      </c>
      <c r="H21" s="22">
        <v>0</v>
      </c>
      <c r="I21" s="22">
        <v>49881</v>
      </c>
      <c r="J21" s="22">
        <v>0</v>
      </c>
      <c r="K21" s="22">
        <v>106634</v>
      </c>
      <c r="L21" s="22">
        <v>153</v>
      </c>
      <c r="M21" s="22">
        <v>0</v>
      </c>
      <c r="N21" s="22">
        <v>0</v>
      </c>
      <c r="O21" s="22">
        <v>43735</v>
      </c>
      <c r="P21" s="22">
        <v>22038</v>
      </c>
      <c r="Q21" s="22">
        <v>0</v>
      </c>
      <c r="R21" s="22">
        <v>0</v>
      </c>
      <c r="S21" s="22">
        <v>0</v>
      </c>
      <c r="T21" s="22">
        <v>1356717</v>
      </c>
      <c r="U21" s="22">
        <v>301977</v>
      </c>
      <c r="V21" s="22">
        <v>8065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2440</v>
      </c>
      <c r="AC21" s="22">
        <v>4265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15329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1939122</v>
      </c>
    </row>
    <row r="22" spans="1:42" x14ac:dyDescent="0.25">
      <c r="A22" s="22" t="s">
        <v>120</v>
      </c>
      <c r="B22" s="22" t="s">
        <v>152</v>
      </c>
      <c r="C22" s="22" t="s">
        <v>159</v>
      </c>
      <c r="D22" s="22" t="s">
        <v>160</v>
      </c>
      <c r="E22" s="22">
        <v>0</v>
      </c>
      <c r="F22" s="22">
        <v>512495</v>
      </c>
      <c r="G22" s="22">
        <v>0</v>
      </c>
      <c r="H22" s="22">
        <v>510361</v>
      </c>
      <c r="I22" s="22">
        <v>1240998</v>
      </c>
      <c r="J22" s="22">
        <v>0</v>
      </c>
      <c r="K22" s="22">
        <v>1317407</v>
      </c>
      <c r="L22" s="22">
        <v>7051</v>
      </c>
      <c r="M22" s="22">
        <v>0</v>
      </c>
      <c r="N22" s="22">
        <v>27695</v>
      </c>
      <c r="O22" s="22">
        <v>53355</v>
      </c>
      <c r="P22" s="22">
        <v>176035</v>
      </c>
      <c r="Q22" s="22">
        <v>3649527</v>
      </c>
      <c r="R22" s="22">
        <v>0</v>
      </c>
      <c r="S22" s="22">
        <v>0</v>
      </c>
      <c r="T22" s="22">
        <v>19459335</v>
      </c>
      <c r="U22" s="22">
        <v>15198074</v>
      </c>
      <c r="V22" s="22">
        <v>6299452</v>
      </c>
      <c r="W22" s="22">
        <v>238104</v>
      </c>
      <c r="X22" s="22">
        <v>1161935</v>
      </c>
      <c r="Y22" s="22">
        <v>0</v>
      </c>
      <c r="Z22" s="22">
        <v>0</v>
      </c>
      <c r="AA22" s="22">
        <v>0</v>
      </c>
      <c r="AB22" s="22">
        <v>659944</v>
      </c>
      <c r="AC22" s="22">
        <v>74870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13981092</v>
      </c>
      <c r="AJ22" s="22">
        <v>139073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64706803</v>
      </c>
    </row>
    <row r="23" spans="1:42" x14ac:dyDescent="0.25">
      <c r="A23" s="22" t="s">
        <v>120</v>
      </c>
      <c r="B23" s="22" t="s">
        <v>152</v>
      </c>
      <c r="C23" s="22" t="s">
        <v>161</v>
      </c>
      <c r="D23" s="22" t="s">
        <v>162</v>
      </c>
      <c r="E23" s="22">
        <v>45</v>
      </c>
      <c r="F23" s="22">
        <v>349400</v>
      </c>
      <c r="G23" s="22">
        <v>15140</v>
      </c>
      <c r="H23" s="22">
        <v>1093504</v>
      </c>
      <c r="I23" s="22">
        <v>72010</v>
      </c>
      <c r="J23" s="22">
        <v>0</v>
      </c>
      <c r="K23" s="22">
        <v>1008096</v>
      </c>
      <c r="L23" s="22">
        <v>0</v>
      </c>
      <c r="M23" s="22">
        <v>0</v>
      </c>
      <c r="N23" s="22">
        <v>149891</v>
      </c>
      <c r="O23" s="22">
        <v>1070598</v>
      </c>
      <c r="P23" s="22">
        <v>0</v>
      </c>
      <c r="Q23" s="22">
        <v>1227410</v>
      </c>
      <c r="R23" s="22">
        <v>0</v>
      </c>
      <c r="S23" s="22">
        <v>0</v>
      </c>
      <c r="T23" s="22">
        <v>14847035</v>
      </c>
      <c r="U23" s="22">
        <v>5818154</v>
      </c>
      <c r="V23" s="22">
        <v>6446023</v>
      </c>
      <c r="W23" s="22">
        <v>0</v>
      </c>
      <c r="X23" s="22">
        <v>4230</v>
      </c>
      <c r="Y23" s="22">
        <v>25449</v>
      </c>
      <c r="Z23" s="22">
        <v>968</v>
      </c>
      <c r="AA23" s="22">
        <v>0</v>
      </c>
      <c r="AB23" s="22">
        <v>103733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11515</v>
      </c>
      <c r="AI23" s="22">
        <v>491060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32734261</v>
      </c>
    </row>
    <row r="24" spans="1:42" x14ac:dyDescent="0.25">
      <c r="A24" s="22" t="s">
        <v>120</v>
      </c>
      <c r="B24" s="22" t="s">
        <v>163</v>
      </c>
      <c r="C24" s="22" t="s">
        <v>164</v>
      </c>
      <c r="D24" s="22" t="s">
        <v>165</v>
      </c>
      <c r="E24" s="22">
        <v>0</v>
      </c>
      <c r="F24" s="22">
        <v>13594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29167</v>
      </c>
      <c r="P24" s="22">
        <v>0</v>
      </c>
      <c r="Q24" s="22">
        <v>0</v>
      </c>
      <c r="R24" s="22">
        <v>0</v>
      </c>
      <c r="S24" s="22">
        <v>0</v>
      </c>
      <c r="T24" s="22">
        <v>63542</v>
      </c>
      <c r="U24" s="22">
        <v>13944</v>
      </c>
      <c r="V24" s="22">
        <v>9091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14483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143821</v>
      </c>
    </row>
    <row r="25" spans="1:42" x14ac:dyDescent="0.25">
      <c r="A25" s="22" t="s">
        <v>120</v>
      </c>
      <c r="B25" s="22" t="s">
        <v>163</v>
      </c>
      <c r="C25" s="22" t="s">
        <v>166</v>
      </c>
      <c r="D25" s="22" t="s">
        <v>167</v>
      </c>
      <c r="E25" s="22">
        <v>0</v>
      </c>
      <c r="F25" s="22">
        <v>18614</v>
      </c>
      <c r="G25" s="22">
        <v>0</v>
      </c>
      <c r="H25" s="22">
        <v>0</v>
      </c>
      <c r="I25" s="22">
        <v>38203</v>
      </c>
      <c r="J25" s="22">
        <v>0</v>
      </c>
      <c r="K25" s="22">
        <v>0</v>
      </c>
      <c r="L25" s="22">
        <v>0</v>
      </c>
      <c r="M25" s="22">
        <v>0</v>
      </c>
      <c r="N25" s="22">
        <v>108368</v>
      </c>
      <c r="O25" s="22">
        <v>82788</v>
      </c>
      <c r="P25" s="22">
        <v>10860</v>
      </c>
      <c r="Q25" s="22">
        <v>0</v>
      </c>
      <c r="R25" s="22">
        <v>0</v>
      </c>
      <c r="S25" s="22">
        <v>18857</v>
      </c>
      <c r="T25" s="22">
        <v>114191</v>
      </c>
      <c r="U25" s="22">
        <v>42243</v>
      </c>
      <c r="V25" s="22">
        <v>0</v>
      </c>
      <c r="W25" s="22">
        <v>0</v>
      </c>
      <c r="X25" s="22">
        <v>0</v>
      </c>
      <c r="Y25" s="22">
        <v>0</v>
      </c>
      <c r="Z25" s="22">
        <v>4250</v>
      </c>
      <c r="AA25" s="22">
        <v>0</v>
      </c>
      <c r="AB25" s="22">
        <v>40</v>
      </c>
      <c r="AC25" s="22">
        <v>35307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295742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769463</v>
      </c>
    </row>
    <row r="26" spans="1:42" x14ac:dyDescent="0.25">
      <c r="A26" s="22" t="s">
        <v>120</v>
      </c>
      <c r="B26" s="22" t="s">
        <v>163</v>
      </c>
      <c r="C26" s="22" t="s">
        <v>168</v>
      </c>
      <c r="D26" s="22" t="s">
        <v>169</v>
      </c>
      <c r="E26" s="22">
        <v>0</v>
      </c>
      <c r="F26" s="22">
        <v>10008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143674</v>
      </c>
      <c r="P26" s="22">
        <v>0</v>
      </c>
      <c r="Q26" s="22">
        <v>0</v>
      </c>
      <c r="R26" s="22">
        <v>0</v>
      </c>
      <c r="S26" s="22">
        <v>0</v>
      </c>
      <c r="T26" s="22">
        <v>60878</v>
      </c>
      <c r="U26" s="22">
        <v>21707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27249</v>
      </c>
      <c r="AD26" s="22">
        <v>5737</v>
      </c>
      <c r="AE26" s="22">
        <v>0</v>
      </c>
      <c r="AF26" s="22">
        <v>0</v>
      </c>
      <c r="AG26" s="22">
        <v>0</v>
      </c>
      <c r="AH26" s="22">
        <v>0</v>
      </c>
      <c r="AI26" s="22">
        <v>7627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276880</v>
      </c>
    </row>
    <row r="27" spans="1:42" x14ac:dyDescent="0.25">
      <c r="A27" s="22" t="s">
        <v>120</v>
      </c>
      <c r="B27" s="22" t="s">
        <v>163</v>
      </c>
      <c r="C27" s="22" t="s">
        <v>170</v>
      </c>
      <c r="D27" s="22" t="s">
        <v>171</v>
      </c>
      <c r="E27" s="22">
        <v>0</v>
      </c>
      <c r="F27" s="22">
        <v>19073</v>
      </c>
      <c r="G27" s="22">
        <v>0</v>
      </c>
      <c r="H27" s="22">
        <v>0</v>
      </c>
      <c r="I27" s="22">
        <v>64327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152941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11875</v>
      </c>
      <c r="V27" s="22">
        <v>24974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21589</v>
      </c>
      <c r="AD27" s="22">
        <v>0</v>
      </c>
      <c r="AE27" s="22">
        <v>0</v>
      </c>
      <c r="AF27" s="22">
        <v>0</v>
      </c>
      <c r="AG27" s="22">
        <v>251528</v>
      </c>
      <c r="AH27" s="22">
        <v>0</v>
      </c>
      <c r="AI27" s="22">
        <v>35309</v>
      </c>
      <c r="AJ27" s="22">
        <v>0</v>
      </c>
      <c r="AK27" s="22">
        <v>0</v>
      </c>
      <c r="AL27" s="22">
        <v>27539</v>
      </c>
      <c r="AM27" s="22">
        <v>0</v>
      </c>
      <c r="AN27" s="22">
        <v>0</v>
      </c>
      <c r="AO27" s="22">
        <v>12523</v>
      </c>
      <c r="AP27" s="22">
        <v>621678</v>
      </c>
    </row>
    <row r="28" spans="1:42" x14ac:dyDescent="0.25">
      <c r="A28" s="22" t="s">
        <v>120</v>
      </c>
      <c r="B28" s="22" t="s">
        <v>163</v>
      </c>
      <c r="C28" s="22" t="s">
        <v>172</v>
      </c>
      <c r="D28" s="22" t="s">
        <v>173</v>
      </c>
      <c r="E28" s="22">
        <v>2889</v>
      </c>
      <c r="F28" s="22">
        <v>6016</v>
      </c>
      <c r="G28" s="22">
        <v>0</v>
      </c>
      <c r="H28" s="22">
        <v>0</v>
      </c>
      <c r="I28" s="22">
        <v>7550</v>
      </c>
      <c r="J28" s="22">
        <v>0</v>
      </c>
      <c r="K28" s="22">
        <v>0</v>
      </c>
      <c r="L28" s="22">
        <v>30000</v>
      </c>
      <c r="M28" s="22">
        <v>0</v>
      </c>
      <c r="N28" s="22">
        <v>4841</v>
      </c>
      <c r="O28" s="22">
        <v>197602</v>
      </c>
      <c r="P28" s="22">
        <v>16381</v>
      </c>
      <c r="Q28" s="22">
        <v>0</v>
      </c>
      <c r="R28" s="22">
        <v>0</v>
      </c>
      <c r="S28" s="22">
        <v>0</v>
      </c>
      <c r="T28" s="22">
        <v>746316</v>
      </c>
      <c r="U28" s="22">
        <v>127234</v>
      </c>
      <c r="V28" s="22">
        <v>0</v>
      </c>
      <c r="W28" s="22">
        <v>0</v>
      </c>
      <c r="X28" s="22">
        <v>16994</v>
      </c>
      <c r="Y28" s="22">
        <v>0</v>
      </c>
      <c r="Z28" s="22">
        <v>0</v>
      </c>
      <c r="AA28" s="22">
        <v>0</v>
      </c>
      <c r="AB28" s="22">
        <v>24000</v>
      </c>
      <c r="AC28" s="22">
        <v>20314</v>
      </c>
      <c r="AD28" s="22">
        <v>20875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1221012</v>
      </c>
    </row>
    <row r="29" spans="1:42" x14ac:dyDescent="0.25">
      <c r="A29" s="22" t="s">
        <v>120</v>
      </c>
      <c r="B29" s="22" t="s">
        <v>163</v>
      </c>
      <c r="C29" s="22" t="s">
        <v>174</v>
      </c>
      <c r="D29" s="22" t="s">
        <v>175</v>
      </c>
      <c r="E29" s="22">
        <v>4026</v>
      </c>
      <c r="F29" s="22">
        <v>2681</v>
      </c>
      <c r="G29" s="22">
        <v>3045</v>
      </c>
      <c r="H29" s="22">
        <v>0</v>
      </c>
      <c r="I29" s="22">
        <v>121946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19328</v>
      </c>
      <c r="P29" s="22">
        <v>0</v>
      </c>
      <c r="Q29" s="22">
        <v>0</v>
      </c>
      <c r="R29" s="22">
        <v>0</v>
      </c>
      <c r="S29" s="22">
        <v>0</v>
      </c>
      <c r="T29" s="22">
        <v>72298</v>
      </c>
      <c r="U29" s="22">
        <v>178469</v>
      </c>
      <c r="V29" s="22">
        <v>64662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10397</v>
      </c>
      <c r="AD29" s="22">
        <v>0</v>
      </c>
      <c r="AE29" s="22">
        <v>0</v>
      </c>
      <c r="AF29" s="22">
        <v>0</v>
      </c>
      <c r="AG29" s="22">
        <v>7953</v>
      </c>
      <c r="AH29" s="22">
        <v>0</v>
      </c>
      <c r="AI29" s="22">
        <v>4025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488830</v>
      </c>
    </row>
    <row r="30" spans="1:42" x14ac:dyDescent="0.25">
      <c r="A30" s="22" t="s">
        <v>120</v>
      </c>
      <c r="B30" s="22" t="s">
        <v>163</v>
      </c>
      <c r="C30" s="22" t="s">
        <v>176</v>
      </c>
      <c r="D30" s="22" t="s">
        <v>177</v>
      </c>
      <c r="E30" s="22">
        <v>0</v>
      </c>
      <c r="F30" s="22">
        <v>12093</v>
      </c>
      <c r="G30" s="22">
        <v>0</v>
      </c>
      <c r="H30" s="22">
        <v>0</v>
      </c>
      <c r="I30" s="22">
        <v>8835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78732</v>
      </c>
      <c r="P30" s="22">
        <v>0</v>
      </c>
      <c r="Q30" s="22">
        <v>0</v>
      </c>
      <c r="R30" s="22">
        <v>0</v>
      </c>
      <c r="S30" s="22">
        <v>0</v>
      </c>
      <c r="T30" s="22">
        <v>111868</v>
      </c>
      <c r="U30" s="22">
        <v>32517</v>
      </c>
      <c r="V30" s="22">
        <v>19473</v>
      </c>
      <c r="W30" s="22">
        <v>0</v>
      </c>
      <c r="X30" s="22">
        <v>0</v>
      </c>
      <c r="Y30" s="22">
        <v>0</v>
      </c>
      <c r="Z30" s="22">
        <v>275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263793</v>
      </c>
    </row>
    <row r="31" spans="1:42" x14ac:dyDescent="0.25">
      <c r="A31" s="22" t="s">
        <v>120</v>
      </c>
      <c r="B31" s="22" t="s">
        <v>163</v>
      </c>
      <c r="C31" s="22" t="s">
        <v>178</v>
      </c>
      <c r="D31" s="22" t="s">
        <v>179</v>
      </c>
      <c r="E31" s="22">
        <v>0</v>
      </c>
      <c r="F31" s="22">
        <v>11762</v>
      </c>
      <c r="G31" s="22">
        <v>0</v>
      </c>
      <c r="H31" s="22">
        <v>0</v>
      </c>
      <c r="I31" s="22">
        <v>386307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129</v>
      </c>
      <c r="P31" s="22">
        <v>0</v>
      </c>
      <c r="Q31" s="22">
        <v>0</v>
      </c>
      <c r="R31" s="22">
        <v>0</v>
      </c>
      <c r="S31" s="22">
        <v>0</v>
      </c>
      <c r="T31" s="22">
        <v>276199</v>
      </c>
      <c r="U31" s="22">
        <v>26132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10069</v>
      </c>
      <c r="AC31" s="22">
        <v>36796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929011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1676405</v>
      </c>
    </row>
    <row r="32" spans="1:42" x14ac:dyDescent="0.25">
      <c r="A32" s="22" t="s">
        <v>120</v>
      </c>
      <c r="B32" s="22" t="s">
        <v>163</v>
      </c>
      <c r="C32" s="22" t="s">
        <v>180</v>
      </c>
      <c r="D32" s="22" t="s">
        <v>181</v>
      </c>
      <c r="E32" s="22">
        <v>0</v>
      </c>
      <c r="F32" s="22">
        <v>7581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8947</v>
      </c>
      <c r="O32" s="22">
        <v>158670</v>
      </c>
      <c r="P32" s="22">
        <v>0</v>
      </c>
      <c r="Q32" s="22">
        <v>0</v>
      </c>
      <c r="R32" s="22">
        <v>0</v>
      </c>
      <c r="S32" s="22">
        <v>0</v>
      </c>
      <c r="T32" s="22">
        <v>36224</v>
      </c>
      <c r="U32" s="22">
        <v>42000</v>
      </c>
      <c r="V32" s="22">
        <v>0</v>
      </c>
      <c r="W32" s="22">
        <v>0</v>
      </c>
      <c r="X32" s="22">
        <v>0</v>
      </c>
      <c r="Y32" s="22">
        <v>0</v>
      </c>
      <c r="Z32" s="22">
        <v>830</v>
      </c>
      <c r="AA32" s="22">
        <v>0</v>
      </c>
      <c r="AB32" s="22">
        <v>0</v>
      </c>
      <c r="AC32" s="22">
        <v>21290</v>
      </c>
      <c r="AD32" s="22">
        <v>13875</v>
      </c>
      <c r="AE32" s="22">
        <v>0</v>
      </c>
      <c r="AF32" s="22">
        <v>0</v>
      </c>
      <c r="AG32" s="22">
        <v>0</v>
      </c>
      <c r="AH32" s="22">
        <v>0</v>
      </c>
      <c r="AI32" s="22">
        <v>4400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293817</v>
      </c>
    </row>
    <row r="33" spans="1:42" x14ac:dyDescent="0.25">
      <c r="A33" s="22" t="s">
        <v>120</v>
      </c>
      <c r="B33" s="22" t="s">
        <v>163</v>
      </c>
      <c r="C33" s="22" t="s">
        <v>182</v>
      </c>
      <c r="D33" s="22" t="s">
        <v>183</v>
      </c>
      <c r="E33" s="22">
        <v>0</v>
      </c>
      <c r="F33" s="22">
        <v>17367</v>
      </c>
      <c r="G33" s="22">
        <v>250743</v>
      </c>
      <c r="H33" s="22">
        <v>54145</v>
      </c>
      <c r="I33" s="22">
        <v>189521</v>
      </c>
      <c r="J33" s="22">
        <v>0</v>
      </c>
      <c r="K33" s="22">
        <v>0</v>
      </c>
      <c r="L33" s="22">
        <v>0</v>
      </c>
      <c r="M33" s="22">
        <v>20963</v>
      </c>
      <c r="N33" s="22">
        <v>0</v>
      </c>
      <c r="O33" s="22">
        <v>175704</v>
      </c>
      <c r="P33" s="22">
        <v>0</v>
      </c>
      <c r="Q33" s="22">
        <v>0</v>
      </c>
      <c r="R33" s="22">
        <v>0</v>
      </c>
      <c r="S33" s="22">
        <v>0</v>
      </c>
      <c r="T33" s="22">
        <v>41890</v>
      </c>
      <c r="U33" s="22">
        <v>7027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54008</v>
      </c>
      <c r="AC33" s="22">
        <v>799465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110266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1721099</v>
      </c>
    </row>
    <row r="34" spans="1:42" x14ac:dyDescent="0.25">
      <c r="A34" s="22" t="s">
        <v>120</v>
      </c>
      <c r="B34" s="22" t="s">
        <v>163</v>
      </c>
      <c r="C34" s="22" t="s">
        <v>184</v>
      </c>
      <c r="D34" s="22" t="s">
        <v>185</v>
      </c>
      <c r="E34" s="22">
        <v>0</v>
      </c>
      <c r="F34" s="22">
        <v>11564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171467</v>
      </c>
      <c r="P34" s="22">
        <v>0</v>
      </c>
      <c r="Q34" s="22">
        <v>0</v>
      </c>
      <c r="R34" s="22">
        <v>0</v>
      </c>
      <c r="S34" s="22">
        <v>0</v>
      </c>
      <c r="T34" s="22">
        <v>60066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171129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414226</v>
      </c>
    </row>
    <row r="35" spans="1:42" x14ac:dyDescent="0.25">
      <c r="A35" s="22" t="s">
        <v>120</v>
      </c>
      <c r="B35" s="22" t="s">
        <v>163</v>
      </c>
      <c r="C35" s="22" t="s">
        <v>186</v>
      </c>
      <c r="D35" s="22" t="s">
        <v>187</v>
      </c>
      <c r="E35" s="22">
        <v>0</v>
      </c>
      <c r="F35" s="22">
        <v>7803</v>
      </c>
      <c r="G35" s="22">
        <v>0</v>
      </c>
      <c r="H35" s="22">
        <v>0</v>
      </c>
      <c r="I35" s="22">
        <v>34606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2102</v>
      </c>
      <c r="P35" s="22">
        <v>0</v>
      </c>
      <c r="Q35" s="22">
        <v>0</v>
      </c>
      <c r="R35" s="22">
        <v>0</v>
      </c>
      <c r="S35" s="22">
        <v>0</v>
      </c>
      <c r="T35" s="22">
        <v>195519</v>
      </c>
      <c r="U35" s="22">
        <v>24741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15175</v>
      </c>
      <c r="AC35" s="22">
        <v>51826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331772</v>
      </c>
    </row>
    <row r="36" spans="1:42" x14ac:dyDescent="0.25">
      <c r="A36" s="22" t="s">
        <v>120</v>
      </c>
      <c r="B36" s="22" t="s">
        <v>163</v>
      </c>
      <c r="C36" s="22" t="s">
        <v>188</v>
      </c>
      <c r="D36" s="22" t="s">
        <v>189</v>
      </c>
      <c r="E36" s="22">
        <v>0</v>
      </c>
      <c r="F36" s="22">
        <v>5595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227227</v>
      </c>
      <c r="P36" s="22">
        <v>41683</v>
      </c>
      <c r="Q36" s="22">
        <v>0</v>
      </c>
      <c r="R36" s="22">
        <v>0</v>
      </c>
      <c r="S36" s="22">
        <v>0</v>
      </c>
      <c r="T36" s="22">
        <v>14996</v>
      </c>
      <c r="U36" s="22">
        <v>21678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50</v>
      </c>
      <c r="AC36" s="22">
        <v>302397</v>
      </c>
      <c r="AD36" s="22">
        <v>1133461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1747087</v>
      </c>
    </row>
    <row r="37" spans="1:42" x14ac:dyDescent="0.25">
      <c r="A37" s="22" t="s">
        <v>120</v>
      </c>
      <c r="B37" s="22" t="s">
        <v>163</v>
      </c>
      <c r="C37" s="22" t="s">
        <v>190</v>
      </c>
      <c r="D37" s="22" t="s">
        <v>191</v>
      </c>
      <c r="E37" s="22"/>
      <c r="F37" s="22">
        <v>20690</v>
      </c>
      <c r="G37" s="22"/>
      <c r="H37" s="22"/>
      <c r="I37" s="22">
        <v>42496</v>
      </c>
      <c r="J37" s="22"/>
      <c r="K37" s="22"/>
      <c r="L37" s="22">
        <v>670</v>
      </c>
      <c r="M37" s="22"/>
      <c r="N37" s="22"/>
      <c r="O37" s="22">
        <v>108922</v>
      </c>
      <c r="P37" s="22"/>
      <c r="Q37" s="22"/>
      <c r="R37" s="22"/>
      <c r="S37" s="22"/>
      <c r="T37" s="22">
        <v>547994</v>
      </c>
      <c r="U37" s="22">
        <v>97863</v>
      </c>
      <c r="V37" s="22">
        <v>27791</v>
      </c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>
        <v>51691</v>
      </c>
      <c r="AP37" s="22">
        <v>898117</v>
      </c>
    </row>
    <row r="38" spans="1:42" x14ac:dyDescent="0.25">
      <c r="A38" s="22" t="s">
        <v>120</v>
      </c>
      <c r="B38" s="22" t="s">
        <v>163</v>
      </c>
      <c r="C38" s="22" t="s">
        <v>192</v>
      </c>
      <c r="D38" s="22" t="s">
        <v>193</v>
      </c>
      <c r="E38" s="22">
        <v>0</v>
      </c>
      <c r="F38" s="22">
        <v>7205</v>
      </c>
      <c r="G38" s="22">
        <v>0</v>
      </c>
      <c r="H38" s="22">
        <v>0</v>
      </c>
      <c r="I38" s="22">
        <v>0</v>
      </c>
      <c r="J38" s="22">
        <v>0</v>
      </c>
      <c r="K38" s="22">
        <v>90529</v>
      </c>
      <c r="L38" s="22">
        <v>0</v>
      </c>
      <c r="M38" s="22">
        <v>0</v>
      </c>
      <c r="N38" s="22">
        <v>0</v>
      </c>
      <c r="O38" s="22">
        <v>243729</v>
      </c>
      <c r="P38" s="22">
        <v>41395</v>
      </c>
      <c r="Q38" s="22">
        <v>0</v>
      </c>
      <c r="R38" s="22">
        <v>0</v>
      </c>
      <c r="S38" s="22">
        <v>0</v>
      </c>
      <c r="T38" s="22">
        <v>64105</v>
      </c>
      <c r="U38" s="22">
        <v>9241</v>
      </c>
      <c r="V38" s="22">
        <v>21337</v>
      </c>
      <c r="W38" s="22">
        <v>0</v>
      </c>
      <c r="X38" s="22">
        <v>0</v>
      </c>
      <c r="Y38" s="22">
        <v>0</v>
      </c>
      <c r="Z38" s="22">
        <v>200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39343</v>
      </c>
      <c r="AP38" s="22">
        <v>517084</v>
      </c>
    </row>
    <row r="39" spans="1:42" x14ac:dyDescent="0.25">
      <c r="A39" s="22" t="s">
        <v>120</v>
      </c>
      <c r="B39" s="22" t="s">
        <v>163</v>
      </c>
      <c r="C39" s="22" t="s">
        <v>194</v>
      </c>
      <c r="D39" s="22" t="s">
        <v>195</v>
      </c>
      <c r="E39" s="22">
        <v>0</v>
      </c>
      <c r="F39" s="22">
        <v>18823</v>
      </c>
      <c r="G39" s="22">
        <v>0</v>
      </c>
      <c r="H39" s="22">
        <v>0</v>
      </c>
      <c r="I39" s="22">
        <v>154675</v>
      </c>
      <c r="J39" s="22">
        <v>0</v>
      </c>
      <c r="K39" s="22">
        <v>77707</v>
      </c>
      <c r="L39" s="22">
        <v>0</v>
      </c>
      <c r="M39" s="22">
        <v>31552</v>
      </c>
      <c r="N39" s="22">
        <v>0</v>
      </c>
      <c r="O39" s="22">
        <v>186361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36588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8484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514190</v>
      </c>
    </row>
    <row r="40" spans="1:42" x14ac:dyDescent="0.25">
      <c r="A40" s="22" t="s">
        <v>120</v>
      </c>
      <c r="B40" s="22" t="s">
        <v>163</v>
      </c>
      <c r="C40" s="22" t="s">
        <v>196</v>
      </c>
      <c r="D40" s="22" t="s">
        <v>197</v>
      </c>
      <c r="E40" s="22"/>
      <c r="F40" s="22">
        <v>34214</v>
      </c>
      <c r="G40" s="22"/>
      <c r="H40" s="22"/>
      <c r="I40" s="22">
        <v>218825</v>
      </c>
      <c r="J40" s="22"/>
      <c r="K40" s="22"/>
      <c r="L40" s="22"/>
      <c r="M40" s="22"/>
      <c r="N40" s="22"/>
      <c r="O40" s="22">
        <v>429105</v>
      </c>
      <c r="P40" s="22"/>
      <c r="Q40" s="22"/>
      <c r="R40" s="22"/>
      <c r="S40" s="22"/>
      <c r="T40" s="22">
        <v>333096</v>
      </c>
      <c r="U40" s="22">
        <v>91258</v>
      </c>
      <c r="V40" s="22">
        <v>50443</v>
      </c>
      <c r="W40" s="22"/>
      <c r="X40" s="22"/>
      <c r="Y40" s="22"/>
      <c r="Z40" s="22">
        <v>1200</v>
      </c>
      <c r="AA40" s="22"/>
      <c r="AB40" s="22">
        <v>18644</v>
      </c>
      <c r="AC40" s="22">
        <v>6948</v>
      </c>
      <c r="AD40" s="22"/>
      <c r="AE40" s="22"/>
      <c r="AF40" s="22"/>
      <c r="AG40" s="22"/>
      <c r="AH40" s="22"/>
      <c r="AI40" s="22">
        <v>32525</v>
      </c>
      <c r="AJ40" s="22"/>
      <c r="AK40" s="22"/>
      <c r="AL40" s="22"/>
      <c r="AM40" s="22"/>
      <c r="AN40" s="22"/>
      <c r="AO40" s="22"/>
      <c r="AP40" s="22">
        <v>1216258</v>
      </c>
    </row>
    <row r="41" spans="1:42" x14ac:dyDescent="0.25">
      <c r="A41" s="22" t="s">
        <v>120</v>
      </c>
      <c r="B41" s="22" t="s">
        <v>163</v>
      </c>
      <c r="C41" s="22" t="s">
        <v>198</v>
      </c>
      <c r="D41" s="22" t="s">
        <v>199</v>
      </c>
      <c r="E41" s="22">
        <v>0</v>
      </c>
      <c r="F41" s="22">
        <v>4339</v>
      </c>
      <c r="G41" s="22">
        <v>0</v>
      </c>
      <c r="H41" s="22">
        <v>0</v>
      </c>
      <c r="I41" s="22">
        <v>9950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67400</v>
      </c>
      <c r="P41" s="22">
        <v>0</v>
      </c>
      <c r="Q41" s="22">
        <v>0</v>
      </c>
      <c r="R41" s="22">
        <v>0</v>
      </c>
      <c r="S41" s="22">
        <v>0</v>
      </c>
      <c r="T41" s="22">
        <v>106479</v>
      </c>
      <c r="U41" s="22">
        <v>19592</v>
      </c>
      <c r="V41" s="22">
        <v>20798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3540</v>
      </c>
      <c r="AC41" s="22">
        <v>86410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318508</v>
      </c>
    </row>
    <row r="42" spans="1:42" x14ac:dyDescent="0.25">
      <c r="A42" s="22" t="s">
        <v>120</v>
      </c>
      <c r="B42" s="22" t="s">
        <v>163</v>
      </c>
      <c r="C42" s="22" t="s">
        <v>200</v>
      </c>
      <c r="D42" s="22" t="s">
        <v>201</v>
      </c>
      <c r="E42" s="22">
        <v>0</v>
      </c>
      <c r="F42" s="22">
        <v>87086</v>
      </c>
      <c r="G42" s="22">
        <v>0</v>
      </c>
      <c r="H42" s="22">
        <v>0</v>
      </c>
      <c r="I42" s="22">
        <v>12344</v>
      </c>
      <c r="J42" s="22">
        <v>0</v>
      </c>
      <c r="K42" s="22">
        <v>0</v>
      </c>
      <c r="L42" s="22">
        <v>6910</v>
      </c>
      <c r="M42" s="22">
        <v>0</v>
      </c>
      <c r="N42" s="22">
        <v>0</v>
      </c>
      <c r="O42" s="22">
        <v>626263</v>
      </c>
      <c r="P42" s="22">
        <v>0</v>
      </c>
      <c r="Q42" s="22">
        <v>0</v>
      </c>
      <c r="R42" s="22">
        <v>0</v>
      </c>
      <c r="S42" s="22">
        <v>0</v>
      </c>
      <c r="T42" s="22">
        <v>45018</v>
      </c>
      <c r="U42" s="22">
        <v>35433</v>
      </c>
      <c r="V42" s="22">
        <v>2492087</v>
      </c>
      <c r="W42" s="22">
        <v>753887</v>
      </c>
      <c r="X42" s="22">
        <v>80559</v>
      </c>
      <c r="Y42" s="22">
        <v>0</v>
      </c>
      <c r="Z42" s="22">
        <v>2040</v>
      </c>
      <c r="AA42" s="22">
        <v>0</v>
      </c>
      <c r="AB42" s="22">
        <v>138</v>
      </c>
      <c r="AC42" s="22">
        <v>27708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170735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4340208</v>
      </c>
    </row>
    <row r="43" spans="1:42" x14ac:dyDescent="0.25">
      <c r="A43" s="22" t="s">
        <v>120</v>
      </c>
      <c r="B43" s="22" t="s">
        <v>163</v>
      </c>
      <c r="C43" s="22" t="s">
        <v>202</v>
      </c>
      <c r="D43" s="22" t="s">
        <v>203</v>
      </c>
      <c r="E43" s="22">
        <v>0</v>
      </c>
      <c r="F43" s="22">
        <v>26717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1049029</v>
      </c>
      <c r="P43" s="22">
        <v>0</v>
      </c>
      <c r="Q43" s="22">
        <v>0</v>
      </c>
      <c r="R43" s="22">
        <v>0</v>
      </c>
      <c r="S43" s="22">
        <v>0</v>
      </c>
      <c r="T43" s="22">
        <v>43154</v>
      </c>
      <c r="U43" s="22">
        <v>42906</v>
      </c>
      <c r="V43" s="22">
        <v>0</v>
      </c>
      <c r="W43" s="22">
        <v>0</v>
      </c>
      <c r="X43" s="22">
        <v>16713</v>
      </c>
      <c r="Y43" s="22">
        <v>0</v>
      </c>
      <c r="Z43" s="22">
        <v>0</v>
      </c>
      <c r="AA43" s="22">
        <v>0</v>
      </c>
      <c r="AB43" s="22">
        <v>4343</v>
      </c>
      <c r="AC43" s="22">
        <v>22961</v>
      </c>
      <c r="AD43" s="22">
        <v>0</v>
      </c>
      <c r="AE43" s="22">
        <v>0</v>
      </c>
      <c r="AF43" s="22">
        <v>9000</v>
      </c>
      <c r="AG43" s="22">
        <v>450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10482</v>
      </c>
      <c r="AP43" s="22">
        <v>1225755</v>
      </c>
    </row>
    <row r="44" spans="1:42" x14ac:dyDescent="0.25">
      <c r="A44" s="22" t="s">
        <v>120</v>
      </c>
      <c r="B44" s="22" t="s">
        <v>163</v>
      </c>
      <c r="C44" s="22" t="s">
        <v>204</v>
      </c>
      <c r="D44" s="22" t="s">
        <v>205</v>
      </c>
      <c r="E44" s="22">
        <v>0</v>
      </c>
      <c r="F44" s="22">
        <v>23130</v>
      </c>
      <c r="G44" s="22">
        <v>0</v>
      </c>
      <c r="H44" s="22">
        <v>0</v>
      </c>
      <c r="I44" s="22">
        <v>9835</v>
      </c>
      <c r="J44" s="22">
        <v>0</v>
      </c>
      <c r="K44" s="22">
        <v>0</v>
      </c>
      <c r="L44" s="22">
        <v>49920</v>
      </c>
      <c r="M44" s="22">
        <v>0</v>
      </c>
      <c r="N44" s="22">
        <v>0</v>
      </c>
      <c r="O44" s="22">
        <v>377031</v>
      </c>
      <c r="P44" s="22">
        <v>0</v>
      </c>
      <c r="Q44" s="22">
        <v>0</v>
      </c>
      <c r="R44" s="22">
        <v>0</v>
      </c>
      <c r="S44" s="22">
        <v>0</v>
      </c>
      <c r="T44" s="22">
        <v>251088</v>
      </c>
      <c r="U44" s="22">
        <v>14722</v>
      </c>
      <c r="V44" s="22">
        <v>1074</v>
      </c>
      <c r="W44" s="22">
        <v>0</v>
      </c>
      <c r="X44" s="22">
        <v>0</v>
      </c>
      <c r="Y44" s="22">
        <v>0</v>
      </c>
      <c r="Z44" s="22">
        <v>4600</v>
      </c>
      <c r="AA44" s="22">
        <v>0</v>
      </c>
      <c r="AB44" s="22">
        <v>37030</v>
      </c>
      <c r="AC44" s="22">
        <v>23568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30549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822547</v>
      </c>
    </row>
    <row r="45" spans="1:42" x14ac:dyDescent="0.25">
      <c r="A45" s="22" t="s">
        <v>120</v>
      </c>
      <c r="B45" s="22" t="s">
        <v>163</v>
      </c>
      <c r="C45" s="22" t="s">
        <v>206</v>
      </c>
      <c r="D45" s="22" t="s">
        <v>207</v>
      </c>
      <c r="E45" s="22">
        <v>0</v>
      </c>
      <c r="F45" s="22">
        <v>3865</v>
      </c>
      <c r="G45" s="22">
        <v>0</v>
      </c>
      <c r="H45" s="22">
        <v>0</v>
      </c>
      <c r="I45" s="22">
        <v>42675</v>
      </c>
      <c r="J45" s="22">
        <v>150497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29301</v>
      </c>
      <c r="T45" s="22">
        <v>999092</v>
      </c>
      <c r="U45" s="22">
        <v>417094</v>
      </c>
      <c r="V45" s="22">
        <v>437431</v>
      </c>
      <c r="W45" s="22">
        <v>0</v>
      </c>
      <c r="X45" s="22">
        <v>0</v>
      </c>
      <c r="Y45" s="22">
        <v>0</v>
      </c>
      <c r="Z45" s="22">
        <v>25867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671526</v>
      </c>
      <c r="AH45" s="22">
        <v>0</v>
      </c>
      <c r="AI45" s="22">
        <v>46331</v>
      </c>
      <c r="AJ45" s="22">
        <v>0</v>
      </c>
      <c r="AK45" s="22">
        <v>0</v>
      </c>
      <c r="AL45" s="22">
        <v>0</v>
      </c>
      <c r="AM45" s="22">
        <v>2931914</v>
      </c>
      <c r="AN45" s="22">
        <v>0</v>
      </c>
      <c r="AO45" s="22">
        <v>392120</v>
      </c>
      <c r="AP45" s="22">
        <v>6147713</v>
      </c>
    </row>
    <row r="46" spans="1:42" x14ac:dyDescent="0.25">
      <c r="A46" s="22" t="s">
        <v>120</v>
      </c>
      <c r="B46" s="22" t="s">
        <v>163</v>
      </c>
      <c r="C46" s="22" t="s">
        <v>208</v>
      </c>
      <c r="D46" s="22" t="s">
        <v>209</v>
      </c>
      <c r="E46" s="22">
        <v>0</v>
      </c>
      <c r="F46" s="22">
        <v>47824</v>
      </c>
      <c r="G46" s="22">
        <v>0</v>
      </c>
      <c r="H46" s="22">
        <v>58650</v>
      </c>
      <c r="I46" s="22">
        <v>380656</v>
      </c>
      <c r="J46" s="22">
        <v>2708</v>
      </c>
      <c r="K46" s="22">
        <v>0</v>
      </c>
      <c r="L46" s="22">
        <v>41593</v>
      </c>
      <c r="M46" s="22">
        <v>0</v>
      </c>
      <c r="N46" s="22">
        <v>0</v>
      </c>
      <c r="O46" s="22">
        <v>919469</v>
      </c>
      <c r="P46" s="22">
        <v>0</v>
      </c>
      <c r="Q46" s="22">
        <v>3439</v>
      </c>
      <c r="R46" s="22">
        <v>0</v>
      </c>
      <c r="S46" s="22">
        <v>0</v>
      </c>
      <c r="T46" s="22">
        <v>163932</v>
      </c>
      <c r="U46" s="22">
        <v>35940</v>
      </c>
      <c r="V46" s="22">
        <v>65125</v>
      </c>
      <c r="W46" s="22">
        <v>0</v>
      </c>
      <c r="X46" s="22">
        <v>47252</v>
      </c>
      <c r="Y46" s="22">
        <v>0</v>
      </c>
      <c r="Z46" s="22">
        <v>1500</v>
      </c>
      <c r="AA46" s="22">
        <v>0</v>
      </c>
      <c r="AB46" s="22">
        <v>226472</v>
      </c>
      <c r="AC46" s="22">
        <v>52155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187511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2234226</v>
      </c>
    </row>
    <row r="47" spans="1:42" x14ac:dyDescent="0.25">
      <c r="A47" s="22" t="s">
        <v>120</v>
      </c>
      <c r="B47" s="22" t="s">
        <v>163</v>
      </c>
      <c r="C47" s="22" t="s">
        <v>210</v>
      </c>
      <c r="D47" s="22" t="s">
        <v>211</v>
      </c>
      <c r="E47" s="22">
        <v>0</v>
      </c>
      <c r="F47" s="22">
        <v>194738</v>
      </c>
      <c r="G47" s="22">
        <v>0</v>
      </c>
      <c r="H47" s="22">
        <v>90267</v>
      </c>
      <c r="I47" s="22">
        <v>226603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813027</v>
      </c>
      <c r="P47" s="22">
        <v>0</v>
      </c>
      <c r="Q47" s="22">
        <v>0</v>
      </c>
      <c r="R47" s="22">
        <v>0</v>
      </c>
      <c r="S47" s="22">
        <v>0</v>
      </c>
      <c r="T47" s="22">
        <v>255439</v>
      </c>
      <c r="U47" s="22">
        <v>60258</v>
      </c>
      <c r="V47" s="22">
        <v>29647</v>
      </c>
      <c r="W47" s="22">
        <v>0</v>
      </c>
      <c r="X47" s="22">
        <v>0</v>
      </c>
      <c r="Y47" s="22">
        <v>0</v>
      </c>
      <c r="Z47" s="22">
        <v>700</v>
      </c>
      <c r="AA47" s="22">
        <v>0</v>
      </c>
      <c r="AB47" s="22">
        <v>47500</v>
      </c>
      <c r="AC47" s="22">
        <v>19220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1737399</v>
      </c>
    </row>
    <row r="48" spans="1:42" x14ac:dyDescent="0.25">
      <c r="A48" s="22" t="s">
        <v>120</v>
      </c>
      <c r="B48" s="22" t="s">
        <v>163</v>
      </c>
      <c r="C48" s="22" t="s">
        <v>212</v>
      </c>
      <c r="D48" s="22" t="s">
        <v>213</v>
      </c>
      <c r="E48" s="22">
        <v>0</v>
      </c>
      <c r="F48" s="22">
        <v>54639</v>
      </c>
      <c r="G48" s="22">
        <v>0</v>
      </c>
      <c r="H48" s="22">
        <v>0</v>
      </c>
      <c r="I48" s="22">
        <v>55696</v>
      </c>
      <c r="J48" s="22">
        <v>400</v>
      </c>
      <c r="K48" s="22">
        <v>0</v>
      </c>
      <c r="L48" s="22">
        <v>0</v>
      </c>
      <c r="M48" s="22">
        <v>0</v>
      </c>
      <c r="N48" s="22">
        <v>0</v>
      </c>
      <c r="O48" s="22">
        <v>103836</v>
      </c>
      <c r="P48" s="22">
        <v>0</v>
      </c>
      <c r="Q48" s="22">
        <v>0</v>
      </c>
      <c r="R48" s="22">
        <v>0</v>
      </c>
      <c r="S48" s="22">
        <v>0</v>
      </c>
      <c r="T48" s="22">
        <v>145838</v>
      </c>
      <c r="U48" s="22">
        <v>0</v>
      </c>
      <c r="V48" s="22">
        <v>0</v>
      </c>
      <c r="W48" s="22">
        <v>0</v>
      </c>
      <c r="X48" s="22">
        <v>29424</v>
      </c>
      <c r="Y48" s="22">
        <v>0</v>
      </c>
      <c r="Z48" s="22">
        <v>0</v>
      </c>
      <c r="AA48" s="22">
        <v>0</v>
      </c>
      <c r="AB48" s="22">
        <v>8790</v>
      </c>
      <c r="AC48" s="22">
        <v>23967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422590</v>
      </c>
    </row>
    <row r="49" spans="1:42" x14ac:dyDescent="0.25">
      <c r="A49" s="22" t="s">
        <v>120</v>
      </c>
      <c r="B49" s="22" t="s">
        <v>163</v>
      </c>
      <c r="C49" s="22" t="s">
        <v>214</v>
      </c>
      <c r="D49" s="22" t="s">
        <v>215</v>
      </c>
      <c r="E49" s="22">
        <v>0</v>
      </c>
      <c r="F49" s="22">
        <v>15072</v>
      </c>
      <c r="G49" s="22">
        <v>0</v>
      </c>
      <c r="H49" s="22">
        <v>0</v>
      </c>
      <c r="I49" s="22">
        <v>87456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283847</v>
      </c>
      <c r="P49" s="22">
        <v>0</v>
      </c>
      <c r="Q49" s="22">
        <v>0</v>
      </c>
      <c r="R49" s="22">
        <v>0</v>
      </c>
      <c r="S49" s="22">
        <v>0</v>
      </c>
      <c r="T49" s="22">
        <v>1223814</v>
      </c>
      <c r="U49" s="22">
        <v>688374</v>
      </c>
      <c r="V49" s="22">
        <v>0</v>
      </c>
      <c r="W49" s="22">
        <v>0</v>
      </c>
      <c r="X49" s="22">
        <v>33623</v>
      </c>
      <c r="Y49" s="22">
        <v>0</v>
      </c>
      <c r="Z49" s="22">
        <v>0</v>
      </c>
      <c r="AA49" s="22">
        <v>0</v>
      </c>
      <c r="AB49" s="22">
        <v>163035</v>
      </c>
      <c r="AC49" s="22">
        <v>12012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287774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2795007</v>
      </c>
    </row>
    <row r="50" spans="1:42" x14ac:dyDescent="0.25">
      <c r="A50" s="22" t="s">
        <v>120</v>
      </c>
      <c r="B50" s="22" t="s">
        <v>163</v>
      </c>
      <c r="C50" s="22" t="s">
        <v>216</v>
      </c>
      <c r="D50" s="22" t="s">
        <v>217</v>
      </c>
      <c r="E50" s="22"/>
      <c r="F50" s="22">
        <v>5805</v>
      </c>
      <c r="G50" s="22">
        <v>7365</v>
      </c>
      <c r="H50" s="22"/>
      <c r="I50" s="22"/>
      <c r="J50" s="22"/>
      <c r="K50" s="22"/>
      <c r="L50" s="22">
        <v>100</v>
      </c>
      <c r="M50" s="22"/>
      <c r="N50" s="22"/>
      <c r="O50" s="22">
        <v>70888</v>
      </c>
      <c r="P50" s="22"/>
      <c r="Q50" s="22"/>
      <c r="R50" s="22"/>
      <c r="S50" s="22"/>
      <c r="T50" s="22">
        <v>778617</v>
      </c>
      <c r="U50" s="22">
        <v>76364</v>
      </c>
      <c r="V50" s="22">
        <v>785</v>
      </c>
      <c r="W50" s="22"/>
      <c r="X50" s="22"/>
      <c r="Y50" s="22"/>
      <c r="Z50" s="22"/>
      <c r="AA50" s="22"/>
      <c r="AB50" s="22">
        <v>25754</v>
      </c>
      <c r="AC50" s="22">
        <v>10679</v>
      </c>
      <c r="AD50" s="22"/>
      <c r="AE50" s="22"/>
      <c r="AF50" s="22">
        <v>24830</v>
      </c>
      <c r="AG50" s="22"/>
      <c r="AH50" s="22"/>
      <c r="AI50" s="22">
        <v>10886</v>
      </c>
      <c r="AJ50" s="22"/>
      <c r="AK50" s="22"/>
      <c r="AL50" s="22"/>
      <c r="AM50" s="22"/>
      <c r="AN50" s="22"/>
      <c r="AO50" s="22"/>
      <c r="AP50" s="22">
        <v>1012073</v>
      </c>
    </row>
    <row r="51" spans="1:42" x14ac:dyDescent="0.25">
      <c r="A51" s="22" t="s">
        <v>120</v>
      </c>
      <c r="B51" s="22" t="s">
        <v>163</v>
      </c>
      <c r="C51" s="22" t="s">
        <v>218</v>
      </c>
      <c r="D51" s="22" t="s">
        <v>219</v>
      </c>
      <c r="E51" s="22">
        <v>0</v>
      </c>
      <c r="F51" s="22">
        <v>47497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7500</v>
      </c>
      <c r="N51" s="22">
        <v>584</v>
      </c>
      <c r="O51" s="22">
        <v>225497</v>
      </c>
      <c r="P51" s="22">
        <v>1228467</v>
      </c>
      <c r="Q51" s="22">
        <v>0</v>
      </c>
      <c r="R51" s="22">
        <v>0</v>
      </c>
      <c r="S51" s="22">
        <v>0</v>
      </c>
      <c r="T51" s="22">
        <v>1522847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73866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3106258</v>
      </c>
    </row>
    <row r="52" spans="1:42" x14ac:dyDescent="0.25">
      <c r="A52" s="22" t="s">
        <v>120</v>
      </c>
      <c r="B52" s="22" t="s">
        <v>163</v>
      </c>
      <c r="C52" s="22" t="s">
        <v>220</v>
      </c>
      <c r="D52" s="22" t="s">
        <v>221</v>
      </c>
      <c r="E52" s="22">
        <v>0</v>
      </c>
      <c r="F52" s="22">
        <v>8546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65101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35106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108753</v>
      </c>
    </row>
    <row r="53" spans="1:42" x14ac:dyDescent="0.25">
      <c r="A53" s="22" t="s">
        <v>120</v>
      </c>
      <c r="B53" s="22" t="s">
        <v>163</v>
      </c>
      <c r="C53" s="22" t="s">
        <v>222</v>
      </c>
      <c r="D53" s="22" t="s">
        <v>223</v>
      </c>
      <c r="E53" s="22">
        <v>0</v>
      </c>
      <c r="F53" s="22">
        <v>67052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67908</v>
      </c>
      <c r="O53" s="22">
        <v>554807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395396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69765</v>
      </c>
      <c r="AC53" s="22">
        <v>55931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1210859</v>
      </c>
    </row>
    <row r="54" spans="1:42" x14ac:dyDescent="0.25">
      <c r="A54" s="22" t="s">
        <v>120</v>
      </c>
      <c r="B54" s="22" t="s">
        <v>163</v>
      </c>
      <c r="C54" s="22" t="s">
        <v>224</v>
      </c>
      <c r="D54" s="22" t="s">
        <v>225</v>
      </c>
      <c r="E54" s="22">
        <v>0</v>
      </c>
      <c r="F54" s="22">
        <v>14262</v>
      </c>
      <c r="G54" s="22">
        <v>2711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126862</v>
      </c>
      <c r="P54" s="22">
        <v>0</v>
      </c>
      <c r="Q54" s="22">
        <v>0</v>
      </c>
      <c r="R54" s="22">
        <v>0</v>
      </c>
      <c r="S54" s="22">
        <v>0</v>
      </c>
      <c r="T54" s="22">
        <v>244210</v>
      </c>
      <c r="U54" s="22">
        <v>79572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97540</v>
      </c>
      <c r="AD54" s="22">
        <v>0</v>
      </c>
      <c r="AE54" s="22">
        <v>0</v>
      </c>
      <c r="AF54" s="22">
        <v>0</v>
      </c>
      <c r="AG54" s="22">
        <v>4572</v>
      </c>
      <c r="AH54" s="22">
        <v>0</v>
      </c>
      <c r="AI54" s="22">
        <v>1160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570889</v>
      </c>
    </row>
    <row r="55" spans="1:42" x14ac:dyDescent="0.25">
      <c r="A55" s="22" t="s">
        <v>120</v>
      </c>
      <c r="B55" s="22" t="s">
        <v>163</v>
      </c>
      <c r="C55" s="22" t="s">
        <v>226</v>
      </c>
      <c r="D55" s="22" t="s">
        <v>227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</row>
    <row r="56" spans="1:42" x14ac:dyDescent="0.25">
      <c r="A56" s="22" t="s">
        <v>120</v>
      </c>
      <c r="B56" s="22" t="s">
        <v>163</v>
      </c>
      <c r="C56" s="22" t="s">
        <v>228</v>
      </c>
      <c r="D56" s="22" t="s">
        <v>229</v>
      </c>
      <c r="E56" s="22">
        <v>0</v>
      </c>
      <c r="F56" s="22">
        <v>27195</v>
      </c>
      <c r="G56" s="22">
        <v>0</v>
      </c>
      <c r="H56" s="22">
        <v>0</v>
      </c>
      <c r="I56" s="22">
        <v>7557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29074</v>
      </c>
      <c r="P56" s="22">
        <v>0</v>
      </c>
      <c r="Q56" s="22">
        <v>0</v>
      </c>
      <c r="R56" s="22">
        <v>0</v>
      </c>
      <c r="S56" s="22">
        <v>0</v>
      </c>
      <c r="T56" s="22">
        <v>521608</v>
      </c>
      <c r="U56" s="22">
        <v>17720</v>
      </c>
      <c r="V56" s="22">
        <v>56928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34487</v>
      </c>
      <c r="AC56" s="22">
        <v>4301</v>
      </c>
      <c r="AD56" s="22">
        <v>16431</v>
      </c>
      <c r="AE56" s="22">
        <v>0</v>
      </c>
      <c r="AF56" s="22">
        <v>0</v>
      </c>
      <c r="AG56" s="22">
        <v>0</v>
      </c>
      <c r="AH56" s="22">
        <v>0</v>
      </c>
      <c r="AI56" s="22">
        <v>1288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716589</v>
      </c>
    </row>
    <row r="57" spans="1:42" x14ac:dyDescent="0.25">
      <c r="A57" s="22" t="s">
        <v>120</v>
      </c>
      <c r="B57" s="22" t="s">
        <v>163</v>
      </c>
      <c r="C57" s="22" t="s">
        <v>230</v>
      </c>
      <c r="D57" s="22" t="s">
        <v>231</v>
      </c>
      <c r="E57" s="22">
        <v>0</v>
      </c>
      <c r="F57" s="22">
        <v>3446</v>
      </c>
      <c r="G57" s="22">
        <v>0</v>
      </c>
      <c r="H57" s="22">
        <v>0</v>
      </c>
      <c r="I57" s="22">
        <v>0</v>
      </c>
      <c r="J57" s="22">
        <v>0</v>
      </c>
      <c r="K57" s="22">
        <v>4085</v>
      </c>
      <c r="L57" s="22">
        <v>0</v>
      </c>
      <c r="M57" s="22">
        <v>0</v>
      </c>
      <c r="N57" s="22">
        <v>61719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1654344</v>
      </c>
      <c r="U57" s="22">
        <v>270558</v>
      </c>
      <c r="V57" s="22">
        <v>171290</v>
      </c>
      <c r="W57" s="22">
        <v>0</v>
      </c>
      <c r="X57" s="22">
        <v>0</v>
      </c>
      <c r="Y57" s="22">
        <v>163361</v>
      </c>
      <c r="Z57" s="22">
        <v>0</v>
      </c>
      <c r="AA57" s="22">
        <v>792550</v>
      </c>
      <c r="AB57" s="22">
        <v>256008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11545</v>
      </c>
      <c r="AJ57" s="22">
        <v>45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3388951</v>
      </c>
    </row>
    <row r="58" spans="1:42" x14ac:dyDescent="0.25">
      <c r="A58" s="22" t="s">
        <v>120</v>
      </c>
      <c r="B58" s="22" t="s">
        <v>163</v>
      </c>
      <c r="C58" s="22" t="s">
        <v>232</v>
      </c>
      <c r="D58" s="22" t="s">
        <v>233</v>
      </c>
      <c r="E58" s="22">
        <v>0</v>
      </c>
      <c r="F58" s="22">
        <v>18876</v>
      </c>
      <c r="G58" s="22">
        <v>0</v>
      </c>
      <c r="H58" s="22">
        <v>0</v>
      </c>
      <c r="I58" s="22">
        <v>71438</v>
      </c>
      <c r="J58" s="22">
        <v>14040</v>
      </c>
      <c r="K58" s="22">
        <v>0</v>
      </c>
      <c r="L58" s="22">
        <v>0</v>
      </c>
      <c r="M58" s="22">
        <v>0</v>
      </c>
      <c r="N58" s="22">
        <v>0</v>
      </c>
      <c r="O58" s="22">
        <v>20513</v>
      </c>
      <c r="P58" s="22">
        <v>0</v>
      </c>
      <c r="Q58" s="22">
        <v>0</v>
      </c>
      <c r="R58" s="22">
        <v>0</v>
      </c>
      <c r="S58" s="22">
        <v>0</v>
      </c>
      <c r="T58" s="22">
        <v>5670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16067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21097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167701</v>
      </c>
    </row>
    <row r="59" spans="1:42" x14ac:dyDescent="0.25">
      <c r="A59" s="22" t="s">
        <v>120</v>
      </c>
      <c r="B59" s="22" t="s">
        <v>163</v>
      </c>
      <c r="C59" s="22" t="s">
        <v>234</v>
      </c>
      <c r="D59" s="22" t="s">
        <v>235</v>
      </c>
      <c r="E59" s="22">
        <v>0</v>
      </c>
      <c r="F59" s="22">
        <v>39488</v>
      </c>
      <c r="G59" s="22">
        <v>0</v>
      </c>
      <c r="H59" s="22">
        <v>0</v>
      </c>
      <c r="I59" s="22">
        <v>41681</v>
      </c>
      <c r="J59" s="22">
        <v>553787</v>
      </c>
      <c r="K59" s="22">
        <v>964375</v>
      </c>
      <c r="L59" s="22">
        <v>18890</v>
      </c>
      <c r="M59" s="22">
        <v>0</v>
      </c>
      <c r="N59" s="22">
        <v>38062</v>
      </c>
      <c r="O59" s="22">
        <v>77759</v>
      </c>
      <c r="P59" s="22">
        <v>0</v>
      </c>
      <c r="Q59" s="22">
        <v>0</v>
      </c>
      <c r="R59" s="22">
        <v>0</v>
      </c>
      <c r="S59" s="22">
        <v>0</v>
      </c>
      <c r="T59" s="22">
        <v>1094734</v>
      </c>
      <c r="U59" s="22">
        <v>885765</v>
      </c>
      <c r="V59" s="22">
        <v>479953</v>
      </c>
      <c r="W59" s="22">
        <v>0</v>
      </c>
      <c r="X59" s="22">
        <v>0</v>
      </c>
      <c r="Y59" s="22">
        <v>0</v>
      </c>
      <c r="Z59" s="22">
        <v>4390</v>
      </c>
      <c r="AA59" s="22">
        <v>0</v>
      </c>
      <c r="AB59" s="22">
        <v>1354606</v>
      </c>
      <c r="AC59" s="22">
        <v>41084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1798582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7393156</v>
      </c>
    </row>
    <row r="60" spans="1:42" x14ac:dyDescent="0.25">
      <c r="A60" s="22" t="s">
        <v>120</v>
      </c>
      <c r="B60" s="22" t="s">
        <v>163</v>
      </c>
      <c r="C60" s="22" t="s">
        <v>236</v>
      </c>
      <c r="D60" s="22" t="s">
        <v>237</v>
      </c>
      <c r="E60" s="22">
        <v>0</v>
      </c>
      <c r="F60" s="22">
        <v>2037</v>
      </c>
      <c r="G60" s="22">
        <v>0</v>
      </c>
      <c r="H60" s="22">
        <v>0</v>
      </c>
      <c r="I60" s="22">
        <v>22731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8245</v>
      </c>
      <c r="P60" s="22">
        <v>0</v>
      </c>
      <c r="Q60" s="22">
        <v>0</v>
      </c>
      <c r="R60" s="22">
        <v>0</v>
      </c>
      <c r="S60" s="22">
        <v>0</v>
      </c>
      <c r="T60" s="22">
        <v>20292</v>
      </c>
      <c r="U60" s="22">
        <v>0</v>
      </c>
      <c r="V60" s="22">
        <v>3081</v>
      </c>
      <c r="W60" s="22">
        <v>0</v>
      </c>
      <c r="X60" s="22">
        <v>0</v>
      </c>
      <c r="Y60" s="22">
        <v>0</v>
      </c>
      <c r="Z60" s="22">
        <v>350</v>
      </c>
      <c r="AA60" s="22">
        <v>0</v>
      </c>
      <c r="AB60" s="22">
        <v>0</v>
      </c>
      <c r="AC60" s="22">
        <v>1945</v>
      </c>
      <c r="AD60" s="22">
        <v>18000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76681</v>
      </c>
    </row>
    <row r="61" spans="1:42" x14ac:dyDescent="0.25">
      <c r="A61" s="22" t="s">
        <v>120</v>
      </c>
      <c r="B61" s="22" t="s">
        <v>163</v>
      </c>
      <c r="C61" s="22" t="s">
        <v>238</v>
      </c>
      <c r="D61" s="22" t="s">
        <v>239</v>
      </c>
      <c r="E61" s="22">
        <v>0</v>
      </c>
      <c r="F61" s="22">
        <v>10105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312137</v>
      </c>
      <c r="P61" s="22">
        <v>0</v>
      </c>
      <c r="Q61" s="22">
        <v>0</v>
      </c>
      <c r="R61" s="22">
        <v>0</v>
      </c>
      <c r="S61" s="22">
        <v>0</v>
      </c>
      <c r="T61" s="22">
        <v>51270</v>
      </c>
      <c r="U61" s="22">
        <v>33658</v>
      </c>
      <c r="V61" s="22">
        <v>29963</v>
      </c>
      <c r="W61" s="22">
        <v>2040</v>
      </c>
      <c r="X61" s="22">
        <v>0</v>
      </c>
      <c r="Y61" s="22">
        <v>0</v>
      </c>
      <c r="Z61" s="22">
        <v>0</v>
      </c>
      <c r="AA61" s="22">
        <v>0</v>
      </c>
      <c r="AB61" s="22">
        <v>36245</v>
      </c>
      <c r="AC61" s="22">
        <v>77103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552521</v>
      </c>
    </row>
    <row r="62" spans="1:42" x14ac:dyDescent="0.25">
      <c r="A62" s="22" t="s">
        <v>120</v>
      </c>
      <c r="B62" s="22" t="s">
        <v>163</v>
      </c>
      <c r="C62" s="22" t="s">
        <v>240</v>
      </c>
      <c r="D62" s="22" t="s">
        <v>241</v>
      </c>
      <c r="E62" s="22">
        <v>0</v>
      </c>
      <c r="F62" s="22">
        <v>36513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61197</v>
      </c>
      <c r="P62" s="22">
        <v>0</v>
      </c>
      <c r="Q62" s="22">
        <v>0</v>
      </c>
      <c r="R62" s="22">
        <v>0</v>
      </c>
      <c r="S62" s="22">
        <v>0</v>
      </c>
      <c r="T62" s="22">
        <v>420</v>
      </c>
      <c r="U62" s="22">
        <v>3540</v>
      </c>
      <c r="V62" s="22">
        <v>168364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17399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287433</v>
      </c>
    </row>
    <row r="63" spans="1:42" x14ac:dyDescent="0.25">
      <c r="A63" s="22" t="s">
        <v>120</v>
      </c>
      <c r="B63" s="22" t="s">
        <v>163</v>
      </c>
      <c r="C63" s="22" t="s">
        <v>242</v>
      </c>
      <c r="D63" s="22" t="s">
        <v>243</v>
      </c>
      <c r="E63" s="22">
        <v>0</v>
      </c>
      <c r="F63" s="22">
        <v>14273</v>
      </c>
      <c r="G63" s="22">
        <v>0</v>
      </c>
      <c r="H63" s="22">
        <v>0</v>
      </c>
      <c r="I63" s="22">
        <v>23800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31941</v>
      </c>
      <c r="P63" s="22">
        <v>11916</v>
      </c>
      <c r="Q63" s="22">
        <v>0</v>
      </c>
      <c r="R63" s="22">
        <v>0</v>
      </c>
      <c r="S63" s="22">
        <v>0</v>
      </c>
      <c r="T63" s="22">
        <v>32941</v>
      </c>
      <c r="U63" s="22">
        <v>16175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105716</v>
      </c>
      <c r="AC63" s="22">
        <v>27484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82765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347011</v>
      </c>
    </row>
    <row r="64" spans="1:42" x14ac:dyDescent="0.25">
      <c r="A64" s="22" t="s">
        <v>120</v>
      </c>
      <c r="B64" s="22" t="s">
        <v>163</v>
      </c>
      <c r="C64" s="22" t="s">
        <v>244</v>
      </c>
      <c r="D64" s="22" t="s">
        <v>245</v>
      </c>
      <c r="E64" s="22">
        <v>0</v>
      </c>
      <c r="F64" s="22">
        <v>2418</v>
      </c>
      <c r="G64" s="22">
        <v>77931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112932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193281</v>
      </c>
    </row>
    <row r="65" spans="1:42" x14ac:dyDescent="0.25">
      <c r="A65" s="22" t="s">
        <v>120</v>
      </c>
      <c r="B65" s="22" t="s">
        <v>163</v>
      </c>
      <c r="C65" s="22" t="s">
        <v>246</v>
      </c>
      <c r="D65" s="22" t="s">
        <v>247</v>
      </c>
      <c r="E65" s="22">
        <v>25</v>
      </c>
      <c r="F65" s="22">
        <v>132990</v>
      </c>
      <c r="G65" s="22">
        <v>1205</v>
      </c>
      <c r="H65" s="22">
        <v>0</v>
      </c>
      <c r="I65" s="22">
        <v>38332</v>
      </c>
      <c r="J65" s="22">
        <v>0</v>
      </c>
      <c r="K65" s="22">
        <v>0</v>
      </c>
      <c r="L65" s="22">
        <v>19918</v>
      </c>
      <c r="M65" s="22">
        <v>0</v>
      </c>
      <c r="N65" s="22">
        <v>0</v>
      </c>
      <c r="O65" s="22">
        <v>53993</v>
      </c>
      <c r="P65" s="22">
        <v>36230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1183963</v>
      </c>
      <c r="W65" s="22">
        <v>8864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41083</v>
      </c>
      <c r="AD65" s="22">
        <v>0</v>
      </c>
      <c r="AE65" s="22">
        <v>0</v>
      </c>
      <c r="AF65" s="22">
        <v>57998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23201</v>
      </c>
      <c r="AP65" s="22">
        <v>1597802</v>
      </c>
    </row>
    <row r="66" spans="1:42" x14ac:dyDescent="0.25">
      <c r="A66" s="22" t="s">
        <v>120</v>
      </c>
      <c r="B66" s="22" t="s">
        <v>163</v>
      </c>
      <c r="C66" s="22" t="s">
        <v>248</v>
      </c>
      <c r="D66" s="22" t="s">
        <v>249</v>
      </c>
      <c r="E66" s="22">
        <v>0</v>
      </c>
      <c r="F66" s="22">
        <v>161724</v>
      </c>
      <c r="G66" s="22">
        <v>0</v>
      </c>
      <c r="H66" s="22">
        <v>33277</v>
      </c>
      <c r="I66" s="22">
        <v>38864</v>
      </c>
      <c r="J66" s="22">
        <v>0</v>
      </c>
      <c r="K66" s="22">
        <v>0</v>
      </c>
      <c r="L66" s="22">
        <v>37145</v>
      </c>
      <c r="M66" s="22">
        <v>0</v>
      </c>
      <c r="N66" s="22">
        <v>1780</v>
      </c>
      <c r="O66" s="22">
        <v>3312091</v>
      </c>
      <c r="P66" s="22">
        <v>0</v>
      </c>
      <c r="Q66" s="22">
        <v>0</v>
      </c>
      <c r="R66" s="22">
        <v>0</v>
      </c>
      <c r="S66" s="22">
        <v>0</v>
      </c>
      <c r="T66" s="22">
        <v>118889</v>
      </c>
      <c r="U66" s="22">
        <v>2601790</v>
      </c>
      <c r="V66" s="22">
        <v>267620</v>
      </c>
      <c r="W66" s="22">
        <v>0</v>
      </c>
      <c r="X66" s="22">
        <v>0</v>
      </c>
      <c r="Y66" s="22">
        <v>0</v>
      </c>
      <c r="Z66" s="22">
        <v>385010</v>
      </c>
      <c r="AA66" s="22">
        <v>0</v>
      </c>
      <c r="AB66" s="22">
        <v>433124</v>
      </c>
      <c r="AC66" s="22">
        <v>148775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66361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7606450</v>
      </c>
    </row>
    <row r="67" spans="1:42" x14ac:dyDescent="0.25">
      <c r="A67" s="22" t="s">
        <v>120</v>
      </c>
      <c r="B67" s="22" t="s">
        <v>163</v>
      </c>
      <c r="C67" s="22" t="s">
        <v>250</v>
      </c>
      <c r="D67" s="22" t="s">
        <v>251</v>
      </c>
      <c r="E67" s="22">
        <v>372</v>
      </c>
      <c r="F67" s="22">
        <v>130401</v>
      </c>
      <c r="G67" s="22">
        <v>0</v>
      </c>
      <c r="H67" s="22">
        <v>0</v>
      </c>
      <c r="I67" s="22">
        <v>41702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47886</v>
      </c>
      <c r="P67" s="22">
        <v>0</v>
      </c>
      <c r="Q67" s="22">
        <v>0</v>
      </c>
      <c r="R67" s="22">
        <v>0</v>
      </c>
      <c r="S67" s="22">
        <v>1090</v>
      </c>
      <c r="T67" s="22">
        <v>28286</v>
      </c>
      <c r="U67" s="22">
        <v>10755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5597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266089</v>
      </c>
    </row>
    <row r="68" spans="1:42" x14ac:dyDescent="0.25">
      <c r="A68" s="22" t="s">
        <v>120</v>
      </c>
      <c r="B68" s="22" t="s">
        <v>163</v>
      </c>
      <c r="C68" s="22" t="s">
        <v>252</v>
      </c>
      <c r="D68" s="22" t="s">
        <v>253</v>
      </c>
      <c r="E68" s="22">
        <v>0</v>
      </c>
      <c r="F68" s="22">
        <v>39589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229972</v>
      </c>
      <c r="P68" s="22">
        <v>0</v>
      </c>
      <c r="Q68" s="22">
        <v>0</v>
      </c>
      <c r="R68" s="22">
        <v>0</v>
      </c>
      <c r="S68" s="22">
        <v>0</v>
      </c>
      <c r="T68" s="22">
        <v>52474</v>
      </c>
      <c r="U68" s="22">
        <v>0</v>
      </c>
      <c r="V68" s="22">
        <v>68184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8929</v>
      </c>
      <c r="AC68" s="22">
        <v>11823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3098027</v>
      </c>
      <c r="AN68" s="22">
        <v>0</v>
      </c>
      <c r="AO68" s="22">
        <v>0</v>
      </c>
      <c r="AP68" s="22">
        <v>3508998</v>
      </c>
    </row>
    <row r="69" spans="1:42" x14ac:dyDescent="0.25">
      <c r="A69" s="22" t="s">
        <v>120</v>
      </c>
      <c r="B69" s="22" t="s">
        <v>163</v>
      </c>
      <c r="C69" s="22" t="s">
        <v>254</v>
      </c>
      <c r="D69" s="22" t="s">
        <v>255</v>
      </c>
      <c r="E69" s="22">
        <v>0</v>
      </c>
      <c r="F69" s="22">
        <v>165720</v>
      </c>
      <c r="G69" s="22">
        <v>0</v>
      </c>
      <c r="H69" s="22">
        <v>0</v>
      </c>
      <c r="I69" s="22">
        <v>30740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41943</v>
      </c>
      <c r="P69" s="22">
        <v>1265</v>
      </c>
      <c r="Q69" s="22">
        <v>0</v>
      </c>
      <c r="R69" s="22">
        <v>0</v>
      </c>
      <c r="S69" s="22">
        <v>0</v>
      </c>
      <c r="T69" s="22">
        <v>41754</v>
      </c>
      <c r="U69" s="22">
        <v>6150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10357</v>
      </c>
      <c r="AB69" s="22">
        <v>0</v>
      </c>
      <c r="AC69" s="22">
        <v>11742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87345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397016</v>
      </c>
    </row>
    <row r="70" spans="1:42" x14ac:dyDescent="0.25">
      <c r="A70" s="22" t="s">
        <v>120</v>
      </c>
      <c r="B70" s="22" t="s">
        <v>163</v>
      </c>
      <c r="C70" s="22" t="s">
        <v>256</v>
      </c>
      <c r="D70" s="22" t="s">
        <v>257</v>
      </c>
      <c r="E70" s="22">
        <v>0</v>
      </c>
      <c r="F70" s="22">
        <v>3504</v>
      </c>
      <c r="G70" s="22">
        <v>0</v>
      </c>
      <c r="H70" s="22">
        <v>0</v>
      </c>
      <c r="I70" s="22">
        <v>12525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65081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378392</v>
      </c>
      <c r="W70" s="22">
        <v>0</v>
      </c>
      <c r="X70" s="22">
        <v>0</v>
      </c>
      <c r="Y70" s="22">
        <v>0</v>
      </c>
      <c r="Z70" s="22">
        <v>725</v>
      </c>
      <c r="AA70" s="22">
        <v>0</v>
      </c>
      <c r="AB70" s="22">
        <v>3212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463439</v>
      </c>
    </row>
    <row r="71" spans="1:42" x14ac:dyDescent="0.25">
      <c r="A71" s="22" t="s">
        <v>120</v>
      </c>
      <c r="B71" s="22" t="s">
        <v>163</v>
      </c>
      <c r="C71" s="22" t="s">
        <v>258</v>
      </c>
      <c r="D71" s="22" t="s">
        <v>259</v>
      </c>
      <c r="E71" s="22">
        <v>0</v>
      </c>
      <c r="F71" s="22">
        <v>100545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1364557</v>
      </c>
      <c r="P71" s="22">
        <v>0</v>
      </c>
      <c r="Q71" s="22">
        <v>0</v>
      </c>
      <c r="R71" s="22">
        <v>0</v>
      </c>
      <c r="S71" s="22">
        <v>0</v>
      </c>
      <c r="T71" s="22">
        <v>85508</v>
      </c>
      <c r="U71" s="22">
        <v>32972</v>
      </c>
      <c r="V71" s="22">
        <v>64076</v>
      </c>
      <c r="W71" s="22">
        <v>0</v>
      </c>
      <c r="X71" s="22">
        <v>47990</v>
      </c>
      <c r="Y71" s="22">
        <v>0</v>
      </c>
      <c r="Z71" s="22">
        <v>0</v>
      </c>
      <c r="AA71" s="22">
        <v>0</v>
      </c>
      <c r="AB71" s="22">
        <v>0</v>
      </c>
      <c r="AC71" s="22">
        <v>14138</v>
      </c>
      <c r="AD71" s="22">
        <v>456206</v>
      </c>
      <c r="AE71" s="22">
        <v>0</v>
      </c>
      <c r="AF71" s="22">
        <v>0</v>
      </c>
      <c r="AG71" s="22">
        <v>0</v>
      </c>
      <c r="AH71" s="22">
        <v>0</v>
      </c>
      <c r="AI71" s="22">
        <v>167359</v>
      </c>
      <c r="AJ71" s="22">
        <v>3932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2337283</v>
      </c>
    </row>
    <row r="72" spans="1:42" x14ac:dyDescent="0.25">
      <c r="A72" s="22" t="s">
        <v>120</v>
      </c>
      <c r="B72" s="22" t="s">
        <v>163</v>
      </c>
      <c r="C72" s="22" t="s">
        <v>260</v>
      </c>
      <c r="D72" s="22" t="s">
        <v>261</v>
      </c>
      <c r="E72" s="22">
        <v>0</v>
      </c>
      <c r="F72" s="22">
        <v>30931</v>
      </c>
      <c r="G72" s="22">
        <v>0</v>
      </c>
      <c r="H72" s="22">
        <v>0</v>
      </c>
      <c r="I72" s="22">
        <v>11422</v>
      </c>
      <c r="J72" s="22">
        <v>0</v>
      </c>
      <c r="K72" s="22">
        <v>0</v>
      </c>
      <c r="L72" s="22">
        <v>45943</v>
      </c>
      <c r="M72" s="22">
        <v>0</v>
      </c>
      <c r="N72" s="22">
        <v>0</v>
      </c>
      <c r="O72" s="22">
        <v>225795</v>
      </c>
      <c r="P72" s="22">
        <v>0</v>
      </c>
      <c r="Q72" s="22">
        <v>0</v>
      </c>
      <c r="R72" s="22">
        <v>0</v>
      </c>
      <c r="S72" s="22">
        <v>0</v>
      </c>
      <c r="T72" s="22">
        <v>46813</v>
      </c>
      <c r="U72" s="22">
        <v>8795</v>
      </c>
      <c r="V72" s="22">
        <v>102</v>
      </c>
      <c r="W72" s="22">
        <v>0</v>
      </c>
      <c r="X72" s="22">
        <v>0</v>
      </c>
      <c r="Y72" s="22">
        <v>0</v>
      </c>
      <c r="Z72" s="22">
        <v>5525</v>
      </c>
      <c r="AA72" s="22">
        <v>0</v>
      </c>
      <c r="AB72" s="22">
        <v>0</v>
      </c>
      <c r="AC72" s="22">
        <v>11298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52722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439346</v>
      </c>
    </row>
    <row r="73" spans="1:42" x14ac:dyDescent="0.25">
      <c r="A73" s="22" t="s">
        <v>120</v>
      </c>
      <c r="B73" s="22" t="s">
        <v>163</v>
      </c>
      <c r="C73" s="22" t="s">
        <v>262</v>
      </c>
      <c r="D73" s="22" t="s">
        <v>263</v>
      </c>
      <c r="E73" s="22">
        <v>0</v>
      </c>
      <c r="F73" s="22">
        <v>88575</v>
      </c>
      <c r="G73" s="22">
        <v>0</v>
      </c>
      <c r="H73" s="22">
        <v>0</v>
      </c>
      <c r="I73" s="22">
        <v>84720</v>
      </c>
      <c r="J73" s="22">
        <v>0</v>
      </c>
      <c r="K73" s="22">
        <v>0</v>
      </c>
      <c r="L73" s="22">
        <v>71152</v>
      </c>
      <c r="M73" s="22">
        <v>0</v>
      </c>
      <c r="N73" s="22">
        <v>0</v>
      </c>
      <c r="O73" s="22">
        <v>79988</v>
      </c>
      <c r="P73" s="22">
        <v>0</v>
      </c>
      <c r="Q73" s="22">
        <v>0</v>
      </c>
      <c r="R73" s="22">
        <v>0</v>
      </c>
      <c r="S73" s="22">
        <v>0</v>
      </c>
      <c r="T73" s="22">
        <v>154740</v>
      </c>
      <c r="U73" s="22">
        <v>118944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31329</v>
      </c>
      <c r="AD73" s="22">
        <v>27446</v>
      </c>
      <c r="AE73" s="22">
        <v>0</v>
      </c>
      <c r="AF73" s="22">
        <v>0</v>
      </c>
      <c r="AG73" s="22">
        <v>0</v>
      </c>
      <c r="AH73" s="22">
        <v>2140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659034</v>
      </c>
    </row>
    <row r="74" spans="1:42" x14ac:dyDescent="0.25">
      <c r="A74" s="22" t="s">
        <v>120</v>
      </c>
      <c r="B74" s="22" t="s">
        <v>163</v>
      </c>
      <c r="C74" s="22" t="s">
        <v>264</v>
      </c>
      <c r="D74" s="22" t="s">
        <v>265</v>
      </c>
      <c r="E74" s="22">
        <v>0</v>
      </c>
      <c r="F74" s="22">
        <v>106459</v>
      </c>
      <c r="G74" s="22">
        <v>0</v>
      </c>
      <c r="H74" s="22">
        <v>0</v>
      </c>
      <c r="I74" s="22">
        <v>92620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93866</v>
      </c>
      <c r="P74" s="22">
        <v>0</v>
      </c>
      <c r="Q74" s="22">
        <v>0</v>
      </c>
      <c r="R74" s="22">
        <v>0</v>
      </c>
      <c r="S74" s="22">
        <v>0</v>
      </c>
      <c r="T74" s="22">
        <v>2408603</v>
      </c>
      <c r="U74" s="22">
        <v>744160</v>
      </c>
      <c r="V74" s="22">
        <v>8925</v>
      </c>
      <c r="W74" s="22">
        <v>0</v>
      </c>
      <c r="X74" s="22">
        <v>76651</v>
      </c>
      <c r="Y74" s="22">
        <v>0</v>
      </c>
      <c r="Z74" s="22">
        <v>0</v>
      </c>
      <c r="AA74" s="22">
        <v>0</v>
      </c>
      <c r="AB74" s="22">
        <v>137751</v>
      </c>
      <c r="AC74" s="22">
        <v>46006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31439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3746480</v>
      </c>
    </row>
    <row r="75" spans="1:42" x14ac:dyDescent="0.25">
      <c r="A75" s="22" t="s">
        <v>120</v>
      </c>
      <c r="B75" s="22" t="s">
        <v>163</v>
      </c>
      <c r="C75" s="22" t="s">
        <v>266</v>
      </c>
      <c r="D75" s="22" t="s">
        <v>267</v>
      </c>
      <c r="E75" s="22">
        <v>0</v>
      </c>
      <c r="F75" s="22">
        <v>19716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60703</v>
      </c>
      <c r="P75" s="22">
        <v>0</v>
      </c>
      <c r="Q75" s="22">
        <v>0</v>
      </c>
      <c r="R75" s="22">
        <v>0</v>
      </c>
      <c r="S75" s="22">
        <v>0</v>
      </c>
      <c r="T75" s="22">
        <v>246161</v>
      </c>
      <c r="U75" s="22">
        <v>0</v>
      </c>
      <c r="V75" s="22">
        <v>22981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110699</v>
      </c>
      <c r="AD75" s="22">
        <v>27900</v>
      </c>
      <c r="AE75" s="22">
        <v>0</v>
      </c>
      <c r="AF75" s="22">
        <v>0</v>
      </c>
      <c r="AG75" s="22">
        <v>6633</v>
      </c>
      <c r="AH75" s="22">
        <v>0</v>
      </c>
      <c r="AI75" s="22">
        <v>162159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656952</v>
      </c>
    </row>
    <row r="76" spans="1:42" x14ac:dyDescent="0.25">
      <c r="A76" s="22" t="s">
        <v>120</v>
      </c>
      <c r="B76" s="22" t="s">
        <v>163</v>
      </c>
      <c r="C76" s="22" t="s">
        <v>268</v>
      </c>
      <c r="D76" s="22" t="s">
        <v>269</v>
      </c>
      <c r="E76" s="22">
        <v>0</v>
      </c>
      <c r="F76" s="22">
        <v>14722</v>
      </c>
      <c r="G76" s="22">
        <v>0</v>
      </c>
      <c r="H76" s="22">
        <v>0</v>
      </c>
      <c r="I76" s="22">
        <v>131850</v>
      </c>
      <c r="J76" s="22">
        <v>0</v>
      </c>
      <c r="K76" s="22">
        <v>0</v>
      </c>
      <c r="L76" s="22">
        <v>95</v>
      </c>
      <c r="M76" s="22">
        <v>8421</v>
      </c>
      <c r="N76" s="22">
        <v>0</v>
      </c>
      <c r="O76" s="22">
        <v>226351</v>
      </c>
      <c r="P76" s="22">
        <v>0</v>
      </c>
      <c r="Q76" s="22">
        <v>0</v>
      </c>
      <c r="R76" s="22">
        <v>0</v>
      </c>
      <c r="S76" s="22">
        <v>0</v>
      </c>
      <c r="T76" s="22">
        <v>250676</v>
      </c>
      <c r="U76" s="22">
        <v>89061</v>
      </c>
      <c r="V76" s="22">
        <v>75116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3101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86197</v>
      </c>
      <c r="AJ76" s="22">
        <v>0</v>
      </c>
      <c r="AK76" s="22">
        <v>0</v>
      </c>
      <c r="AL76" s="22">
        <v>0</v>
      </c>
      <c r="AM76" s="22">
        <v>2021987</v>
      </c>
      <c r="AN76" s="22">
        <v>0</v>
      </c>
      <c r="AO76" s="22">
        <v>0</v>
      </c>
      <c r="AP76" s="22">
        <v>2907577</v>
      </c>
    </row>
    <row r="77" spans="1:42" x14ac:dyDescent="0.25">
      <c r="A77" s="22" t="s">
        <v>120</v>
      </c>
      <c r="B77" s="22" t="s">
        <v>163</v>
      </c>
      <c r="C77" s="22" t="s">
        <v>270</v>
      </c>
      <c r="D77" s="22" t="s">
        <v>271</v>
      </c>
      <c r="E77" s="22">
        <v>0</v>
      </c>
      <c r="F77" s="22">
        <v>7007</v>
      </c>
      <c r="G77" s="22">
        <v>0</v>
      </c>
      <c r="H77" s="22">
        <v>0</v>
      </c>
      <c r="I77" s="22">
        <v>24282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125402</v>
      </c>
      <c r="P77" s="22">
        <v>0</v>
      </c>
      <c r="Q77" s="22">
        <v>0</v>
      </c>
      <c r="R77" s="22">
        <v>0</v>
      </c>
      <c r="S77" s="22">
        <v>0</v>
      </c>
      <c r="T77" s="22">
        <v>19826</v>
      </c>
      <c r="U77" s="22">
        <v>0</v>
      </c>
      <c r="V77" s="22">
        <v>4575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100</v>
      </c>
      <c r="AC77" s="22">
        <v>18358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16639</v>
      </c>
      <c r="AJ77" s="22">
        <v>0</v>
      </c>
      <c r="AK77" s="22">
        <v>0</v>
      </c>
      <c r="AL77" s="22">
        <v>0</v>
      </c>
      <c r="AM77" s="22">
        <v>3160866</v>
      </c>
      <c r="AN77" s="22">
        <v>0</v>
      </c>
      <c r="AO77" s="22">
        <v>0</v>
      </c>
      <c r="AP77" s="22">
        <v>3377055</v>
      </c>
    </row>
    <row r="78" spans="1:42" x14ac:dyDescent="0.25">
      <c r="A78" s="22" t="s">
        <v>120</v>
      </c>
      <c r="B78" s="22" t="s">
        <v>163</v>
      </c>
      <c r="C78" s="22" t="s">
        <v>272</v>
      </c>
      <c r="D78" s="22" t="s">
        <v>273</v>
      </c>
      <c r="E78" s="22">
        <v>0</v>
      </c>
      <c r="F78" s="22">
        <v>15164</v>
      </c>
      <c r="G78" s="22">
        <v>0</v>
      </c>
      <c r="H78" s="22">
        <v>3513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866128</v>
      </c>
      <c r="P78" s="22">
        <v>0</v>
      </c>
      <c r="Q78" s="22">
        <v>0</v>
      </c>
      <c r="R78" s="22">
        <v>0</v>
      </c>
      <c r="S78" s="22">
        <v>0</v>
      </c>
      <c r="T78" s="22">
        <v>265722</v>
      </c>
      <c r="U78" s="22">
        <v>0</v>
      </c>
      <c r="V78" s="22">
        <v>27070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399365</v>
      </c>
      <c r="AC78" s="22">
        <v>32795</v>
      </c>
      <c r="AD78" s="22">
        <v>253766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9091803</v>
      </c>
      <c r="AN78" s="22">
        <v>0</v>
      </c>
      <c r="AO78" s="22">
        <v>0</v>
      </c>
      <c r="AP78" s="22">
        <v>10955326</v>
      </c>
    </row>
    <row r="79" spans="1:42" x14ac:dyDescent="0.25">
      <c r="A79" s="22" t="s">
        <v>120</v>
      </c>
      <c r="B79" s="22" t="s">
        <v>163</v>
      </c>
      <c r="C79" s="22" t="s">
        <v>274</v>
      </c>
      <c r="D79" s="22" t="s">
        <v>275</v>
      </c>
      <c r="E79" s="22">
        <v>0</v>
      </c>
      <c r="F79" s="22">
        <v>19885</v>
      </c>
      <c r="G79" s="22">
        <v>6900</v>
      </c>
      <c r="H79" s="22">
        <v>0</v>
      </c>
      <c r="I79" s="22">
        <v>0</v>
      </c>
      <c r="J79" s="22">
        <v>0</v>
      </c>
      <c r="K79" s="22">
        <v>0</v>
      </c>
      <c r="L79" s="22">
        <v>39835</v>
      </c>
      <c r="M79" s="22">
        <v>0</v>
      </c>
      <c r="N79" s="22">
        <v>0</v>
      </c>
      <c r="O79" s="22">
        <v>292084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1872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14538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375114</v>
      </c>
    </row>
    <row r="80" spans="1:42" x14ac:dyDescent="0.25">
      <c r="A80" s="22" t="s">
        <v>120</v>
      </c>
      <c r="B80" s="22" t="s">
        <v>163</v>
      </c>
      <c r="C80" s="22" t="s">
        <v>276</v>
      </c>
      <c r="D80" s="22" t="s">
        <v>277</v>
      </c>
      <c r="E80" s="22">
        <v>0</v>
      </c>
      <c r="F80" s="22">
        <v>14187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215927</v>
      </c>
      <c r="P80" s="22">
        <v>0</v>
      </c>
      <c r="Q80" s="22">
        <v>0</v>
      </c>
      <c r="R80" s="22">
        <v>0</v>
      </c>
      <c r="S80" s="22">
        <v>0</v>
      </c>
      <c r="T80" s="22">
        <v>21937</v>
      </c>
      <c r="U80" s="22">
        <v>8316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4109</v>
      </c>
      <c r="AC80" s="22">
        <v>75551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178685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518712</v>
      </c>
    </row>
    <row r="81" spans="1:42" x14ac:dyDescent="0.25">
      <c r="A81" s="22" t="s">
        <v>120</v>
      </c>
      <c r="B81" s="22" t="s">
        <v>163</v>
      </c>
      <c r="C81" s="22" t="s">
        <v>278</v>
      </c>
      <c r="D81" s="22" t="s">
        <v>279</v>
      </c>
      <c r="E81" s="22">
        <v>0</v>
      </c>
      <c r="F81" s="22">
        <v>14865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5880</v>
      </c>
      <c r="M81" s="22">
        <v>0</v>
      </c>
      <c r="N81" s="22">
        <v>0</v>
      </c>
      <c r="O81" s="22">
        <v>154168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86803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24948</v>
      </c>
      <c r="AP81" s="22">
        <v>286664</v>
      </c>
    </row>
    <row r="82" spans="1:42" x14ac:dyDescent="0.25">
      <c r="A82" s="22" t="s">
        <v>120</v>
      </c>
      <c r="B82" s="22" t="s">
        <v>163</v>
      </c>
      <c r="C82" s="22" t="s">
        <v>280</v>
      </c>
      <c r="D82" s="22" t="s">
        <v>281</v>
      </c>
      <c r="E82" s="22">
        <v>0</v>
      </c>
      <c r="F82" s="22">
        <v>64024</v>
      </c>
      <c r="G82" s="22">
        <v>0</v>
      </c>
      <c r="H82" s="22">
        <v>0</v>
      </c>
      <c r="I82" s="22">
        <v>55123</v>
      </c>
      <c r="J82" s="22">
        <v>0</v>
      </c>
      <c r="K82" s="22">
        <v>0</v>
      </c>
      <c r="L82" s="22">
        <v>9885</v>
      </c>
      <c r="M82" s="22">
        <v>0</v>
      </c>
      <c r="N82" s="22">
        <v>0</v>
      </c>
      <c r="O82" s="22">
        <v>1343706</v>
      </c>
      <c r="P82" s="22">
        <v>0</v>
      </c>
      <c r="Q82" s="22">
        <v>0</v>
      </c>
      <c r="R82" s="22">
        <v>0</v>
      </c>
      <c r="S82" s="22">
        <v>0</v>
      </c>
      <c r="T82" s="22">
        <v>266846</v>
      </c>
      <c r="U82" s="22">
        <v>57827</v>
      </c>
      <c r="V82" s="22">
        <v>500</v>
      </c>
      <c r="W82" s="22">
        <v>0</v>
      </c>
      <c r="X82" s="22">
        <v>0</v>
      </c>
      <c r="Y82" s="22">
        <v>0</v>
      </c>
      <c r="Z82" s="22">
        <v>1350</v>
      </c>
      <c r="AA82" s="22">
        <v>0</v>
      </c>
      <c r="AB82" s="22">
        <v>19535</v>
      </c>
      <c r="AC82" s="22">
        <v>16362</v>
      </c>
      <c r="AD82" s="22">
        <v>307395</v>
      </c>
      <c r="AE82" s="22">
        <v>0</v>
      </c>
      <c r="AF82" s="22">
        <v>0</v>
      </c>
      <c r="AG82" s="22">
        <v>0</v>
      </c>
      <c r="AH82" s="22">
        <v>0</v>
      </c>
      <c r="AI82" s="22">
        <v>244191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2386744</v>
      </c>
    </row>
    <row r="83" spans="1:42" x14ac:dyDescent="0.25">
      <c r="A83" s="22" t="s">
        <v>120</v>
      </c>
      <c r="B83" s="22" t="s">
        <v>163</v>
      </c>
      <c r="C83" s="22" t="s">
        <v>282</v>
      </c>
      <c r="D83" s="22" t="s">
        <v>283</v>
      </c>
      <c r="E83" s="22">
        <v>0</v>
      </c>
      <c r="F83" s="22">
        <v>35539</v>
      </c>
      <c r="G83" s="22">
        <v>0</v>
      </c>
      <c r="H83" s="22">
        <v>0</v>
      </c>
      <c r="I83" s="22">
        <v>170427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844649</v>
      </c>
      <c r="P83" s="22">
        <v>0</v>
      </c>
      <c r="Q83" s="22">
        <v>0</v>
      </c>
      <c r="R83" s="22">
        <v>0</v>
      </c>
      <c r="S83" s="22">
        <v>0</v>
      </c>
      <c r="T83" s="22">
        <v>154721</v>
      </c>
      <c r="U83" s="22">
        <v>198208</v>
      </c>
      <c r="V83" s="22">
        <v>145320</v>
      </c>
      <c r="W83" s="22">
        <v>0</v>
      </c>
      <c r="X83" s="22">
        <v>41951</v>
      </c>
      <c r="Y83" s="22">
        <v>0</v>
      </c>
      <c r="Z83" s="22">
        <v>0</v>
      </c>
      <c r="AA83" s="22">
        <v>0</v>
      </c>
      <c r="AB83" s="22">
        <v>0</v>
      </c>
      <c r="AC83" s="22">
        <v>21592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1612407</v>
      </c>
    </row>
    <row r="84" spans="1:42" x14ac:dyDescent="0.25">
      <c r="A84" s="22" t="s">
        <v>120</v>
      </c>
      <c r="B84" s="22" t="s">
        <v>163</v>
      </c>
      <c r="C84" s="22" t="s">
        <v>284</v>
      </c>
      <c r="D84" s="22" t="s">
        <v>285</v>
      </c>
      <c r="E84" s="22">
        <v>0</v>
      </c>
      <c r="F84" s="22">
        <v>24691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273985</v>
      </c>
      <c r="P84" s="22">
        <v>0</v>
      </c>
      <c r="Q84" s="22">
        <v>0</v>
      </c>
      <c r="R84" s="22">
        <v>0</v>
      </c>
      <c r="S84" s="22">
        <v>0</v>
      </c>
      <c r="T84" s="22">
        <v>225937</v>
      </c>
      <c r="U84" s="22">
        <v>168036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25847</v>
      </c>
      <c r="AD84" s="22">
        <v>13678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732174</v>
      </c>
    </row>
    <row r="85" spans="1:42" x14ac:dyDescent="0.25">
      <c r="A85" s="22" t="s">
        <v>120</v>
      </c>
      <c r="B85" s="22" t="s">
        <v>163</v>
      </c>
      <c r="C85" s="22" t="s">
        <v>286</v>
      </c>
      <c r="D85" s="22" t="s">
        <v>287</v>
      </c>
      <c r="E85" s="22">
        <v>0</v>
      </c>
      <c r="F85" s="22">
        <v>14252</v>
      </c>
      <c r="G85" s="22">
        <v>0</v>
      </c>
      <c r="H85" s="22">
        <v>0</v>
      </c>
      <c r="I85" s="22">
        <v>134284</v>
      </c>
      <c r="J85" s="22">
        <v>0</v>
      </c>
      <c r="K85" s="22">
        <v>0</v>
      </c>
      <c r="L85" s="22">
        <v>25691</v>
      </c>
      <c r="M85" s="22">
        <v>0</v>
      </c>
      <c r="N85" s="22">
        <v>0</v>
      </c>
      <c r="O85" s="22">
        <v>53899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8197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15929</v>
      </c>
      <c r="AC85" s="22">
        <v>0</v>
      </c>
      <c r="AD85" s="22">
        <v>0</v>
      </c>
      <c r="AE85" s="22">
        <v>0</v>
      </c>
      <c r="AF85" s="22">
        <v>0</v>
      </c>
      <c r="AG85" s="22">
        <v>165452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417704</v>
      </c>
    </row>
    <row r="86" spans="1:42" x14ac:dyDescent="0.25">
      <c r="A86" s="22" t="s">
        <v>120</v>
      </c>
      <c r="B86" s="22" t="s">
        <v>163</v>
      </c>
      <c r="C86" s="22" t="s">
        <v>288</v>
      </c>
      <c r="D86" s="22" t="s">
        <v>289</v>
      </c>
      <c r="E86" s="22">
        <v>0</v>
      </c>
      <c r="F86" s="22">
        <v>11827</v>
      </c>
      <c r="G86" s="22">
        <v>0</v>
      </c>
      <c r="H86" s="22">
        <v>0</v>
      </c>
      <c r="I86" s="22">
        <v>40284</v>
      </c>
      <c r="J86" s="22">
        <v>0</v>
      </c>
      <c r="K86" s="22">
        <v>751</v>
      </c>
      <c r="L86" s="22">
        <v>420</v>
      </c>
      <c r="M86" s="22">
        <v>0</v>
      </c>
      <c r="N86" s="22">
        <v>0</v>
      </c>
      <c r="O86" s="22">
        <v>22564</v>
      </c>
      <c r="P86" s="22">
        <v>177155</v>
      </c>
      <c r="Q86" s="22">
        <v>0</v>
      </c>
      <c r="R86" s="22">
        <v>0</v>
      </c>
      <c r="S86" s="22">
        <v>0</v>
      </c>
      <c r="T86" s="22">
        <v>38596</v>
      </c>
      <c r="U86" s="22">
        <v>24650</v>
      </c>
      <c r="V86" s="22">
        <v>35824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19192</v>
      </c>
      <c r="AC86" s="22">
        <v>8465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759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380487</v>
      </c>
    </row>
    <row r="87" spans="1:42" x14ac:dyDescent="0.25">
      <c r="A87" s="22" t="s">
        <v>120</v>
      </c>
      <c r="B87" s="22" t="s">
        <v>163</v>
      </c>
      <c r="C87" s="22" t="s">
        <v>290</v>
      </c>
      <c r="D87" s="22" t="s">
        <v>291</v>
      </c>
      <c r="E87" s="22">
        <v>0</v>
      </c>
      <c r="F87" s="22">
        <v>413585</v>
      </c>
      <c r="G87" s="22">
        <v>8372</v>
      </c>
      <c r="H87" s="22">
        <v>184332</v>
      </c>
      <c r="I87" s="22">
        <v>47978</v>
      </c>
      <c r="J87" s="22">
        <v>0</v>
      </c>
      <c r="K87" s="22">
        <v>0</v>
      </c>
      <c r="L87" s="22">
        <v>975</v>
      </c>
      <c r="M87" s="22">
        <v>147507</v>
      </c>
      <c r="N87" s="22">
        <v>0</v>
      </c>
      <c r="O87" s="22">
        <v>156117</v>
      </c>
      <c r="P87" s="22">
        <v>7920</v>
      </c>
      <c r="Q87" s="22">
        <v>0</v>
      </c>
      <c r="R87" s="22">
        <v>0</v>
      </c>
      <c r="S87" s="22">
        <v>0</v>
      </c>
      <c r="T87" s="22">
        <v>207728</v>
      </c>
      <c r="U87" s="22">
        <v>271417</v>
      </c>
      <c r="V87" s="22">
        <v>54342</v>
      </c>
      <c r="W87" s="22">
        <v>0</v>
      </c>
      <c r="X87" s="22">
        <v>159250</v>
      </c>
      <c r="Y87" s="22">
        <v>0</v>
      </c>
      <c r="Z87" s="22">
        <v>8760</v>
      </c>
      <c r="AA87" s="22">
        <v>0</v>
      </c>
      <c r="AB87" s="22">
        <v>63055</v>
      </c>
      <c r="AC87" s="22">
        <v>5917</v>
      </c>
      <c r="AD87" s="22">
        <v>733310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2470565</v>
      </c>
    </row>
    <row r="88" spans="1:42" x14ac:dyDescent="0.25">
      <c r="A88" s="22" t="s">
        <v>120</v>
      </c>
      <c r="B88" s="22" t="s">
        <v>292</v>
      </c>
      <c r="C88" s="22" t="s">
        <v>293</v>
      </c>
      <c r="D88" s="22" t="s">
        <v>294</v>
      </c>
      <c r="E88" s="22">
        <v>0</v>
      </c>
      <c r="F88" s="22">
        <v>10378</v>
      </c>
      <c r="G88" s="22">
        <v>1526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34760</v>
      </c>
      <c r="P88" s="22">
        <v>0</v>
      </c>
      <c r="Q88" s="22">
        <v>0</v>
      </c>
      <c r="R88" s="22">
        <v>0</v>
      </c>
      <c r="S88" s="22">
        <v>0</v>
      </c>
      <c r="T88" s="22">
        <v>696499</v>
      </c>
      <c r="U88" s="22">
        <v>280133</v>
      </c>
      <c r="V88" s="22">
        <v>411395</v>
      </c>
      <c r="W88" s="22">
        <v>0</v>
      </c>
      <c r="X88" s="22">
        <v>0</v>
      </c>
      <c r="Y88" s="22">
        <v>0</v>
      </c>
      <c r="Z88" s="22">
        <v>28750</v>
      </c>
      <c r="AA88" s="22">
        <v>0</v>
      </c>
      <c r="AB88" s="22">
        <v>19147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32705</v>
      </c>
      <c r="AJ88" s="22">
        <v>5580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1520873</v>
      </c>
    </row>
    <row r="89" spans="1:42" x14ac:dyDescent="0.25">
      <c r="A89" s="22" t="s">
        <v>120</v>
      </c>
      <c r="B89" s="22" t="s">
        <v>292</v>
      </c>
      <c r="C89" s="22" t="s">
        <v>295</v>
      </c>
      <c r="D89" s="22" t="s">
        <v>296</v>
      </c>
      <c r="E89" s="22">
        <v>0</v>
      </c>
      <c r="F89" s="22">
        <v>110</v>
      </c>
      <c r="G89" s="22">
        <v>0</v>
      </c>
      <c r="H89" s="22">
        <v>33449</v>
      </c>
      <c r="I89" s="22">
        <v>35630</v>
      </c>
      <c r="J89" s="22">
        <v>0</v>
      </c>
      <c r="K89" s="22">
        <v>0</v>
      </c>
      <c r="L89" s="22">
        <v>0</v>
      </c>
      <c r="M89" s="22">
        <v>0</v>
      </c>
      <c r="N89" s="22">
        <v>12023</v>
      </c>
      <c r="O89" s="22">
        <v>0</v>
      </c>
      <c r="P89" s="22">
        <v>0</v>
      </c>
      <c r="Q89" s="22">
        <v>687268</v>
      </c>
      <c r="R89" s="22">
        <v>285</v>
      </c>
      <c r="S89" s="22">
        <v>0</v>
      </c>
      <c r="T89" s="22">
        <v>1708825</v>
      </c>
      <c r="U89" s="22">
        <v>2435206</v>
      </c>
      <c r="V89" s="22">
        <v>191576</v>
      </c>
      <c r="W89" s="22">
        <v>0</v>
      </c>
      <c r="X89" s="22">
        <v>132173</v>
      </c>
      <c r="Y89" s="22">
        <v>0</v>
      </c>
      <c r="Z89" s="22">
        <v>2303</v>
      </c>
      <c r="AA89" s="22">
        <v>0</v>
      </c>
      <c r="AB89" s="22">
        <v>331</v>
      </c>
      <c r="AC89" s="22">
        <v>4692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356471</v>
      </c>
      <c r="AJ89" s="22">
        <v>21903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5622245</v>
      </c>
    </row>
    <row r="90" spans="1:42" x14ac:dyDescent="0.25">
      <c r="A90" s="22" t="s">
        <v>120</v>
      </c>
      <c r="B90" s="22" t="s">
        <v>292</v>
      </c>
      <c r="C90" s="22" t="s">
        <v>297</v>
      </c>
      <c r="D90" s="22" t="s">
        <v>298</v>
      </c>
      <c r="E90" s="22">
        <v>0</v>
      </c>
      <c r="F90" s="22">
        <v>9721</v>
      </c>
      <c r="G90" s="22">
        <v>0</v>
      </c>
      <c r="H90" s="22">
        <v>0</v>
      </c>
      <c r="I90" s="22">
        <v>104381</v>
      </c>
      <c r="J90" s="22">
        <v>0</v>
      </c>
      <c r="K90" s="22">
        <v>404256</v>
      </c>
      <c r="L90" s="22">
        <v>0</v>
      </c>
      <c r="M90" s="22">
        <v>0</v>
      </c>
      <c r="N90" s="22">
        <v>13987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775190</v>
      </c>
      <c r="U90" s="22">
        <v>354681</v>
      </c>
      <c r="V90" s="22">
        <v>277046</v>
      </c>
      <c r="W90" s="22">
        <v>0</v>
      </c>
      <c r="X90" s="22">
        <v>0</v>
      </c>
      <c r="Y90" s="22">
        <v>0</v>
      </c>
      <c r="Z90" s="22">
        <v>2100</v>
      </c>
      <c r="AA90" s="22">
        <v>0</v>
      </c>
      <c r="AB90" s="22">
        <v>1700</v>
      </c>
      <c r="AC90" s="22">
        <v>0</v>
      </c>
      <c r="AD90" s="22">
        <v>158027</v>
      </c>
      <c r="AE90" s="22">
        <v>0</v>
      </c>
      <c r="AF90" s="22">
        <v>0</v>
      </c>
      <c r="AG90" s="22">
        <v>0</v>
      </c>
      <c r="AH90" s="22">
        <v>0</v>
      </c>
      <c r="AI90" s="22">
        <v>117167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2218256</v>
      </c>
    </row>
    <row r="91" spans="1:42" x14ac:dyDescent="0.25">
      <c r="A91" s="22" t="s">
        <v>120</v>
      </c>
      <c r="B91" s="22" t="s">
        <v>292</v>
      </c>
      <c r="C91" s="22" t="s">
        <v>299</v>
      </c>
      <c r="D91" s="22" t="s">
        <v>300</v>
      </c>
      <c r="E91" s="22">
        <v>0</v>
      </c>
      <c r="F91" s="22">
        <v>1779</v>
      </c>
      <c r="G91" s="22">
        <v>0</v>
      </c>
      <c r="H91" s="22">
        <v>0</v>
      </c>
      <c r="I91" s="22">
        <v>29706</v>
      </c>
      <c r="J91" s="22">
        <v>0</v>
      </c>
      <c r="K91" s="22">
        <v>9076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134626</v>
      </c>
      <c r="U91" s="22">
        <v>74574</v>
      </c>
      <c r="V91" s="22">
        <v>61705</v>
      </c>
      <c r="W91" s="22">
        <v>4570</v>
      </c>
      <c r="X91" s="22">
        <v>0</v>
      </c>
      <c r="Y91" s="22">
        <v>0</v>
      </c>
      <c r="Z91" s="22">
        <v>625</v>
      </c>
      <c r="AA91" s="22">
        <v>0</v>
      </c>
      <c r="AB91" s="22">
        <v>0</v>
      </c>
      <c r="AC91" s="22">
        <v>348</v>
      </c>
      <c r="AD91" s="22">
        <v>12500</v>
      </c>
      <c r="AE91" s="22">
        <v>0</v>
      </c>
      <c r="AF91" s="22">
        <v>0</v>
      </c>
      <c r="AG91" s="22">
        <v>0</v>
      </c>
      <c r="AH91" s="22">
        <v>0</v>
      </c>
      <c r="AI91" s="22">
        <v>55698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385207</v>
      </c>
    </row>
    <row r="92" spans="1:42" x14ac:dyDescent="0.25">
      <c r="A92" s="22" t="s">
        <v>120</v>
      </c>
      <c r="B92" s="22" t="s">
        <v>292</v>
      </c>
      <c r="C92" s="22" t="s">
        <v>301</v>
      </c>
      <c r="D92" s="22" t="s">
        <v>302</v>
      </c>
      <c r="E92" s="22">
        <v>0</v>
      </c>
      <c r="F92" s="22">
        <v>760</v>
      </c>
      <c r="G92" s="22">
        <v>0</v>
      </c>
      <c r="H92" s="22">
        <v>0</v>
      </c>
      <c r="I92" s="22">
        <v>73479</v>
      </c>
      <c r="J92" s="22">
        <v>0</v>
      </c>
      <c r="K92" s="22">
        <v>0</v>
      </c>
      <c r="L92" s="22">
        <v>115</v>
      </c>
      <c r="M92" s="22">
        <v>0</v>
      </c>
      <c r="N92" s="22">
        <v>0</v>
      </c>
      <c r="O92" s="22">
        <v>3807</v>
      </c>
      <c r="P92" s="22">
        <v>5698</v>
      </c>
      <c r="Q92" s="22">
        <v>0</v>
      </c>
      <c r="R92" s="22">
        <v>0</v>
      </c>
      <c r="S92" s="22">
        <v>0</v>
      </c>
      <c r="T92" s="22">
        <v>261948</v>
      </c>
      <c r="U92" s="22">
        <v>116779</v>
      </c>
      <c r="V92" s="22">
        <v>59898</v>
      </c>
      <c r="W92" s="22">
        <v>0</v>
      </c>
      <c r="X92" s="22">
        <v>15404</v>
      </c>
      <c r="Y92" s="22">
        <v>0</v>
      </c>
      <c r="Z92" s="22">
        <v>8562</v>
      </c>
      <c r="AA92" s="22">
        <v>0</v>
      </c>
      <c r="AB92" s="22">
        <v>0</v>
      </c>
      <c r="AC92" s="22">
        <v>0</v>
      </c>
      <c r="AD92" s="22">
        <v>28511</v>
      </c>
      <c r="AE92" s="22">
        <v>0</v>
      </c>
      <c r="AF92" s="22">
        <v>0</v>
      </c>
      <c r="AG92" s="22">
        <v>0</v>
      </c>
      <c r="AH92" s="22">
        <v>0</v>
      </c>
      <c r="AI92" s="22">
        <v>311360</v>
      </c>
      <c r="AJ92" s="22">
        <v>13125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899446</v>
      </c>
    </row>
    <row r="93" spans="1:42" x14ac:dyDescent="0.25">
      <c r="A93" s="22" t="s">
        <v>120</v>
      </c>
      <c r="B93" s="22" t="s">
        <v>292</v>
      </c>
      <c r="C93" s="22" t="s">
        <v>303</v>
      </c>
      <c r="D93" s="22" t="s">
        <v>304</v>
      </c>
      <c r="E93" s="22">
        <v>0</v>
      </c>
      <c r="F93" s="22">
        <v>67940</v>
      </c>
      <c r="G93" s="22">
        <v>0</v>
      </c>
      <c r="H93" s="22">
        <v>44830</v>
      </c>
      <c r="I93" s="22">
        <v>20000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205031</v>
      </c>
      <c r="P93" s="22">
        <v>0</v>
      </c>
      <c r="Q93" s="22">
        <v>0</v>
      </c>
      <c r="R93" s="22">
        <v>0</v>
      </c>
      <c r="S93" s="22">
        <v>0</v>
      </c>
      <c r="T93" s="22">
        <v>1761992</v>
      </c>
      <c r="U93" s="22">
        <v>1959947</v>
      </c>
      <c r="V93" s="22">
        <v>1061085</v>
      </c>
      <c r="W93" s="22">
        <v>0</v>
      </c>
      <c r="X93" s="22">
        <v>52099</v>
      </c>
      <c r="Y93" s="22">
        <v>911832</v>
      </c>
      <c r="Z93" s="22">
        <v>450</v>
      </c>
      <c r="AA93" s="22">
        <v>0</v>
      </c>
      <c r="AB93" s="22">
        <v>104338</v>
      </c>
      <c r="AC93" s="22">
        <v>46658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280730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6516932</v>
      </c>
    </row>
    <row r="94" spans="1:42" x14ac:dyDescent="0.25">
      <c r="A94" s="22" t="s">
        <v>120</v>
      </c>
      <c r="B94" s="22" t="s">
        <v>292</v>
      </c>
      <c r="C94" s="22" t="s">
        <v>305</v>
      </c>
      <c r="D94" s="22" t="s">
        <v>306</v>
      </c>
      <c r="E94" s="22">
        <v>0</v>
      </c>
      <c r="F94" s="22">
        <v>0</v>
      </c>
      <c r="G94" s="22">
        <v>0</v>
      </c>
      <c r="H94" s="22">
        <v>0</v>
      </c>
      <c r="I94" s="22">
        <v>50709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23588</v>
      </c>
      <c r="P94" s="22">
        <v>0</v>
      </c>
      <c r="Q94" s="22">
        <v>0</v>
      </c>
      <c r="R94" s="22">
        <v>0</v>
      </c>
      <c r="S94" s="22">
        <v>0</v>
      </c>
      <c r="T94" s="22">
        <v>564553</v>
      </c>
      <c r="U94" s="22">
        <v>171130</v>
      </c>
      <c r="V94" s="22">
        <v>362171</v>
      </c>
      <c r="W94" s="22">
        <v>0</v>
      </c>
      <c r="X94" s="22">
        <v>0</v>
      </c>
      <c r="Y94" s="22">
        <v>0</v>
      </c>
      <c r="Z94" s="22">
        <v>0</v>
      </c>
      <c r="AA94" s="22">
        <v>14406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198630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1385187</v>
      </c>
    </row>
    <row r="95" spans="1:42" x14ac:dyDescent="0.25">
      <c r="A95" s="22" t="s">
        <v>120</v>
      </c>
      <c r="B95" s="22" t="s">
        <v>292</v>
      </c>
      <c r="C95" s="22" t="s">
        <v>307</v>
      </c>
      <c r="D95" s="22" t="s">
        <v>308</v>
      </c>
      <c r="E95" s="22">
        <v>0</v>
      </c>
      <c r="F95" s="22">
        <v>1323</v>
      </c>
      <c r="G95" s="22">
        <v>0</v>
      </c>
      <c r="H95" s="22">
        <v>0</v>
      </c>
      <c r="I95" s="22">
        <v>35558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2475</v>
      </c>
      <c r="P95" s="22">
        <v>0</v>
      </c>
      <c r="Q95" s="22">
        <v>0</v>
      </c>
      <c r="R95" s="22">
        <v>0</v>
      </c>
      <c r="S95" s="22">
        <v>0</v>
      </c>
      <c r="T95" s="22">
        <v>104811</v>
      </c>
      <c r="U95" s="22">
        <v>83212</v>
      </c>
      <c r="V95" s="22">
        <v>114937</v>
      </c>
      <c r="W95" s="22">
        <v>0</v>
      </c>
      <c r="X95" s="22">
        <v>9608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128028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479952</v>
      </c>
    </row>
    <row r="96" spans="1:42" x14ac:dyDescent="0.25">
      <c r="A96" s="22" t="s">
        <v>120</v>
      </c>
      <c r="B96" s="22" t="s">
        <v>292</v>
      </c>
      <c r="C96" s="22" t="s">
        <v>309</v>
      </c>
      <c r="D96" s="22" t="s">
        <v>310</v>
      </c>
      <c r="E96" s="22"/>
      <c r="F96" s="22">
        <v>17256</v>
      </c>
      <c r="G96" s="22">
        <v>4642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>
        <v>1222310</v>
      </c>
      <c r="U96" s="22">
        <v>1044224</v>
      </c>
      <c r="V96" s="22">
        <v>550911</v>
      </c>
      <c r="W96" s="22">
        <v>10592</v>
      </c>
      <c r="X96" s="22">
        <v>470</v>
      </c>
      <c r="Y96" s="22"/>
      <c r="Z96" s="22">
        <v>350</v>
      </c>
      <c r="AA96" s="22"/>
      <c r="AB96" s="22"/>
      <c r="AC96" s="22">
        <v>666</v>
      </c>
      <c r="AD96" s="22"/>
      <c r="AE96" s="22"/>
      <c r="AF96" s="22"/>
      <c r="AG96" s="22"/>
      <c r="AH96" s="22"/>
      <c r="AI96" s="22">
        <v>32542</v>
      </c>
      <c r="AJ96" s="22"/>
      <c r="AK96" s="22"/>
      <c r="AL96" s="22"/>
      <c r="AM96" s="22"/>
      <c r="AN96" s="22"/>
      <c r="AO96" s="22"/>
      <c r="AP96" s="22">
        <v>2883963</v>
      </c>
    </row>
    <row r="97" spans="1:42" x14ac:dyDescent="0.25">
      <c r="A97" s="22" t="s">
        <v>120</v>
      </c>
      <c r="B97" s="22" t="s">
        <v>292</v>
      </c>
      <c r="C97" s="22" t="s">
        <v>311</v>
      </c>
      <c r="D97" s="22" t="s">
        <v>312</v>
      </c>
      <c r="E97" s="22">
        <v>0</v>
      </c>
      <c r="F97" s="22">
        <v>17228</v>
      </c>
      <c r="G97" s="22">
        <v>0</v>
      </c>
      <c r="H97" s="22">
        <v>0</v>
      </c>
      <c r="I97" s="22">
        <v>47111</v>
      </c>
      <c r="J97" s="22">
        <v>0</v>
      </c>
      <c r="K97" s="22">
        <v>0</v>
      </c>
      <c r="L97" s="22">
        <v>21855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294721</v>
      </c>
      <c r="U97" s="22">
        <v>189330</v>
      </c>
      <c r="V97" s="22">
        <v>136997</v>
      </c>
      <c r="W97" s="22">
        <v>0</v>
      </c>
      <c r="X97" s="22">
        <v>120</v>
      </c>
      <c r="Y97" s="22">
        <v>7700</v>
      </c>
      <c r="Z97" s="22">
        <v>0</v>
      </c>
      <c r="AA97" s="22">
        <v>0</v>
      </c>
      <c r="AB97" s="22">
        <v>2099</v>
      </c>
      <c r="AC97" s="22">
        <v>11084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138219</v>
      </c>
      <c r="AJ97" s="22">
        <v>19376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885840</v>
      </c>
    </row>
    <row r="98" spans="1:42" x14ac:dyDescent="0.25">
      <c r="A98" s="22" t="s">
        <v>120</v>
      </c>
      <c r="B98" s="22" t="s">
        <v>292</v>
      </c>
      <c r="C98" s="22" t="s">
        <v>313</v>
      </c>
      <c r="D98" s="22" t="s">
        <v>314</v>
      </c>
      <c r="E98" s="22">
        <v>0</v>
      </c>
      <c r="F98" s="22">
        <v>10008</v>
      </c>
      <c r="G98" s="22">
        <v>0</v>
      </c>
      <c r="H98" s="22">
        <v>0</v>
      </c>
      <c r="I98" s="22">
        <v>0</v>
      </c>
      <c r="J98" s="22">
        <v>0</v>
      </c>
      <c r="K98" s="22">
        <v>35500</v>
      </c>
      <c r="L98" s="22">
        <v>0</v>
      </c>
      <c r="M98" s="22">
        <v>0</v>
      </c>
      <c r="N98" s="22">
        <v>0</v>
      </c>
      <c r="O98" s="22">
        <v>5879</v>
      </c>
      <c r="P98" s="22">
        <v>0</v>
      </c>
      <c r="Q98" s="22">
        <v>0</v>
      </c>
      <c r="R98" s="22">
        <v>0</v>
      </c>
      <c r="S98" s="22">
        <v>0</v>
      </c>
      <c r="T98" s="22">
        <v>1350156</v>
      </c>
      <c r="U98" s="22">
        <v>992825</v>
      </c>
      <c r="V98" s="22">
        <v>767087</v>
      </c>
      <c r="W98" s="22">
        <v>0</v>
      </c>
      <c r="X98" s="22">
        <v>109904</v>
      </c>
      <c r="Y98" s="22">
        <v>0</v>
      </c>
      <c r="Z98" s="22">
        <v>0</v>
      </c>
      <c r="AA98" s="22">
        <v>0</v>
      </c>
      <c r="AB98" s="22">
        <v>0</v>
      </c>
      <c r="AC98" s="22">
        <v>12499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179721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3463579</v>
      </c>
    </row>
    <row r="99" spans="1:42" x14ac:dyDescent="0.25">
      <c r="A99" s="22" t="s">
        <v>120</v>
      </c>
      <c r="B99" s="22" t="s">
        <v>292</v>
      </c>
      <c r="C99" s="22" t="s">
        <v>315</v>
      </c>
      <c r="D99" s="22" t="s">
        <v>316</v>
      </c>
      <c r="E99" s="22">
        <v>0</v>
      </c>
      <c r="F99" s="22">
        <v>3401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50</v>
      </c>
      <c r="Q99" s="22">
        <v>0</v>
      </c>
      <c r="R99" s="22">
        <v>0</v>
      </c>
      <c r="S99" s="22">
        <v>0</v>
      </c>
      <c r="T99" s="22">
        <v>432226</v>
      </c>
      <c r="U99" s="22">
        <v>154208</v>
      </c>
      <c r="V99" s="22">
        <v>118904</v>
      </c>
      <c r="W99" s="22">
        <v>0</v>
      </c>
      <c r="X99" s="22">
        <v>0</v>
      </c>
      <c r="Y99" s="22">
        <v>0</v>
      </c>
      <c r="Z99" s="22">
        <v>6300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10054</v>
      </c>
      <c r="AJ99" s="22">
        <v>0</v>
      </c>
      <c r="AK99" s="22">
        <v>0</v>
      </c>
      <c r="AL99" s="22">
        <v>595</v>
      </c>
      <c r="AM99" s="22">
        <v>0</v>
      </c>
      <c r="AN99" s="22">
        <v>0</v>
      </c>
      <c r="AO99" s="22">
        <v>0</v>
      </c>
      <c r="AP99" s="22">
        <v>725738</v>
      </c>
    </row>
    <row r="100" spans="1:42" x14ac:dyDescent="0.25">
      <c r="A100" s="22" t="s">
        <v>120</v>
      </c>
      <c r="B100" s="22" t="s">
        <v>292</v>
      </c>
      <c r="C100" s="22" t="s">
        <v>317</v>
      </c>
      <c r="D100" s="22" t="s">
        <v>318</v>
      </c>
      <c r="E100" s="22">
        <v>0</v>
      </c>
      <c r="F100" s="22">
        <v>29220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225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207137</v>
      </c>
      <c r="U100" s="22">
        <v>95068</v>
      </c>
      <c r="V100" s="22">
        <v>105355</v>
      </c>
      <c r="W100" s="22">
        <v>0</v>
      </c>
      <c r="X100" s="22">
        <v>0</v>
      </c>
      <c r="Y100" s="22">
        <v>0</v>
      </c>
      <c r="Z100" s="22">
        <v>7075</v>
      </c>
      <c r="AA100" s="22">
        <v>0</v>
      </c>
      <c r="AB100" s="22">
        <v>20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71210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515310</v>
      </c>
    </row>
    <row r="101" spans="1:42" x14ac:dyDescent="0.25">
      <c r="A101" s="22" t="s">
        <v>120</v>
      </c>
      <c r="B101" s="22" t="s">
        <v>292</v>
      </c>
      <c r="C101" s="22" t="s">
        <v>319</v>
      </c>
      <c r="D101" s="22" t="s">
        <v>320</v>
      </c>
      <c r="E101" s="22">
        <v>0</v>
      </c>
      <c r="F101" s="22">
        <v>2897</v>
      </c>
      <c r="G101" s="22">
        <v>0</v>
      </c>
      <c r="H101" s="22">
        <v>0</v>
      </c>
      <c r="I101" s="22">
        <v>50134</v>
      </c>
      <c r="J101" s="22">
        <v>0</v>
      </c>
      <c r="K101" s="22">
        <v>0</v>
      </c>
      <c r="L101" s="22">
        <v>2401</v>
      </c>
      <c r="M101" s="22">
        <v>0</v>
      </c>
      <c r="N101" s="22">
        <v>0</v>
      </c>
      <c r="O101" s="22">
        <v>612</v>
      </c>
      <c r="P101" s="22">
        <v>0</v>
      </c>
      <c r="Q101" s="22">
        <v>0</v>
      </c>
      <c r="R101" s="22">
        <v>0</v>
      </c>
      <c r="S101" s="22">
        <v>0</v>
      </c>
      <c r="T101" s="22">
        <v>294619</v>
      </c>
      <c r="U101" s="22">
        <v>128456</v>
      </c>
      <c r="V101" s="22">
        <v>132090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6301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4188</v>
      </c>
      <c r="AJ101" s="22">
        <v>275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621973</v>
      </c>
    </row>
    <row r="102" spans="1:42" x14ac:dyDescent="0.25">
      <c r="A102" s="22" t="s">
        <v>120</v>
      </c>
      <c r="B102" s="22" t="s">
        <v>292</v>
      </c>
      <c r="C102" s="22" t="s">
        <v>321</v>
      </c>
      <c r="D102" s="22" t="s">
        <v>322</v>
      </c>
      <c r="E102" s="22">
        <v>3816</v>
      </c>
      <c r="F102" s="22">
        <v>0</v>
      </c>
      <c r="G102" s="22">
        <v>0</v>
      </c>
      <c r="H102" s="22">
        <v>0</v>
      </c>
      <c r="I102" s="22">
        <v>39127</v>
      </c>
      <c r="J102" s="22">
        <v>0</v>
      </c>
      <c r="K102" s="22">
        <v>0</v>
      </c>
      <c r="L102" s="22">
        <v>7535</v>
      </c>
      <c r="M102" s="22">
        <v>27</v>
      </c>
      <c r="N102" s="22">
        <v>161</v>
      </c>
      <c r="O102" s="22">
        <v>14938</v>
      </c>
      <c r="P102" s="22">
        <v>0</v>
      </c>
      <c r="Q102" s="22">
        <v>0</v>
      </c>
      <c r="R102" s="22">
        <v>0</v>
      </c>
      <c r="S102" s="22">
        <v>0</v>
      </c>
      <c r="T102" s="22">
        <v>428563</v>
      </c>
      <c r="U102" s="22">
        <v>437630</v>
      </c>
      <c r="V102" s="22">
        <v>139466</v>
      </c>
      <c r="W102" s="22">
        <v>0</v>
      </c>
      <c r="X102" s="22">
        <v>5372</v>
      </c>
      <c r="Y102" s="22">
        <v>0</v>
      </c>
      <c r="Z102" s="22">
        <v>0</v>
      </c>
      <c r="AA102" s="22">
        <v>0</v>
      </c>
      <c r="AB102" s="22">
        <v>10297</v>
      </c>
      <c r="AC102" s="22">
        <v>600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1677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1089209</v>
      </c>
    </row>
    <row r="103" spans="1:42" x14ac:dyDescent="0.25">
      <c r="A103" s="22" t="s">
        <v>120</v>
      </c>
      <c r="B103" s="22" t="s">
        <v>292</v>
      </c>
      <c r="C103" s="22" t="s">
        <v>323</v>
      </c>
      <c r="D103" s="22" t="s">
        <v>324</v>
      </c>
      <c r="E103" s="22">
        <v>0</v>
      </c>
      <c r="F103" s="22">
        <v>20401</v>
      </c>
      <c r="G103" s="22">
        <v>0</v>
      </c>
      <c r="H103" s="22">
        <v>0</v>
      </c>
      <c r="I103" s="22">
        <v>184780</v>
      </c>
      <c r="J103" s="22">
        <v>5850</v>
      </c>
      <c r="K103" s="22">
        <v>0</v>
      </c>
      <c r="L103" s="22">
        <v>0</v>
      </c>
      <c r="M103" s="22">
        <v>0</v>
      </c>
      <c r="N103" s="22">
        <v>0</v>
      </c>
      <c r="O103" s="22">
        <v>4010</v>
      </c>
      <c r="P103" s="22">
        <v>0</v>
      </c>
      <c r="Q103" s="22">
        <v>0</v>
      </c>
      <c r="R103" s="22">
        <v>0</v>
      </c>
      <c r="S103" s="22">
        <v>0</v>
      </c>
      <c r="T103" s="22">
        <v>412468</v>
      </c>
      <c r="U103" s="22">
        <v>387092</v>
      </c>
      <c r="V103" s="22">
        <v>177678</v>
      </c>
      <c r="W103" s="22">
        <v>0</v>
      </c>
      <c r="X103" s="22">
        <v>3159</v>
      </c>
      <c r="Y103" s="22">
        <v>0</v>
      </c>
      <c r="Z103" s="22">
        <v>0</v>
      </c>
      <c r="AA103" s="22">
        <v>0</v>
      </c>
      <c r="AB103" s="22">
        <v>27884</v>
      </c>
      <c r="AC103" s="22">
        <v>1856</v>
      </c>
      <c r="AD103" s="22">
        <v>0</v>
      </c>
      <c r="AE103" s="22">
        <v>0</v>
      </c>
      <c r="AF103" s="22">
        <v>6520</v>
      </c>
      <c r="AG103" s="22">
        <v>0</v>
      </c>
      <c r="AH103" s="22">
        <v>0</v>
      </c>
      <c r="AI103" s="22">
        <v>118765</v>
      </c>
      <c r="AJ103" s="22">
        <v>2396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1352859</v>
      </c>
    </row>
    <row r="104" spans="1:42" x14ac:dyDescent="0.25">
      <c r="A104" s="22" t="s">
        <v>120</v>
      </c>
      <c r="B104" s="22" t="s">
        <v>292</v>
      </c>
      <c r="C104" s="22" t="s">
        <v>325</v>
      </c>
      <c r="D104" s="22" t="s">
        <v>326</v>
      </c>
      <c r="E104" s="22">
        <v>0</v>
      </c>
      <c r="F104" s="22">
        <v>86993</v>
      </c>
      <c r="G104" s="22">
        <v>0</v>
      </c>
      <c r="H104" s="22">
        <v>13505</v>
      </c>
      <c r="I104" s="22">
        <v>98135</v>
      </c>
      <c r="J104" s="22">
        <v>0</v>
      </c>
      <c r="K104" s="22">
        <v>1290648</v>
      </c>
      <c r="L104" s="22">
        <v>1660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4681931</v>
      </c>
      <c r="V104" s="22">
        <v>1346949</v>
      </c>
      <c r="W104" s="22">
        <v>0</v>
      </c>
      <c r="X104" s="22">
        <v>45464</v>
      </c>
      <c r="Y104" s="22">
        <v>0</v>
      </c>
      <c r="Z104" s="22">
        <v>14372</v>
      </c>
      <c r="AA104" s="22">
        <v>0</v>
      </c>
      <c r="AB104" s="22">
        <v>406081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567846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8553584</v>
      </c>
    </row>
    <row r="105" spans="1:42" x14ac:dyDescent="0.25">
      <c r="A105" s="22" t="s">
        <v>120</v>
      </c>
      <c r="B105" s="22" t="s">
        <v>292</v>
      </c>
      <c r="C105" s="22" t="s">
        <v>327</v>
      </c>
      <c r="D105" s="22" t="s">
        <v>328</v>
      </c>
      <c r="E105" s="22">
        <v>0</v>
      </c>
      <c r="F105" s="22">
        <v>27116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39807</v>
      </c>
      <c r="M105" s="22">
        <v>0</v>
      </c>
      <c r="N105" s="22">
        <v>0</v>
      </c>
      <c r="O105" s="22">
        <v>37939</v>
      </c>
      <c r="P105" s="22">
        <v>413</v>
      </c>
      <c r="Q105" s="22">
        <v>0</v>
      </c>
      <c r="R105" s="22">
        <v>0</v>
      </c>
      <c r="S105" s="22">
        <v>0</v>
      </c>
      <c r="T105" s="22">
        <v>731298</v>
      </c>
      <c r="U105" s="22">
        <v>446250</v>
      </c>
      <c r="V105" s="22">
        <v>248543</v>
      </c>
      <c r="W105" s="22">
        <v>0</v>
      </c>
      <c r="X105" s="22">
        <v>0</v>
      </c>
      <c r="Y105" s="22">
        <v>0</v>
      </c>
      <c r="Z105" s="22">
        <v>40368</v>
      </c>
      <c r="AA105" s="22">
        <v>0</v>
      </c>
      <c r="AB105" s="22">
        <v>69529</v>
      </c>
      <c r="AC105" s="22">
        <v>8815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790595</v>
      </c>
      <c r="AJ105" s="22">
        <v>0</v>
      </c>
      <c r="AK105" s="22">
        <v>0</v>
      </c>
      <c r="AL105" s="22">
        <v>0</v>
      </c>
      <c r="AM105" s="22">
        <v>0</v>
      </c>
      <c r="AN105" s="22">
        <v>1183390</v>
      </c>
      <c r="AO105" s="22">
        <v>0</v>
      </c>
      <c r="AP105" s="22">
        <v>3624063</v>
      </c>
    </row>
    <row r="106" spans="1:42" x14ac:dyDescent="0.25">
      <c r="A106" s="22" t="s">
        <v>120</v>
      </c>
      <c r="B106" s="22" t="s">
        <v>292</v>
      </c>
      <c r="C106" s="22" t="s">
        <v>329</v>
      </c>
      <c r="D106" s="22" t="s">
        <v>330</v>
      </c>
      <c r="E106" s="22">
        <v>0</v>
      </c>
      <c r="F106" s="22">
        <v>10409</v>
      </c>
      <c r="G106" s="22">
        <v>0</v>
      </c>
      <c r="H106" s="22">
        <v>0</v>
      </c>
      <c r="I106" s="22">
        <v>68975</v>
      </c>
      <c r="J106" s="22">
        <v>0</v>
      </c>
      <c r="K106" s="22">
        <v>0</v>
      </c>
      <c r="L106" s="22">
        <v>347</v>
      </c>
      <c r="M106" s="22">
        <v>0</v>
      </c>
      <c r="N106" s="22">
        <v>0</v>
      </c>
      <c r="O106" s="22">
        <v>5623</v>
      </c>
      <c r="P106" s="22">
        <v>0</v>
      </c>
      <c r="Q106" s="22">
        <v>0</v>
      </c>
      <c r="R106" s="22">
        <v>0</v>
      </c>
      <c r="S106" s="22">
        <v>0</v>
      </c>
      <c r="T106" s="22">
        <v>631601</v>
      </c>
      <c r="U106" s="22">
        <v>261028</v>
      </c>
      <c r="V106" s="22">
        <v>187851</v>
      </c>
      <c r="W106" s="22">
        <v>0</v>
      </c>
      <c r="X106" s="22">
        <v>717</v>
      </c>
      <c r="Y106" s="22">
        <v>0</v>
      </c>
      <c r="Z106" s="22">
        <v>9490</v>
      </c>
      <c r="AA106" s="22">
        <v>0</v>
      </c>
      <c r="AB106" s="22">
        <v>37433</v>
      </c>
      <c r="AC106" s="22">
        <v>11340</v>
      </c>
      <c r="AD106" s="22">
        <v>335316</v>
      </c>
      <c r="AE106" s="22">
        <v>0</v>
      </c>
      <c r="AF106" s="22">
        <v>0</v>
      </c>
      <c r="AG106" s="22">
        <v>0</v>
      </c>
      <c r="AH106" s="22">
        <v>0</v>
      </c>
      <c r="AI106" s="22">
        <v>194501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1754631</v>
      </c>
    </row>
    <row r="107" spans="1:42" x14ac:dyDescent="0.25">
      <c r="A107" s="22" t="s">
        <v>120</v>
      </c>
      <c r="B107" s="22" t="s">
        <v>292</v>
      </c>
      <c r="C107" s="22" t="s">
        <v>331</v>
      </c>
      <c r="D107" s="22" t="s">
        <v>332</v>
      </c>
      <c r="E107" s="22">
        <v>0</v>
      </c>
      <c r="F107" s="22">
        <v>12935</v>
      </c>
      <c r="G107" s="22">
        <v>0</v>
      </c>
      <c r="H107" s="22">
        <v>0</v>
      </c>
      <c r="I107" s="22">
        <v>71493</v>
      </c>
      <c r="J107" s="22">
        <v>0</v>
      </c>
      <c r="K107" s="22">
        <v>9625</v>
      </c>
      <c r="L107" s="22">
        <v>0</v>
      </c>
      <c r="M107" s="22">
        <v>0</v>
      </c>
      <c r="N107" s="22">
        <v>0</v>
      </c>
      <c r="O107" s="22">
        <v>1595</v>
      </c>
      <c r="P107" s="22">
        <v>624</v>
      </c>
      <c r="Q107" s="22">
        <v>0</v>
      </c>
      <c r="R107" s="22">
        <v>0</v>
      </c>
      <c r="S107" s="22">
        <v>0</v>
      </c>
      <c r="T107" s="22">
        <v>376639</v>
      </c>
      <c r="U107" s="22">
        <v>145278</v>
      </c>
      <c r="V107" s="22">
        <v>115800</v>
      </c>
      <c r="W107" s="22">
        <v>0</v>
      </c>
      <c r="X107" s="22">
        <v>0</v>
      </c>
      <c r="Y107" s="22">
        <v>0</v>
      </c>
      <c r="Z107" s="22">
        <v>5694</v>
      </c>
      <c r="AA107" s="22">
        <v>7897</v>
      </c>
      <c r="AB107" s="22">
        <v>4156</v>
      </c>
      <c r="AC107" s="22">
        <v>0</v>
      </c>
      <c r="AD107" s="22">
        <v>45377</v>
      </c>
      <c r="AE107" s="22">
        <v>0</v>
      </c>
      <c r="AF107" s="22">
        <v>0</v>
      </c>
      <c r="AG107" s="22">
        <v>0</v>
      </c>
      <c r="AH107" s="22">
        <v>0</v>
      </c>
      <c r="AI107" s="22">
        <v>133991</v>
      </c>
      <c r="AJ107" s="22">
        <v>15919</v>
      </c>
      <c r="AK107" s="22">
        <v>0</v>
      </c>
      <c r="AL107" s="22">
        <v>0</v>
      </c>
      <c r="AM107" s="22">
        <v>778604</v>
      </c>
      <c r="AN107" s="22">
        <v>0</v>
      </c>
      <c r="AO107" s="22">
        <v>0</v>
      </c>
      <c r="AP107" s="22">
        <v>1725627</v>
      </c>
    </row>
    <row r="108" spans="1:42" x14ac:dyDescent="0.25">
      <c r="A108" s="22" t="s">
        <v>120</v>
      </c>
      <c r="B108" s="22" t="s">
        <v>292</v>
      </c>
      <c r="C108" s="22" t="s">
        <v>333</v>
      </c>
      <c r="D108" s="22" t="s">
        <v>334</v>
      </c>
      <c r="E108" s="22">
        <v>0</v>
      </c>
      <c r="F108" s="22">
        <v>1176318</v>
      </c>
      <c r="G108" s="22">
        <v>0</v>
      </c>
      <c r="H108" s="22">
        <v>635721</v>
      </c>
      <c r="I108" s="22">
        <v>921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76894</v>
      </c>
      <c r="P108" s="22">
        <v>0</v>
      </c>
      <c r="Q108" s="22">
        <v>0</v>
      </c>
      <c r="R108" s="22">
        <v>0</v>
      </c>
      <c r="S108" s="22">
        <v>0</v>
      </c>
      <c r="T108" s="22">
        <v>1760674</v>
      </c>
      <c r="U108" s="22">
        <v>1907522</v>
      </c>
      <c r="V108" s="22">
        <v>603856</v>
      </c>
      <c r="W108" s="22">
        <v>0</v>
      </c>
      <c r="X108" s="22">
        <v>210867</v>
      </c>
      <c r="Y108" s="22">
        <v>0</v>
      </c>
      <c r="Z108" s="22">
        <v>0</v>
      </c>
      <c r="AA108" s="22">
        <v>0</v>
      </c>
      <c r="AB108" s="22">
        <v>299284</v>
      </c>
      <c r="AC108" s="22">
        <v>0</v>
      </c>
      <c r="AD108" s="22">
        <v>0</v>
      </c>
      <c r="AE108" s="22">
        <v>0</v>
      </c>
      <c r="AF108" s="22">
        <v>0</v>
      </c>
      <c r="AG108" s="22">
        <v>4344649</v>
      </c>
      <c r="AH108" s="22">
        <v>0</v>
      </c>
      <c r="AI108" s="22">
        <v>50603</v>
      </c>
      <c r="AJ108" s="22">
        <v>0</v>
      </c>
      <c r="AK108" s="22">
        <v>0</v>
      </c>
      <c r="AL108" s="22">
        <v>231958</v>
      </c>
      <c r="AM108" s="22">
        <v>0</v>
      </c>
      <c r="AN108" s="22">
        <v>0</v>
      </c>
      <c r="AO108" s="22">
        <v>0</v>
      </c>
      <c r="AP108" s="22">
        <v>11299267</v>
      </c>
    </row>
    <row r="109" spans="1:42" x14ac:dyDescent="0.25">
      <c r="A109" s="22" t="s">
        <v>120</v>
      </c>
      <c r="B109" s="22" t="s">
        <v>292</v>
      </c>
      <c r="C109" s="22" t="s">
        <v>335</v>
      </c>
      <c r="D109" s="22" t="s">
        <v>336</v>
      </c>
      <c r="E109" s="22">
        <v>0</v>
      </c>
      <c r="F109" s="22">
        <v>18442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1200</v>
      </c>
      <c r="P109" s="22">
        <v>0</v>
      </c>
      <c r="Q109" s="22">
        <v>0</v>
      </c>
      <c r="R109" s="22">
        <v>0</v>
      </c>
      <c r="S109" s="22">
        <v>0</v>
      </c>
      <c r="T109" s="22">
        <v>782389</v>
      </c>
      <c r="U109" s="22">
        <v>281870</v>
      </c>
      <c r="V109" s="22">
        <v>303136</v>
      </c>
      <c r="W109" s="22">
        <v>0</v>
      </c>
      <c r="X109" s="22">
        <v>0</v>
      </c>
      <c r="Y109" s="22">
        <v>0</v>
      </c>
      <c r="Z109" s="22">
        <v>14400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109915</v>
      </c>
      <c r="AJ109" s="22">
        <v>6102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1517454</v>
      </c>
    </row>
    <row r="110" spans="1:42" x14ac:dyDescent="0.25">
      <c r="A110" s="22" t="s">
        <v>120</v>
      </c>
      <c r="B110" s="22" t="s">
        <v>292</v>
      </c>
      <c r="C110" s="22" t="s">
        <v>337</v>
      </c>
      <c r="D110" s="22" t="s">
        <v>338</v>
      </c>
      <c r="E110" s="22">
        <v>0</v>
      </c>
      <c r="F110" s="22">
        <v>14920</v>
      </c>
      <c r="G110" s="22">
        <v>0</v>
      </c>
      <c r="H110" s="22">
        <v>0</v>
      </c>
      <c r="I110" s="22">
        <v>28570</v>
      </c>
      <c r="J110" s="22">
        <v>0</v>
      </c>
      <c r="K110" s="22">
        <v>197425</v>
      </c>
      <c r="L110" s="22">
        <v>55</v>
      </c>
      <c r="M110" s="22">
        <v>0</v>
      </c>
      <c r="N110" s="22">
        <v>535</v>
      </c>
      <c r="O110" s="22">
        <v>1025</v>
      </c>
      <c r="P110" s="22">
        <v>0</v>
      </c>
      <c r="Q110" s="22">
        <v>0</v>
      </c>
      <c r="R110" s="22">
        <v>81661</v>
      </c>
      <c r="S110" s="22">
        <v>0</v>
      </c>
      <c r="T110" s="22">
        <v>1189848</v>
      </c>
      <c r="U110" s="22">
        <v>767328</v>
      </c>
      <c r="V110" s="22">
        <v>686151</v>
      </c>
      <c r="W110" s="22">
        <v>0</v>
      </c>
      <c r="X110" s="22">
        <v>0</v>
      </c>
      <c r="Y110" s="22">
        <v>0</v>
      </c>
      <c r="Z110" s="22">
        <v>25074</v>
      </c>
      <c r="AA110" s="22">
        <v>0</v>
      </c>
      <c r="AB110" s="22">
        <v>8060</v>
      </c>
      <c r="AC110" s="22">
        <v>0</v>
      </c>
      <c r="AD110" s="22">
        <v>31500</v>
      </c>
      <c r="AE110" s="22">
        <v>0</v>
      </c>
      <c r="AF110" s="22">
        <v>0</v>
      </c>
      <c r="AG110" s="22">
        <v>0</v>
      </c>
      <c r="AH110" s="22">
        <v>0</v>
      </c>
      <c r="AI110" s="22">
        <v>217416</v>
      </c>
      <c r="AJ110" s="22">
        <v>13436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3263004</v>
      </c>
    </row>
    <row r="111" spans="1:42" x14ac:dyDescent="0.25">
      <c r="A111" s="22" t="s">
        <v>120</v>
      </c>
      <c r="B111" s="22" t="s">
        <v>292</v>
      </c>
      <c r="C111" s="22" t="s">
        <v>339</v>
      </c>
      <c r="D111" s="22" t="s">
        <v>340</v>
      </c>
      <c r="E111" s="22">
        <v>0</v>
      </c>
      <c r="F111" s="22">
        <v>10306</v>
      </c>
      <c r="G111" s="22">
        <v>71655</v>
      </c>
      <c r="H111" s="22">
        <v>0</v>
      </c>
      <c r="I111" s="22">
        <v>39000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353144</v>
      </c>
      <c r="U111" s="22">
        <v>154292</v>
      </c>
      <c r="V111" s="22">
        <v>151131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1060</v>
      </c>
      <c r="AD111" s="22">
        <v>1500</v>
      </c>
      <c r="AE111" s="22">
        <v>0</v>
      </c>
      <c r="AF111" s="22">
        <v>0</v>
      </c>
      <c r="AG111" s="22">
        <v>0</v>
      </c>
      <c r="AH111" s="22">
        <v>0</v>
      </c>
      <c r="AI111" s="22">
        <v>5359</v>
      </c>
      <c r="AJ111" s="22">
        <v>14182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801629</v>
      </c>
    </row>
    <row r="112" spans="1:42" x14ac:dyDescent="0.25">
      <c r="A112" s="22" t="s">
        <v>120</v>
      </c>
      <c r="B112" s="22" t="s">
        <v>292</v>
      </c>
      <c r="C112" s="22" t="s">
        <v>341</v>
      </c>
      <c r="D112" s="22" t="s">
        <v>342</v>
      </c>
      <c r="E112" s="22"/>
      <c r="F112" s="22">
        <v>29967</v>
      </c>
      <c r="G112" s="22"/>
      <c r="H112" s="22"/>
      <c r="I112" s="22">
        <v>138972</v>
      </c>
      <c r="J112" s="22"/>
      <c r="K112" s="22">
        <v>589063</v>
      </c>
      <c r="L112" s="22"/>
      <c r="M112" s="22"/>
      <c r="N112" s="22"/>
      <c r="O112" s="22">
        <v>10646</v>
      </c>
      <c r="P112" s="22"/>
      <c r="Q112" s="22"/>
      <c r="R112" s="22">
        <v>241747</v>
      </c>
      <c r="S112" s="22"/>
      <c r="T112" s="22">
        <v>2151085</v>
      </c>
      <c r="U112" s="22">
        <v>2635726</v>
      </c>
      <c r="V112" s="22">
        <v>983347</v>
      </c>
      <c r="W112" s="22"/>
      <c r="X112" s="22">
        <v>15450</v>
      </c>
      <c r="Y112" s="22"/>
      <c r="Z112" s="22">
        <v>28920</v>
      </c>
      <c r="AA112" s="22"/>
      <c r="AB112" s="22">
        <v>305145</v>
      </c>
      <c r="AC112" s="22"/>
      <c r="AD112" s="22">
        <v>103952</v>
      </c>
      <c r="AE112" s="22"/>
      <c r="AF112" s="22"/>
      <c r="AG112" s="22"/>
      <c r="AH112" s="22"/>
      <c r="AI112" s="22">
        <v>556380</v>
      </c>
      <c r="AJ112" s="22">
        <v>66094</v>
      </c>
      <c r="AK112" s="22"/>
      <c r="AL112" s="22"/>
      <c r="AM112" s="22"/>
      <c r="AN112" s="22"/>
      <c r="AO112" s="22"/>
      <c r="AP112" s="22">
        <v>7856494</v>
      </c>
    </row>
    <row r="113" spans="1:42" x14ac:dyDescent="0.25">
      <c r="A113" s="22" t="s">
        <v>120</v>
      </c>
      <c r="B113" s="22" t="s">
        <v>292</v>
      </c>
      <c r="C113" s="22" t="s">
        <v>343</v>
      </c>
      <c r="D113" s="22" t="s">
        <v>344</v>
      </c>
      <c r="E113" s="22">
        <v>0</v>
      </c>
      <c r="F113" s="22">
        <v>2466</v>
      </c>
      <c r="G113" s="22">
        <v>0</v>
      </c>
      <c r="H113" s="22">
        <v>0</v>
      </c>
      <c r="I113" s="22">
        <v>22931</v>
      </c>
      <c r="J113" s="22">
        <v>0</v>
      </c>
      <c r="K113" s="22">
        <v>7050</v>
      </c>
      <c r="L113" s="22">
        <v>0</v>
      </c>
      <c r="M113" s="22">
        <v>0</v>
      </c>
      <c r="N113" s="22">
        <v>179</v>
      </c>
      <c r="O113" s="22">
        <v>160</v>
      </c>
      <c r="P113" s="22">
        <v>4200</v>
      </c>
      <c r="Q113" s="22">
        <v>0</v>
      </c>
      <c r="R113" s="22">
        <v>0</v>
      </c>
      <c r="S113" s="22">
        <v>0</v>
      </c>
      <c r="T113" s="22">
        <v>195846</v>
      </c>
      <c r="U113" s="22">
        <v>35629</v>
      </c>
      <c r="V113" s="22">
        <v>102965</v>
      </c>
      <c r="W113" s="22">
        <v>0</v>
      </c>
      <c r="X113" s="22">
        <v>0</v>
      </c>
      <c r="Y113" s="22">
        <v>0</v>
      </c>
      <c r="Z113" s="22">
        <v>2922</v>
      </c>
      <c r="AA113" s="22">
        <v>0</v>
      </c>
      <c r="AB113" s="22">
        <v>250098</v>
      </c>
      <c r="AC113" s="22">
        <v>0</v>
      </c>
      <c r="AD113" s="22">
        <v>0</v>
      </c>
      <c r="AE113" s="22">
        <v>0</v>
      </c>
      <c r="AF113" s="22">
        <v>9820</v>
      </c>
      <c r="AG113" s="22">
        <v>0</v>
      </c>
      <c r="AH113" s="22">
        <v>0</v>
      </c>
      <c r="AI113" s="22">
        <v>85660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719926</v>
      </c>
    </row>
    <row r="114" spans="1:42" x14ac:dyDescent="0.25">
      <c r="A114" s="22" t="s">
        <v>120</v>
      </c>
      <c r="B114" s="22" t="s">
        <v>292</v>
      </c>
      <c r="C114" s="22" t="s">
        <v>345</v>
      </c>
      <c r="D114" s="22" t="s">
        <v>346</v>
      </c>
      <c r="E114" s="22">
        <v>0</v>
      </c>
      <c r="F114" s="22">
        <v>9998</v>
      </c>
      <c r="G114" s="22">
        <v>0</v>
      </c>
      <c r="H114" s="22">
        <v>0</v>
      </c>
      <c r="I114" s="22">
        <v>83150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816076</v>
      </c>
      <c r="U114" s="22">
        <v>365056</v>
      </c>
      <c r="V114" s="22">
        <v>215498</v>
      </c>
      <c r="W114" s="22">
        <v>0</v>
      </c>
      <c r="X114" s="22">
        <v>0</v>
      </c>
      <c r="Y114" s="22">
        <v>0</v>
      </c>
      <c r="Z114" s="22">
        <v>20315</v>
      </c>
      <c r="AA114" s="22">
        <v>0</v>
      </c>
      <c r="AB114" s="22">
        <v>2000</v>
      </c>
      <c r="AC114" s="22">
        <v>0</v>
      </c>
      <c r="AD114" s="22">
        <v>2650</v>
      </c>
      <c r="AE114" s="22">
        <v>0</v>
      </c>
      <c r="AF114" s="22">
        <v>0</v>
      </c>
      <c r="AG114" s="22">
        <v>0</v>
      </c>
      <c r="AH114" s="22">
        <v>0</v>
      </c>
      <c r="AI114" s="22">
        <v>20332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1535075</v>
      </c>
    </row>
    <row r="115" spans="1:42" x14ac:dyDescent="0.25">
      <c r="A115" s="22" t="s">
        <v>120</v>
      </c>
      <c r="B115" s="22" t="s">
        <v>292</v>
      </c>
      <c r="C115" s="22" t="s">
        <v>347</v>
      </c>
      <c r="D115" s="22" t="s">
        <v>348</v>
      </c>
      <c r="E115" s="22">
        <v>0</v>
      </c>
      <c r="F115" s="22">
        <v>1432</v>
      </c>
      <c r="G115" s="22">
        <v>0</v>
      </c>
      <c r="H115" s="22">
        <v>0</v>
      </c>
      <c r="I115" s="22">
        <v>4421</v>
      </c>
      <c r="J115" s="22">
        <v>0</v>
      </c>
      <c r="K115" s="22">
        <v>0</v>
      </c>
      <c r="L115" s="22">
        <v>0</v>
      </c>
      <c r="M115" s="22">
        <v>0</v>
      </c>
      <c r="N115" s="22">
        <v>565</v>
      </c>
      <c r="O115" s="22">
        <v>495</v>
      </c>
      <c r="P115" s="22">
        <v>0</v>
      </c>
      <c r="Q115" s="22">
        <v>0</v>
      </c>
      <c r="R115" s="22">
        <v>0</v>
      </c>
      <c r="S115" s="22">
        <v>0</v>
      </c>
      <c r="T115" s="22">
        <v>204859</v>
      </c>
      <c r="U115" s="22">
        <v>100930</v>
      </c>
      <c r="V115" s="22">
        <v>111075</v>
      </c>
      <c r="W115" s="22">
        <v>0</v>
      </c>
      <c r="X115" s="22">
        <v>0</v>
      </c>
      <c r="Y115" s="22">
        <v>0</v>
      </c>
      <c r="Z115" s="22">
        <v>1438</v>
      </c>
      <c r="AA115" s="22">
        <v>0</v>
      </c>
      <c r="AB115" s="22">
        <v>0</v>
      </c>
      <c r="AC115" s="22">
        <v>116</v>
      </c>
      <c r="AD115" s="22">
        <v>14050</v>
      </c>
      <c r="AE115" s="22">
        <v>0</v>
      </c>
      <c r="AF115" s="22">
        <v>0</v>
      </c>
      <c r="AG115" s="22">
        <v>0</v>
      </c>
      <c r="AH115" s="22">
        <v>0</v>
      </c>
      <c r="AI115" s="22">
        <v>30</v>
      </c>
      <c r="AJ115" s="22">
        <v>0</v>
      </c>
      <c r="AK115" s="22">
        <v>0</v>
      </c>
      <c r="AL115" s="22">
        <v>44</v>
      </c>
      <c r="AM115" s="22">
        <v>543047</v>
      </c>
      <c r="AN115" s="22">
        <v>0</v>
      </c>
      <c r="AO115" s="22">
        <v>0</v>
      </c>
      <c r="AP115" s="22">
        <v>982502</v>
      </c>
    </row>
    <row r="116" spans="1:42" x14ac:dyDescent="0.25">
      <c r="A116" s="22" t="s">
        <v>120</v>
      </c>
      <c r="B116" s="22" t="s">
        <v>292</v>
      </c>
      <c r="C116" s="22" t="s">
        <v>349</v>
      </c>
      <c r="D116" s="22" t="s">
        <v>350</v>
      </c>
      <c r="E116" s="22">
        <v>0</v>
      </c>
      <c r="F116" s="22">
        <v>169582</v>
      </c>
      <c r="G116" s="22">
        <v>0</v>
      </c>
      <c r="H116" s="22">
        <v>674428</v>
      </c>
      <c r="I116" s="22">
        <v>0</v>
      </c>
      <c r="J116" s="22">
        <v>0</v>
      </c>
      <c r="K116" s="22">
        <v>0</v>
      </c>
      <c r="L116" s="22">
        <v>36112</v>
      </c>
      <c r="M116" s="22">
        <v>0</v>
      </c>
      <c r="N116" s="22">
        <v>0</v>
      </c>
      <c r="O116" s="22">
        <v>5648</v>
      </c>
      <c r="P116" s="22">
        <v>0</v>
      </c>
      <c r="Q116" s="22">
        <v>0</v>
      </c>
      <c r="R116" s="22">
        <v>0</v>
      </c>
      <c r="S116" s="22">
        <v>0</v>
      </c>
      <c r="T116" s="22">
        <v>1239445</v>
      </c>
      <c r="U116" s="22">
        <v>898966</v>
      </c>
      <c r="V116" s="22">
        <v>444579</v>
      </c>
      <c r="W116" s="22">
        <v>37409</v>
      </c>
      <c r="X116" s="22">
        <v>1623</v>
      </c>
      <c r="Y116" s="22">
        <v>0</v>
      </c>
      <c r="Z116" s="22">
        <v>0</v>
      </c>
      <c r="AA116" s="22">
        <v>36501</v>
      </c>
      <c r="AB116" s="22">
        <v>12425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230546</v>
      </c>
      <c r="AJ116" s="22">
        <v>46005</v>
      </c>
      <c r="AK116" s="22">
        <v>0</v>
      </c>
      <c r="AL116" s="22">
        <v>0</v>
      </c>
      <c r="AM116" s="22">
        <v>3134849</v>
      </c>
      <c r="AN116" s="22">
        <v>0</v>
      </c>
      <c r="AO116" s="22">
        <v>0</v>
      </c>
      <c r="AP116" s="22">
        <v>6968118</v>
      </c>
    </row>
    <row r="117" spans="1:42" x14ac:dyDescent="0.25">
      <c r="A117" s="22" t="s">
        <v>120</v>
      </c>
      <c r="B117" s="22" t="s">
        <v>292</v>
      </c>
      <c r="C117" s="22" t="s">
        <v>351</v>
      </c>
      <c r="D117" s="22" t="s">
        <v>352</v>
      </c>
      <c r="E117" s="22">
        <v>0</v>
      </c>
      <c r="F117" s="22">
        <v>19239</v>
      </c>
      <c r="G117" s="22">
        <v>0</v>
      </c>
      <c r="H117" s="22">
        <v>128578</v>
      </c>
      <c r="I117" s="22">
        <v>5000</v>
      </c>
      <c r="J117" s="22">
        <v>2400</v>
      </c>
      <c r="K117" s="22">
        <v>0</v>
      </c>
      <c r="L117" s="22">
        <v>0</v>
      </c>
      <c r="M117" s="22">
        <v>0</v>
      </c>
      <c r="N117" s="22">
        <v>0</v>
      </c>
      <c r="O117" s="22">
        <v>35666</v>
      </c>
      <c r="P117" s="22">
        <v>0</v>
      </c>
      <c r="Q117" s="22">
        <v>0</v>
      </c>
      <c r="R117" s="22">
        <v>0</v>
      </c>
      <c r="S117" s="22">
        <v>0</v>
      </c>
      <c r="T117" s="22">
        <v>762734</v>
      </c>
      <c r="U117" s="22">
        <v>731545</v>
      </c>
      <c r="V117" s="22">
        <v>442334</v>
      </c>
      <c r="W117" s="22">
        <v>0</v>
      </c>
      <c r="X117" s="22">
        <v>3408</v>
      </c>
      <c r="Y117" s="22">
        <v>33451</v>
      </c>
      <c r="Z117" s="22">
        <v>21644</v>
      </c>
      <c r="AA117" s="22">
        <v>0</v>
      </c>
      <c r="AB117" s="22">
        <v>14652</v>
      </c>
      <c r="AC117" s="22">
        <v>995</v>
      </c>
      <c r="AD117" s="22">
        <v>0</v>
      </c>
      <c r="AE117" s="22">
        <v>0</v>
      </c>
      <c r="AF117" s="22">
        <v>0</v>
      </c>
      <c r="AG117" s="22">
        <v>0</v>
      </c>
      <c r="AH117" s="22">
        <v>7400</v>
      </c>
      <c r="AI117" s="22">
        <v>462584</v>
      </c>
      <c r="AJ117" s="22">
        <v>7520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2679150</v>
      </c>
    </row>
    <row r="118" spans="1:42" x14ac:dyDescent="0.25">
      <c r="A118" s="22" t="s">
        <v>120</v>
      </c>
      <c r="B118" s="22" t="s">
        <v>292</v>
      </c>
      <c r="C118" s="22" t="s">
        <v>353</v>
      </c>
      <c r="D118" s="22" t="s">
        <v>354</v>
      </c>
      <c r="E118" s="22">
        <v>0</v>
      </c>
      <c r="F118" s="22">
        <v>24345</v>
      </c>
      <c r="G118" s="22">
        <v>0</v>
      </c>
      <c r="H118" s="22">
        <v>5718</v>
      </c>
      <c r="I118" s="22">
        <v>21888</v>
      </c>
      <c r="J118" s="22">
        <v>0</v>
      </c>
      <c r="K118" s="22">
        <v>0</v>
      </c>
      <c r="L118" s="22">
        <v>0</v>
      </c>
      <c r="M118" s="22">
        <v>0</v>
      </c>
      <c r="N118" s="22">
        <v>24968</v>
      </c>
      <c r="O118" s="22">
        <v>24413</v>
      </c>
      <c r="P118" s="22">
        <v>0</v>
      </c>
      <c r="Q118" s="22">
        <v>0</v>
      </c>
      <c r="R118" s="22">
        <v>0</v>
      </c>
      <c r="S118" s="22">
        <v>0</v>
      </c>
      <c r="T118" s="22">
        <v>1905110</v>
      </c>
      <c r="U118" s="22">
        <v>1427632</v>
      </c>
      <c r="V118" s="22">
        <v>1016981</v>
      </c>
      <c r="W118" s="22">
        <v>0</v>
      </c>
      <c r="X118" s="22">
        <v>5654</v>
      </c>
      <c r="Y118" s="22">
        <v>292531</v>
      </c>
      <c r="Z118" s="22">
        <v>38847</v>
      </c>
      <c r="AA118" s="22">
        <v>21705</v>
      </c>
      <c r="AB118" s="22">
        <v>38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845237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24628</v>
      </c>
      <c r="AP118" s="22">
        <v>5679695</v>
      </c>
    </row>
    <row r="119" spans="1:42" x14ac:dyDescent="0.25">
      <c r="A119" s="22" t="s">
        <v>120</v>
      </c>
      <c r="B119" s="22" t="s">
        <v>292</v>
      </c>
      <c r="C119" s="22" t="s">
        <v>355</v>
      </c>
      <c r="D119" s="22" t="s">
        <v>356</v>
      </c>
      <c r="E119" s="22"/>
      <c r="F119" s="22">
        <v>19425</v>
      </c>
      <c r="G119" s="22"/>
      <c r="H119" s="22">
        <v>7350</v>
      </c>
      <c r="I119" s="22">
        <v>19935</v>
      </c>
      <c r="J119" s="22">
        <v>100</v>
      </c>
      <c r="K119" s="22"/>
      <c r="L119" s="22">
        <v>65229</v>
      </c>
      <c r="M119" s="22"/>
      <c r="N119" s="22">
        <v>62445</v>
      </c>
      <c r="O119" s="22">
        <v>200652</v>
      </c>
      <c r="P119" s="22">
        <v>29091</v>
      </c>
      <c r="Q119" s="22"/>
      <c r="R119" s="22"/>
      <c r="S119" s="22"/>
      <c r="T119" s="22">
        <v>2621972</v>
      </c>
      <c r="U119" s="22">
        <v>1454248</v>
      </c>
      <c r="V119" s="22"/>
      <c r="W119" s="22"/>
      <c r="X119" s="22">
        <v>23339</v>
      </c>
      <c r="Y119" s="22"/>
      <c r="Z119" s="22">
        <v>28748</v>
      </c>
      <c r="AA119" s="22"/>
      <c r="AB119" s="22"/>
      <c r="AC119" s="22">
        <v>11530</v>
      </c>
      <c r="AD119" s="22"/>
      <c r="AE119" s="22"/>
      <c r="AF119" s="22"/>
      <c r="AG119" s="22"/>
      <c r="AH119" s="22"/>
      <c r="AI119" s="22">
        <v>242700</v>
      </c>
      <c r="AJ119" s="22"/>
      <c r="AK119" s="22"/>
      <c r="AL119" s="22"/>
      <c r="AM119" s="22"/>
      <c r="AN119" s="22"/>
      <c r="AO119" s="22"/>
      <c r="AP119" s="22">
        <v>4786764</v>
      </c>
    </row>
    <row r="120" spans="1:42" x14ac:dyDescent="0.25">
      <c r="A120" s="22" t="s">
        <v>120</v>
      </c>
      <c r="B120" s="22" t="s">
        <v>292</v>
      </c>
      <c r="C120" s="22" t="s">
        <v>357</v>
      </c>
      <c r="D120" s="22" t="s">
        <v>358</v>
      </c>
      <c r="E120" s="22">
        <v>0</v>
      </c>
      <c r="F120" s="22">
        <v>2204</v>
      </c>
      <c r="G120" s="22">
        <v>0</v>
      </c>
      <c r="H120" s="22">
        <v>0</v>
      </c>
      <c r="I120" s="22">
        <v>50641</v>
      </c>
      <c r="J120" s="22">
        <v>0</v>
      </c>
      <c r="K120" s="22">
        <v>0</v>
      </c>
      <c r="L120" s="22">
        <v>50</v>
      </c>
      <c r="M120" s="22">
        <v>0</v>
      </c>
      <c r="N120" s="22">
        <v>0</v>
      </c>
      <c r="O120" s="22">
        <v>3700</v>
      </c>
      <c r="P120" s="22">
        <v>0</v>
      </c>
      <c r="Q120" s="22">
        <v>0</v>
      </c>
      <c r="R120" s="22">
        <v>0</v>
      </c>
      <c r="S120" s="22">
        <v>0</v>
      </c>
      <c r="T120" s="22">
        <v>106300</v>
      </c>
      <c r="U120" s="22">
        <v>108545</v>
      </c>
      <c r="V120" s="22">
        <v>138726</v>
      </c>
      <c r="W120" s="22">
        <v>0</v>
      </c>
      <c r="X120" s="22">
        <v>0</v>
      </c>
      <c r="Y120" s="22">
        <v>0</v>
      </c>
      <c r="Z120" s="22">
        <v>250</v>
      </c>
      <c r="AA120" s="22">
        <v>0</v>
      </c>
      <c r="AB120" s="22">
        <v>0</v>
      </c>
      <c r="AC120" s="22">
        <v>0</v>
      </c>
      <c r="AD120" s="22">
        <v>79000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2264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491680</v>
      </c>
    </row>
    <row r="121" spans="1:42" x14ac:dyDescent="0.25">
      <c r="A121" s="22" t="s">
        <v>120</v>
      </c>
      <c r="B121" s="22" t="s">
        <v>292</v>
      </c>
      <c r="C121" s="22" t="s">
        <v>359</v>
      </c>
      <c r="D121" s="22" t="s">
        <v>360</v>
      </c>
      <c r="E121" s="22">
        <v>0</v>
      </c>
      <c r="F121" s="22">
        <v>38333</v>
      </c>
      <c r="G121" s="22">
        <v>0</v>
      </c>
      <c r="H121" s="22">
        <v>1156</v>
      </c>
      <c r="I121" s="22">
        <v>13535</v>
      </c>
      <c r="J121" s="22">
        <v>0</v>
      </c>
      <c r="K121" s="22">
        <v>0</v>
      </c>
      <c r="L121" s="22">
        <v>0</v>
      </c>
      <c r="M121" s="22">
        <v>0</v>
      </c>
      <c r="N121" s="22">
        <v>1538</v>
      </c>
      <c r="O121" s="22">
        <v>87228</v>
      </c>
      <c r="P121" s="22">
        <v>20542</v>
      </c>
      <c r="Q121" s="22">
        <v>0</v>
      </c>
      <c r="R121" s="22">
        <v>0</v>
      </c>
      <c r="S121" s="22">
        <v>0</v>
      </c>
      <c r="T121" s="22">
        <v>1068776</v>
      </c>
      <c r="U121" s="22">
        <v>760131</v>
      </c>
      <c r="V121" s="22">
        <v>445964</v>
      </c>
      <c r="W121" s="22">
        <v>0</v>
      </c>
      <c r="X121" s="22">
        <v>4956</v>
      </c>
      <c r="Y121" s="22">
        <v>0</v>
      </c>
      <c r="Z121" s="22">
        <v>19075</v>
      </c>
      <c r="AA121" s="22">
        <v>0</v>
      </c>
      <c r="AB121" s="22">
        <v>5988</v>
      </c>
      <c r="AC121" s="22">
        <v>0</v>
      </c>
      <c r="AD121" s="22">
        <v>269200</v>
      </c>
      <c r="AE121" s="22">
        <v>0</v>
      </c>
      <c r="AF121" s="22">
        <v>0</v>
      </c>
      <c r="AG121" s="22">
        <v>0</v>
      </c>
      <c r="AH121" s="22">
        <v>0</v>
      </c>
      <c r="AI121" s="22">
        <v>495952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3232374</v>
      </c>
    </row>
    <row r="122" spans="1:42" x14ac:dyDescent="0.25">
      <c r="A122" s="22" t="s">
        <v>120</v>
      </c>
      <c r="B122" s="22" t="s">
        <v>292</v>
      </c>
      <c r="C122" s="22" t="s">
        <v>361</v>
      </c>
      <c r="D122" s="22" t="s">
        <v>362</v>
      </c>
      <c r="E122" s="22">
        <v>2090</v>
      </c>
      <c r="F122" s="22">
        <v>8415</v>
      </c>
      <c r="G122" s="22">
        <v>0</v>
      </c>
      <c r="H122" s="22">
        <v>0</v>
      </c>
      <c r="I122" s="22">
        <v>4070</v>
      </c>
      <c r="J122" s="22">
        <v>0</v>
      </c>
      <c r="K122" s="22">
        <v>0</v>
      </c>
      <c r="L122" s="22">
        <v>0</v>
      </c>
      <c r="M122" s="22">
        <v>839</v>
      </c>
      <c r="N122" s="22">
        <v>0</v>
      </c>
      <c r="O122" s="22">
        <v>15542</v>
      </c>
      <c r="P122" s="22">
        <v>0</v>
      </c>
      <c r="Q122" s="22">
        <v>0</v>
      </c>
      <c r="R122" s="22">
        <v>0</v>
      </c>
      <c r="S122" s="22">
        <v>0</v>
      </c>
      <c r="T122" s="22">
        <v>313011</v>
      </c>
      <c r="U122" s="22">
        <v>103318</v>
      </c>
      <c r="V122" s="22">
        <v>144151</v>
      </c>
      <c r="W122" s="22">
        <v>0</v>
      </c>
      <c r="X122" s="22">
        <v>1846</v>
      </c>
      <c r="Y122" s="22">
        <v>0</v>
      </c>
      <c r="Z122" s="22">
        <v>9055</v>
      </c>
      <c r="AA122" s="22">
        <v>0</v>
      </c>
      <c r="AB122" s="22">
        <v>0</v>
      </c>
      <c r="AC122" s="22">
        <v>9740</v>
      </c>
      <c r="AD122" s="22">
        <v>165956</v>
      </c>
      <c r="AE122" s="22">
        <v>0</v>
      </c>
      <c r="AF122" s="22">
        <v>0</v>
      </c>
      <c r="AG122" s="22">
        <v>0</v>
      </c>
      <c r="AH122" s="22">
        <v>0</v>
      </c>
      <c r="AI122" s="22">
        <v>5376</v>
      </c>
      <c r="AJ122" s="22">
        <v>1973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785382</v>
      </c>
    </row>
    <row r="123" spans="1:42" x14ac:dyDescent="0.25">
      <c r="A123" s="22" t="s">
        <v>120</v>
      </c>
      <c r="B123" s="22" t="s">
        <v>292</v>
      </c>
      <c r="C123" s="22" t="s">
        <v>363</v>
      </c>
      <c r="D123" s="22" t="s">
        <v>364</v>
      </c>
      <c r="E123" s="22">
        <v>3000</v>
      </c>
      <c r="F123" s="22">
        <v>5426</v>
      </c>
      <c r="G123" s="22">
        <v>1446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865588</v>
      </c>
      <c r="U123" s="22">
        <v>324307</v>
      </c>
      <c r="V123" s="22">
        <v>289962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278517</v>
      </c>
      <c r="AJ123" s="22">
        <v>0</v>
      </c>
      <c r="AK123" s="22">
        <v>0</v>
      </c>
      <c r="AL123" s="22">
        <v>12175</v>
      </c>
      <c r="AM123" s="22">
        <v>0</v>
      </c>
      <c r="AN123" s="22">
        <v>0</v>
      </c>
      <c r="AO123" s="22">
        <v>0</v>
      </c>
      <c r="AP123" s="22">
        <v>1780421</v>
      </c>
    </row>
    <row r="124" spans="1:42" x14ac:dyDescent="0.25">
      <c r="A124" s="22" t="s">
        <v>120</v>
      </c>
      <c r="B124" s="22" t="s">
        <v>292</v>
      </c>
      <c r="C124" s="22" t="s">
        <v>365</v>
      </c>
      <c r="D124" s="22" t="s">
        <v>366</v>
      </c>
      <c r="E124" s="22">
        <v>0</v>
      </c>
      <c r="F124" s="22">
        <v>44734</v>
      </c>
      <c r="G124" s="22">
        <v>0</v>
      </c>
      <c r="H124" s="22">
        <v>0</v>
      </c>
      <c r="I124" s="22">
        <v>700</v>
      </c>
      <c r="J124" s="22">
        <v>0</v>
      </c>
      <c r="K124" s="22">
        <v>652</v>
      </c>
      <c r="L124" s="22">
        <v>0</v>
      </c>
      <c r="M124" s="22">
        <v>0</v>
      </c>
      <c r="N124" s="22">
        <v>33738</v>
      </c>
      <c r="O124" s="22">
        <v>1953</v>
      </c>
      <c r="P124" s="22">
        <v>0</v>
      </c>
      <c r="Q124" s="22">
        <v>0</v>
      </c>
      <c r="R124" s="22">
        <v>0</v>
      </c>
      <c r="S124" s="22">
        <v>0</v>
      </c>
      <c r="T124" s="22">
        <v>552449</v>
      </c>
      <c r="U124" s="22">
        <v>55962</v>
      </c>
      <c r="V124" s="22">
        <v>69074</v>
      </c>
      <c r="W124" s="22">
        <v>0</v>
      </c>
      <c r="X124" s="22">
        <v>26374</v>
      </c>
      <c r="Y124" s="22">
        <v>0</v>
      </c>
      <c r="Z124" s="22">
        <v>8553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44407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838596</v>
      </c>
    </row>
    <row r="125" spans="1:42" x14ac:dyDescent="0.25">
      <c r="A125" s="22" t="s">
        <v>120</v>
      </c>
      <c r="B125" s="22" t="s">
        <v>292</v>
      </c>
      <c r="C125" s="22" t="s">
        <v>367</v>
      </c>
      <c r="D125" s="22" t="s">
        <v>368</v>
      </c>
      <c r="E125" s="22">
        <v>0</v>
      </c>
      <c r="F125" s="22">
        <v>6620</v>
      </c>
      <c r="G125" s="22">
        <v>0</v>
      </c>
      <c r="H125" s="22">
        <v>0</v>
      </c>
      <c r="I125" s="22">
        <v>27564</v>
      </c>
      <c r="J125" s="22">
        <v>0</v>
      </c>
      <c r="K125" s="22">
        <v>196441</v>
      </c>
      <c r="L125" s="22">
        <v>0</v>
      </c>
      <c r="M125" s="22">
        <v>0</v>
      </c>
      <c r="N125" s="22">
        <v>0</v>
      </c>
      <c r="O125" s="22">
        <v>3931</v>
      </c>
      <c r="P125" s="22">
        <v>0</v>
      </c>
      <c r="Q125" s="22">
        <v>0</v>
      </c>
      <c r="R125" s="22">
        <v>0</v>
      </c>
      <c r="S125" s="22">
        <v>0</v>
      </c>
      <c r="T125" s="22">
        <v>786163</v>
      </c>
      <c r="U125" s="22">
        <v>394715</v>
      </c>
      <c r="V125" s="22">
        <v>283192</v>
      </c>
      <c r="W125" s="22">
        <v>0</v>
      </c>
      <c r="X125" s="22">
        <v>24319</v>
      </c>
      <c r="Y125" s="22">
        <v>0</v>
      </c>
      <c r="Z125" s="22">
        <v>8320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6744</v>
      </c>
      <c r="AJ125" s="22">
        <v>2597</v>
      </c>
      <c r="AK125" s="22">
        <v>0</v>
      </c>
      <c r="AL125" s="22">
        <v>0</v>
      </c>
      <c r="AM125" s="22">
        <v>0</v>
      </c>
      <c r="AN125" s="22">
        <v>1352124</v>
      </c>
      <c r="AO125" s="22">
        <v>0</v>
      </c>
      <c r="AP125" s="22">
        <v>3092730</v>
      </c>
    </row>
    <row r="126" spans="1:42" x14ac:dyDescent="0.25">
      <c r="A126" s="22" t="s">
        <v>120</v>
      </c>
      <c r="B126" s="22" t="s">
        <v>292</v>
      </c>
      <c r="C126" s="22" t="s">
        <v>369</v>
      </c>
      <c r="D126" s="22" t="s">
        <v>370</v>
      </c>
      <c r="E126" s="22">
        <v>0</v>
      </c>
      <c r="F126" s="22">
        <v>6850</v>
      </c>
      <c r="G126" s="22">
        <v>0</v>
      </c>
      <c r="H126" s="22">
        <v>0</v>
      </c>
      <c r="I126" s="22">
        <v>24340</v>
      </c>
      <c r="J126" s="22">
        <v>0</v>
      </c>
      <c r="K126" s="22">
        <v>0</v>
      </c>
      <c r="L126" s="22">
        <v>0</v>
      </c>
      <c r="M126" s="22">
        <v>0</v>
      </c>
      <c r="N126" s="22">
        <v>2665</v>
      </c>
      <c r="O126" s="22">
        <v>0</v>
      </c>
      <c r="P126" s="22">
        <v>569</v>
      </c>
      <c r="Q126" s="22">
        <v>0</v>
      </c>
      <c r="R126" s="22">
        <v>0</v>
      </c>
      <c r="S126" s="22">
        <v>0</v>
      </c>
      <c r="T126" s="22">
        <v>353426</v>
      </c>
      <c r="U126" s="22">
        <v>215591</v>
      </c>
      <c r="V126" s="22">
        <v>200675</v>
      </c>
      <c r="W126" s="22">
        <v>95580</v>
      </c>
      <c r="X126" s="22">
        <v>7528</v>
      </c>
      <c r="Y126" s="22">
        <v>0</v>
      </c>
      <c r="Z126" s="22">
        <v>207</v>
      </c>
      <c r="AA126" s="22">
        <v>6000</v>
      </c>
      <c r="AB126" s="22">
        <v>4773</v>
      </c>
      <c r="AC126" s="22">
        <v>4166</v>
      </c>
      <c r="AD126" s="22">
        <v>131919</v>
      </c>
      <c r="AE126" s="22">
        <v>0</v>
      </c>
      <c r="AF126" s="22">
        <v>0</v>
      </c>
      <c r="AG126" s="22">
        <v>0</v>
      </c>
      <c r="AH126" s="22">
        <v>1900</v>
      </c>
      <c r="AI126" s="22">
        <v>150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1056339</v>
      </c>
    </row>
    <row r="127" spans="1:42" x14ac:dyDescent="0.25">
      <c r="A127" s="22" t="s">
        <v>120</v>
      </c>
      <c r="B127" s="22" t="s">
        <v>292</v>
      </c>
      <c r="C127" s="22" t="s">
        <v>371</v>
      </c>
      <c r="D127" s="22" t="s">
        <v>372</v>
      </c>
      <c r="E127" s="22"/>
      <c r="F127" s="22">
        <v>14189</v>
      </c>
      <c r="G127" s="22"/>
      <c r="H127" s="22"/>
      <c r="I127" s="22">
        <v>72679</v>
      </c>
      <c r="J127" s="22"/>
      <c r="K127" s="22"/>
      <c r="L127" s="22">
        <v>685</v>
      </c>
      <c r="M127" s="22"/>
      <c r="N127" s="22">
        <v>101</v>
      </c>
      <c r="O127" s="22">
        <v>25</v>
      </c>
      <c r="P127" s="22"/>
      <c r="Q127" s="22"/>
      <c r="R127" s="22"/>
      <c r="S127" s="22"/>
      <c r="T127" s="22">
        <v>402057</v>
      </c>
      <c r="U127" s="22">
        <v>376819</v>
      </c>
      <c r="V127" s="22">
        <v>222706</v>
      </c>
      <c r="W127" s="22"/>
      <c r="X127" s="22">
        <v>1495</v>
      </c>
      <c r="Y127" s="22"/>
      <c r="Z127" s="22">
        <v>5033</v>
      </c>
      <c r="AA127" s="22">
        <v>3110</v>
      </c>
      <c r="AB127" s="22">
        <v>50854</v>
      </c>
      <c r="AC127" s="22"/>
      <c r="AD127" s="22">
        <v>250000</v>
      </c>
      <c r="AE127" s="22"/>
      <c r="AF127" s="22"/>
      <c r="AG127" s="22"/>
      <c r="AH127" s="22"/>
      <c r="AI127" s="22">
        <v>137018</v>
      </c>
      <c r="AJ127" s="22">
        <v>11791</v>
      </c>
      <c r="AK127" s="22"/>
      <c r="AL127" s="22"/>
      <c r="AM127" s="22"/>
      <c r="AN127" s="22"/>
      <c r="AO127" s="22"/>
      <c r="AP127" s="22">
        <v>1548562</v>
      </c>
    </row>
    <row r="128" spans="1:42" x14ac:dyDescent="0.25">
      <c r="A128" s="22" t="s">
        <v>120</v>
      </c>
      <c r="B128" s="22" t="s">
        <v>292</v>
      </c>
      <c r="C128" s="22" t="s">
        <v>373</v>
      </c>
      <c r="D128" s="22" t="s">
        <v>374</v>
      </c>
      <c r="E128" s="22">
        <v>0</v>
      </c>
      <c r="F128" s="22">
        <v>295986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382170</v>
      </c>
      <c r="U128" s="22">
        <v>158295</v>
      </c>
      <c r="V128" s="22">
        <v>188292</v>
      </c>
      <c r="W128" s="22">
        <v>39068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56914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1120725</v>
      </c>
    </row>
    <row r="129" spans="1:42" x14ac:dyDescent="0.25">
      <c r="A129" s="22" t="s">
        <v>120</v>
      </c>
      <c r="B129" s="22" t="s">
        <v>292</v>
      </c>
      <c r="C129" s="22" t="s">
        <v>375</v>
      </c>
      <c r="D129" s="22" t="s">
        <v>376</v>
      </c>
      <c r="E129" s="22">
        <v>0</v>
      </c>
      <c r="F129" s="22">
        <v>37769</v>
      </c>
      <c r="G129" s="22">
        <v>0</v>
      </c>
      <c r="H129" s="22">
        <v>0</v>
      </c>
      <c r="I129" s="22">
        <v>28800</v>
      </c>
      <c r="J129" s="22">
        <v>0</v>
      </c>
      <c r="K129" s="22">
        <v>0</v>
      </c>
      <c r="L129" s="22">
        <v>0</v>
      </c>
      <c r="M129" s="22">
        <v>0</v>
      </c>
      <c r="N129" s="22">
        <v>1702</v>
      </c>
      <c r="O129" s="22">
        <v>0</v>
      </c>
      <c r="P129" s="22">
        <v>1143</v>
      </c>
      <c r="Q129" s="22">
        <v>0</v>
      </c>
      <c r="R129" s="22">
        <v>0</v>
      </c>
      <c r="S129" s="22">
        <v>0</v>
      </c>
      <c r="T129" s="22">
        <v>548802</v>
      </c>
      <c r="U129" s="22">
        <v>354512</v>
      </c>
      <c r="V129" s="22">
        <v>79215</v>
      </c>
      <c r="W129" s="22">
        <v>0</v>
      </c>
      <c r="X129" s="22">
        <v>0</v>
      </c>
      <c r="Y129" s="22">
        <v>15210</v>
      </c>
      <c r="Z129" s="22">
        <v>850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32157</v>
      </c>
      <c r="AH129" s="22">
        <v>0</v>
      </c>
      <c r="AI129" s="22">
        <v>193376</v>
      </c>
      <c r="AJ129" s="22">
        <v>0</v>
      </c>
      <c r="AK129" s="22">
        <v>0</v>
      </c>
      <c r="AL129" s="22">
        <v>145955</v>
      </c>
      <c r="AM129" s="22">
        <v>0</v>
      </c>
      <c r="AN129" s="22">
        <v>0</v>
      </c>
      <c r="AO129" s="22">
        <v>0</v>
      </c>
      <c r="AP129" s="22">
        <v>1439491</v>
      </c>
    </row>
    <row r="130" spans="1:42" x14ac:dyDescent="0.25">
      <c r="A130" s="22" t="s">
        <v>120</v>
      </c>
      <c r="B130" s="22" t="s">
        <v>292</v>
      </c>
      <c r="C130" s="22" t="s">
        <v>377</v>
      </c>
      <c r="D130" s="22" t="s">
        <v>378</v>
      </c>
      <c r="E130" s="22">
        <v>0</v>
      </c>
      <c r="F130" s="22">
        <v>1800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85667</v>
      </c>
      <c r="U130" s="22">
        <v>52904</v>
      </c>
      <c r="V130" s="22">
        <v>41478</v>
      </c>
      <c r="W130" s="22">
        <v>0</v>
      </c>
      <c r="X130" s="22">
        <v>0</v>
      </c>
      <c r="Y130" s="22">
        <v>0</v>
      </c>
      <c r="Z130" s="22">
        <v>1100</v>
      </c>
      <c r="AA130" s="22">
        <v>0</v>
      </c>
      <c r="AB130" s="22">
        <v>0</v>
      </c>
      <c r="AC130" s="22">
        <v>75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183024</v>
      </c>
    </row>
    <row r="131" spans="1:42" x14ac:dyDescent="0.25">
      <c r="A131" s="22" t="s">
        <v>120</v>
      </c>
      <c r="B131" s="22" t="s">
        <v>292</v>
      </c>
      <c r="C131" s="22" t="s">
        <v>379</v>
      </c>
      <c r="D131" s="22" t="s">
        <v>380</v>
      </c>
      <c r="E131" s="22">
        <v>0</v>
      </c>
      <c r="F131" s="22">
        <v>18083</v>
      </c>
      <c r="G131" s="22">
        <v>0</v>
      </c>
      <c r="H131" s="22">
        <v>0</v>
      </c>
      <c r="I131" s="22">
        <v>60769</v>
      </c>
      <c r="J131" s="22">
        <v>0</v>
      </c>
      <c r="K131" s="22">
        <v>0</v>
      </c>
      <c r="L131" s="22">
        <v>2109</v>
      </c>
      <c r="M131" s="22">
        <v>0</v>
      </c>
      <c r="N131" s="22">
        <v>260</v>
      </c>
      <c r="O131" s="22">
        <v>464</v>
      </c>
      <c r="P131" s="22">
        <v>0</v>
      </c>
      <c r="Q131" s="22">
        <v>0</v>
      </c>
      <c r="R131" s="22">
        <v>0</v>
      </c>
      <c r="S131" s="22">
        <v>0</v>
      </c>
      <c r="T131" s="22">
        <v>706808</v>
      </c>
      <c r="U131" s="22">
        <v>124220</v>
      </c>
      <c r="V131" s="22">
        <v>84630</v>
      </c>
      <c r="W131" s="22">
        <v>280864</v>
      </c>
      <c r="X131" s="22">
        <v>35</v>
      </c>
      <c r="Y131" s="22">
        <v>0</v>
      </c>
      <c r="Z131" s="22">
        <v>19240</v>
      </c>
      <c r="AA131" s="22">
        <v>0</v>
      </c>
      <c r="AB131" s="22">
        <v>1063</v>
      </c>
      <c r="AC131" s="22">
        <v>5922</v>
      </c>
      <c r="AD131" s="22">
        <v>364223</v>
      </c>
      <c r="AE131" s="22">
        <v>0</v>
      </c>
      <c r="AF131" s="22">
        <v>0</v>
      </c>
      <c r="AG131" s="22">
        <v>0</v>
      </c>
      <c r="AH131" s="22">
        <v>0</v>
      </c>
      <c r="AI131" s="22">
        <v>100675</v>
      </c>
      <c r="AJ131" s="22">
        <v>1824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1771189</v>
      </c>
    </row>
    <row r="132" spans="1:42" x14ac:dyDescent="0.25">
      <c r="A132" s="22" t="s">
        <v>120</v>
      </c>
      <c r="B132" s="22" t="s">
        <v>292</v>
      </c>
      <c r="C132" s="22" t="s">
        <v>381</v>
      </c>
      <c r="D132" s="22" t="s">
        <v>382</v>
      </c>
      <c r="E132" s="22">
        <v>0</v>
      </c>
      <c r="F132" s="22">
        <v>13476</v>
      </c>
      <c r="G132" s="22">
        <v>0</v>
      </c>
      <c r="H132" s="22">
        <v>0</v>
      </c>
      <c r="I132" s="22">
        <v>16226</v>
      </c>
      <c r="J132" s="22">
        <v>0</v>
      </c>
      <c r="K132" s="22">
        <v>6818</v>
      </c>
      <c r="L132" s="22">
        <v>0</v>
      </c>
      <c r="M132" s="22">
        <v>0</v>
      </c>
      <c r="N132" s="22">
        <v>0</v>
      </c>
      <c r="O132" s="22">
        <v>13000</v>
      </c>
      <c r="P132" s="22">
        <v>0</v>
      </c>
      <c r="Q132" s="22">
        <v>0</v>
      </c>
      <c r="R132" s="22">
        <v>0</v>
      </c>
      <c r="S132" s="22">
        <v>0</v>
      </c>
      <c r="T132" s="22">
        <v>143190</v>
      </c>
      <c r="U132" s="22">
        <v>47537</v>
      </c>
      <c r="V132" s="22">
        <v>68570</v>
      </c>
      <c r="W132" s="22">
        <v>0</v>
      </c>
      <c r="X132" s="22">
        <v>0</v>
      </c>
      <c r="Y132" s="22">
        <v>0</v>
      </c>
      <c r="Z132" s="22">
        <v>10100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31443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350360</v>
      </c>
    </row>
    <row r="133" spans="1:42" x14ac:dyDescent="0.25">
      <c r="A133" s="22" t="s">
        <v>120</v>
      </c>
      <c r="B133" s="22" t="s">
        <v>292</v>
      </c>
      <c r="C133" s="22" t="s">
        <v>383</v>
      </c>
      <c r="D133" s="22" t="s">
        <v>384</v>
      </c>
      <c r="E133" s="22">
        <v>0</v>
      </c>
      <c r="F133" s="22">
        <v>3100</v>
      </c>
      <c r="G133" s="22">
        <v>0</v>
      </c>
      <c r="H133" s="22">
        <v>0</v>
      </c>
      <c r="I133" s="22">
        <v>48824</v>
      </c>
      <c r="J133" s="22">
        <v>0</v>
      </c>
      <c r="K133" s="22">
        <v>0</v>
      </c>
      <c r="L133" s="22">
        <v>880</v>
      </c>
      <c r="M133" s="22">
        <v>0</v>
      </c>
      <c r="N133" s="22">
        <v>0</v>
      </c>
      <c r="O133" s="22">
        <v>83551</v>
      </c>
      <c r="P133" s="22">
        <v>324498</v>
      </c>
      <c r="Q133" s="22">
        <v>0</v>
      </c>
      <c r="R133" s="22">
        <v>0</v>
      </c>
      <c r="S133" s="22">
        <v>0</v>
      </c>
      <c r="T133" s="22">
        <v>1237312</v>
      </c>
      <c r="U133" s="22">
        <v>356718</v>
      </c>
      <c r="V133" s="22">
        <v>215433</v>
      </c>
      <c r="W133" s="22">
        <v>0</v>
      </c>
      <c r="X133" s="22">
        <v>3837</v>
      </c>
      <c r="Y133" s="22">
        <v>0</v>
      </c>
      <c r="Z133" s="22">
        <v>2250</v>
      </c>
      <c r="AA133" s="22">
        <v>0</v>
      </c>
      <c r="AB133" s="22">
        <v>3092</v>
      </c>
      <c r="AC133" s="22">
        <v>0</v>
      </c>
      <c r="AD133" s="22">
        <v>206115</v>
      </c>
      <c r="AE133" s="22">
        <v>0</v>
      </c>
      <c r="AF133" s="22">
        <v>0</v>
      </c>
      <c r="AG133" s="22">
        <v>0</v>
      </c>
      <c r="AH133" s="22">
        <v>0</v>
      </c>
      <c r="AI133" s="22">
        <v>141052</v>
      </c>
      <c r="AJ133" s="22">
        <v>12792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2639454</v>
      </c>
    </row>
    <row r="134" spans="1:42" x14ac:dyDescent="0.25">
      <c r="A134" s="22" t="s">
        <v>120</v>
      </c>
      <c r="B134" s="22" t="s">
        <v>292</v>
      </c>
      <c r="C134" s="22" t="s">
        <v>385</v>
      </c>
      <c r="D134" s="22" t="s">
        <v>386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1161717</v>
      </c>
      <c r="U134" s="22">
        <v>364262</v>
      </c>
      <c r="V134" s="22">
        <v>293560</v>
      </c>
      <c r="W134" s="22">
        <v>0</v>
      </c>
      <c r="X134" s="22">
        <v>0</v>
      </c>
      <c r="Y134" s="22">
        <v>0</v>
      </c>
      <c r="Z134" s="22">
        <v>80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290629</v>
      </c>
      <c r="AI134" s="22">
        <v>0</v>
      </c>
      <c r="AJ134" s="22">
        <v>5043</v>
      </c>
      <c r="AK134" s="22">
        <v>0</v>
      </c>
      <c r="AL134" s="22">
        <v>0</v>
      </c>
      <c r="AM134" s="22">
        <v>2101403</v>
      </c>
      <c r="AN134" s="22">
        <v>0</v>
      </c>
      <c r="AO134" s="22">
        <v>0</v>
      </c>
      <c r="AP134" s="22">
        <v>4216694</v>
      </c>
    </row>
    <row r="135" spans="1:42" x14ac:dyDescent="0.25">
      <c r="A135" s="22" t="s">
        <v>120</v>
      </c>
      <c r="B135" s="22" t="s">
        <v>292</v>
      </c>
      <c r="C135" s="22" t="s">
        <v>387</v>
      </c>
      <c r="D135" s="22" t="s">
        <v>388</v>
      </c>
      <c r="E135" s="22">
        <v>0</v>
      </c>
      <c r="F135" s="22">
        <v>159727</v>
      </c>
      <c r="G135" s="22">
        <v>0</v>
      </c>
      <c r="H135" s="22">
        <v>364783</v>
      </c>
      <c r="I135" s="22">
        <v>52101</v>
      </c>
      <c r="J135" s="22">
        <v>2264</v>
      </c>
      <c r="K135" s="22">
        <v>0</v>
      </c>
      <c r="L135" s="22">
        <v>6753</v>
      </c>
      <c r="M135" s="22">
        <v>0</v>
      </c>
      <c r="N135" s="22">
        <v>369</v>
      </c>
      <c r="O135" s="22">
        <v>242144</v>
      </c>
      <c r="P135" s="22">
        <v>0</v>
      </c>
      <c r="Q135" s="22">
        <v>138587</v>
      </c>
      <c r="R135" s="22">
        <v>0</v>
      </c>
      <c r="S135" s="22">
        <v>0</v>
      </c>
      <c r="T135" s="22">
        <v>2662029</v>
      </c>
      <c r="U135" s="22">
        <v>1448638</v>
      </c>
      <c r="V135" s="22">
        <v>715505</v>
      </c>
      <c r="W135" s="22">
        <v>0</v>
      </c>
      <c r="X135" s="22">
        <v>11646</v>
      </c>
      <c r="Y135" s="22">
        <v>0</v>
      </c>
      <c r="Z135" s="22">
        <v>33450</v>
      </c>
      <c r="AA135" s="22">
        <v>0</v>
      </c>
      <c r="AB135" s="22">
        <v>794310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719070</v>
      </c>
      <c r="AJ135" s="22">
        <v>71655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7423031</v>
      </c>
    </row>
    <row r="136" spans="1:42" x14ac:dyDescent="0.25">
      <c r="A136" s="22" t="s">
        <v>120</v>
      </c>
      <c r="B136" s="22" t="s">
        <v>292</v>
      </c>
      <c r="C136" s="22" t="s">
        <v>389</v>
      </c>
      <c r="D136" s="22" t="s">
        <v>390</v>
      </c>
      <c r="E136" s="22">
        <v>0</v>
      </c>
      <c r="F136" s="22">
        <v>51917</v>
      </c>
      <c r="G136" s="22">
        <v>0</v>
      </c>
      <c r="H136" s="22">
        <v>21499</v>
      </c>
      <c r="I136" s="22">
        <v>35951</v>
      </c>
      <c r="J136" s="22">
        <v>0</v>
      </c>
      <c r="K136" s="22">
        <v>0</v>
      </c>
      <c r="L136" s="22">
        <v>10355</v>
      </c>
      <c r="M136" s="22">
        <v>0</v>
      </c>
      <c r="N136" s="22">
        <v>0</v>
      </c>
      <c r="O136" s="22">
        <v>282829</v>
      </c>
      <c r="P136" s="22">
        <v>0</v>
      </c>
      <c r="Q136" s="22">
        <v>77182</v>
      </c>
      <c r="R136" s="22">
        <v>0</v>
      </c>
      <c r="S136" s="22">
        <v>0</v>
      </c>
      <c r="T136" s="22">
        <v>1712970</v>
      </c>
      <c r="U136" s="22">
        <v>646271</v>
      </c>
      <c r="V136" s="22">
        <v>628494</v>
      </c>
      <c r="W136" s="22">
        <v>333761</v>
      </c>
      <c r="X136" s="22">
        <v>102188</v>
      </c>
      <c r="Y136" s="22">
        <v>0</v>
      </c>
      <c r="Z136" s="22">
        <v>28876</v>
      </c>
      <c r="AA136" s="22">
        <v>0</v>
      </c>
      <c r="AB136" s="22">
        <v>28738</v>
      </c>
      <c r="AC136" s="22">
        <v>0</v>
      </c>
      <c r="AD136" s="22">
        <v>1046810</v>
      </c>
      <c r="AE136" s="22">
        <v>0</v>
      </c>
      <c r="AF136" s="22">
        <v>0</v>
      </c>
      <c r="AG136" s="22">
        <v>0</v>
      </c>
      <c r="AH136" s="22">
        <v>0</v>
      </c>
      <c r="AI136" s="22">
        <v>534290</v>
      </c>
      <c r="AJ136" s="22">
        <v>35145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5577276</v>
      </c>
    </row>
    <row r="137" spans="1:42" x14ac:dyDescent="0.25">
      <c r="A137" s="22" t="s">
        <v>120</v>
      </c>
      <c r="B137" s="22" t="s">
        <v>292</v>
      </c>
      <c r="C137" s="22" t="s">
        <v>391</v>
      </c>
      <c r="D137" s="22" t="s">
        <v>392</v>
      </c>
      <c r="E137" s="22">
        <v>0</v>
      </c>
      <c r="F137" s="22">
        <v>19411</v>
      </c>
      <c r="G137" s="22">
        <v>0</v>
      </c>
      <c r="H137" s="22">
        <v>0</v>
      </c>
      <c r="I137" s="22">
        <v>42623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28302</v>
      </c>
      <c r="P137" s="22">
        <v>0</v>
      </c>
      <c r="Q137" s="22">
        <v>0</v>
      </c>
      <c r="R137" s="22">
        <v>0</v>
      </c>
      <c r="S137" s="22">
        <v>5316</v>
      </c>
      <c r="T137" s="22">
        <v>1277708</v>
      </c>
      <c r="U137" s="22">
        <v>1023573</v>
      </c>
      <c r="V137" s="22">
        <v>564801</v>
      </c>
      <c r="W137" s="22">
        <v>0</v>
      </c>
      <c r="X137" s="22">
        <v>45536</v>
      </c>
      <c r="Y137" s="22">
        <v>0</v>
      </c>
      <c r="Z137" s="22">
        <v>55255</v>
      </c>
      <c r="AA137" s="22">
        <v>0</v>
      </c>
      <c r="AB137" s="22">
        <v>107357</v>
      </c>
      <c r="AC137" s="22">
        <v>0</v>
      </c>
      <c r="AD137" s="22">
        <v>19550</v>
      </c>
      <c r="AE137" s="22">
        <v>0</v>
      </c>
      <c r="AF137" s="22">
        <v>0</v>
      </c>
      <c r="AG137" s="22">
        <v>0</v>
      </c>
      <c r="AH137" s="22">
        <v>0</v>
      </c>
      <c r="AI137" s="22">
        <v>266780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3456212</v>
      </c>
    </row>
    <row r="138" spans="1:42" x14ac:dyDescent="0.25">
      <c r="A138" s="22" t="s">
        <v>120</v>
      </c>
      <c r="B138" s="22" t="s">
        <v>292</v>
      </c>
      <c r="C138" s="22" t="s">
        <v>393</v>
      </c>
      <c r="D138" s="22" t="s">
        <v>394</v>
      </c>
      <c r="E138" s="22"/>
      <c r="F138" s="22">
        <v>979</v>
      </c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>
        <v>324841</v>
      </c>
      <c r="U138" s="22">
        <v>53950</v>
      </c>
      <c r="V138" s="22">
        <v>67228</v>
      </c>
      <c r="W138" s="22"/>
      <c r="X138" s="22">
        <v>10171</v>
      </c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>
        <v>20373</v>
      </c>
      <c r="AJ138" s="22"/>
      <c r="AK138" s="22"/>
      <c r="AL138" s="22"/>
      <c r="AM138" s="22"/>
      <c r="AN138" s="22"/>
      <c r="AO138" s="22"/>
      <c r="AP138" s="22">
        <v>477542</v>
      </c>
    </row>
    <row r="139" spans="1:42" x14ac:dyDescent="0.25">
      <c r="A139" s="22" t="s">
        <v>120</v>
      </c>
      <c r="B139" s="22" t="s">
        <v>292</v>
      </c>
      <c r="C139" s="22" t="s">
        <v>395</v>
      </c>
      <c r="D139" s="22" t="s">
        <v>396</v>
      </c>
      <c r="E139" s="22">
        <v>0</v>
      </c>
      <c r="F139" s="22">
        <v>123338</v>
      </c>
      <c r="G139" s="22">
        <v>0</v>
      </c>
      <c r="H139" s="22">
        <v>0</v>
      </c>
      <c r="I139" s="22">
        <v>31886</v>
      </c>
      <c r="J139" s="22">
        <v>0</v>
      </c>
      <c r="K139" s="22">
        <v>0</v>
      </c>
      <c r="L139" s="22">
        <v>4491</v>
      </c>
      <c r="M139" s="22">
        <v>0</v>
      </c>
      <c r="N139" s="22">
        <v>505</v>
      </c>
      <c r="O139" s="22">
        <v>0</v>
      </c>
      <c r="P139" s="22">
        <v>875</v>
      </c>
      <c r="Q139" s="22">
        <v>0</v>
      </c>
      <c r="R139" s="22">
        <v>0</v>
      </c>
      <c r="S139" s="22">
        <v>0</v>
      </c>
      <c r="T139" s="22">
        <v>167294</v>
      </c>
      <c r="U139" s="22">
        <v>107139</v>
      </c>
      <c r="V139" s="22">
        <v>91162</v>
      </c>
      <c r="W139" s="22">
        <v>0</v>
      </c>
      <c r="X139" s="22">
        <v>0</v>
      </c>
      <c r="Y139" s="22">
        <v>0</v>
      </c>
      <c r="Z139" s="22">
        <v>6779</v>
      </c>
      <c r="AA139" s="22">
        <v>0</v>
      </c>
      <c r="AB139" s="22">
        <v>1370</v>
      </c>
      <c r="AC139" s="22">
        <v>0</v>
      </c>
      <c r="AD139" s="22">
        <v>42857</v>
      </c>
      <c r="AE139" s="22">
        <v>0</v>
      </c>
      <c r="AF139" s="22">
        <v>0</v>
      </c>
      <c r="AG139" s="22">
        <v>0</v>
      </c>
      <c r="AH139" s="22">
        <v>38099</v>
      </c>
      <c r="AI139" s="22">
        <v>3148</v>
      </c>
      <c r="AJ139" s="22">
        <v>625</v>
      </c>
      <c r="AK139" s="22">
        <v>0</v>
      </c>
      <c r="AL139" s="22">
        <v>0</v>
      </c>
      <c r="AM139" s="22">
        <v>611645</v>
      </c>
      <c r="AN139" s="22">
        <v>0</v>
      </c>
      <c r="AO139" s="22">
        <v>2717</v>
      </c>
      <c r="AP139" s="22">
        <v>1233930</v>
      </c>
    </row>
    <row r="140" spans="1:42" x14ac:dyDescent="0.25">
      <c r="A140" s="22" t="s">
        <v>120</v>
      </c>
      <c r="B140" s="22" t="s">
        <v>292</v>
      </c>
      <c r="C140" s="22" t="s">
        <v>397</v>
      </c>
      <c r="D140" s="22" t="s">
        <v>398</v>
      </c>
      <c r="E140" s="22">
        <v>0</v>
      </c>
      <c r="F140" s="22">
        <v>72576</v>
      </c>
      <c r="G140" s="22">
        <v>7654</v>
      </c>
      <c r="H140" s="22">
        <v>31513</v>
      </c>
      <c r="I140" s="22">
        <v>0</v>
      </c>
      <c r="J140" s="22">
        <v>0</v>
      </c>
      <c r="K140" s="22">
        <v>0</v>
      </c>
      <c r="L140" s="22">
        <v>0</v>
      </c>
      <c r="M140" s="22">
        <v>8500</v>
      </c>
      <c r="N140" s="22">
        <v>0</v>
      </c>
      <c r="O140" s="22">
        <v>6738</v>
      </c>
      <c r="P140" s="22">
        <v>0</v>
      </c>
      <c r="Q140" s="22">
        <v>0</v>
      </c>
      <c r="R140" s="22">
        <v>0</v>
      </c>
      <c r="S140" s="22">
        <v>1950</v>
      </c>
      <c r="T140" s="22">
        <v>2896257</v>
      </c>
      <c r="U140" s="22">
        <v>1013762</v>
      </c>
      <c r="V140" s="22">
        <v>1531281</v>
      </c>
      <c r="W140" s="22">
        <v>0</v>
      </c>
      <c r="X140" s="22">
        <v>0</v>
      </c>
      <c r="Y140" s="22">
        <v>0</v>
      </c>
      <c r="Z140" s="22">
        <v>48649</v>
      </c>
      <c r="AA140" s="22">
        <v>0</v>
      </c>
      <c r="AB140" s="22">
        <v>41112</v>
      </c>
      <c r="AC140" s="22">
        <v>865</v>
      </c>
      <c r="AD140" s="22">
        <v>30560</v>
      </c>
      <c r="AE140" s="22">
        <v>0</v>
      </c>
      <c r="AF140" s="22">
        <v>0</v>
      </c>
      <c r="AG140" s="22">
        <v>0</v>
      </c>
      <c r="AH140" s="22">
        <v>6303</v>
      </c>
      <c r="AI140" s="22">
        <v>659684</v>
      </c>
      <c r="AJ140" s="22">
        <v>277800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6635204</v>
      </c>
    </row>
    <row r="141" spans="1:42" x14ac:dyDescent="0.25">
      <c r="A141" s="22" t="s">
        <v>120</v>
      </c>
      <c r="B141" s="22" t="s">
        <v>292</v>
      </c>
      <c r="C141" s="22" t="s">
        <v>399</v>
      </c>
      <c r="D141" s="22" t="s">
        <v>400</v>
      </c>
      <c r="E141" s="22">
        <v>0</v>
      </c>
      <c r="F141" s="22">
        <v>6466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445664</v>
      </c>
      <c r="U141" s="22">
        <v>132421</v>
      </c>
      <c r="V141" s="22">
        <v>207155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3911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795617</v>
      </c>
    </row>
    <row r="142" spans="1:42" x14ac:dyDescent="0.25">
      <c r="A142" s="22" t="s">
        <v>120</v>
      </c>
      <c r="B142" s="22" t="s">
        <v>292</v>
      </c>
      <c r="C142" s="22" t="s">
        <v>401</v>
      </c>
      <c r="D142" s="22" t="s">
        <v>402</v>
      </c>
      <c r="E142" s="22">
        <v>0</v>
      </c>
      <c r="F142" s="22">
        <v>3486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4132</v>
      </c>
      <c r="P142" s="22">
        <v>0</v>
      </c>
      <c r="Q142" s="22">
        <v>0</v>
      </c>
      <c r="R142" s="22">
        <v>0</v>
      </c>
      <c r="S142" s="22">
        <v>0</v>
      </c>
      <c r="T142" s="22">
        <v>293461</v>
      </c>
      <c r="U142" s="22">
        <v>43089</v>
      </c>
      <c r="V142" s="22">
        <v>95942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25633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465743</v>
      </c>
    </row>
    <row r="143" spans="1:42" x14ac:dyDescent="0.25">
      <c r="A143" s="22" t="s">
        <v>120</v>
      </c>
      <c r="B143" s="22" t="s">
        <v>292</v>
      </c>
      <c r="C143" s="22" t="s">
        <v>403</v>
      </c>
      <c r="D143" s="22" t="s">
        <v>404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460268</v>
      </c>
      <c r="U143" s="22">
        <v>197192</v>
      </c>
      <c r="V143" s="22">
        <v>1301</v>
      </c>
      <c r="W143" s="22">
        <v>0</v>
      </c>
      <c r="X143" s="22">
        <v>0</v>
      </c>
      <c r="Y143" s="22">
        <v>0</v>
      </c>
      <c r="Z143" s="22">
        <v>11450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75692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745903</v>
      </c>
    </row>
    <row r="144" spans="1:42" x14ac:dyDescent="0.25">
      <c r="A144" s="22" t="s">
        <v>120</v>
      </c>
      <c r="B144" s="22" t="s">
        <v>292</v>
      </c>
      <c r="C144" s="22" t="s">
        <v>405</v>
      </c>
      <c r="D144" s="22" t="s">
        <v>406</v>
      </c>
      <c r="E144" s="22">
        <v>0</v>
      </c>
      <c r="F144" s="22">
        <v>1374</v>
      </c>
      <c r="G144" s="22">
        <v>0</v>
      </c>
      <c r="H144" s="22">
        <v>0</v>
      </c>
      <c r="I144" s="22">
        <v>12800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544295</v>
      </c>
      <c r="U144" s="22">
        <v>130584</v>
      </c>
      <c r="V144" s="22">
        <v>89702</v>
      </c>
      <c r="W144" s="22">
        <v>0</v>
      </c>
      <c r="X144" s="22">
        <v>0</v>
      </c>
      <c r="Y144" s="22">
        <v>0</v>
      </c>
      <c r="Z144" s="22">
        <v>1260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19087</v>
      </c>
      <c r="AJ144" s="22">
        <v>90</v>
      </c>
      <c r="AK144" s="22">
        <v>0</v>
      </c>
      <c r="AL144" s="22">
        <v>0</v>
      </c>
      <c r="AM144" s="22">
        <v>1050292</v>
      </c>
      <c r="AN144" s="22">
        <v>0</v>
      </c>
      <c r="AO144" s="22">
        <v>0</v>
      </c>
      <c r="AP144" s="22">
        <v>1849484</v>
      </c>
    </row>
    <row r="145" spans="1:42" x14ac:dyDescent="0.25">
      <c r="A145" s="22" t="s">
        <v>120</v>
      </c>
      <c r="B145" s="22" t="s">
        <v>292</v>
      </c>
      <c r="C145" s="22" t="s">
        <v>407</v>
      </c>
      <c r="D145" s="22" t="s">
        <v>408</v>
      </c>
      <c r="E145" s="22">
        <v>0</v>
      </c>
      <c r="F145" s="22">
        <v>58176</v>
      </c>
      <c r="G145" s="22">
        <v>7494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214741</v>
      </c>
      <c r="U145" s="22">
        <v>95439</v>
      </c>
      <c r="V145" s="22">
        <v>132293</v>
      </c>
      <c r="W145" s="22">
        <v>0</v>
      </c>
      <c r="X145" s="22">
        <v>61190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457500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1026833</v>
      </c>
    </row>
    <row r="146" spans="1:42" x14ac:dyDescent="0.25">
      <c r="A146" s="22" t="s">
        <v>120</v>
      </c>
      <c r="B146" s="22" t="s">
        <v>292</v>
      </c>
      <c r="C146" s="22" t="s">
        <v>409</v>
      </c>
      <c r="D146" s="22" t="s">
        <v>410</v>
      </c>
      <c r="E146" s="22">
        <v>0</v>
      </c>
      <c r="F146" s="22">
        <v>13131</v>
      </c>
      <c r="G146" s="22">
        <v>0</v>
      </c>
      <c r="H146" s="22">
        <v>0</v>
      </c>
      <c r="I146" s="22">
        <v>4250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274397</v>
      </c>
      <c r="U146" s="22">
        <v>134702</v>
      </c>
      <c r="V146" s="22">
        <v>62805</v>
      </c>
      <c r="W146" s="22">
        <v>0</v>
      </c>
      <c r="X146" s="22">
        <v>0</v>
      </c>
      <c r="Y146" s="22">
        <v>0</v>
      </c>
      <c r="Z146" s="22">
        <v>762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5896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495943</v>
      </c>
    </row>
    <row r="147" spans="1:42" x14ac:dyDescent="0.25">
      <c r="A147" s="22" t="s">
        <v>120</v>
      </c>
      <c r="B147" s="22" t="s">
        <v>292</v>
      </c>
      <c r="C147" s="22" t="s">
        <v>411</v>
      </c>
      <c r="D147" s="22" t="s">
        <v>412</v>
      </c>
      <c r="E147" s="22">
        <v>0</v>
      </c>
      <c r="F147" s="22">
        <v>2728</v>
      </c>
      <c r="G147" s="22">
        <v>0</v>
      </c>
      <c r="H147" s="22">
        <v>0</v>
      </c>
      <c r="I147" s="22">
        <v>2858</v>
      </c>
      <c r="J147" s="22">
        <v>0</v>
      </c>
      <c r="K147" s="22">
        <v>45970</v>
      </c>
      <c r="L147" s="22">
        <v>0</v>
      </c>
      <c r="M147" s="22">
        <v>0</v>
      </c>
      <c r="N147" s="22">
        <v>0</v>
      </c>
      <c r="O147" s="22">
        <v>300</v>
      </c>
      <c r="P147" s="22">
        <v>0</v>
      </c>
      <c r="Q147" s="22">
        <v>0</v>
      </c>
      <c r="R147" s="22">
        <v>0</v>
      </c>
      <c r="S147" s="22">
        <v>0</v>
      </c>
      <c r="T147" s="22">
        <v>147217</v>
      </c>
      <c r="U147" s="22">
        <v>53373</v>
      </c>
      <c r="V147" s="22">
        <v>65167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29500</v>
      </c>
      <c r="AE147" s="22">
        <v>0</v>
      </c>
      <c r="AF147" s="22">
        <v>0</v>
      </c>
      <c r="AG147" s="22">
        <v>0</v>
      </c>
      <c r="AH147" s="22">
        <v>0</v>
      </c>
      <c r="AI147" s="22">
        <v>50597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397710</v>
      </c>
    </row>
    <row r="148" spans="1:42" x14ac:dyDescent="0.25">
      <c r="A148" s="22" t="s">
        <v>120</v>
      </c>
      <c r="B148" s="22" t="s">
        <v>292</v>
      </c>
      <c r="C148" s="22" t="s">
        <v>413</v>
      </c>
      <c r="D148" s="22" t="s">
        <v>414</v>
      </c>
      <c r="E148" s="22">
        <v>0</v>
      </c>
      <c r="F148" s="22">
        <v>6990</v>
      </c>
      <c r="G148" s="22">
        <v>0</v>
      </c>
      <c r="H148" s="22">
        <v>0</v>
      </c>
      <c r="I148" s="22">
        <v>54438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154445</v>
      </c>
      <c r="U148" s="22">
        <v>147040</v>
      </c>
      <c r="V148" s="22">
        <v>156187</v>
      </c>
      <c r="W148" s="22">
        <v>0</v>
      </c>
      <c r="X148" s="22">
        <v>0</v>
      </c>
      <c r="Y148" s="22">
        <v>0</v>
      </c>
      <c r="Z148" s="22">
        <v>4255</v>
      </c>
      <c r="AA148" s="22">
        <v>4413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17474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545242</v>
      </c>
    </row>
    <row r="149" spans="1:42" x14ac:dyDescent="0.25">
      <c r="A149" s="22" t="s">
        <v>120</v>
      </c>
      <c r="B149" s="22" t="s">
        <v>292</v>
      </c>
      <c r="C149" s="22" t="s">
        <v>415</v>
      </c>
      <c r="D149" s="22" t="s">
        <v>416</v>
      </c>
      <c r="E149" s="22">
        <v>0</v>
      </c>
      <c r="F149" s="22">
        <v>9172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26990</v>
      </c>
      <c r="R149" s="22">
        <v>0</v>
      </c>
      <c r="S149" s="22">
        <v>0</v>
      </c>
      <c r="T149" s="22">
        <v>1740686</v>
      </c>
      <c r="U149" s="22">
        <v>1188971</v>
      </c>
      <c r="V149" s="22">
        <v>486438</v>
      </c>
      <c r="W149" s="22">
        <v>0</v>
      </c>
      <c r="X149" s="22">
        <v>20640</v>
      </c>
      <c r="Y149" s="22">
        <v>0</v>
      </c>
      <c r="Z149" s="22">
        <v>0</v>
      </c>
      <c r="AA149" s="22">
        <v>0</v>
      </c>
      <c r="AB149" s="22">
        <v>23015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39786</v>
      </c>
      <c r="AJ149" s="22">
        <v>18378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3554076</v>
      </c>
    </row>
    <row r="150" spans="1:42" x14ac:dyDescent="0.25">
      <c r="A150" s="22" t="s">
        <v>120</v>
      </c>
      <c r="B150" s="22" t="s">
        <v>292</v>
      </c>
      <c r="C150" s="22" t="s">
        <v>417</v>
      </c>
      <c r="D150" s="22" t="s">
        <v>418</v>
      </c>
      <c r="E150" s="22">
        <v>0</v>
      </c>
      <c r="F150" s="22">
        <v>5377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2430</v>
      </c>
      <c r="O150" s="22">
        <v>4820</v>
      </c>
      <c r="P150" s="22">
        <v>0</v>
      </c>
      <c r="Q150" s="22">
        <v>0</v>
      </c>
      <c r="R150" s="22">
        <v>0</v>
      </c>
      <c r="S150" s="22">
        <v>0</v>
      </c>
      <c r="T150" s="22">
        <v>221335</v>
      </c>
      <c r="U150" s="22">
        <v>53633</v>
      </c>
      <c r="V150" s="22">
        <v>63558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1003</v>
      </c>
      <c r="AE150" s="22">
        <v>0</v>
      </c>
      <c r="AF150" s="22">
        <v>0</v>
      </c>
      <c r="AG150" s="22">
        <v>0</v>
      </c>
      <c r="AH150" s="22">
        <v>0</v>
      </c>
      <c r="AI150" s="22">
        <v>10561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362717</v>
      </c>
    </row>
    <row r="151" spans="1:42" x14ac:dyDescent="0.25">
      <c r="A151" s="22" t="s">
        <v>120</v>
      </c>
      <c r="B151" s="22" t="s">
        <v>292</v>
      </c>
      <c r="C151" s="22" t="s">
        <v>419</v>
      </c>
      <c r="D151" s="22" t="s">
        <v>420</v>
      </c>
      <c r="E151" s="22">
        <v>0</v>
      </c>
      <c r="F151" s="22">
        <v>116537</v>
      </c>
      <c r="G151" s="22">
        <v>0</v>
      </c>
      <c r="H151" s="22">
        <v>0</v>
      </c>
      <c r="I151" s="22">
        <v>1494</v>
      </c>
      <c r="J151" s="22">
        <v>0</v>
      </c>
      <c r="K151" s="22">
        <v>0</v>
      </c>
      <c r="L151" s="22">
        <v>16443</v>
      </c>
      <c r="M151" s="22">
        <v>0</v>
      </c>
      <c r="N151" s="22">
        <v>271118</v>
      </c>
      <c r="O151" s="22">
        <v>2664</v>
      </c>
      <c r="P151" s="22">
        <v>0</v>
      </c>
      <c r="Q151" s="22">
        <v>0</v>
      </c>
      <c r="R151" s="22">
        <v>0</v>
      </c>
      <c r="S151" s="22">
        <v>0</v>
      </c>
      <c r="T151" s="22">
        <v>378665</v>
      </c>
      <c r="U151" s="22">
        <v>250924</v>
      </c>
      <c r="V151" s="22">
        <v>99662</v>
      </c>
      <c r="W151" s="22">
        <v>0</v>
      </c>
      <c r="X151" s="22">
        <v>0</v>
      </c>
      <c r="Y151" s="22">
        <v>0</v>
      </c>
      <c r="Z151" s="22">
        <v>12060</v>
      </c>
      <c r="AA151" s="22">
        <v>0</v>
      </c>
      <c r="AB151" s="22">
        <v>4398</v>
      </c>
      <c r="AC151" s="22">
        <v>0</v>
      </c>
      <c r="AD151" s="22">
        <v>351000</v>
      </c>
      <c r="AE151" s="22">
        <v>0</v>
      </c>
      <c r="AF151" s="22">
        <v>0</v>
      </c>
      <c r="AG151" s="22">
        <v>0</v>
      </c>
      <c r="AH151" s="22">
        <v>0</v>
      </c>
      <c r="AI151" s="22">
        <v>49932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1554897</v>
      </c>
    </row>
    <row r="152" spans="1:42" x14ac:dyDescent="0.25">
      <c r="A152" s="22" t="s">
        <v>120</v>
      </c>
      <c r="B152" s="22" t="s">
        <v>292</v>
      </c>
      <c r="C152" s="22" t="s">
        <v>421</v>
      </c>
      <c r="D152" s="22" t="s">
        <v>422</v>
      </c>
      <c r="E152" s="22"/>
      <c r="F152" s="22">
        <v>88696</v>
      </c>
      <c r="G152" s="22"/>
      <c r="H152" s="22">
        <v>30986</v>
      </c>
      <c r="I152" s="22">
        <v>78402</v>
      </c>
      <c r="J152" s="22">
        <v>146800</v>
      </c>
      <c r="K152" s="22"/>
      <c r="L152" s="22">
        <v>1450404</v>
      </c>
      <c r="M152" s="22">
        <v>540226</v>
      </c>
      <c r="N152" s="22">
        <v>3548</v>
      </c>
      <c r="O152" s="22">
        <v>13072</v>
      </c>
      <c r="P152" s="22"/>
      <c r="Q152" s="22"/>
      <c r="R152" s="22"/>
      <c r="S152" s="22"/>
      <c r="T152" s="22">
        <v>6767290</v>
      </c>
      <c r="U152" s="22">
        <v>4344</v>
      </c>
      <c r="V152" s="22">
        <v>1280762</v>
      </c>
      <c r="W152" s="22"/>
      <c r="X152" s="22"/>
      <c r="Y152" s="22"/>
      <c r="Z152" s="22">
        <v>76023</v>
      </c>
      <c r="AA152" s="22"/>
      <c r="AB152" s="22">
        <v>65510</v>
      </c>
      <c r="AC152" s="22"/>
      <c r="AD152" s="22">
        <v>3071</v>
      </c>
      <c r="AE152" s="22"/>
      <c r="AF152" s="22"/>
      <c r="AG152" s="22">
        <v>146438</v>
      </c>
      <c r="AH152" s="22"/>
      <c r="AI152" s="22">
        <v>1213626</v>
      </c>
      <c r="AJ152" s="22">
        <v>10292</v>
      </c>
      <c r="AK152" s="22"/>
      <c r="AL152" s="22"/>
      <c r="AM152" s="22"/>
      <c r="AN152" s="22"/>
      <c r="AO152" s="22"/>
      <c r="AP152" s="22">
        <v>11919490</v>
      </c>
    </row>
    <row r="153" spans="1:42" x14ac:dyDescent="0.25">
      <c r="A153" s="22" t="s">
        <v>120</v>
      </c>
      <c r="B153" s="22" t="s">
        <v>292</v>
      </c>
      <c r="C153" s="22" t="s">
        <v>423</v>
      </c>
      <c r="D153" s="22" t="s">
        <v>424</v>
      </c>
      <c r="E153" s="22"/>
      <c r="F153" s="22">
        <v>100590</v>
      </c>
      <c r="G153" s="22"/>
      <c r="H153" s="22"/>
      <c r="I153" s="22">
        <v>92208</v>
      </c>
      <c r="J153" s="22"/>
      <c r="K153" s="22"/>
      <c r="L153" s="22"/>
      <c r="M153" s="22"/>
      <c r="N153" s="22"/>
      <c r="O153" s="22">
        <v>10918</v>
      </c>
      <c r="P153" s="22"/>
      <c r="Q153" s="22"/>
      <c r="R153" s="22"/>
      <c r="S153" s="22"/>
      <c r="T153" s="22">
        <v>2464279</v>
      </c>
      <c r="U153" s="22">
        <v>1835163</v>
      </c>
      <c r="V153" s="22">
        <v>683621</v>
      </c>
      <c r="W153" s="22">
        <v>5883</v>
      </c>
      <c r="X153" s="22"/>
      <c r="Y153" s="22"/>
      <c r="Z153" s="22">
        <v>53194</v>
      </c>
      <c r="AA153" s="22"/>
      <c r="AB153" s="22">
        <v>13171</v>
      </c>
      <c r="AC153" s="22"/>
      <c r="AD153" s="22"/>
      <c r="AE153" s="22"/>
      <c r="AF153" s="22"/>
      <c r="AG153" s="22"/>
      <c r="AH153" s="22"/>
      <c r="AI153" s="22">
        <v>604179</v>
      </c>
      <c r="AJ153" s="22"/>
      <c r="AK153" s="22"/>
      <c r="AL153" s="22"/>
      <c r="AM153" s="22"/>
      <c r="AN153" s="22"/>
      <c r="AO153" s="22"/>
      <c r="AP153" s="22">
        <v>5863206</v>
      </c>
    </row>
    <row r="154" spans="1:42" x14ac:dyDescent="0.25">
      <c r="A154" s="22" t="s">
        <v>120</v>
      </c>
      <c r="B154" s="22" t="s">
        <v>292</v>
      </c>
      <c r="C154" s="22" t="s">
        <v>425</v>
      </c>
      <c r="D154" s="22" t="s">
        <v>426</v>
      </c>
      <c r="E154" s="22">
        <v>0</v>
      </c>
      <c r="F154" s="22">
        <v>97567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373926</v>
      </c>
      <c r="U154" s="22">
        <v>234580</v>
      </c>
      <c r="V154" s="22">
        <v>121333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827406</v>
      </c>
    </row>
    <row r="155" spans="1:42" x14ac:dyDescent="0.25">
      <c r="A155" s="22" t="s">
        <v>120</v>
      </c>
      <c r="B155" s="22" t="s">
        <v>292</v>
      </c>
      <c r="C155" s="22" t="s">
        <v>427</v>
      </c>
      <c r="D155" s="22" t="s">
        <v>428</v>
      </c>
      <c r="E155" s="22">
        <v>0</v>
      </c>
      <c r="F155" s="22">
        <v>9217</v>
      </c>
      <c r="G155" s="22">
        <v>0</v>
      </c>
      <c r="H155" s="22">
        <v>0</v>
      </c>
      <c r="I155" s="22">
        <v>20350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749</v>
      </c>
      <c r="P155" s="22">
        <v>2311</v>
      </c>
      <c r="Q155" s="22">
        <v>0</v>
      </c>
      <c r="R155" s="22">
        <v>0</v>
      </c>
      <c r="S155" s="22">
        <v>0</v>
      </c>
      <c r="T155" s="22">
        <v>322110</v>
      </c>
      <c r="U155" s="22">
        <v>74187</v>
      </c>
      <c r="V155" s="22">
        <v>94821</v>
      </c>
      <c r="W155" s="22">
        <v>0</v>
      </c>
      <c r="X155" s="22">
        <v>0</v>
      </c>
      <c r="Y155" s="22">
        <v>0</v>
      </c>
      <c r="Z155" s="22">
        <v>2667</v>
      </c>
      <c r="AA155" s="22">
        <v>0</v>
      </c>
      <c r="AB155" s="22">
        <v>0</v>
      </c>
      <c r="AC155" s="22">
        <v>1967</v>
      </c>
      <c r="AD155" s="22">
        <v>480</v>
      </c>
      <c r="AE155" s="22">
        <v>0</v>
      </c>
      <c r="AF155" s="22">
        <v>0</v>
      </c>
      <c r="AG155" s="22">
        <v>0</v>
      </c>
      <c r="AH155" s="22">
        <v>0</v>
      </c>
      <c r="AI155" s="22">
        <v>145029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673888</v>
      </c>
    </row>
    <row r="156" spans="1:42" x14ac:dyDescent="0.25">
      <c r="A156" s="22" t="s">
        <v>120</v>
      </c>
      <c r="B156" s="22" t="s">
        <v>292</v>
      </c>
      <c r="C156" s="22" t="s">
        <v>429</v>
      </c>
      <c r="D156" s="22" t="s">
        <v>430</v>
      </c>
      <c r="E156" s="22">
        <v>1750</v>
      </c>
      <c r="F156" s="22">
        <v>14908</v>
      </c>
      <c r="G156" s="22">
        <v>0</v>
      </c>
      <c r="H156" s="22">
        <v>6231</v>
      </c>
      <c r="I156" s="22">
        <v>115933</v>
      </c>
      <c r="J156" s="22">
        <v>0</v>
      </c>
      <c r="K156" s="22">
        <v>149965</v>
      </c>
      <c r="L156" s="22">
        <v>0</v>
      </c>
      <c r="M156" s="22">
        <v>0</v>
      </c>
      <c r="N156" s="22">
        <v>0</v>
      </c>
      <c r="O156" s="22">
        <v>0</v>
      </c>
      <c r="P156" s="22">
        <v>220141</v>
      </c>
      <c r="Q156" s="22">
        <v>12933</v>
      </c>
      <c r="R156" s="22">
        <v>0</v>
      </c>
      <c r="S156" s="22">
        <v>4027</v>
      </c>
      <c r="T156" s="22">
        <v>1485674</v>
      </c>
      <c r="U156" s="22">
        <v>577875</v>
      </c>
      <c r="V156" s="22">
        <v>311074</v>
      </c>
      <c r="W156" s="22">
        <v>0</v>
      </c>
      <c r="X156" s="22">
        <v>6500</v>
      </c>
      <c r="Y156" s="22">
        <v>0</v>
      </c>
      <c r="Z156" s="22">
        <v>7315</v>
      </c>
      <c r="AA156" s="22">
        <v>31687</v>
      </c>
      <c r="AB156" s="22">
        <v>176741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423334</v>
      </c>
      <c r="AJ156" s="22">
        <v>16635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3562723</v>
      </c>
    </row>
    <row r="157" spans="1:42" x14ac:dyDescent="0.25">
      <c r="A157" s="22" t="s">
        <v>120</v>
      </c>
      <c r="B157" s="22" t="s">
        <v>292</v>
      </c>
      <c r="C157" s="22" t="s">
        <v>431</v>
      </c>
      <c r="D157" s="22" t="s">
        <v>432</v>
      </c>
      <c r="E157" s="22">
        <v>0</v>
      </c>
      <c r="F157" s="22">
        <v>23407</v>
      </c>
      <c r="G157" s="22">
        <v>0</v>
      </c>
      <c r="H157" s="22">
        <v>0</v>
      </c>
      <c r="I157" s="22">
        <v>1400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6991</v>
      </c>
      <c r="P157" s="22">
        <v>0</v>
      </c>
      <c r="Q157" s="22">
        <v>0</v>
      </c>
      <c r="R157" s="22">
        <v>0</v>
      </c>
      <c r="S157" s="22">
        <v>0</v>
      </c>
      <c r="T157" s="22">
        <v>188888</v>
      </c>
      <c r="U157" s="22">
        <v>618902</v>
      </c>
      <c r="V157" s="22">
        <v>132559</v>
      </c>
      <c r="W157" s="22">
        <v>0</v>
      </c>
      <c r="X157" s="22">
        <v>22043</v>
      </c>
      <c r="Y157" s="22">
        <v>0</v>
      </c>
      <c r="Z157" s="22">
        <v>0</v>
      </c>
      <c r="AA157" s="22">
        <v>0</v>
      </c>
      <c r="AB157" s="22">
        <v>59164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423799</v>
      </c>
      <c r="AJ157" s="22">
        <v>38835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1515988</v>
      </c>
    </row>
    <row r="158" spans="1:42" x14ac:dyDescent="0.25">
      <c r="A158" s="22" t="s">
        <v>120</v>
      </c>
      <c r="B158" s="22" t="s">
        <v>292</v>
      </c>
      <c r="C158" s="22" t="s">
        <v>433</v>
      </c>
      <c r="D158" s="22" t="s">
        <v>434</v>
      </c>
      <c r="E158" s="22">
        <v>0</v>
      </c>
      <c r="F158" s="22">
        <v>21472</v>
      </c>
      <c r="G158" s="22">
        <v>0</v>
      </c>
      <c r="H158" s="22">
        <v>0</v>
      </c>
      <c r="I158" s="22">
        <v>89181</v>
      </c>
      <c r="J158" s="22">
        <v>0</v>
      </c>
      <c r="K158" s="22">
        <v>306067</v>
      </c>
      <c r="L158" s="22">
        <v>0</v>
      </c>
      <c r="M158" s="22">
        <v>0</v>
      </c>
      <c r="N158" s="22">
        <v>357</v>
      </c>
      <c r="O158" s="22">
        <v>11396</v>
      </c>
      <c r="P158" s="22">
        <v>0</v>
      </c>
      <c r="Q158" s="22">
        <v>0</v>
      </c>
      <c r="R158" s="22">
        <v>0</v>
      </c>
      <c r="S158" s="22">
        <v>0</v>
      </c>
      <c r="T158" s="22">
        <v>451152</v>
      </c>
      <c r="U158" s="22">
        <v>139299</v>
      </c>
      <c r="V158" s="22">
        <v>120290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1300</v>
      </c>
      <c r="AC158" s="22">
        <v>0</v>
      </c>
      <c r="AD158" s="22">
        <v>32001</v>
      </c>
      <c r="AE158" s="22">
        <v>0</v>
      </c>
      <c r="AF158" s="22">
        <v>0</v>
      </c>
      <c r="AG158" s="22">
        <v>0</v>
      </c>
      <c r="AH158" s="22">
        <v>0</v>
      </c>
      <c r="AI158" s="22">
        <v>166570</v>
      </c>
      <c r="AJ158" s="22">
        <v>16588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1355673</v>
      </c>
    </row>
    <row r="159" spans="1:42" x14ac:dyDescent="0.25">
      <c r="A159" s="22" t="s">
        <v>120</v>
      </c>
      <c r="B159" s="22" t="s">
        <v>292</v>
      </c>
      <c r="C159" s="22" t="s">
        <v>435</v>
      </c>
      <c r="D159" s="22" t="s">
        <v>436</v>
      </c>
      <c r="E159" s="22">
        <v>60</v>
      </c>
      <c r="F159" s="22">
        <v>3452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5561</v>
      </c>
      <c r="O159" s="22">
        <v>500</v>
      </c>
      <c r="P159" s="22">
        <v>0</v>
      </c>
      <c r="Q159" s="22">
        <v>0</v>
      </c>
      <c r="R159" s="22">
        <v>0</v>
      </c>
      <c r="S159" s="22">
        <v>0</v>
      </c>
      <c r="T159" s="22">
        <v>731706</v>
      </c>
      <c r="U159" s="22">
        <v>300944</v>
      </c>
      <c r="V159" s="22">
        <v>437760</v>
      </c>
      <c r="W159" s="22">
        <v>0</v>
      </c>
      <c r="X159" s="22">
        <v>0</v>
      </c>
      <c r="Y159" s="22">
        <v>0</v>
      </c>
      <c r="Z159" s="22">
        <v>10575</v>
      </c>
      <c r="AA159" s="22">
        <v>0</v>
      </c>
      <c r="AB159" s="22">
        <v>1550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123130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1615238</v>
      </c>
    </row>
    <row r="160" spans="1:42" x14ac:dyDescent="0.25">
      <c r="A160" s="22" t="s">
        <v>120</v>
      </c>
      <c r="B160" s="22" t="s">
        <v>292</v>
      </c>
      <c r="C160" s="22" t="s">
        <v>437</v>
      </c>
      <c r="D160" s="22" t="s">
        <v>438</v>
      </c>
      <c r="E160" s="22">
        <v>0</v>
      </c>
      <c r="F160" s="22">
        <v>31898</v>
      </c>
      <c r="G160" s="22">
        <v>0</v>
      </c>
      <c r="H160" s="22">
        <v>33580</v>
      </c>
      <c r="I160" s="22">
        <v>78793</v>
      </c>
      <c r="J160" s="22">
        <v>0</v>
      </c>
      <c r="K160" s="22">
        <v>0</v>
      </c>
      <c r="L160" s="22">
        <v>904</v>
      </c>
      <c r="M160" s="22">
        <v>0</v>
      </c>
      <c r="N160" s="22">
        <v>832</v>
      </c>
      <c r="O160" s="22">
        <v>22259</v>
      </c>
      <c r="P160" s="22">
        <v>300</v>
      </c>
      <c r="Q160" s="22">
        <v>0</v>
      </c>
      <c r="R160" s="22">
        <v>0</v>
      </c>
      <c r="S160" s="22">
        <v>0</v>
      </c>
      <c r="T160" s="22">
        <v>2031564</v>
      </c>
      <c r="U160" s="22">
        <v>920952</v>
      </c>
      <c r="V160" s="22">
        <v>584300</v>
      </c>
      <c r="W160" s="22">
        <v>0</v>
      </c>
      <c r="X160" s="22">
        <v>0</v>
      </c>
      <c r="Y160" s="22">
        <v>0</v>
      </c>
      <c r="Z160" s="22">
        <v>40018</v>
      </c>
      <c r="AA160" s="22">
        <v>0</v>
      </c>
      <c r="AB160" s="22">
        <v>5476</v>
      </c>
      <c r="AC160" s="22">
        <v>11349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101336</v>
      </c>
      <c r="AJ160" s="22">
        <v>20</v>
      </c>
      <c r="AK160" s="22">
        <v>0</v>
      </c>
      <c r="AL160" s="22">
        <v>0</v>
      </c>
      <c r="AM160" s="22">
        <v>0</v>
      </c>
      <c r="AN160" s="22">
        <v>1944993</v>
      </c>
      <c r="AO160" s="22">
        <v>0</v>
      </c>
      <c r="AP160" s="22">
        <v>5808574</v>
      </c>
    </row>
    <row r="161" spans="1:42" x14ac:dyDescent="0.25">
      <c r="A161" s="22" t="s">
        <v>120</v>
      </c>
      <c r="B161" s="22" t="s">
        <v>292</v>
      </c>
      <c r="C161" s="22" t="s">
        <v>439</v>
      </c>
      <c r="D161" s="22" t="s">
        <v>440</v>
      </c>
      <c r="E161" s="22">
        <v>0</v>
      </c>
      <c r="F161" s="22">
        <v>4565</v>
      </c>
      <c r="G161" s="22">
        <v>0</v>
      </c>
      <c r="H161" s="22">
        <v>0</v>
      </c>
      <c r="I161" s="22">
        <v>14625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22047</v>
      </c>
      <c r="P161" s="22">
        <v>0</v>
      </c>
      <c r="Q161" s="22">
        <v>0</v>
      </c>
      <c r="R161" s="22">
        <v>0</v>
      </c>
      <c r="S161" s="22">
        <v>0</v>
      </c>
      <c r="T161" s="22">
        <v>435233</v>
      </c>
      <c r="U161" s="22">
        <v>195542</v>
      </c>
      <c r="V161" s="22">
        <v>51919</v>
      </c>
      <c r="W161" s="22">
        <v>0</v>
      </c>
      <c r="X161" s="22">
        <v>0</v>
      </c>
      <c r="Y161" s="22">
        <v>0</v>
      </c>
      <c r="Z161" s="22">
        <v>8710</v>
      </c>
      <c r="AA161" s="22">
        <v>0</v>
      </c>
      <c r="AB161" s="22">
        <v>14958</v>
      </c>
      <c r="AC161" s="22">
        <v>8424</v>
      </c>
      <c r="AD161" s="22">
        <v>44276</v>
      </c>
      <c r="AE161" s="22">
        <v>0</v>
      </c>
      <c r="AF161" s="22">
        <v>0</v>
      </c>
      <c r="AG161" s="22">
        <v>0</v>
      </c>
      <c r="AH161" s="22">
        <v>0</v>
      </c>
      <c r="AI161" s="22">
        <v>103894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904193</v>
      </c>
    </row>
    <row r="162" spans="1:42" x14ac:dyDescent="0.25">
      <c r="A162" s="22" t="s">
        <v>120</v>
      </c>
      <c r="B162" s="22" t="s">
        <v>292</v>
      </c>
      <c r="C162" s="22" t="s">
        <v>441</v>
      </c>
      <c r="D162" s="22" t="s">
        <v>442</v>
      </c>
      <c r="E162" s="22">
        <v>0</v>
      </c>
      <c r="F162" s="22">
        <v>2996</v>
      </c>
      <c r="G162" s="22">
        <v>0</v>
      </c>
      <c r="H162" s="22">
        <v>0</v>
      </c>
      <c r="I162" s="22">
        <v>9550</v>
      </c>
      <c r="J162" s="22">
        <v>0</v>
      </c>
      <c r="K162" s="22">
        <v>65025</v>
      </c>
      <c r="L162" s="22">
        <v>98095</v>
      </c>
      <c r="M162" s="22">
        <v>0</v>
      </c>
      <c r="N162" s="22">
        <v>1580</v>
      </c>
      <c r="O162" s="22">
        <v>0</v>
      </c>
      <c r="P162" s="22">
        <v>30954</v>
      </c>
      <c r="Q162" s="22">
        <v>0</v>
      </c>
      <c r="R162" s="22">
        <v>0</v>
      </c>
      <c r="S162" s="22">
        <v>0</v>
      </c>
      <c r="T162" s="22">
        <v>600323</v>
      </c>
      <c r="U162" s="22">
        <v>163193</v>
      </c>
      <c r="V162" s="22">
        <v>89041</v>
      </c>
      <c r="W162" s="22">
        <v>0</v>
      </c>
      <c r="X162" s="22">
        <v>3244</v>
      </c>
      <c r="Y162" s="22">
        <v>0</v>
      </c>
      <c r="Z162" s="22">
        <v>0</v>
      </c>
      <c r="AA162" s="22">
        <v>0</v>
      </c>
      <c r="AB162" s="22">
        <v>285</v>
      </c>
      <c r="AC162" s="22">
        <v>0</v>
      </c>
      <c r="AD162" s="22">
        <v>5000</v>
      </c>
      <c r="AE162" s="22">
        <v>0</v>
      </c>
      <c r="AF162" s="22">
        <v>0</v>
      </c>
      <c r="AG162" s="22">
        <v>149471</v>
      </c>
      <c r="AH162" s="22">
        <v>0</v>
      </c>
      <c r="AI162" s="22">
        <v>9731</v>
      </c>
      <c r="AJ162" s="22">
        <v>0</v>
      </c>
      <c r="AK162" s="22">
        <v>0</v>
      </c>
      <c r="AL162" s="22">
        <v>0</v>
      </c>
      <c r="AM162" s="22">
        <v>941416</v>
      </c>
      <c r="AN162" s="22">
        <v>0</v>
      </c>
      <c r="AO162" s="22">
        <v>0</v>
      </c>
      <c r="AP162" s="22">
        <v>2169904</v>
      </c>
    </row>
    <row r="163" spans="1:42" x14ac:dyDescent="0.25">
      <c r="A163" s="22" t="s">
        <v>120</v>
      </c>
      <c r="B163" s="22" t="s">
        <v>292</v>
      </c>
      <c r="C163" s="22" t="s">
        <v>443</v>
      </c>
      <c r="D163" s="22" t="s">
        <v>444</v>
      </c>
      <c r="E163" s="22">
        <v>0</v>
      </c>
      <c r="F163" s="22">
        <v>54456</v>
      </c>
      <c r="G163" s="22">
        <v>3448</v>
      </c>
      <c r="H163" s="22">
        <v>213282</v>
      </c>
      <c r="I163" s="22">
        <v>0</v>
      </c>
      <c r="J163" s="22">
        <v>0</v>
      </c>
      <c r="K163" s="22">
        <v>5300</v>
      </c>
      <c r="L163" s="22">
        <v>18571</v>
      </c>
      <c r="M163" s="22">
        <v>0</v>
      </c>
      <c r="N163" s="22">
        <v>51784</v>
      </c>
      <c r="O163" s="22">
        <v>41143</v>
      </c>
      <c r="P163" s="22">
        <v>0</v>
      </c>
      <c r="Q163" s="22">
        <v>0</v>
      </c>
      <c r="R163" s="22">
        <v>0</v>
      </c>
      <c r="S163" s="22">
        <v>0</v>
      </c>
      <c r="T163" s="22">
        <v>762987</v>
      </c>
      <c r="U163" s="22">
        <v>337023</v>
      </c>
      <c r="V163" s="22">
        <v>204553</v>
      </c>
      <c r="W163" s="22">
        <v>0</v>
      </c>
      <c r="X163" s="22">
        <v>0</v>
      </c>
      <c r="Y163" s="22">
        <v>0</v>
      </c>
      <c r="Z163" s="22">
        <v>30257</v>
      </c>
      <c r="AA163" s="22">
        <v>0</v>
      </c>
      <c r="AB163" s="22">
        <v>45376</v>
      </c>
      <c r="AC163" s="22">
        <v>0</v>
      </c>
      <c r="AD163" s="22">
        <v>199118</v>
      </c>
      <c r="AE163" s="22">
        <v>0</v>
      </c>
      <c r="AF163" s="22">
        <v>0</v>
      </c>
      <c r="AG163" s="22">
        <v>0</v>
      </c>
      <c r="AH163" s="22">
        <v>0</v>
      </c>
      <c r="AI163" s="22">
        <v>504197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2471495</v>
      </c>
    </row>
    <row r="164" spans="1:42" x14ac:dyDescent="0.25">
      <c r="A164" s="22" t="s">
        <v>120</v>
      </c>
      <c r="B164" s="22" t="s">
        <v>292</v>
      </c>
      <c r="C164" s="22" t="s">
        <v>445</v>
      </c>
      <c r="D164" s="22" t="s">
        <v>446</v>
      </c>
      <c r="E164" s="22">
        <v>0</v>
      </c>
      <c r="F164" s="22">
        <v>77201</v>
      </c>
      <c r="G164" s="22">
        <v>0</v>
      </c>
      <c r="H164" s="22">
        <v>20817</v>
      </c>
      <c r="I164" s="22">
        <v>2825</v>
      </c>
      <c r="J164" s="22">
        <v>0</v>
      </c>
      <c r="K164" s="22">
        <v>0</v>
      </c>
      <c r="L164" s="22">
        <v>0</v>
      </c>
      <c r="M164" s="22">
        <v>0</v>
      </c>
      <c r="N164" s="22">
        <v>400</v>
      </c>
      <c r="O164" s="22">
        <v>17676</v>
      </c>
      <c r="P164" s="22">
        <v>0</v>
      </c>
      <c r="Q164" s="22">
        <v>0</v>
      </c>
      <c r="R164" s="22">
        <v>440</v>
      </c>
      <c r="S164" s="22">
        <v>0</v>
      </c>
      <c r="T164" s="22">
        <v>1711252</v>
      </c>
      <c r="U164" s="22">
        <v>715016</v>
      </c>
      <c r="V164" s="22">
        <v>232306</v>
      </c>
      <c r="W164" s="22">
        <v>0</v>
      </c>
      <c r="X164" s="22">
        <v>13412</v>
      </c>
      <c r="Y164" s="22">
        <v>0</v>
      </c>
      <c r="Z164" s="22">
        <v>12156</v>
      </c>
      <c r="AA164" s="22">
        <v>0</v>
      </c>
      <c r="AB164" s="22">
        <v>0</v>
      </c>
      <c r="AC164" s="22">
        <v>0</v>
      </c>
      <c r="AD164" s="22">
        <v>265869</v>
      </c>
      <c r="AE164" s="22">
        <v>0</v>
      </c>
      <c r="AF164" s="22">
        <v>0</v>
      </c>
      <c r="AG164" s="22">
        <v>17270</v>
      </c>
      <c r="AH164" s="22">
        <v>0</v>
      </c>
      <c r="AI164" s="22">
        <v>146314</v>
      </c>
      <c r="AJ164" s="22">
        <v>34320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3267274</v>
      </c>
    </row>
    <row r="165" spans="1:42" x14ac:dyDescent="0.25">
      <c r="A165" s="22" t="s">
        <v>120</v>
      </c>
      <c r="B165" s="22" t="s">
        <v>292</v>
      </c>
      <c r="C165" s="22" t="s">
        <v>447</v>
      </c>
      <c r="D165" s="22" t="s">
        <v>448</v>
      </c>
      <c r="E165" s="22">
        <v>0</v>
      </c>
      <c r="F165" s="22">
        <v>127330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500</v>
      </c>
      <c r="O165" s="22">
        <v>2118</v>
      </c>
      <c r="P165" s="22">
        <v>0</v>
      </c>
      <c r="Q165" s="22">
        <v>0</v>
      </c>
      <c r="R165" s="22">
        <v>0</v>
      </c>
      <c r="S165" s="22">
        <v>0</v>
      </c>
      <c r="T165" s="22">
        <v>434441</v>
      </c>
      <c r="U165" s="22">
        <v>226464</v>
      </c>
      <c r="V165" s="22">
        <v>300201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39573</v>
      </c>
      <c r="AC165" s="22">
        <v>4597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112923</v>
      </c>
      <c r="AJ165" s="22">
        <v>0</v>
      </c>
      <c r="AK165" s="22">
        <v>0</v>
      </c>
      <c r="AL165" s="22">
        <v>0</v>
      </c>
      <c r="AM165" s="22">
        <v>1459710</v>
      </c>
      <c r="AN165" s="22">
        <v>0</v>
      </c>
      <c r="AO165" s="22">
        <v>0</v>
      </c>
      <c r="AP165" s="22">
        <v>2707857</v>
      </c>
    </row>
    <row r="166" spans="1:42" x14ac:dyDescent="0.25">
      <c r="A166" s="22" t="s">
        <v>120</v>
      </c>
      <c r="B166" s="22" t="s">
        <v>292</v>
      </c>
      <c r="C166" s="22" t="s">
        <v>449</v>
      </c>
      <c r="D166" s="22" t="s">
        <v>450</v>
      </c>
      <c r="E166" s="22">
        <v>0</v>
      </c>
      <c r="F166" s="22">
        <v>3605</v>
      </c>
      <c r="G166" s="22">
        <v>0</v>
      </c>
      <c r="H166" s="22">
        <v>0</v>
      </c>
      <c r="I166" s="22">
        <v>14993</v>
      </c>
      <c r="J166" s="22">
        <v>0</v>
      </c>
      <c r="K166" s="22">
        <v>371613</v>
      </c>
      <c r="L166" s="22">
        <v>0</v>
      </c>
      <c r="M166" s="22">
        <v>0</v>
      </c>
      <c r="N166" s="22">
        <v>0</v>
      </c>
      <c r="O166" s="22">
        <v>7633</v>
      </c>
      <c r="P166" s="22">
        <v>0</v>
      </c>
      <c r="Q166" s="22">
        <v>0</v>
      </c>
      <c r="R166" s="22">
        <v>0</v>
      </c>
      <c r="S166" s="22">
        <v>0</v>
      </c>
      <c r="T166" s="22">
        <v>396978</v>
      </c>
      <c r="U166" s="22">
        <v>247561</v>
      </c>
      <c r="V166" s="22">
        <v>318297</v>
      </c>
      <c r="W166" s="22">
        <v>0</v>
      </c>
      <c r="X166" s="22">
        <v>0</v>
      </c>
      <c r="Y166" s="22">
        <v>0</v>
      </c>
      <c r="Z166" s="22">
        <v>12085</v>
      </c>
      <c r="AA166" s="22">
        <v>0</v>
      </c>
      <c r="AB166" s="22">
        <v>0</v>
      </c>
      <c r="AC166" s="22">
        <v>1263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66700</v>
      </c>
      <c r="AJ166" s="22">
        <v>4411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1445139</v>
      </c>
    </row>
    <row r="167" spans="1:42" x14ac:dyDescent="0.25">
      <c r="A167" s="22" t="s">
        <v>120</v>
      </c>
      <c r="B167" s="22" t="s">
        <v>292</v>
      </c>
      <c r="C167" s="22" t="s">
        <v>451</v>
      </c>
      <c r="D167" s="22" t="s">
        <v>452</v>
      </c>
      <c r="E167" s="22">
        <v>0</v>
      </c>
      <c r="F167" s="22">
        <v>15034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142</v>
      </c>
      <c r="M167" s="22">
        <v>0</v>
      </c>
      <c r="N167" s="22">
        <v>947</v>
      </c>
      <c r="O167" s="22">
        <v>4402</v>
      </c>
      <c r="P167" s="22">
        <v>20811</v>
      </c>
      <c r="Q167" s="22">
        <v>0</v>
      </c>
      <c r="R167" s="22">
        <v>0</v>
      </c>
      <c r="S167" s="22">
        <v>0</v>
      </c>
      <c r="T167" s="22">
        <v>1253735</v>
      </c>
      <c r="U167" s="22">
        <v>700624</v>
      </c>
      <c r="V167" s="22">
        <v>357403</v>
      </c>
      <c r="W167" s="22">
        <v>0</v>
      </c>
      <c r="X167" s="22">
        <v>0</v>
      </c>
      <c r="Y167" s="22">
        <v>0</v>
      </c>
      <c r="Z167" s="22">
        <v>27030</v>
      </c>
      <c r="AA167" s="22">
        <v>0</v>
      </c>
      <c r="AB167" s="22">
        <v>0</v>
      </c>
      <c r="AC167" s="22">
        <v>0</v>
      </c>
      <c r="AD167" s="22">
        <v>4210</v>
      </c>
      <c r="AE167" s="22">
        <v>0</v>
      </c>
      <c r="AF167" s="22">
        <v>0</v>
      </c>
      <c r="AG167" s="22">
        <v>0</v>
      </c>
      <c r="AH167" s="22">
        <v>0</v>
      </c>
      <c r="AI167" s="22">
        <v>594639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2978977</v>
      </c>
    </row>
    <row r="168" spans="1:42" x14ac:dyDescent="0.25">
      <c r="A168" s="22" t="s">
        <v>120</v>
      </c>
      <c r="B168" s="22" t="s">
        <v>292</v>
      </c>
      <c r="C168" s="22" t="s">
        <v>453</v>
      </c>
      <c r="D168" s="22" t="s">
        <v>454</v>
      </c>
      <c r="E168" s="22">
        <v>0</v>
      </c>
      <c r="F168" s="22">
        <v>3213</v>
      </c>
      <c r="G168" s="22">
        <v>0</v>
      </c>
      <c r="H168" s="22">
        <v>0</v>
      </c>
      <c r="I168" s="22">
        <v>7256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7338</v>
      </c>
      <c r="P168" s="22">
        <v>0</v>
      </c>
      <c r="Q168" s="22">
        <v>0</v>
      </c>
      <c r="R168" s="22">
        <v>0</v>
      </c>
      <c r="S168" s="22">
        <v>0</v>
      </c>
      <c r="T168" s="22">
        <v>106363</v>
      </c>
      <c r="U168" s="22">
        <v>102932</v>
      </c>
      <c r="V168" s="22">
        <v>77650</v>
      </c>
      <c r="W168" s="22">
        <v>0</v>
      </c>
      <c r="X168" s="22">
        <v>0</v>
      </c>
      <c r="Y168" s="22">
        <v>0</v>
      </c>
      <c r="Z168" s="22">
        <v>2450</v>
      </c>
      <c r="AA168" s="22">
        <v>0</v>
      </c>
      <c r="AB168" s="22">
        <v>0</v>
      </c>
      <c r="AC168" s="22">
        <v>0</v>
      </c>
      <c r="AD168" s="22">
        <v>31690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561060</v>
      </c>
      <c r="AN168" s="22">
        <v>0</v>
      </c>
      <c r="AO168" s="22">
        <v>0</v>
      </c>
      <c r="AP168" s="22">
        <v>899952</v>
      </c>
    </row>
    <row r="169" spans="1:42" x14ac:dyDescent="0.25">
      <c r="A169" s="22" t="s">
        <v>120</v>
      </c>
      <c r="B169" s="22" t="s">
        <v>292</v>
      </c>
      <c r="C169" s="22" t="s">
        <v>455</v>
      </c>
      <c r="D169" s="22" t="s">
        <v>456</v>
      </c>
      <c r="E169" s="22">
        <v>0</v>
      </c>
      <c r="F169" s="22">
        <v>1484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5203</v>
      </c>
      <c r="P169" s="22">
        <v>0</v>
      </c>
      <c r="Q169" s="22">
        <v>0</v>
      </c>
      <c r="R169" s="22">
        <v>14906</v>
      </c>
      <c r="S169" s="22">
        <v>0</v>
      </c>
      <c r="T169" s="22">
        <v>0</v>
      </c>
      <c r="U169" s="22">
        <v>0</v>
      </c>
      <c r="V169" s="22">
        <v>212529</v>
      </c>
      <c r="W169" s="22">
        <v>0</v>
      </c>
      <c r="X169" s="22">
        <v>8269</v>
      </c>
      <c r="Y169" s="22">
        <v>0</v>
      </c>
      <c r="Z169" s="22">
        <v>0</v>
      </c>
      <c r="AA169" s="22">
        <v>0</v>
      </c>
      <c r="AB169" s="22">
        <v>400</v>
      </c>
      <c r="AC169" s="22">
        <v>0</v>
      </c>
      <c r="AD169" s="22">
        <v>21587</v>
      </c>
      <c r="AE169" s="22">
        <v>0</v>
      </c>
      <c r="AF169" s="22">
        <v>0</v>
      </c>
      <c r="AG169" s="22">
        <v>0</v>
      </c>
      <c r="AH169" s="22">
        <v>0</v>
      </c>
      <c r="AI169" s="22">
        <v>18925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283303</v>
      </c>
    </row>
    <row r="170" spans="1:42" x14ac:dyDescent="0.25">
      <c r="A170" s="22" t="s">
        <v>120</v>
      </c>
      <c r="B170" s="22" t="s">
        <v>292</v>
      </c>
      <c r="C170" s="22" t="s">
        <v>457</v>
      </c>
      <c r="D170" s="22" t="s">
        <v>458</v>
      </c>
      <c r="E170" s="22">
        <v>0</v>
      </c>
      <c r="F170" s="22">
        <v>195140</v>
      </c>
      <c r="G170" s="22">
        <v>0</v>
      </c>
      <c r="H170" s="22">
        <v>6375</v>
      </c>
      <c r="I170" s="22">
        <v>58616</v>
      </c>
      <c r="J170" s="22">
        <v>0</v>
      </c>
      <c r="K170" s="22">
        <v>0</v>
      </c>
      <c r="L170" s="22">
        <v>0</v>
      </c>
      <c r="M170" s="22">
        <v>0</v>
      </c>
      <c r="N170" s="22">
        <v>685</v>
      </c>
      <c r="O170" s="22">
        <v>245015</v>
      </c>
      <c r="P170" s="22">
        <v>0</v>
      </c>
      <c r="Q170" s="22">
        <v>0</v>
      </c>
      <c r="R170" s="22">
        <v>0</v>
      </c>
      <c r="S170" s="22">
        <v>0</v>
      </c>
      <c r="T170" s="22">
        <v>1840694</v>
      </c>
      <c r="U170" s="22">
        <v>968527</v>
      </c>
      <c r="V170" s="22">
        <v>395628</v>
      </c>
      <c r="W170" s="22">
        <v>0</v>
      </c>
      <c r="X170" s="22">
        <v>10365</v>
      </c>
      <c r="Y170" s="22">
        <v>0</v>
      </c>
      <c r="Z170" s="22">
        <v>10971</v>
      </c>
      <c r="AA170" s="22">
        <v>0</v>
      </c>
      <c r="AB170" s="22">
        <v>3425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149205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3884646</v>
      </c>
    </row>
    <row r="171" spans="1:42" x14ac:dyDescent="0.25">
      <c r="A171" s="22" t="s">
        <v>120</v>
      </c>
      <c r="B171" s="22" t="s">
        <v>292</v>
      </c>
      <c r="C171" s="22" t="s">
        <v>459</v>
      </c>
      <c r="D171" s="22" t="s">
        <v>460</v>
      </c>
      <c r="E171" s="22">
        <v>0</v>
      </c>
      <c r="F171" s="22">
        <v>2016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275179</v>
      </c>
      <c r="U171" s="22">
        <v>120723</v>
      </c>
      <c r="V171" s="22">
        <v>216041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58989</v>
      </c>
      <c r="AE171" s="22">
        <v>0</v>
      </c>
      <c r="AF171" s="22">
        <v>0</v>
      </c>
      <c r="AG171" s="22">
        <v>0</v>
      </c>
      <c r="AH171" s="22">
        <v>0</v>
      </c>
      <c r="AI171" s="22">
        <v>24025</v>
      </c>
      <c r="AJ171" s="22">
        <v>0</v>
      </c>
      <c r="AK171" s="22">
        <v>0</v>
      </c>
      <c r="AL171" s="22">
        <v>0</v>
      </c>
      <c r="AM171" s="22">
        <v>754974</v>
      </c>
      <c r="AN171" s="22">
        <v>0</v>
      </c>
      <c r="AO171" s="22">
        <v>0</v>
      </c>
      <c r="AP171" s="22">
        <v>1451947</v>
      </c>
    </row>
    <row r="172" spans="1:42" x14ac:dyDescent="0.25">
      <c r="A172" s="22" t="s">
        <v>120</v>
      </c>
      <c r="B172" s="22" t="s">
        <v>292</v>
      </c>
      <c r="C172" s="22" t="s">
        <v>461</v>
      </c>
      <c r="D172" s="22" t="s">
        <v>462</v>
      </c>
      <c r="E172" s="22">
        <v>0</v>
      </c>
      <c r="F172" s="22">
        <v>4828</v>
      </c>
      <c r="G172" s="22">
        <v>0</v>
      </c>
      <c r="H172" s="22">
        <v>0</v>
      </c>
      <c r="I172" s="22">
        <v>533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14380</v>
      </c>
      <c r="P172" s="22">
        <v>0</v>
      </c>
      <c r="Q172" s="22">
        <v>0</v>
      </c>
      <c r="R172" s="22">
        <v>0</v>
      </c>
      <c r="S172" s="22">
        <v>0</v>
      </c>
      <c r="T172" s="22">
        <v>448433</v>
      </c>
      <c r="U172" s="22">
        <v>103175</v>
      </c>
      <c r="V172" s="22">
        <v>53044</v>
      </c>
      <c r="W172" s="22">
        <v>0</v>
      </c>
      <c r="X172" s="22">
        <v>0</v>
      </c>
      <c r="Y172" s="22">
        <v>0</v>
      </c>
      <c r="Z172" s="22">
        <v>800</v>
      </c>
      <c r="AA172" s="22">
        <v>5400</v>
      </c>
      <c r="AB172" s="22">
        <v>260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36411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667264</v>
      </c>
    </row>
    <row r="173" spans="1:42" x14ac:dyDescent="0.25">
      <c r="A173" s="22" t="s">
        <v>120</v>
      </c>
      <c r="B173" s="22" t="s">
        <v>292</v>
      </c>
      <c r="C173" s="22" t="s">
        <v>463</v>
      </c>
      <c r="D173" s="22" t="s">
        <v>464</v>
      </c>
      <c r="E173" s="22">
        <v>0</v>
      </c>
      <c r="F173" s="22">
        <v>98449</v>
      </c>
      <c r="G173" s="22">
        <v>0</v>
      </c>
      <c r="H173" s="22">
        <v>11840</v>
      </c>
      <c r="I173" s="22">
        <v>25080</v>
      </c>
      <c r="J173" s="22">
        <v>0</v>
      </c>
      <c r="K173" s="22">
        <v>0</v>
      </c>
      <c r="L173" s="22">
        <v>3440</v>
      </c>
      <c r="M173" s="22">
        <v>0</v>
      </c>
      <c r="N173" s="22">
        <v>0</v>
      </c>
      <c r="O173" s="22">
        <v>152402</v>
      </c>
      <c r="P173" s="22">
        <v>11017</v>
      </c>
      <c r="Q173" s="22">
        <v>0</v>
      </c>
      <c r="R173" s="22">
        <v>0</v>
      </c>
      <c r="S173" s="22">
        <v>0</v>
      </c>
      <c r="T173" s="22">
        <v>967080</v>
      </c>
      <c r="U173" s="22">
        <v>432173</v>
      </c>
      <c r="V173" s="22">
        <v>329827</v>
      </c>
      <c r="W173" s="22">
        <v>0</v>
      </c>
      <c r="X173" s="22">
        <v>73255</v>
      </c>
      <c r="Y173" s="22">
        <v>0</v>
      </c>
      <c r="Z173" s="22">
        <v>0</v>
      </c>
      <c r="AA173" s="22">
        <v>0</v>
      </c>
      <c r="AB173" s="22">
        <v>0</v>
      </c>
      <c r="AC173" s="22">
        <v>78450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237849</v>
      </c>
      <c r="AJ173" s="22">
        <v>40206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2461068</v>
      </c>
    </row>
    <row r="174" spans="1:42" x14ac:dyDescent="0.25">
      <c r="A174" s="22" t="s">
        <v>120</v>
      </c>
      <c r="B174" s="22" t="s">
        <v>292</v>
      </c>
      <c r="C174" s="22" t="s">
        <v>465</v>
      </c>
      <c r="D174" s="22" t="s">
        <v>466</v>
      </c>
      <c r="E174" s="22">
        <v>0</v>
      </c>
      <c r="F174" s="22">
        <v>14845</v>
      </c>
      <c r="G174" s="22">
        <v>0</v>
      </c>
      <c r="H174" s="22">
        <v>0</v>
      </c>
      <c r="I174" s="22">
        <v>4425</v>
      </c>
      <c r="J174" s="22">
        <v>0</v>
      </c>
      <c r="K174" s="22">
        <v>0</v>
      </c>
      <c r="L174" s="22">
        <v>3842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85450</v>
      </c>
      <c r="U174" s="22">
        <v>31406</v>
      </c>
      <c r="V174" s="22">
        <v>42329</v>
      </c>
      <c r="W174" s="22">
        <v>0</v>
      </c>
      <c r="X174" s="22">
        <v>3549</v>
      </c>
      <c r="Y174" s="22">
        <v>0</v>
      </c>
      <c r="Z174" s="22">
        <v>0</v>
      </c>
      <c r="AA174" s="22">
        <v>0</v>
      </c>
      <c r="AB174" s="22">
        <v>18760</v>
      </c>
      <c r="AC174" s="22">
        <v>0</v>
      </c>
      <c r="AD174" s="22">
        <v>6049</v>
      </c>
      <c r="AE174" s="22">
        <v>0</v>
      </c>
      <c r="AF174" s="22">
        <v>0</v>
      </c>
      <c r="AG174" s="22">
        <v>0</v>
      </c>
      <c r="AH174" s="22">
        <v>0</v>
      </c>
      <c r="AI174" s="22">
        <v>20662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231317</v>
      </c>
    </row>
    <row r="175" spans="1:42" x14ac:dyDescent="0.25">
      <c r="A175" s="22" t="s">
        <v>120</v>
      </c>
      <c r="B175" s="22" t="s">
        <v>292</v>
      </c>
      <c r="C175" s="22" t="s">
        <v>467</v>
      </c>
      <c r="D175" s="22" t="s">
        <v>468</v>
      </c>
      <c r="E175" s="22">
        <v>0</v>
      </c>
      <c r="F175" s="22">
        <v>22383</v>
      </c>
      <c r="G175" s="22">
        <v>0</v>
      </c>
      <c r="H175" s="22">
        <v>6024</v>
      </c>
      <c r="I175" s="22">
        <v>39300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7605</v>
      </c>
      <c r="P175" s="22">
        <v>0</v>
      </c>
      <c r="Q175" s="22">
        <v>0</v>
      </c>
      <c r="R175" s="22">
        <v>0</v>
      </c>
      <c r="S175" s="22">
        <v>0</v>
      </c>
      <c r="T175" s="22">
        <v>2123175</v>
      </c>
      <c r="U175" s="22">
        <v>596837</v>
      </c>
      <c r="V175" s="22">
        <v>460194</v>
      </c>
      <c r="W175" s="22">
        <v>0</v>
      </c>
      <c r="X175" s="22">
        <v>0</v>
      </c>
      <c r="Y175" s="22">
        <v>0</v>
      </c>
      <c r="Z175" s="22">
        <v>26564</v>
      </c>
      <c r="AA175" s="22">
        <v>0</v>
      </c>
      <c r="AB175" s="22">
        <v>1600</v>
      </c>
      <c r="AC175" s="22">
        <v>172435</v>
      </c>
      <c r="AD175" s="22">
        <v>991565</v>
      </c>
      <c r="AE175" s="22">
        <v>0</v>
      </c>
      <c r="AF175" s="22">
        <v>0</v>
      </c>
      <c r="AG175" s="22">
        <v>0</v>
      </c>
      <c r="AH175" s="22">
        <v>5647</v>
      </c>
      <c r="AI175" s="22">
        <v>288611</v>
      </c>
      <c r="AJ175" s="22">
        <v>1747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4743687</v>
      </c>
    </row>
    <row r="176" spans="1:42" x14ac:dyDescent="0.25">
      <c r="A176" s="22" t="s">
        <v>120</v>
      </c>
      <c r="B176" s="22" t="s">
        <v>292</v>
      </c>
      <c r="C176" s="22" t="s">
        <v>469</v>
      </c>
      <c r="D176" s="22" t="s">
        <v>470</v>
      </c>
      <c r="E176" s="22">
        <v>0</v>
      </c>
      <c r="F176" s="22">
        <v>22599</v>
      </c>
      <c r="G176" s="22">
        <v>0</v>
      </c>
      <c r="H176" s="22">
        <v>0</v>
      </c>
      <c r="I176" s="22">
        <v>0</v>
      </c>
      <c r="J176" s="22">
        <v>0</v>
      </c>
      <c r="K176" s="22">
        <v>584401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22864</v>
      </c>
      <c r="T176" s="22">
        <v>2031509</v>
      </c>
      <c r="U176" s="22">
        <v>1865325</v>
      </c>
      <c r="V176" s="22">
        <v>1110372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43948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1627799</v>
      </c>
      <c r="AJ176" s="22">
        <v>0</v>
      </c>
      <c r="AK176" s="22">
        <v>0</v>
      </c>
      <c r="AL176" s="22">
        <v>1665753</v>
      </c>
      <c r="AM176" s="22">
        <v>0</v>
      </c>
      <c r="AN176" s="22">
        <v>0</v>
      </c>
      <c r="AO176" s="22">
        <v>0</v>
      </c>
      <c r="AP176" s="22">
        <v>8974570</v>
      </c>
    </row>
    <row r="177" spans="1:42" x14ac:dyDescent="0.25">
      <c r="A177" s="22" t="s">
        <v>120</v>
      </c>
      <c r="B177" s="22" t="s">
        <v>292</v>
      </c>
      <c r="C177" s="22" t="s">
        <v>471</v>
      </c>
      <c r="D177" s="22" t="s">
        <v>472</v>
      </c>
      <c r="E177" s="22">
        <v>0</v>
      </c>
      <c r="F177" s="22">
        <v>20062</v>
      </c>
      <c r="G177" s="22">
        <v>826598</v>
      </c>
      <c r="H177" s="22">
        <v>112544</v>
      </c>
      <c r="I177" s="22">
        <v>8450</v>
      </c>
      <c r="J177" s="22">
        <v>0</v>
      </c>
      <c r="K177" s="22">
        <v>0</v>
      </c>
      <c r="L177" s="22">
        <v>0</v>
      </c>
      <c r="M177" s="22">
        <v>64040</v>
      </c>
      <c r="N177" s="22">
        <v>3719</v>
      </c>
      <c r="O177" s="22">
        <v>16728</v>
      </c>
      <c r="P177" s="22">
        <v>0</v>
      </c>
      <c r="Q177" s="22">
        <v>0</v>
      </c>
      <c r="R177" s="22">
        <v>75464</v>
      </c>
      <c r="S177" s="22">
        <v>0</v>
      </c>
      <c r="T177" s="22">
        <v>2047976</v>
      </c>
      <c r="U177" s="22">
        <v>2082550</v>
      </c>
      <c r="V177" s="22">
        <v>595861</v>
      </c>
      <c r="W177" s="22">
        <v>0</v>
      </c>
      <c r="X177" s="22">
        <v>0</v>
      </c>
      <c r="Y177" s="22">
        <v>0</v>
      </c>
      <c r="Z177" s="22">
        <v>7227</v>
      </c>
      <c r="AA177" s="22">
        <v>0</v>
      </c>
      <c r="AB177" s="22">
        <v>16494</v>
      </c>
      <c r="AC177" s="22">
        <v>0</v>
      </c>
      <c r="AD177" s="22">
        <v>0</v>
      </c>
      <c r="AE177" s="22">
        <v>0</v>
      </c>
      <c r="AF177" s="22">
        <v>0</v>
      </c>
      <c r="AG177" s="22">
        <v>737</v>
      </c>
      <c r="AH177" s="22">
        <v>0</v>
      </c>
      <c r="AI177" s="22">
        <v>750206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6628656</v>
      </c>
    </row>
    <row r="178" spans="1:42" x14ac:dyDescent="0.25">
      <c r="A178" s="22" t="s">
        <v>120</v>
      </c>
      <c r="B178" s="22" t="s">
        <v>292</v>
      </c>
      <c r="C178" s="22" t="s">
        <v>473</v>
      </c>
      <c r="D178" s="22" t="s">
        <v>474</v>
      </c>
      <c r="E178" s="22">
        <v>28245</v>
      </c>
      <c r="F178" s="22"/>
      <c r="G178" s="22"/>
      <c r="H178" s="22"/>
      <c r="I178" s="22">
        <v>27833</v>
      </c>
      <c r="J178" s="22"/>
      <c r="K178" s="22"/>
      <c r="L178" s="22">
        <v>8208</v>
      </c>
      <c r="M178" s="22"/>
      <c r="N178" s="22"/>
      <c r="O178" s="22">
        <v>4609</v>
      </c>
      <c r="P178" s="22"/>
      <c r="Q178" s="22"/>
      <c r="R178" s="22"/>
      <c r="S178" s="22"/>
      <c r="T178" s="22">
        <v>520751</v>
      </c>
      <c r="U178" s="22">
        <v>314239</v>
      </c>
      <c r="V178" s="22">
        <v>192034</v>
      </c>
      <c r="W178" s="22"/>
      <c r="X178" s="22">
        <v>1662</v>
      </c>
      <c r="Y178" s="22"/>
      <c r="Z178" s="22"/>
      <c r="AA178" s="22"/>
      <c r="AB178" s="22">
        <v>547</v>
      </c>
      <c r="AC178" s="22">
        <v>112</v>
      </c>
      <c r="AD178" s="22"/>
      <c r="AE178" s="22"/>
      <c r="AF178" s="22"/>
      <c r="AG178" s="22"/>
      <c r="AH178" s="22"/>
      <c r="AI178" s="22">
        <v>218178</v>
      </c>
      <c r="AJ178" s="22">
        <v>88864</v>
      </c>
      <c r="AK178" s="22"/>
      <c r="AL178" s="22"/>
      <c r="AM178" s="22">
        <v>1501405</v>
      </c>
      <c r="AN178" s="22"/>
      <c r="AO178" s="22"/>
      <c r="AP178" s="22">
        <v>2906687</v>
      </c>
    </row>
    <row r="179" spans="1:42" x14ac:dyDescent="0.25">
      <c r="A179" s="22" t="s">
        <v>120</v>
      </c>
      <c r="B179" s="22" t="s">
        <v>292</v>
      </c>
      <c r="C179" s="22" t="s">
        <v>475</v>
      </c>
      <c r="D179" s="22" t="s">
        <v>476</v>
      </c>
      <c r="E179" s="22">
        <v>0</v>
      </c>
      <c r="F179" s="22">
        <v>34913</v>
      </c>
      <c r="G179" s="22">
        <v>0</v>
      </c>
      <c r="H179" s="22">
        <v>0</v>
      </c>
      <c r="I179" s="22">
        <v>0</v>
      </c>
      <c r="J179" s="22">
        <v>0</v>
      </c>
      <c r="K179" s="22">
        <v>142830</v>
      </c>
      <c r="L179" s="22">
        <v>1140</v>
      </c>
      <c r="M179" s="22">
        <v>0</v>
      </c>
      <c r="N179" s="22">
        <v>1325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265381</v>
      </c>
      <c r="U179" s="22">
        <v>119228</v>
      </c>
      <c r="V179" s="22">
        <v>111000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6890</v>
      </c>
      <c r="AC179" s="22">
        <v>1367</v>
      </c>
      <c r="AD179" s="22">
        <v>0</v>
      </c>
      <c r="AE179" s="22">
        <v>0</v>
      </c>
      <c r="AF179" s="22">
        <v>7800</v>
      </c>
      <c r="AG179" s="22">
        <v>8862</v>
      </c>
      <c r="AH179" s="22">
        <v>0</v>
      </c>
      <c r="AI179" s="22">
        <v>60561</v>
      </c>
      <c r="AJ179" s="22">
        <v>11534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772831</v>
      </c>
    </row>
    <row r="180" spans="1:42" x14ac:dyDescent="0.25">
      <c r="A180" s="22" t="s">
        <v>120</v>
      </c>
      <c r="B180" s="22" t="s">
        <v>292</v>
      </c>
      <c r="C180" s="22" t="s">
        <v>477</v>
      </c>
      <c r="D180" s="22" t="s">
        <v>478</v>
      </c>
      <c r="E180" s="22"/>
      <c r="F180" s="22">
        <v>76751</v>
      </c>
      <c r="G180" s="22"/>
      <c r="H180" s="22"/>
      <c r="I180" s="22">
        <v>35225</v>
      </c>
      <c r="J180" s="22"/>
      <c r="K180" s="22"/>
      <c r="L180" s="22"/>
      <c r="M180" s="22"/>
      <c r="N180" s="22"/>
      <c r="O180" s="22">
        <v>6739</v>
      </c>
      <c r="P180" s="22"/>
      <c r="Q180" s="22"/>
      <c r="R180" s="22"/>
      <c r="S180" s="22"/>
      <c r="T180" s="22">
        <v>1497649</v>
      </c>
      <c r="U180" s="22">
        <v>1459776</v>
      </c>
      <c r="V180" s="22">
        <v>1005387</v>
      </c>
      <c r="W180" s="22"/>
      <c r="X180" s="22">
        <v>30178</v>
      </c>
      <c r="Y180" s="22"/>
      <c r="Z180" s="22">
        <v>22259</v>
      </c>
      <c r="AA180" s="22"/>
      <c r="AB180" s="22">
        <v>67935</v>
      </c>
      <c r="AC180" s="22"/>
      <c r="AD180" s="22"/>
      <c r="AE180" s="22"/>
      <c r="AF180" s="22"/>
      <c r="AG180" s="22"/>
      <c r="AH180" s="22"/>
      <c r="AI180" s="22">
        <v>312345</v>
      </c>
      <c r="AJ180" s="22"/>
      <c r="AK180" s="22"/>
      <c r="AL180" s="22"/>
      <c r="AM180" s="22"/>
      <c r="AN180" s="22"/>
      <c r="AO180" s="22"/>
      <c r="AP180" s="22">
        <v>4514244</v>
      </c>
    </row>
    <row r="181" spans="1:42" x14ac:dyDescent="0.25">
      <c r="A181" s="22" t="s">
        <v>120</v>
      </c>
      <c r="B181" s="22" t="s">
        <v>292</v>
      </c>
      <c r="C181" s="22" t="s">
        <v>479</v>
      </c>
      <c r="D181" s="22" t="s">
        <v>480</v>
      </c>
      <c r="E181" s="22">
        <v>0</v>
      </c>
      <c r="F181" s="22">
        <v>11849</v>
      </c>
      <c r="G181" s="22">
        <v>0</v>
      </c>
      <c r="H181" s="22">
        <v>209510</v>
      </c>
      <c r="I181" s="22">
        <v>17630</v>
      </c>
      <c r="J181" s="22">
        <v>0</v>
      </c>
      <c r="K181" s="22">
        <v>927795</v>
      </c>
      <c r="L181" s="22">
        <v>0</v>
      </c>
      <c r="M181" s="22">
        <v>0</v>
      </c>
      <c r="N181" s="22">
        <v>0</v>
      </c>
      <c r="O181" s="22">
        <v>14377</v>
      </c>
      <c r="P181" s="22">
        <v>0</v>
      </c>
      <c r="Q181" s="22">
        <v>0</v>
      </c>
      <c r="R181" s="22">
        <v>221203</v>
      </c>
      <c r="S181" s="22">
        <v>0</v>
      </c>
      <c r="T181" s="22">
        <v>2449961</v>
      </c>
      <c r="U181" s="22">
        <v>1600545</v>
      </c>
      <c r="V181" s="22">
        <v>1333666</v>
      </c>
      <c r="W181" s="22">
        <v>0</v>
      </c>
      <c r="X181" s="22">
        <v>0</v>
      </c>
      <c r="Y181" s="22">
        <v>0</v>
      </c>
      <c r="Z181" s="22">
        <v>62101</v>
      </c>
      <c r="AA181" s="22">
        <v>0</v>
      </c>
      <c r="AB181" s="22">
        <v>1070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115880</v>
      </c>
      <c r="AJ181" s="22">
        <v>14730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6980317</v>
      </c>
    </row>
    <row r="182" spans="1:42" x14ac:dyDescent="0.25">
      <c r="A182" s="22" t="s">
        <v>120</v>
      </c>
      <c r="B182" s="22" t="s">
        <v>292</v>
      </c>
      <c r="C182" s="22" t="s">
        <v>481</v>
      </c>
      <c r="D182" s="22" t="s">
        <v>482</v>
      </c>
      <c r="E182" s="22">
        <v>0</v>
      </c>
      <c r="F182" s="22">
        <v>4689</v>
      </c>
      <c r="G182" s="22">
        <v>0</v>
      </c>
      <c r="H182" s="22">
        <v>0</v>
      </c>
      <c r="I182" s="22">
        <v>7702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1044417</v>
      </c>
      <c r="U182" s="22">
        <v>363418</v>
      </c>
      <c r="V182" s="22">
        <v>580647</v>
      </c>
      <c r="W182" s="22">
        <v>0</v>
      </c>
      <c r="X182" s="22">
        <v>0</v>
      </c>
      <c r="Y182" s="22">
        <v>0</v>
      </c>
      <c r="Z182" s="22">
        <v>10930</v>
      </c>
      <c r="AA182" s="22">
        <v>0</v>
      </c>
      <c r="AB182" s="22">
        <v>14785</v>
      </c>
      <c r="AC182" s="22">
        <v>0</v>
      </c>
      <c r="AD182" s="22">
        <v>116800</v>
      </c>
      <c r="AE182" s="22">
        <v>0</v>
      </c>
      <c r="AF182" s="22">
        <v>0</v>
      </c>
      <c r="AG182" s="22">
        <v>0</v>
      </c>
      <c r="AH182" s="22">
        <v>0</v>
      </c>
      <c r="AI182" s="22">
        <v>311445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2454833</v>
      </c>
    </row>
    <row r="183" spans="1:42" x14ac:dyDescent="0.25">
      <c r="A183" s="22" t="s">
        <v>120</v>
      </c>
      <c r="B183" s="22" t="s">
        <v>292</v>
      </c>
      <c r="C183" s="22" t="s">
        <v>483</v>
      </c>
      <c r="D183" s="22" t="s">
        <v>484</v>
      </c>
      <c r="E183" s="22">
        <v>0</v>
      </c>
      <c r="F183" s="22">
        <v>5016</v>
      </c>
      <c r="G183" s="22">
        <v>0</v>
      </c>
      <c r="H183" s="22">
        <v>0</v>
      </c>
      <c r="I183" s="22">
        <v>1841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4160</v>
      </c>
      <c r="P183" s="22">
        <v>5518</v>
      </c>
      <c r="Q183" s="22">
        <v>0</v>
      </c>
      <c r="R183" s="22">
        <v>0</v>
      </c>
      <c r="S183" s="22">
        <v>0</v>
      </c>
      <c r="T183" s="22">
        <v>952290</v>
      </c>
      <c r="U183" s="22">
        <v>119688</v>
      </c>
      <c r="V183" s="22">
        <v>111718</v>
      </c>
      <c r="W183" s="22">
        <v>0</v>
      </c>
      <c r="X183" s="22">
        <v>19127</v>
      </c>
      <c r="Y183" s="22">
        <v>0</v>
      </c>
      <c r="Z183" s="22">
        <v>11050</v>
      </c>
      <c r="AA183" s="22">
        <v>0</v>
      </c>
      <c r="AB183" s="22">
        <v>820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52089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1283317</v>
      </c>
    </row>
    <row r="184" spans="1:42" x14ac:dyDescent="0.25">
      <c r="A184" s="22" t="s">
        <v>120</v>
      </c>
      <c r="B184" s="22" t="s">
        <v>292</v>
      </c>
      <c r="C184" s="22" t="s">
        <v>485</v>
      </c>
      <c r="D184" s="22" t="s">
        <v>486</v>
      </c>
      <c r="E184" s="22">
        <v>0</v>
      </c>
      <c r="F184" s="22">
        <v>795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853</v>
      </c>
      <c r="P184" s="22">
        <v>0</v>
      </c>
      <c r="Q184" s="22">
        <v>0</v>
      </c>
      <c r="R184" s="22">
        <v>0</v>
      </c>
      <c r="S184" s="22">
        <v>0</v>
      </c>
      <c r="T184" s="22">
        <v>379119</v>
      </c>
      <c r="U184" s="22">
        <v>87330</v>
      </c>
      <c r="V184" s="22">
        <v>76008</v>
      </c>
      <c r="W184" s="22">
        <v>0</v>
      </c>
      <c r="X184" s="22">
        <v>0</v>
      </c>
      <c r="Y184" s="22">
        <v>0</v>
      </c>
      <c r="Z184" s="22">
        <v>3467</v>
      </c>
      <c r="AA184" s="22">
        <v>0</v>
      </c>
      <c r="AB184" s="22">
        <v>0</v>
      </c>
      <c r="AC184" s="22">
        <v>0</v>
      </c>
      <c r="AD184" s="22">
        <v>50000</v>
      </c>
      <c r="AE184" s="22">
        <v>0</v>
      </c>
      <c r="AF184" s="22">
        <v>0</v>
      </c>
      <c r="AG184" s="22">
        <v>0</v>
      </c>
      <c r="AH184" s="22">
        <v>0</v>
      </c>
      <c r="AI184" s="22">
        <v>70332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667904</v>
      </c>
    </row>
    <row r="185" spans="1:42" x14ac:dyDescent="0.25">
      <c r="A185" s="22" t="s">
        <v>120</v>
      </c>
      <c r="B185" s="22" t="s">
        <v>292</v>
      </c>
      <c r="C185" s="22" t="s">
        <v>487</v>
      </c>
      <c r="D185" s="22" t="s">
        <v>488</v>
      </c>
      <c r="E185" s="22">
        <v>0</v>
      </c>
      <c r="F185" s="22">
        <v>71419</v>
      </c>
      <c r="G185" s="22">
        <v>0</v>
      </c>
      <c r="H185" s="22">
        <v>0</v>
      </c>
      <c r="I185" s="22">
        <v>6840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8476</v>
      </c>
      <c r="P185" s="22">
        <v>0</v>
      </c>
      <c r="Q185" s="22">
        <v>0</v>
      </c>
      <c r="R185" s="22">
        <v>0</v>
      </c>
      <c r="S185" s="22">
        <v>0</v>
      </c>
      <c r="T185" s="22">
        <v>157820</v>
      </c>
      <c r="U185" s="22">
        <v>98279</v>
      </c>
      <c r="V185" s="22">
        <v>128868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3750</v>
      </c>
      <c r="AE185" s="22">
        <v>0</v>
      </c>
      <c r="AF185" s="22">
        <v>0</v>
      </c>
      <c r="AG185" s="22">
        <v>0</v>
      </c>
      <c r="AH185" s="22">
        <v>0</v>
      </c>
      <c r="AI185" s="22">
        <v>30240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2874</v>
      </c>
      <c r="AP185" s="22">
        <v>508566</v>
      </c>
    </row>
    <row r="186" spans="1:42" x14ac:dyDescent="0.25">
      <c r="A186" s="22" t="s">
        <v>120</v>
      </c>
      <c r="B186" s="22" t="s">
        <v>292</v>
      </c>
      <c r="C186" s="22" t="s">
        <v>489</v>
      </c>
      <c r="D186" s="22" t="s">
        <v>490</v>
      </c>
      <c r="E186" s="22">
        <v>0</v>
      </c>
      <c r="F186" s="22">
        <v>8978</v>
      </c>
      <c r="G186" s="22">
        <v>406637</v>
      </c>
      <c r="H186" s="22">
        <v>0</v>
      </c>
      <c r="I186" s="22">
        <v>50707</v>
      </c>
      <c r="J186" s="22">
        <v>0</v>
      </c>
      <c r="K186" s="22">
        <v>0</v>
      </c>
      <c r="L186" s="22">
        <v>1740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403204</v>
      </c>
      <c r="U186" s="22">
        <v>307730</v>
      </c>
      <c r="V186" s="22">
        <v>203786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14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58021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1440817</v>
      </c>
    </row>
    <row r="187" spans="1:42" x14ac:dyDescent="0.25">
      <c r="A187" s="22" t="s">
        <v>120</v>
      </c>
      <c r="B187" s="22" t="s">
        <v>292</v>
      </c>
      <c r="C187" s="22" t="s">
        <v>491</v>
      </c>
      <c r="D187" s="22" t="s">
        <v>492</v>
      </c>
      <c r="E187" s="22">
        <v>0</v>
      </c>
      <c r="F187" s="22">
        <v>3298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720685</v>
      </c>
      <c r="U187" s="22">
        <v>332173</v>
      </c>
      <c r="V187" s="22">
        <v>232910</v>
      </c>
      <c r="W187" s="22">
        <v>0</v>
      </c>
      <c r="X187" s="22">
        <v>12000</v>
      </c>
      <c r="Y187" s="22">
        <v>0</v>
      </c>
      <c r="Z187" s="22">
        <v>13200</v>
      </c>
      <c r="AA187" s="22">
        <v>0</v>
      </c>
      <c r="AB187" s="22">
        <v>68082</v>
      </c>
      <c r="AC187" s="22">
        <v>0</v>
      </c>
      <c r="AD187" s="22">
        <v>26500</v>
      </c>
      <c r="AE187" s="22">
        <v>413606</v>
      </c>
      <c r="AF187" s="22">
        <v>13375</v>
      </c>
      <c r="AG187" s="22">
        <v>0</v>
      </c>
      <c r="AH187" s="22">
        <v>0</v>
      </c>
      <c r="AI187" s="22">
        <v>129342</v>
      </c>
      <c r="AJ187" s="22">
        <v>4611</v>
      </c>
      <c r="AK187" s="22">
        <v>0</v>
      </c>
      <c r="AL187" s="22">
        <v>0</v>
      </c>
      <c r="AM187" s="22">
        <v>1495935</v>
      </c>
      <c r="AN187" s="22">
        <v>0</v>
      </c>
      <c r="AO187" s="22">
        <v>0</v>
      </c>
      <c r="AP187" s="22">
        <v>3465717</v>
      </c>
    </row>
    <row r="188" spans="1:42" x14ac:dyDescent="0.25">
      <c r="A188" s="22" t="s">
        <v>120</v>
      </c>
      <c r="B188" s="22" t="s">
        <v>292</v>
      </c>
      <c r="C188" s="22" t="s">
        <v>493</v>
      </c>
      <c r="D188" s="22" t="s">
        <v>494</v>
      </c>
      <c r="E188" s="22">
        <v>0</v>
      </c>
      <c r="F188" s="22">
        <v>575</v>
      </c>
      <c r="G188" s="22">
        <v>0</v>
      </c>
      <c r="H188" s="22">
        <v>0</v>
      </c>
      <c r="I188" s="22">
        <v>0</v>
      </c>
      <c r="J188" s="22">
        <v>0</v>
      </c>
      <c r="K188" s="22">
        <v>181617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319849</v>
      </c>
      <c r="U188" s="22">
        <v>81253</v>
      </c>
      <c r="V188" s="22">
        <v>114629</v>
      </c>
      <c r="W188" s="22">
        <v>0</v>
      </c>
      <c r="X188" s="22">
        <v>0</v>
      </c>
      <c r="Y188" s="22">
        <v>0</v>
      </c>
      <c r="Z188" s="22">
        <v>6340</v>
      </c>
      <c r="AA188" s="22">
        <v>0</v>
      </c>
      <c r="AB188" s="22">
        <v>16373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43960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764596</v>
      </c>
    </row>
    <row r="189" spans="1:42" x14ac:dyDescent="0.25">
      <c r="A189" s="22" t="s">
        <v>120</v>
      </c>
      <c r="B189" s="22" t="s">
        <v>292</v>
      </c>
      <c r="C189" s="22" t="s">
        <v>495</v>
      </c>
      <c r="D189" s="22" t="s">
        <v>496</v>
      </c>
      <c r="E189" s="22">
        <v>0</v>
      </c>
      <c r="F189" s="22">
        <v>5317</v>
      </c>
      <c r="G189" s="22">
        <v>0</v>
      </c>
      <c r="H189" s="22">
        <v>12858</v>
      </c>
      <c r="I189" s="22">
        <v>188771</v>
      </c>
      <c r="J189" s="22">
        <v>0</v>
      </c>
      <c r="K189" s="22">
        <v>134685</v>
      </c>
      <c r="L189" s="22">
        <v>60448</v>
      </c>
      <c r="M189" s="22">
        <v>0</v>
      </c>
      <c r="N189" s="22">
        <v>0</v>
      </c>
      <c r="O189" s="22">
        <v>12745</v>
      </c>
      <c r="P189" s="22">
        <v>133</v>
      </c>
      <c r="Q189" s="22">
        <v>0</v>
      </c>
      <c r="R189" s="22">
        <v>655</v>
      </c>
      <c r="S189" s="22">
        <v>0</v>
      </c>
      <c r="T189" s="22">
        <v>1355951</v>
      </c>
      <c r="U189" s="22">
        <v>291745</v>
      </c>
      <c r="V189" s="22">
        <v>287520</v>
      </c>
      <c r="W189" s="22">
        <v>0</v>
      </c>
      <c r="X189" s="22">
        <v>94468</v>
      </c>
      <c r="Y189" s="22">
        <v>0</v>
      </c>
      <c r="Z189" s="22">
        <v>45753</v>
      </c>
      <c r="AA189" s="22">
        <v>83145</v>
      </c>
      <c r="AB189" s="22">
        <v>26571</v>
      </c>
      <c r="AC189" s="22">
        <v>0</v>
      </c>
      <c r="AD189" s="22">
        <v>491695</v>
      </c>
      <c r="AE189" s="22">
        <v>0</v>
      </c>
      <c r="AF189" s="22">
        <v>0</v>
      </c>
      <c r="AG189" s="22">
        <v>0</v>
      </c>
      <c r="AH189" s="22">
        <v>0</v>
      </c>
      <c r="AI189" s="22">
        <v>176025</v>
      </c>
      <c r="AJ189" s="22">
        <v>22748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3291233</v>
      </c>
    </row>
    <row r="190" spans="1:42" x14ac:dyDescent="0.25">
      <c r="A190" s="22" t="s">
        <v>120</v>
      </c>
      <c r="B190" s="22" t="s">
        <v>292</v>
      </c>
      <c r="C190" s="22" t="s">
        <v>497</v>
      </c>
      <c r="D190" s="22" t="s">
        <v>498</v>
      </c>
      <c r="E190" s="22">
        <v>0</v>
      </c>
      <c r="F190" s="22">
        <v>6780</v>
      </c>
      <c r="G190" s="22">
        <v>1187</v>
      </c>
      <c r="H190" s="22">
        <v>0</v>
      </c>
      <c r="I190" s="22">
        <v>21800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19685</v>
      </c>
      <c r="P190" s="22">
        <v>0</v>
      </c>
      <c r="Q190" s="22">
        <v>0</v>
      </c>
      <c r="R190" s="22">
        <v>0</v>
      </c>
      <c r="S190" s="22">
        <v>0</v>
      </c>
      <c r="T190" s="22">
        <v>1135562</v>
      </c>
      <c r="U190" s="22">
        <v>286756</v>
      </c>
      <c r="V190" s="22">
        <v>622150</v>
      </c>
      <c r="W190" s="22">
        <v>0</v>
      </c>
      <c r="X190" s="22">
        <v>0</v>
      </c>
      <c r="Y190" s="22">
        <v>0</v>
      </c>
      <c r="Z190" s="22">
        <v>26775</v>
      </c>
      <c r="AA190" s="22">
        <v>0</v>
      </c>
      <c r="AB190" s="22">
        <v>1771</v>
      </c>
      <c r="AC190" s="22">
        <v>18</v>
      </c>
      <c r="AD190" s="22">
        <v>672922</v>
      </c>
      <c r="AE190" s="22">
        <v>0</v>
      </c>
      <c r="AF190" s="22">
        <v>0</v>
      </c>
      <c r="AG190" s="22">
        <v>0</v>
      </c>
      <c r="AH190" s="22">
        <v>0</v>
      </c>
      <c r="AI190" s="22">
        <v>312464</v>
      </c>
      <c r="AJ190" s="22">
        <v>13237</v>
      </c>
      <c r="AK190" s="22">
        <v>20335</v>
      </c>
      <c r="AL190" s="22">
        <v>0</v>
      </c>
      <c r="AM190" s="22">
        <v>0</v>
      </c>
      <c r="AN190" s="22">
        <v>0</v>
      </c>
      <c r="AO190" s="22">
        <v>0</v>
      </c>
      <c r="AP190" s="22">
        <v>3141442</v>
      </c>
    </row>
    <row r="191" spans="1:42" x14ac:dyDescent="0.25">
      <c r="A191" s="22" t="s">
        <v>120</v>
      </c>
      <c r="B191" s="22" t="s">
        <v>292</v>
      </c>
      <c r="C191" s="22" t="s">
        <v>499</v>
      </c>
      <c r="D191" s="22" t="s">
        <v>500</v>
      </c>
      <c r="E191" s="22">
        <v>0</v>
      </c>
      <c r="F191" s="22">
        <v>450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646948</v>
      </c>
      <c r="U191" s="22">
        <v>65434</v>
      </c>
      <c r="V191" s="22">
        <v>75739</v>
      </c>
      <c r="W191" s="22">
        <v>0</v>
      </c>
      <c r="X191" s="22">
        <v>0</v>
      </c>
      <c r="Y191" s="22">
        <v>0</v>
      </c>
      <c r="Z191" s="22">
        <v>3250</v>
      </c>
      <c r="AA191" s="22">
        <v>0</v>
      </c>
      <c r="AB191" s="22">
        <v>47548</v>
      </c>
      <c r="AC191" s="22">
        <v>0</v>
      </c>
      <c r="AD191" s="22">
        <v>55000</v>
      </c>
      <c r="AE191" s="22">
        <v>0</v>
      </c>
      <c r="AF191" s="22">
        <v>0</v>
      </c>
      <c r="AG191" s="22">
        <v>0</v>
      </c>
      <c r="AH191" s="22">
        <v>0</v>
      </c>
      <c r="AI191" s="22">
        <v>1239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895608</v>
      </c>
    </row>
    <row r="192" spans="1:42" x14ac:dyDescent="0.25">
      <c r="A192" s="22" t="s">
        <v>120</v>
      </c>
      <c r="B192" s="22" t="s">
        <v>292</v>
      </c>
      <c r="C192" s="22" t="s">
        <v>501</v>
      </c>
      <c r="D192" s="22" t="s">
        <v>502</v>
      </c>
      <c r="E192" s="22">
        <v>0</v>
      </c>
      <c r="F192" s="22">
        <v>223212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12250</v>
      </c>
      <c r="O192" s="22">
        <v>8100</v>
      </c>
      <c r="P192" s="22">
        <v>0</v>
      </c>
      <c r="Q192" s="22">
        <v>0</v>
      </c>
      <c r="R192" s="22">
        <v>0</v>
      </c>
      <c r="S192" s="22">
        <v>0</v>
      </c>
      <c r="T192" s="22">
        <v>361726</v>
      </c>
      <c r="U192" s="22">
        <v>87582</v>
      </c>
      <c r="V192" s="22">
        <v>218443</v>
      </c>
      <c r="W192" s="22">
        <v>0</v>
      </c>
      <c r="X192" s="22">
        <v>0</v>
      </c>
      <c r="Y192" s="22">
        <v>0</v>
      </c>
      <c r="Z192" s="22">
        <v>14029</v>
      </c>
      <c r="AA192" s="22">
        <v>0</v>
      </c>
      <c r="AB192" s="22">
        <v>1525</v>
      </c>
      <c r="AC192" s="22">
        <v>0</v>
      </c>
      <c r="AD192" s="22">
        <v>6000</v>
      </c>
      <c r="AE192" s="22">
        <v>0</v>
      </c>
      <c r="AF192" s="22">
        <v>0</v>
      </c>
      <c r="AG192" s="22">
        <v>0</v>
      </c>
      <c r="AH192" s="22">
        <v>0</v>
      </c>
      <c r="AI192" s="22">
        <v>192172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1125039</v>
      </c>
    </row>
    <row r="193" spans="1:42" x14ac:dyDescent="0.25">
      <c r="A193" s="22" t="s">
        <v>120</v>
      </c>
      <c r="B193" s="22" t="s">
        <v>292</v>
      </c>
      <c r="C193" s="22" t="s">
        <v>503</v>
      </c>
      <c r="D193" s="22" t="s">
        <v>504</v>
      </c>
      <c r="E193" s="22">
        <v>0</v>
      </c>
      <c r="F193" s="22">
        <v>10710</v>
      </c>
      <c r="G193" s="22">
        <v>0</v>
      </c>
      <c r="H193" s="22">
        <v>0</v>
      </c>
      <c r="I193" s="22">
        <v>1920</v>
      </c>
      <c r="J193" s="22">
        <v>0</v>
      </c>
      <c r="K193" s="22">
        <v>0</v>
      </c>
      <c r="L193" s="22">
        <v>2035</v>
      </c>
      <c r="M193" s="22">
        <v>0</v>
      </c>
      <c r="N193" s="22">
        <v>0</v>
      </c>
      <c r="O193" s="22">
        <v>85642</v>
      </c>
      <c r="P193" s="22">
        <v>2646</v>
      </c>
      <c r="Q193" s="22">
        <v>0</v>
      </c>
      <c r="R193" s="22">
        <v>0</v>
      </c>
      <c r="S193" s="22">
        <v>0</v>
      </c>
      <c r="T193" s="22">
        <v>1343828</v>
      </c>
      <c r="U193" s="22">
        <v>577804</v>
      </c>
      <c r="V193" s="22">
        <v>0</v>
      </c>
      <c r="W193" s="22">
        <v>0</v>
      </c>
      <c r="X193" s="22">
        <v>0</v>
      </c>
      <c r="Y193" s="22">
        <v>0</v>
      </c>
      <c r="Z193" s="22">
        <v>38066</v>
      </c>
      <c r="AA193" s="22">
        <v>0</v>
      </c>
      <c r="AB193" s="22">
        <v>13510</v>
      </c>
      <c r="AC193" s="22">
        <v>0</v>
      </c>
      <c r="AD193" s="22">
        <v>86670</v>
      </c>
      <c r="AE193" s="22">
        <v>0</v>
      </c>
      <c r="AF193" s="22">
        <v>0</v>
      </c>
      <c r="AG193" s="22">
        <v>0</v>
      </c>
      <c r="AH193" s="22">
        <v>0</v>
      </c>
      <c r="AI193" s="22">
        <v>803636</v>
      </c>
      <c r="AJ193" s="22">
        <v>0</v>
      </c>
      <c r="AK193" s="22">
        <v>0</v>
      </c>
      <c r="AL193" s="22">
        <v>0</v>
      </c>
      <c r="AM193" s="22">
        <v>3954312</v>
      </c>
      <c r="AN193" s="22">
        <v>0</v>
      </c>
      <c r="AO193" s="22">
        <v>0</v>
      </c>
      <c r="AP193" s="22">
        <v>6920779</v>
      </c>
    </row>
    <row r="194" spans="1:42" x14ac:dyDescent="0.25">
      <c r="A194" s="22" t="s">
        <v>120</v>
      </c>
      <c r="B194" s="22" t="s">
        <v>292</v>
      </c>
      <c r="C194" s="22" t="s">
        <v>505</v>
      </c>
      <c r="D194" s="22" t="s">
        <v>506</v>
      </c>
      <c r="E194" s="22">
        <v>0</v>
      </c>
      <c r="F194" s="22">
        <v>3628</v>
      </c>
      <c r="G194" s="22">
        <v>0</v>
      </c>
      <c r="H194" s="22">
        <v>0</v>
      </c>
      <c r="I194" s="22">
        <v>49802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4224</v>
      </c>
      <c r="P194" s="22">
        <v>0</v>
      </c>
      <c r="Q194" s="22">
        <v>0</v>
      </c>
      <c r="R194" s="22">
        <v>0</v>
      </c>
      <c r="S194" s="22">
        <v>0</v>
      </c>
      <c r="T194" s="22">
        <v>115754</v>
      </c>
      <c r="U194" s="22">
        <v>112398</v>
      </c>
      <c r="V194" s="22">
        <v>162499</v>
      </c>
      <c r="W194" s="22">
        <v>0</v>
      </c>
      <c r="X194" s="22">
        <v>1929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14400</v>
      </c>
      <c r="AE194" s="22">
        <v>0</v>
      </c>
      <c r="AF194" s="22">
        <v>0</v>
      </c>
      <c r="AG194" s="22">
        <v>0</v>
      </c>
      <c r="AH194" s="22">
        <v>0</v>
      </c>
      <c r="AI194" s="22">
        <v>6629</v>
      </c>
      <c r="AJ194" s="22">
        <v>6629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477892</v>
      </c>
    </row>
    <row r="195" spans="1:42" x14ac:dyDescent="0.25">
      <c r="A195" s="22" t="s">
        <v>120</v>
      </c>
      <c r="B195" s="22" t="s">
        <v>292</v>
      </c>
      <c r="C195" s="22" t="s">
        <v>507</v>
      </c>
      <c r="D195" s="22" t="s">
        <v>508</v>
      </c>
      <c r="E195" s="22">
        <v>0</v>
      </c>
      <c r="F195" s="22">
        <v>96548</v>
      </c>
      <c r="G195" s="22">
        <v>0</v>
      </c>
      <c r="H195" s="22">
        <v>0</v>
      </c>
      <c r="I195" s="22">
        <v>29983</v>
      </c>
      <c r="J195" s="22">
        <v>0</v>
      </c>
      <c r="K195" s="22">
        <v>0</v>
      </c>
      <c r="L195" s="22">
        <v>0</v>
      </c>
      <c r="M195" s="22">
        <v>0</v>
      </c>
      <c r="N195" s="22">
        <v>167405</v>
      </c>
      <c r="O195" s="22">
        <v>1417</v>
      </c>
      <c r="P195" s="22">
        <v>0</v>
      </c>
      <c r="Q195" s="22">
        <v>0</v>
      </c>
      <c r="R195" s="22">
        <v>0</v>
      </c>
      <c r="S195" s="22">
        <v>0</v>
      </c>
      <c r="T195" s="22">
        <v>901222</v>
      </c>
      <c r="U195" s="22">
        <v>210273</v>
      </c>
      <c r="V195" s="22">
        <v>286703</v>
      </c>
      <c r="W195" s="22">
        <v>0</v>
      </c>
      <c r="X195" s="22">
        <v>0</v>
      </c>
      <c r="Y195" s="22">
        <v>0</v>
      </c>
      <c r="Z195" s="22">
        <v>8604</v>
      </c>
      <c r="AA195" s="22">
        <v>0</v>
      </c>
      <c r="AB195" s="22">
        <v>2868</v>
      </c>
      <c r="AC195" s="22">
        <v>383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258749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1964155</v>
      </c>
    </row>
    <row r="196" spans="1:42" x14ac:dyDescent="0.25">
      <c r="A196" s="22" t="s">
        <v>120</v>
      </c>
      <c r="B196" s="22" t="s">
        <v>292</v>
      </c>
      <c r="C196" s="22" t="s">
        <v>509</v>
      </c>
      <c r="D196" s="22" t="s">
        <v>510</v>
      </c>
      <c r="E196" s="22">
        <v>0</v>
      </c>
      <c r="F196" s="22">
        <v>21239</v>
      </c>
      <c r="G196" s="22">
        <v>0</v>
      </c>
      <c r="H196" s="22">
        <v>0</v>
      </c>
      <c r="I196" s="22">
        <v>296021</v>
      </c>
      <c r="J196" s="22">
        <v>0</v>
      </c>
      <c r="K196" s="22">
        <v>3986</v>
      </c>
      <c r="L196" s="22">
        <v>0</v>
      </c>
      <c r="M196" s="22">
        <v>0</v>
      </c>
      <c r="N196" s="22">
        <v>20747</v>
      </c>
      <c r="O196" s="22">
        <v>482</v>
      </c>
      <c r="P196" s="22">
        <v>0</v>
      </c>
      <c r="Q196" s="22">
        <v>0</v>
      </c>
      <c r="R196" s="22">
        <v>0</v>
      </c>
      <c r="S196" s="22">
        <v>0</v>
      </c>
      <c r="T196" s="22">
        <v>1485489</v>
      </c>
      <c r="U196" s="22">
        <v>1199451</v>
      </c>
      <c r="V196" s="22">
        <v>863398</v>
      </c>
      <c r="W196" s="22">
        <v>0</v>
      </c>
      <c r="X196" s="22">
        <v>16697</v>
      </c>
      <c r="Y196" s="22">
        <v>0</v>
      </c>
      <c r="Z196" s="22">
        <v>6966</v>
      </c>
      <c r="AA196" s="22">
        <v>0</v>
      </c>
      <c r="AB196" s="22">
        <v>1660</v>
      </c>
      <c r="AC196" s="22">
        <v>19394</v>
      </c>
      <c r="AD196" s="22">
        <v>100000</v>
      </c>
      <c r="AE196" s="22">
        <v>0</v>
      </c>
      <c r="AF196" s="22">
        <v>0</v>
      </c>
      <c r="AG196" s="22">
        <v>0</v>
      </c>
      <c r="AH196" s="22">
        <v>0</v>
      </c>
      <c r="AI196" s="22">
        <v>1150241</v>
      </c>
      <c r="AJ196" s="22">
        <v>148974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5334745</v>
      </c>
    </row>
    <row r="197" spans="1:42" x14ac:dyDescent="0.25">
      <c r="A197" s="22" t="s">
        <v>120</v>
      </c>
      <c r="B197" s="22" t="s">
        <v>511</v>
      </c>
      <c r="C197" s="22" t="s">
        <v>512</v>
      </c>
      <c r="D197" s="22" t="s">
        <v>513</v>
      </c>
      <c r="E197" s="22">
        <v>0</v>
      </c>
      <c r="F197" s="22">
        <v>3446</v>
      </c>
      <c r="G197" s="22">
        <v>0</v>
      </c>
      <c r="H197" s="22">
        <v>0</v>
      </c>
      <c r="I197" s="22">
        <v>37528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1053</v>
      </c>
      <c r="P197" s="22">
        <v>0</v>
      </c>
      <c r="Q197" s="22">
        <v>0</v>
      </c>
      <c r="R197" s="22">
        <v>0</v>
      </c>
      <c r="S197" s="22">
        <v>0</v>
      </c>
      <c r="T197" s="22">
        <v>162755</v>
      </c>
      <c r="U197" s="22">
        <v>44998</v>
      </c>
      <c r="V197" s="22">
        <v>68104</v>
      </c>
      <c r="W197" s="22">
        <v>0</v>
      </c>
      <c r="X197" s="22">
        <v>0</v>
      </c>
      <c r="Y197" s="22">
        <v>0</v>
      </c>
      <c r="Z197" s="22">
        <v>15788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10028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343700</v>
      </c>
    </row>
    <row r="198" spans="1:42" x14ac:dyDescent="0.25">
      <c r="A198" s="22" t="s">
        <v>120</v>
      </c>
      <c r="B198" s="22" t="s">
        <v>511</v>
      </c>
      <c r="C198" s="22" t="s">
        <v>514</v>
      </c>
      <c r="D198" s="22" t="s">
        <v>515</v>
      </c>
      <c r="E198" s="22">
        <v>0</v>
      </c>
      <c r="F198" s="22">
        <v>2632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420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2576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168930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174558</v>
      </c>
    </row>
    <row r="199" spans="1:42" x14ac:dyDescent="0.25">
      <c r="A199" s="22" t="s">
        <v>120</v>
      </c>
      <c r="B199" s="22" t="s">
        <v>511</v>
      </c>
      <c r="C199" s="22" t="s">
        <v>516</v>
      </c>
      <c r="D199" s="22" t="s">
        <v>517</v>
      </c>
      <c r="E199" s="22">
        <v>0</v>
      </c>
      <c r="F199" s="22">
        <v>5744</v>
      </c>
      <c r="G199" s="22">
        <v>0</v>
      </c>
      <c r="H199" s="22">
        <v>0</v>
      </c>
      <c r="I199" s="22">
        <v>18661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310917</v>
      </c>
      <c r="U199" s="22">
        <v>198242</v>
      </c>
      <c r="V199" s="22">
        <v>98371</v>
      </c>
      <c r="W199" s="22">
        <v>0</v>
      </c>
      <c r="X199" s="22">
        <v>39029</v>
      </c>
      <c r="Y199" s="22">
        <v>0</v>
      </c>
      <c r="Z199" s="22">
        <v>1154</v>
      </c>
      <c r="AA199" s="22">
        <v>0</v>
      </c>
      <c r="AB199" s="22">
        <v>1500</v>
      </c>
      <c r="AC199" s="22">
        <v>0</v>
      </c>
      <c r="AD199" s="22">
        <v>-23714</v>
      </c>
      <c r="AE199" s="22">
        <v>0</v>
      </c>
      <c r="AF199" s="22">
        <v>0</v>
      </c>
      <c r="AG199" s="22">
        <v>0</v>
      </c>
      <c r="AH199" s="22">
        <v>116146</v>
      </c>
      <c r="AI199" s="22">
        <v>0</v>
      </c>
      <c r="AJ199" s="22">
        <v>6032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772082</v>
      </c>
    </row>
    <row r="200" spans="1:42" x14ac:dyDescent="0.25">
      <c r="A200" s="22" t="s">
        <v>120</v>
      </c>
      <c r="B200" s="22" t="s">
        <v>511</v>
      </c>
      <c r="C200" s="22" t="s">
        <v>518</v>
      </c>
      <c r="D200" s="22" t="s">
        <v>519</v>
      </c>
      <c r="E200" s="22">
        <v>0</v>
      </c>
      <c r="F200" s="22">
        <v>0</v>
      </c>
      <c r="G200" s="22">
        <v>0</v>
      </c>
      <c r="H200" s="22">
        <v>0</v>
      </c>
      <c r="I200" s="22">
        <v>5368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50596</v>
      </c>
      <c r="U200" s="22">
        <v>13727</v>
      </c>
      <c r="V200" s="22">
        <v>16315</v>
      </c>
      <c r="W200" s="22">
        <v>0</v>
      </c>
      <c r="X200" s="22">
        <v>0</v>
      </c>
      <c r="Y200" s="22">
        <v>0</v>
      </c>
      <c r="Z200" s="22">
        <v>410</v>
      </c>
      <c r="AA200" s="22">
        <v>0</v>
      </c>
      <c r="AB200" s="22">
        <v>0</v>
      </c>
      <c r="AC200" s="22">
        <v>0</v>
      </c>
      <c r="AD200" s="22">
        <v>4334</v>
      </c>
      <c r="AE200" s="22">
        <v>0</v>
      </c>
      <c r="AF200" s="22">
        <v>2463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93213</v>
      </c>
    </row>
    <row r="201" spans="1:42" x14ac:dyDescent="0.25">
      <c r="A201" s="22" t="s">
        <v>120</v>
      </c>
      <c r="B201" s="22" t="s">
        <v>511</v>
      </c>
      <c r="C201" s="22" t="s">
        <v>520</v>
      </c>
      <c r="D201" s="22" t="s">
        <v>521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3887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30538</v>
      </c>
      <c r="U201" s="22">
        <v>17224</v>
      </c>
      <c r="V201" s="22">
        <v>12291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63940</v>
      </c>
    </row>
    <row r="202" spans="1:42" x14ac:dyDescent="0.25">
      <c r="A202" s="22" t="s">
        <v>120</v>
      </c>
      <c r="B202" s="22" t="s">
        <v>511</v>
      </c>
      <c r="C202" s="22" t="s">
        <v>522</v>
      </c>
      <c r="D202" s="22" t="s">
        <v>523</v>
      </c>
      <c r="E202" s="22">
        <v>0</v>
      </c>
      <c r="F202" s="22">
        <v>6127</v>
      </c>
      <c r="G202" s="22">
        <v>0</v>
      </c>
      <c r="H202" s="22">
        <v>0</v>
      </c>
      <c r="I202" s="22">
        <v>1091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838</v>
      </c>
      <c r="P202" s="22">
        <v>0</v>
      </c>
      <c r="Q202" s="22">
        <v>0</v>
      </c>
      <c r="R202" s="22">
        <v>0</v>
      </c>
      <c r="S202" s="22">
        <v>0</v>
      </c>
      <c r="T202" s="22">
        <v>175928</v>
      </c>
      <c r="U202" s="22">
        <v>59355</v>
      </c>
      <c r="V202" s="22">
        <v>84802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407</v>
      </c>
      <c r="AC202" s="22">
        <v>0</v>
      </c>
      <c r="AD202" s="22">
        <v>24000</v>
      </c>
      <c r="AE202" s="22">
        <v>0</v>
      </c>
      <c r="AF202" s="22">
        <v>0</v>
      </c>
      <c r="AG202" s="22">
        <v>0</v>
      </c>
      <c r="AH202" s="22">
        <v>0</v>
      </c>
      <c r="AI202" s="22">
        <v>8441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360989</v>
      </c>
    </row>
    <row r="203" spans="1:42" x14ac:dyDescent="0.25">
      <c r="A203" s="22" t="s">
        <v>120</v>
      </c>
      <c r="B203" s="22" t="s">
        <v>511</v>
      </c>
      <c r="C203" s="22" t="s">
        <v>524</v>
      </c>
      <c r="D203" s="22" t="s">
        <v>525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39455</v>
      </c>
      <c r="U203" s="22">
        <v>5722</v>
      </c>
      <c r="V203" s="22">
        <v>6876</v>
      </c>
      <c r="W203" s="22">
        <v>0</v>
      </c>
      <c r="X203" s="22">
        <v>0</v>
      </c>
      <c r="Y203" s="22">
        <v>0</v>
      </c>
      <c r="Z203" s="22">
        <v>300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1864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54217</v>
      </c>
    </row>
    <row r="204" spans="1:42" x14ac:dyDescent="0.25">
      <c r="A204" s="22" t="s">
        <v>120</v>
      </c>
      <c r="B204" s="22" t="s">
        <v>511</v>
      </c>
      <c r="C204" s="22" t="s">
        <v>526</v>
      </c>
      <c r="D204" s="22" t="s">
        <v>527</v>
      </c>
      <c r="E204" s="22">
        <v>0</v>
      </c>
      <c r="F204" s="22">
        <v>2132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186385</v>
      </c>
      <c r="U204" s="22">
        <v>36262</v>
      </c>
      <c r="V204" s="22">
        <v>34620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7529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5875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272803</v>
      </c>
    </row>
    <row r="205" spans="1:42" x14ac:dyDescent="0.25">
      <c r="A205" s="22" t="s">
        <v>120</v>
      </c>
      <c r="B205" s="22" t="s">
        <v>511</v>
      </c>
      <c r="C205" s="22" t="s">
        <v>528</v>
      </c>
      <c r="D205" s="22" t="s">
        <v>529</v>
      </c>
      <c r="E205" s="22">
        <v>0</v>
      </c>
      <c r="F205" s="22">
        <v>44409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56437</v>
      </c>
      <c r="U205" s="22">
        <v>36026</v>
      </c>
      <c r="V205" s="22">
        <v>23458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20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160350</v>
      </c>
    </row>
    <row r="206" spans="1:42" x14ac:dyDescent="0.25">
      <c r="A206" s="22" t="s">
        <v>120</v>
      </c>
      <c r="B206" s="22" t="s">
        <v>511</v>
      </c>
      <c r="C206" s="22" t="s">
        <v>530</v>
      </c>
      <c r="D206" s="22" t="s">
        <v>531</v>
      </c>
      <c r="E206" s="22">
        <v>0</v>
      </c>
      <c r="F206" s="22">
        <v>2683</v>
      </c>
      <c r="G206" s="22">
        <v>0</v>
      </c>
      <c r="H206" s="22">
        <v>0</v>
      </c>
      <c r="I206" s="22">
        <v>11173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1692</v>
      </c>
      <c r="P206" s="22">
        <v>0</v>
      </c>
      <c r="Q206" s="22">
        <v>0</v>
      </c>
      <c r="R206" s="22">
        <v>0</v>
      </c>
      <c r="S206" s="22">
        <v>0</v>
      </c>
      <c r="T206" s="22">
        <v>66630</v>
      </c>
      <c r="U206" s="22">
        <v>63704</v>
      </c>
      <c r="V206" s="22">
        <v>23692</v>
      </c>
      <c r="W206" s="22">
        <v>0</v>
      </c>
      <c r="X206" s="22">
        <v>0</v>
      </c>
      <c r="Y206" s="22">
        <v>0</v>
      </c>
      <c r="Z206" s="22">
        <v>700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170274</v>
      </c>
    </row>
    <row r="207" spans="1:42" x14ac:dyDescent="0.25">
      <c r="A207" s="22" t="s">
        <v>120</v>
      </c>
      <c r="B207" s="22" t="s">
        <v>511</v>
      </c>
      <c r="C207" s="22" t="s">
        <v>532</v>
      </c>
      <c r="D207" s="22" t="s">
        <v>533</v>
      </c>
      <c r="E207" s="22"/>
      <c r="F207" s="22">
        <v>46</v>
      </c>
      <c r="G207" s="22"/>
      <c r="H207" s="22"/>
      <c r="I207" s="22">
        <v>13708</v>
      </c>
      <c r="J207" s="22"/>
      <c r="K207" s="22"/>
      <c r="L207" s="22"/>
      <c r="M207" s="22"/>
      <c r="N207" s="22">
        <v>1375</v>
      </c>
      <c r="O207" s="22"/>
      <c r="P207" s="22"/>
      <c r="Q207" s="22"/>
      <c r="R207" s="22"/>
      <c r="S207" s="22"/>
      <c r="T207" s="22">
        <v>292318</v>
      </c>
      <c r="U207" s="22">
        <v>60057</v>
      </c>
      <c r="V207" s="22">
        <v>66819</v>
      </c>
      <c r="W207" s="22"/>
      <c r="X207" s="22">
        <v>4814</v>
      </c>
      <c r="Y207" s="22"/>
      <c r="Z207" s="22"/>
      <c r="AA207" s="22"/>
      <c r="AB207" s="22"/>
      <c r="AC207" s="22"/>
      <c r="AD207" s="22">
        <v>160952</v>
      </c>
      <c r="AE207" s="22"/>
      <c r="AF207" s="22"/>
      <c r="AG207" s="22">
        <v>25</v>
      </c>
      <c r="AH207" s="22"/>
      <c r="AI207" s="22">
        <v>1049</v>
      </c>
      <c r="AJ207" s="22"/>
      <c r="AK207" s="22"/>
      <c r="AL207" s="22"/>
      <c r="AM207" s="22"/>
      <c r="AN207" s="22"/>
      <c r="AO207" s="22"/>
      <c r="AP207" s="22">
        <v>601163</v>
      </c>
    </row>
    <row r="208" spans="1:42" x14ac:dyDescent="0.25">
      <c r="A208" s="22" t="s">
        <v>120</v>
      </c>
      <c r="B208" s="22" t="s">
        <v>511</v>
      </c>
      <c r="C208" s="22" t="s">
        <v>534</v>
      </c>
      <c r="D208" s="22" t="s">
        <v>535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430</v>
      </c>
      <c r="M208" s="22">
        <v>0</v>
      </c>
      <c r="N208" s="22">
        <v>10404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75804</v>
      </c>
      <c r="U208" s="22">
        <v>42606</v>
      </c>
      <c r="V208" s="22">
        <v>42079</v>
      </c>
      <c r="W208" s="22">
        <v>0</v>
      </c>
      <c r="X208" s="22">
        <v>228</v>
      </c>
      <c r="Y208" s="22">
        <v>0</v>
      </c>
      <c r="Z208" s="22">
        <v>0</v>
      </c>
      <c r="AA208" s="22">
        <v>0</v>
      </c>
      <c r="AB208" s="22">
        <v>160</v>
      </c>
      <c r="AC208" s="22">
        <v>0</v>
      </c>
      <c r="AD208" s="22">
        <v>0</v>
      </c>
      <c r="AE208" s="22">
        <v>0</v>
      </c>
      <c r="AF208" s="22">
        <v>1358</v>
      </c>
      <c r="AG208" s="22">
        <v>0</v>
      </c>
      <c r="AH208" s="22">
        <v>0</v>
      </c>
      <c r="AI208" s="22">
        <v>25849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198918</v>
      </c>
    </row>
    <row r="209" spans="1:42" x14ac:dyDescent="0.25">
      <c r="A209" s="22" t="s">
        <v>120</v>
      </c>
      <c r="B209" s="22" t="s">
        <v>511</v>
      </c>
      <c r="C209" s="22" t="s">
        <v>536</v>
      </c>
      <c r="D209" s="22" t="s">
        <v>537</v>
      </c>
      <c r="E209" s="22">
        <v>0</v>
      </c>
      <c r="F209" s="22">
        <v>1780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420</v>
      </c>
      <c r="P209" s="22">
        <v>0</v>
      </c>
      <c r="Q209" s="22">
        <v>0</v>
      </c>
      <c r="R209" s="22">
        <v>0</v>
      </c>
      <c r="S209" s="22">
        <v>0</v>
      </c>
      <c r="T209" s="22">
        <v>80952</v>
      </c>
      <c r="U209" s="22">
        <v>46334</v>
      </c>
      <c r="V209" s="22">
        <v>16565</v>
      </c>
      <c r="W209" s="22">
        <v>0</v>
      </c>
      <c r="X209" s="22">
        <v>0</v>
      </c>
      <c r="Y209" s="22">
        <v>0</v>
      </c>
      <c r="Z209" s="22">
        <v>760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1945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148756</v>
      </c>
    </row>
    <row r="210" spans="1:42" x14ac:dyDescent="0.25">
      <c r="A210" s="22" t="s">
        <v>120</v>
      </c>
      <c r="B210" s="22" t="s">
        <v>511</v>
      </c>
      <c r="C210" s="22" t="s">
        <v>538</v>
      </c>
      <c r="D210" s="22" t="s">
        <v>539</v>
      </c>
      <c r="E210" s="22">
        <v>0</v>
      </c>
      <c r="F210" s="22">
        <v>240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47060</v>
      </c>
      <c r="U210" s="22">
        <v>10182</v>
      </c>
      <c r="V210" s="22">
        <v>3943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61425</v>
      </c>
    </row>
    <row r="211" spans="1:42" x14ac:dyDescent="0.25">
      <c r="A211" s="22" t="s">
        <v>120</v>
      </c>
      <c r="B211" s="22" t="s">
        <v>511</v>
      </c>
      <c r="C211" s="22" t="s">
        <v>540</v>
      </c>
      <c r="D211" s="22" t="s">
        <v>541</v>
      </c>
      <c r="E211" s="22">
        <v>0</v>
      </c>
      <c r="F211" s="22">
        <v>7048</v>
      </c>
      <c r="G211" s="22">
        <v>0</v>
      </c>
      <c r="H211" s="22">
        <v>0</v>
      </c>
      <c r="I211" s="22">
        <v>4428</v>
      </c>
      <c r="J211" s="22">
        <v>0</v>
      </c>
      <c r="K211" s="22">
        <v>0</v>
      </c>
      <c r="L211" s="22">
        <v>0</v>
      </c>
      <c r="M211" s="22">
        <v>0</v>
      </c>
      <c r="N211" s="22">
        <v>115</v>
      </c>
      <c r="O211" s="22">
        <v>0</v>
      </c>
      <c r="P211" s="22">
        <v>205</v>
      </c>
      <c r="Q211" s="22">
        <v>0</v>
      </c>
      <c r="R211" s="22">
        <v>0</v>
      </c>
      <c r="S211" s="22">
        <v>0</v>
      </c>
      <c r="T211" s="22">
        <v>261458</v>
      </c>
      <c r="U211" s="22">
        <v>95314</v>
      </c>
      <c r="V211" s="22">
        <v>87463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9238</v>
      </c>
      <c r="AJ211" s="22">
        <v>0</v>
      </c>
      <c r="AK211" s="22">
        <v>0</v>
      </c>
      <c r="AL211" s="22">
        <v>0</v>
      </c>
      <c r="AM211" s="22">
        <v>1146890</v>
      </c>
      <c r="AN211" s="22">
        <v>0</v>
      </c>
      <c r="AO211" s="22">
        <v>0</v>
      </c>
      <c r="AP211" s="22">
        <v>1612159</v>
      </c>
    </row>
    <row r="212" spans="1:42" x14ac:dyDescent="0.25">
      <c r="A212" s="22" t="s">
        <v>120</v>
      </c>
      <c r="B212" s="22" t="s">
        <v>511</v>
      </c>
      <c r="C212" s="22" t="s">
        <v>542</v>
      </c>
      <c r="D212" s="22" t="s">
        <v>543</v>
      </c>
      <c r="E212" s="22">
        <v>0</v>
      </c>
      <c r="F212" s="22">
        <v>8690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4005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70759</v>
      </c>
      <c r="U212" s="22">
        <v>50025</v>
      </c>
      <c r="V212" s="22">
        <v>54875</v>
      </c>
      <c r="W212" s="22">
        <v>0</v>
      </c>
      <c r="X212" s="22">
        <v>9262</v>
      </c>
      <c r="Y212" s="22">
        <v>0</v>
      </c>
      <c r="Z212" s="22">
        <v>180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142492</v>
      </c>
      <c r="AJ212" s="22">
        <v>3233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343521</v>
      </c>
    </row>
    <row r="213" spans="1:42" x14ac:dyDescent="0.25">
      <c r="A213" s="22" t="s">
        <v>120</v>
      </c>
      <c r="B213" s="22" t="s">
        <v>511</v>
      </c>
      <c r="C213" s="22" t="s">
        <v>544</v>
      </c>
      <c r="D213" s="22" t="s">
        <v>545</v>
      </c>
      <c r="E213" s="22">
        <v>0</v>
      </c>
      <c r="F213" s="22">
        <v>100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1263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107635</v>
      </c>
      <c r="U213" s="22">
        <v>9110</v>
      </c>
      <c r="V213" s="22">
        <v>0</v>
      </c>
      <c r="W213" s="22">
        <v>0</v>
      </c>
      <c r="X213" s="22">
        <v>0</v>
      </c>
      <c r="Y213" s="22">
        <v>0</v>
      </c>
      <c r="Z213" s="22">
        <v>4435</v>
      </c>
      <c r="AA213" s="22">
        <v>0</v>
      </c>
      <c r="AB213" s="22">
        <v>0</v>
      </c>
      <c r="AC213" s="22">
        <v>0</v>
      </c>
      <c r="AD213" s="22">
        <v>48685</v>
      </c>
      <c r="AE213" s="22">
        <v>0</v>
      </c>
      <c r="AF213" s="22">
        <v>0</v>
      </c>
      <c r="AG213" s="22">
        <v>0</v>
      </c>
      <c r="AH213" s="22">
        <v>0</v>
      </c>
      <c r="AI213" s="22">
        <v>513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171741</v>
      </c>
    </row>
    <row r="214" spans="1:42" x14ac:dyDescent="0.25">
      <c r="A214" s="22" t="s">
        <v>120</v>
      </c>
      <c r="B214" s="22" t="s">
        <v>511</v>
      </c>
      <c r="C214" s="22" t="s">
        <v>546</v>
      </c>
      <c r="D214" s="22" t="s">
        <v>547</v>
      </c>
      <c r="E214" s="22">
        <v>0</v>
      </c>
      <c r="F214" s="22">
        <v>817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142973</v>
      </c>
      <c r="U214" s="22">
        <v>48538</v>
      </c>
      <c r="V214" s="22">
        <v>27096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60466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279890</v>
      </c>
    </row>
    <row r="215" spans="1:42" x14ac:dyDescent="0.25">
      <c r="A215" s="22" t="s">
        <v>120</v>
      </c>
      <c r="B215" s="22" t="s">
        <v>511</v>
      </c>
      <c r="C215" s="22" t="s">
        <v>548</v>
      </c>
      <c r="D215" s="22" t="s">
        <v>549</v>
      </c>
      <c r="E215" s="22">
        <v>0</v>
      </c>
      <c r="F215" s="22">
        <v>25441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1600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63051</v>
      </c>
      <c r="U215" s="22">
        <v>16201</v>
      </c>
      <c r="V215" s="22">
        <v>21784</v>
      </c>
      <c r="W215" s="22">
        <v>0</v>
      </c>
      <c r="X215" s="22">
        <v>0</v>
      </c>
      <c r="Y215" s="22">
        <v>0</v>
      </c>
      <c r="Z215" s="22">
        <v>1000</v>
      </c>
      <c r="AA215" s="22">
        <v>0</v>
      </c>
      <c r="AB215" s="22">
        <v>190</v>
      </c>
      <c r="AC215" s="22">
        <v>0</v>
      </c>
      <c r="AD215" s="22">
        <v>70</v>
      </c>
      <c r="AE215" s="22">
        <v>0</v>
      </c>
      <c r="AF215" s="22">
        <v>0</v>
      </c>
      <c r="AG215" s="22">
        <v>0</v>
      </c>
      <c r="AH215" s="22">
        <v>0</v>
      </c>
      <c r="AI215" s="22">
        <v>3958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133295</v>
      </c>
    </row>
    <row r="216" spans="1:42" x14ac:dyDescent="0.25">
      <c r="A216" s="22" t="s">
        <v>120</v>
      </c>
      <c r="B216" s="22" t="s">
        <v>511</v>
      </c>
      <c r="C216" s="22" t="s">
        <v>550</v>
      </c>
      <c r="D216" s="22" t="s">
        <v>551</v>
      </c>
      <c r="E216" s="22">
        <v>0</v>
      </c>
      <c r="F216" s="22">
        <v>22191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13074</v>
      </c>
      <c r="M216" s="22">
        <v>0</v>
      </c>
      <c r="N216" s="22">
        <v>0</v>
      </c>
      <c r="O216" s="22">
        <v>84</v>
      </c>
      <c r="P216" s="22">
        <v>0</v>
      </c>
      <c r="Q216" s="22">
        <v>0</v>
      </c>
      <c r="R216" s="22">
        <v>0</v>
      </c>
      <c r="S216" s="22">
        <v>0</v>
      </c>
      <c r="T216" s="22">
        <v>117655</v>
      </c>
      <c r="U216" s="22">
        <v>67190</v>
      </c>
      <c r="V216" s="22">
        <v>34633</v>
      </c>
      <c r="W216" s="22">
        <v>0</v>
      </c>
      <c r="X216" s="22">
        <v>0</v>
      </c>
      <c r="Y216" s="22">
        <v>0</v>
      </c>
      <c r="Z216" s="22">
        <v>3600</v>
      </c>
      <c r="AA216" s="22">
        <v>0</v>
      </c>
      <c r="AB216" s="22">
        <v>1120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6324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265871</v>
      </c>
    </row>
    <row r="217" spans="1:42" x14ac:dyDescent="0.25">
      <c r="A217" s="22" t="s">
        <v>120</v>
      </c>
      <c r="B217" s="22" t="s">
        <v>511</v>
      </c>
      <c r="C217" s="22" t="s">
        <v>552</v>
      </c>
      <c r="D217" s="22" t="s">
        <v>553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68536</v>
      </c>
      <c r="U217" s="22">
        <v>32985</v>
      </c>
      <c r="V217" s="22">
        <v>21288</v>
      </c>
      <c r="W217" s="22">
        <v>0</v>
      </c>
      <c r="X217" s="22">
        <v>0</v>
      </c>
      <c r="Y217" s="22">
        <v>0</v>
      </c>
      <c r="Z217" s="22">
        <v>700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123509</v>
      </c>
    </row>
    <row r="218" spans="1:42" x14ac:dyDescent="0.25">
      <c r="A218" s="22" t="s">
        <v>120</v>
      </c>
      <c r="B218" s="22" t="s">
        <v>511</v>
      </c>
      <c r="C218" s="22" t="s">
        <v>554</v>
      </c>
      <c r="D218" s="22" t="s">
        <v>555</v>
      </c>
      <c r="E218" s="22">
        <v>0</v>
      </c>
      <c r="F218" s="22">
        <v>997</v>
      </c>
      <c r="G218" s="22">
        <v>0</v>
      </c>
      <c r="H218" s="22">
        <v>0</v>
      </c>
      <c r="I218" s="22">
        <v>1350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1535</v>
      </c>
      <c r="P218" s="22">
        <v>0</v>
      </c>
      <c r="Q218" s="22">
        <v>0</v>
      </c>
      <c r="R218" s="22">
        <v>0</v>
      </c>
      <c r="S218" s="22">
        <v>0</v>
      </c>
      <c r="T218" s="22">
        <v>48709</v>
      </c>
      <c r="U218" s="22">
        <v>32692</v>
      </c>
      <c r="V218" s="22">
        <v>32265</v>
      </c>
      <c r="W218" s="22">
        <v>0</v>
      </c>
      <c r="X218" s="22">
        <v>0</v>
      </c>
      <c r="Y218" s="22">
        <v>0</v>
      </c>
      <c r="Z218" s="22">
        <v>255</v>
      </c>
      <c r="AA218" s="22">
        <v>0</v>
      </c>
      <c r="AB218" s="22">
        <v>0</v>
      </c>
      <c r="AC218" s="22">
        <v>0</v>
      </c>
      <c r="AD218" s="22">
        <v>5000</v>
      </c>
      <c r="AE218" s="22">
        <v>0</v>
      </c>
      <c r="AF218" s="22">
        <v>0</v>
      </c>
      <c r="AG218" s="22">
        <v>0</v>
      </c>
      <c r="AH218" s="22">
        <v>0</v>
      </c>
      <c r="AI218" s="22">
        <v>11240</v>
      </c>
      <c r="AJ218" s="22">
        <v>0</v>
      </c>
      <c r="AK218" s="22">
        <v>0</v>
      </c>
      <c r="AL218" s="22">
        <v>0</v>
      </c>
      <c r="AM218" s="22">
        <v>205859</v>
      </c>
      <c r="AN218" s="22">
        <v>0</v>
      </c>
      <c r="AO218" s="22">
        <v>0</v>
      </c>
      <c r="AP218" s="22">
        <v>339902</v>
      </c>
    </row>
    <row r="219" spans="1:42" x14ac:dyDescent="0.25">
      <c r="A219" s="22" t="s">
        <v>120</v>
      </c>
      <c r="B219" s="22" t="s">
        <v>511</v>
      </c>
      <c r="C219" s="22" t="s">
        <v>556</v>
      </c>
      <c r="D219" s="22" t="s">
        <v>557</v>
      </c>
      <c r="E219" s="22">
        <v>0</v>
      </c>
      <c r="F219" s="22">
        <v>13589</v>
      </c>
      <c r="G219" s="22">
        <v>0</v>
      </c>
      <c r="H219" s="22">
        <v>0</v>
      </c>
      <c r="I219" s="22">
        <v>11443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91595</v>
      </c>
      <c r="U219" s="22">
        <v>27352</v>
      </c>
      <c r="V219" s="22">
        <v>12586</v>
      </c>
      <c r="W219" s="22">
        <v>1086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11061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38</v>
      </c>
      <c r="AP219" s="22">
        <v>168750</v>
      </c>
    </row>
    <row r="220" spans="1:42" x14ac:dyDescent="0.25">
      <c r="A220" s="22" t="s">
        <v>120</v>
      </c>
      <c r="B220" s="22" t="s">
        <v>511</v>
      </c>
      <c r="C220" s="22" t="s">
        <v>558</v>
      </c>
      <c r="D220" s="22" t="s">
        <v>559</v>
      </c>
      <c r="E220" s="22">
        <v>0</v>
      </c>
      <c r="F220" s="22">
        <v>13062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82256</v>
      </c>
      <c r="U220" s="22">
        <v>26590</v>
      </c>
      <c r="V220" s="22">
        <v>52687</v>
      </c>
      <c r="W220" s="22">
        <v>0</v>
      </c>
      <c r="X220" s="22">
        <v>14912</v>
      </c>
      <c r="Y220" s="22">
        <v>0</v>
      </c>
      <c r="Z220" s="22">
        <v>1718</v>
      </c>
      <c r="AA220" s="22">
        <v>0</v>
      </c>
      <c r="AB220" s="22">
        <v>20580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25</v>
      </c>
      <c r="AJ220" s="22">
        <v>1000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212830</v>
      </c>
    </row>
    <row r="221" spans="1:42" x14ac:dyDescent="0.25">
      <c r="A221" s="22" t="s">
        <v>120</v>
      </c>
      <c r="B221" s="22" t="s">
        <v>511</v>
      </c>
      <c r="C221" s="22" t="s">
        <v>560</v>
      </c>
      <c r="D221" s="22" t="s">
        <v>561</v>
      </c>
      <c r="E221" s="22">
        <v>0</v>
      </c>
      <c r="F221" s="22">
        <v>4532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109413</v>
      </c>
      <c r="U221" s="22">
        <v>20325</v>
      </c>
      <c r="V221" s="22">
        <v>36927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1833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173030</v>
      </c>
    </row>
    <row r="222" spans="1:42" x14ac:dyDescent="0.25">
      <c r="A222" s="22" t="s">
        <v>120</v>
      </c>
      <c r="B222" s="22" t="s">
        <v>511</v>
      </c>
      <c r="C222" s="22" t="s">
        <v>562</v>
      </c>
      <c r="D222" s="22" t="s">
        <v>563</v>
      </c>
      <c r="E222" s="22">
        <v>0</v>
      </c>
      <c r="F222" s="22">
        <v>826</v>
      </c>
      <c r="G222" s="22">
        <v>0</v>
      </c>
      <c r="H222" s="22">
        <v>0</v>
      </c>
      <c r="I222" s="22">
        <v>1200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217405</v>
      </c>
      <c r="U222" s="22">
        <v>57418</v>
      </c>
      <c r="V222" s="22">
        <v>94554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96162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467565</v>
      </c>
    </row>
    <row r="223" spans="1:42" x14ac:dyDescent="0.25">
      <c r="A223" s="22" t="s">
        <v>120</v>
      </c>
      <c r="B223" s="22" t="s">
        <v>511</v>
      </c>
      <c r="C223" s="22" t="s">
        <v>564</v>
      </c>
      <c r="D223" s="22" t="s">
        <v>565</v>
      </c>
      <c r="E223" s="22">
        <v>0</v>
      </c>
      <c r="F223" s="22">
        <v>416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76873</v>
      </c>
      <c r="U223" s="22">
        <v>14072</v>
      </c>
      <c r="V223" s="22">
        <v>22760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1652</v>
      </c>
      <c r="AP223" s="22">
        <v>115773</v>
      </c>
    </row>
    <row r="224" spans="1:42" x14ac:dyDescent="0.25">
      <c r="A224" s="22" t="s">
        <v>120</v>
      </c>
      <c r="B224" s="22" t="s">
        <v>511</v>
      </c>
      <c r="C224" s="22" t="s">
        <v>566</v>
      </c>
      <c r="D224" s="22" t="s">
        <v>567</v>
      </c>
      <c r="E224" s="22">
        <v>0</v>
      </c>
      <c r="F224" s="22">
        <v>0</v>
      </c>
      <c r="G224" s="22">
        <v>500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14404</v>
      </c>
      <c r="P224" s="22">
        <v>0</v>
      </c>
      <c r="Q224" s="22">
        <v>0</v>
      </c>
      <c r="R224" s="22">
        <v>0</v>
      </c>
      <c r="S224" s="22">
        <v>0</v>
      </c>
      <c r="T224" s="22">
        <v>69743</v>
      </c>
      <c r="U224" s="22">
        <v>12716</v>
      </c>
      <c r="V224" s="22">
        <v>20479</v>
      </c>
      <c r="W224" s="22">
        <v>0</v>
      </c>
      <c r="X224" s="22">
        <v>0</v>
      </c>
      <c r="Y224" s="22">
        <v>0</v>
      </c>
      <c r="Z224" s="22">
        <v>430</v>
      </c>
      <c r="AA224" s="22">
        <v>0</v>
      </c>
      <c r="AB224" s="22">
        <v>40000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158272</v>
      </c>
    </row>
    <row r="225" spans="1:42" x14ac:dyDescent="0.25">
      <c r="A225" s="22" t="s">
        <v>120</v>
      </c>
      <c r="B225" s="22" t="s">
        <v>511</v>
      </c>
      <c r="C225" s="22" t="s">
        <v>568</v>
      </c>
      <c r="D225" s="22" t="s">
        <v>569</v>
      </c>
      <c r="E225" s="22">
        <v>0</v>
      </c>
      <c r="F225" s="22">
        <v>8901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515</v>
      </c>
      <c r="P225" s="22">
        <v>0</v>
      </c>
      <c r="Q225" s="22">
        <v>0</v>
      </c>
      <c r="R225" s="22">
        <v>0</v>
      </c>
      <c r="S225" s="22">
        <v>0</v>
      </c>
      <c r="T225" s="22">
        <v>143803</v>
      </c>
      <c r="U225" s="22">
        <v>46674</v>
      </c>
      <c r="V225" s="22">
        <v>29780</v>
      </c>
      <c r="W225" s="22">
        <v>0</v>
      </c>
      <c r="X225" s="22">
        <v>0</v>
      </c>
      <c r="Y225" s="22">
        <v>0</v>
      </c>
      <c r="Z225" s="22">
        <v>2600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232273</v>
      </c>
    </row>
    <row r="226" spans="1:42" x14ac:dyDescent="0.25">
      <c r="A226" s="22" t="s">
        <v>120</v>
      </c>
      <c r="B226" s="22" t="s">
        <v>511</v>
      </c>
      <c r="C226" s="22" t="s">
        <v>570</v>
      </c>
      <c r="D226" s="22" t="s">
        <v>571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3278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11540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10</v>
      </c>
      <c r="AE226" s="22">
        <v>0</v>
      </c>
      <c r="AF226" s="22">
        <v>0</v>
      </c>
      <c r="AG226" s="22">
        <v>0</v>
      </c>
      <c r="AH226" s="22">
        <v>0</v>
      </c>
      <c r="AI226" s="22">
        <v>13500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28328</v>
      </c>
    </row>
    <row r="227" spans="1:42" x14ac:dyDescent="0.25">
      <c r="A227" s="22" t="s">
        <v>120</v>
      </c>
      <c r="B227" s="22" t="s">
        <v>511</v>
      </c>
      <c r="C227" s="22" t="s">
        <v>572</v>
      </c>
      <c r="D227" s="22" t="s">
        <v>573</v>
      </c>
      <c r="E227" s="22">
        <v>0</v>
      </c>
      <c r="F227" s="22">
        <v>907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150</v>
      </c>
      <c r="P227" s="22">
        <v>0</v>
      </c>
      <c r="Q227" s="22">
        <v>0</v>
      </c>
      <c r="R227" s="22">
        <v>0</v>
      </c>
      <c r="S227" s="22">
        <v>0</v>
      </c>
      <c r="T227" s="22">
        <v>49174</v>
      </c>
      <c r="U227" s="22">
        <v>14175</v>
      </c>
      <c r="V227" s="22">
        <v>4863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69269</v>
      </c>
    </row>
    <row r="228" spans="1:42" x14ac:dyDescent="0.25">
      <c r="A228" s="22" t="s">
        <v>120</v>
      </c>
      <c r="B228" s="22" t="s">
        <v>511</v>
      </c>
      <c r="C228" s="22" t="s">
        <v>574</v>
      </c>
      <c r="D228" s="22" t="s">
        <v>575</v>
      </c>
      <c r="E228" s="22">
        <v>0</v>
      </c>
      <c r="F228" s="22">
        <v>1897</v>
      </c>
      <c r="G228" s="22">
        <v>0</v>
      </c>
      <c r="H228" s="22">
        <v>0</v>
      </c>
      <c r="I228" s="22">
        <v>6329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141687</v>
      </c>
      <c r="U228" s="22">
        <v>58203</v>
      </c>
      <c r="V228" s="22">
        <v>67165</v>
      </c>
      <c r="W228" s="22">
        <v>827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37000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1645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314753</v>
      </c>
    </row>
    <row r="229" spans="1:42" x14ac:dyDescent="0.25">
      <c r="A229" s="22" t="s">
        <v>120</v>
      </c>
      <c r="B229" s="22" t="s">
        <v>511</v>
      </c>
      <c r="C229" s="22" t="s">
        <v>576</v>
      </c>
      <c r="D229" s="22" t="s">
        <v>577</v>
      </c>
      <c r="E229" s="22">
        <v>0</v>
      </c>
      <c r="F229" s="22">
        <v>12219</v>
      </c>
      <c r="G229" s="22">
        <v>0</v>
      </c>
      <c r="H229" s="22">
        <v>0</v>
      </c>
      <c r="I229" s="22">
        <v>3175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76573</v>
      </c>
      <c r="U229" s="22">
        <v>16177</v>
      </c>
      <c r="V229" s="22">
        <v>16262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14304</v>
      </c>
      <c r="AE229" s="22">
        <v>0</v>
      </c>
      <c r="AF229" s="22">
        <v>0</v>
      </c>
      <c r="AG229" s="22">
        <v>0</v>
      </c>
      <c r="AH229" s="22">
        <v>0</v>
      </c>
      <c r="AI229" s="22">
        <v>1271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139981</v>
      </c>
    </row>
    <row r="230" spans="1:42" x14ac:dyDescent="0.25">
      <c r="A230" s="22" t="s">
        <v>120</v>
      </c>
      <c r="B230" s="22" t="s">
        <v>511</v>
      </c>
      <c r="C230" s="22" t="s">
        <v>578</v>
      </c>
      <c r="D230" s="22" t="s">
        <v>579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34319</v>
      </c>
      <c r="U230" s="22">
        <v>15760</v>
      </c>
      <c r="V230" s="22">
        <v>17469</v>
      </c>
      <c r="W230" s="22">
        <v>0</v>
      </c>
      <c r="X230" s="22">
        <v>0</v>
      </c>
      <c r="Y230" s="22">
        <v>0</v>
      </c>
      <c r="Z230" s="22">
        <v>675</v>
      </c>
      <c r="AA230" s="22">
        <v>0</v>
      </c>
      <c r="AB230" s="22">
        <v>0</v>
      </c>
      <c r="AC230" s="22">
        <v>0</v>
      </c>
      <c r="AD230" s="22">
        <v>10756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78979</v>
      </c>
    </row>
    <row r="231" spans="1:42" x14ac:dyDescent="0.25">
      <c r="A231" s="22" t="s">
        <v>120</v>
      </c>
      <c r="B231" s="22" t="s">
        <v>511</v>
      </c>
      <c r="C231" s="22" t="s">
        <v>580</v>
      </c>
      <c r="D231" s="22" t="s">
        <v>581</v>
      </c>
      <c r="E231" s="22">
        <v>0</v>
      </c>
      <c r="F231" s="22">
        <v>957</v>
      </c>
      <c r="G231" s="22">
        <v>0</v>
      </c>
      <c r="H231" s="22">
        <v>0</v>
      </c>
      <c r="I231" s="22">
        <v>7050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6425</v>
      </c>
      <c r="P231" s="22">
        <v>0</v>
      </c>
      <c r="Q231" s="22">
        <v>0</v>
      </c>
      <c r="R231" s="22">
        <v>0</v>
      </c>
      <c r="S231" s="22">
        <v>0</v>
      </c>
      <c r="T231" s="22">
        <v>140225</v>
      </c>
      <c r="U231" s="22">
        <v>41857</v>
      </c>
      <c r="V231" s="22">
        <v>28542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225056</v>
      </c>
    </row>
    <row r="232" spans="1:42" x14ac:dyDescent="0.25">
      <c r="A232" s="22" t="s">
        <v>120</v>
      </c>
      <c r="B232" s="22" t="s">
        <v>511</v>
      </c>
      <c r="C232" s="22" t="s">
        <v>582</v>
      </c>
      <c r="D232" s="22" t="s">
        <v>583</v>
      </c>
      <c r="E232" s="22">
        <v>0</v>
      </c>
      <c r="F232" s="22">
        <v>1240</v>
      </c>
      <c r="G232" s="22">
        <v>0</v>
      </c>
      <c r="H232" s="22">
        <v>0</v>
      </c>
      <c r="I232" s="22">
        <v>5400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189240</v>
      </c>
      <c r="U232" s="22">
        <v>38424</v>
      </c>
      <c r="V232" s="22">
        <v>46319</v>
      </c>
      <c r="W232" s="22">
        <v>0</v>
      </c>
      <c r="X232" s="22">
        <v>0</v>
      </c>
      <c r="Y232" s="22">
        <v>0</v>
      </c>
      <c r="Z232" s="22">
        <v>2169</v>
      </c>
      <c r="AA232" s="22">
        <v>0</v>
      </c>
      <c r="AB232" s="22">
        <v>0</v>
      </c>
      <c r="AC232" s="22">
        <v>0</v>
      </c>
      <c r="AD232" s="22">
        <v>16243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299035</v>
      </c>
    </row>
    <row r="233" spans="1:42" x14ac:dyDescent="0.25">
      <c r="A233" s="22" t="s">
        <v>120</v>
      </c>
      <c r="B233" s="22" t="s">
        <v>511</v>
      </c>
      <c r="C233" s="22" t="s">
        <v>584</v>
      </c>
      <c r="D233" s="22" t="s">
        <v>585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21562</v>
      </c>
      <c r="U233" s="22">
        <v>10944</v>
      </c>
      <c r="V233" s="22">
        <v>8305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40811</v>
      </c>
    </row>
    <row r="234" spans="1:42" x14ac:dyDescent="0.25">
      <c r="A234" s="22" t="s">
        <v>120</v>
      </c>
      <c r="B234" s="22" t="s">
        <v>511</v>
      </c>
      <c r="C234" s="22" t="s">
        <v>586</v>
      </c>
      <c r="D234" s="22" t="s">
        <v>587</v>
      </c>
      <c r="E234" s="22">
        <v>3646</v>
      </c>
      <c r="F234" s="22">
        <v>0</v>
      </c>
      <c r="G234" s="22">
        <v>0</v>
      </c>
      <c r="H234" s="22">
        <v>0</v>
      </c>
      <c r="I234" s="22">
        <v>20259</v>
      </c>
      <c r="J234" s="22">
        <v>0</v>
      </c>
      <c r="K234" s="22">
        <v>0</v>
      </c>
      <c r="L234" s="22">
        <v>70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52228</v>
      </c>
      <c r="U234" s="22">
        <v>15552</v>
      </c>
      <c r="V234" s="22">
        <v>18229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14500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124484</v>
      </c>
    </row>
    <row r="235" spans="1:42" x14ac:dyDescent="0.25">
      <c r="A235" s="22" t="s">
        <v>120</v>
      </c>
      <c r="B235" s="22" t="s">
        <v>511</v>
      </c>
      <c r="C235" s="22" t="s">
        <v>588</v>
      </c>
      <c r="D235" s="22" t="s">
        <v>589</v>
      </c>
      <c r="E235" s="22">
        <v>0</v>
      </c>
      <c r="F235" s="22">
        <v>150</v>
      </c>
      <c r="G235" s="22">
        <v>0</v>
      </c>
      <c r="H235" s="22">
        <v>0</v>
      </c>
      <c r="I235" s="22">
        <v>4659</v>
      </c>
      <c r="J235" s="22">
        <v>0</v>
      </c>
      <c r="K235" s="22">
        <v>0</v>
      </c>
      <c r="L235" s="22">
        <v>535</v>
      </c>
      <c r="M235" s="22">
        <v>0</v>
      </c>
      <c r="N235" s="22">
        <v>0</v>
      </c>
      <c r="O235" s="22">
        <v>873</v>
      </c>
      <c r="P235" s="22">
        <v>0</v>
      </c>
      <c r="Q235" s="22">
        <v>0</v>
      </c>
      <c r="R235" s="22">
        <v>0</v>
      </c>
      <c r="S235" s="22">
        <v>0</v>
      </c>
      <c r="T235" s="22">
        <v>22023</v>
      </c>
      <c r="U235" s="22">
        <v>14386</v>
      </c>
      <c r="V235" s="22">
        <v>9764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10710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63100</v>
      </c>
    </row>
    <row r="236" spans="1:42" x14ac:dyDescent="0.25">
      <c r="A236" s="22" t="s">
        <v>120</v>
      </c>
      <c r="B236" s="22" t="s">
        <v>511</v>
      </c>
      <c r="C236" s="22" t="s">
        <v>590</v>
      </c>
      <c r="D236" s="22" t="s">
        <v>591</v>
      </c>
      <c r="E236" s="22">
        <v>0</v>
      </c>
      <c r="F236" s="22">
        <v>2358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2538</v>
      </c>
      <c r="P236" s="22">
        <v>0</v>
      </c>
      <c r="Q236" s="22">
        <v>0</v>
      </c>
      <c r="R236" s="22">
        <v>0</v>
      </c>
      <c r="S236" s="22">
        <v>0</v>
      </c>
      <c r="T236" s="22">
        <v>68261</v>
      </c>
      <c r="U236" s="22">
        <v>49096</v>
      </c>
      <c r="V236" s="22">
        <v>47418</v>
      </c>
      <c r="W236" s="22">
        <v>0</v>
      </c>
      <c r="X236" s="22">
        <v>0</v>
      </c>
      <c r="Y236" s="22">
        <v>0</v>
      </c>
      <c r="Z236" s="22">
        <v>349</v>
      </c>
      <c r="AA236" s="22">
        <v>0</v>
      </c>
      <c r="AB236" s="22">
        <v>0</v>
      </c>
      <c r="AC236" s="22">
        <v>0</v>
      </c>
      <c r="AD236" s="22">
        <v>16580</v>
      </c>
      <c r="AE236" s="22">
        <v>0</v>
      </c>
      <c r="AF236" s="22">
        <v>0</v>
      </c>
      <c r="AG236" s="22">
        <v>0</v>
      </c>
      <c r="AH236" s="22">
        <v>0</v>
      </c>
      <c r="AI236" s="22">
        <v>10274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196874</v>
      </c>
    </row>
    <row r="237" spans="1:42" x14ac:dyDescent="0.25">
      <c r="A237" s="22" t="s">
        <v>120</v>
      </c>
      <c r="B237" s="22" t="s">
        <v>511</v>
      </c>
      <c r="C237" s="22" t="s">
        <v>592</v>
      </c>
      <c r="D237" s="22" t="s">
        <v>593</v>
      </c>
      <c r="E237" s="22">
        <v>0</v>
      </c>
      <c r="F237" s="22">
        <v>9307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986</v>
      </c>
      <c r="P237" s="22">
        <v>0</v>
      </c>
      <c r="Q237" s="22">
        <v>0</v>
      </c>
      <c r="R237" s="22">
        <v>0</v>
      </c>
      <c r="S237" s="22">
        <v>0</v>
      </c>
      <c r="T237" s="22">
        <v>37877</v>
      </c>
      <c r="U237" s="22">
        <v>25404</v>
      </c>
      <c r="V237" s="22">
        <v>30007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12500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365</v>
      </c>
      <c r="AK237" s="22">
        <v>0</v>
      </c>
      <c r="AL237" s="22">
        <v>5454</v>
      </c>
      <c r="AM237" s="22">
        <v>0</v>
      </c>
      <c r="AN237" s="22">
        <v>0</v>
      </c>
      <c r="AO237" s="22">
        <v>0</v>
      </c>
      <c r="AP237" s="22">
        <v>121900</v>
      </c>
    </row>
    <row r="238" spans="1:42" x14ac:dyDescent="0.25">
      <c r="A238" s="22" t="s">
        <v>120</v>
      </c>
      <c r="B238" s="22" t="s">
        <v>511</v>
      </c>
      <c r="C238" s="22" t="s">
        <v>594</v>
      </c>
      <c r="D238" s="22" t="s">
        <v>595</v>
      </c>
      <c r="E238" s="22"/>
      <c r="F238" s="22"/>
      <c r="G238" s="22"/>
      <c r="H238" s="22"/>
      <c r="I238" s="22">
        <v>5500</v>
      </c>
      <c r="J238" s="22"/>
      <c r="K238" s="22"/>
      <c r="L238" s="22"/>
      <c r="M238" s="22"/>
      <c r="N238" s="22"/>
      <c r="O238" s="22">
        <v>3870</v>
      </c>
      <c r="P238" s="22">
        <v>1768</v>
      </c>
      <c r="Q238" s="22"/>
      <c r="R238" s="22"/>
      <c r="S238" s="22"/>
      <c r="T238" s="22">
        <v>49818</v>
      </c>
      <c r="U238" s="22">
        <v>11944</v>
      </c>
      <c r="V238" s="22">
        <v>12924</v>
      </c>
      <c r="W238" s="22"/>
      <c r="X238" s="22"/>
      <c r="Y238" s="22"/>
      <c r="Z238" s="22"/>
      <c r="AA238" s="22"/>
      <c r="AB238" s="22">
        <v>1700</v>
      </c>
      <c r="AC238" s="22"/>
      <c r="AD238" s="22">
        <v>278</v>
      </c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>
        <v>87802</v>
      </c>
    </row>
    <row r="239" spans="1:42" x14ac:dyDescent="0.25">
      <c r="A239" s="22" t="s">
        <v>120</v>
      </c>
      <c r="B239" s="22" t="s">
        <v>511</v>
      </c>
      <c r="C239" s="22" t="s">
        <v>596</v>
      </c>
      <c r="D239" s="22" t="s">
        <v>597</v>
      </c>
      <c r="E239" s="22">
        <v>0</v>
      </c>
      <c r="F239" s="22">
        <v>216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487</v>
      </c>
      <c r="P239" s="22">
        <v>9112</v>
      </c>
      <c r="Q239" s="22">
        <v>0</v>
      </c>
      <c r="R239" s="22">
        <v>0</v>
      </c>
      <c r="S239" s="22">
        <v>0</v>
      </c>
      <c r="T239" s="22">
        <v>114026</v>
      </c>
      <c r="U239" s="22">
        <v>56777</v>
      </c>
      <c r="V239" s="22">
        <v>42128</v>
      </c>
      <c r="W239" s="22">
        <v>0</v>
      </c>
      <c r="X239" s="22">
        <v>0</v>
      </c>
      <c r="Y239" s="22">
        <v>0</v>
      </c>
      <c r="Z239" s="22">
        <v>1539</v>
      </c>
      <c r="AA239" s="22">
        <v>0</v>
      </c>
      <c r="AB239" s="22">
        <v>1057</v>
      </c>
      <c r="AC239" s="22">
        <v>0</v>
      </c>
      <c r="AD239" s="22">
        <v>11556</v>
      </c>
      <c r="AE239" s="22">
        <v>0</v>
      </c>
      <c r="AF239" s="22">
        <v>0</v>
      </c>
      <c r="AG239" s="22">
        <v>0</v>
      </c>
      <c r="AH239" s="22">
        <v>0</v>
      </c>
      <c r="AI239" s="22">
        <v>17476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254374</v>
      </c>
    </row>
    <row r="240" spans="1:42" x14ac:dyDescent="0.25">
      <c r="A240" s="22" t="s">
        <v>120</v>
      </c>
      <c r="B240" s="22" t="s">
        <v>511</v>
      </c>
      <c r="C240" s="22" t="s">
        <v>598</v>
      </c>
      <c r="D240" s="22" t="s">
        <v>599</v>
      </c>
      <c r="E240" s="22">
        <v>0</v>
      </c>
      <c r="F240" s="22">
        <v>1873</v>
      </c>
      <c r="G240" s="22">
        <v>0</v>
      </c>
      <c r="H240" s="22">
        <v>0</v>
      </c>
      <c r="I240" s="22">
        <v>9120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89998</v>
      </c>
      <c r="U240" s="22">
        <v>89529</v>
      </c>
      <c r="V240" s="22">
        <v>92832</v>
      </c>
      <c r="W240" s="22">
        <v>0</v>
      </c>
      <c r="X240" s="22">
        <v>0</v>
      </c>
      <c r="Y240" s="22">
        <v>0</v>
      </c>
      <c r="Z240" s="22">
        <v>2700</v>
      </c>
      <c r="AA240" s="22">
        <v>0</v>
      </c>
      <c r="AB240" s="22">
        <v>0</v>
      </c>
      <c r="AC240" s="22">
        <v>0</v>
      </c>
      <c r="AD240" s="22">
        <v>15085</v>
      </c>
      <c r="AE240" s="22">
        <v>0</v>
      </c>
      <c r="AF240" s="22">
        <v>95056</v>
      </c>
      <c r="AG240" s="22">
        <v>0</v>
      </c>
      <c r="AH240" s="22">
        <v>0</v>
      </c>
      <c r="AI240" s="22">
        <v>27005</v>
      </c>
      <c r="AJ240" s="22">
        <v>0</v>
      </c>
      <c r="AK240" s="22">
        <v>0</v>
      </c>
      <c r="AL240" s="22">
        <v>0</v>
      </c>
      <c r="AM240" s="22">
        <v>554453</v>
      </c>
      <c r="AN240" s="22">
        <v>0</v>
      </c>
      <c r="AO240" s="22">
        <v>0</v>
      </c>
      <c r="AP240" s="22">
        <v>977651</v>
      </c>
    </row>
    <row r="241" spans="1:42" x14ac:dyDescent="0.25">
      <c r="A241" s="22" t="s">
        <v>120</v>
      </c>
      <c r="B241" s="22" t="s">
        <v>511</v>
      </c>
      <c r="C241" s="22" t="s">
        <v>600</v>
      </c>
      <c r="D241" s="22" t="s">
        <v>601</v>
      </c>
      <c r="E241" s="22">
        <v>0</v>
      </c>
      <c r="F241" s="22">
        <v>450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53302</v>
      </c>
      <c r="U241" s="22">
        <v>16774</v>
      </c>
      <c r="V241" s="22">
        <v>8962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16570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96058</v>
      </c>
    </row>
    <row r="242" spans="1:42" x14ac:dyDescent="0.25">
      <c r="A242" s="22" t="s">
        <v>120</v>
      </c>
      <c r="B242" s="22" t="s">
        <v>511</v>
      </c>
      <c r="C242" s="22" t="s">
        <v>602</v>
      </c>
      <c r="D242" s="22" t="s">
        <v>603</v>
      </c>
      <c r="E242" s="22">
        <v>0</v>
      </c>
      <c r="F242" s="22">
        <v>211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126542</v>
      </c>
      <c r="U242" s="22">
        <v>27812</v>
      </c>
      <c r="V242" s="22">
        <v>25350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4000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2694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186609</v>
      </c>
    </row>
    <row r="243" spans="1:42" x14ac:dyDescent="0.25">
      <c r="A243" s="22" t="s">
        <v>120</v>
      </c>
      <c r="B243" s="22" t="s">
        <v>511</v>
      </c>
      <c r="C243" s="22" t="s">
        <v>604</v>
      </c>
      <c r="D243" s="22" t="s">
        <v>605</v>
      </c>
      <c r="E243" s="22">
        <v>0</v>
      </c>
      <c r="F243" s="22">
        <v>701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2098</v>
      </c>
      <c r="P243" s="22">
        <v>0</v>
      </c>
      <c r="Q243" s="22">
        <v>0</v>
      </c>
      <c r="R243" s="22">
        <v>0</v>
      </c>
      <c r="S243" s="22">
        <v>0</v>
      </c>
      <c r="T243" s="22">
        <v>81023</v>
      </c>
      <c r="U243" s="22">
        <v>37008</v>
      </c>
      <c r="V243" s="22">
        <v>11792</v>
      </c>
      <c r="W243" s="22">
        <v>0</v>
      </c>
      <c r="X243" s="22">
        <v>0</v>
      </c>
      <c r="Y243" s="22">
        <v>0</v>
      </c>
      <c r="Z243" s="22">
        <v>0</v>
      </c>
      <c r="AA243" s="22">
        <v>248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1466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134336</v>
      </c>
    </row>
    <row r="244" spans="1:42" x14ac:dyDescent="0.25">
      <c r="A244" s="22" t="s">
        <v>120</v>
      </c>
      <c r="B244" s="22" t="s">
        <v>511</v>
      </c>
      <c r="C244" s="22" t="s">
        <v>606</v>
      </c>
      <c r="D244" s="22" t="s">
        <v>607</v>
      </c>
      <c r="E244" s="22">
        <v>0</v>
      </c>
      <c r="F244" s="22">
        <v>36335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18</v>
      </c>
      <c r="O244" s="22">
        <v>215</v>
      </c>
      <c r="P244" s="22">
        <v>0</v>
      </c>
      <c r="Q244" s="22">
        <v>0</v>
      </c>
      <c r="R244" s="22">
        <v>0</v>
      </c>
      <c r="S244" s="22">
        <v>0</v>
      </c>
      <c r="T244" s="22">
        <v>104086</v>
      </c>
      <c r="U244" s="22">
        <v>19472</v>
      </c>
      <c r="V244" s="22">
        <v>24665</v>
      </c>
      <c r="W244" s="22">
        <v>0</v>
      </c>
      <c r="X244" s="22">
        <v>0</v>
      </c>
      <c r="Y244" s="22">
        <v>0</v>
      </c>
      <c r="Z244" s="22">
        <v>965</v>
      </c>
      <c r="AA244" s="22">
        <v>0</v>
      </c>
      <c r="AB244" s="22">
        <v>80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185836</v>
      </c>
    </row>
    <row r="245" spans="1:42" x14ac:dyDescent="0.25">
      <c r="A245" s="22" t="s">
        <v>120</v>
      </c>
      <c r="B245" s="22" t="s">
        <v>511</v>
      </c>
      <c r="C245" s="22" t="s">
        <v>608</v>
      </c>
      <c r="D245" s="22" t="s">
        <v>609</v>
      </c>
      <c r="E245" s="22">
        <v>0</v>
      </c>
      <c r="F245" s="22">
        <v>0</v>
      </c>
      <c r="G245" s="22">
        <v>0</v>
      </c>
      <c r="H245" s="22">
        <v>0</v>
      </c>
      <c r="I245" s="22">
        <v>3000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12837</v>
      </c>
      <c r="U245" s="22">
        <v>2955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11055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29847</v>
      </c>
    </row>
    <row r="246" spans="1:42" x14ac:dyDescent="0.25">
      <c r="A246" s="22" t="s">
        <v>120</v>
      </c>
      <c r="B246" s="22" t="s">
        <v>511</v>
      </c>
      <c r="C246" s="22" t="s">
        <v>610</v>
      </c>
      <c r="D246" s="22" t="s">
        <v>611</v>
      </c>
      <c r="E246" s="22">
        <v>0</v>
      </c>
      <c r="F246" s="22">
        <v>0</v>
      </c>
      <c r="G246" s="22">
        <v>0</v>
      </c>
      <c r="H246" s="22">
        <v>0</v>
      </c>
      <c r="I246" s="22">
        <v>4609</v>
      </c>
      <c r="J246" s="22">
        <v>0</v>
      </c>
      <c r="K246" s="22">
        <v>0</v>
      </c>
      <c r="L246" s="22">
        <v>145</v>
      </c>
      <c r="M246" s="22">
        <v>0</v>
      </c>
      <c r="N246" s="22">
        <v>0</v>
      </c>
      <c r="O246" s="22">
        <v>95</v>
      </c>
      <c r="P246" s="22">
        <v>0</v>
      </c>
      <c r="Q246" s="22">
        <v>0</v>
      </c>
      <c r="R246" s="22">
        <v>0</v>
      </c>
      <c r="S246" s="22">
        <v>0</v>
      </c>
      <c r="T246" s="22">
        <v>29312</v>
      </c>
      <c r="U246" s="22">
        <v>12134</v>
      </c>
      <c r="V246" s="22">
        <v>10696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108109</v>
      </c>
      <c r="AN246" s="22">
        <v>0</v>
      </c>
      <c r="AO246" s="22">
        <v>0</v>
      </c>
      <c r="AP246" s="22">
        <v>165100</v>
      </c>
    </row>
    <row r="247" spans="1:42" x14ac:dyDescent="0.25">
      <c r="A247" s="22" t="s">
        <v>120</v>
      </c>
      <c r="B247" s="22" t="s">
        <v>511</v>
      </c>
      <c r="C247" s="22" t="s">
        <v>612</v>
      </c>
      <c r="D247" s="22" t="s">
        <v>613</v>
      </c>
      <c r="E247" s="22">
        <v>0</v>
      </c>
      <c r="F247" s="22">
        <v>2463</v>
      </c>
      <c r="G247" s="22">
        <v>0</v>
      </c>
      <c r="H247" s="22">
        <v>0</v>
      </c>
      <c r="I247" s="22">
        <v>13814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39090</v>
      </c>
      <c r="U247" s="22">
        <v>8660</v>
      </c>
      <c r="V247" s="22">
        <v>7424</v>
      </c>
      <c r="W247" s="22">
        <v>0</v>
      </c>
      <c r="X247" s="22">
        <v>0</v>
      </c>
      <c r="Y247" s="22">
        <v>0</v>
      </c>
      <c r="Z247" s="22">
        <v>1610</v>
      </c>
      <c r="AA247" s="22">
        <v>0</v>
      </c>
      <c r="AB247" s="22">
        <v>0</v>
      </c>
      <c r="AC247" s="22">
        <v>0</v>
      </c>
      <c r="AD247" s="22">
        <v>250</v>
      </c>
      <c r="AE247" s="22">
        <v>0</v>
      </c>
      <c r="AF247" s="22">
        <v>0</v>
      </c>
      <c r="AG247" s="22">
        <v>0</v>
      </c>
      <c r="AH247" s="22">
        <v>0</v>
      </c>
      <c r="AI247" s="22">
        <v>4791</v>
      </c>
      <c r="AJ247" s="22">
        <v>0</v>
      </c>
      <c r="AK247" s="22">
        <v>0</v>
      </c>
      <c r="AL247" s="22">
        <v>0</v>
      </c>
      <c r="AM247" s="22">
        <v>91559</v>
      </c>
      <c r="AN247" s="22">
        <v>0</v>
      </c>
      <c r="AO247" s="22">
        <v>0</v>
      </c>
      <c r="AP247" s="22">
        <v>169661</v>
      </c>
    </row>
    <row r="248" spans="1:42" x14ac:dyDescent="0.25">
      <c r="A248" s="22" t="s">
        <v>120</v>
      </c>
      <c r="B248" s="22" t="s">
        <v>511</v>
      </c>
      <c r="C248" s="22" t="s">
        <v>614</v>
      </c>
      <c r="D248" s="22" t="s">
        <v>615</v>
      </c>
      <c r="E248" s="22"/>
      <c r="F248" s="22"/>
      <c r="G248" s="22"/>
      <c r="H248" s="22"/>
      <c r="I248" s="22">
        <v>81865</v>
      </c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>
        <v>79257</v>
      </c>
      <c r="U248" s="22">
        <v>60385</v>
      </c>
      <c r="V248" s="22"/>
      <c r="W248" s="22"/>
      <c r="X248" s="22"/>
      <c r="Y248" s="22"/>
      <c r="Z248" s="22"/>
      <c r="AA248" s="22"/>
      <c r="AB248" s="22">
        <v>99000</v>
      </c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>
        <v>320507</v>
      </c>
    </row>
    <row r="249" spans="1:42" x14ac:dyDescent="0.25">
      <c r="A249" s="22" t="s">
        <v>120</v>
      </c>
      <c r="B249" s="22" t="s">
        <v>511</v>
      </c>
      <c r="C249" s="22" t="s">
        <v>616</v>
      </c>
      <c r="D249" s="22" t="s">
        <v>617</v>
      </c>
      <c r="E249" s="22">
        <v>0</v>
      </c>
      <c r="F249" s="22">
        <v>53</v>
      </c>
      <c r="G249" s="22">
        <v>0</v>
      </c>
      <c r="H249" s="22">
        <v>0</v>
      </c>
      <c r="I249" s="22">
        <v>6110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535</v>
      </c>
      <c r="P249" s="22">
        <v>0</v>
      </c>
      <c r="Q249" s="22">
        <v>0</v>
      </c>
      <c r="R249" s="22">
        <v>0</v>
      </c>
      <c r="S249" s="22">
        <v>0</v>
      </c>
      <c r="T249" s="22">
        <v>28241</v>
      </c>
      <c r="U249" s="22">
        <v>28599</v>
      </c>
      <c r="V249" s="22">
        <v>14527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5861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83926</v>
      </c>
    </row>
    <row r="250" spans="1:42" x14ac:dyDescent="0.25">
      <c r="A250" s="22" t="s">
        <v>120</v>
      </c>
      <c r="B250" s="22" t="s">
        <v>511</v>
      </c>
      <c r="C250" s="22" t="s">
        <v>618</v>
      </c>
      <c r="D250" s="22" t="s">
        <v>619</v>
      </c>
      <c r="E250" s="22">
        <v>0</v>
      </c>
      <c r="F250" s="22">
        <v>732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4195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41699</v>
      </c>
      <c r="U250" s="22">
        <v>13746</v>
      </c>
      <c r="V250" s="22">
        <v>7280</v>
      </c>
      <c r="W250" s="22">
        <v>0</v>
      </c>
      <c r="X250" s="22">
        <v>0</v>
      </c>
      <c r="Y250" s="22">
        <v>0</v>
      </c>
      <c r="Z250" s="22">
        <v>1800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69452</v>
      </c>
    </row>
    <row r="251" spans="1:42" x14ac:dyDescent="0.25">
      <c r="A251" s="22" t="s">
        <v>120</v>
      </c>
      <c r="B251" s="22" t="s">
        <v>511</v>
      </c>
      <c r="C251" s="22" t="s">
        <v>620</v>
      </c>
      <c r="D251" s="22" t="s">
        <v>621</v>
      </c>
      <c r="E251" s="22">
        <v>0</v>
      </c>
      <c r="F251" s="22">
        <v>1999</v>
      </c>
      <c r="G251" s="22">
        <v>0</v>
      </c>
      <c r="H251" s="22">
        <v>0</v>
      </c>
      <c r="I251" s="22">
        <v>4609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3572</v>
      </c>
      <c r="P251" s="22">
        <v>0</v>
      </c>
      <c r="Q251" s="22">
        <v>0</v>
      </c>
      <c r="R251" s="22">
        <v>0</v>
      </c>
      <c r="S251" s="22">
        <v>0</v>
      </c>
      <c r="T251" s="22">
        <v>79754</v>
      </c>
      <c r="U251" s="22">
        <v>21223</v>
      </c>
      <c r="V251" s="22">
        <v>21979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27139</v>
      </c>
      <c r="AG251" s="22">
        <v>0</v>
      </c>
      <c r="AH251" s="22">
        <v>0</v>
      </c>
      <c r="AI251" s="22">
        <v>54197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11159</v>
      </c>
      <c r="AP251" s="22">
        <v>225631</v>
      </c>
    </row>
    <row r="252" spans="1:42" x14ac:dyDescent="0.25">
      <c r="A252" s="22" t="s">
        <v>120</v>
      </c>
      <c r="B252" s="22" t="s">
        <v>511</v>
      </c>
      <c r="C252" s="22" t="s">
        <v>622</v>
      </c>
      <c r="D252" s="22" t="s">
        <v>623</v>
      </c>
      <c r="E252" s="22">
        <v>0</v>
      </c>
      <c r="F252" s="22">
        <v>5595</v>
      </c>
      <c r="G252" s="22">
        <v>0</v>
      </c>
      <c r="H252" s="22">
        <v>0</v>
      </c>
      <c r="I252" s="22">
        <v>735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308</v>
      </c>
      <c r="P252" s="22">
        <v>0</v>
      </c>
      <c r="Q252" s="22">
        <v>0</v>
      </c>
      <c r="R252" s="22">
        <v>0</v>
      </c>
      <c r="S252" s="22">
        <v>0</v>
      </c>
      <c r="T252" s="22">
        <v>5490</v>
      </c>
      <c r="U252" s="22">
        <v>42073</v>
      </c>
      <c r="V252" s="22">
        <v>24169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1375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79745</v>
      </c>
    </row>
    <row r="253" spans="1:42" x14ac:dyDescent="0.25">
      <c r="A253" s="22" t="s">
        <v>120</v>
      </c>
      <c r="B253" s="22" t="s">
        <v>511</v>
      </c>
      <c r="C253" s="22" t="s">
        <v>624</v>
      </c>
      <c r="D253" s="22" t="s">
        <v>625</v>
      </c>
      <c r="E253" s="22">
        <v>0</v>
      </c>
      <c r="F253" s="22">
        <v>2432</v>
      </c>
      <c r="G253" s="22">
        <v>0</v>
      </c>
      <c r="H253" s="22">
        <v>0</v>
      </c>
      <c r="I253" s="22">
        <v>6700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91927</v>
      </c>
      <c r="U253" s="22">
        <v>23992</v>
      </c>
      <c r="V253" s="22">
        <v>24106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45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149202</v>
      </c>
    </row>
    <row r="254" spans="1:42" x14ac:dyDescent="0.25">
      <c r="A254" s="22" t="s">
        <v>120</v>
      </c>
      <c r="B254" s="22" t="s">
        <v>511</v>
      </c>
      <c r="C254" s="22" t="s">
        <v>626</v>
      </c>
      <c r="D254" s="22" t="s">
        <v>627</v>
      </c>
      <c r="E254" s="22">
        <v>0</v>
      </c>
      <c r="F254" s="22">
        <v>10015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25011</v>
      </c>
      <c r="U254" s="22">
        <v>25019</v>
      </c>
      <c r="V254" s="22">
        <v>0</v>
      </c>
      <c r="W254" s="22">
        <v>0</v>
      </c>
      <c r="X254" s="22">
        <v>0</v>
      </c>
      <c r="Y254" s="22">
        <v>0</v>
      </c>
      <c r="Z254" s="22">
        <v>1800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1875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63720</v>
      </c>
    </row>
    <row r="255" spans="1:42" x14ac:dyDescent="0.25">
      <c r="A255" s="22" t="s">
        <v>120</v>
      </c>
      <c r="B255" s="22" t="s">
        <v>511</v>
      </c>
      <c r="C255" s="22" t="s">
        <v>628</v>
      </c>
      <c r="D255" s="22" t="s">
        <v>629</v>
      </c>
      <c r="E255" s="22">
        <v>0</v>
      </c>
      <c r="F255" s="22">
        <v>1077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1684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112666</v>
      </c>
      <c r="U255" s="22">
        <v>0</v>
      </c>
      <c r="V255" s="22">
        <v>104573</v>
      </c>
      <c r="W255" s="22">
        <v>0</v>
      </c>
      <c r="X255" s="22">
        <v>306</v>
      </c>
      <c r="Y255" s="22">
        <v>0</v>
      </c>
      <c r="Z255" s="22">
        <v>0</v>
      </c>
      <c r="AA255" s="22">
        <v>1180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20859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37579</v>
      </c>
      <c r="AP255" s="22">
        <v>279924</v>
      </c>
    </row>
    <row r="256" spans="1:42" x14ac:dyDescent="0.25">
      <c r="A256" s="22" t="s">
        <v>120</v>
      </c>
      <c r="B256" s="22" t="s">
        <v>511</v>
      </c>
      <c r="C256" s="22" t="s">
        <v>630</v>
      </c>
      <c r="D256" s="22" t="s">
        <v>631</v>
      </c>
      <c r="E256" s="22">
        <v>0</v>
      </c>
      <c r="F256" s="22">
        <v>0</v>
      </c>
      <c r="G256" s="22">
        <v>2520</v>
      </c>
      <c r="H256" s="22">
        <v>0</v>
      </c>
      <c r="I256" s="22">
        <v>10060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43648</v>
      </c>
      <c r="U256" s="22">
        <v>24210</v>
      </c>
      <c r="V256" s="22">
        <v>29922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16673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572</v>
      </c>
      <c r="AP256" s="22">
        <v>127605</v>
      </c>
    </row>
    <row r="257" spans="1:42" x14ac:dyDescent="0.25">
      <c r="A257" s="22" t="s">
        <v>120</v>
      </c>
      <c r="B257" s="22" t="s">
        <v>511</v>
      </c>
      <c r="C257" s="22" t="s">
        <v>632</v>
      </c>
      <c r="D257" s="22" t="s">
        <v>633</v>
      </c>
      <c r="E257" s="22">
        <v>0</v>
      </c>
      <c r="F257" s="22">
        <v>9588</v>
      </c>
      <c r="G257" s="22">
        <v>0</v>
      </c>
      <c r="H257" s="22">
        <v>0</v>
      </c>
      <c r="I257" s="22">
        <v>9500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3561</v>
      </c>
      <c r="P257" s="22">
        <v>0</v>
      </c>
      <c r="Q257" s="22">
        <v>0</v>
      </c>
      <c r="R257" s="22">
        <v>0</v>
      </c>
      <c r="S257" s="22">
        <v>0</v>
      </c>
      <c r="T257" s="22">
        <v>91522</v>
      </c>
      <c r="U257" s="22">
        <v>50596</v>
      </c>
      <c r="V257" s="22">
        <v>50715</v>
      </c>
      <c r="W257" s="22">
        <v>0</v>
      </c>
      <c r="X257" s="22">
        <v>0</v>
      </c>
      <c r="Y257" s="22">
        <v>0</v>
      </c>
      <c r="Z257" s="22">
        <v>200</v>
      </c>
      <c r="AA257" s="22">
        <v>0</v>
      </c>
      <c r="AB257" s="22">
        <v>0</v>
      </c>
      <c r="AC257" s="22">
        <v>0</v>
      </c>
      <c r="AD257" s="22">
        <v>45000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260682</v>
      </c>
    </row>
    <row r="258" spans="1:42" x14ac:dyDescent="0.25">
      <c r="A258" s="22" t="s">
        <v>120</v>
      </c>
      <c r="B258" s="22" t="s">
        <v>511</v>
      </c>
      <c r="C258" s="22" t="s">
        <v>634</v>
      </c>
      <c r="D258" s="22" t="s">
        <v>635</v>
      </c>
      <c r="E258" s="22">
        <v>0</v>
      </c>
      <c r="F258" s="22">
        <v>913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113582</v>
      </c>
      <c r="U258" s="22">
        <v>48424</v>
      </c>
      <c r="V258" s="22">
        <v>94724</v>
      </c>
      <c r="W258" s="22">
        <v>0</v>
      </c>
      <c r="X258" s="22">
        <v>0</v>
      </c>
      <c r="Y258" s="22">
        <v>0</v>
      </c>
      <c r="Z258" s="22">
        <v>1100</v>
      </c>
      <c r="AA258" s="22">
        <v>0</v>
      </c>
      <c r="AB258" s="22">
        <v>0</v>
      </c>
      <c r="AC258" s="22">
        <v>0</v>
      </c>
      <c r="AD258" s="22">
        <v>367437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626180</v>
      </c>
    </row>
    <row r="259" spans="1:42" x14ac:dyDescent="0.25">
      <c r="A259" s="22" t="s">
        <v>120</v>
      </c>
      <c r="B259" s="22" t="s">
        <v>511</v>
      </c>
      <c r="C259" s="22" t="s">
        <v>636</v>
      </c>
      <c r="D259" s="22" t="s">
        <v>637</v>
      </c>
      <c r="E259" s="22">
        <v>0</v>
      </c>
      <c r="F259" s="22">
        <v>1676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318</v>
      </c>
      <c r="P259" s="22">
        <v>0</v>
      </c>
      <c r="Q259" s="22">
        <v>0</v>
      </c>
      <c r="R259" s="22">
        <v>0</v>
      </c>
      <c r="S259" s="22">
        <v>0</v>
      </c>
      <c r="T259" s="22">
        <v>231952</v>
      </c>
      <c r="U259" s="22">
        <v>99191</v>
      </c>
      <c r="V259" s="22">
        <v>65391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150000</v>
      </c>
      <c r="AE259" s="22">
        <v>0</v>
      </c>
      <c r="AF259" s="22">
        <v>0</v>
      </c>
      <c r="AG259" s="22">
        <v>0</v>
      </c>
      <c r="AH259" s="22">
        <v>0</v>
      </c>
      <c r="AI259" s="22">
        <v>4795</v>
      </c>
      <c r="AJ259" s="22">
        <v>0</v>
      </c>
      <c r="AK259" s="22">
        <v>0</v>
      </c>
      <c r="AL259" s="22">
        <v>1496</v>
      </c>
      <c r="AM259" s="22">
        <v>0</v>
      </c>
      <c r="AN259" s="22">
        <v>0</v>
      </c>
      <c r="AO259" s="22">
        <v>0</v>
      </c>
      <c r="AP259" s="22">
        <v>554819</v>
      </c>
    </row>
    <row r="260" spans="1:42" x14ac:dyDescent="0.25">
      <c r="A260" s="22" t="s">
        <v>120</v>
      </c>
      <c r="B260" s="22" t="s">
        <v>511</v>
      </c>
      <c r="C260" s="22" t="s">
        <v>638</v>
      </c>
      <c r="D260" s="22" t="s">
        <v>639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61425</v>
      </c>
      <c r="U260" s="22">
        <v>9563</v>
      </c>
      <c r="V260" s="22">
        <v>10101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81089</v>
      </c>
    </row>
    <row r="261" spans="1:42" x14ac:dyDescent="0.25">
      <c r="A261" s="22" t="s">
        <v>120</v>
      </c>
      <c r="B261" s="22" t="s">
        <v>511</v>
      </c>
      <c r="C261" s="22" t="s">
        <v>640</v>
      </c>
      <c r="D261" s="22" t="s">
        <v>641</v>
      </c>
      <c r="E261" s="22">
        <v>0</v>
      </c>
      <c r="F261" s="22">
        <v>3359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9937</v>
      </c>
      <c r="P261" s="22">
        <v>0</v>
      </c>
      <c r="Q261" s="22">
        <v>0</v>
      </c>
      <c r="R261" s="22">
        <v>0</v>
      </c>
      <c r="S261" s="22">
        <v>0</v>
      </c>
      <c r="T261" s="22">
        <v>87213</v>
      </c>
      <c r="U261" s="22">
        <v>57154</v>
      </c>
      <c r="V261" s="22">
        <v>17639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6478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181780</v>
      </c>
    </row>
    <row r="262" spans="1:42" x14ac:dyDescent="0.25">
      <c r="A262" s="22" t="s">
        <v>120</v>
      </c>
      <c r="B262" s="22" t="s">
        <v>511</v>
      </c>
      <c r="C262" s="22" t="s">
        <v>642</v>
      </c>
      <c r="D262" s="22" t="s">
        <v>643</v>
      </c>
      <c r="E262" s="22">
        <v>0</v>
      </c>
      <c r="F262" s="22">
        <v>3828</v>
      </c>
      <c r="G262" s="22">
        <v>0</v>
      </c>
      <c r="H262" s="22">
        <v>0</v>
      </c>
      <c r="I262" s="22">
        <v>8650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50</v>
      </c>
      <c r="P262" s="22">
        <v>0</v>
      </c>
      <c r="Q262" s="22">
        <v>0</v>
      </c>
      <c r="R262" s="22">
        <v>0</v>
      </c>
      <c r="S262" s="22">
        <v>0</v>
      </c>
      <c r="T262" s="22">
        <v>80114</v>
      </c>
      <c r="U262" s="22">
        <v>31972</v>
      </c>
      <c r="V262" s="22">
        <v>21192</v>
      </c>
      <c r="W262" s="22">
        <v>0</v>
      </c>
      <c r="X262" s="22">
        <v>0</v>
      </c>
      <c r="Y262" s="22">
        <v>0</v>
      </c>
      <c r="Z262" s="22">
        <v>150</v>
      </c>
      <c r="AA262" s="22">
        <v>0</v>
      </c>
      <c r="AB262" s="22">
        <v>0</v>
      </c>
      <c r="AC262" s="22">
        <v>0</v>
      </c>
      <c r="AD262" s="22">
        <v>9255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155211</v>
      </c>
    </row>
    <row r="263" spans="1:42" x14ac:dyDescent="0.25">
      <c r="A263" s="22" t="s">
        <v>120</v>
      </c>
      <c r="B263" s="22" t="s">
        <v>511</v>
      </c>
      <c r="C263" s="22" t="s">
        <v>644</v>
      </c>
      <c r="D263" s="22" t="s">
        <v>645</v>
      </c>
      <c r="E263" s="22">
        <v>0</v>
      </c>
      <c r="F263" s="22">
        <v>1104</v>
      </c>
      <c r="G263" s="22">
        <v>0</v>
      </c>
      <c r="H263" s="22">
        <v>0</v>
      </c>
      <c r="I263" s="22">
        <v>52432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4036</v>
      </c>
      <c r="P263" s="22">
        <v>0</v>
      </c>
      <c r="Q263" s="22">
        <v>0</v>
      </c>
      <c r="R263" s="22">
        <v>0</v>
      </c>
      <c r="S263" s="22">
        <v>0</v>
      </c>
      <c r="T263" s="22">
        <v>137593</v>
      </c>
      <c r="U263" s="22">
        <v>84543</v>
      </c>
      <c r="V263" s="22">
        <v>83820</v>
      </c>
      <c r="W263" s="22">
        <v>0</v>
      </c>
      <c r="X263" s="22">
        <v>0</v>
      </c>
      <c r="Y263" s="22">
        <v>0</v>
      </c>
      <c r="Z263" s="22">
        <v>4500</v>
      </c>
      <c r="AA263" s="22">
        <v>0</v>
      </c>
      <c r="AB263" s="22">
        <v>0</v>
      </c>
      <c r="AC263" s="22">
        <v>0</v>
      </c>
      <c r="AD263" s="22">
        <v>24000</v>
      </c>
      <c r="AE263" s="22">
        <v>0</v>
      </c>
      <c r="AF263" s="22">
        <v>0</v>
      </c>
      <c r="AG263" s="22">
        <v>0</v>
      </c>
      <c r="AH263" s="22">
        <v>0</v>
      </c>
      <c r="AI263" s="22">
        <v>382990</v>
      </c>
      <c r="AJ263" s="22">
        <v>43802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818820</v>
      </c>
    </row>
    <row r="264" spans="1:42" x14ac:dyDescent="0.25">
      <c r="A264" s="22" t="s">
        <v>120</v>
      </c>
      <c r="B264" s="22" t="s">
        <v>511</v>
      </c>
      <c r="C264" s="22" t="s">
        <v>646</v>
      </c>
      <c r="D264" s="22" t="s">
        <v>647</v>
      </c>
      <c r="E264" s="22">
        <v>0</v>
      </c>
      <c r="F264" s="22">
        <v>1223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1738</v>
      </c>
      <c r="P264" s="22">
        <v>0</v>
      </c>
      <c r="Q264" s="22">
        <v>0</v>
      </c>
      <c r="R264" s="22">
        <v>0</v>
      </c>
      <c r="S264" s="22">
        <v>0</v>
      </c>
      <c r="T264" s="22">
        <v>118298</v>
      </c>
      <c r="U264" s="22">
        <v>40137</v>
      </c>
      <c r="V264" s="22">
        <v>62488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10625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234509</v>
      </c>
    </row>
    <row r="265" spans="1:42" x14ac:dyDescent="0.25">
      <c r="A265" s="22" t="s">
        <v>120</v>
      </c>
      <c r="B265" s="22" t="s">
        <v>511</v>
      </c>
      <c r="C265" s="22" t="s">
        <v>648</v>
      </c>
      <c r="D265" s="22" t="s">
        <v>649</v>
      </c>
      <c r="E265" s="22">
        <v>0</v>
      </c>
      <c r="F265" s="22">
        <v>1084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6185</v>
      </c>
      <c r="P265" s="22">
        <v>0</v>
      </c>
      <c r="Q265" s="22">
        <v>0</v>
      </c>
      <c r="R265" s="22">
        <v>0</v>
      </c>
      <c r="S265" s="22">
        <v>0</v>
      </c>
      <c r="T265" s="22">
        <v>59375</v>
      </c>
      <c r="U265" s="22">
        <v>365</v>
      </c>
      <c r="V265" s="22">
        <v>16543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10150</v>
      </c>
      <c r="AE265" s="22">
        <v>0</v>
      </c>
      <c r="AF265" s="22">
        <v>0</v>
      </c>
      <c r="AG265" s="22">
        <v>0</v>
      </c>
      <c r="AH265" s="22">
        <v>0</v>
      </c>
      <c r="AI265" s="22">
        <v>3839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97541</v>
      </c>
    </row>
    <row r="266" spans="1:42" x14ac:dyDescent="0.25">
      <c r="A266" s="22" t="s">
        <v>120</v>
      </c>
      <c r="B266" s="22" t="s">
        <v>511</v>
      </c>
      <c r="C266" s="22" t="s">
        <v>650</v>
      </c>
      <c r="D266" s="22" t="s">
        <v>651</v>
      </c>
      <c r="E266" s="22">
        <v>0</v>
      </c>
      <c r="F266" s="22">
        <v>0</v>
      </c>
      <c r="G266" s="22">
        <v>0</v>
      </c>
      <c r="H266" s="22">
        <v>0</v>
      </c>
      <c r="I266" s="22">
        <v>7800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854</v>
      </c>
      <c r="P266" s="22">
        <v>0</v>
      </c>
      <c r="Q266" s="22">
        <v>0</v>
      </c>
      <c r="R266" s="22">
        <v>0</v>
      </c>
      <c r="S266" s="22">
        <v>0</v>
      </c>
      <c r="T266" s="22">
        <v>101463</v>
      </c>
      <c r="U266" s="22">
        <v>23726</v>
      </c>
      <c r="V266" s="22">
        <v>16328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119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3393</v>
      </c>
      <c r="AP266" s="22">
        <v>153683</v>
      </c>
    </row>
    <row r="267" spans="1:42" x14ac:dyDescent="0.25">
      <c r="A267" s="22" t="s">
        <v>120</v>
      </c>
      <c r="B267" s="22" t="s">
        <v>511</v>
      </c>
      <c r="C267" s="22" t="s">
        <v>652</v>
      </c>
      <c r="D267" s="22" t="s">
        <v>653</v>
      </c>
      <c r="E267" s="22">
        <v>0</v>
      </c>
      <c r="F267" s="22">
        <v>1429</v>
      </c>
      <c r="G267" s="22">
        <v>0</v>
      </c>
      <c r="H267" s="22">
        <v>0</v>
      </c>
      <c r="I267" s="22">
        <v>5640</v>
      </c>
      <c r="J267" s="22">
        <v>0</v>
      </c>
      <c r="K267" s="22">
        <v>0</v>
      </c>
      <c r="L267" s="22">
        <v>683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53061</v>
      </c>
      <c r="U267" s="22">
        <v>8349</v>
      </c>
      <c r="V267" s="22">
        <v>5563</v>
      </c>
      <c r="W267" s="22">
        <v>0</v>
      </c>
      <c r="X267" s="22">
        <v>0</v>
      </c>
      <c r="Y267" s="22">
        <v>0</v>
      </c>
      <c r="Z267" s="22">
        <v>175</v>
      </c>
      <c r="AA267" s="22">
        <v>0</v>
      </c>
      <c r="AB267" s="22">
        <v>0</v>
      </c>
      <c r="AC267" s="22">
        <v>20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74920</v>
      </c>
    </row>
    <row r="268" spans="1:42" x14ac:dyDescent="0.25">
      <c r="A268" s="22" t="s">
        <v>120</v>
      </c>
      <c r="B268" s="22" t="s">
        <v>511</v>
      </c>
      <c r="C268" s="22" t="s">
        <v>654</v>
      </c>
      <c r="D268" s="22" t="s">
        <v>655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</row>
    <row r="269" spans="1:42" x14ac:dyDescent="0.25">
      <c r="A269" s="22" t="s">
        <v>120</v>
      </c>
      <c r="B269" s="22" t="s">
        <v>511</v>
      </c>
      <c r="C269" s="22" t="s">
        <v>656</v>
      </c>
      <c r="D269" s="22" t="s">
        <v>657</v>
      </c>
      <c r="E269" s="22">
        <v>0</v>
      </c>
      <c r="F269" s="22">
        <v>32290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1120</v>
      </c>
      <c r="U269" s="22">
        <v>5371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38781</v>
      </c>
    </row>
    <row r="270" spans="1:42" x14ac:dyDescent="0.25">
      <c r="A270" s="22" t="s">
        <v>120</v>
      </c>
      <c r="B270" s="22" t="s">
        <v>511</v>
      </c>
      <c r="C270" s="22" t="s">
        <v>658</v>
      </c>
      <c r="D270" s="22" t="s">
        <v>659</v>
      </c>
      <c r="E270" s="22">
        <v>0</v>
      </c>
      <c r="F270" s="22">
        <v>10575</v>
      </c>
      <c r="G270" s="22">
        <v>0</v>
      </c>
      <c r="H270" s="22">
        <v>0</v>
      </c>
      <c r="I270" s="22">
        <v>14067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4269</v>
      </c>
      <c r="P270" s="22">
        <v>0</v>
      </c>
      <c r="Q270" s="22">
        <v>0</v>
      </c>
      <c r="R270" s="22">
        <v>0</v>
      </c>
      <c r="S270" s="22">
        <v>0</v>
      </c>
      <c r="T270" s="22">
        <v>247973</v>
      </c>
      <c r="U270" s="22">
        <v>50515</v>
      </c>
      <c r="V270" s="22">
        <v>16404</v>
      </c>
      <c r="W270" s="22">
        <v>0</v>
      </c>
      <c r="X270" s="22">
        <v>52740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3128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399671</v>
      </c>
    </row>
    <row r="271" spans="1:42" x14ac:dyDescent="0.25">
      <c r="A271" s="22" t="s">
        <v>120</v>
      </c>
      <c r="B271" s="22" t="s">
        <v>511</v>
      </c>
      <c r="C271" s="22" t="s">
        <v>660</v>
      </c>
      <c r="D271" s="22" t="s">
        <v>661</v>
      </c>
      <c r="E271" s="22">
        <v>56334</v>
      </c>
      <c r="F271" s="22">
        <v>18951</v>
      </c>
      <c r="G271" s="22">
        <v>0</v>
      </c>
      <c r="H271" s="22">
        <v>0</v>
      </c>
      <c r="I271" s="22">
        <v>68500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8471</v>
      </c>
      <c r="P271" s="22">
        <v>0</v>
      </c>
      <c r="Q271" s="22">
        <v>0</v>
      </c>
      <c r="R271" s="22">
        <v>0</v>
      </c>
      <c r="S271" s="22">
        <v>0</v>
      </c>
      <c r="T271" s="22">
        <v>146465</v>
      </c>
      <c r="U271" s="22">
        <v>31937</v>
      </c>
      <c r="V271" s="22">
        <v>47466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858</v>
      </c>
      <c r="AE271" s="22">
        <v>0</v>
      </c>
      <c r="AF271" s="22">
        <v>0</v>
      </c>
      <c r="AG271" s="22">
        <v>0</v>
      </c>
      <c r="AH271" s="22">
        <v>0</v>
      </c>
      <c r="AI271" s="22">
        <v>16146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395128</v>
      </c>
    </row>
    <row r="272" spans="1:42" x14ac:dyDescent="0.25">
      <c r="A272" s="22" t="s">
        <v>120</v>
      </c>
      <c r="B272" s="22" t="s">
        <v>511</v>
      </c>
      <c r="C272" s="22" t="s">
        <v>662</v>
      </c>
      <c r="D272" s="22" t="s">
        <v>663</v>
      </c>
      <c r="E272" s="22">
        <v>0</v>
      </c>
      <c r="F272" s="22">
        <v>7607</v>
      </c>
      <c r="G272" s="22">
        <v>0</v>
      </c>
      <c r="H272" s="22">
        <v>0</v>
      </c>
      <c r="I272" s="22">
        <v>9665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64402</v>
      </c>
      <c r="U272" s="22">
        <v>30515</v>
      </c>
      <c r="V272" s="22">
        <v>18487</v>
      </c>
      <c r="W272" s="22">
        <v>0</v>
      </c>
      <c r="X272" s="22">
        <v>0</v>
      </c>
      <c r="Y272" s="22">
        <v>0</v>
      </c>
      <c r="Z272" s="22">
        <v>538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2323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133537</v>
      </c>
    </row>
    <row r="273" spans="1:42" x14ac:dyDescent="0.25">
      <c r="A273" s="22" t="s">
        <v>120</v>
      </c>
      <c r="B273" s="22" t="s">
        <v>511</v>
      </c>
      <c r="C273" s="22" t="s">
        <v>664</v>
      </c>
      <c r="D273" s="22" t="s">
        <v>665</v>
      </c>
      <c r="E273" s="22">
        <v>0</v>
      </c>
      <c r="F273" s="22">
        <v>3110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1877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115499</v>
      </c>
      <c r="U273" s="22">
        <v>43496</v>
      </c>
      <c r="V273" s="22">
        <v>59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25796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17895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207732</v>
      </c>
    </row>
    <row r="274" spans="1:42" x14ac:dyDescent="0.25">
      <c r="A274" s="22" t="s">
        <v>120</v>
      </c>
      <c r="B274" s="22" t="s">
        <v>511</v>
      </c>
      <c r="C274" s="22" t="s">
        <v>666</v>
      </c>
      <c r="D274" s="22" t="s">
        <v>667</v>
      </c>
      <c r="E274" s="22">
        <v>0</v>
      </c>
      <c r="F274" s="22">
        <v>1961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22621</v>
      </c>
      <c r="U274" s="22">
        <v>11154</v>
      </c>
      <c r="V274" s="22">
        <v>27075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62811</v>
      </c>
    </row>
    <row r="275" spans="1:42" x14ac:dyDescent="0.25">
      <c r="A275" s="22" t="s">
        <v>120</v>
      </c>
      <c r="B275" s="22" t="s">
        <v>511</v>
      </c>
      <c r="C275" s="22" t="s">
        <v>668</v>
      </c>
      <c r="D275" s="22" t="s">
        <v>669</v>
      </c>
      <c r="E275" s="22">
        <v>0</v>
      </c>
      <c r="F275" s="22">
        <v>967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175284</v>
      </c>
      <c r="U275" s="22">
        <v>35937</v>
      </c>
      <c r="V275" s="22">
        <v>28973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28679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269840</v>
      </c>
    </row>
    <row r="276" spans="1:42" x14ac:dyDescent="0.25">
      <c r="A276" s="22" t="s">
        <v>120</v>
      </c>
      <c r="B276" s="22" t="s">
        <v>511</v>
      </c>
      <c r="C276" s="22" t="s">
        <v>670</v>
      </c>
      <c r="D276" s="22" t="s">
        <v>671</v>
      </c>
      <c r="E276" s="22">
        <v>0</v>
      </c>
      <c r="F276" s="22">
        <v>1557</v>
      </c>
      <c r="G276" s="22">
        <v>0</v>
      </c>
      <c r="H276" s="22">
        <v>0</v>
      </c>
      <c r="I276" s="22">
        <v>2253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27800</v>
      </c>
      <c r="U276" s="22">
        <v>13785</v>
      </c>
      <c r="V276" s="22">
        <v>11875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3500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60770</v>
      </c>
    </row>
    <row r="277" spans="1:42" x14ac:dyDescent="0.25">
      <c r="A277" s="22" t="s">
        <v>120</v>
      </c>
      <c r="B277" s="22" t="s">
        <v>511</v>
      </c>
      <c r="C277" s="22" t="s">
        <v>672</v>
      </c>
      <c r="D277" s="22" t="s">
        <v>673</v>
      </c>
      <c r="E277" s="22">
        <v>0</v>
      </c>
      <c r="F277" s="22">
        <v>3572</v>
      </c>
      <c r="G277" s="22">
        <v>0</v>
      </c>
      <c r="H277" s="22">
        <v>0</v>
      </c>
      <c r="I277" s="22">
        <v>1600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84935</v>
      </c>
      <c r="U277" s="22">
        <v>24356</v>
      </c>
      <c r="V277" s="22">
        <v>24483</v>
      </c>
      <c r="W277" s="22">
        <v>2283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1429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142658</v>
      </c>
    </row>
    <row r="278" spans="1:42" x14ac:dyDescent="0.25">
      <c r="A278" s="22" t="s">
        <v>120</v>
      </c>
      <c r="B278" s="22" t="s">
        <v>511</v>
      </c>
      <c r="C278" s="22" t="s">
        <v>674</v>
      </c>
      <c r="D278" s="22" t="s">
        <v>675</v>
      </c>
      <c r="E278" s="22">
        <v>0</v>
      </c>
      <c r="F278" s="22">
        <v>62652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155562</v>
      </c>
      <c r="U278" s="22">
        <v>41069</v>
      </c>
      <c r="V278" s="22">
        <v>47142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13080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7001</v>
      </c>
      <c r="AP278" s="22">
        <v>326506</v>
      </c>
    </row>
    <row r="279" spans="1:42" x14ac:dyDescent="0.25">
      <c r="A279" s="22" t="s">
        <v>120</v>
      </c>
      <c r="B279" s="22" t="s">
        <v>511</v>
      </c>
      <c r="C279" s="22" t="s">
        <v>676</v>
      </c>
      <c r="D279" s="22" t="s">
        <v>677</v>
      </c>
      <c r="E279" s="22">
        <v>0</v>
      </c>
      <c r="F279" s="22">
        <v>1742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50</v>
      </c>
      <c r="P279" s="22">
        <v>0</v>
      </c>
      <c r="Q279" s="22">
        <v>0</v>
      </c>
      <c r="R279" s="22">
        <v>0</v>
      </c>
      <c r="S279" s="22">
        <v>0</v>
      </c>
      <c r="T279" s="22">
        <v>2931</v>
      </c>
      <c r="U279" s="22">
        <v>56853</v>
      </c>
      <c r="V279" s="22">
        <v>27521</v>
      </c>
      <c r="W279" s="22">
        <v>0</v>
      </c>
      <c r="X279" s="22">
        <v>0</v>
      </c>
      <c r="Y279" s="22">
        <v>0</v>
      </c>
      <c r="Z279" s="22">
        <v>2250</v>
      </c>
      <c r="AA279" s="22">
        <v>0</v>
      </c>
      <c r="AB279" s="22">
        <v>0</v>
      </c>
      <c r="AC279" s="22">
        <v>0</v>
      </c>
      <c r="AD279" s="22">
        <v>19950</v>
      </c>
      <c r="AE279" s="22">
        <v>0</v>
      </c>
      <c r="AF279" s="22">
        <v>0</v>
      </c>
      <c r="AG279" s="22">
        <v>0</v>
      </c>
      <c r="AH279" s="22">
        <v>0</v>
      </c>
      <c r="AI279" s="22">
        <v>3193</v>
      </c>
      <c r="AJ279" s="22">
        <v>4373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118863</v>
      </c>
    </row>
    <row r="280" spans="1:42" x14ac:dyDescent="0.25">
      <c r="A280" s="22" t="s">
        <v>120</v>
      </c>
      <c r="B280" s="22" t="s">
        <v>511</v>
      </c>
      <c r="C280" s="22" t="s">
        <v>678</v>
      </c>
      <c r="D280" s="22" t="s">
        <v>679</v>
      </c>
      <c r="E280" s="22">
        <v>0</v>
      </c>
      <c r="F280" s="22">
        <v>310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476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786</v>
      </c>
    </row>
    <row r="281" spans="1:42" x14ac:dyDescent="0.25">
      <c r="A281" s="22" t="s">
        <v>120</v>
      </c>
      <c r="B281" s="22" t="s">
        <v>511</v>
      </c>
      <c r="C281" s="22" t="s">
        <v>680</v>
      </c>
      <c r="D281" s="22" t="s">
        <v>681</v>
      </c>
      <c r="E281" s="22">
        <v>0</v>
      </c>
      <c r="F281" s="22">
        <v>118</v>
      </c>
      <c r="G281" s="22">
        <v>0</v>
      </c>
      <c r="H281" s="22">
        <v>0</v>
      </c>
      <c r="I281" s="22">
        <v>36371</v>
      </c>
      <c r="J281" s="22">
        <v>0</v>
      </c>
      <c r="K281" s="22">
        <v>0</v>
      </c>
      <c r="L281" s="22">
        <v>435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117393</v>
      </c>
      <c r="U281" s="22">
        <v>26503</v>
      </c>
      <c r="V281" s="22">
        <v>19703</v>
      </c>
      <c r="W281" s="22">
        <v>0</v>
      </c>
      <c r="X281" s="22">
        <v>0</v>
      </c>
      <c r="Y281" s="22">
        <v>0</v>
      </c>
      <c r="Z281" s="22">
        <v>1586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202109</v>
      </c>
    </row>
    <row r="282" spans="1:42" x14ac:dyDescent="0.25">
      <c r="A282" s="22" t="s">
        <v>120</v>
      </c>
      <c r="B282" s="22" t="s">
        <v>511</v>
      </c>
      <c r="C282" s="22" t="s">
        <v>682</v>
      </c>
      <c r="D282" s="22" t="s">
        <v>683</v>
      </c>
      <c r="E282" s="22">
        <v>0</v>
      </c>
      <c r="F282" s="22">
        <v>21111</v>
      </c>
      <c r="G282" s="22">
        <v>0</v>
      </c>
      <c r="H282" s="22">
        <v>0</v>
      </c>
      <c r="I282" s="22">
        <v>0</v>
      </c>
      <c r="J282" s="22">
        <v>14179</v>
      </c>
      <c r="K282" s="22">
        <v>0</v>
      </c>
      <c r="L282" s="22">
        <v>835</v>
      </c>
      <c r="M282" s="22">
        <v>0</v>
      </c>
      <c r="N282" s="22">
        <v>61172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226963</v>
      </c>
      <c r="U282" s="22">
        <v>56601</v>
      </c>
      <c r="V282" s="22">
        <v>24348</v>
      </c>
      <c r="W282" s="22">
        <v>0</v>
      </c>
      <c r="X282" s="22">
        <v>600</v>
      </c>
      <c r="Y282" s="22">
        <v>0</v>
      </c>
      <c r="Z282" s="22">
        <v>7240</v>
      </c>
      <c r="AA282" s="22">
        <v>0</v>
      </c>
      <c r="AB282" s="22">
        <v>10331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35737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459117</v>
      </c>
    </row>
    <row r="283" spans="1:42" x14ac:dyDescent="0.25">
      <c r="A283" s="22" t="s">
        <v>120</v>
      </c>
      <c r="B283" s="22" t="s">
        <v>511</v>
      </c>
      <c r="C283" s="22" t="s">
        <v>684</v>
      </c>
      <c r="D283" s="22" t="s">
        <v>685</v>
      </c>
      <c r="E283" s="22">
        <v>0</v>
      </c>
      <c r="F283" s="22">
        <v>1</v>
      </c>
      <c r="G283" s="22">
        <v>0</v>
      </c>
      <c r="H283" s="22">
        <v>0</v>
      </c>
      <c r="I283" s="22">
        <v>3502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1173</v>
      </c>
      <c r="P283" s="22">
        <v>0</v>
      </c>
      <c r="Q283" s="22">
        <v>0</v>
      </c>
      <c r="R283" s="22">
        <v>0</v>
      </c>
      <c r="S283" s="22">
        <v>0</v>
      </c>
      <c r="T283" s="22">
        <v>31620</v>
      </c>
      <c r="U283" s="22">
        <v>20411</v>
      </c>
      <c r="V283" s="22">
        <v>25923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9262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91892</v>
      </c>
    </row>
    <row r="284" spans="1:42" x14ac:dyDescent="0.25">
      <c r="A284" s="22" t="s">
        <v>120</v>
      </c>
      <c r="B284" s="22" t="s">
        <v>511</v>
      </c>
      <c r="C284" s="22" t="s">
        <v>686</v>
      </c>
      <c r="D284" s="22" t="s">
        <v>687</v>
      </c>
      <c r="E284" s="22">
        <v>0</v>
      </c>
      <c r="F284" s="22">
        <v>3913</v>
      </c>
      <c r="G284" s="22">
        <v>0</v>
      </c>
      <c r="H284" s="22">
        <v>0</v>
      </c>
      <c r="I284" s="22">
        <v>28289</v>
      </c>
      <c r="J284" s="22">
        <v>0</v>
      </c>
      <c r="K284" s="22">
        <v>0</v>
      </c>
      <c r="L284" s="22">
        <v>2235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371563</v>
      </c>
      <c r="U284" s="22">
        <v>132405</v>
      </c>
      <c r="V284" s="22">
        <v>84278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10168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85090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717941</v>
      </c>
    </row>
    <row r="285" spans="1:42" x14ac:dyDescent="0.25">
      <c r="A285" s="22" t="s">
        <v>120</v>
      </c>
      <c r="B285" s="22" t="s">
        <v>511</v>
      </c>
      <c r="C285" s="22" t="s">
        <v>688</v>
      </c>
      <c r="D285" s="22" t="s">
        <v>689</v>
      </c>
      <c r="E285" s="22">
        <v>0</v>
      </c>
      <c r="F285" s="22">
        <v>21654</v>
      </c>
      <c r="G285" s="22">
        <v>889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86325</v>
      </c>
      <c r="U285" s="22">
        <v>35213</v>
      </c>
      <c r="V285" s="22">
        <v>28723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5602</v>
      </c>
      <c r="AP285" s="22">
        <v>178406</v>
      </c>
    </row>
    <row r="286" spans="1:42" x14ac:dyDescent="0.25">
      <c r="A286" s="22" t="s">
        <v>120</v>
      </c>
      <c r="B286" s="22" t="s">
        <v>511</v>
      </c>
      <c r="C286" s="22" t="s">
        <v>690</v>
      </c>
      <c r="D286" s="22" t="s">
        <v>691</v>
      </c>
      <c r="E286" s="22">
        <v>0</v>
      </c>
      <c r="F286" s="22">
        <v>852</v>
      </c>
      <c r="G286" s="22">
        <v>0</v>
      </c>
      <c r="H286" s="22">
        <v>0</v>
      </c>
      <c r="I286" s="22">
        <v>18174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323</v>
      </c>
      <c r="P286" s="22">
        <v>0</v>
      </c>
      <c r="Q286" s="22">
        <v>0</v>
      </c>
      <c r="R286" s="22">
        <v>0</v>
      </c>
      <c r="S286" s="22">
        <v>0</v>
      </c>
      <c r="T286" s="22">
        <v>84006</v>
      </c>
      <c r="U286" s="22">
        <v>22682</v>
      </c>
      <c r="V286" s="22">
        <v>22129</v>
      </c>
      <c r="W286" s="22">
        <v>0</v>
      </c>
      <c r="X286" s="22">
        <v>0</v>
      </c>
      <c r="Y286" s="22">
        <v>0</v>
      </c>
      <c r="Z286" s="22">
        <v>200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12567</v>
      </c>
      <c r="AJ286" s="22">
        <v>6585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167518</v>
      </c>
    </row>
    <row r="287" spans="1:42" x14ac:dyDescent="0.25">
      <c r="A287" s="22" t="s">
        <v>120</v>
      </c>
      <c r="B287" s="22" t="s">
        <v>511</v>
      </c>
      <c r="C287" s="22" t="s">
        <v>692</v>
      </c>
      <c r="D287" s="22" t="s">
        <v>693</v>
      </c>
      <c r="E287" s="22">
        <v>0</v>
      </c>
      <c r="F287" s="22">
        <v>50</v>
      </c>
      <c r="G287" s="22">
        <v>0</v>
      </c>
      <c r="H287" s="22">
        <v>0</v>
      </c>
      <c r="I287" s="22">
        <v>1326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80</v>
      </c>
      <c r="P287" s="22">
        <v>0</v>
      </c>
      <c r="Q287" s="22">
        <v>0</v>
      </c>
      <c r="R287" s="22">
        <v>0</v>
      </c>
      <c r="S287" s="22">
        <v>0</v>
      </c>
      <c r="T287" s="22">
        <v>74927</v>
      </c>
      <c r="U287" s="22">
        <v>24970</v>
      </c>
      <c r="V287" s="22">
        <v>43293</v>
      </c>
      <c r="W287" s="22">
        <v>0</v>
      </c>
      <c r="X287" s="22">
        <v>500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10495</v>
      </c>
      <c r="AJ287" s="22">
        <v>10192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165833</v>
      </c>
    </row>
    <row r="288" spans="1:42" x14ac:dyDescent="0.25">
      <c r="A288" s="22" t="s">
        <v>120</v>
      </c>
      <c r="B288" s="22" t="s">
        <v>511</v>
      </c>
      <c r="C288" s="22" t="s">
        <v>694</v>
      </c>
      <c r="D288" s="22" t="s">
        <v>695</v>
      </c>
      <c r="E288" s="22">
        <v>0</v>
      </c>
      <c r="F288" s="22">
        <v>4132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102145</v>
      </c>
      <c r="U288" s="22">
        <v>70794</v>
      </c>
      <c r="V288" s="22">
        <v>44520</v>
      </c>
      <c r="W288" s="22">
        <v>0</v>
      </c>
      <c r="X288" s="22">
        <v>51788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16610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289989</v>
      </c>
    </row>
    <row r="289" spans="1:42" x14ac:dyDescent="0.25">
      <c r="A289" s="22" t="s">
        <v>120</v>
      </c>
      <c r="B289" s="22" t="s">
        <v>511</v>
      </c>
      <c r="C289" s="22" t="s">
        <v>696</v>
      </c>
      <c r="D289" s="22" t="s">
        <v>697</v>
      </c>
      <c r="E289" s="22">
        <v>0</v>
      </c>
      <c r="F289" s="22">
        <v>1251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73848</v>
      </c>
      <c r="U289" s="22">
        <v>19358</v>
      </c>
      <c r="V289" s="22">
        <v>28390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885</v>
      </c>
      <c r="AM289" s="22">
        <v>0</v>
      </c>
      <c r="AN289" s="22">
        <v>0</v>
      </c>
      <c r="AO289" s="22">
        <v>0</v>
      </c>
      <c r="AP289" s="22">
        <v>123732</v>
      </c>
    </row>
    <row r="290" spans="1:42" x14ac:dyDescent="0.25">
      <c r="A290" s="22" t="s">
        <v>120</v>
      </c>
      <c r="B290" s="22" t="s">
        <v>511</v>
      </c>
      <c r="C290" s="22" t="s">
        <v>698</v>
      </c>
      <c r="D290" s="22" t="s">
        <v>699</v>
      </c>
      <c r="E290" s="22">
        <v>0</v>
      </c>
      <c r="F290" s="22">
        <v>2113</v>
      </c>
      <c r="G290" s="22">
        <v>0</v>
      </c>
      <c r="H290" s="22">
        <v>0</v>
      </c>
      <c r="I290" s="22">
        <v>378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1351</v>
      </c>
      <c r="P290" s="22">
        <v>0</v>
      </c>
      <c r="Q290" s="22">
        <v>0</v>
      </c>
      <c r="R290" s="22">
        <v>0</v>
      </c>
      <c r="S290" s="22">
        <v>0</v>
      </c>
      <c r="T290" s="22">
        <v>57232</v>
      </c>
      <c r="U290" s="22">
        <v>14220</v>
      </c>
      <c r="V290" s="22">
        <v>24756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2116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102166</v>
      </c>
    </row>
    <row r="291" spans="1:42" x14ac:dyDescent="0.25">
      <c r="A291" s="22" t="s">
        <v>120</v>
      </c>
      <c r="B291" s="22" t="s">
        <v>511</v>
      </c>
      <c r="C291" s="22" t="s">
        <v>700</v>
      </c>
      <c r="D291" s="22" t="s">
        <v>701</v>
      </c>
      <c r="E291" s="22">
        <v>0</v>
      </c>
      <c r="F291" s="22">
        <v>1004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79455</v>
      </c>
      <c r="U291" s="22">
        <v>86570</v>
      </c>
      <c r="V291" s="22">
        <v>67201</v>
      </c>
      <c r="W291" s="22">
        <v>0</v>
      </c>
      <c r="X291" s="22">
        <v>0</v>
      </c>
      <c r="Y291" s="22">
        <v>0</v>
      </c>
      <c r="Z291" s="22">
        <v>700</v>
      </c>
      <c r="AA291" s="22">
        <v>0</v>
      </c>
      <c r="AB291" s="22">
        <v>9550</v>
      </c>
      <c r="AC291" s="22">
        <v>0</v>
      </c>
      <c r="AD291" s="22">
        <v>30819</v>
      </c>
      <c r="AE291" s="22">
        <v>0</v>
      </c>
      <c r="AF291" s="22">
        <v>0</v>
      </c>
      <c r="AG291" s="22">
        <v>0</v>
      </c>
      <c r="AH291" s="22">
        <v>0</v>
      </c>
      <c r="AI291" s="22">
        <v>27653</v>
      </c>
      <c r="AJ291" s="22">
        <v>437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303389</v>
      </c>
    </row>
    <row r="292" spans="1:42" x14ac:dyDescent="0.25">
      <c r="A292" s="22" t="s">
        <v>120</v>
      </c>
      <c r="B292" s="22" t="s">
        <v>511</v>
      </c>
      <c r="C292" s="22" t="s">
        <v>702</v>
      </c>
      <c r="D292" s="22" t="s">
        <v>703</v>
      </c>
      <c r="E292" s="22">
        <v>0</v>
      </c>
      <c r="F292" s="22">
        <v>486</v>
      </c>
      <c r="G292" s="22">
        <v>0</v>
      </c>
      <c r="H292" s="22">
        <v>0</v>
      </c>
      <c r="I292" s="22">
        <v>3430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90</v>
      </c>
      <c r="P292" s="22">
        <v>0</v>
      </c>
      <c r="Q292" s="22">
        <v>0</v>
      </c>
      <c r="R292" s="22">
        <v>0</v>
      </c>
      <c r="S292" s="22">
        <v>0</v>
      </c>
      <c r="T292" s="22">
        <v>45004</v>
      </c>
      <c r="U292" s="22">
        <v>20360</v>
      </c>
      <c r="V292" s="22">
        <v>15687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4160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89217</v>
      </c>
    </row>
    <row r="293" spans="1:42" x14ac:dyDescent="0.25">
      <c r="A293" s="22" t="s">
        <v>120</v>
      </c>
      <c r="B293" s="22" t="s">
        <v>511</v>
      </c>
      <c r="C293" s="22" t="s">
        <v>704</v>
      </c>
      <c r="D293" s="22" t="s">
        <v>705</v>
      </c>
      <c r="E293" s="22">
        <v>0</v>
      </c>
      <c r="F293" s="22">
        <v>135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71125</v>
      </c>
      <c r="U293" s="22">
        <v>25742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97002</v>
      </c>
    </row>
    <row r="294" spans="1:42" x14ac:dyDescent="0.25">
      <c r="A294" s="22" t="s">
        <v>120</v>
      </c>
      <c r="B294" s="22" t="s">
        <v>706</v>
      </c>
      <c r="C294" s="22" t="s">
        <v>707</v>
      </c>
      <c r="D294" s="22" t="s">
        <v>708</v>
      </c>
      <c r="E294" s="22">
        <v>0</v>
      </c>
      <c r="F294" s="22">
        <v>100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100</v>
      </c>
    </row>
    <row r="295" spans="1:42" x14ac:dyDescent="0.25">
      <c r="A295" s="22" t="s">
        <v>120</v>
      </c>
      <c r="B295" s="22" t="s">
        <v>706</v>
      </c>
      <c r="C295" s="22" t="s">
        <v>709</v>
      </c>
      <c r="D295" s="22" t="s">
        <v>710</v>
      </c>
      <c r="E295" s="22">
        <v>0</v>
      </c>
      <c r="F295" s="22">
        <v>200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200</v>
      </c>
    </row>
    <row r="296" spans="1:42" x14ac:dyDescent="0.25">
      <c r="A296" s="22" t="s">
        <v>120</v>
      </c>
      <c r="B296" s="22" t="s">
        <v>706</v>
      </c>
      <c r="C296" s="22" t="s">
        <v>711</v>
      </c>
      <c r="D296" s="22" t="s">
        <v>712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120</v>
      </c>
      <c r="B297" s="22" t="s">
        <v>706</v>
      </c>
      <c r="C297" s="22" t="s">
        <v>713</v>
      </c>
      <c r="D297" s="22" t="s">
        <v>714</v>
      </c>
      <c r="E297" s="22">
        <v>0</v>
      </c>
      <c r="F297" s="22">
        <v>395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395</v>
      </c>
    </row>
    <row r="298" spans="1:42" x14ac:dyDescent="0.25">
      <c r="A298" s="22" t="s">
        <v>120</v>
      </c>
      <c r="B298" s="22" t="s">
        <v>706</v>
      </c>
      <c r="C298" s="22" t="s">
        <v>715</v>
      </c>
      <c r="D298" s="22" t="s">
        <v>716</v>
      </c>
      <c r="E298" s="22">
        <v>0</v>
      </c>
      <c r="F298" s="22">
        <v>25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2250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275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2550</v>
      </c>
    </row>
    <row r="299" spans="1:42" x14ac:dyDescent="0.25">
      <c r="A299" s="22" t="s">
        <v>120</v>
      </c>
      <c r="B299" s="22" t="s">
        <v>706</v>
      </c>
      <c r="C299" s="22" t="s">
        <v>717</v>
      </c>
      <c r="D299" s="22" t="s">
        <v>718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120</v>
      </c>
      <c r="B300" s="22" t="s">
        <v>706</v>
      </c>
      <c r="C300" s="22" t="s">
        <v>719</v>
      </c>
      <c r="D300" s="22" t="s">
        <v>720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120</v>
      </c>
      <c r="B301" s="22" t="s">
        <v>706</v>
      </c>
      <c r="C301" s="22" t="s">
        <v>721</v>
      </c>
      <c r="D301" s="22" t="s">
        <v>722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120</v>
      </c>
      <c r="B302" s="22" t="s">
        <v>706</v>
      </c>
      <c r="C302" s="22" t="s">
        <v>723</v>
      </c>
      <c r="D302" s="22" t="s">
        <v>724</v>
      </c>
      <c r="E302" s="22">
        <v>0</v>
      </c>
      <c r="F302" s="22">
        <v>1167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15937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450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17554</v>
      </c>
    </row>
    <row r="303" spans="1:42" x14ac:dyDescent="0.25">
      <c r="A303" s="22" t="s">
        <v>120</v>
      </c>
      <c r="B303" s="22" t="s">
        <v>706</v>
      </c>
      <c r="C303" s="22" t="s">
        <v>725</v>
      </c>
      <c r="D303" s="22" t="s">
        <v>726</v>
      </c>
      <c r="E303" s="22">
        <v>0</v>
      </c>
      <c r="F303" s="22">
        <v>135</v>
      </c>
      <c r="G303" s="22">
        <v>0</v>
      </c>
      <c r="H303" s="22">
        <v>0</v>
      </c>
      <c r="I303" s="22">
        <v>1637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4294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6066</v>
      </c>
    </row>
    <row r="304" spans="1:42" x14ac:dyDescent="0.25">
      <c r="A304" s="22" t="s">
        <v>120</v>
      </c>
      <c r="B304" s="22" t="s">
        <v>706</v>
      </c>
      <c r="C304" s="22" t="s">
        <v>727</v>
      </c>
      <c r="D304" s="22" t="s">
        <v>728</v>
      </c>
      <c r="E304" s="22">
        <v>0</v>
      </c>
      <c r="F304" s="22">
        <v>3048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2035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5083</v>
      </c>
    </row>
    <row r="305" spans="1:42" x14ac:dyDescent="0.25">
      <c r="A305" s="22" t="s">
        <v>120</v>
      </c>
      <c r="B305" s="22" t="s">
        <v>706</v>
      </c>
      <c r="C305" s="22" t="s">
        <v>729</v>
      </c>
      <c r="D305" s="22" t="s">
        <v>730</v>
      </c>
      <c r="E305" s="22">
        <v>0</v>
      </c>
      <c r="F305" s="22">
        <v>339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339</v>
      </c>
    </row>
    <row r="306" spans="1:42" x14ac:dyDescent="0.25">
      <c r="A306" s="22" t="s">
        <v>120</v>
      </c>
      <c r="B306" s="22" t="s">
        <v>706</v>
      </c>
      <c r="C306" s="22" t="s">
        <v>731</v>
      </c>
      <c r="D306" s="22" t="s">
        <v>732</v>
      </c>
      <c r="E306" s="22">
        <v>0</v>
      </c>
      <c r="F306" s="22">
        <v>709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709</v>
      </c>
    </row>
    <row r="307" spans="1:42" x14ac:dyDescent="0.25">
      <c r="A307" s="22" t="s">
        <v>120</v>
      </c>
      <c r="B307" s="22" t="s">
        <v>706</v>
      </c>
      <c r="C307" s="22" t="s">
        <v>733</v>
      </c>
      <c r="D307" s="22" t="s">
        <v>734</v>
      </c>
      <c r="E307" s="22">
        <v>0</v>
      </c>
      <c r="F307" s="22">
        <v>80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80</v>
      </c>
    </row>
    <row r="308" spans="1:42" x14ac:dyDescent="0.25">
      <c r="A308" s="22" t="s">
        <v>120</v>
      </c>
      <c r="B308" s="22" t="s">
        <v>706</v>
      </c>
      <c r="C308" s="22" t="s">
        <v>735</v>
      </c>
      <c r="D308" s="22" t="s">
        <v>736</v>
      </c>
      <c r="E308" s="22">
        <v>0</v>
      </c>
      <c r="F308" s="22">
        <v>350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350</v>
      </c>
    </row>
    <row r="309" spans="1:42" x14ac:dyDescent="0.25">
      <c r="A309" s="22" t="s">
        <v>120</v>
      </c>
      <c r="B309" s="22" t="s">
        <v>706</v>
      </c>
      <c r="C309" s="22" t="s">
        <v>737</v>
      </c>
      <c r="D309" s="22" t="s">
        <v>738</v>
      </c>
      <c r="E309" s="22">
        <v>0</v>
      </c>
      <c r="F309" s="22">
        <v>375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375</v>
      </c>
    </row>
    <row r="310" spans="1:42" x14ac:dyDescent="0.25">
      <c r="A310" s="22" t="s">
        <v>120</v>
      </c>
      <c r="B310" s="22" t="s">
        <v>706</v>
      </c>
      <c r="C310" s="22" t="s">
        <v>739</v>
      </c>
      <c r="D310" s="22" t="s">
        <v>740</v>
      </c>
      <c r="E310" s="22"/>
      <c r="F310" s="22">
        <v>90</v>
      </c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>
        <v>120</v>
      </c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>
        <v>210</v>
      </c>
    </row>
    <row r="311" spans="1:42" x14ac:dyDescent="0.25">
      <c r="A311" s="22" t="s">
        <v>120</v>
      </c>
      <c r="B311" s="22" t="s">
        <v>706</v>
      </c>
      <c r="C311" s="22" t="s">
        <v>741</v>
      </c>
      <c r="D311" s="22" t="s">
        <v>742</v>
      </c>
      <c r="E311" s="22">
        <v>0</v>
      </c>
      <c r="F311" s="22">
        <v>184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184</v>
      </c>
    </row>
    <row r="312" spans="1:42" x14ac:dyDescent="0.25">
      <c r="A312" s="22" t="s">
        <v>120</v>
      </c>
      <c r="B312" s="22" t="s">
        <v>706</v>
      </c>
      <c r="C312" s="22" t="s">
        <v>743</v>
      </c>
      <c r="D312" s="22" t="s">
        <v>744</v>
      </c>
      <c r="E312" s="22">
        <v>0</v>
      </c>
      <c r="F312" s="22">
        <v>1268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24450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2086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27804</v>
      </c>
    </row>
    <row r="313" spans="1:42" x14ac:dyDescent="0.25">
      <c r="A313" s="22" t="s">
        <v>120</v>
      </c>
      <c r="B313" s="22" t="s">
        <v>706</v>
      </c>
      <c r="C313" s="22" t="s">
        <v>745</v>
      </c>
      <c r="D313" s="22" t="s">
        <v>746</v>
      </c>
      <c r="E313" s="22">
        <v>0</v>
      </c>
      <c r="F313" s="22">
        <v>215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135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350</v>
      </c>
    </row>
    <row r="314" spans="1:42" x14ac:dyDescent="0.25">
      <c r="A314" s="22" t="s">
        <v>120</v>
      </c>
      <c r="B314" s="22" t="s">
        <v>706</v>
      </c>
      <c r="C314" s="22" t="s">
        <v>747</v>
      </c>
      <c r="D314" s="22" t="s">
        <v>748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450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450</v>
      </c>
    </row>
    <row r="315" spans="1:42" x14ac:dyDescent="0.25">
      <c r="A315" s="22" t="s">
        <v>120</v>
      </c>
      <c r="B315" s="22" t="s">
        <v>706</v>
      </c>
      <c r="C315" s="22" t="s">
        <v>749</v>
      </c>
      <c r="D315" s="22" t="s">
        <v>750</v>
      </c>
      <c r="E315" s="22">
        <v>0</v>
      </c>
      <c r="F315" s="22">
        <v>70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2000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2070</v>
      </c>
    </row>
    <row r="316" spans="1:42" x14ac:dyDescent="0.25">
      <c r="A316" s="22" t="s">
        <v>120</v>
      </c>
      <c r="B316" s="22" t="s">
        <v>706</v>
      </c>
      <c r="C316" s="22" t="s">
        <v>751</v>
      </c>
      <c r="D316" s="22" t="s">
        <v>752</v>
      </c>
      <c r="E316" s="22">
        <v>0</v>
      </c>
      <c r="F316" s="22">
        <v>4123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4085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26625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7150</v>
      </c>
      <c r="AJ316" s="22">
        <v>5225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47208</v>
      </c>
    </row>
    <row r="317" spans="1:42" x14ac:dyDescent="0.25">
      <c r="A317" s="22" t="s">
        <v>120</v>
      </c>
      <c r="B317" s="22" t="s">
        <v>706</v>
      </c>
      <c r="C317" s="22" t="s">
        <v>753</v>
      </c>
      <c r="D317" s="22" t="s">
        <v>754</v>
      </c>
      <c r="E317" s="22">
        <v>0</v>
      </c>
      <c r="F317" s="22">
        <v>1329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1329</v>
      </c>
    </row>
    <row r="318" spans="1:42" x14ac:dyDescent="0.25">
      <c r="A318" s="22" t="s">
        <v>120</v>
      </c>
      <c r="B318" s="22" t="s">
        <v>706</v>
      </c>
      <c r="C318" s="22" t="s">
        <v>755</v>
      </c>
      <c r="D318" s="22" t="s">
        <v>756</v>
      </c>
      <c r="E318" s="22">
        <v>0</v>
      </c>
      <c r="F318" s="22">
        <v>365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113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626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1104</v>
      </c>
    </row>
    <row r="319" spans="1:42" x14ac:dyDescent="0.25">
      <c r="A319" s="22" t="s">
        <v>120</v>
      </c>
      <c r="B319" s="22" t="s">
        <v>706</v>
      </c>
      <c r="C319" s="22" t="s">
        <v>757</v>
      </c>
      <c r="D319" s="22" t="s">
        <v>758</v>
      </c>
      <c r="E319" s="22">
        <v>0</v>
      </c>
      <c r="F319" s="22">
        <v>190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19665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75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19930</v>
      </c>
    </row>
    <row r="320" spans="1:42" x14ac:dyDescent="0.25">
      <c r="A320" s="22" t="s">
        <v>120</v>
      </c>
      <c r="B320" s="22" t="s">
        <v>706</v>
      </c>
      <c r="C320" s="22" t="s">
        <v>759</v>
      </c>
      <c r="D320" s="22" t="s">
        <v>760</v>
      </c>
      <c r="E320" s="22">
        <v>0</v>
      </c>
      <c r="F320" s="22">
        <v>202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8970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9172</v>
      </c>
    </row>
    <row r="321" spans="1:42" x14ac:dyDescent="0.25">
      <c r="A321" s="22" t="s">
        <v>120</v>
      </c>
      <c r="B321" s="22" t="s">
        <v>706</v>
      </c>
      <c r="C321" s="22" t="s">
        <v>761</v>
      </c>
      <c r="D321" s="22" t="s">
        <v>762</v>
      </c>
      <c r="E321" s="22">
        <v>0</v>
      </c>
      <c r="F321" s="22">
        <v>0</v>
      </c>
      <c r="G321" s="22">
        <v>3336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3336</v>
      </c>
    </row>
    <row r="322" spans="1:42" x14ac:dyDescent="0.25">
      <c r="A322" s="22" t="s">
        <v>120</v>
      </c>
      <c r="B322" s="22" t="s">
        <v>706</v>
      </c>
      <c r="C322" s="22" t="s">
        <v>763</v>
      </c>
      <c r="D322" s="22" t="s">
        <v>764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120</v>
      </c>
      <c r="B323" s="22" t="s">
        <v>706</v>
      </c>
      <c r="C323" s="22" t="s">
        <v>765</v>
      </c>
      <c r="D323" s="22" t="s">
        <v>766</v>
      </c>
      <c r="E323" s="22">
        <v>0</v>
      </c>
      <c r="F323" s="22">
        <v>745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745</v>
      </c>
    </row>
    <row r="324" spans="1:42" x14ac:dyDescent="0.25">
      <c r="A324" s="22" t="s">
        <v>120</v>
      </c>
      <c r="B324" s="22" t="s">
        <v>706</v>
      </c>
      <c r="C324" s="22" t="s">
        <v>767</v>
      </c>
      <c r="D324" s="22" t="s">
        <v>768</v>
      </c>
      <c r="E324" s="22">
        <v>0</v>
      </c>
      <c r="F324" s="22">
        <v>1350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1350</v>
      </c>
    </row>
    <row r="325" spans="1:42" x14ac:dyDescent="0.25">
      <c r="A325" s="22" t="s">
        <v>120</v>
      </c>
      <c r="B325" s="22" t="s">
        <v>706</v>
      </c>
      <c r="C325" s="22" t="s">
        <v>769</v>
      </c>
      <c r="D325" s="22" t="s">
        <v>770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37659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37659</v>
      </c>
    </row>
    <row r="326" spans="1:42" x14ac:dyDescent="0.25">
      <c r="A326" s="22" t="s">
        <v>120</v>
      </c>
      <c r="B326" s="22" t="s">
        <v>706</v>
      </c>
      <c r="C326" s="22" t="s">
        <v>771</v>
      </c>
      <c r="D326" s="22" t="s">
        <v>772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120</v>
      </c>
      <c r="B327" s="22" t="s">
        <v>706</v>
      </c>
      <c r="C327" s="22" t="s">
        <v>773</v>
      </c>
      <c r="D327" s="22" t="s">
        <v>774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120</v>
      </c>
      <c r="B328" s="22" t="s">
        <v>706</v>
      </c>
      <c r="C328" s="22" t="s">
        <v>775</v>
      </c>
      <c r="D328" s="22" t="s">
        <v>776</v>
      </c>
      <c r="E328" s="22">
        <v>0</v>
      </c>
      <c r="F328" s="22">
        <v>3743</v>
      </c>
      <c r="G328" s="22">
        <v>0</v>
      </c>
      <c r="H328" s="22">
        <v>0</v>
      </c>
      <c r="I328" s="22">
        <v>16250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350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1999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720</v>
      </c>
      <c r="AJ328" s="22">
        <v>1425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24487</v>
      </c>
    </row>
    <row r="329" spans="1:42" x14ac:dyDescent="0.25">
      <c r="A329" s="22" t="s">
        <v>120</v>
      </c>
      <c r="B329" s="22" t="s">
        <v>706</v>
      </c>
      <c r="C329" s="22" t="s">
        <v>777</v>
      </c>
      <c r="D329" s="22" t="s">
        <v>778</v>
      </c>
      <c r="E329" s="22">
        <v>0</v>
      </c>
      <c r="F329" s="22">
        <v>1136</v>
      </c>
      <c r="G329" s="22">
        <v>0</v>
      </c>
      <c r="H329" s="22">
        <v>225043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226179</v>
      </c>
    </row>
    <row r="330" spans="1:42" x14ac:dyDescent="0.25">
      <c r="A330" s="22" t="s">
        <v>120</v>
      </c>
      <c r="B330" s="22" t="s">
        <v>706</v>
      </c>
      <c r="C330" s="22" t="s">
        <v>779</v>
      </c>
      <c r="D330" s="22" t="s">
        <v>780</v>
      </c>
      <c r="E330" s="22">
        <v>0</v>
      </c>
      <c r="F330" s="22">
        <v>890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5175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6065</v>
      </c>
    </row>
    <row r="331" spans="1:42" x14ac:dyDescent="0.25">
      <c r="A331" s="22" t="s">
        <v>120</v>
      </c>
      <c r="B331" s="22" t="s">
        <v>706</v>
      </c>
      <c r="C331" s="22" t="s">
        <v>781</v>
      </c>
      <c r="D331" s="22" t="s">
        <v>782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300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300</v>
      </c>
    </row>
    <row r="332" spans="1:42" x14ac:dyDescent="0.25">
      <c r="A332" s="22" t="s">
        <v>120</v>
      </c>
      <c r="B332" s="22" t="s">
        <v>706</v>
      </c>
      <c r="C332" s="22" t="s">
        <v>783</v>
      </c>
      <c r="D332" s="22" t="s">
        <v>784</v>
      </c>
      <c r="E332" s="22">
        <v>0</v>
      </c>
      <c r="F332" s="22">
        <v>114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2648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2762</v>
      </c>
    </row>
    <row r="333" spans="1:42" x14ac:dyDescent="0.25">
      <c r="A333" s="22" t="s">
        <v>120</v>
      </c>
      <c r="B333" s="22" t="s">
        <v>706</v>
      </c>
      <c r="C333" s="22" t="s">
        <v>785</v>
      </c>
      <c r="D333" s="22" t="s">
        <v>786</v>
      </c>
      <c r="E333" s="22">
        <v>0</v>
      </c>
      <c r="F333" s="22">
        <v>495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25365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2237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28097</v>
      </c>
    </row>
    <row r="334" spans="1:42" x14ac:dyDescent="0.25">
      <c r="A334" s="22" t="s">
        <v>120</v>
      </c>
      <c r="B334" s="22" t="s">
        <v>706</v>
      </c>
      <c r="C334" s="22" t="s">
        <v>787</v>
      </c>
      <c r="D334" s="22" t="s">
        <v>788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120</v>
      </c>
      <c r="B335" s="22" t="s">
        <v>706</v>
      </c>
      <c r="C335" s="22" t="s">
        <v>789</v>
      </c>
      <c r="D335" s="22" t="s">
        <v>790</v>
      </c>
      <c r="E335" s="22">
        <v>0</v>
      </c>
      <c r="F335" s="22">
        <v>70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1377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1447</v>
      </c>
    </row>
    <row r="336" spans="1:42" x14ac:dyDescent="0.25">
      <c r="A336" s="22" t="s">
        <v>120</v>
      </c>
      <c r="B336" s="22" t="s">
        <v>706</v>
      </c>
      <c r="C336" s="22" t="s">
        <v>791</v>
      </c>
      <c r="D336" s="22" t="s">
        <v>792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120</v>
      </c>
      <c r="B337" s="22" t="s">
        <v>706</v>
      </c>
      <c r="C337" s="22" t="s">
        <v>793</v>
      </c>
      <c r="D337" s="22" t="s">
        <v>794</v>
      </c>
      <c r="E337" s="22">
        <v>0</v>
      </c>
      <c r="F337" s="22">
        <v>982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19100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702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20784</v>
      </c>
    </row>
    <row r="338" spans="1:42" x14ac:dyDescent="0.25">
      <c r="A338" s="22" t="s">
        <v>120</v>
      </c>
      <c r="B338" s="22" t="s">
        <v>706</v>
      </c>
      <c r="C338" s="22" t="s">
        <v>795</v>
      </c>
      <c r="D338" s="22" t="s">
        <v>796</v>
      </c>
      <c r="E338" s="22">
        <v>0</v>
      </c>
      <c r="F338" s="22">
        <v>130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130</v>
      </c>
    </row>
    <row r="339" spans="1:42" x14ac:dyDescent="0.25">
      <c r="A339" s="22" t="s">
        <v>120</v>
      </c>
      <c r="B339" s="22" t="s">
        <v>706</v>
      </c>
      <c r="C339" s="22" t="s">
        <v>797</v>
      </c>
      <c r="D339" s="22" t="s">
        <v>798</v>
      </c>
      <c r="E339" s="22">
        <v>0</v>
      </c>
      <c r="F339" s="22">
        <v>30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30</v>
      </c>
    </row>
    <row r="340" spans="1:42" x14ac:dyDescent="0.25">
      <c r="A340" s="22" t="s">
        <v>120</v>
      </c>
      <c r="B340" s="22" t="s">
        <v>706</v>
      </c>
      <c r="C340" s="22" t="s">
        <v>799</v>
      </c>
      <c r="D340" s="22" t="s">
        <v>800</v>
      </c>
      <c r="E340" s="22"/>
      <c r="F340" s="22">
        <v>3309</v>
      </c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>
        <v>80</v>
      </c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>
        <v>3389</v>
      </c>
    </row>
    <row r="341" spans="1:42" x14ac:dyDescent="0.25">
      <c r="A341" s="22" t="s">
        <v>120</v>
      </c>
      <c r="B341" s="22" t="s">
        <v>706</v>
      </c>
      <c r="C341" s="22" t="s">
        <v>801</v>
      </c>
      <c r="D341" s="22" t="s">
        <v>802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120</v>
      </c>
      <c r="B342" s="22" t="s">
        <v>706</v>
      </c>
      <c r="C342" s="22" t="s">
        <v>803</v>
      </c>
      <c r="D342" s="22" t="s">
        <v>804</v>
      </c>
      <c r="E342" s="22">
        <v>0</v>
      </c>
      <c r="F342" s="22">
        <v>2216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15000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17216</v>
      </c>
    </row>
    <row r="343" spans="1:42" x14ac:dyDescent="0.25">
      <c r="A343" s="22" t="s">
        <v>120</v>
      </c>
      <c r="B343" s="22" t="s">
        <v>706</v>
      </c>
      <c r="C343" s="22" t="s">
        <v>805</v>
      </c>
      <c r="D343" s="22" t="s">
        <v>806</v>
      </c>
      <c r="E343" s="22">
        <v>0</v>
      </c>
      <c r="F343" s="22">
        <v>834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495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550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1879</v>
      </c>
    </row>
    <row r="344" spans="1:42" x14ac:dyDescent="0.25">
      <c r="A344" s="22" t="s">
        <v>120</v>
      </c>
      <c r="B344" s="22" t="s">
        <v>706</v>
      </c>
      <c r="C344" s="22" t="s">
        <v>807</v>
      </c>
      <c r="D344" s="22" t="s">
        <v>808</v>
      </c>
      <c r="E344" s="22">
        <v>0</v>
      </c>
      <c r="F344" s="22">
        <v>1137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1137</v>
      </c>
    </row>
    <row r="345" spans="1:42" x14ac:dyDescent="0.25">
      <c r="A345" s="22" t="s">
        <v>120</v>
      </c>
      <c r="B345" s="22" t="s">
        <v>809</v>
      </c>
      <c r="C345" s="22" t="s">
        <v>810</v>
      </c>
      <c r="D345" s="22" t="s">
        <v>811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120</v>
      </c>
      <c r="B346" s="22" t="s">
        <v>809</v>
      </c>
      <c r="C346" s="22" t="s">
        <v>812</v>
      </c>
      <c r="D346" s="22" t="s">
        <v>813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120</v>
      </c>
      <c r="B347" s="22" t="s">
        <v>809</v>
      </c>
      <c r="C347" s="22" t="s">
        <v>814</v>
      </c>
      <c r="D347" s="22" t="s">
        <v>815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120</v>
      </c>
      <c r="B348" s="22" t="s">
        <v>809</v>
      </c>
      <c r="C348" s="22" t="s">
        <v>816</v>
      </c>
      <c r="D348" s="22" t="s">
        <v>817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</row>
    <row r="349" spans="1:42" x14ac:dyDescent="0.25">
      <c r="A349" s="22" t="s">
        <v>120</v>
      </c>
      <c r="B349" s="22" t="s">
        <v>809</v>
      </c>
      <c r="C349" s="22" t="s">
        <v>818</v>
      </c>
      <c r="D349" s="22" t="s">
        <v>819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0</v>
      </c>
    </row>
    <row r="350" spans="1:42" x14ac:dyDescent="0.25">
      <c r="A350" s="22" t="s">
        <v>120</v>
      </c>
      <c r="B350" s="22" t="s">
        <v>809</v>
      </c>
      <c r="C350" s="22" t="s">
        <v>820</v>
      </c>
      <c r="D350" s="22" t="s">
        <v>821</v>
      </c>
      <c r="E350" s="22">
        <v>0</v>
      </c>
      <c r="F350" s="22">
        <v>0</v>
      </c>
      <c r="G350" s="22">
        <v>0</v>
      </c>
      <c r="H350" s="22">
        <v>0</v>
      </c>
      <c r="I350" s="22">
        <v>15136</v>
      </c>
      <c r="J350" s="22">
        <v>0</v>
      </c>
      <c r="K350" s="22">
        <v>0</v>
      </c>
      <c r="L350" s="22">
        <v>0</v>
      </c>
      <c r="M350" s="22">
        <v>0</v>
      </c>
      <c r="N350" s="22">
        <v>0</v>
      </c>
      <c r="O350" s="22">
        <v>0</v>
      </c>
      <c r="P350" s="22">
        <v>0</v>
      </c>
      <c r="Q350" s="22">
        <v>0</v>
      </c>
      <c r="R350" s="22">
        <v>0</v>
      </c>
      <c r="S350" s="22">
        <v>0</v>
      </c>
      <c r="T350" s="22">
        <v>97611</v>
      </c>
      <c r="U350" s="22">
        <v>106994</v>
      </c>
      <c r="V350" s="22">
        <v>253846</v>
      </c>
      <c r="W350" s="22">
        <v>0</v>
      </c>
      <c r="X350" s="22">
        <v>0</v>
      </c>
      <c r="Y350" s="22">
        <v>0</v>
      </c>
      <c r="Z350" s="22">
        <v>0</v>
      </c>
      <c r="AA350" s="22">
        <v>0</v>
      </c>
      <c r="AB350" s="22">
        <v>16643</v>
      </c>
      <c r="AC350" s="22">
        <v>0</v>
      </c>
      <c r="AD350" s="22">
        <v>0</v>
      </c>
      <c r="AE350" s="22">
        <v>0</v>
      </c>
      <c r="AF350" s="22">
        <v>0</v>
      </c>
      <c r="AG350" s="22">
        <v>0</v>
      </c>
      <c r="AH350" s="22">
        <v>0</v>
      </c>
      <c r="AI350" s="22">
        <v>0</v>
      </c>
      <c r="AJ350" s="22">
        <v>0</v>
      </c>
      <c r="AK350" s="22">
        <v>0</v>
      </c>
      <c r="AL350" s="22">
        <v>0</v>
      </c>
      <c r="AM350" s="22">
        <v>0</v>
      </c>
      <c r="AN350" s="22">
        <v>0</v>
      </c>
      <c r="AO350" s="22">
        <v>0</v>
      </c>
      <c r="AP350" s="22">
        <v>490230</v>
      </c>
    </row>
    <row r="351" spans="1:42" x14ac:dyDescent="0.25">
      <c r="A351" s="22" t="s">
        <v>120</v>
      </c>
      <c r="B351" s="22" t="s">
        <v>822</v>
      </c>
      <c r="C351" s="22" t="s">
        <v>823</v>
      </c>
      <c r="D351" s="22" t="s">
        <v>824</v>
      </c>
      <c r="E351" s="22">
        <v>0</v>
      </c>
      <c r="F351" s="22">
        <v>843523</v>
      </c>
      <c r="G351" s="22">
        <v>0</v>
      </c>
      <c r="H351" s="22">
        <v>0</v>
      </c>
      <c r="I351" s="22">
        <v>39000</v>
      </c>
      <c r="J351" s="22">
        <v>0</v>
      </c>
      <c r="K351" s="22">
        <v>0</v>
      </c>
      <c r="L351" s="22">
        <v>41677</v>
      </c>
      <c r="M351" s="22">
        <v>0</v>
      </c>
      <c r="N351" s="22">
        <v>0</v>
      </c>
      <c r="O351" s="22">
        <v>1852683</v>
      </c>
      <c r="P351" s="22">
        <v>0</v>
      </c>
      <c r="Q351" s="22">
        <v>0</v>
      </c>
      <c r="R351" s="22">
        <v>0</v>
      </c>
      <c r="S351" s="22">
        <v>0</v>
      </c>
      <c r="T351" s="22">
        <v>162476</v>
      </c>
      <c r="U351" s="22">
        <v>0</v>
      </c>
      <c r="V351" s="22">
        <v>145789</v>
      </c>
      <c r="W351" s="22">
        <v>0</v>
      </c>
      <c r="X351" s="22">
        <v>0</v>
      </c>
      <c r="Y351" s="22">
        <v>0</v>
      </c>
      <c r="Z351" s="22">
        <v>0</v>
      </c>
      <c r="AA351" s="22">
        <v>0</v>
      </c>
      <c r="AB351" s="22">
        <v>0</v>
      </c>
      <c r="AC351" s="22">
        <v>631363</v>
      </c>
      <c r="AD351" s="22">
        <v>0</v>
      </c>
      <c r="AE351" s="22">
        <v>0</v>
      </c>
      <c r="AF351" s="22">
        <v>0</v>
      </c>
      <c r="AG351" s="22">
        <v>0</v>
      </c>
      <c r="AH351" s="22">
        <v>0</v>
      </c>
      <c r="AI351" s="22">
        <v>489727</v>
      </c>
      <c r="AJ351" s="22">
        <v>0</v>
      </c>
      <c r="AK351" s="22">
        <v>0</v>
      </c>
      <c r="AL351" s="22">
        <v>0</v>
      </c>
      <c r="AM351" s="22">
        <v>0</v>
      </c>
      <c r="AN351" s="22">
        <v>0</v>
      </c>
      <c r="AO351" s="22">
        <v>0</v>
      </c>
      <c r="AP351" s="22">
        <v>4206238</v>
      </c>
    </row>
    <row r="352" spans="1:42" x14ac:dyDescent="0.25">
      <c r="A352" s="22"/>
      <c r="B352" s="22"/>
      <c r="C352" s="22"/>
      <c r="D352" s="22" t="s">
        <v>825</v>
      </c>
      <c r="E352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8BDCC-026C-4F32-8480-7CC8A7AB39D7}">
  <dimension ref="A1:AP35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1079</v>
      </c>
      <c r="D1" s="20" t="s">
        <v>1122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877</v>
      </c>
      <c r="F2" s="21" t="s">
        <v>878</v>
      </c>
      <c r="G2" s="21" t="s">
        <v>879</v>
      </c>
      <c r="H2" s="21" t="s">
        <v>880</v>
      </c>
      <c r="I2" s="21" t="s">
        <v>881</v>
      </c>
      <c r="J2" s="21" t="s">
        <v>882</v>
      </c>
      <c r="K2" s="21" t="s">
        <v>883</v>
      </c>
      <c r="L2" s="21" t="s">
        <v>884</v>
      </c>
      <c r="M2" s="21" t="s">
        <v>885</v>
      </c>
      <c r="N2" s="21" t="s">
        <v>1081</v>
      </c>
      <c r="O2" s="21" t="s">
        <v>887</v>
      </c>
      <c r="P2" s="21" t="s">
        <v>888</v>
      </c>
      <c r="Q2" s="21" t="s">
        <v>889</v>
      </c>
      <c r="R2" s="21" t="s">
        <v>890</v>
      </c>
      <c r="S2" s="21" t="s">
        <v>891</v>
      </c>
      <c r="T2" s="21" t="s">
        <v>892</v>
      </c>
      <c r="U2" s="21" t="s">
        <v>893</v>
      </c>
      <c r="V2" s="21" t="s">
        <v>894</v>
      </c>
      <c r="W2" s="21" t="s">
        <v>895</v>
      </c>
      <c r="X2" s="21" t="s">
        <v>896</v>
      </c>
      <c r="Y2" s="21" t="s">
        <v>897</v>
      </c>
      <c r="Z2" s="21" t="s">
        <v>1082</v>
      </c>
      <c r="AA2" s="21" t="s">
        <v>899</v>
      </c>
      <c r="AB2" s="21" t="s">
        <v>900</v>
      </c>
      <c r="AC2" s="21" t="s">
        <v>901</v>
      </c>
      <c r="AD2" s="21" t="s">
        <v>902</v>
      </c>
      <c r="AE2" s="21" t="s">
        <v>903</v>
      </c>
      <c r="AF2" s="21" t="s">
        <v>904</v>
      </c>
      <c r="AG2" s="21" t="s">
        <v>905</v>
      </c>
      <c r="AH2" s="21" t="s">
        <v>906</v>
      </c>
      <c r="AI2" s="21" t="s">
        <v>907</v>
      </c>
      <c r="AJ2" s="21" t="s">
        <v>908</v>
      </c>
      <c r="AK2" s="21" t="s">
        <v>909</v>
      </c>
      <c r="AL2" s="21" t="s">
        <v>910</v>
      </c>
      <c r="AM2" s="21" t="s">
        <v>911</v>
      </c>
      <c r="AN2" s="21" t="s">
        <v>912</v>
      </c>
      <c r="AO2" s="21" t="s">
        <v>65</v>
      </c>
      <c r="AP2" s="21" t="s">
        <v>1083</v>
      </c>
    </row>
    <row r="3" spans="1:42" x14ac:dyDescent="0.25">
      <c r="A3" s="21"/>
      <c r="B3" s="21"/>
      <c r="C3" s="21"/>
      <c r="D3" s="21" t="s">
        <v>87</v>
      </c>
      <c r="E3" s="21" t="s">
        <v>1084</v>
      </c>
      <c r="F3" s="21" t="s">
        <v>1085</v>
      </c>
      <c r="G3" s="21" t="s">
        <v>1086</v>
      </c>
      <c r="H3" s="21" t="s">
        <v>1087</v>
      </c>
      <c r="I3" s="21" t="s">
        <v>1088</v>
      </c>
      <c r="J3" s="21" t="s">
        <v>1089</v>
      </c>
      <c r="K3" s="21" t="s">
        <v>1090</v>
      </c>
      <c r="L3" s="21" t="s">
        <v>1091</v>
      </c>
      <c r="M3" s="21" t="s">
        <v>1092</v>
      </c>
      <c r="N3" s="21" t="s">
        <v>1093</v>
      </c>
      <c r="O3" s="21" t="s">
        <v>1094</v>
      </c>
      <c r="P3" s="21" t="s">
        <v>1095</v>
      </c>
      <c r="Q3" s="21" t="s">
        <v>1096</v>
      </c>
      <c r="R3" s="21" t="s">
        <v>1097</v>
      </c>
      <c r="S3" s="21" t="s">
        <v>1098</v>
      </c>
      <c r="T3" s="21" t="s">
        <v>1099</v>
      </c>
      <c r="U3" s="21" t="s">
        <v>1100</v>
      </c>
      <c r="V3" s="21" t="s">
        <v>1101</v>
      </c>
      <c r="W3" s="21" t="s">
        <v>1102</v>
      </c>
      <c r="X3" s="21" t="s">
        <v>1103</v>
      </c>
      <c r="Y3" s="21" t="s">
        <v>1104</v>
      </c>
      <c r="Z3" s="21" t="s">
        <v>1105</v>
      </c>
      <c r="AA3" s="21" t="s">
        <v>1106</v>
      </c>
      <c r="AB3" s="21" t="s">
        <v>1107</v>
      </c>
      <c r="AC3" s="21" t="s">
        <v>1108</v>
      </c>
      <c r="AD3" s="21" t="s">
        <v>1109</v>
      </c>
      <c r="AE3" s="21" t="s">
        <v>1110</v>
      </c>
      <c r="AF3" s="21" t="s">
        <v>1111</v>
      </c>
      <c r="AG3" s="21" t="s">
        <v>1112</v>
      </c>
      <c r="AH3" s="21" t="s">
        <v>1113</v>
      </c>
      <c r="AI3" s="21" t="s">
        <v>1114</v>
      </c>
      <c r="AJ3" s="21" t="s">
        <v>1115</v>
      </c>
      <c r="AK3" s="21" t="s">
        <v>1116</v>
      </c>
      <c r="AL3" s="21" t="s">
        <v>1117</v>
      </c>
      <c r="AM3" s="21" t="s">
        <v>1118</v>
      </c>
      <c r="AN3" s="21" t="s">
        <v>1119</v>
      </c>
      <c r="AO3" s="21" t="s">
        <v>1120</v>
      </c>
      <c r="AP3" s="21" t="s">
        <v>1121</v>
      </c>
    </row>
    <row r="4" spans="1:42" x14ac:dyDescent="0.25">
      <c r="A4" s="22" t="s">
        <v>120</v>
      </c>
      <c r="B4" s="22" t="s">
        <v>121</v>
      </c>
      <c r="C4" s="22" t="s">
        <v>122</v>
      </c>
      <c r="D4" s="22" t="s">
        <v>123</v>
      </c>
      <c r="E4" s="22">
        <v>0</v>
      </c>
      <c r="F4" s="22">
        <v>0</v>
      </c>
      <c r="G4" s="22">
        <v>0</v>
      </c>
      <c r="H4" s="22">
        <v>0</v>
      </c>
      <c r="I4" s="22">
        <v>30000</v>
      </c>
      <c r="J4" s="22">
        <v>0</v>
      </c>
      <c r="K4" s="22">
        <v>1107527</v>
      </c>
      <c r="L4" s="22">
        <v>0</v>
      </c>
      <c r="M4" s="22">
        <v>0</v>
      </c>
      <c r="N4" s="22">
        <v>3412374</v>
      </c>
      <c r="O4" s="22">
        <v>3857959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4017631</v>
      </c>
      <c r="AJ4" s="22">
        <v>115146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12540637</v>
      </c>
    </row>
    <row r="5" spans="1:42" x14ac:dyDescent="0.25">
      <c r="A5" s="22" t="s">
        <v>120</v>
      </c>
      <c r="B5" s="22" t="s">
        <v>121</v>
      </c>
      <c r="C5" s="22" t="s">
        <v>124</v>
      </c>
      <c r="D5" s="22" t="s">
        <v>125</v>
      </c>
      <c r="E5" s="22">
        <v>0</v>
      </c>
      <c r="F5" s="22">
        <v>170832</v>
      </c>
      <c r="G5" s="22">
        <v>0</v>
      </c>
      <c r="H5" s="22">
        <v>0</v>
      </c>
      <c r="I5" s="22">
        <v>116832</v>
      </c>
      <c r="J5" s="22">
        <v>0</v>
      </c>
      <c r="K5" s="22">
        <v>0</v>
      </c>
      <c r="L5" s="22">
        <v>23968</v>
      </c>
      <c r="M5" s="22">
        <v>0</v>
      </c>
      <c r="N5" s="22">
        <v>0</v>
      </c>
      <c r="O5" s="22">
        <v>3701743</v>
      </c>
      <c r="P5" s="22">
        <v>1098404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10435307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15547086</v>
      </c>
    </row>
    <row r="6" spans="1:42" x14ac:dyDescent="0.25">
      <c r="A6" s="22" t="s">
        <v>120</v>
      </c>
      <c r="B6" s="22" t="s">
        <v>121</v>
      </c>
      <c r="C6" s="22" t="s">
        <v>126</v>
      </c>
      <c r="D6" s="22" t="s">
        <v>127</v>
      </c>
      <c r="E6" s="22">
        <v>0</v>
      </c>
      <c r="F6" s="22">
        <v>1002000</v>
      </c>
      <c r="G6" s="22">
        <v>0</v>
      </c>
      <c r="H6" s="22">
        <v>5922000</v>
      </c>
      <c r="I6" s="22">
        <v>29542000</v>
      </c>
      <c r="J6" s="22">
        <v>0</v>
      </c>
      <c r="K6" s="22">
        <v>1403000</v>
      </c>
      <c r="L6" s="22">
        <v>0</v>
      </c>
      <c r="M6" s="22">
        <v>0</v>
      </c>
      <c r="N6" s="22">
        <v>0</v>
      </c>
      <c r="O6" s="22">
        <v>78467000</v>
      </c>
      <c r="P6" s="22">
        <v>0</v>
      </c>
      <c r="Q6" s="22">
        <v>120655000</v>
      </c>
      <c r="R6" s="22">
        <v>0</v>
      </c>
      <c r="S6" s="22">
        <v>0</v>
      </c>
      <c r="T6" s="22">
        <v>2661000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43785000</v>
      </c>
      <c r="AF6" s="22">
        <v>0</v>
      </c>
      <c r="AG6" s="22">
        <v>0</v>
      </c>
      <c r="AH6" s="22">
        <v>0</v>
      </c>
      <c r="AI6" s="22">
        <v>26974000</v>
      </c>
      <c r="AJ6" s="22">
        <v>75000</v>
      </c>
      <c r="AK6" s="22">
        <v>0</v>
      </c>
      <c r="AL6" s="22">
        <v>11659000</v>
      </c>
      <c r="AM6" s="22">
        <v>0</v>
      </c>
      <c r="AN6" s="22">
        <v>0</v>
      </c>
      <c r="AO6" s="22">
        <v>0</v>
      </c>
      <c r="AP6" s="22">
        <v>322145000</v>
      </c>
    </row>
    <row r="7" spans="1:42" x14ac:dyDescent="0.25">
      <c r="A7" s="22" t="s">
        <v>120</v>
      </c>
      <c r="B7" s="22" t="s">
        <v>121</v>
      </c>
      <c r="C7" s="22" t="s">
        <v>128</v>
      </c>
      <c r="D7" s="22" t="s">
        <v>129</v>
      </c>
      <c r="E7" s="22">
        <v>0</v>
      </c>
      <c r="F7" s="22">
        <v>262916</v>
      </c>
      <c r="G7" s="22">
        <v>0</v>
      </c>
      <c r="H7" s="22">
        <v>35197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11692</v>
      </c>
      <c r="P7" s="22">
        <v>0</v>
      </c>
      <c r="Q7" s="22">
        <v>0</v>
      </c>
      <c r="R7" s="22">
        <v>42252</v>
      </c>
      <c r="S7" s="22">
        <v>0</v>
      </c>
      <c r="T7" s="22">
        <v>0</v>
      </c>
      <c r="U7" s="22">
        <v>574570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26258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952885</v>
      </c>
    </row>
    <row r="8" spans="1:42" x14ac:dyDescent="0.25">
      <c r="A8" s="22" t="s">
        <v>120</v>
      </c>
      <c r="B8" s="22" t="s">
        <v>121</v>
      </c>
      <c r="C8" s="22" t="s">
        <v>130</v>
      </c>
      <c r="D8" s="22" t="s">
        <v>131</v>
      </c>
      <c r="E8" s="22">
        <v>36820</v>
      </c>
      <c r="F8" s="22">
        <v>52936</v>
      </c>
      <c r="G8" s="22">
        <v>315980</v>
      </c>
      <c r="H8" s="22">
        <v>138904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58379</v>
      </c>
      <c r="O8" s="22">
        <v>3857032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418853</v>
      </c>
      <c r="Y8" s="22">
        <v>0</v>
      </c>
      <c r="Z8" s="22">
        <v>0</v>
      </c>
      <c r="AA8" s="22">
        <v>0</v>
      </c>
      <c r="AB8" s="22">
        <v>169880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9200</v>
      </c>
      <c r="AJ8" s="22">
        <v>0</v>
      </c>
      <c r="AK8" s="22">
        <v>0</v>
      </c>
      <c r="AL8" s="22">
        <v>20000</v>
      </c>
      <c r="AM8" s="22">
        <v>0</v>
      </c>
      <c r="AN8" s="22">
        <v>0</v>
      </c>
      <c r="AO8" s="22">
        <v>0</v>
      </c>
      <c r="AP8" s="22">
        <v>5077984</v>
      </c>
    </row>
    <row r="9" spans="1:42" x14ac:dyDescent="0.25">
      <c r="A9" s="22" t="s">
        <v>120</v>
      </c>
      <c r="B9" s="22" t="s">
        <v>121</v>
      </c>
      <c r="C9" s="22" t="s">
        <v>132</v>
      </c>
      <c r="D9" s="22" t="s">
        <v>133</v>
      </c>
      <c r="E9" s="22">
        <v>0</v>
      </c>
      <c r="F9" s="22">
        <v>90089000</v>
      </c>
      <c r="G9" s="22">
        <v>0</v>
      </c>
      <c r="H9" s="22">
        <v>1846000</v>
      </c>
      <c r="I9" s="22">
        <v>185000</v>
      </c>
      <c r="J9" s="22">
        <v>0</v>
      </c>
      <c r="K9" s="22">
        <v>0</v>
      </c>
      <c r="L9" s="22">
        <v>0</v>
      </c>
      <c r="M9" s="22">
        <v>0</v>
      </c>
      <c r="N9" s="22">
        <v>350000</v>
      </c>
      <c r="O9" s="22">
        <v>198157000</v>
      </c>
      <c r="P9" s="22">
        <v>0</v>
      </c>
      <c r="Q9" s="22">
        <v>104674000</v>
      </c>
      <c r="R9" s="22">
        <v>22551000</v>
      </c>
      <c r="S9" s="22">
        <v>0</v>
      </c>
      <c r="T9" s="22">
        <v>0</v>
      </c>
      <c r="U9" s="22">
        <v>486000</v>
      </c>
      <c r="V9" s="22">
        <v>2060000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3267000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31275000</v>
      </c>
      <c r="AJ9" s="22">
        <v>913000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455853000</v>
      </c>
    </row>
    <row r="10" spans="1:42" x14ac:dyDescent="0.25">
      <c r="A10" s="22" t="s">
        <v>120</v>
      </c>
      <c r="B10" s="22" t="s">
        <v>121</v>
      </c>
      <c r="C10" s="22" t="s">
        <v>134</v>
      </c>
      <c r="D10" s="22" t="s">
        <v>135</v>
      </c>
      <c r="E10" s="22">
        <v>0</v>
      </c>
      <c r="F10" s="22">
        <v>246995</v>
      </c>
      <c r="G10" s="22">
        <v>0</v>
      </c>
      <c r="H10" s="22">
        <v>409686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132438</v>
      </c>
      <c r="P10" s="22">
        <v>0</v>
      </c>
      <c r="Q10" s="22">
        <v>0</v>
      </c>
      <c r="R10" s="22">
        <v>0</v>
      </c>
      <c r="S10" s="22">
        <v>0</v>
      </c>
      <c r="T10" s="22">
        <v>3530</v>
      </c>
      <c r="U10" s="22">
        <v>0</v>
      </c>
      <c r="V10" s="22">
        <v>0</v>
      </c>
      <c r="W10" s="22">
        <v>0</v>
      </c>
      <c r="X10" s="22">
        <v>471586</v>
      </c>
      <c r="Y10" s="22">
        <v>0</v>
      </c>
      <c r="Z10" s="22">
        <v>0</v>
      </c>
      <c r="AA10" s="22">
        <v>0</v>
      </c>
      <c r="AB10" s="22">
        <v>1639144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15204</v>
      </c>
      <c r="AJ10" s="22">
        <v>799928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3718511</v>
      </c>
    </row>
    <row r="11" spans="1:42" x14ac:dyDescent="0.25">
      <c r="A11" s="22" t="s">
        <v>120</v>
      </c>
      <c r="B11" s="22" t="s">
        <v>121</v>
      </c>
      <c r="C11" s="22" t="s">
        <v>136</v>
      </c>
      <c r="D11" s="22" t="s">
        <v>137</v>
      </c>
      <c r="E11" s="22">
        <v>0</v>
      </c>
      <c r="F11" s="22">
        <v>0</v>
      </c>
      <c r="G11" s="22">
        <v>0</v>
      </c>
      <c r="H11" s="22">
        <v>0</v>
      </c>
      <c r="I11" s="22">
        <v>10456</v>
      </c>
      <c r="J11" s="22">
        <v>0</v>
      </c>
      <c r="K11" s="22">
        <v>0</v>
      </c>
      <c r="L11" s="22">
        <v>0</v>
      </c>
      <c r="M11" s="22">
        <v>0</v>
      </c>
      <c r="N11" s="22">
        <v>4350</v>
      </c>
      <c r="O11" s="22">
        <v>12177045</v>
      </c>
      <c r="P11" s="22">
        <v>0</v>
      </c>
      <c r="Q11" s="22">
        <v>174399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6184701</v>
      </c>
      <c r="AF11" s="22">
        <v>0</v>
      </c>
      <c r="AG11" s="22">
        <v>0</v>
      </c>
      <c r="AH11" s="22">
        <v>0</v>
      </c>
      <c r="AI11" s="22">
        <v>10971773</v>
      </c>
      <c r="AJ11" s="22">
        <v>42223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29564947</v>
      </c>
    </row>
    <row r="12" spans="1:42" x14ac:dyDescent="0.25">
      <c r="A12" s="22" t="s">
        <v>120</v>
      </c>
      <c r="B12" s="22" t="s">
        <v>121</v>
      </c>
      <c r="C12" s="22" t="s">
        <v>138</v>
      </c>
      <c r="D12" s="22" t="s">
        <v>139</v>
      </c>
      <c r="E12" s="22">
        <v>0</v>
      </c>
      <c r="F12" s="22">
        <v>5751201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119568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5870769</v>
      </c>
    </row>
    <row r="13" spans="1:42" x14ac:dyDescent="0.25">
      <c r="A13" s="22" t="s">
        <v>120</v>
      </c>
      <c r="B13" s="22" t="s">
        <v>121</v>
      </c>
      <c r="C13" s="22" t="s">
        <v>140</v>
      </c>
      <c r="D13" s="22" t="s">
        <v>141</v>
      </c>
      <c r="E13" s="22">
        <v>0</v>
      </c>
      <c r="F13" s="22">
        <v>7560000</v>
      </c>
      <c r="G13" s="22">
        <v>0</v>
      </c>
      <c r="H13" s="22">
        <v>0</v>
      </c>
      <c r="I13" s="22">
        <v>8129000</v>
      </c>
      <c r="J13" s="22">
        <v>161000</v>
      </c>
      <c r="K13" s="22">
        <v>0</v>
      </c>
      <c r="L13" s="22">
        <v>0</v>
      </c>
      <c r="M13" s="22">
        <v>0</v>
      </c>
      <c r="N13" s="22">
        <v>0</v>
      </c>
      <c r="O13" s="22">
        <v>4060000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65000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1149000</v>
      </c>
      <c r="AF13" s="22">
        <v>0</v>
      </c>
      <c r="AG13" s="22">
        <v>0</v>
      </c>
      <c r="AH13" s="22">
        <v>0</v>
      </c>
      <c r="AI13" s="22">
        <v>9231000</v>
      </c>
      <c r="AJ13" s="22">
        <v>125000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30480000</v>
      </c>
    </row>
    <row r="14" spans="1:42" x14ac:dyDescent="0.25">
      <c r="A14" s="22" t="s">
        <v>120</v>
      </c>
      <c r="B14" s="22" t="s">
        <v>121</v>
      </c>
      <c r="C14" s="22" t="s">
        <v>142</v>
      </c>
      <c r="D14" s="22" t="s">
        <v>143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2483000</v>
      </c>
      <c r="O14" s="22">
        <v>16854000</v>
      </c>
      <c r="P14" s="22">
        <v>0</v>
      </c>
      <c r="Q14" s="22">
        <v>22000</v>
      </c>
      <c r="R14" s="22">
        <v>0</v>
      </c>
      <c r="S14" s="22">
        <v>0</v>
      </c>
      <c r="T14" s="22">
        <v>0</v>
      </c>
      <c r="U14" s="22">
        <v>0</v>
      </c>
      <c r="V14" s="22">
        <v>3000</v>
      </c>
      <c r="W14" s="22">
        <v>43000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125000</v>
      </c>
      <c r="AJ14" s="22">
        <v>0</v>
      </c>
      <c r="AK14" s="22">
        <v>0</v>
      </c>
      <c r="AL14" s="22">
        <v>0</v>
      </c>
      <c r="AM14" s="22">
        <v>0</v>
      </c>
      <c r="AN14" s="22">
        <v>3000</v>
      </c>
      <c r="AO14" s="22">
        <v>0</v>
      </c>
      <c r="AP14" s="22">
        <v>19533000</v>
      </c>
    </row>
    <row r="15" spans="1:42" x14ac:dyDescent="0.25">
      <c r="A15" s="22" t="s">
        <v>120</v>
      </c>
      <c r="B15" s="22" t="s">
        <v>121</v>
      </c>
      <c r="C15" s="22" t="s">
        <v>144</v>
      </c>
      <c r="D15" s="22" t="s">
        <v>145</v>
      </c>
      <c r="E15" s="22">
        <v>0</v>
      </c>
      <c r="F15" s="22">
        <v>241435</v>
      </c>
      <c r="G15" s="22">
        <v>0</v>
      </c>
      <c r="H15" s="22">
        <v>10309596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822155</v>
      </c>
      <c r="O15" s="22">
        <v>14150219</v>
      </c>
      <c r="P15" s="22">
        <v>0</v>
      </c>
      <c r="Q15" s="22">
        <v>0</v>
      </c>
      <c r="R15" s="22">
        <v>0</v>
      </c>
      <c r="S15" s="22">
        <v>0</v>
      </c>
      <c r="T15" s="22">
        <v>3436134</v>
      </c>
      <c r="U15" s="22">
        <v>410000</v>
      </c>
      <c r="V15" s="22">
        <v>0</v>
      </c>
      <c r="W15" s="22">
        <v>0</v>
      </c>
      <c r="X15" s="22">
        <v>537562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19620744</v>
      </c>
      <c r="AJ15" s="22">
        <v>78726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49606571</v>
      </c>
    </row>
    <row r="16" spans="1:42" x14ac:dyDescent="0.25">
      <c r="A16" s="22" t="s">
        <v>120</v>
      </c>
      <c r="B16" s="22" t="s">
        <v>121</v>
      </c>
      <c r="C16" s="22" t="s">
        <v>146</v>
      </c>
      <c r="D16" s="22" t="s">
        <v>147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8160385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600553</v>
      </c>
      <c r="AJ16" s="22">
        <v>459175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9220113</v>
      </c>
    </row>
    <row r="17" spans="1:42" x14ac:dyDescent="0.25">
      <c r="A17" s="22" t="s">
        <v>120</v>
      </c>
      <c r="B17" s="22" t="s">
        <v>121</v>
      </c>
      <c r="C17" s="22" t="s">
        <v>148</v>
      </c>
      <c r="D17" s="22" t="s">
        <v>149</v>
      </c>
      <c r="E17" s="22">
        <v>0</v>
      </c>
      <c r="F17" s="22">
        <v>-7717</v>
      </c>
      <c r="G17" s="22">
        <v>0</v>
      </c>
      <c r="H17" s="22">
        <v>0</v>
      </c>
      <c r="I17" s="22">
        <v>941458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8982461</v>
      </c>
      <c r="P17" s="22">
        <v>0</v>
      </c>
      <c r="Q17" s="22">
        <v>5744940</v>
      </c>
      <c r="R17" s="22">
        <v>31835</v>
      </c>
      <c r="S17" s="22">
        <v>0</v>
      </c>
      <c r="T17" s="22">
        <v>38585</v>
      </c>
      <c r="U17" s="22">
        <v>319457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3899357</v>
      </c>
      <c r="AJ17" s="22">
        <v>23914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19974290</v>
      </c>
    </row>
    <row r="18" spans="1:42" x14ac:dyDescent="0.25">
      <c r="A18" s="22" t="s">
        <v>120</v>
      </c>
      <c r="B18" s="22" t="s">
        <v>121</v>
      </c>
      <c r="C18" s="22" t="s">
        <v>150</v>
      </c>
      <c r="D18" s="22" t="s">
        <v>151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240147</v>
      </c>
      <c r="P18" s="22">
        <v>0</v>
      </c>
      <c r="Q18" s="22">
        <v>0</v>
      </c>
      <c r="R18" s="22">
        <v>137417</v>
      </c>
      <c r="S18" s="22">
        <v>0</v>
      </c>
      <c r="T18" s="22">
        <v>7914298</v>
      </c>
      <c r="U18" s="22">
        <v>23886</v>
      </c>
      <c r="V18" s="22">
        <v>0</v>
      </c>
      <c r="W18" s="22">
        <v>0</v>
      </c>
      <c r="X18" s="22">
        <v>0</v>
      </c>
      <c r="Y18" s="22">
        <v>0</v>
      </c>
      <c r="Z18" s="22">
        <v>97445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213516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8626709</v>
      </c>
    </row>
    <row r="19" spans="1:42" x14ac:dyDescent="0.25">
      <c r="A19" s="22" t="s">
        <v>120</v>
      </c>
      <c r="B19" s="22" t="s">
        <v>152</v>
      </c>
      <c r="C19" s="22" t="s">
        <v>153</v>
      </c>
      <c r="D19" s="22" t="s">
        <v>154</v>
      </c>
      <c r="E19" s="22">
        <v>0</v>
      </c>
      <c r="F19" s="22">
        <v>0</v>
      </c>
      <c r="G19" s="22">
        <v>0</v>
      </c>
      <c r="H19" s="22">
        <v>0</v>
      </c>
      <c r="I19" s="22">
        <v>25549</v>
      </c>
      <c r="J19" s="22">
        <v>0</v>
      </c>
      <c r="K19" s="22">
        <v>0</v>
      </c>
      <c r="L19" s="22">
        <v>0</v>
      </c>
      <c r="M19" s="22">
        <v>0</v>
      </c>
      <c r="N19" s="22">
        <v>271533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4065514</v>
      </c>
      <c r="U19" s="22">
        <v>1324529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136100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5823225</v>
      </c>
    </row>
    <row r="20" spans="1:42" x14ac:dyDescent="0.25">
      <c r="A20" s="22" t="s">
        <v>120</v>
      </c>
      <c r="B20" s="22" t="s">
        <v>152</v>
      </c>
      <c r="C20" s="22" t="s">
        <v>155</v>
      </c>
      <c r="D20" s="22" t="s">
        <v>156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1505900</v>
      </c>
      <c r="P20" s="22">
        <v>0</v>
      </c>
      <c r="Q20" s="22">
        <v>0</v>
      </c>
      <c r="R20" s="22">
        <v>0</v>
      </c>
      <c r="S20" s="22">
        <v>0</v>
      </c>
      <c r="T20" s="22">
        <v>260177</v>
      </c>
      <c r="U20" s="22">
        <v>0</v>
      </c>
      <c r="V20" s="22">
        <v>0</v>
      </c>
      <c r="W20" s="22">
        <v>0</v>
      </c>
      <c r="X20" s="22">
        <v>530409</v>
      </c>
      <c r="Y20" s="22">
        <v>6901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1500000</v>
      </c>
      <c r="AJ20" s="22">
        <v>820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3804207</v>
      </c>
    </row>
    <row r="21" spans="1:42" x14ac:dyDescent="0.25">
      <c r="A21" s="22" t="s">
        <v>120</v>
      </c>
      <c r="B21" s="22" t="s">
        <v>152</v>
      </c>
      <c r="C21" s="22" t="s">
        <v>157</v>
      </c>
      <c r="D21" s="22" t="s">
        <v>158</v>
      </c>
      <c r="E21" s="22">
        <v>0</v>
      </c>
      <c r="F21" s="22">
        <v>893054</v>
      </c>
      <c r="G21" s="22">
        <v>0</v>
      </c>
      <c r="H21" s="22">
        <v>0</v>
      </c>
      <c r="I21" s="22">
        <v>104016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5510200</v>
      </c>
      <c r="P21" s="22">
        <v>0</v>
      </c>
      <c r="Q21" s="22">
        <v>0</v>
      </c>
      <c r="R21" s="22">
        <v>0</v>
      </c>
      <c r="S21" s="22">
        <v>0</v>
      </c>
      <c r="T21" s="22">
        <v>2149252</v>
      </c>
      <c r="U21" s="22">
        <v>79934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8736456</v>
      </c>
    </row>
    <row r="22" spans="1:42" x14ac:dyDescent="0.25">
      <c r="A22" s="22" t="s">
        <v>120</v>
      </c>
      <c r="B22" s="22" t="s">
        <v>152</v>
      </c>
      <c r="C22" s="22" t="s">
        <v>159</v>
      </c>
      <c r="D22" s="22" t="s">
        <v>160</v>
      </c>
      <c r="E22" s="22">
        <v>0</v>
      </c>
      <c r="F22" s="22">
        <v>349853</v>
      </c>
      <c r="G22" s="22">
        <v>0</v>
      </c>
      <c r="H22" s="22">
        <v>856015</v>
      </c>
      <c r="I22" s="22">
        <v>2063190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13153398</v>
      </c>
      <c r="P22" s="22">
        <v>0</v>
      </c>
      <c r="Q22" s="22">
        <v>0</v>
      </c>
      <c r="R22" s="22">
        <v>0</v>
      </c>
      <c r="S22" s="22">
        <v>0</v>
      </c>
      <c r="T22" s="22">
        <v>7219987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3214763</v>
      </c>
      <c r="AJ22" s="22">
        <v>17219714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44076920</v>
      </c>
    </row>
    <row r="23" spans="1:42" x14ac:dyDescent="0.25">
      <c r="A23" s="22" t="s">
        <v>120</v>
      </c>
      <c r="B23" s="22" t="s">
        <v>152</v>
      </c>
      <c r="C23" s="22" t="s">
        <v>161</v>
      </c>
      <c r="D23" s="22" t="s">
        <v>162</v>
      </c>
      <c r="E23" s="22">
        <v>0</v>
      </c>
      <c r="F23" s="22">
        <v>0</v>
      </c>
      <c r="G23" s="22">
        <v>0</v>
      </c>
      <c r="H23" s="22">
        <v>706793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10236253</v>
      </c>
      <c r="P23" s="22">
        <v>0</v>
      </c>
      <c r="Q23" s="22">
        <v>1294955</v>
      </c>
      <c r="R23" s="22">
        <v>0</v>
      </c>
      <c r="S23" s="22">
        <v>0</v>
      </c>
      <c r="T23" s="22">
        <v>54649429</v>
      </c>
      <c r="U23" s="22">
        <v>28292076</v>
      </c>
      <c r="V23" s="22">
        <v>4133715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2437395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101750616</v>
      </c>
    </row>
    <row r="24" spans="1:42" x14ac:dyDescent="0.25">
      <c r="A24" s="22" t="s">
        <v>120</v>
      </c>
      <c r="B24" s="22" t="s">
        <v>163</v>
      </c>
      <c r="C24" s="22" t="s">
        <v>164</v>
      </c>
      <c r="D24" s="22" t="s">
        <v>165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</row>
    <row r="25" spans="1:42" x14ac:dyDescent="0.25">
      <c r="A25" s="22" t="s">
        <v>120</v>
      </c>
      <c r="B25" s="22" t="s">
        <v>163</v>
      </c>
      <c r="C25" s="22" t="s">
        <v>166</v>
      </c>
      <c r="D25" s="22" t="s">
        <v>167</v>
      </c>
      <c r="E25" s="22">
        <v>0</v>
      </c>
      <c r="F25" s="22">
        <v>1075000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63441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1138441</v>
      </c>
    </row>
    <row r="26" spans="1:42" x14ac:dyDescent="0.25">
      <c r="A26" s="22" t="s">
        <v>120</v>
      </c>
      <c r="B26" s="22" t="s">
        <v>163</v>
      </c>
      <c r="C26" s="22" t="s">
        <v>168</v>
      </c>
      <c r="D26" s="22" t="s">
        <v>169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1116377</v>
      </c>
      <c r="P26" s="22">
        <v>0</v>
      </c>
      <c r="Q26" s="22">
        <v>0</v>
      </c>
      <c r="R26" s="22">
        <v>0</v>
      </c>
      <c r="S26" s="22">
        <v>0</v>
      </c>
      <c r="T26" s="22">
        <v>184000</v>
      </c>
      <c r="U26" s="22">
        <v>1046402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2346779</v>
      </c>
    </row>
    <row r="27" spans="1:42" x14ac:dyDescent="0.25">
      <c r="A27" s="22" t="s">
        <v>120</v>
      </c>
      <c r="B27" s="22" t="s">
        <v>163</v>
      </c>
      <c r="C27" s="22" t="s">
        <v>170</v>
      </c>
      <c r="D27" s="22" t="s">
        <v>171</v>
      </c>
      <c r="E27" s="22">
        <v>0</v>
      </c>
      <c r="F27" s="22">
        <v>16058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2035323</v>
      </c>
      <c r="P27" s="22">
        <v>0</v>
      </c>
      <c r="Q27" s="22">
        <v>0</v>
      </c>
      <c r="R27" s="22">
        <v>0</v>
      </c>
      <c r="S27" s="22">
        <v>0</v>
      </c>
      <c r="T27" s="22">
        <v>435894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88784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2576059</v>
      </c>
    </row>
    <row r="28" spans="1:42" x14ac:dyDescent="0.25">
      <c r="A28" s="22" t="s">
        <v>120</v>
      </c>
      <c r="B28" s="22" t="s">
        <v>163</v>
      </c>
      <c r="C28" s="22" t="s">
        <v>172</v>
      </c>
      <c r="D28" s="22" t="s">
        <v>173</v>
      </c>
      <c r="E28" s="22">
        <v>0</v>
      </c>
      <c r="F28" s="22">
        <v>453675</v>
      </c>
      <c r="G28" s="22">
        <v>0</v>
      </c>
      <c r="H28" s="22">
        <v>0</v>
      </c>
      <c r="I28" s="22">
        <v>185638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5216682</v>
      </c>
      <c r="P28" s="22">
        <v>717252</v>
      </c>
      <c r="Q28" s="22">
        <v>0</v>
      </c>
      <c r="R28" s="22">
        <v>20909</v>
      </c>
      <c r="S28" s="22">
        <v>870</v>
      </c>
      <c r="T28" s="22">
        <v>-185763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6409263</v>
      </c>
    </row>
    <row r="29" spans="1:42" x14ac:dyDescent="0.25">
      <c r="A29" s="22" t="s">
        <v>120</v>
      </c>
      <c r="B29" s="22" t="s">
        <v>163</v>
      </c>
      <c r="C29" s="22" t="s">
        <v>174</v>
      </c>
      <c r="D29" s="22" t="s">
        <v>175</v>
      </c>
      <c r="E29" s="22">
        <v>0</v>
      </c>
      <c r="F29" s="22">
        <v>11834</v>
      </c>
      <c r="G29" s="22">
        <v>0</v>
      </c>
      <c r="H29" s="22">
        <v>0</v>
      </c>
      <c r="I29" s="22">
        <v>22157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18322</v>
      </c>
      <c r="P29" s="22">
        <v>0</v>
      </c>
      <c r="Q29" s="22">
        <v>0</v>
      </c>
      <c r="R29" s="22">
        <v>0</v>
      </c>
      <c r="S29" s="22">
        <v>0</v>
      </c>
      <c r="T29" s="22">
        <v>1087514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13000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1152827</v>
      </c>
    </row>
    <row r="30" spans="1:42" x14ac:dyDescent="0.25">
      <c r="A30" s="22" t="s">
        <v>120</v>
      </c>
      <c r="B30" s="22" t="s">
        <v>163</v>
      </c>
      <c r="C30" s="22" t="s">
        <v>176</v>
      </c>
      <c r="D30" s="22" t="s">
        <v>177</v>
      </c>
      <c r="E30" s="22">
        <v>0</v>
      </c>
      <c r="F30" s="22">
        <v>0</v>
      </c>
      <c r="G30" s="22">
        <v>0</v>
      </c>
      <c r="H30" s="22">
        <v>0</v>
      </c>
      <c r="I30" s="22">
        <v>463545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59374</v>
      </c>
      <c r="P30" s="22">
        <v>0</v>
      </c>
      <c r="Q30" s="22">
        <v>0</v>
      </c>
      <c r="R30" s="22">
        <v>0</v>
      </c>
      <c r="S30" s="22">
        <v>0</v>
      </c>
      <c r="T30" s="22">
        <v>20472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543391</v>
      </c>
    </row>
    <row r="31" spans="1:42" x14ac:dyDescent="0.25">
      <c r="A31" s="22" t="s">
        <v>120</v>
      </c>
      <c r="B31" s="22" t="s">
        <v>163</v>
      </c>
      <c r="C31" s="22" t="s">
        <v>178</v>
      </c>
      <c r="D31" s="22" t="s">
        <v>179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</row>
    <row r="32" spans="1:42" x14ac:dyDescent="0.25">
      <c r="A32" s="22" t="s">
        <v>120</v>
      </c>
      <c r="B32" s="22" t="s">
        <v>163</v>
      </c>
      <c r="C32" s="22" t="s">
        <v>180</v>
      </c>
      <c r="D32" s="22" t="s">
        <v>181</v>
      </c>
      <c r="E32" s="22">
        <v>0</v>
      </c>
      <c r="F32" s="22">
        <v>1946448</v>
      </c>
      <c r="G32" s="22">
        <v>0</v>
      </c>
      <c r="H32" s="22">
        <v>0</v>
      </c>
      <c r="I32" s="22">
        <v>130233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2652989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394946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1060446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6185062</v>
      </c>
    </row>
    <row r="33" spans="1:42" x14ac:dyDescent="0.25">
      <c r="A33" s="22" t="s">
        <v>120</v>
      </c>
      <c r="B33" s="22" t="s">
        <v>163</v>
      </c>
      <c r="C33" s="22" t="s">
        <v>182</v>
      </c>
      <c r="D33" s="22" t="s">
        <v>183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573435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145427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718862</v>
      </c>
    </row>
    <row r="34" spans="1:42" x14ac:dyDescent="0.25">
      <c r="A34" s="22" t="s">
        <v>120</v>
      </c>
      <c r="B34" s="22" t="s">
        <v>163</v>
      </c>
      <c r="C34" s="22" t="s">
        <v>184</v>
      </c>
      <c r="D34" s="22" t="s">
        <v>185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</row>
    <row r="35" spans="1:42" x14ac:dyDescent="0.25">
      <c r="A35" s="22" t="s">
        <v>120</v>
      </c>
      <c r="B35" s="22" t="s">
        <v>163</v>
      </c>
      <c r="C35" s="22" t="s">
        <v>186</v>
      </c>
      <c r="D35" s="22" t="s">
        <v>187</v>
      </c>
      <c r="E35" s="22">
        <v>0</v>
      </c>
      <c r="F35" s="22">
        <v>603119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3000000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3603119</v>
      </c>
    </row>
    <row r="36" spans="1:42" x14ac:dyDescent="0.25">
      <c r="A36" s="22" t="s">
        <v>120</v>
      </c>
      <c r="B36" s="22" t="s">
        <v>163</v>
      </c>
      <c r="C36" s="22" t="s">
        <v>188</v>
      </c>
      <c r="D36" s="22" t="s">
        <v>189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7280135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2682389</v>
      </c>
      <c r="AE36" s="22">
        <v>0</v>
      </c>
      <c r="AF36" s="22">
        <v>0</v>
      </c>
      <c r="AG36" s="22">
        <v>0</v>
      </c>
      <c r="AH36" s="22">
        <v>0</v>
      </c>
      <c r="AI36" s="22">
        <v>287107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10249631</v>
      </c>
    </row>
    <row r="37" spans="1:42" x14ac:dyDescent="0.25">
      <c r="A37" s="22" t="s">
        <v>120</v>
      </c>
      <c r="B37" s="22" t="s">
        <v>163</v>
      </c>
      <c r="C37" s="22" t="s">
        <v>190</v>
      </c>
      <c r="D37" s="22" t="s">
        <v>191</v>
      </c>
      <c r="E37" s="22"/>
      <c r="F37" s="22">
        <v>1179787</v>
      </c>
      <c r="G37" s="22"/>
      <c r="H37" s="22"/>
      <c r="I37" s="22">
        <v>725000</v>
      </c>
      <c r="J37" s="22"/>
      <c r="K37" s="22"/>
      <c r="L37" s="22"/>
      <c r="M37" s="22"/>
      <c r="N37" s="22"/>
      <c r="O37" s="22">
        <v>1587403</v>
      </c>
      <c r="P37" s="22"/>
      <c r="Q37" s="22"/>
      <c r="R37" s="22"/>
      <c r="S37" s="22"/>
      <c r="T37" s="22">
        <v>242026</v>
      </c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>
        <v>0</v>
      </c>
      <c r="AP37" s="22">
        <v>3734216</v>
      </c>
    </row>
    <row r="38" spans="1:42" x14ac:dyDescent="0.25">
      <c r="A38" s="22" t="s">
        <v>120</v>
      </c>
      <c r="B38" s="22" t="s">
        <v>163</v>
      </c>
      <c r="C38" s="22" t="s">
        <v>192</v>
      </c>
      <c r="D38" s="22" t="s">
        <v>193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251763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251763</v>
      </c>
    </row>
    <row r="39" spans="1:42" x14ac:dyDescent="0.25">
      <c r="A39" s="22" t="s">
        <v>120</v>
      </c>
      <c r="B39" s="22" t="s">
        <v>163</v>
      </c>
      <c r="C39" s="22" t="s">
        <v>194</v>
      </c>
      <c r="D39" s="22" t="s">
        <v>195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749404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749404</v>
      </c>
    </row>
    <row r="40" spans="1:42" x14ac:dyDescent="0.25">
      <c r="A40" s="22" t="s">
        <v>120</v>
      </c>
      <c r="B40" s="22" t="s">
        <v>163</v>
      </c>
      <c r="C40" s="22" t="s">
        <v>196</v>
      </c>
      <c r="D40" s="22" t="s">
        <v>197</v>
      </c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>
        <v>5818589</v>
      </c>
      <c r="P40" s="22"/>
      <c r="Q40" s="22"/>
      <c r="R40" s="22"/>
      <c r="S40" s="22"/>
      <c r="T40" s="22">
        <v>89611</v>
      </c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>
        <v>5908200</v>
      </c>
    </row>
    <row r="41" spans="1:42" x14ac:dyDescent="0.25">
      <c r="A41" s="22" t="s">
        <v>120</v>
      </c>
      <c r="B41" s="22" t="s">
        <v>163</v>
      </c>
      <c r="C41" s="22" t="s">
        <v>198</v>
      </c>
      <c r="D41" s="22" t="s">
        <v>199</v>
      </c>
      <c r="E41" s="22">
        <v>0</v>
      </c>
      <c r="F41" s="22">
        <v>328462</v>
      </c>
      <c r="G41" s="22">
        <v>0</v>
      </c>
      <c r="H41" s="22">
        <v>0</v>
      </c>
      <c r="I41" s="22">
        <v>168373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1314326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188491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1999652</v>
      </c>
    </row>
    <row r="42" spans="1:42" x14ac:dyDescent="0.25">
      <c r="A42" s="22" t="s">
        <v>120</v>
      </c>
      <c r="B42" s="22" t="s">
        <v>163</v>
      </c>
      <c r="C42" s="22" t="s">
        <v>200</v>
      </c>
      <c r="D42" s="22" t="s">
        <v>201</v>
      </c>
      <c r="E42" s="22">
        <v>0</v>
      </c>
      <c r="F42" s="22">
        <v>300000</v>
      </c>
      <c r="G42" s="22">
        <v>0</v>
      </c>
      <c r="H42" s="22">
        <v>0</v>
      </c>
      <c r="I42" s="22">
        <v>2011357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4264336</v>
      </c>
      <c r="P42" s="22">
        <v>0</v>
      </c>
      <c r="Q42" s="22">
        <v>0</v>
      </c>
      <c r="R42" s="22">
        <v>0</v>
      </c>
      <c r="S42" s="22">
        <v>0</v>
      </c>
      <c r="T42" s="22">
        <v>2115346</v>
      </c>
      <c r="U42" s="22">
        <v>90105</v>
      </c>
      <c r="V42" s="22">
        <v>810438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137557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9729139</v>
      </c>
    </row>
    <row r="43" spans="1:42" x14ac:dyDescent="0.25">
      <c r="A43" s="22" t="s">
        <v>120</v>
      </c>
      <c r="B43" s="22" t="s">
        <v>163</v>
      </c>
      <c r="C43" s="22" t="s">
        <v>202</v>
      </c>
      <c r="D43" s="22" t="s">
        <v>203</v>
      </c>
      <c r="E43" s="22">
        <v>0</v>
      </c>
      <c r="F43" s="22">
        <v>443543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555762</v>
      </c>
      <c r="P43" s="22">
        <v>0</v>
      </c>
      <c r="Q43" s="22">
        <v>0</v>
      </c>
      <c r="R43" s="22">
        <v>0</v>
      </c>
      <c r="S43" s="22">
        <v>0</v>
      </c>
      <c r="T43" s="22">
        <v>17153</v>
      </c>
      <c r="U43" s="22">
        <v>0</v>
      </c>
      <c r="V43" s="22">
        <v>0</v>
      </c>
      <c r="W43" s="22">
        <v>0</v>
      </c>
      <c r="X43" s="22">
        <v>227626</v>
      </c>
      <c r="Y43" s="22">
        <v>0</v>
      </c>
      <c r="Z43" s="22">
        <v>0</v>
      </c>
      <c r="AA43" s="22">
        <v>16822</v>
      </c>
      <c r="AB43" s="22">
        <v>0</v>
      </c>
      <c r="AC43" s="22">
        <v>164254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1425160</v>
      </c>
    </row>
    <row r="44" spans="1:42" x14ac:dyDescent="0.25">
      <c r="A44" s="22" t="s">
        <v>120</v>
      </c>
      <c r="B44" s="22" t="s">
        <v>163</v>
      </c>
      <c r="C44" s="22" t="s">
        <v>204</v>
      </c>
      <c r="D44" s="22" t="s">
        <v>205</v>
      </c>
      <c r="E44" s="22">
        <v>0</v>
      </c>
      <c r="F44" s="22">
        <v>0</v>
      </c>
      <c r="G44" s="22">
        <v>0</v>
      </c>
      <c r="H44" s="22">
        <v>0</v>
      </c>
      <c r="I44" s="22">
        <v>109500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2086589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93444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2289533</v>
      </c>
    </row>
    <row r="45" spans="1:42" x14ac:dyDescent="0.25">
      <c r="A45" s="22" t="s">
        <v>120</v>
      </c>
      <c r="B45" s="22" t="s">
        <v>163</v>
      </c>
      <c r="C45" s="22" t="s">
        <v>206</v>
      </c>
      <c r="D45" s="22" t="s">
        <v>207</v>
      </c>
      <c r="E45" s="22">
        <v>0</v>
      </c>
      <c r="F45" s="22">
        <v>0</v>
      </c>
      <c r="G45" s="22">
        <v>2791992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4124256</v>
      </c>
      <c r="P45" s="22">
        <v>0</v>
      </c>
      <c r="Q45" s="22">
        <v>0</v>
      </c>
      <c r="R45" s="22">
        <v>0</v>
      </c>
      <c r="S45" s="22">
        <v>0</v>
      </c>
      <c r="T45" s="22">
        <v>38767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83005</v>
      </c>
      <c r="AH45" s="22">
        <v>0</v>
      </c>
      <c r="AI45" s="22">
        <v>10754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7048774</v>
      </c>
    </row>
    <row r="46" spans="1:42" x14ac:dyDescent="0.25">
      <c r="A46" s="22" t="s">
        <v>120</v>
      </c>
      <c r="B46" s="22" t="s">
        <v>163</v>
      </c>
      <c r="C46" s="22" t="s">
        <v>208</v>
      </c>
      <c r="D46" s="22" t="s">
        <v>209</v>
      </c>
      <c r="E46" s="22">
        <v>0</v>
      </c>
      <c r="F46" s="22">
        <v>0</v>
      </c>
      <c r="G46" s="22">
        <v>0</v>
      </c>
      <c r="H46" s="22">
        <v>0</v>
      </c>
      <c r="I46" s="22">
        <v>253334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410268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290803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954405</v>
      </c>
    </row>
    <row r="47" spans="1:42" x14ac:dyDescent="0.25">
      <c r="A47" s="22" t="s">
        <v>120</v>
      </c>
      <c r="B47" s="22" t="s">
        <v>163</v>
      </c>
      <c r="C47" s="22" t="s">
        <v>210</v>
      </c>
      <c r="D47" s="22" t="s">
        <v>211</v>
      </c>
      <c r="E47" s="22">
        <v>0</v>
      </c>
      <c r="F47" s="22">
        <v>29562</v>
      </c>
      <c r="G47" s="22">
        <v>0</v>
      </c>
      <c r="H47" s="22">
        <v>0</v>
      </c>
      <c r="I47" s="22">
        <v>136756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3917562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4083880</v>
      </c>
    </row>
    <row r="48" spans="1:42" x14ac:dyDescent="0.25">
      <c r="A48" s="22" t="s">
        <v>120</v>
      </c>
      <c r="B48" s="22" t="s">
        <v>163</v>
      </c>
      <c r="C48" s="22" t="s">
        <v>212</v>
      </c>
      <c r="D48" s="22" t="s">
        <v>213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1059158</v>
      </c>
      <c r="P48" s="22">
        <v>0</v>
      </c>
      <c r="Q48" s="22">
        <v>0</v>
      </c>
      <c r="R48" s="22">
        <v>0</v>
      </c>
      <c r="S48" s="22">
        <v>0</v>
      </c>
      <c r="T48" s="22">
        <v>248363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1307521</v>
      </c>
    </row>
    <row r="49" spans="1:42" x14ac:dyDescent="0.25">
      <c r="A49" s="22" t="s">
        <v>120</v>
      </c>
      <c r="B49" s="22" t="s">
        <v>163</v>
      </c>
      <c r="C49" s="22" t="s">
        <v>214</v>
      </c>
      <c r="D49" s="22" t="s">
        <v>215</v>
      </c>
      <c r="E49" s="22">
        <v>0</v>
      </c>
      <c r="F49" s="22">
        <v>260432</v>
      </c>
      <c r="G49" s="22">
        <v>0</v>
      </c>
      <c r="H49" s="22">
        <v>0</v>
      </c>
      <c r="I49" s="22">
        <v>480681</v>
      </c>
      <c r="J49" s="22">
        <v>201000</v>
      </c>
      <c r="K49" s="22">
        <v>0</v>
      </c>
      <c r="L49" s="22">
        <v>0</v>
      </c>
      <c r="M49" s="22">
        <v>0</v>
      </c>
      <c r="N49" s="22">
        <v>0</v>
      </c>
      <c r="O49" s="22">
        <v>4983773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63000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263867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6252753</v>
      </c>
    </row>
    <row r="50" spans="1:42" x14ac:dyDescent="0.25">
      <c r="A50" s="22" t="s">
        <v>120</v>
      </c>
      <c r="B50" s="22" t="s">
        <v>163</v>
      </c>
      <c r="C50" s="22" t="s">
        <v>216</v>
      </c>
      <c r="D50" s="22" t="s">
        <v>217</v>
      </c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>
        <v>209946</v>
      </c>
      <c r="U50" s="22">
        <v>3351752</v>
      </c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>
        <v>-39326</v>
      </c>
      <c r="AJ50" s="22"/>
      <c r="AK50" s="22"/>
      <c r="AL50" s="22"/>
      <c r="AM50" s="22"/>
      <c r="AN50" s="22"/>
      <c r="AO50" s="22"/>
      <c r="AP50" s="22">
        <v>3522372</v>
      </c>
    </row>
    <row r="51" spans="1:42" x14ac:dyDescent="0.25">
      <c r="A51" s="22" t="s">
        <v>120</v>
      </c>
      <c r="B51" s="22" t="s">
        <v>163</v>
      </c>
      <c r="C51" s="22" t="s">
        <v>218</v>
      </c>
      <c r="D51" s="22" t="s">
        <v>219</v>
      </c>
      <c r="E51" s="22">
        <v>0</v>
      </c>
      <c r="F51" s="22">
        <v>97901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227511</v>
      </c>
      <c r="N51" s="22">
        <v>584287</v>
      </c>
      <c r="O51" s="22">
        <v>2898212</v>
      </c>
      <c r="P51" s="22">
        <v>0</v>
      </c>
      <c r="Q51" s="22">
        <v>0</v>
      </c>
      <c r="R51" s="22">
        <v>0</v>
      </c>
      <c r="S51" s="22">
        <v>0</v>
      </c>
      <c r="T51" s="22">
        <v>327889</v>
      </c>
      <c r="U51" s="22">
        <v>22256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4158056</v>
      </c>
    </row>
    <row r="52" spans="1:42" x14ac:dyDescent="0.25">
      <c r="A52" s="22" t="s">
        <v>120</v>
      </c>
      <c r="B52" s="22" t="s">
        <v>163</v>
      </c>
      <c r="C52" s="22" t="s">
        <v>220</v>
      </c>
      <c r="D52" s="22" t="s">
        <v>221</v>
      </c>
      <c r="E52" s="22">
        <v>0</v>
      </c>
      <c r="F52" s="22">
        <v>125391</v>
      </c>
      <c r="G52" s="22">
        <v>0</v>
      </c>
      <c r="H52" s="22">
        <v>0</v>
      </c>
      <c r="I52" s="22">
        <v>258102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266956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650449</v>
      </c>
    </row>
    <row r="53" spans="1:42" x14ac:dyDescent="0.25">
      <c r="A53" s="22" t="s">
        <v>120</v>
      </c>
      <c r="B53" s="22" t="s">
        <v>163</v>
      </c>
      <c r="C53" s="22" t="s">
        <v>222</v>
      </c>
      <c r="D53" s="22" t="s">
        <v>223</v>
      </c>
      <c r="E53" s="22">
        <v>0</v>
      </c>
      <c r="F53" s="22">
        <v>9295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3091867</v>
      </c>
      <c r="P53" s="22">
        <v>541596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215891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3858649</v>
      </c>
    </row>
    <row r="54" spans="1:42" x14ac:dyDescent="0.25">
      <c r="A54" s="22" t="s">
        <v>120</v>
      </c>
      <c r="B54" s="22" t="s">
        <v>163</v>
      </c>
      <c r="C54" s="22" t="s">
        <v>224</v>
      </c>
      <c r="D54" s="22" t="s">
        <v>225</v>
      </c>
      <c r="E54" s="22">
        <v>1240</v>
      </c>
      <c r="F54" s="22">
        <v>141091</v>
      </c>
      <c r="G54" s="22">
        <v>1982593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4392615</v>
      </c>
      <c r="P54" s="22">
        <v>0</v>
      </c>
      <c r="Q54" s="22">
        <v>0</v>
      </c>
      <c r="R54" s="22">
        <v>0</v>
      </c>
      <c r="S54" s="22">
        <v>0</v>
      </c>
      <c r="T54" s="22">
        <v>17450000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242685</v>
      </c>
      <c r="AD54" s="22">
        <v>0</v>
      </c>
      <c r="AE54" s="22">
        <v>0</v>
      </c>
      <c r="AF54" s="22">
        <v>0</v>
      </c>
      <c r="AG54" s="22">
        <v>19200</v>
      </c>
      <c r="AH54" s="22">
        <v>0</v>
      </c>
      <c r="AI54" s="22">
        <v>125000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24354424</v>
      </c>
    </row>
    <row r="55" spans="1:42" x14ac:dyDescent="0.25">
      <c r="A55" s="22" t="s">
        <v>120</v>
      </c>
      <c r="B55" s="22" t="s">
        <v>163</v>
      </c>
      <c r="C55" s="22" t="s">
        <v>226</v>
      </c>
      <c r="D55" s="22" t="s">
        <v>227</v>
      </c>
      <c r="E55" s="22">
        <v>0</v>
      </c>
      <c r="F55" s="22">
        <v>0</v>
      </c>
      <c r="G55" s="22">
        <v>0</v>
      </c>
      <c r="H55" s="22">
        <v>0</v>
      </c>
      <c r="I55" s="22">
        <v>28912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1276461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1305373</v>
      </c>
    </row>
    <row r="56" spans="1:42" x14ac:dyDescent="0.25">
      <c r="A56" s="22" t="s">
        <v>120</v>
      </c>
      <c r="B56" s="22" t="s">
        <v>163</v>
      </c>
      <c r="C56" s="22" t="s">
        <v>228</v>
      </c>
      <c r="D56" s="22" t="s">
        <v>229</v>
      </c>
      <c r="E56" s="22">
        <v>0</v>
      </c>
      <c r="F56" s="22">
        <v>20506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932558</v>
      </c>
      <c r="P56" s="22">
        <v>0</v>
      </c>
      <c r="Q56" s="22">
        <v>0</v>
      </c>
      <c r="R56" s="22">
        <v>0</v>
      </c>
      <c r="S56" s="22">
        <v>0</v>
      </c>
      <c r="T56" s="22">
        <v>21241362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22194426</v>
      </c>
    </row>
    <row r="57" spans="1:42" x14ac:dyDescent="0.25">
      <c r="A57" s="22" t="s">
        <v>120</v>
      </c>
      <c r="B57" s="22" t="s">
        <v>163</v>
      </c>
      <c r="C57" s="22" t="s">
        <v>230</v>
      </c>
      <c r="D57" s="22" t="s">
        <v>231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3354233</v>
      </c>
      <c r="P57" s="22">
        <v>0</v>
      </c>
      <c r="Q57" s="22">
        <v>0</v>
      </c>
      <c r="R57" s="22">
        <v>0</v>
      </c>
      <c r="S57" s="22">
        <v>0</v>
      </c>
      <c r="T57" s="22">
        <v>11477069</v>
      </c>
      <c r="U57" s="22">
        <v>1973718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495579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17300599</v>
      </c>
    </row>
    <row r="58" spans="1:42" x14ac:dyDescent="0.25">
      <c r="A58" s="22" t="s">
        <v>120</v>
      </c>
      <c r="B58" s="22" t="s">
        <v>163</v>
      </c>
      <c r="C58" s="22" t="s">
        <v>232</v>
      </c>
      <c r="D58" s="22" t="s">
        <v>233</v>
      </c>
      <c r="E58" s="22">
        <v>0</v>
      </c>
      <c r="F58" s="22">
        <v>0</v>
      </c>
      <c r="G58" s="22">
        <v>0</v>
      </c>
      <c r="H58" s="22">
        <v>0</v>
      </c>
      <c r="I58" s="22">
        <v>230531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130533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361064</v>
      </c>
    </row>
    <row r="59" spans="1:42" x14ac:dyDescent="0.25">
      <c r="A59" s="22" t="s">
        <v>120</v>
      </c>
      <c r="B59" s="22" t="s">
        <v>163</v>
      </c>
      <c r="C59" s="22" t="s">
        <v>234</v>
      </c>
      <c r="D59" s="22" t="s">
        <v>235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6831726</v>
      </c>
      <c r="P59" s="22">
        <v>0</v>
      </c>
      <c r="Q59" s="22">
        <v>0</v>
      </c>
      <c r="R59" s="22">
        <v>223819</v>
      </c>
      <c r="S59" s="22">
        <v>0</v>
      </c>
      <c r="T59" s="22">
        <v>0</v>
      </c>
      <c r="U59" s="22">
        <v>8173</v>
      </c>
      <c r="V59" s="22">
        <v>66058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120280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21900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7271956</v>
      </c>
    </row>
    <row r="60" spans="1:42" x14ac:dyDescent="0.25">
      <c r="A60" s="22" t="s">
        <v>120</v>
      </c>
      <c r="B60" s="22" t="s">
        <v>163</v>
      </c>
      <c r="C60" s="22" t="s">
        <v>236</v>
      </c>
      <c r="D60" s="22" t="s">
        <v>237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191920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85775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277695</v>
      </c>
    </row>
    <row r="61" spans="1:42" x14ac:dyDescent="0.25">
      <c r="A61" s="22" t="s">
        <v>120</v>
      </c>
      <c r="B61" s="22" t="s">
        <v>163</v>
      </c>
      <c r="C61" s="22" t="s">
        <v>238</v>
      </c>
      <c r="D61" s="22" t="s">
        <v>239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2842246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2842246</v>
      </c>
    </row>
    <row r="62" spans="1:42" x14ac:dyDescent="0.25">
      <c r="A62" s="22" t="s">
        <v>120</v>
      </c>
      <c r="B62" s="22" t="s">
        <v>163</v>
      </c>
      <c r="C62" s="22" t="s">
        <v>240</v>
      </c>
      <c r="D62" s="22" t="s">
        <v>241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3394370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3394370</v>
      </c>
    </row>
    <row r="63" spans="1:42" x14ac:dyDescent="0.25">
      <c r="A63" s="22" t="s">
        <v>120</v>
      </c>
      <c r="B63" s="22" t="s">
        <v>163</v>
      </c>
      <c r="C63" s="22" t="s">
        <v>242</v>
      </c>
      <c r="D63" s="22" t="s">
        <v>243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3535130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30819</v>
      </c>
      <c r="AO63" s="22">
        <v>0</v>
      </c>
      <c r="AP63" s="22">
        <v>3565949</v>
      </c>
    </row>
    <row r="64" spans="1:42" x14ac:dyDescent="0.25">
      <c r="A64" s="22" t="s">
        <v>120</v>
      </c>
      <c r="B64" s="22" t="s">
        <v>163</v>
      </c>
      <c r="C64" s="22" t="s">
        <v>244</v>
      </c>
      <c r="D64" s="22" t="s">
        <v>245</v>
      </c>
      <c r="E64" s="22">
        <v>0</v>
      </c>
      <c r="F64" s="22">
        <v>0</v>
      </c>
      <c r="G64" s="22">
        <v>27662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42483</v>
      </c>
      <c r="N64" s="22">
        <v>0</v>
      </c>
      <c r="O64" s="22">
        <v>66270</v>
      </c>
      <c r="P64" s="22">
        <v>0</v>
      </c>
      <c r="Q64" s="22">
        <v>0</v>
      </c>
      <c r="R64" s="22">
        <v>0</v>
      </c>
      <c r="S64" s="22">
        <v>109769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132433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3050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381667</v>
      </c>
    </row>
    <row r="65" spans="1:42" x14ac:dyDescent="0.25">
      <c r="A65" s="22" t="s">
        <v>120</v>
      </c>
      <c r="B65" s="22" t="s">
        <v>163</v>
      </c>
      <c r="C65" s="22" t="s">
        <v>246</v>
      </c>
      <c r="D65" s="22" t="s">
        <v>247</v>
      </c>
      <c r="E65" s="22">
        <v>0</v>
      </c>
      <c r="F65" s="22">
        <v>350000</v>
      </c>
      <c r="G65" s="22">
        <v>0</v>
      </c>
      <c r="H65" s="22">
        <v>0</v>
      </c>
      <c r="I65" s="22">
        <v>600000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8597513</v>
      </c>
      <c r="P65" s="22">
        <v>513426</v>
      </c>
      <c r="Q65" s="22">
        <v>500000</v>
      </c>
      <c r="R65" s="22">
        <v>536260</v>
      </c>
      <c r="S65" s="22">
        <v>0</v>
      </c>
      <c r="T65" s="22">
        <v>693983</v>
      </c>
      <c r="U65" s="22">
        <v>1117545</v>
      </c>
      <c r="V65" s="22">
        <v>1010703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370000</v>
      </c>
      <c r="AM65" s="22">
        <v>0</v>
      </c>
      <c r="AN65" s="22">
        <v>0</v>
      </c>
      <c r="AO65" s="22">
        <v>0</v>
      </c>
      <c r="AP65" s="22">
        <v>14289430</v>
      </c>
    </row>
    <row r="66" spans="1:42" x14ac:dyDescent="0.25">
      <c r="A66" s="22" t="s">
        <v>120</v>
      </c>
      <c r="B66" s="22" t="s">
        <v>163</v>
      </c>
      <c r="C66" s="22" t="s">
        <v>248</v>
      </c>
      <c r="D66" s="22" t="s">
        <v>249</v>
      </c>
      <c r="E66" s="22">
        <v>0</v>
      </c>
      <c r="F66" s="22">
        <v>2000000</v>
      </c>
      <c r="G66" s="22">
        <v>0</v>
      </c>
      <c r="H66" s="22">
        <v>0</v>
      </c>
      <c r="I66" s="22">
        <v>522771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8546318</v>
      </c>
      <c r="P66" s="22">
        <v>0</v>
      </c>
      <c r="Q66" s="22">
        <v>0</v>
      </c>
      <c r="R66" s="22">
        <v>0</v>
      </c>
      <c r="S66" s="22">
        <v>0</v>
      </c>
      <c r="T66" s="22">
        <v>3955394</v>
      </c>
      <c r="U66" s="22">
        <v>185272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15209755</v>
      </c>
    </row>
    <row r="67" spans="1:42" x14ac:dyDescent="0.25">
      <c r="A67" s="22" t="s">
        <v>120</v>
      </c>
      <c r="B67" s="22" t="s">
        <v>163</v>
      </c>
      <c r="C67" s="22" t="s">
        <v>250</v>
      </c>
      <c r="D67" s="22" t="s">
        <v>251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120</v>
      </c>
      <c r="B68" s="22" t="s">
        <v>163</v>
      </c>
      <c r="C68" s="22" t="s">
        <v>252</v>
      </c>
      <c r="D68" s="22" t="s">
        <v>253</v>
      </c>
      <c r="E68" s="22">
        <v>0</v>
      </c>
      <c r="F68" s="22">
        <v>3017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860025</v>
      </c>
      <c r="P68" s="22">
        <v>0</v>
      </c>
      <c r="Q68" s="22">
        <v>0</v>
      </c>
      <c r="R68" s="22">
        <v>0</v>
      </c>
      <c r="S68" s="22">
        <v>0</v>
      </c>
      <c r="T68" s="22">
        <v>70000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933042</v>
      </c>
    </row>
    <row r="69" spans="1:42" x14ac:dyDescent="0.25">
      <c r="A69" s="22" t="s">
        <v>120</v>
      </c>
      <c r="B69" s="22" t="s">
        <v>163</v>
      </c>
      <c r="C69" s="22" t="s">
        <v>254</v>
      </c>
      <c r="D69" s="22" t="s">
        <v>255</v>
      </c>
      <c r="E69" s="22">
        <v>0</v>
      </c>
      <c r="F69" s="22">
        <v>0</v>
      </c>
      <c r="G69" s="22">
        <v>0</v>
      </c>
      <c r="H69" s="22">
        <v>0</v>
      </c>
      <c r="I69" s="22">
        <v>39620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650291</v>
      </c>
      <c r="P69" s="22">
        <v>0</v>
      </c>
      <c r="Q69" s="22">
        <v>0</v>
      </c>
      <c r="R69" s="22">
        <v>0</v>
      </c>
      <c r="S69" s="22">
        <v>0</v>
      </c>
      <c r="T69" s="22">
        <v>1641521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9318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97098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2437848</v>
      </c>
    </row>
    <row r="70" spans="1:42" x14ac:dyDescent="0.25">
      <c r="A70" s="22" t="s">
        <v>120</v>
      </c>
      <c r="B70" s="22" t="s">
        <v>163</v>
      </c>
      <c r="C70" s="22" t="s">
        <v>256</v>
      </c>
      <c r="D70" s="22" t="s">
        <v>257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1331278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1331278</v>
      </c>
    </row>
    <row r="71" spans="1:42" x14ac:dyDescent="0.25">
      <c r="A71" s="22" t="s">
        <v>120</v>
      </c>
      <c r="B71" s="22" t="s">
        <v>163</v>
      </c>
      <c r="C71" s="22" t="s">
        <v>258</v>
      </c>
      <c r="D71" s="22" t="s">
        <v>259</v>
      </c>
      <c r="E71" s="22">
        <v>0</v>
      </c>
      <c r="F71" s="22">
        <v>0</v>
      </c>
      <c r="G71" s="22">
        <v>0</v>
      </c>
      <c r="H71" s="22">
        <v>0</v>
      </c>
      <c r="I71" s="22">
        <v>921913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2402388</v>
      </c>
      <c r="P71" s="22">
        <v>0</v>
      </c>
      <c r="Q71" s="22">
        <v>0</v>
      </c>
      <c r="R71" s="22">
        <v>0</v>
      </c>
      <c r="S71" s="22">
        <v>0</v>
      </c>
      <c r="T71" s="22">
        <v>160000</v>
      </c>
      <c r="U71" s="22">
        <v>46775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3531076</v>
      </c>
    </row>
    <row r="72" spans="1:42" x14ac:dyDescent="0.25">
      <c r="A72" s="22" t="s">
        <v>120</v>
      </c>
      <c r="B72" s="22" t="s">
        <v>163</v>
      </c>
      <c r="C72" s="22" t="s">
        <v>260</v>
      </c>
      <c r="D72" s="22" t="s">
        <v>261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2834248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2834248</v>
      </c>
    </row>
    <row r="73" spans="1:42" x14ac:dyDescent="0.25">
      <c r="A73" s="22" t="s">
        <v>120</v>
      </c>
      <c r="B73" s="22" t="s">
        <v>163</v>
      </c>
      <c r="C73" s="22" t="s">
        <v>262</v>
      </c>
      <c r="D73" s="22" t="s">
        <v>263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3623896</v>
      </c>
      <c r="P73" s="22">
        <v>0</v>
      </c>
      <c r="Q73" s="22">
        <v>0</v>
      </c>
      <c r="R73" s="22">
        <v>0</v>
      </c>
      <c r="S73" s="22">
        <v>0</v>
      </c>
      <c r="T73" s="22">
        <v>1267406</v>
      </c>
      <c r="U73" s="22">
        <v>494769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5386071</v>
      </c>
    </row>
    <row r="74" spans="1:42" x14ac:dyDescent="0.25">
      <c r="A74" s="22" t="s">
        <v>120</v>
      </c>
      <c r="B74" s="22" t="s">
        <v>163</v>
      </c>
      <c r="C74" s="22" t="s">
        <v>264</v>
      </c>
      <c r="D74" s="22" t="s">
        <v>265</v>
      </c>
      <c r="E74" s="22">
        <v>0</v>
      </c>
      <c r="F74" s="22">
        <v>1100000</v>
      </c>
      <c r="G74" s="22">
        <v>0</v>
      </c>
      <c r="H74" s="22">
        <v>0</v>
      </c>
      <c r="I74" s="22">
        <v>129079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3010845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4239924</v>
      </c>
    </row>
    <row r="75" spans="1:42" x14ac:dyDescent="0.25">
      <c r="A75" s="22" t="s">
        <v>120</v>
      </c>
      <c r="B75" s="22" t="s">
        <v>163</v>
      </c>
      <c r="C75" s="22" t="s">
        <v>266</v>
      </c>
      <c r="D75" s="22" t="s">
        <v>267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2458938</v>
      </c>
      <c r="P75" s="22">
        <v>0</v>
      </c>
      <c r="Q75" s="22">
        <v>0</v>
      </c>
      <c r="R75" s="22">
        <v>0</v>
      </c>
      <c r="S75" s="22">
        <v>0</v>
      </c>
      <c r="T75" s="22">
        <v>579383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3038321</v>
      </c>
    </row>
    <row r="76" spans="1:42" x14ac:dyDescent="0.25">
      <c r="A76" s="22" t="s">
        <v>120</v>
      </c>
      <c r="B76" s="22" t="s">
        <v>163</v>
      </c>
      <c r="C76" s="22" t="s">
        <v>268</v>
      </c>
      <c r="D76" s="22" t="s">
        <v>269</v>
      </c>
      <c r="E76" s="22">
        <v>0</v>
      </c>
      <c r="F76" s="22">
        <v>55387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1390182</v>
      </c>
      <c r="P76" s="22">
        <v>0</v>
      </c>
      <c r="Q76" s="22">
        <v>0</v>
      </c>
      <c r="R76" s="22">
        <v>0</v>
      </c>
      <c r="S76" s="22">
        <v>0</v>
      </c>
      <c r="T76" s="22">
        <v>848910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18411</v>
      </c>
      <c r="AN76" s="22">
        <v>0</v>
      </c>
      <c r="AO76" s="22">
        <v>0</v>
      </c>
      <c r="AP76" s="22">
        <v>2312890</v>
      </c>
    </row>
    <row r="77" spans="1:42" x14ac:dyDescent="0.25">
      <c r="A77" s="22" t="s">
        <v>120</v>
      </c>
      <c r="B77" s="22" t="s">
        <v>163</v>
      </c>
      <c r="C77" s="22" t="s">
        <v>270</v>
      </c>
      <c r="D77" s="22" t="s">
        <v>271</v>
      </c>
      <c r="E77" s="22">
        <v>0</v>
      </c>
      <c r="F77" s="22">
        <v>5166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2394287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7500</v>
      </c>
      <c r="AN77" s="22">
        <v>0</v>
      </c>
      <c r="AO77" s="22">
        <v>0</v>
      </c>
      <c r="AP77" s="22">
        <v>2406953</v>
      </c>
    </row>
    <row r="78" spans="1:42" x14ac:dyDescent="0.25">
      <c r="A78" s="22" t="s">
        <v>120</v>
      </c>
      <c r="B78" s="22" t="s">
        <v>163</v>
      </c>
      <c r="C78" s="22" t="s">
        <v>272</v>
      </c>
      <c r="D78" s="22" t="s">
        <v>273</v>
      </c>
      <c r="E78" s="22">
        <v>0</v>
      </c>
      <c r="F78" s="22">
        <v>0</v>
      </c>
      <c r="G78" s="22">
        <v>0</v>
      </c>
      <c r="H78" s="22">
        <v>0</v>
      </c>
      <c r="I78" s="22">
        <v>240210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6325786</v>
      </c>
      <c r="P78" s="22">
        <v>0</v>
      </c>
      <c r="Q78" s="22">
        <v>0</v>
      </c>
      <c r="R78" s="22">
        <v>0</v>
      </c>
      <c r="S78" s="22">
        <v>0</v>
      </c>
      <c r="T78" s="22">
        <v>254311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6820307</v>
      </c>
    </row>
    <row r="79" spans="1:42" x14ac:dyDescent="0.25">
      <c r="A79" s="22" t="s">
        <v>120</v>
      </c>
      <c r="B79" s="22" t="s">
        <v>163</v>
      </c>
      <c r="C79" s="22" t="s">
        <v>274</v>
      </c>
      <c r="D79" s="22" t="s">
        <v>275</v>
      </c>
      <c r="E79" s="22">
        <v>0</v>
      </c>
      <c r="F79" s="22">
        <v>1043300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2562538</v>
      </c>
      <c r="N79" s="22">
        <v>0</v>
      </c>
      <c r="O79" s="22">
        <v>1660843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5266681</v>
      </c>
    </row>
    <row r="80" spans="1:42" x14ac:dyDescent="0.25">
      <c r="A80" s="22" t="s">
        <v>120</v>
      </c>
      <c r="B80" s="22" t="s">
        <v>163</v>
      </c>
      <c r="C80" s="22" t="s">
        <v>276</v>
      </c>
      <c r="D80" s="22" t="s">
        <v>277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3574085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3574085</v>
      </c>
    </row>
    <row r="81" spans="1:42" x14ac:dyDescent="0.25">
      <c r="A81" s="22" t="s">
        <v>120</v>
      </c>
      <c r="B81" s="22" t="s">
        <v>163</v>
      </c>
      <c r="C81" s="22" t="s">
        <v>278</v>
      </c>
      <c r="D81" s="22" t="s">
        <v>279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1131578</v>
      </c>
      <c r="P81" s="22">
        <v>0</v>
      </c>
      <c r="Q81" s="22">
        <v>0</v>
      </c>
      <c r="R81" s="22">
        <v>0</v>
      </c>
      <c r="S81" s="22">
        <v>0</v>
      </c>
      <c r="T81" s="22">
        <v>593134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1724712</v>
      </c>
    </row>
    <row r="82" spans="1:42" x14ac:dyDescent="0.25">
      <c r="A82" s="22" t="s">
        <v>120</v>
      </c>
      <c r="B82" s="22" t="s">
        <v>163</v>
      </c>
      <c r="C82" s="22" t="s">
        <v>280</v>
      </c>
      <c r="D82" s="22" t="s">
        <v>281</v>
      </c>
      <c r="E82" s="22">
        <v>0</v>
      </c>
      <c r="F82" s="22">
        <v>0</v>
      </c>
      <c r="G82" s="22">
        <v>0</v>
      </c>
      <c r="H82" s="22">
        <v>0</v>
      </c>
      <c r="I82" s="22">
        <v>13017</v>
      </c>
      <c r="J82" s="22">
        <v>0</v>
      </c>
      <c r="K82" s="22">
        <v>0</v>
      </c>
      <c r="L82" s="22">
        <v>72502</v>
      </c>
      <c r="M82" s="22">
        <v>0</v>
      </c>
      <c r="N82" s="22">
        <v>0</v>
      </c>
      <c r="O82" s="22">
        <v>115000</v>
      </c>
      <c r="P82" s="22">
        <v>0</v>
      </c>
      <c r="Q82" s="22">
        <v>0</v>
      </c>
      <c r="R82" s="22">
        <v>0</v>
      </c>
      <c r="S82" s="22">
        <v>0</v>
      </c>
      <c r="T82" s="22">
        <v>697714</v>
      </c>
      <c r="U82" s="22">
        <v>46977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43662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988872</v>
      </c>
    </row>
    <row r="83" spans="1:42" x14ac:dyDescent="0.25">
      <c r="A83" s="22" t="s">
        <v>120</v>
      </c>
      <c r="B83" s="22" t="s">
        <v>163</v>
      </c>
      <c r="C83" s="22" t="s">
        <v>282</v>
      </c>
      <c r="D83" s="22" t="s">
        <v>283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442577</v>
      </c>
      <c r="P83" s="22">
        <v>0</v>
      </c>
      <c r="Q83" s="22">
        <v>0</v>
      </c>
      <c r="R83" s="22">
        <v>0</v>
      </c>
      <c r="S83" s="22">
        <v>0</v>
      </c>
      <c r="T83" s="22">
        <v>347811</v>
      </c>
      <c r="U83" s="22">
        <v>87386</v>
      </c>
      <c r="V83" s="22">
        <v>1064514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1942288</v>
      </c>
    </row>
    <row r="84" spans="1:42" x14ac:dyDescent="0.25">
      <c r="A84" s="22" t="s">
        <v>120</v>
      </c>
      <c r="B84" s="22" t="s">
        <v>163</v>
      </c>
      <c r="C84" s="22" t="s">
        <v>284</v>
      </c>
      <c r="D84" s="22" t="s">
        <v>285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2574177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2574177</v>
      </c>
    </row>
    <row r="85" spans="1:42" x14ac:dyDescent="0.25">
      <c r="A85" s="22" t="s">
        <v>120</v>
      </c>
      <c r="B85" s="22" t="s">
        <v>163</v>
      </c>
      <c r="C85" s="22" t="s">
        <v>286</v>
      </c>
      <c r="D85" s="22" t="s">
        <v>287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</row>
    <row r="86" spans="1:42" x14ac:dyDescent="0.25">
      <c r="A86" s="22" t="s">
        <v>120</v>
      </c>
      <c r="B86" s="22" t="s">
        <v>163</v>
      </c>
      <c r="C86" s="22" t="s">
        <v>288</v>
      </c>
      <c r="D86" s="22" t="s">
        <v>289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2156929</v>
      </c>
      <c r="P86" s="22">
        <v>0</v>
      </c>
      <c r="Q86" s="22">
        <v>0</v>
      </c>
      <c r="R86" s="22">
        <v>0</v>
      </c>
      <c r="S86" s="22">
        <v>0</v>
      </c>
      <c r="T86" s="22">
        <v>21129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13268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2191326</v>
      </c>
    </row>
    <row r="87" spans="1:42" x14ac:dyDescent="0.25">
      <c r="A87" s="22" t="s">
        <v>120</v>
      </c>
      <c r="B87" s="22" t="s">
        <v>163</v>
      </c>
      <c r="C87" s="22" t="s">
        <v>290</v>
      </c>
      <c r="D87" s="22" t="s">
        <v>291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839844</v>
      </c>
      <c r="O87" s="22">
        <v>4385150</v>
      </c>
      <c r="P87" s="22">
        <v>0</v>
      </c>
      <c r="Q87" s="22">
        <v>0</v>
      </c>
      <c r="R87" s="22">
        <v>0</v>
      </c>
      <c r="S87" s="22">
        <v>2254244</v>
      </c>
      <c r="T87" s="22">
        <v>1597750</v>
      </c>
      <c r="U87" s="22">
        <v>644855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9721843</v>
      </c>
    </row>
    <row r="88" spans="1:42" x14ac:dyDescent="0.25">
      <c r="A88" s="22" t="s">
        <v>120</v>
      </c>
      <c r="B88" s="22" t="s">
        <v>292</v>
      </c>
      <c r="C88" s="22" t="s">
        <v>293</v>
      </c>
      <c r="D88" s="22" t="s">
        <v>294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1280604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21144</v>
      </c>
      <c r="AJ88" s="22">
        <v>87150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1388898</v>
      </c>
    </row>
    <row r="89" spans="1:42" x14ac:dyDescent="0.25">
      <c r="A89" s="22" t="s">
        <v>120</v>
      </c>
      <c r="B89" s="22" t="s">
        <v>292</v>
      </c>
      <c r="C89" s="22" t="s">
        <v>295</v>
      </c>
      <c r="D89" s="22" t="s">
        <v>296</v>
      </c>
      <c r="E89" s="22">
        <v>0</v>
      </c>
      <c r="F89" s="22">
        <v>0</v>
      </c>
      <c r="G89" s="22">
        <v>0</v>
      </c>
      <c r="H89" s="22">
        <v>0</v>
      </c>
      <c r="I89" s="22">
        <v>21670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3062437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151302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270657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3506066</v>
      </c>
    </row>
    <row r="90" spans="1:42" x14ac:dyDescent="0.25">
      <c r="A90" s="22" t="s">
        <v>120</v>
      </c>
      <c r="B90" s="22" t="s">
        <v>292</v>
      </c>
      <c r="C90" s="22" t="s">
        <v>297</v>
      </c>
      <c r="D90" s="22" t="s">
        <v>298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300700</v>
      </c>
      <c r="O90" s="22">
        <v>1145717</v>
      </c>
      <c r="P90" s="22">
        <v>0</v>
      </c>
      <c r="Q90" s="22">
        <v>0</v>
      </c>
      <c r="R90" s="22">
        <v>0</v>
      </c>
      <c r="S90" s="22">
        <v>0</v>
      </c>
      <c r="T90" s="22">
        <v>73469</v>
      </c>
      <c r="U90" s="22">
        <v>148020</v>
      </c>
      <c r="V90" s="22">
        <v>169966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1837872</v>
      </c>
    </row>
    <row r="91" spans="1:42" x14ac:dyDescent="0.25">
      <c r="A91" s="22" t="s">
        <v>120</v>
      </c>
      <c r="B91" s="22" t="s">
        <v>292</v>
      </c>
      <c r="C91" s="22" t="s">
        <v>299</v>
      </c>
      <c r="D91" s="22" t="s">
        <v>300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431564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4900</v>
      </c>
      <c r="AJ91" s="22">
        <v>950336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1386800</v>
      </c>
    </row>
    <row r="92" spans="1:42" x14ac:dyDescent="0.25">
      <c r="A92" s="22" t="s">
        <v>120</v>
      </c>
      <c r="B92" s="22" t="s">
        <v>292</v>
      </c>
      <c r="C92" s="22" t="s">
        <v>301</v>
      </c>
      <c r="D92" s="22" t="s">
        <v>302</v>
      </c>
      <c r="E92" s="22">
        <v>0</v>
      </c>
      <c r="F92" s="22">
        <v>168053</v>
      </c>
      <c r="G92" s="22">
        <v>0</v>
      </c>
      <c r="H92" s="22">
        <v>0</v>
      </c>
      <c r="I92" s="22">
        <v>95000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363358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673500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1299911</v>
      </c>
    </row>
    <row r="93" spans="1:42" x14ac:dyDescent="0.25">
      <c r="A93" s="22" t="s">
        <v>120</v>
      </c>
      <c r="B93" s="22" t="s">
        <v>292</v>
      </c>
      <c r="C93" s="22" t="s">
        <v>303</v>
      </c>
      <c r="D93" s="22" t="s">
        <v>304</v>
      </c>
      <c r="E93" s="22">
        <v>0</v>
      </c>
      <c r="F93" s="22">
        <v>0</v>
      </c>
      <c r="G93" s="22">
        <v>0</v>
      </c>
      <c r="H93" s="22">
        <v>0</v>
      </c>
      <c r="I93" s="22">
        <v>46268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1144488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5213632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6404388</v>
      </c>
    </row>
    <row r="94" spans="1:42" x14ac:dyDescent="0.25">
      <c r="A94" s="22" t="s">
        <v>120</v>
      </c>
      <c r="B94" s="22" t="s">
        <v>292</v>
      </c>
      <c r="C94" s="22" t="s">
        <v>305</v>
      </c>
      <c r="D94" s="22" t="s">
        <v>306</v>
      </c>
      <c r="E94" s="22">
        <v>0</v>
      </c>
      <c r="F94" s="22">
        <v>5680</v>
      </c>
      <c r="G94" s="22">
        <v>0</v>
      </c>
      <c r="H94" s="22">
        <v>0</v>
      </c>
      <c r="I94" s="22">
        <v>20000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807197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604858</v>
      </c>
      <c r="W94" s="22">
        <v>0</v>
      </c>
      <c r="X94" s="22">
        <v>50419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1488154</v>
      </c>
    </row>
    <row r="95" spans="1:42" x14ac:dyDescent="0.25">
      <c r="A95" s="22" t="s">
        <v>120</v>
      </c>
      <c r="B95" s="22" t="s">
        <v>292</v>
      </c>
      <c r="C95" s="22" t="s">
        <v>307</v>
      </c>
      <c r="D95" s="22" t="s">
        <v>308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14214</v>
      </c>
      <c r="O95" s="22">
        <v>152350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158681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325245</v>
      </c>
    </row>
    <row r="96" spans="1:42" x14ac:dyDescent="0.25">
      <c r="A96" s="22" t="s">
        <v>120</v>
      </c>
      <c r="B96" s="22" t="s">
        <v>292</v>
      </c>
      <c r="C96" s="22" t="s">
        <v>309</v>
      </c>
      <c r="D96" s="22" t="s">
        <v>310</v>
      </c>
      <c r="E96" s="22"/>
      <c r="F96" s="22"/>
      <c r="G96" s="22">
        <v>798271</v>
      </c>
      <c r="H96" s="22">
        <v>323760</v>
      </c>
      <c r="I96" s="22">
        <v>2558516</v>
      </c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>
        <v>1047567</v>
      </c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>
        <v>149076</v>
      </c>
      <c r="AJ96" s="22"/>
      <c r="AK96" s="22"/>
      <c r="AL96" s="22"/>
      <c r="AM96" s="22"/>
      <c r="AN96" s="22"/>
      <c r="AO96" s="22"/>
      <c r="AP96" s="22">
        <v>4877190</v>
      </c>
    </row>
    <row r="97" spans="1:42" x14ac:dyDescent="0.25">
      <c r="A97" s="22" t="s">
        <v>120</v>
      </c>
      <c r="B97" s="22" t="s">
        <v>292</v>
      </c>
      <c r="C97" s="22" t="s">
        <v>311</v>
      </c>
      <c r="D97" s="22" t="s">
        <v>312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862791</v>
      </c>
      <c r="P97" s="22">
        <v>0</v>
      </c>
      <c r="Q97" s="22">
        <v>0</v>
      </c>
      <c r="R97" s="22">
        <v>14286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877077</v>
      </c>
    </row>
    <row r="98" spans="1:42" x14ac:dyDescent="0.25">
      <c r="A98" s="22" t="s">
        <v>120</v>
      </c>
      <c r="B98" s="22" t="s">
        <v>292</v>
      </c>
      <c r="C98" s="22" t="s">
        <v>313</v>
      </c>
      <c r="D98" s="22" t="s">
        <v>314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616712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14245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630957</v>
      </c>
    </row>
    <row r="99" spans="1:42" x14ac:dyDescent="0.25">
      <c r="A99" s="22" t="s">
        <v>120</v>
      </c>
      <c r="B99" s="22" t="s">
        <v>292</v>
      </c>
      <c r="C99" s="22" t="s">
        <v>315</v>
      </c>
      <c r="D99" s="22" t="s">
        <v>316</v>
      </c>
      <c r="E99" s="22">
        <v>4818</v>
      </c>
      <c r="F99" s="22">
        <v>223223</v>
      </c>
      <c r="G99" s="22">
        <v>0</v>
      </c>
      <c r="H99" s="22">
        <v>0</v>
      </c>
      <c r="I99" s="22">
        <v>24000</v>
      </c>
      <c r="J99" s="22">
        <v>0</v>
      </c>
      <c r="K99" s="22">
        <v>0</v>
      </c>
      <c r="L99" s="22">
        <v>0</v>
      </c>
      <c r="M99" s="22">
        <v>0</v>
      </c>
      <c r="N99" s="22">
        <v>6517</v>
      </c>
      <c r="O99" s="22">
        <v>0</v>
      </c>
      <c r="P99" s="22">
        <v>3500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3500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56649</v>
      </c>
      <c r="AJ99" s="22">
        <v>0</v>
      </c>
      <c r="AK99" s="22">
        <v>0</v>
      </c>
      <c r="AL99" s="22">
        <v>2744</v>
      </c>
      <c r="AM99" s="22">
        <v>0</v>
      </c>
      <c r="AN99" s="22">
        <v>0</v>
      </c>
      <c r="AO99" s="22">
        <v>0</v>
      </c>
      <c r="AP99" s="22">
        <v>324951</v>
      </c>
    </row>
    <row r="100" spans="1:42" x14ac:dyDescent="0.25">
      <c r="A100" s="22" t="s">
        <v>120</v>
      </c>
      <c r="B100" s="22" t="s">
        <v>292</v>
      </c>
      <c r="C100" s="22" t="s">
        <v>317</v>
      </c>
      <c r="D100" s="22" t="s">
        <v>318</v>
      </c>
      <c r="E100" s="22">
        <v>0</v>
      </c>
      <c r="F100" s="22">
        <v>1731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28835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618880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649446</v>
      </c>
    </row>
    <row r="101" spans="1:42" x14ac:dyDescent="0.25">
      <c r="A101" s="22" t="s">
        <v>120</v>
      </c>
      <c r="B101" s="22" t="s">
        <v>292</v>
      </c>
      <c r="C101" s="22" t="s">
        <v>319</v>
      </c>
      <c r="D101" s="22" t="s">
        <v>320</v>
      </c>
      <c r="E101" s="22">
        <v>0</v>
      </c>
      <c r="F101" s="22">
        <v>0</v>
      </c>
      <c r="G101" s="22">
        <v>0</v>
      </c>
      <c r="H101" s="22">
        <v>0</v>
      </c>
      <c r="I101" s="22">
        <v>8751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9036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17787</v>
      </c>
    </row>
    <row r="102" spans="1:42" x14ac:dyDescent="0.25">
      <c r="A102" s="22" t="s">
        <v>120</v>
      </c>
      <c r="B102" s="22" t="s">
        <v>292</v>
      </c>
      <c r="C102" s="22" t="s">
        <v>321</v>
      </c>
      <c r="D102" s="22" t="s">
        <v>322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102329</v>
      </c>
      <c r="K102" s="22">
        <v>0</v>
      </c>
      <c r="L102" s="22">
        <v>0</v>
      </c>
      <c r="M102" s="22">
        <v>0</v>
      </c>
      <c r="N102" s="22">
        <v>0</v>
      </c>
      <c r="O102" s="22">
        <v>238320</v>
      </c>
      <c r="P102" s="22">
        <v>0</v>
      </c>
      <c r="Q102" s="22">
        <v>0</v>
      </c>
      <c r="R102" s="22">
        <v>0</v>
      </c>
      <c r="S102" s="22">
        <v>0</v>
      </c>
      <c r="T102" s="22">
        <v>53387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1353464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1747500</v>
      </c>
    </row>
    <row r="103" spans="1:42" x14ac:dyDescent="0.25">
      <c r="A103" s="22" t="s">
        <v>120</v>
      </c>
      <c r="B103" s="22" t="s">
        <v>292</v>
      </c>
      <c r="C103" s="22" t="s">
        <v>323</v>
      </c>
      <c r="D103" s="22" t="s">
        <v>324</v>
      </c>
      <c r="E103" s="22">
        <v>0</v>
      </c>
      <c r="F103" s="22">
        <v>0</v>
      </c>
      <c r="G103" s="22">
        <v>0</v>
      </c>
      <c r="H103" s="22">
        <v>0</v>
      </c>
      <c r="I103" s="22">
        <v>17908</v>
      </c>
      <c r="J103" s="22">
        <v>0</v>
      </c>
      <c r="K103" s="22">
        <v>0</v>
      </c>
      <c r="L103" s="22">
        <v>30000</v>
      </c>
      <c r="M103" s="22">
        <v>0</v>
      </c>
      <c r="N103" s="22">
        <v>0</v>
      </c>
      <c r="O103" s="22">
        <v>478779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170070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696757</v>
      </c>
    </row>
    <row r="104" spans="1:42" x14ac:dyDescent="0.25">
      <c r="A104" s="22" t="s">
        <v>120</v>
      </c>
      <c r="B104" s="22" t="s">
        <v>292</v>
      </c>
      <c r="C104" s="22" t="s">
        <v>325</v>
      </c>
      <c r="D104" s="22" t="s">
        <v>326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1192792</v>
      </c>
      <c r="P104" s="22">
        <v>0</v>
      </c>
      <c r="Q104" s="22">
        <v>0</v>
      </c>
      <c r="R104" s="22">
        <v>1594739</v>
      </c>
      <c r="S104" s="22">
        <v>0</v>
      </c>
      <c r="T104" s="22">
        <v>0</v>
      </c>
      <c r="U104" s="22">
        <v>2135882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10000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503000</v>
      </c>
      <c r="AP104" s="22">
        <v>5436413</v>
      </c>
    </row>
    <row r="105" spans="1:42" x14ac:dyDescent="0.25">
      <c r="A105" s="22" t="s">
        <v>120</v>
      </c>
      <c r="B105" s="22" t="s">
        <v>292</v>
      </c>
      <c r="C105" s="22" t="s">
        <v>327</v>
      </c>
      <c r="D105" s="22" t="s">
        <v>328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</row>
    <row r="106" spans="1:42" x14ac:dyDescent="0.25">
      <c r="A106" s="22" t="s">
        <v>120</v>
      </c>
      <c r="B106" s="22" t="s">
        <v>292</v>
      </c>
      <c r="C106" s="22" t="s">
        <v>329</v>
      </c>
      <c r="D106" s="22" t="s">
        <v>330</v>
      </c>
      <c r="E106" s="22">
        <v>0</v>
      </c>
      <c r="F106" s="22">
        <v>172473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378096</v>
      </c>
      <c r="P106" s="22">
        <v>0</v>
      </c>
      <c r="Q106" s="22">
        <v>0</v>
      </c>
      <c r="R106" s="22">
        <v>435368</v>
      </c>
      <c r="S106" s="22">
        <v>0</v>
      </c>
      <c r="T106" s="22">
        <v>49822</v>
      </c>
      <c r="U106" s="22">
        <v>2727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9130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63426</v>
      </c>
      <c r="AJ106" s="22">
        <v>500000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1611042</v>
      </c>
    </row>
    <row r="107" spans="1:42" x14ac:dyDescent="0.25">
      <c r="A107" s="22" t="s">
        <v>120</v>
      </c>
      <c r="B107" s="22" t="s">
        <v>292</v>
      </c>
      <c r="C107" s="22" t="s">
        <v>331</v>
      </c>
      <c r="D107" s="22" t="s">
        <v>332</v>
      </c>
      <c r="E107" s="22">
        <v>0</v>
      </c>
      <c r="F107" s="22">
        <v>0</v>
      </c>
      <c r="G107" s="22">
        <v>0</v>
      </c>
      <c r="H107" s="22">
        <v>0</v>
      </c>
      <c r="I107" s="22">
        <v>16187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75091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10000</v>
      </c>
      <c r="AJ107" s="22">
        <v>551249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652527</v>
      </c>
    </row>
    <row r="108" spans="1:42" x14ac:dyDescent="0.25">
      <c r="A108" s="22" t="s">
        <v>120</v>
      </c>
      <c r="B108" s="22" t="s">
        <v>292</v>
      </c>
      <c r="C108" s="22" t="s">
        <v>333</v>
      </c>
      <c r="D108" s="22" t="s">
        <v>334</v>
      </c>
      <c r="E108" s="22">
        <v>0</v>
      </c>
      <c r="F108" s="22">
        <v>0</v>
      </c>
      <c r="G108" s="22">
        <v>0</v>
      </c>
      <c r="H108" s="22">
        <v>1032171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210605</v>
      </c>
      <c r="P108" s="22">
        <v>0</v>
      </c>
      <c r="Q108" s="22">
        <v>0</v>
      </c>
      <c r="R108" s="22">
        <v>12142</v>
      </c>
      <c r="S108" s="22">
        <v>0</v>
      </c>
      <c r="T108" s="22">
        <v>0</v>
      </c>
      <c r="U108" s="22">
        <v>774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1035247</v>
      </c>
      <c r="AJ108" s="22">
        <v>0</v>
      </c>
      <c r="AK108" s="22">
        <v>0</v>
      </c>
      <c r="AL108" s="22">
        <v>201032</v>
      </c>
      <c r="AM108" s="22">
        <v>0</v>
      </c>
      <c r="AN108" s="22">
        <v>0</v>
      </c>
      <c r="AO108" s="22">
        <v>0</v>
      </c>
      <c r="AP108" s="22">
        <v>2491971</v>
      </c>
    </row>
    <row r="109" spans="1:42" x14ac:dyDescent="0.25">
      <c r="A109" s="22" t="s">
        <v>120</v>
      </c>
      <c r="B109" s="22" t="s">
        <v>292</v>
      </c>
      <c r="C109" s="22" t="s">
        <v>335</v>
      </c>
      <c r="D109" s="22" t="s">
        <v>336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6321887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38803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6360690</v>
      </c>
    </row>
    <row r="110" spans="1:42" x14ac:dyDescent="0.25">
      <c r="A110" s="22" t="s">
        <v>120</v>
      </c>
      <c r="B110" s="22" t="s">
        <v>292</v>
      </c>
      <c r="C110" s="22" t="s">
        <v>337</v>
      </c>
      <c r="D110" s="22" t="s">
        <v>338</v>
      </c>
      <c r="E110" s="22">
        <v>0</v>
      </c>
      <c r="F110" s="22">
        <v>24550</v>
      </c>
      <c r="G110" s="22">
        <v>0</v>
      </c>
      <c r="H110" s="22">
        <v>136152</v>
      </c>
      <c r="I110" s="22">
        <v>28763</v>
      </c>
      <c r="J110" s="22">
        <v>1388</v>
      </c>
      <c r="K110" s="22">
        <v>436234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14683</v>
      </c>
      <c r="U110" s="22">
        <v>0</v>
      </c>
      <c r="V110" s="22">
        <v>0</v>
      </c>
      <c r="W110" s="22">
        <v>0</v>
      </c>
      <c r="X110" s="22">
        <v>147471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14290</v>
      </c>
      <c r="AJ110" s="22">
        <v>46229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849760</v>
      </c>
    </row>
    <row r="111" spans="1:42" x14ac:dyDescent="0.25">
      <c r="A111" s="22" t="s">
        <v>120</v>
      </c>
      <c r="B111" s="22" t="s">
        <v>292</v>
      </c>
      <c r="C111" s="22" t="s">
        <v>339</v>
      </c>
      <c r="D111" s="22" t="s">
        <v>340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112154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112154</v>
      </c>
    </row>
    <row r="112" spans="1:42" x14ac:dyDescent="0.25">
      <c r="A112" s="22" t="s">
        <v>120</v>
      </c>
      <c r="B112" s="22" t="s">
        <v>292</v>
      </c>
      <c r="C112" s="22" t="s">
        <v>341</v>
      </c>
      <c r="D112" s="22" t="s">
        <v>342</v>
      </c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>
        <v>3932127</v>
      </c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>
        <v>5269157</v>
      </c>
      <c r="AJ112" s="22"/>
      <c r="AK112" s="22"/>
      <c r="AL112" s="22"/>
      <c r="AM112" s="22"/>
      <c r="AN112" s="22"/>
      <c r="AO112" s="22"/>
      <c r="AP112" s="22">
        <v>9201284</v>
      </c>
    </row>
    <row r="113" spans="1:42" x14ac:dyDescent="0.25">
      <c r="A113" s="22" t="s">
        <v>120</v>
      </c>
      <c r="B113" s="22" t="s">
        <v>292</v>
      </c>
      <c r="C113" s="22" t="s">
        <v>343</v>
      </c>
      <c r="D113" s="22" t="s">
        <v>344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</row>
    <row r="114" spans="1:42" x14ac:dyDescent="0.25">
      <c r="A114" s="22" t="s">
        <v>120</v>
      </c>
      <c r="B114" s="22" t="s">
        <v>292</v>
      </c>
      <c r="C114" s="22" t="s">
        <v>345</v>
      </c>
      <c r="D114" s="22" t="s">
        <v>346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1383885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56660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1440545</v>
      </c>
    </row>
    <row r="115" spans="1:42" x14ac:dyDescent="0.25">
      <c r="A115" s="22" t="s">
        <v>120</v>
      </c>
      <c r="B115" s="22" t="s">
        <v>292</v>
      </c>
      <c r="C115" s="22" t="s">
        <v>347</v>
      </c>
      <c r="D115" s="22" t="s">
        <v>348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519852</v>
      </c>
      <c r="U115" s="22">
        <v>270030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789882</v>
      </c>
    </row>
    <row r="116" spans="1:42" x14ac:dyDescent="0.25">
      <c r="A116" s="22" t="s">
        <v>120</v>
      </c>
      <c r="B116" s="22" t="s">
        <v>292</v>
      </c>
      <c r="C116" s="22" t="s">
        <v>349</v>
      </c>
      <c r="D116" s="22" t="s">
        <v>350</v>
      </c>
      <c r="E116" s="22">
        <v>0</v>
      </c>
      <c r="F116" s="22">
        <v>22671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1424058</v>
      </c>
      <c r="P116" s="22">
        <v>0</v>
      </c>
      <c r="Q116" s="22">
        <v>0</v>
      </c>
      <c r="R116" s="22">
        <v>0</v>
      </c>
      <c r="S116" s="22">
        <v>0</v>
      </c>
      <c r="T116" s="22">
        <v>173645</v>
      </c>
      <c r="U116" s="22">
        <v>113608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271183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2005165</v>
      </c>
    </row>
    <row r="117" spans="1:42" x14ac:dyDescent="0.25">
      <c r="A117" s="22" t="s">
        <v>120</v>
      </c>
      <c r="B117" s="22" t="s">
        <v>292</v>
      </c>
      <c r="C117" s="22" t="s">
        <v>351</v>
      </c>
      <c r="D117" s="22" t="s">
        <v>352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1276309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281402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1557711</v>
      </c>
    </row>
    <row r="118" spans="1:42" x14ac:dyDescent="0.25">
      <c r="A118" s="22" t="s">
        <v>120</v>
      </c>
      <c r="B118" s="22" t="s">
        <v>292</v>
      </c>
      <c r="C118" s="22" t="s">
        <v>353</v>
      </c>
      <c r="D118" s="22" t="s">
        <v>354</v>
      </c>
      <c r="E118" s="22">
        <v>0</v>
      </c>
      <c r="F118" s="22">
        <v>131786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5085311</v>
      </c>
      <c r="P118" s="22">
        <v>0</v>
      </c>
      <c r="Q118" s="22">
        <v>0</v>
      </c>
      <c r="R118" s="22">
        <v>0</v>
      </c>
      <c r="S118" s="22">
        <v>0</v>
      </c>
      <c r="T118" s="22">
        <v>388198</v>
      </c>
      <c r="U118" s="22">
        <v>2197019</v>
      </c>
      <c r="V118" s="22">
        <v>0</v>
      </c>
      <c r="W118" s="22">
        <v>0</v>
      </c>
      <c r="X118" s="22">
        <v>0</v>
      </c>
      <c r="Y118" s="22">
        <v>30023</v>
      </c>
      <c r="Z118" s="22">
        <v>0</v>
      </c>
      <c r="AA118" s="22">
        <v>576014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1053</v>
      </c>
      <c r="AJ118" s="22">
        <v>952430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9361834</v>
      </c>
    </row>
    <row r="119" spans="1:42" x14ac:dyDescent="0.25">
      <c r="A119" s="22" t="s">
        <v>120</v>
      </c>
      <c r="B119" s="22" t="s">
        <v>292</v>
      </c>
      <c r="C119" s="22" t="s">
        <v>355</v>
      </c>
      <c r="D119" s="22" t="s">
        <v>356</v>
      </c>
      <c r="E119" s="22"/>
      <c r="F119" s="22"/>
      <c r="G119" s="22"/>
      <c r="H119" s="22"/>
      <c r="I119" s="22"/>
      <c r="J119" s="22"/>
      <c r="K119" s="22"/>
      <c r="L119" s="22"/>
      <c r="M119" s="22"/>
      <c r="N119" s="22">
        <v>390134</v>
      </c>
      <c r="O119" s="22">
        <v>1029558</v>
      </c>
      <c r="P119" s="22"/>
      <c r="Q119" s="22"/>
      <c r="R119" s="22"/>
      <c r="S119" s="22"/>
      <c r="T119" s="22">
        <v>1891798</v>
      </c>
      <c r="U119" s="22">
        <v>7070291</v>
      </c>
      <c r="V119" s="22"/>
      <c r="W119" s="22"/>
      <c r="X119" s="22"/>
      <c r="Y119" s="22"/>
      <c r="Z119" s="22"/>
      <c r="AA119" s="22"/>
      <c r="AB119" s="22"/>
      <c r="AC119" s="22"/>
      <c r="AD119" s="22"/>
      <c r="AE119" s="22">
        <v>1273675</v>
      </c>
      <c r="AF119" s="22"/>
      <c r="AG119" s="22"/>
      <c r="AH119" s="22"/>
      <c r="AI119" s="22">
        <v>261654</v>
      </c>
      <c r="AJ119" s="22"/>
      <c r="AK119" s="22"/>
      <c r="AL119" s="22"/>
      <c r="AM119" s="22"/>
      <c r="AN119" s="22"/>
      <c r="AO119" s="22"/>
      <c r="AP119" s="22">
        <v>11917110</v>
      </c>
    </row>
    <row r="120" spans="1:42" x14ac:dyDescent="0.25">
      <c r="A120" s="22" t="s">
        <v>120</v>
      </c>
      <c r="B120" s="22" t="s">
        <v>292</v>
      </c>
      <c r="C120" s="22" t="s">
        <v>357</v>
      </c>
      <c r="D120" s="22" t="s">
        <v>358</v>
      </c>
      <c r="E120" s="22">
        <v>0</v>
      </c>
      <c r="F120" s="22">
        <v>6270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23982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0</v>
      </c>
      <c r="V120" s="22">
        <v>26650</v>
      </c>
      <c r="W120" s="22">
        <v>0</v>
      </c>
      <c r="X120" s="22">
        <v>23107</v>
      </c>
      <c r="Y120" s="22">
        <v>0</v>
      </c>
      <c r="Z120" s="22">
        <v>0</v>
      </c>
      <c r="AA120" s="22">
        <v>0</v>
      </c>
      <c r="AB120" s="22">
        <v>19222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99231</v>
      </c>
    </row>
    <row r="121" spans="1:42" x14ac:dyDescent="0.25">
      <c r="A121" s="22" t="s">
        <v>120</v>
      </c>
      <c r="B121" s="22" t="s">
        <v>292</v>
      </c>
      <c r="C121" s="22" t="s">
        <v>359</v>
      </c>
      <c r="D121" s="22" t="s">
        <v>360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48820</v>
      </c>
      <c r="O121" s="22">
        <v>2135729</v>
      </c>
      <c r="P121" s="22">
        <v>0</v>
      </c>
      <c r="Q121" s="22">
        <v>0</v>
      </c>
      <c r="R121" s="22">
        <v>0</v>
      </c>
      <c r="S121" s="22">
        <v>0</v>
      </c>
      <c r="T121" s="22">
        <v>3080521</v>
      </c>
      <c r="U121" s="22">
        <v>57552</v>
      </c>
      <c r="V121" s="22">
        <v>262628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141306</v>
      </c>
      <c r="AJ121" s="22">
        <v>67155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5793711</v>
      </c>
    </row>
    <row r="122" spans="1:42" x14ac:dyDescent="0.25">
      <c r="A122" s="22" t="s">
        <v>120</v>
      </c>
      <c r="B122" s="22" t="s">
        <v>292</v>
      </c>
      <c r="C122" s="22" t="s">
        <v>361</v>
      </c>
      <c r="D122" s="22" t="s">
        <v>362</v>
      </c>
      <c r="E122" s="22">
        <v>0</v>
      </c>
      <c r="F122" s="22">
        <v>0</v>
      </c>
      <c r="G122" s="22">
        <v>0</v>
      </c>
      <c r="H122" s="22">
        <v>0</v>
      </c>
      <c r="I122" s="22">
        <v>695801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36845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254231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986877</v>
      </c>
    </row>
    <row r="123" spans="1:42" x14ac:dyDescent="0.25">
      <c r="A123" s="22" t="s">
        <v>120</v>
      </c>
      <c r="B123" s="22" t="s">
        <v>292</v>
      </c>
      <c r="C123" s="22" t="s">
        <v>363</v>
      </c>
      <c r="D123" s="22" t="s">
        <v>364</v>
      </c>
      <c r="E123" s="22">
        <v>0</v>
      </c>
      <c r="F123" s="22">
        <v>732556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159965</v>
      </c>
      <c r="P123" s="22">
        <v>0</v>
      </c>
      <c r="Q123" s="22">
        <v>0</v>
      </c>
      <c r="R123" s="22">
        <v>0</v>
      </c>
      <c r="S123" s="22">
        <v>0</v>
      </c>
      <c r="T123" s="22">
        <v>82872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134548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1109941</v>
      </c>
    </row>
    <row r="124" spans="1:42" x14ac:dyDescent="0.25">
      <c r="A124" s="22" t="s">
        <v>120</v>
      </c>
      <c r="B124" s="22" t="s">
        <v>292</v>
      </c>
      <c r="C124" s="22" t="s">
        <v>365</v>
      </c>
      <c r="D124" s="22" t="s">
        <v>366</v>
      </c>
      <c r="E124" s="22">
        <v>0</v>
      </c>
      <c r="F124" s="22">
        <v>34830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45864</v>
      </c>
      <c r="P124" s="22">
        <v>0</v>
      </c>
      <c r="Q124" s="22">
        <v>0</v>
      </c>
      <c r="R124" s="22">
        <v>0</v>
      </c>
      <c r="S124" s="22">
        <v>0</v>
      </c>
      <c r="T124" s="22">
        <v>80103</v>
      </c>
      <c r="U124" s="22">
        <v>50600</v>
      </c>
      <c r="V124" s="22">
        <v>0</v>
      </c>
      <c r="W124" s="22">
        <v>0</v>
      </c>
      <c r="X124" s="22">
        <v>154509</v>
      </c>
      <c r="Y124" s="22">
        <v>0</v>
      </c>
      <c r="Z124" s="22">
        <v>0</v>
      </c>
      <c r="AA124" s="22">
        <v>0</v>
      </c>
      <c r="AB124" s="22">
        <v>21640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65000</v>
      </c>
      <c r="AI124" s="22">
        <v>164908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617454</v>
      </c>
    </row>
    <row r="125" spans="1:42" x14ac:dyDescent="0.25">
      <c r="A125" s="22" t="s">
        <v>120</v>
      </c>
      <c r="B125" s="22" t="s">
        <v>292</v>
      </c>
      <c r="C125" s="22" t="s">
        <v>367</v>
      </c>
      <c r="D125" s="22" t="s">
        <v>368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284701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2766141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188774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3239616</v>
      </c>
    </row>
    <row r="126" spans="1:42" x14ac:dyDescent="0.25">
      <c r="A126" s="22" t="s">
        <v>120</v>
      </c>
      <c r="B126" s="22" t="s">
        <v>292</v>
      </c>
      <c r="C126" s="22" t="s">
        <v>369</v>
      </c>
      <c r="D126" s="22" t="s">
        <v>370</v>
      </c>
      <c r="E126" s="22">
        <v>0</v>
      </c>
      <c r="F126" s="22">
        <v>0</v>
      </c>
      <c r="G126" s="22">
        <v>0</v>
      </c>
      <c r="H126" s="22">
        <v>0</v>
      </c>
      <c r="I126" s="22">
        <v>33514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43700</v>
      </c>
      <c r="U126" s="22">
        <v>0</v>
      </c>
      <c r="V126" s="22">
        <v>0</v>
      </c>
      <c r="W126" s="22">
        <v>0</v>
      </c>
      <c r="X126" s="22">
        <v>206804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96268</v>
      </c>
      <c r="AP126" s="22">
        <v>380286</v>
      </c>
    </row>
    <row r="127" spans="1:42" x14ac:dyDescent="0.25">
      <c r="A127" s="22" t="s">
        <v>120</v>
      </c>
      <c r="B127" s="22" t="s">
        <v>292</v>
      </c>
      <c r="C127" s="22" t="s">
        <v>371</v>
      </c>
      <c r="D127" s="22" t="s">
        <v>372</v>
      </c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>
        <v>102717</v>
      </c>
      <c r="P127" s="22"/>
      <c r="Q127" s="22"/>
      <c r="R127" s="22"/>
      <c r="S127" s="22"/>
      <c r="T127" s="22"/>
      <c r="U127" s="22">
        <v>152133</v>
      </c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>
        <v>43657</v>
      </c>
      <c r="AK127" s="22"/>
      <c r="AL127" s="22"/>
      <c r="AM127" s="22"/>
      <c r="AN127" s="22"/>
      <c r="AO127" s="22"/>
      <c r="AP127" s="22">
        <v>298507</v>
      </c>
    </row>
    <row r="128" spans="1:42" x14ac:dyDescent="0.25">
      <c r="A128" s="22" t="s">
        <v>120</v>
      </c>
      <c r="B128" s="22" t="s">
        <v>292</v>
      </c>
      <c r="C128" s="22" t="s">
        <v>373</v>
      </c>
      <c r="D128" s="22" t="s">
        <v>374</v>
      </c>
      <c r="E128" s="22">
        <v>0</v>
      </c>
      <c r="F128" s="22">
        <v>22164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331033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353197</v>
      </c>
    </row>
    <row r="129" spans="1:42" x14ac:dyDescent="0.25">
      <c r="A129" s="22" t="s">
        <v>120</v>
      </c>
      <c r="B129" s="22" t="s">
        <v>292</v>
      </c>
      <c r="C129" s="22" t="s">
        <v>375</v>
      </c>
      <c r="D129" s="22" t="s">
        <v>376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767461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1899450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1252552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3919463</v>
      </c>
    </row>
    <row r="130" spans="1:42" x14ac:dyDescent="0.25">
      <c r="A130" s="22" t="s">
        <v>120</v>
      </c>
      <c r="B130" s="22" t="s">
        <v>292</v>
      </c>
      <c r="C130" s="22" t="s">
        <v>377</v>
      </c>
      <c r="D130" s="22" t="s">
        <v>378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2133747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2133747</v>
      </c>
    </row>
    <row r="131" spans="1:42" x14ac:dyDescent="0.25">
      <c r="A131" s="22" t="s">
        <v>120</v>
      </c>
      <c r="B131" s="22" t="s">
        <v>292</v>
      </c>
      <c r="C131" s="22" t="s">
        <v>379</v>
      </c>
      <c r="D131" s="22" t="s">
        <v>380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3838</v>
      </c>
      <c r="U131" s="22">
        <v>21542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205150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150988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381518</v>
      </c>
    </row>
    <row r="132" spans="1:42" x14ac:dyDescent="0.25">
      <c r="A132" s="22" t="s">
        <v>120</v>
      </c>
      <c r="B132" s="22" t="s">
        <v>292</v>
      </c>
      <c r="C132" s="22" t="s">
        <v>381</v>
      </c>
      <c r="D132" s="22" t="s">
        <v>382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125929</v>
      </c>
      <c r="U132" s="22">
        <v>27113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423716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576758</v>
      </c>
    </row>
    <row r="133" spans="1:42" x14ac:dyDescent="0.25">
      <c r="A133" s="22" t="s">
        <v>120</v>
      </c>
      <c r="B133" s="22" t="s">
        <v>292</v>
      </c>
      <c r="C133" s="22" t="s">
        <v>383</v>
      </c>
      <c r="D133" s="22" t="s">
        <v>384</v>
      </c>
      <c r="E133" s="22">
        <v>0</v>
      </c>
      <c r="F133" s="22">
        <v>365423</v>
      </c>
      <c r="G133" s="22">
        <v>0</v>
      </c>
      <c r="H133" s="22">
        <v>0</v>
      </c>
      <c r="I133" s="22">
        <v>80735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11994</v>
      </c>
      <c r="U133" s="22">
        <v>0</v>
      </c>
      <c r="V133" s="22">
        <v>0</v>
      </c>
      <c r="W133" s="22">
        <v>0</v>
      </c>
      <c r="X133" s="22">
        <v>85874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2889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546915</v>
      </c>
    </row>
    <row r="134" spans="1:42" x14ac:dyDescent="0.25">
      <c r="A134" s="22" t="s">
        <v>120</v>
      </c>
      <c r="B134" s="22" t="s">
        <v>292</v>
      </c>
      <c r="C134" s="22" t="s">
        <v>385</v>
      </c>
      <c r="D134" s="22" t="s">
        <v>386</v>
      </c>
      <c r="E134" s="22">
        <v>0</v>
      </c>
      <c r="F134" s="22">
        <v>50000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492395</v>
      </c>
      <c r="P134" s="22">
        <v>0</v>
      </c>
      <c r="Q134" s="22">
        <v>0</v>
      </c>
      <c r="R134" s="22">
        <v>0</v>
      </c>
      <c r="S134" s="22">
        <v>0</v>
      </c>
      <c r="T134" s="22">
        <v>375628</v>
      </c>
      <c r="U134" s="22">
        <v>438326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273776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1630125</v>
      </c>
    </row>
    <row r="135" spans="1:42" x14ac:dyDescent="0.25">
      <c r="A135" s="22" t="s">
        <v>120</v>
      </c>
      <c r="B135" s="22" t="s">
        <v>292</v>
      </c>
      <c r="C135" s="22" t="s">
        <v>387</v>
      </c>
      <c r="D135" s="22" t="s">
        <v>388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</row>
    <row r="136" spans="1:42" x14ac:dyDescent="0.25">
      <c r="A136" s="22" t="s">
        <v>120</v>
      </c>
      <c r="B136" s="22" t="s">
        <v>292</v>
      </c>
      <c r="C136" s="22" t="s">
        <v>389</v>
      </c>
      <c r="D136" s="22" t="s">
        <v>390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4644111</v>
      </c>
      <c r="P136" s="22">
        <v>0</v>
      </c>
      <c r="Q136" s="22">
        <v>0</v>
      </c>
      <c r="R136" s="22">
        <v>0</v>
      </c>
      <c r="S136" s="22">
        <v>0</v>
      </c>
      <c r="T136" s="22">
        <v>58318</v>
      </c>
      <c r="U136" s="22">
        <v>719203</v>
      </c>
      <c r="V136" s="22">
        <v>0</v>
      </c>
      <c r="W136" s="22">
        <v>0</v>
      </c>
      <c r="X136" s="22">
        <v>564623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274787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6261042</v>
      </c>
    </row>
    <row r="137" spans="1:42" x14ac:dyDescent="0.25">
      <c r="A137" s="22" t="s">
        <v>120</v>
      </c>
      <c r="B137" s="22" t="s">
        <v>292</v>
      </c>
      <c r="C137" s="22" t="s">
        <v>391</v>
      </c>
      <c r="D137" s="22" t="s">
        <v>392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746037</v>
      </c>
      <c r="P137" s="22">
        <v>0</v>
      </c>
      <c r="Q137" s="22">
        <v>0</v>
      </c>
      <c r="R137" s="22">
        <v>0</v>
      </c>
      <c r="S137" s="22">
        <v>0</v>
      </c>
      <c r="T137" s="22">
        <v>1911257</v>
      </c>
      <c r="U137" s="22">
        <v>388912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44860</v>
      </c>
      <c r="AJ137" s="22">
        <v>0</v>
      </c>
      <c r="AK137" s="22">
        <v>0</v>
      </c>
      <c r="AL137" s="22">
        <v>1017</v>
      </c>
      <c r="AM137" s="22">
        <v>0</v>
      </c>
      <c r="AN137" s="22">
        <v>0</v>
      </c>
      <c r="AO137" s="22">
        <v>0</v>
      </c>
      <c r="AP137" s="22">
        <v>3092083</v>
      </c>
    </row>
    <row r="138" spans="1:42" x14ac:dyDescent="0.25">
      <c r="A138" s="22" t="s">
        <v>120</v>
      </c>
      <c r="B138" s="22" t="s">
        <v>292</v>
      </c>
      <c r="C138" s="22" t="s">
        <v>393</v>
      </c>
      <c r="D138" s="22" t="s">
        <v>394</v>
      </c>
      <c r="E138" s="22"/>
      <c r="F138" s="22">
        <v>137462</v>
      </c>
      <c r="G138" s="22"/>
      <c r="H138" s="22"/>
      <c r="I138" s="22"/>
      <c r="J138" s="22"/>
      <c r="K138" s="22"/>
      <c r="L138" s="22"/>
      <c r="M138" s="22"/>
      <c r="N138" s="22"/>
      <c r="O138" s="22">
        <v>122215</v>
      </c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>
        <v>42141</v>
      </c>
      <c r="AK138" s="22"/>
      <c r="AL138" s="22"/>
      <c r="AM138" s="22"/>
      <c r="AN138" s="22"/>
      <c r="AO138" s="22"/>
      <c r="AP138" s="22">
        <v>301818</v>
      </c>
    </row>
    <row r="139" spans="1:42" x14ac:dyDescent="0.25">
      <c r="A139" s="22" t="s">
        <v>120</v>
      </c>
      <c r="B139" s="22" t="s">
        <v>292</v>
      </c>
      <c r="C139" s="22" t="s">
        <v>395</v>
      </c>
      <c r="D139" s="22" t="s">
        <v>396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8250</v>
      </c>
      <c r="K139" s="22">
        <v>0</v>
      </c>
      <c r="L139" s="22">
        <v>0</v>
      </c>
      <c r="M139" s="22">
        <v>0</v>
      </c>
      <c r="N139" s="22">
        <v>0</v>
      </c>
      <c r="O139" s="22">
        <v>380498</v>
      </c>
      <c r="P139" s="22">
        <v>30450</v>
      </c>
      <c r="Q139" s="22">
        <v>0</v>
      </c>
      <c r="R139" s="22">
        <v>0</v>
      </c>
      <c r="S139" s="22">
        <v>0</v>
      </c>
      <c r="T139" s="22">
        <v>20217</v>
      </c>
      <c r="U139" s="22">
        <v>20000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15000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474415</v>
      </c>
    </row>
    <row r="140" spans="1:42" x14ac:dyDescent="0.25">
      <c r="A140" s="22" t="s">
        <v>120</v>
      </c>
      <c r="B140" s="22" t="s">
        <v>292</v>
      </c>
      <c r="C140" s="22" t="s">
        <v>397</v>
      </c>
      <c r="D140" s="22" t="s">
        <v>398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113708</v>
      </c>
      <c r="O140" s="22">
        <v>370603</v>
      </c>
      <c r="P140" s="22">
        <v>0</v>
      </c>
      <c r="Q140" s="22">
        <v>0</v>
      </c>
      <c r="R140" s="22">
        <v>77692</v>
      </c>
      <c r="S140" s="22">
        <v>0</v>
      </c>
      <c r="T140" s="22">
        <v>722156</v>
      </c>
      <c r="U140" s="22">
        <v>98527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87320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1470006</v>
      </c>
    </row>
    <row r="141" spans="1:42" x14ac:dyDescent="0.25">
      <c r="A141" s="22" t="s">
        <v>120</v>
      </c>
      <c r="B141" s="22" t="s">
        <v>292</v>
      </c>
      <c r="C141" s="22" t="s">
        <v>399</v>
      </c>
      <c r="D141" s="22" t="s">
        <v>400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158576</v>
      </c>
      <c r="O141" s="22">
        <v>99842</v>
      </c>
      <c r="P141" s="22">
        <v>0</v>
      </c>
      <c r="Q141" s="22">
        <v>0</v>
      </c>
      <c r="R141" s="22">
        <v>0</v>
      </c>
      <c r="S141" s="22">
        <v>0</v>
      </c>
      <c r="T141" s="22">
        <v>766445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1024863</v>
      </c>
    </row>
    <row r="142" spans="1:42" x14ac:dyDescent="0.25">
      <c r="A142" s="22" t="s">
        <v>120</v>
      </c>
      <c r="B142" s="22" t="s">
        <v>292</v>
      </c>
      <c r="C142" s="22" t="s">
        <v>401</v>
      </c>
      <c r="D142" s="22" t="s">
        <v>402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112500</v>
      </c>
      <c r="O142" s="22">
        <v>150449</v>
      </c>
      <c r="P142" s="22">
        <v>0</v>
      </c>
      <c r="Q142" s="22">
        <v>0</v>
      </c>
      <c r="R142" s="22">
        <v>0</v>
      </c>
      <c r="S142" s="22">
        <v>0</v>
      </c>
      <c r="T142" s="22">
        <v>831835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19850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1114634</v>
      </c>
    </row>
    <row r="143" spans="1:42" x14ac:dyDescent="0.25">
      <c r="A143" s="22" t="s">
        <v>120</v>
      </c>
      <c r="B143" s="22" t="s">
        <v>292</v>
      </c>
      <c r="C143" s="22" t="s">
        <v>403</v>
      </c>
      <c r="D143" s="22" t="s">
        <v>404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168827</v>
      </c>
      <c r="P143" s="22">
        <v>0</v>
      </c>
      <c r="Q143" s="22">
        <v>0</v>
      </c>
      <c r="R143" s="22">
        <v>0</v>
      </c>
      <c r="S143" s="22">
        <v>0</v>
      </c>
      <c r="T143" s="22">
        <v>126367</v>
      </c>
      <c r="U143" s="22">
        <v>412303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707497</v>
      </c>
    </row>
    <row r="144" spans="1:42" x14ac:dyDescent="0.25">
      <c r="A144" s="22" t="s">
        <v>120</v>
      </c>
      <c r="B144" s="22" t="s">
        <v>292</v>
      </c>
      <c r="C144" s="22" t="s">
        <v>405</v>
      </c>
      <c r="D144" s="22" t="s">
        <v>406</v>
      </c>
      <c r="E144" s="22">
        <v>0</v>
      </c>
      <c r="F144" s="22">
        <v>34829</v>
      </c>
      <c r="G144" s="22">
        <v>0</v>
      </c>
      <c r="H144" s="22">
        <v>0</v>
      </c>
      <c r="I144" s="22">
        <v>17185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86904</v>
      </c>
      <c r="P144" s="22">
        <v>0</v>
      </c>
      <c r="Q144" s="22">
        <v>0</v>
      </c>
      <c r="R144" s="22">
        <v>3729</v>
      </c>
      <c r="S144" s="22">
        <v>0</v>
      </c>
      <c r="T144" s="22">
        <v>3685964</v>
      </c>
      <c r="U144" s="22">
        <v>367069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25562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4221242</v>
      </c>
    </row>
    <row r="145" spans="1:42" x14ac:dyDescent="0.25">
      <c r="A145" s="22" t="s">
        <v>120</v>
      </c>
      <c r="B145" s="22" t="s">
        <v>292</v>
      </c>
      <c r="C145" s="22" t="s">
        <v>407</v>
      </c>
      <c r="D145" s="22" t="s">
        <v>408</v>
      </c>
      <c r="E145" s="22">
        <v>0</v>
      </c>
      <c r="F145" s="22">
        <v>169764</v>
      </c>
      <c r="G145" s="22">
        <v>0</v>
      </c>
      <c r="H145" s="22">
        <v>0</v>
      </c>
      <c r="I145" s="22">
        <v>0</v>
      </c>
      <c r="J145" s="22">
        <v>2671</v>
      </c>
      <c r="K145" s="22">
        <v>0</v>
      </c>
      <c r="L145" s="22">
        <v>0</v>
      </c>
      <c r="M145" s="22">
        <v>0</v>
      </c>
      <c r="N145" s="22">
        <v>0</v>
      </c>
      <c r="O145" s="22">
        <v>22364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1420</v>
      </c>
      <c r="X145" s="22">
        <v>127509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12943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336671</v>
      </c>
    </row>
    <row r="146" spans="1:42" x14ac:dyDescent="0.25">
      <c r="A146" s="22" t="s">
        <v>120</v>
      </c>
      <c r="B146" s="22" t="s">
        <v>292</v>
      </c>
      <c r="C146" s="22" t="s">
        <v>409</v>
      </c>
      <c r="D146" s="22" t="s">
        <v>410</v>
      </c>
      <c r="E146" s="22">
        <v>0</v>
      </c>
      <c r="F146" s="22">
        <v>8078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27227</v>
      </c>
      <c r="P146" s="22">
        <v>0</v>
      </c>
      <c r="Q146" s="22">
        <v>0</v>
      </c>
      <c r="R146" s="22">
        <v>0</v>
      </c>
      <c r="S146" s="22">
        <v>0</v>
      </c>
      <c r="T146" s="22">
        <v>106087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141392</v>
      </c>
    </row>
    <row r="147" spans="1:42" x14ac:dyDescent="0.25">
      <c r="A147" s="22" t="s">
        <v>120</v>
      </c>
      <c r="B147" s="22" t="s">
        <v>292</v>
      </c>
      <c r="C147" s="22" t="s">
        <v>411</v>
      </c>
      <c r="D147" s="22" t="s">
        <v>412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161434</v>
      </c>
      <c r="P147" s="22">
        <v>0</v>
      </c>
      <c r="Q147" s="22">
        <v>0</v>
      </c>
      <c r="R147" s="22">
        <v>0</v>
      </c>
      <c r="S147" s="22">
        <v>0</v>
      </c>
      <c r="T147" s="22">
        <v>24495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185929</v>
      </c>
    </row>
    <row r="148" spans="1:42" x14ac:dyDescent="0.25">
      <c r="A148" s="22" t="s">
        <v>120</v>
      </c>
      <c r="B148" s="22" t="s">
        <v>292</v>
      </c>
      <c r="C148" s="22" t="s">
        <v>413</v>
      </c>
      <c r="D148" s="22" t="s">
        <v>414</v>
      </c>
      <c r="E148" s="22">
        <v>0</v>
      </c>
      <c r="F148" s="22">
        <v>157592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675818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52460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885870</v>
      </c>
    </row>
    <row r="149" spans="1:42" x14ac:dyDescent="0.25">
      <c r="A149" s="22" t="s">
        <v>120</v>
      </c>
      <c r="B149" s="22" t="s">
        <v>292</v>
      </c>
      <c r="C149" s="22" t="s">
        <v>415</v>
      </c>
      <c r="D149" s="22" t="s">
        <v>416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1243783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1243783</v>
      </c>
    </row>
    <row r="150" spans="1:42" x14ac:dyDescent="0.25">
      <c r="A150" s="22" t="s">
        <v>120</v>
      </c>
      <c r="B150" s="22" t="s">
        <v>292</v>
      </c>
      <c r="C150" s="22" t="s">
        <v>417</v>
      </c>
      <c r="D150" s="22" t="s">
        <v>418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1940829</v>
      </c>
      <c r="P150" s="22">
        <v>0</v>
      </c>
      <c r="Q150" s="22">
        <v>0</v>
      </c>
      <c r="R150" s="22">
        <v>0</v>
      </c>
      <c r="S150" s="22">
        <v>0</v>
      </c>
      <c r="T150" s="22">
        <v>171300</v>
      </c>
      <c r="U150" s="22">
        <v>79793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2191922</v>
      </c>
    </row>
    <row r="151" spans="1:42" x14ac:dyDescent="0.25">
      <c r="A151" s="22" t="s">
        <v>120</v>
      </c>
      <c r="B151" s="22" t="s">
        <v>292</v>
      </c>
      <c r="C151" s="22" t="s">
        <v>419</v>
      </c>
      <c r="D151" s="22" t="s">
        <v>420</v>
      </c>
      <c r="E151" s="22">
        <v>0</v>
      </c>
      <c r="F151" s="22">
        <v>0</v>
      </c>
      <c r="G151" s="22">
        <v>0</v>
      </c>
      <c r="H151" s="22">
        <v>0</v>
      </c>
      <c r="I151" s="22">
        <v>42403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16219</v>
      </c>
      <c r="P151" s="22">
        <v>0</v>
      </c>
      <c r="Q151" s="22">
        <v>0</v>
      </c>
      <c r="R151" s="22">
        <v>0</v>
      </c>
      <c r="S151" s="22">
        <v>0</v>
      </c>
      <c r="T151" s="22">
        <v>507886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4324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570832</v>
      </c>
    </row>
    <row r="152" spans="1:42" x14ac:dyDescent="0.25">
      <c r="A152" s="22" t="s">
        <v>120</v>
      </c>
      <c r="B152" s="22" t="s">
        <v>292</v>
      </c>
      <c r="C152" s="22" t="s">
        <v>421</v>
      </c>
      <c r="D152" s="22" t="s">
        <v>422</v>
      </c>
      <c r="E152" s="22"/>
      <c r="F152" s="22">
        <v>19459</v>
      </c>
      <c r="G152" s="22"/>
      <c r="H152" s="22"/>
      <c r="I152" s="22">
        <v>127316</v>
      </c>
      <c r="J152" s="22">
        <v>1630330</v>
      </c>
      <c r="K152" s="22"/>
      <c r="L152" s="22"/>
      <c r="M152" s="22"/>
      <c r="N152" s="22"/>
      <c r="O152" s="22">
        <v>3283261</v>
      </c>
      <c r="P152" s="22"/>
      <c r="Q152" s="22"/>
      <c r="R152" s="22"/>
      <c r="S152" s="22"/>
      <c r="T152" s="22">
        <v>942854</v>
      </c>
      <c r="U152" s="22">
        <v>77382</v>
      </c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>
        <v>873193</v>
      </c>
      <c r="AJ152" s="22"/>
      <c r="AK152" s="22"/>
      <c r="AL152" s="22"/>
      <c r="AM152" s="22"/>
      <c r="AN152" s="22"/>
      <c r="AO152" s="22"/>
      <c r="AP152" s="22">
        <v>6953795</v>
      </c>
    </row>
    <row r="153" spans="1:42" x14ac:dyDescent="0.25">
      <c r="A153" s="22" t="s">
        <v>120</v>
      </c>
      <c r="B153" s="22" t="s">
        <v>292</v>
      </c>
      <c r="C153" s="22" t="s">
        <v>423</v>
      </c>
      <c r="D153" s="22" t="s">
        <v>424</v>
      </c>
      <c r="E153" s="22"/>
      <c r="F153" s="22">
        <v>136732</v>
      </c>
      <c r="G153" s="22"/>
      <c r="H153" s="22">
        <v>328395</v>
      </c>
      <c r="I153" s="22">
        <v>3300</v>
      </c>
      <c r="J153" s="22">
        <v>3200</v>
      </c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>
        <v>175325</v>
      </c>
      <c r="Y153" s="22"/>
      <c r="Z153" s="22"/>
      <c r="AA153" s="22"/>
      <c r="AB153" s="22">
        <v>30000</v>
      </c>
      <c r="AC153" s="22"/>
      <c r="AD153" s="22"/>
      <c r="AE153" s="22"/>
      <c r="AF153" s="22"/>
      <c r="AG153" s="22"/>
      <c r="AH153" s="22"/>
      <c r="AI153" s="22">
        <v>32893</v>
      </c>
      <c r="AJ153" s="22"/>
      <c r="AK153" s="22"/>
      <c r="AL153" s="22"/>
      <c r="AM153" s="22"/>
      <c r="AN153" s="22"/>
      <c r="AO153" s="22"/>
      <c r="AP153" s="22">
        <v>709845</v>
      </c>
    </row>
    <row r="154" spans="1:42" x14ac:dyDescent="0.25">
      <c r="A154" s="22" t="s">
        <v>120</v>
      </c>
      <c r="B154" s="22" t="s">
        <v>292</v>
      </c>
      <c r="C154" s="22" t="s">
        <v>425</v>
      </c>
      <c r="D154" s="22" t="s">
        <v>426</v>
      </c>
      <c r="E154" s="22">
        <v>0</v>
      </c>
      <c r="F154" s="22">
        <v>25975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331973</v>
      </c>
      <c r="U154" s="22">
        <v>1008363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17400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1383711</v>
      </c>
    </row>
    <row r="155" spans="1:42" x14ac:dyDescent="0.25">
      <c r="A155" s="22" t="s">
        <v>120</v>
      </c>
      <c r="B155" s="22" t="s">
        <v>292</v>
      </c>
      <c r="C155" s="22" t="s">
        <v>427</v>
      </c>
      <c r="D155" s="22" t="s">
        <v>428</v>
      </c>
      <c r="E155" s="22">
        <v>0</v>
      </c>
      <c r="F155" s="22">
        <v>0</v>
      </c>
      <c r="G155" s="22">
        <v>0</v>
      </c>
      <c r="H155" s="22">
        <v>0</v>
      </c>
      <c r="I155" s="22">
        <v>20000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90365</v>
      </c>
      <c r="P155" s="22">
        <v>22003</v>
      </c>
      <c r="Q155" s="22">
        <v>0</v>
      </c>
      <c r="R155" s="22">
        <v>0</v>
      </c>
      <c r="S155" s="22">
        <v>0</v>
      </c>
      <c r="T155" s="22">
        <v>3629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118502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254499</v>
      </c>
    </row>
    <row r="156" spans="1:42" x14ac:dyDescent="0.25">
      <c r="A156" s="22" t="s">
        <v>120</v>
      </c>
      <c r="B156" s="22" t="s">
        <v>292</v>
      </c>
      <c r="C156" s="22" t="s">
        <v>429</v>
      </c>
      <c r="D156" s="22" t="s">
        <v>430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9099</v>
      </c>
      <c r="K156" s="22">
        <v>0</v>
      </c>
      <c r="L156" s="22">
        <v>0</v>
      </c>
      <c r="M156" s="22">
        <v>0</v>
      </c>
      <c r="N156" s="22">
        <v>0</v>
      </c>
      <c r="O156" s="22">
        <v>818761</v>
      </c>
      <c r="P156" s="22">
        <v>0</v>
      </c>
      <c r="Q156" s="22">
        <v>0</v>
      </c>
      <c r="R156" s="22">
        <v>0</v>
      </c>
      <c r="S156" s="22">
        <v>0</v>
      </c>
      <c r="T156" s="22">
        <v>210954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24000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99110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1161924</v>
      </c>
    </row>
    <row r="157" spans="1:42" x14ac:dyDescent="0.25">
      <c r="A157" s="22" t="s">
        <v>120</v>
      </c>
      <c r="B157" s="22" t="s">
        <v>292</v>
      </c>
      <c r="C157" s="22" t="s">
        <v>431</v>
      </c>
      <c r="D157" s="22" t="s">
        <v>432</v>
      </c>
      <c r="E157" s="22">
        <v>0</v>
      </c>
      <c r="F157" s="22">
        <v>102191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242796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26963</v>
      </c>
      <c r="V157" s="22">
        <v>0</v>
      </c>
      <c r="W157" s="22">
        <v>0</v>
      </c>
      <c r="X157" s="22">
        <v>37783</v>
      </c>
      <c r="Y157" s="22">
        <v>0</v>
      </c>
      <c r="Z157" s="22">
        <v>0</v>
      </c>
      <c r="AA157" s="22">
        <v>0</v>
      </c>
      <c r="AB157" s="22">
        <v>13090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84180</v>
      </c>
      <c r="AJ157" s="22">
        <v>25000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532003</v>
      </c>
    </row>
    <row r="158" spans="1:42" x14ac:dyDescent="0.25">
      <c r="A158" s="22" t="s">
        <v>120</v>
      </c>
      <c r="B158" s="22" t="s">
        <v>292</v>
      </c>
      <c r="C158" s="22" t="s">
        <v>433</v>
      </c>
      <c r="D158" s="22" t="s">
        <v>434</v>
      </c>
      <c r="E158" s="22">
        <v>0</v>
      </c>
      <c r="F158" s="22">
        <v>31860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605384</v>
      </c>
      <c r="P158" s="22">
        <v>0</v>
      </c>
      <c r="Q158" s="22">
        <v>0</v>
      </c>
      <c r="R158" s="22">
        <v>0</v>
      </c>
      <c r="S158" s="22">
        <v>0</v>
      </c>
      <c r="T158" s="22">
        <v>154543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17595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809382</v>
      </c>
    </row>
    <row r="159" spans="1:42" x14ac:dyDescent="0.25">
      <c r="A159" s="22" t="s">
        <v>120</v>
      </c>
      <c r="B159" s="22" t="s">
        <v>292</v>
      </c>
      <c r="C159" s="22" t="s">
        <v>435</v>
      </c>
      <c r="D159" s="22" t="s">
        <v>436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</row>
    <row r="160" spans="1:42" x14ac:dyDescent="0.25">
      <c r="A160" s="22" t="s">
        <v>120</v>
      </c>
      <c r="B160" s="22" t="s">
        <v>292</v>
      </c>
      <c r="C160" s="22" t="s">
        <v>437</v>
      </c>
      <c r="D160" s="22" t="s">
        <v>438</v>
      </c>
      <c r="E160" s="22">
        <v>0</v>
      </c>
      <c r="F160" s="22">
        <v>9762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1867989</v>
      </c>
      <c r="P160" s="22">
        <v>603990</v>
      </c>
      <c r="Q160" s="22">
        <v>0</v>
      </c>
      <c r="R160" s="22">
        <v>0</v>
      </c>
      <c r="S160" s="22">
        <v>0</v>
      </c>
      <c r="T160" s="22">
        <v>890663</v>
      </c>
      <c r="U160" s="22">
        <v>242027</v>
      </c>
      <c r="V160" s="22">
        <v>10135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72776</v>
      </c>
      <c r="AC160" s="22">
        <v>266243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232284</v>
      </c>
      <c r="AJ160" s="22">
        <v>7000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4202869</v>
      </c>
    </row>
    <row r="161" spans="1:42" x14ac:dyDescent="0.25">
      <c r="A161" s="22" t="s">
        <v>120</v>
      </c>
      <c r="B161" s="22" t="s">
        <v>292</v>
      </c>
      <c r="C161" s="22" t="s">
        <v>439</v>
      </c>
      <c r="D161" s="22" t="s">
        <v>440</v>
      </c>
      <c r="E161" s="22">
        <v>0</v>
      </c>
      <c r="F161" s="22">
        <v>0</v>
      </c>
      <c r="G161" s="22">
        <v>0</v>
      </c>
      <c r="H161" s="22">
        <v>0</v>
      </c>
      <c r="I161" s="22">
        <v>31274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348328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598149</v>
      </c>
      <c r="AE161" s="22">
        <v>0</v>
      </c>
      <c r="AF161" s="22">
        <v>0</v>
      </c>
      <c r="AG161" s="22">
        <v>0</v>
      </c>
      <c r="AH161" s="22">
        <v>0</v>
      </c>
      <c r="AI161" s="22">
        <v>1163773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2141524</v>
      </c>
    </row>
    <row r="162" spans="1:42" x14ac:dyDescent="0.25">
      <c r="A162" s="22" t="s">
        <v>120</v>
      </c>
      <c r="B162" s="22" t="s">
        <v>292</v>
      </c>
      <c r="C162" s="22" t="s">
        <v>441</v>
      </c>
      <c r="D162" s="22" t="s">
        <v>442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206019</v>
      </c>
      <c r="P162" s="22">
        <v>0</v>
      </c>
      <c r="Q162" s="22">
        <v>0</v>
      </c>
      <c r="R162" s="22">
        <v>0</v>
      </c>
      <c r="S162" s="22">
        <v>0</v>
      </c>
      <c r="T162" s="22">
        <v>27685</v>
      </c>
      <c r="U162" s="22">
        <v>27685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35000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296389</v>
      </c>
    </row>
    <row r="163" spans="1:42" x14ac:dyDescent="0.25">
      <c r="A163" s="22" t="s">
        <v>120</v>
      </c>
      <c r="B163" s="22" t="s">
        <v>292</v>
      </c>
      <c r="C163" s="22" t="s">
        <v>443</v>
      </c>
      <c r="D163" s="22" t="s">
        <v>444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913585</v>
      </c>
      <c r="P163" s="22">
        <v>0</v>
      </c>
      <c r="Q163" s="22">
        <v>0</v>
      </c>
      <c r="R163" s="22">
        <v>0</v>
      </c>
      <c r="S163" s="22">
        <v>0</v>
      </c>
      <c r="T163" s="22">
        <v>6022249</v>
      </c>
      <c r="U163" s="22">
        <v>107500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92502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7135836</v>
      </c>
    </row>
    <row r="164" spans="1:42" x14ac:dyDescent="0.25">
      <c r="A164" s="22" t="s">
        <v>120</v>
      </c>
      <c r="B164" s="22" t="s">
        <v>292</v>
      </c>
      <c r="C164" s="22" t="s">
        <v>445</v>
      </c>
      <c r="D164" s="22" t="s">
        <v>446</v>
      </c>
      <c r="E164" s="22">
        <v>0</v>
      </c>
      <c r="F164" s="22">
        <v>0</v>
      </c>
      <c r="G164" s="22">
        <v>0</v>
      </c>
      <c r="H164" s="22">
        <v>248350</v>
      </c>
      <c r="I164" s="22">
        <v>0</v>
      </c>
      <c r="J164" s="22">
        <v>-359</v>
      </c>
      <c r="K164" s="22">
        <v>0</v>
      </c>
      <c r="L164" s="22">
        <v>0</v>
      </c>
      <c r="M164" s="22">
        <v>0</v>
      </c>
      <c r="N164" s="22">
        <v>3200</v>
      </c>
      <c r="O164" s="22">
        <v>2117154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134875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39997</v>
      </c>
      <c r="AH164" s="22">
        <v>0</v>
      </c>
      <c r="AI164" s="22">
        <v>76222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2619439</v>
      </c>
    </row>
    <row r="165" spans="1:42" x14ac:dyDescent="0.25">
      <c r="A165" s="22" t="s">
        <v>120</v>
      </c>
      <c r="B165" s="22" t="s">
        <v>292</v>
      </c>
      <c r="C165" s="22" t="s">
        <v>447</v>
      </c>
      <c r="D165" s="22" t="s">
        <v>448</v>
      </c>
      <c r="E165" s="22">
        <v>0</v>
      </c>
      <c r="F165" s="22">
        <v>76500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379098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138000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593598</v>
      </c>
    </row>
    <row r="166" spans="1:42" x14ac:dyDescent="0.25">
      <c r="A166" s="22" t="s">
        <v>120</v>
      </c>
      <c r="B166" s="22" t="s">
        <v>292</v>
      </c>
      <c r="C166" s="22" t="s">
        <v>449</v>
      </c>
      <c r="D166" s="22" t="s">
        <v>450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65000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65000</v>
      </c>
    </row>
    <row r="167" spans="1:42" x14ac:dyDescent="0.25">
      <c r="A167" s="22" t="s">
        <v>120</v>
      </c>
      <c r="B167" s="22" t="s">
        <v>292</v>
      </c>
      <c r="C167" s="22" t="s">
        <v>451</v>
      </c>
      <c r="D167" s="22" t="s">
        <v>452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89521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119778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11500</v>
      </c>
      <c r="AI167" s="22">
        <v>20041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240840</v>
      </c>
    </row>
    <row r="168" spans="1:42" x14ac:dyDescent="0.25">
      <c r="A168" s="22" t="s">
        <v>120</v>
      </c>
      <c r="B168" s="22" t="s">
        <v>292</v>
      </c>
      <c r="C168" s="22" t="s">
        <v>453</v>
      </c>
      <c r="D168" s="22" t="s">
        <v>454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87335</v>
      </c>
      <c r="P168" s="22">
        <v>0</v>
      </c>
      <c r="Q168" s="22">
        <v>0</v>
      </c>
      <c r="R168" s="22">
        <v>0</v>
      </c>
      <c r="S168" s="22">
        <v>0</v>
      </c>
      <c r="T168" s="22">
        <v>34370</v>
      </c>
      <c r="U168" s="22">
        <v>651195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772900</v>
      </c>
    </row>
    <row r="169" spans="1:42" x14ac:dyDescent="0.25">
      <c r="A169" s="22" t="s">
        <v>120</v>
      </c>
      <c r="B169" s="22" t="s">
        <v>292</v>
      </c>
      <c r="C169" s="22" t="s">
        <v>455</v>
      </c>
      <c r="D169" s="22" t="s">
        <v>456</v>
      </c>
      <c r="E169" s="22">
        <v>0</v>
      </c>
      <c r="F169" s="22">
        <v>0</v>
      </c>
      <c r="G169" s="22">
        <v>0</v>
      </c>
      <c r="H169" s="22">
        <v>0</v>
      </c>
      <c r="I169" s="22">
        <v>37400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508052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125995</v>
      </c>
      <c r="W169" s="22">
        <v>0</v>
      </c>
      <c r="X169" s="22">
        <v>0</v>
      </c>
      <c r="Y169" s="22">
        <v>0</v>
      </c>
      <c r="Z169" s="22">
        <v>0</v>
      </c>
      <c r="AA169" s="22">
        <v>149268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33256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853971</v>
      </c>
    </row>
    <row r="170" spans="1:42" x14ac:dyDescent="0.25">
      <c r="A170" s="22" t="s">
        <v>120</v>
      </c>
      <c r="B170" s="22" t="s">
        <v>292</v>
      </c>
      <c r="C170" s="22" t="s">
        <v>457</v>
      </c>
      <c r="D170" s="22" t="s">
        <v>458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209577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300000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1185448</v>
      </c>
      <c r="AJ170" s="22">
        <v>1266000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2961025</v>
      </c>
    </row>
    <row r="171" spans="1:42" x14ac:dyDescent="0.25">
      <c r="A171" s="22" t="s">
        <v>120</v>
      </c>
      <c r="B171" s="22" t="s">
        <v>292</v>
      </c>
      <c r="C171" s="22" t="s">
        <v>459</v>
      </c>
      <c r="D171" s="22" t="s">
        <v>460</v>
      </c>
      <c r="E171" s="22">
        <v>0</v>
      </c>
      <c r="F171" s="22">
        <v>18870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507324</v>
      </c>
      <c r="P171" s="22">
        <v>0</v>
      </c>
      <c r="Q171" s="22">
        <v>0</v>
      </c>
      <c r="R171" s="22">
        <v>0</v>
      </c>
      <c r="S171" s="22">
        <v>0</v>
      </c>
      <c r="T171" s="22">
        <v>19441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545635</v>
      </c>
    </row>
    <row r="172" spans="1:42" x14ac:dyDescent="0.25">
      <c r="A172" s="22" t="s">
        <v>120</v>
      </c>
      <c r="B172" s="22" t="s">
        <v>292</v>
      </c>
      <c r="C172" s="22" t="s">
        <v>461</v>
      </c>
      <c r="D172" s="22" t="s">
        <v>462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150131</v>
      </c>
      <c r="P172" s="22">
        <v>0</v>
      </c>
      <c r="Q172" s="22">
        <v>0</v>
      </c>
      <c r="R172" s="22">
        <v>0</v>
      </c>
      <c r="S172" s="22">
        <v>0</v>
      </c>
      <c r="T172" s="22">
        <v>612890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763021</v>
      </c>
    </row>
    <row r="173" spans="1:42" x14ac:dyDescent="0.25">
      <c r="A173" s="22" t="s">
        <v>120</v>
      </c>
      <c r="B173" s="22" t="s">
        <v>292</v>
      </c>
      <c r="C173" s="22" t="s">
        <v>463</v>
      </c>
      <c r="D173" s="22" t="s">
        <v>464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252391</v>
      </c>
      <c r="P173" s="22">
        <v>98474</v>
      </c>
      <c r="Q173" s="22">
        <v>0</v>
      </c>
      <c r="R173" s="22">
        <v>0</v>
      </c>
      <c r="S173" s="22">
        <v>0</v>
      </c>
      <c r="T173" s="22">
        <v>388519</v>
      </c>
      <c r="U173" s="22">
        <v>1049371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74879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1863634</v>
      </c>
    </row>
    <row r="174" spans="1:42" x14ac:dyDescent="0.25">
      <c r="A174" s="22" t="s">
        <v>120</v>
      </c>
      <c r="B174" s="22" t="s">
        <v>292</v>
      </c>
      <c r="C174" s="22" t="s">
        <v>465</v>
      </c>
      <c r="D174" s="22" t="s">
        <v>466</v>
      </c>
      <c r="E174" s="22">
        <v>0</v>
      </c>
      <c r="F174" s="22">
        <v>0</v>
      </c>
      <c r="G174" s="22">
        <v>0</v>
      </c>
      <c r="H174" s="22">
        <v>0</v>
      </c>
      <c r="I174" s="22">
        <v>217431</v>
      </c>
      <c r="J174" s="22">
        <v>3800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68705</v>
      </c>
      <c r="U174" s="22">
        <v>0</v>
      </c>
      <c r="V174" s="22">
        <v>11200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301136</v>
      </c>
    </row>
    <row r="175" spans="1:42" x14ac:dyDescent="0.25">
      <c r="A175" s="22" t="s">
        <v>120</v>
      </c>
      <c r="B175" s="22" t="s">
        <v>292</v>
      </c>
      <c r="C175" s="22" t="s">
        <v>467</v>
      </c>
      <c r="D175" s="22" t="s">
        <v>468</v>
      </c>
      <c r="E175" s="22">
        <v>0</v>
      </c>
      <c r="F175" s="22">
        <v>166032</v>
      </c>
      <c r="G175" s="22">
        <v>0</v>
      </c>
      <c r="H175" s="22">
        <v>0</v>
      </c>
      <c r="I175" s="22">
        <v>59384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847694</v>
      </c>
      <c r="P175" s="22">
        <v>0</v>
      </c>
      <c r="Q175" s="22">
        <v>0</v>
      </c>
      <c r="R175" s="22">
        <v>148005</v>
      </c>
      <c r="S175" s="22">
        <v>0</v>
      </c>
      <c r="T175" s="22">
        <v>9808525</v>
      </c>
      <c r="U175" s="22">
        <v>41991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1320783</v>
      </c>
      <c r="AF175" s="22">
        <v>0</v>
      </c>
      <c r="AG175" s="22">
        <v>0</v>
      </c>
      <c r="AH175" s="22">
        <v>0</v>
      </c>
      <c r="AI175" s="22">
        <v>496570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12888984</v>
      </c>
    </row>
    <row r="176" spans="1:42" x14ac:dyDescent="0.25">
      <c r="A176" s="22" t="s">
        <v>120</v>
      </c>
      <c r="B176" s="22" t="s">
        <v>292</v>
      </c>
      <c r="C176" s="22" t="s">
        <v>469</v>
      </c>
      <c r="D176" s="22" t="s">
        <v>470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102000</v>
      </c>
      <c r="O176" s="22">
        <v>1604974</v>
      </c>
      <c r="P176" s="22">
        <v>0</v>
      </c>
      <c r="Q176" s="22">
        <v>0</v>
      </c>
      <c r="R176" s="22">
        <v>337848</v>
      </c>
      <c r="S176" s="22">
        <v>0</v>
      </c>
      <c r="T176" s="22">
        <v>2578069</v>
      </c>
      <c r="U176" s="22">
        <v>1285741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2548957</v>
      </c>
      <c r="AJ176" s="22">
        <v>67917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8525506</v>
      </c>
    </row>
    <row r="177" spans="1:42" x14ac:dyDescent="0.25">
      <c r="A177" s="22" t="s">
        <v>120</v>
      </c>
      <c r="B177" s="22" t="s">
        <v>292</v>
      </c>
      <c r="C177" s="22" t="s">
        <v>471</v>
      </c>
      <c r="D177" s="22" t="s">
        <v>472</v>
      </c>
      <c r="E177" s="22">
        <v>0</v>
      </c>
      <c r="F177" s="22">
        <v>726633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1077752</v>
      </c>
      <c r="P177" s="22">
        <v>0</v>
      </c>
      <c r="Q177" s="22">
        <v>0</v>
      </c>
      <c r="R177" s="22">
        <v>0</v>
      </c>
      <c r="S177" s="22">
        <v>0</v>
      </c>
      <c r="T177" s="22">
        <v>28156133</v>
      </c>
      <c r="U177" s="22">
        <v>11857666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329918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42148102</v>
      </c>
    </row>
    <row r="178" spans="1:42" x14ac:dyDescent="0.25">
      <c r="A178" s="22" t="s">
        <v>120</v>
      </c>
      <c r="B178" s="22" t="s">
        <v>292</v>
      </c>
      <c r="C178" s="22" t="s">
        <v>473</v>
      </c>
      <c r="D178" s="22" t="s">
        <v>474</v>
      </c>
      <c r="E178" s="22">
        <v>295312</v>
      </c>
      <c r="F178" s="22">
        <v>6471</v>
      </c>
      <c r="G178" s="22"/>
      <c r="H178" s="22"/>
      <c r="I178" s="22"/>
      <c r="J178" s="22">
        <v>4087</v>
      </c>
      <c r="K178" s="22"/>
      <c r="L178" s="22"/>
      <c r="M178" s="22"/>
      <c r="N178" s="22"/>
      <c r="O178" s="22">
        <v>819894</v>
      </c>
      <c r="P178" s="22"/>
      <c r="Q178" s="22"/>
      <c r="R178" s="22"/>
      <c r="S178" s="22"/>
      <c r="T178" s="22">
        <v>2145507</v>
      </c>
      <c r="U178" s="22"/>
      <c r="V178" s="22"/>
      <c r="W178" s="22"/>
      <c r="X178" s="22">
        <v>57136</v>
      </c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>
        <v>162591</v>
      </c>
      <c r="AJ178" s="22"/>
      <c r="AK178" s="22"/>
      <c r="AL178" s="22"/>
      <c r="AM178" s="22"/>
      <c r="AN178" s="22"/>
      <c r="AO178" s="22"/>
      <c r="AP178" s="22">
        <v>3490998</v>
      </c>
    </row>
    <row r="179" spans="1:42" x14ac:dyDescent="0.25">
      <c r="A179" s="22" t="s">
        <v>120</v>
      </c>
      <c r="B179" s="22" t="s">
        <v>292</v>
      </c>
      <c r="C179" s="22" t="s">
        <v>475</v>
      </c>
      <c r="D179" s="22" t="s">
        <v>476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50000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690540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1367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741907</v>
      </c>
    </row>
    <row r="180" spans="1:42" x14ac:dyDescent="0.25">
      <c r="A180" s="22" t="s">
        <v>120</v>
      </c>
      <c r="B180" s="22" t="s">
        <v>292</v>
      </c>
      <c r="C180" s="22" t="s">
        <v>477</v>
      </c>
      <c r="D180" s="22" t="s">
        <v>478</v>
      </c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>
        <v>6016301</v>
      </c>
      <c r="P180" s="22"/>
      <c r="Q180" s="22"/>
      <c r="R180" s="22"/>
      <c r="S180" s="22"/>
      <c r="T180" s="22"/>
      <c r="U180" s="22"/>
      <c r="V180" s="22"/>
      <c r="W180" s="22"/>
      <c r="X180" s="22">
        <v>300000</v>
      </c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>
        <v>125000</v>
      </c>
      <c r="AJ180" s="22"/>
      <c r="AK180" s="22"/>
      <c r="AL180" s="22"/>
      <c r="AM180" s="22"/>
      <c r="AN180" s="22"/>
      <c r="AO180" s="22"/>
      <c r="AP180" s="22">
        <v>6441301</v>
      </c>
    </row>
    <row r="181" spans="1:42" x14ac:dyDescent="0.25">
      <c r="A181" s="22" t="s">
        <v>120</v>
      </c>
      <c r="B181" s="22" t="s">
        <v>292</v>
      </c>
      <c r="C181" s="22" t="s">
        <v>479</v>
      </c>
      <c r="D181" s="22" t="s">
        <v>480</v>
      </c>
      <c r="E181" s="22">
        <v>0</v>
      </c>
      <c r="F181" s="22">
        <v>48153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1384980</v>
      </c>
      <c r="P181" s="22">
        <v>0</v>
      </c>
      <c r="Q181" s="22">
        <v>0</v>
      </c>
      <c r="R181" s="22">
        <v>3451775</v>
      </c>
      <c r="S181" s="22">
        <v>0</v>
      </c>
      <c r="T181" s="22">
        <v>0</v>
      </c>
      <c r="U181" s="22">
        <v>5334529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29867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10249304</v>
      </c>
    </row>
    <row r="182" spans="1:42" x14ac:dyDescent="0.25">
      <c r="A182" s="22" t="s">
        <v>120</v>
      </c>
      <c r="B182" s="22" t="s">
        <v>292</v>
      </c>
      <c r="C182" s="22" t="s">
        <v>481</v>
      </c>
      <c r="D182" s="22" t="s">
        <v>482</v>
      </c>
      <c r="E182" s="22">
        <v>0</v>
      </c>
      <c r="F182" s="22">
        <v>0</v>
      </c>
      <c r="G182" s="22">
        <v>0</v>
      </c>
      <c r="H182" s="22">
        <v>0</v>
      </c>
      <c r="I182" s="22">
        <v>1113448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315262</v>
      </c>
      <c r="P182" s="22">
        <v>0</v>
      </c>
      <c r="Q182" s="22">
        <v>0</v>
      </c>
      <c r="R182" s="22">
        <v>37868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498050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1964628</v>
      </c>
    </row>
    <row r="183" spans="1:42" x14ac:dyDescent="0.25">
      <c r="A183" s="22" t="s">
        <v>120</v>
      </c>
      <c r="B183" s="22" t="s">
        <v>292</v>
      </c>
      <c r="C183" s="22" t="s">
        <v>483</v>
      </c>
      <c r="D183" s="22" t="s">
        <v>484</v>
      </c>
      <c r="E183" s="22">
        <v>0</v>
      </c>
      <c r="F183" s="22">
        <v>142657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885451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1028108</v>
      </c>
    </row>
    <row r="184" spans="1:42" x14ac:dyDescent="0.25">
      <c r="A184" s="22" t="s">
        <v>120</v>
      </c>
      <c r="B184" s="22" t="s">
        <v>292</v>
      </c>
      <c r="C184" s="22" t="s">
        <v>485</v>
      </c>
      <c r="D184" s="22" t="s">
        <v>486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564450</v>
      </c>
      <c r="P184" s="22">
        <v>0</v>
      </c>
      <c r="Q184" s="22">
        <v>0</v>
      </c>
      <c r="R184" s="22">
        <v>0</v>
      </c>
      <c r="S184" s="22">
        <v>0</v>
      </c>
      <c r="T184" s="22">
        <v>57900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622350</v>
      </c>
    </row>
    <row r="185" spans="1:42" x14ac:dyDescent="0.25">
      <c r="A185" s="22" t="s">
        <v>120</v>
      </c>
      <c r="B185" s="22" t="s">
        <v>292</v>
      </c>
      <c r="C185" s="22" t="s">
        <v>487</v>
      </c>
      <c r="D185" s="22" t="s">
        <v>488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</row>
    <row r="186" spans="1:42" x14ac:dyDescent="0.25">
      <c r="A186" s="22" t="s">
        <v>120</v>
      </c>
      <c r="B186" s="22" t="s">
        <v>292</v>
      </c>
      <c r="C186" s="22" t="s">
        <v>489</v>
      </c>
      <c r="D186" s="22" t="s">
        <v>490</v>
      </c>
      <c r="E186" s="22">
        <v>0</v>
      </c>
      <c r="F186" s="22">
        <v>18153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306442</v>
      </c>
      <c r="U186" s="22">
        <v>1271851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1596446</v>
      </c>
    </row>
    <row r="187" spans="1:42" x14ac:dyDescent="0.25">
      <c r="A187" s="22" t="s">
        <v>120</v>
      </c>
      <c r="B187" s="22" t="s">
        <v>292</v>
      </c>
      <c r="C187" s="22" t="s">
        <v>491</v>
      </c>
      <c r="D187" s="22" t="s">
        <v>492</v>
      </c>
      <c r="E187" s="22">
        <v>0</v>
      </c>
      <c r="F187" s="22">
        <v>0</v>
      </c>
      <c r="G187" s="22">
        <v>0</v>
      </c>
      <c r="H187" s="22">
        <v>0</v>
      </c>
      <c r="I187" s="22">
        <v>192522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64057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37969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37243</v>
      </c>
      <c r="AJ187" s="22">
        <v>22803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354594</v>
      </c>
    </row>
    <row r="188" spans="1:42" x14ac:dyDescent="0.25">
      <c r="A188" s="22" t="s">
        <v>120</v>
      </c>
      <c r="B188" s="22" t="s">
        <v>292</v>
      </c>
      <c r="C188" s="22" t="s">
        <v>493</v>
      </c>
      <c r="D188" s="22" t="s">
        <v>494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362115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362115</v>
      </c>
    </row>
    <row r="189" spans="1:42" x14ac:dyDescent="0.25">
      <c r="A189" s="22" t="s">
        <v>120</v>
      </c>
      <c r="B189" s="22" t="s">
        <v>292</v>
      </c>
      <c r="C189" s="22" t="s">
        <v>495</v>
      </c>
      <c r="D189" s="22" t="s">
        <v>496</v>
      </c>
      <c r="E189" s="22">
        <v>0</v>
      </c>
      <c r="F189" s="22">
        <v>0</v>
      </c>
      <c r="G189" s="22">
        <v>0</v>
      </c>
      <c r="H189" s="22">
        <v>0</v>
      </c>
      <c r="I189" s="22">
        <v>37299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402006</v>
      </c>
      <c r="P189" s="22">
        <v>0</v>
      </c>
      <c r="Q189" s="22">
        <v>0</v>
      </c>
      <c r="R189" s="22">
        <v>1310</v>
      </c>
      <c r="S189" s="22">
        <v>0</v>
      </c>
      <c r="T189" s="22">
        <v>91266</v>
      </c>
      <c r="U189" s="22">
        <v>110977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144147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20218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807223</v>
      </c>
    </row>
    <row r="190" spans="1:42" x14ac:dyDescent="0.25">
      <c r="A190" s="22" t="s">
        <v>120</v>
      </c>
      <c r="B190" s="22" t="s">
        <v>292</v>
      </c>
      <c r="C190" s="22" t="s">
        <v>497</v>
      </c>
      <c r="D190" s="22" t="s">
        <v>498</v>
      </c>
      <c r="E190" s="22">
        <v>0</v>
      </c>
      <c r="F190" s="22">
        <v>0</v>
      </c>
      <c r="G190" s="22">
        <v>319539</v>
      </c>
      <c r="H190" s="22">
        <v>0</v>
      </c>
      <c r="I190" s="22">
        <v>104635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2029099</v>
      </c>
      <c r="P190" s="22">
        <v>0</v>
      </c>
      <c r="Q190" s="22">
        <v>0</v>
      </c>
      <c r="R190" s="22">
        <v>0</v>
      </c>
      <c r="S190" s="22">
        <v>0</v>
      </c>
      <c r="T190" s="22">
        <v>289056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117576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2859905</v>
      </c>
    </row>
    <row r="191" spans="1:42" x14ac:dyDescent="0.25">
      <c r="A191" s="22" t="s">
        <v>120</v>
      </c>
      <c r="B191" s="22" t="s">
        <v>292</v>
      </c>
      <c r="C191" s="22" t="s">
        <v>499</v>
      </c>
      <c r="D191" s="22" t="s">
        <v>500</v>
      </c>
      <c r="E191" s="22">
        <v>0</v>
      </c>
      <c r="F191" s="22">
        <v>0</v>
      </c>
      <c r="G191" s="22">
        <v>0</v>
      </c>
      <c r="H191" s="22">
        <v>0</v>
      </c>
      <c r="I191" s="22">
        <v>17812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76247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107349</v>
      </c>
      <c r="AE191" s="22">
        <v>0</v>
      </c>
      <c r="AF191" s="22">
        <v>0</v>
      </c>
      <c r="AG191" s="22">
        <v>0</v>
      </c>
      <c r="AH191" s="22">
        <v>0</v>
      </c>
      <c r="AI191" s="22">
        <v>148145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349553</v>
      </c>
    </row>
    <row r="192" spans="1:42" x14ac:dyDescent="0.25">
      <c r="A192" s="22" t="s">
        <v>120</v>
      </c>
      <c r="B192" s="22" t="s">
        <v>292</v>
      </c>
      <c r="C192" s="22" t="s">
        <v>501</v>
      </c>
      <c r="D192" s="22" t="s">
        <v>502</v>
      </c>
      <c r="E192" s="22">
        <v>0</v>
      </c>
      <c r="F192" s="22">
        <v>134200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531799</v>
      </c>
      <c r="P192" s="22">
        <v>0</v>
      </c>
      <c r="Q192" s="22">
        <v>0</v>
      </c>
      <c r="R192" s="22">
        <v>0</v>
      </c>
      <c r="S192" s="22">
        <v>0</v>
      </c>
      <c r="T192" s="22">
        <v>100565</v>
      </c>
      <c r="U192" s="22">
        <v>112017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131160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1009741</v>
      </c>
    </row>
    <row r="193" spans="1:42" x14ac:dyDescent="0.25">
      <c r="A193" s="22" t="s">
        <v>120</v>
      </c>
      <c r="B193" s="22" t="s">
        <v>292</v>
      </c>
      <c r="C193" s="22" t="s">
        <v>503</v>
      </c>
      <c r="D193" s="22" t="s">
        <v>504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90962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90962</v>
      </c>
    </row>
    <row r="194" spans="1:42" x14ac:dyDescent="0.25">
      <c r="A194" s="22" t="s">
        <v>120</v>
      </c>
      <c r="B194" s="22" t="s">
        <v>292</v>
      </c>
      <c r="C194" s="22" t="s">
        <v>505</v>
      </c>
      <c r="D194" s="22" t="s">
        <v>506</v>
      </c>
      <c r="E194" s="22">
        <v>0</v>
      </c>
      <c r="F194" s="22">
        <v>156298</v>
      </c>
      <c r="G194" s="22">
        <v>0</v>
      </c>
      <c r="H194" s="22">
        <v>0</v>
      </c>
      <c r="I194" s="22">
        <v>278557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210779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125995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24162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795791</v>
      </c>
    </row>
    <row r="195" spans="1:42" x14ac:dyDescent="0.25">
      <c r="A195" s="22" t="s">
        <v>120</v>
      </c>
      <c r="B195" s="22" t="s">
        <v>292</v>
      </c>
      <c r="C195" s="22" t="s">
        <v>507</v>
      </c>
      <c r="D195" s="22" t="s">
        <v>508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3423</v>
      </c>
      <c r="K195" s="22">
        <v>0</v>
      </c>
      <c r="L195" s="22">
        <v>0</v>
      </c>
      <c r="M195" s="22">
        <v>0</v>
      </c>
      <c r="N195" s="22">
        <v>0</v>
      </c>
      <c r="O195" s="22">
        <v>1520975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471660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1728144</v>
      </c>
      <c r="AF195" s="22">
        <v>0</v>
      </c>
      <c r="AG195" s="22">
        <v>0</v>
      </c>
      <c r="AH195" s="22">
        <v>0</v>
      </c>
      <c r="AI195" s="22">
        <v>132293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3856495</v>
      </c>
    </row>
    <row r="196" spans="1:42" x14ac:dyDescent="0.25">
      <c r="A196" s="22" t="s">
        <v>120</v>
      </c>
      <c r="B196" s="22" t="s">
        <v>292</v>
      </c>
      <c r="C196" s="22" t="s">
        <v>509</v>
      </c>
      <c r="D196" s="22" t="s">
        <v>510</v>
      </c>
      <c r="E196" s="22">
        <v>0</v>
      </c>
      <c r="F196" s="22">
        <v>231447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2379854</v>
      </c>
      <c r="P196" s="22">
        <v>0</v>
      </c>
      <c r="Q196" s="22">
        <v>0</v>
      </c>
      <c r="R196" s="22">
        <v>15762</v>
      </c>
      <c r="S196" s="22">
        <v>0</v>
      </c>
      <c r="T196" s="22">
        <v>2578078</v>
      </c>
      <c r="U196" s="22">
        <v>9852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131989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5346982</v>
      </c>
    </row>
    <row r="197" spans="1:42" x14ac:dyDescent="0.25">
      <c r="A197" s="22" t="s">
        <v>120</v>
      </c>
      <c r="B197" s="22" t="s">
        <v>511</v>
      </c>
      <c r="C197" s="22" t="s">
        <v>512</v>
      </c>
      <c r="D197" s="22" t="s">
        <v>513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15816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52500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68316</v>
      </c>
    </row>
    <row r="198" spans="1:42" x14ac:dyDescent="0.25">
      <c r="A198" s="22" t="s">
        <v>120</v>
      </c>
      <c r="B198" s="22" t="s">
        <v>511</v>
      </c>
      <c r="C198" s="22" t="s">
        <v>514</v>
      </c>
      <c r="D198" s="22" t="s">
        <v>515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258319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258319</v>
      </c>
    </row>
    <row r="199" spans="1:42" x14ac:dyDescent="0.25">
      <c r="A199" s="22" t="s">
        <v>120</v>
      </c>
      <c r="B199" s="22" t="s">
        <v>511</v>
      </c>
      <c r="C199" s="22" t="s">
        <v>516</v>
      </c>
      <c r="D199" s="22" t="s">
        <v>517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120</v>
      </c>
      <c r="B200" s="22" t="s">
        <v>511</v>
      </c>
      <c r="C200" s="22" t="s">
        <v>518</v>
      </c>
      <c r="D200" s="22" t="s">
        <v>519</v>
      </c>
      <c r="E200" s="22">
        <v>0</v>
      </c>
      <c r="F200" s="22">
        <v>0</v>
      </c>
      <c r="G200" s="22">
        <v>1939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1939</v>
      </c>
    </row>
    <row r="201" spans="1:42" x14ac:dyDescent="0.25">
      <c r="A201" s="22" t="s">
        <v>120</v>
      </c>
      <c r="B201" s="22" t="s">
        <v>511</v>
      </c>
      <c r="C201" s="22" t="s">
        <v>520</v>
      </c>
      <c r="D201" s="22" t="s">
        <v>521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15835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17752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33587</v>
      </c>
    </row>
    <row r="202" spans="1:42" x14ac:dyDescent="0.25">
      <c r="A202" s="22" t="s">
        <v>120</v>
      </c>
      <c r="B202" s="22" t="s">
        <v>511</v>
      </c>
      <c r="C202" s="22" t="s">
        <v>522</v>
      </c>
      <c r="D202" s="22" t="s">
        <v>523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69081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134880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203961</v>
      </c>
    </row>
    <row r="203" spans="1:42" x14ac:dyDescent="0.25">
      <c r="A203" s="22" t="s">
        <v>120</v>
      </c>
      <c r="B203" s="22" t="s">
        <v>511</v>
      </c>
      <c r="C203" s="22" t="s">
        <v>524</v>
      </c>
      <c r="D203" s="22" t="s">
        <v>525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14070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45339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59409</v>
      </c>
    </row>
    <row r="204" spans="1:42" x14ac:dyDescent="0.25">
      <c r="A204" s="22" t="s">
        <v>120</v>
      </c>
      <c r="B204" s="22" t="s">
        <v>511</v>
      </c>
      <c r="C204" s="22" t="s">
        <v>526</v>
      </c>
      <c r="D204" s="22" t="s">
        <v>527</v>
      </c>
      <c r="E204" s="22">
        <v>0</v>
      </c>
      <c r="F204" s="22">
        <v>4000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33498</v>
      </c>
      <c r="P204" s="22">
        <v>0</v>
      </c>
      <c r="Q204" s="22">
        <v>0</v>
      </c>
      <c r="R204" s="22">
        <v>0</v>
      </c>
      <c r="S204" s="22">
        <v>0</v>
      </c>
      <c r="T204" s="22">
        <v>9904</v>
      </c>
      <c r="U204" s="22">
        <v>437953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485355</v>
      </c>
    </row>
    <row r="205" spans="1:42" x14ac:dyDescent="0.25">
      <c r="A205" s="22" t="s">
        <v>120</v>
      </c>
      <c r="B205" s="22" t="s">
        <v>511</v>
      </c>
      <c r="C205" s="22" t="s">
        <v>528</v>
      </c>
      <c r="D205" s="22" t="s">
        <v>529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161976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161976</v>
      </c>
    </row>
    <row r="206" spans="1:42" x14ac:dyDescent="0.25">
      <c r="A206" s="22" t="s">
        <v>120</v>
      </c>
      <c r="B206" s="22" t="s">
        <v>511</v>
      </c>
      <c r="C206" s="22" t="s">
        <v>530</v>
      </c>
      <c r="D206" s="22" t="s">
        <v>531</v>
      </c>
      <c r="E206" s="22">
        <v>0</v>
      </c>
      <c r="F206" s="22">
        <v>129507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129507</v>
      </c>
    </row>
    <row r="207" spans="1:42" x14ac:dyDescent="0.25">
      <c r="A207" s="22" t="s">
        <v>120</v>
      </c>
      <c r="B207" s="22" t="s">
        <v>511</v>
      </c>
      <c r="C207" s="22" t="s">
        <v>532</v>
      </c>
      <c r="D207" s="22" t="s">
        <v>533</v>
      </c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>
        <v>173361</v>
      </c>
      <c r="P207" s="22"/>
      <c r="Q207" s="22"/>
      <c r="R207" s="22"/>
      <c r="S207" s="22"/>
      <c r="T207" s="22"/>
      <c r="U207" s="22"/>
      <c r="V207" s="22">
        <v>16723</v>
      </c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>
        <v>190084</v>
      </c>
    </row>
    <row r="208" spans="1:42" x14ac:dyDescent="0.25">
      <c r="A208" s="22" t="s">
        <v>120</v>
      </c>
      <c r="B208" s="22" t="s">
        <v>511</v>
      </c>
      <c r="C208" s="22" t="s">
        <v>534</v>
      </c>
      <c r="D208" s="22" t="s">
        <v>535</v>
      </c>
      <c r="E208" s="22">
        <v>0</v>
      </c>
      <c r="F208" s="22">
        <v>12878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159121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171999</v>
      </c>
    </row>
    <row r="209" spans="1:42" x14ac:dyDescent="0.25">
      <c r="A209" s="22" t="s">
        <v>120</v>
      </c>
      <c r="B209" s="22" t="s">
        <v>511</v>
      </c>
      <c r="C209" s="22" t="s">
        <v>536</v>
      </c>
      <c r="D209" s="22" t="s">
        <v>537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124162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46600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63045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233807</v>
      </c>
    </row>
    <row r="210" spans="1:42" x14ac:dyDescent="0.25">
      <c r="A210" s="22" t="s">
        <v>120</v>
      </c>
      <c r="B210" s="22" t="s">
        <v>511</v>
      </c>
      <c r="C210" s="22" t="s">
        <v>538</v>
      </c>
      <c r="D210" s="22" t="s">
        <v>539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</row>
    <row r="211" spans="1:42" x14ac:dyDescent="0.25">
      <c r="A211" s="22" t="s">
        <v>120</v>
      </c>
      <c r="B211" s="22" t="s">
        <v>511</v>
      </c>
      <c r="C211" s="22" t="s">
        <v>540</v>
      </c>
      <c r="D211" s="22" t="s">
        <v>541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172445</v>
      </c>
      <c r="P211" s="22">
        <v>0</v>
      </c>
      <c r="Q211" s="22">
        <v>0</v>
      </c>
      <c r="R211" s="22">
        <v>0</v>
      </c>
      <c r="S211" s="22">
        <v>0</v>
      </c>
      <c r="T211" s="22">
        <v>28575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224577</v>
      </c>
      <c r="AJ211" s="22">
        <v>59422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485019</v>
      </c>
    </row>
    <row r="212" spans="1:42" x14ac:dyDescent="0.25">
      <c r="A212" s="22" t="s">
        <v>120</v>
      </c>
      <c r="B212" s="22" t="s">
        <v>511</v>
      </c>
      <c r="C212" s="22" t="s">
        <v>542</v>
      </c>
      <c r="D212" s="22" t="s">
        <v>543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100285</v>
      </c>
      <c r="P212" s="22">
        <v>0</v>
      </c>
      <c r="Q212" s="22">
        <v>0</v>
      </c>
      <c r="R212" s="22">
        <v>0</v>
      </c>
      <c r="S212" s="22">
        <v>0</v>
      </c>
      <c r="T212" s="22">
        <v>5811</v>
      </c>
      <c r="U212" s="22">
        <v>49445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155541</v>
      </c>
    </row>
    <row r="213" spans="1:42" x14ac:dyDescent="0.25">
      <c r="A213" s="22" t="s">
        <v>120</v>
      </c>
      <c r="B213" s="22" t="s">
        <v>511</v>
      </c>
      <c r="C213" s="22" t="s">
        <v>544</v>
      </c>
      <c r="D213" s="22" t="s">
        <v>545</v>
      </c>
      <c r="E213" s="22">
        <v>0</v>
      </c>
      <c r="F213" s="22">
        <v>7526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116375</v>
      </c>
      <c r="P213" s="22">
        <v>0</v>
      </c>
      <c r="Q213" s="22">
        <v>0</v>
      </c>
      <c r="R213" s="22">
        <v>47242</v>
      </c>
      <c r="S213" s="22">
        <v>0</v>
      </c>
      <c r="T213" s="22">
        <v>8813</v>
      </c>
      <c r="U213" s="22">
        <v>0</v>
      </c>
      <c r="V213" s="22">
        <v>0</v>
      </c>
      <c r="W213" s="22">
        <v>0</v>
      </c>
      <c r="X213" s="22">
        <v>5410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1260</v>
      </c>
      <c r="AP213" s="22">
        <v>186626</v>
      </c>
    </row>
    <row r="214" spans="1:42" x14ac:dyDescent="0.25">
      <c r="A214" s="22" t="s">
        <v>120</v>
      </c>
      <c r="B214" s="22" t="s">
        <v>511</v>
      </c>
      <c r="C214" s="22" t="s">
        <v>546</v>
      </c>
      <c r="D214" s="22" t="s">
        <v>547</v>
      </c>
      <c r="E214" s="22">
        <v>0</v>
      </c>
      <c r="F214" s="22">
        <v>21707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67420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66475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155602</v>
      </c>
    </row>
    <row r="215" spans="1:42" x14ac:dyDescent="0.25">
      <c r="A215" s="22" t="s">
        <v>120</v>
      </c>
      <c r="B215" s="22" t="s">
        <v>511</v>
      </c>
      <c r="C215" s="22" t="s">
        <v>548</v>
      </c>
      <c r="D215" s="22" t="s">
        <v>549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</row>
    <row r="216" spans="1:42" x14ac:dyDescent="0.25">
      <c r="A216" s="22" t="s">
        <v>120</v>
      </c>
      <c r="B216" s="22" t="s">
        <v>511</v>
      </c>
      <c r="C216" s="22" t="s">
        <v>550</v>
      </c>
      <c r="D216" s="22" t="s">
        <v>551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120</v>
      </c>
      <c r="B217" s="22" t="s">
        <v>511</v>
      </c>
      <c r="C217" s="22" t="s">
        <v>552</v>
      </c>
      <c r="D217" s="22" t="s">
        <v>553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120</v>
      </c>
      <c r="B218" s="22" t="s">
        <v>511</v>
      </c>
      <c r="C218" s="22" t="s">
        <v>554</v>
      </c>
      <c r="D218" s="22" t="s">
        <v>555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11824</v>
      </c>
      <c r="P218" s="22">
        <v>0</v>
      </c>
      <c r="Q218" s="22">
        <v>0</v>
      </c>
      <c r="R218" s="22">
        <v>0</v>
      </c>
      <c r="S218" s="22">
        <v>0</v>
      </c>
      <c r="T218" s="22">
        <v>39440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51264</v>
      </c>
    </row>
    <row r="219" spans="1:42" x14ac:dyDescent="0.25">
      <c r="A219" s="22" t="s">
        <v>120</v>
      </c>
      <c r="B219" s="22" t="s">
        <v>511</v>
      </c>
      <c r="C219" s="22" t="s">
        <v>556</v>
      </c>
      <c r="D219" s="22" t="s">
        <v>557</v>
      </c>
      <c r="E219" s="22">
        <v>0</v>
      </c>
      <c r="F219" s="22">
        <v>15685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400627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416312</v>
      </c>
    </row>
    <row r="220" spans="1:42" x14ac:dyDescent="0.25">
      <c r="A220" s="22" t="s">
        <v>120</v>
      </c>
      <c r="B220" s="22" t="s">
        <v>511</v>
      </c>
      <c r="C220" s="22" t="s">
        <v>558</v>
      </c>
      <c r="D220" s="22" t="s">
        <v>559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</row>
    <row r="221" spans="1:42" x14ac:dyDescent="0.25">
      <c r="A221" s="22" t="s">
        <v>120</v>
      </c>
      <c r="B221" s="22" t="s">
        <v>511</v>
      </c>
      <c r="C221" s="22" t="s">
        <v>560</v>
      </c>
      <c r="D221" s="22" t="s">
        <v>561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63961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63961</v>
      </c>
    </row>
    <row r="222" spans="1:42" x14ac:dyDescent="0.25">
      <c r="A222" s="22" t="s">
        <v>120</v>
      </c>
      <c r="B222" s="22" t="s">
        <v>511</v>
      </c>
      <c r="C222" s="22" t="s">
        <v>562</v>
      </c>
      <c r="D222" s="22" t="s">
        <v>563</v>
      </c>
      <c r="E222" s="22">
        <v>0</v>
      </c>
      <c r="F222" s="22">
        <v>30140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1465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2500</v>
      </c>
      <c r="W222" s="22">
        <v>0</v>
      </c>
      <c r="X222" s="22">
        <v>16987</v>
      </c>
      <c r="Y222" s="22">
        <v>0</v>
      </c>
      <c r="Z222" s="22">
        <v>0</v>
      </c>
      <c r="AA222" s="22">
        <v>0</v>
      </c>
      <c r="AB222" s="22">
        <v>4215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53545</v>
      </c>
      <c r="AJ222" s="22">
        <v>6318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115170</v>
      </c>
    </row>
    <row r="223" spans="1:42" x14ac:dyDescent="0.25">
      <c r="A223" s="22" t="s">
        <v>120</v>
      </c>
      <c r="B223" s="22" t="s">
        <v>511</v>
      </c>
      <c r="C223" s="22" t="s">
        <v>564</v>
      </c>
      <c r="D223" s="22" t="s">
        <v>565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3500</v>
      </c>
      <c r="K223" s="22">
        <v>0</v>
      </c>
      <c r="L223" s="22">
        <v>0</v>
      </c>
      <c r="M223" s="22">
        <v>0</v>
      </c>
      <c r="N223" s="22">
        <v>0</v>
      </c>
      <c r="O223" s="22">
        <v>1645</v>
      </c>
      <c r="P223" s="22">
        <v>0</v>
      </c>
      <c r="Q223" s="22">
        <v>0</v>
      </c>
      <c r="R223" s="22">
        <v>0</v>
      </c>
      <c r="S223" s="22">
        <v>0</v>
      </c>
      <c r="T223" s="22">
        <v>9353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1133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5056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20687</v>
      </c>
    </row>
    <row r="224" spans="1:42" x14ac:dyDescent="0.25">
      <c r="A224" s="22" t="s">
        <v>120</v>
      </c>
      <c r="B224" s="22" t="s">
        <v>511</v>
      </c>
      <c r="C224" s="22" t="s">
        <v>566</v>
      </c>
      <c r="D224" s="22" t="s">
        <v>567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51877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51877</v>
      </c>
    </row>
    <row r="225" spans="1:42" x14ac:dyDescent="0.25">
      <c r="A225" s="22" t="s">
        <v>120</v>
      </c>
      <c r="B225" s="22" t="s">
        <v>511</v>
      </c>
      <c r="C225" s="22" t="s">
        <v>568</v>
      </c>
      <c r="D225" s="22" t="s">
        <v>569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802424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802424</v>
      </c>
    </row>
    <row r="226" spans="1:42" x14ac:dyDescent="0.25">
      <c r="A226" s="22" t="s">
        <v>120</v>
      </c>
      <c r="B226" s="22" t="s">
        <v>511</v>
      </c>
      <c r="C226" s="22" t="s">
        <v>570</v>
      </c>
      <c r="D226" s="22" t="s">
        <v>571</v>
      </c>
      <c r="E226" s="22">
        <v>0</v>
      </c>
      <c r="F226" s="22">
        <v>0</v>
      </c>
      <c r="G226" s="22">
        <v>0</v>
      </c>
      <c r="H226" s="22">
        <v>0</v>
      </c>
      <c r="I226" s="22">
        <v>17750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17440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98380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19275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152845</v>
      </c>
    </row>
    <row r="227" spans="1:42" x14ac:dyDescent="0.25">
      <c r="A227" s="22" t="s">
        <v>120</v>
      </c>
      <c r="B227" s="22" t="s">
        <v>511</v>
      </c>
      <c r="C227" s="22" t="s">
        <v>572</v>
      </c>
      <c r="D227" s="22" t="s">
        <v>573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138928</v>
      </c>
      <c r="P227" s="22">
        <v>0</v>
      </c>
      <c r="Q227" s="22">
        <v>0</v>
      </c>
      <c r="R227" s="22">
        <v>0</v>
      </c>
      <c r="S227" s="22">
        <v>0</v>
      </c>
      <c r="T227" s="22">
        <v>31795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5581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176304</v>
      </c>
    </row>
    <row r="228" spans="1:42" x14ac:dyDescent="0.25">
      <c r="A228" s="22" t="s">
        <v>120</v>
      </c>
      <c r="B228" s="22" t="s">
        <v>511</v>
      </c>
      <c r="C228" s="22" t="s">
        <v>574</v>
      </c>
      <c r="D228" s="22" t="s">
        <v>575</v>
      </c>
      <c r="E228" s="22">
        <v>0</v>
      </c>
      <c r="F228" s="22">
        <v>0</v>
      </c>
      <c r="G228" s="22">
        <v>0</v>
      </c>
      <c r="H228" s="22">
        <v>0</v>
      </c>
      <c r="I228" s="22">
        <v>7597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133448</v>
      </c>
      <c r="P228" s="22">
        <v>0</v>
      </c>
      <c r="Q228" s="22">
        <v>0</v>
      </c>
      <c r="R228" s="22">
        <v>0</v>
      </c>
      <c r="S228" s="22">
        <v>0</v>
      </c>
      <c r="T228" s="22">
        <v>17194</v>
      </c>
      <c r="U228" s="22">
        <v>17194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93750</v>
      </c>
      <c r="AJ228" s="22">
        <v>2000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271183</v>
      </c>
    </row>
    <row r="229" spans="1:42" x14ac:dyDescent="0.25">
      <c r="A229" s="22" t="s">
        <v>120</v>
      </c>
      <c r="B229" s="22" t="s">
        <v>511</v>
      </c>
      <c r="C229" s="22" t="s">
        <v>576</v>
      </c>
      <c r="D229" s="22" t="s">
        <v>577</v>
      </c>
      <c r="E229" s="22">
        <v>0</v>
      </c>
      <c r="F229" s="22">
        <v>632</v>
      </c>
      <c r="G229" s="22">
        <v>0</v>
      </c>
      <c r="H229" s="22">
        <v>0</v>
      </c>
      <c r="I229" s="22">
        <v>11571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4486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16689</v>
      </c>
    </row>
    <row r="230" spans="1:42" x14ac:dyDescent="0.25">
      <c r="A230" s="22" t="s">
        <v>120</v>
      </c>
      <c r="B230" s="22" t="s">
        <v>511</v>
      </c>
      <c r="C230" s="22" t="s">
        <v>578</v>
      </c>
      <c r="D230" s="22" t="s">
        <v>579</v>
      </c>
      <c r="E230" s="22">
        <v>0</v>
      </c>
      <c r="F230" s="22">
        <v>0</v>
      </c>
      <c r="G230" s="22">
        <v>0</v>
      </c>
      <c r="H230" s="22">
        <v>0</v>
      </c>
      <c r="I230" s="22">
        <v>215740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461575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677315</v>
      </c>
    </row>
    <row r="231" spans="1:42" x14ac:dyDescent="0.25">
      <c r="A231" s="22" t="s">
        <v>120</v>
      </c>
      <c r="B231" s="22" t="s">
        <v>511</v>
      </c>
      <c r="C231" s="22" t="s">
        <v>580</v>
      </c>
      <c r="D231" s="22" t="s">
        <v>581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31123</v>
      </c>
      <c r="P231" s="22">
        <v>0</v>
      </c>
      <c r="Q231" s="22">
        <v>0</v>
      </c>
      <c r="R231" s="22">
        <v>179973</v>
      </c>
      <c r="S231" s="22">
        <v>0</v>
      </c>
      <c r="T231" s="22">
        <v>221619</v>
      </c>
      <c r="U231" s="22">
        <v>30408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463123</v>
      </c>
    </row>
    <row r="232" spans="1:42" x14ac:dyDescent="0.25">
      <c r="A232" s="22" t="s">
        <v>120</v>
      </c>
      <c r="B232" s="22" t="s">
        <v>511</v>
      </c>
      <c r="C232" s="22" t="s">
        <v>582</v>
      </c>
      <c r="D232" s="22" t="s">
        <v>583</v>
      </c>
      <c r="E232" s="22">
        <v>0</v>
      </c>
      <c r="F232" s="22">
        <v>18883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123398</v>
      </c>
      <c r="P232" s="22">
        <v>0</v>
      </c>
      <c r="Q232" s="22">
        <v>0</v>
      </c>
      <c r="R232" s="22">
        <v>0</v>
      </c>
      <c r="S232" s="22">
        <v>0</v>
      </c>
      <c r="T232" s="22">
        <v>40636</v>
      </c>
      <c r="U232" s="22">
        <v>111134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294051</v>
      </c>
    </row>
    <row r="233" spans="1:42" x14ac:dyDescent="0.25">
      <c r="A233" s="22" t="s">
        <v>120</v>
      </c>
      <c r="B233" s="22" t="s">
        <v>511</v>
      </c>
      <c r="C233" s="22" t="s">
        <v>584</v>
      </c>
      <c r="D233" s="22" t="s">
        <v>585</v>
      </c>
      <c r="E233" s="22">
        <v>0</v>
      </c>
      <c r="F233" s="22">
        <v>3592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25751</v>
      </c>
      <c r="P233" s="22">
        <v>0</v>
      </c>
      <c r="Q233" s="22">
        <v>0</v>
      </c>
      <c r="R233" s="22">
        <v>0</v>
      </c>
      <c r="S233" s="22">
        <v>0</v>
      </c>
      <c r="T233" s="22">
        <v>173424</v>
      </c>
      <c r="U233" s="22">
        <v>8228</v>
      </c>
      <c r="V233" s="22">
        <v>5382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216377</v>
      </c>
    </row>
    <row r="234" spans="1:42" x14ac:dyDescent="0.25">
      <c r="A234" s="22" t="s">
        <v>120</v>
      </c>
      <c r="B234" s="22" t="s">
        <v>511</v>
      </c>
      <c r="C234" s="22" t="s">
        <v>586</v>
      </c>
      <c r="D234" s="22" t="s">
        <v>587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100000</v>
      </c>
      <c r="P234" s="22">
        <v>0</v>
      </c>
      <c r="Q234" s="22">
        <v>0</v>
      </c>
      <c r="R234" s="22">
        <v>0</v>
      </c>
      <c r="S234" s="22">
        <v>0</v>
      </c>
      <c r="T234" s="22">
        <v>52059</v>
      </c>
      <c r="U234" s="22">
        <v>21432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173491</v>
      </c>
    </row>
    <row r="235" spans="1:42" x14ac:dyDescent="0.25">
      <c r="A235" s="22" t="s">
        <v>120</v>
      </c>
      <c r="B235" s="22" t="s">
        <v>511</v>
      </c>
      <c r="C235" s="22" t="s">
        <v>588</v>
      </c>
      <c r="D235" s="22" t="s">
        <v>589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339017</v>
      </c>
      <c r="AP235" s="22">
        <v>339017</v>
      </c>
    </row>
    <row r="236" spans="1:42" x14ac:dyDescent="0.25">
      <c r="A236" s="22" t="s">
        <v>120</v>
      </c>
      <c r="B236" s="22" t="s">
        <v>511</v>
      </c>
      <c r="C236" s="22" t="s">
        <v>590</v>
      </c>
      <c r="D236" s="22" t="s">
        <v>591</v>
      </c>
      <c r="E236" s="22">
        <v>0</v>
      </c>
      <c r="F236" s="22">
        <v>0</v>
      </c>
      <c r="G236" s="22">
        <v>0</v>
      </c>
      <c r="H236" s="22">
        <v>0</v>
      </c>
      <c r="I236" s="22">
        <v>87108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69097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2485</v>
      </c>
      <c r="AE236" s="22">
        <v>0</v>
      </c>
      <c r="AF236" s="22">
        <v>0</v>
      </c>
      <c r="AG236" s="22">
        <v>0</v>
      </c>
      <c r="AH236" s="22">
        <v>0</v>
      </c>
      <c r="AI236" s="22">
        <v>260047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418737</v>
      </c>
    </row>
    <row r="237" spans="1:42" x14ac:dyDescent="0.25">
      <c r="A237" s="22" t="s">
        <v>120</v>
      </c>
      <c r="B237" s="22" t="s">
        <v>511</v>
      </c>
      <c r="C237" s="22" t="s">
        <v>592</v>
      </c>
      <c r="D237" s="22" t="s">
        <v>593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30090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6480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36570</v>
      </c>
    </row>
    <row r="238" spans="1:42" x14ac:dyDescent="0.25">
      <c r="A238" s="22" t="s">
        <v>120</v>
      </c>
      <c r="B238" s="22" t="s">
        <v>511</v>
      </c>
      <c r="C238" s="22" t="s">
        <v>594</v>
      </c>
      <c r="D238" s="22" t="s">
        <v>595</v>
      </c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>
        <v>38233</v>
      </c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>
        <v>19224</v>
      </c>
      <c r="AJ238" s="22"/>
      <c r="AK238" s="22"/>
      <c r="AL238" s="22"/>
      <c r="AM238" s="22"/>
      <c r="AN238" s="22"/>
      <c r="AO238" s="22"/>
      <c r="AP238" s="22">
        <v>57457</v>
      </c>
    </row>
    <row r="239" spans="1:42" x14ac:dyDescent="0.25">
      <c r="A239" s="22" t="s">
        <v>120</v>
      </c>
      <c r="B239" s="22" t="s">
        <v>511</v>
      </c>
      <c r="C239" s="22" t="s">
        <v>596</v>
      </c>
      <c r="D239" s="22" t="s">
        <v>597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22750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265809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288559</v>
      </c>
    </row>
    <row r="240" spans="1:42" x14ac:dyDescent="0.25">
      <c r="A240" s="22" t="s">
        <v>120</v>
      </c>
      <c r="B240" s="22" t="s">
        <v>511</v>
      </c>
      <c r="C240" s="22" t="s">
        <v>598</v>
      </c>
      <c r="D240" s="22" t="s">
        <v>599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290806</v>
      </c>
      <c r="P240" s="22">
        <v>0</v>
      </c>
      <c r="Q240" s="22">
        <v>0</v>
      </c>
      <c r="R240" s="22">
        <v>0</v>
      </c>
      <c r="S240" s="22">
        <v>0</v>
      </c>
      <c r="T240" s="22">
        <v>50410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341216</v>
      </c>
    </row>
    <row r="241" spans="1:42" x14ac:dyDescent="0.25">
      <c r="A241" s="22" t="s">
        <v>120</v>
      </c>
      <c r="B241" s="22" t="s">
        <v>511</v>
      </c>
      <c r="C241" s="22" t="s">
        <v>600</v>
      </c>
      <c r="D241" s="22" t="s">
        <v>601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120</v>
      </c>
      <c r="B242" s="22" t="s">
        <v>511</v>
      </c>
      <c r="C242" s="22" t="s">
        <v>602</v>
      </c>
      <c r="D242" s="22" t="s">
        <v>603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91001</v>
      </c>
      <c r="S242" s="22">
        <v>0</v>
      </c>
      <c r="T242" s="22">
        <v>0</v>
      </c>
      <c r="U242" s="22">
        <v>112230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31870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235101</v>
      </c>
    </row>
    <row r="243" spans="1:42" x14ac:dyDescent="0.25">
      <c r="A243" s="22" t="s">
        <v>120</v>
      </c>
      <c r="B243" s="22" t="s">
        <v>511</v>
      </c>
      <c r="C243" s="22" t="s">
        <v>604</v>
      </c>
      <c r="D243" s="22" t="s">
        <v>605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159387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159387</v>
      </c>
    </row>
    <row r="244" spans="1:42" x14ac:dyDescent="0.25">
      <c r="A244" s="22" t="s">
        <v>120</v>
      </c>
      <c r="B244" s="22" t="s">
        <v>511</v>
      </c>
      <c r="C244" s="22" t="s">
        <v>606</v>
      </c>
      <c r="D244" s="22" t="s">
        <v>607</v>
      </c>
      <c r="E244" s="22">
        <v>0</v>
      </c>
      <c r="F244" s="22">
        <v>37167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37167</v>
      </c>
    </row>
    <row r="245" spans="1:42" x14ac:dyDescent="0.25">
      <c r="A245" s="22" t="s">
        <v>120</v>
      </c>
      <c r="B245" s="22" t="s">
        <v>511</v>
      </c>
      <c r="C245" s="22" t="s">
        <v>608</v>
      </c>
      <c r="D245" s="22" t="s">
        <v>609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4234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4234</v>
      </c>
    </row>
    <row r="246" spans="1:42" x14ac:dyDescent="0.25">
      <c r="A246" s="22" t="s">
        <v>120</v>
      </c>
      <c r="B246" s="22" t="s">
        <v>511</v>
      </c>
      <c r="C246" s="22" t="s">
        <v>610</v>
      </c>
      <c r="D246" s="22" t="s">
        <v>611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7339</v>
      </c>
      <c r="P246" s="22">
        <v>0</v>
      </c>
      <c r="Q246" s="22">
        <v>0</v>
      </c>
      <c r="R246" s="22">
        <v>0</v>
      </c>
      <c r="S246" s="22">
        <v>0</v>
      </c>
      <c r="T246" s="22">
        <v>107300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114639</v>
      </c>
    </row>
    <row r="247" spans="1:42" x14ac:dyDescent="0.25">
      <c r="A247" s="22" t="s">
        <v>120</v>
      </c>
      <c r="B247" s="22" t="s">
        <v>511</v>
      </c>
      <c r="C247" s="22" t="s">
        <v>612</v>
      </c>
      <c r="D247" s="22" t="s">
        <v>613</v>
      </c>
      <c r="E247" s="22">
        <v>0</v>
      </c>
      <c r="F247" s="22">
        <v>2420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38873</v>
      </c>
      <c r="P247" s="22">
        <v>0</v>
      </c>
      <c r="Q247" s="22">
        <v>0</v>
      </c>
      <c r="R247" s="22">
        <v>0</v>
      </c>
      <c r="S247" s="22">
        <v>0</v>
      </c>
      <c r="T247" s="22">
        <v>286579</v>
      </c>
      <c r="U247" s="22">
        <v>8914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336786</v>
      </c>
    </row>
    <row r="248" spans="1:42" x14ac:dyDescent="0.25">
      <c r="A248" s="22" t="s">
        <v>120</v>
      </c>
      <c r="B248" s="22" t="s">
        <v>511</v>
      </c>
      <c r="C248" s="22" t="s">
        <v>614</v>
      </c>
      <c r="D248" s="22" t="s">
        <v>615</v>
      </c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>
        <v>0</v>
      </c>
    </row>
    <row r="249" spans="1:42" x14ac:dyDescent="0.25">
      <c r="A249" s="22" t="s">
        <v>120</v>
      </c>
      <c r="B249" s="22" t="s">
        <v>511</v>
      </c>
      <c r="C249" s="22" t="s">
        <v>616</v>
      </c>
      <c r="D249" s="22" t="s">
        <v>617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11654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12419</v>
      </c>
      <c r="AC249" s="22">
        <v>0</v>
      </c>
      <c r="AD249" s="22">
        <v>66852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90925</v>
      </c>
    </row>
    <row r="250" spans="1:42" x14ac:dyDescent="0.25">
      <c r="A250" s="22" t="s">
        <v>120</v>
      </c>
      <c r="B250" s="22" t="s">
        <v>511</v>
      </c>
      <c r="C250" s="22" t="s">
        <v>618</v>
      </c>
      <c r="D250" s="22" t="s">
        <v>619</v>
      </c>
      <c r="E250" s="22">
        <v>0</v>
      </c>
      <c r="F250" s="22">
        <v>810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16646</v>
      </c>
      <c r="P250" s="22">
        <v>0</v>
      </c>
      <c r="Q250" s="22">
        <v>0</v>
      </c>
      <c r="R250" s="22">
        <v>0</v>
      </c>
      <c r="S250" s="22">
        <v>0</v>
      </c>
      <c r="T250" s="22">
        <v>58999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76455</v>
      </c>
    </row>
    <row r="251" spans="1:42" x14ac:dyDescent="0.25">
      <c r="A251" s="22" t="s">
        <v>120</v>
      </c>
      <c r="B251" s="22" t="s">
        <v>511</v>
      </c>
      <c r="C251" s="22" t="s">
        <v>620</v>
      </c>
      <c r="D251" s="22" t="s">
        <v>621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120</v>
      </c>
      <c r="B252" s="22" t="s">
        <v>511</v>
      </c>
      <c r="C252" s="22" t="s">
        <v>622</v>
      </c>
      <c r="D252" s="22" t="s">
        <v>623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257008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95913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8655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361576</v>
      </c>
    </row>
    <row r="253" spans="1:42" x14ac:dyDescent="0.25">
      <c r="A253" s="22" t="s">
        <v>120</v>
      </c>
      <c r="B253" s="22" t="s">
        <v>511</v>
      </c>
      <c r="C253" s="22" t="s">
        <v>624</v>
      </c>
      <c r="D253" s="22" t="s">
        <v>625</v>
      </c>
      <c r="E253" s="22">
        <v>0</v>
      </c>
      <c r="F253" s="22">
        <v>7500</v>
      </c>
      <c r="G253" s="22">
        <v>0</v>
      </c>
      <c r="H253" s="22">
        <v>0</v>
      </c>
      <c r="I253" s="22">
        <v>10835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236897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6501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261733</v>
      </c>
    </row>
    <row r="254" spans="1:42" x14ac:dyDescent="0.25">
      <c r="A254" s="22" t="s">
        <v>120</v>
      </c>
      <c r="B254" s="22" t="s">
        <v>511</v>
      </c>
      <c r="C254" s="22" t="s">
        <v>626</v>
      </c>
      <c r="D254" s="22" t="s">
        <v>627</v>
      </c>
      <c r="E254" s="22">
        <v>0</v>
      </c>
      <c r="F254" s="22">
        <v>3612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75000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78612</v>
      </c>
    </row>
    <row r="255" spans="1:42" x14ac:dyDescent="0.25">
      <c r="A255" s="22" t="s">
        <v>120</v>
      </c>
      <c r="B255" s="22" t="s">
        <v>511</v>
      </c>
      <c r="C255" s="22" t="s">
        <v>628</v>
      </c>
      <c r="D255" s="22" t="s">
        <v>629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120</v>
      </c>
      <c r="B256" s="22" t="s">
        <v>511</v>
      </c>
      <c r="C256" s="22" t="s">
        <v>630</v>
      </c>
      <c r="D256" s="22" t="s">
        <v>631</v>
      </c>
      <c r="E256" s="22">
        <v>8155</v>
      </c>
      <c r="F256" s="22">
        <v>0</v>
      </c>
      <c r="G256" s="22">
        <v>0</v>
      </c>
      <c r="H256" s="22">
        <v>0</v>
      </c>
      <c r="I256" s="22">
        <v>10584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99567</v>
      </c>
      <c r="P256" s="22">
        <v>0</v>
      </c>
      <c r="Q256" s="22">
        <v>0</v>
      </c>
      <c r="R256" s="22">
        <v>0</v>
      </c>
      <c r="S256" s="22">
        <v>0</v>
      </c>
      <c r="T256" s="22">
        <v>69554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187860</v>
      </c>
    </row>
    <row r="257" spans="1:42" x14ac:dyDescent="0.25">
      <c r="A257" s="22" t="s">
        <v>120</v>
      </c>
      <c r="B257" s="22" t="s">
        <v>511</v>
      </c>
      <c r="C257" s="22" t="s">
        <v>632</v>
      </c>
      <c r="D257" s="22" t="s">
        <v>633</v>
      </c>
      <c r="E257" s="22">
        <v>0</v>
      </c>
      <c r="F257" s="22">
        <v>0</v>
      </c>
      <c r="G257" s="22">
        <v>0</v>
      </c>
      <c r="H257" s="22">
        <v>0</v>
      </c>
      <c r="I257" s="22">
        <v>147399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26640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174039</v>
      </c>
    </row>
    <row r="258" spans="1:42" x14ac:dyDescent="0.25">
      <c r="A258" s="22" t="s">
        <v>120</v>
      </c>
      <c r="B258" s="22" t="s">
        <v>511</v>
      </c>
      <c r="C258" s="22" t="s">
        <v>634</v>
      </c>
      <c r="D258" s="22" t="s">
        <v>635</v>
      </c>
      <c r="E258" s="22">
        <v>0</v>
      </c>
      <c r="F258" s="22">
        <v>17375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55523</v>
      </c>
      <c r="U258" s="22">
        <v>4961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42234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120093</v>
      </c>
    </row>
    <row r="259" spans="1:42" x14ac:dyDescent="0.25">
      <c r="A259" s="22" t="s">
        <v>120</v>
      </c>
      <c r="B259" s="22" t="s">
        <v>511</v>
      </c>
      <c r="C259" s="22" t="s">
        <v>636</v>
      </c>
      <c r="D259" s="22" t="s">
        <v>637</v>
      </c>
      <c r="E259" s="22">
        <v>0</v>
      </c>
      <c r="F259" s="22">
        <v>2067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302514</v>
      </c>
      <c r="P259" s="22">
        <v>0</v>
      </c>
      <c r="Q259" s="22">
        <v>0</v>
      </c>
      <c r="R259" s="22">
        <v>0</v>
      </c>
      <c r="S259" s="22">
        <v>0</v>
      </c>
      <c r="T259" s="22">
        <v>55085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3000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2000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364666</v>
      </c>
    </row>
    <row r="260" spans="1:42" x14ac:dyDescent="0.25">
      <c r="A260" s="22" t="s">
        <v>120</v>
      </c>
      <c r="B260" s="22" t="s">
        <v>511</v>
      </c>
      <c r="C260" s="22" t="s">
        <v>638</v>
      </c>
      <c r="D260" s="22" t="s">
        <v>639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44439</v>
      </c>
      <c r="P260" s="22">
        <v>0</v>
      </c>
      <c r="Q260" s="22">
        <v>0</v>
      </c>
      <c r="R260" s="22">
        <v>0</v>
      </c>
      <c r="S260" s="22">
        <v>0</v>
      </c>
      <c r="T260" s="22">
        <v>112972</v>
      </c>
      <c r="U260" s="22">
        <v>0</v>
      </c>
      <c r="V260" s="22">
        <v>10000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167411</v>
      </c>
    </row>
    <row r="261" spans="1:42" x14ac:dyDescent="0.25">
      <c r="A261" s="22" t="s">
        <v>120</v>
      </c>
      <c r="B261" s="22" t="s">
        <v>511</v>
      </c>
      <c r="C261" s="22" t="s">
        <v>640</v>
      </c>
      <c r="D261" s="22" t="s">
        <v>641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211580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211580</v>
      </c>
    </row>
    <row r="262" spans="1:42" x14ac:dyDescent="0.25">
      <c r="A262" s="22" t="s">
        <v>120</v>
      </c>
      <c r="B262" s="22" t="s">
        <v>511</v>
      </c>
      <c r="C262" s="22" t="s">
        <v>642</v>
      </c>
      <c r="D262" s="22" t="s">
        <v>643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119970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119970</v>
      </c>
    </row>
    <row r="263" spans="1:42" x14ac:dyDescent="0.25">
      <c r="A263" s="22" t="s">
        <v>120</v>
      </c>
      <c r="B263" s="22" t="s">
        <v>511</v>
      </c>
      <c r="C263" s="22" t="s">
        <v>644</v>
      </c>
      <c r="D263" s="22" t="s">
        <v>645</v>
      </c>
      <c r="E263" s="22">
        <v>0</v>
      </c>
      <c r="F263" s="22">
        <v>7725</v>
      </c>
      <c r="G263" s="22">
        <v>0</v>
      </c>
      <c r="H263" s="22">
        <v>0</v>
      </c>
      <c r="I263" s="22">
        <v>0</v>
      </c>
      <c r="J263" s="22">
        <v>0</v>
      </c>
      <c r="K263" s="22">
        <v>12797</v>
      </c>
      <c r="L263" s="22">
        <v>0</v>
      </c>
      <c r="M263" s="22">
        <v>0</v>
      </c>
      <c r="N263" s="22">
        <v>0</v>
      </c>
      <c r="O263" s="22">
        <v>288112</v>
      </c>
      <c r="P263" s="22">
        <v>0</v>
      </c>
      <c r="Q263" s="22">
        <v>0</v>
      </c>
      <c r="R263" s="22">
        <v>0</v>
      </c>
      <c r="S263" s="22">
        <v>0</v>
      </c>
      <c r="T263" s="22">
        <v>222343</v>
      </c>
      <c r="U263" s="22">
        <v>9544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6318</v>
      </c>
      <c r="AJ263" s="22">
        <v>70000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616839</v>
      </c>
    </row>
    <row r="264" spans="1:42" x14ac:dyDescent="0.25">
      <c r="A264" s="22" t="s">
        <v>120</v>
      </c>
      <c r="B264" s="22" t="s">
        <v>511</v>
      </c>
      <c r="C264" s="22" t="s">
        <v>646</v>
      </c>
      <c r="D264" s="22" t="s">
        <v>647</v>
      </c>
      <c r="E264" s="22">
        <v>0</v>
      </c>
      <c r="F264" s="22">
        <v>67473</v>
      </c>
      <c r="G264" s="22">
        <v>0</v>
      </c>
      <c r="H264" s="22">
        <v>0</v>
      </c>
      <c r="I264" s="22">
        <v>7955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7738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83166</v>
      </c>
    </row>
    <row r="265" spans="1:42" x14ac:dyDescent="0.25">
      <c r="A265" s="22" t="s">
        <v>120</v>
      </c>
      <c r="B265" s="22" t="s">
        <v>511</v>
      </c>
      <c r="C265" s="22" t="s">
        <v>648</v>
      </c>
      <c r="D265" s="22" t="s">
        <v>649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120</v>
      </c>
      <c r="B266" s="22" t="s">
        <v>511</v>
      </c>
      <c r="C266" s="22" t="s">
        <v>650</v>
      </c>
      <c r="D266" s="22" t="s">
        <v>651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16432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16432</v>
      </c>
    </row>
    <row r="267" spans="1:42" x14ac:dyDescent="0.25">
      <c r="A267" s="22" t="s">
        <v>120</v>
      </c>
      <c r="B267" s="22" t="s">
        <v>511</v>
      </c>
      <c r="C267" s="22" t="s">
        <v>652</v>
      </c>
      <c r="D267" s="22" t="s">
        <v>653</v>
      </c>
      <c r="E267" s="22">
        <v>0</v>
      </c>
      <c r="F267" s="22">
        <v>17455</v>
      </c>
      <c r="G267" s="22">
        <v>0</v>
      </c>
      <c r="H267" s="22">
        <v>0</v>
      </c>
      <c r="I267" s="22">
        <v>13500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5069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6500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42524</v>
      </c>
    </row>
    <row r="268" spans="1:42" x14ac:dyDescent="0.25">
      <c r="A268" s="22" t="s">
        <v>120</v>
      </c>
      <c r="B268" s="22" t="s">
        <v>511</v>
      </c>
      <c r="C268" s="22" t="s">
        <v>654</v>
      </c>
      <c r="D268" s="22" t="s">
        <v>655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</row>
    <row r="269" spans="1:42" x14ac:dyDescent="0.25">
      <c r="A269" s="22" t="s">
        <v>120</v>
      </c>
      <c r="B269" s="22" t="s">
        <v>511</v>
      </c>
      <c r="C269" s="22" t="s">
        <v>656</v>
      </c>
      <c r="D269" s="22" t="s">
        <v>657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</row>
    <row r="270" spans="1:42" x14ac:dyDescent="0.25">
      <c r="A270" s="22" t="s">
        <v>120</v>
      </c>
      <c r="B270" s="22" t="s">
        <v>511</v>
      </c>
      <c r="C270" s="22" t="s">
        <v>658</v>
      </c>
      <c r="D270" s="22" t="s">
        <v>659</v>
      </c>
      <c r="E270" s="22">
        <v>0</v>
      </c>
      <c r="F270" s="22">
        <v>8582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140884</v>
      </c>
      <c r="P270" s="22">
        <v>0</v>
      </c>
      <c r="Q270" s="22">
        <v>0</v>
      </c>
      <c r="R270" s="22">
        <v>0</v>
      </c>
      <c r="S270" s="22">
        <v>0</v>
      </c>
      <c r="T270" s="22">
        <v>91518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240984</v>
      </c>
    </row>
    <row r="271" spans="1:42" x14ac:dyDescent="0.25">
      <c r="A271" s="22" t="s">
        <v>120</v>
      </c>
      <c r="B271" s="22" t="s">
        <v>511</v>
      </c>
      <c r="C271" s="22" t="s">
        <v>660</v>
      </c>
      <c r="D271" s="22" t="s">
        <v>661</v>
      </c>
      <c r="E271" s="22">
        <v>0</v>
      </c>
      <c r="F271" s="22">
        <v>4140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71780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75920</v>
      </c>
    </row>
    <row r="272" spans="1:42" x14ac:dyDescent="0.25">
      <c r="A272" s="22" t="s">
        <v>120</v>
      </c>
      <c r="B272" s="22" t="s">
        <v>511</v>
      </c>
      <c r="C272" s="22" t="s">
        <v>662</v>
      </c>
      <c r="D272" s="22" t="s">
        <v>663</v>
      </c>
      <c r="E272" s="22">
        <v>0</v>
      </c>
      <c r="F272" s="22">
        <v>4592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28967</v>
      </c>
      <c r="P272" s="22">
        <v>0</v>
      </c>
      <c r="Q272" s="22">
        <v>0</v>
      </c>
      <c r="R272" s="22">
        <v>0</v>
      </c>
      <c r="S272" s="22">
        <v>0</v>
      </c>
      <c r="T272" s="22">
        <v>178690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30128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242377</v>
      </c>
    </row>
    <row r="273" spans="1:42" x14ac:dyDescent="0.25">
      <c r="A273" s="22" t="s">
        <v>120</v>
      </c>
      <c r="B273" s="22" t="s">
        <v>511</v>
      </c>
      <c r="C273" s="22" t="s">
        <v>664</v>
      </c>
      <c r="D273" s="22" t="s">
        <v>665</v>
      </c>
      <c r="E273" s="22">
        <v>0</v>
      </c>
      <c r="F273" s="22">
        <v>25176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25176</v>
      </c>
    </row>
    <row r="274" spans="1:42" x14ac:dyDescent="0.25">
      <c r="A274" s="22" t="s">
        <v>120</v>
      </c>
      <c r="B274" s="22" t="s">
        <v>511</v>
      </c>
      <c r="C274" s="22" t="s">
        <v>666</v>
      </c>
      <c r="D274" s="22" t="s">
        <v>667</v>
      </c>
      <c r="E274" s="22">
        <v>0</v>
      </c>
      <c r="F274" s="22">
        <v>33907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232328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4344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270579</v>
      </c>
    </row>
    <row r="275" spans="1:42" x14ac:dyDescent="0.25">
      <c r="A275" s="22" t="s">
        <v>120</v>
      </c>
      <c r="B275" s="22" t="s">
        <v>511</v>
      </c>
      <c r="C275" s="22" t="s">
        <v>668</v>
      </c>
      <c r="D275" s="22" t="s">
        <v>669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</row>
    <row r="276" spans="1:42" x14ac:dyDescent="0.25">
      <c r="A276" s="22" t="s">
        <v>120</v>
      </c>
      <c r="B276" s="22" t="s">
        <v>511</v>
      </c>
      <c r="C276" s="22" t="s">
        <v>670</v>
      </c>
      <c r="D276" s="22" t="s">
        <v>671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120</v>
      </c>
      <c r="B277" s="22" t="s">
        <v>511</v>
      </c>
      <c r="C277" s="22" t="s">
        <v>672</v>
      </c>
      <c r="D277" s="22" t="s">
        <v>673</v>
      </c>
      <c r="E277" s="22">
        <v>0</v>
      </c>
      <c r="F277" s="22">
        <v>0</v>
      </c>
      <c r="G277" s="22">
        <v>0</v>
      </c>
      <c r="H277" s="22">
        <v>0</v>
      </c>
      <c r="I277" s="22">
        <v>19136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19710</v>
      </c>
      <c r="P277" s="22">
        <v>0</v>
      </c>
      <c r="Q277" s="22">
        <v>0</v>
      </c>
      <c r="R277" s="22">
        <v>0</v>
      </c>
      <c r="S277" s="22">
        <v>0</v>
      </c>
      <c r="T277" s="22">
        <v>568919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607765</v>
      </c>
    </row>
    <row r="278" spans="1:42" x14ac:dyDescent="0.25">
      <c r="A278" s="22" t="s">
        <v>120</v>
      </c>
      <c r="B278" s="22" t="s">
        <v>511</v>
      </c>
      <c r="C278" s="22" t="s">
        <v>674</v>
      </c>
      <c r="D278" s="22" t="s">
        <v>675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</row>
    <row r="279" spans="1:42" x14ac:dyDescent="0.25">
      <c r="A279" s="22" t="s">
        <v>120</v>
      </c>
      <c r="B279" s="22" t="s">
        <v>511</v>
      </c>
      <c r="C279" s="22" t="s">
        <v>676</v>
      </c>
      <c r="D279" s="22" t="s">
        <v>677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326656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5031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331687</v>
      </c>
    </row>
    <row r="280" spans="1:42" x14ac:dyDescent="0.25">
      <c r="A280" s="22" t="s">
        <v>120</v>
      </c>
      <c r="B280" s="22" t="s">
        <v>511</v>
      </c>
      <c r="C280" s="22" t="s">
        <v>678</v>
      </c>
      <c r="D280" s="22" t="s">
        <v>679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66129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66129</v>
      </c>
    </row>
    <row r="281" spans="1:42" x14ac:dyDescent="0.25">
      <c r="A281" s="22" t="s">
        <v>120</v>
      </c>
      <c r="B281" s="22" t="s">
        <v>511</v>
      </c>
      <c r="C281" s="22" t="s">
        <v>680</v>
      </c>
      <c r="D281" s="22" t="s">
        <v>681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120</v>
      </c>
      <c r="B282" s="22" t="s">
        <v>511</v>
      </c>
      <c r="C282" s="22" t="s">
        <v>682</v>
      </c>
      <c r="D282" s="22" t="s">
        <v>683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345684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370491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716175</v>
      </c>
    </row>
    <row r="283" spans="1:42" x14ac:dyDescent="0.25">
      <c r="A283" s="22" t="s">
        <v>120</v>
      </c>
      <c r="B283" s="22" t="s">
        <v>511</v>
      </c>
      <c r="C283" s="22" t="s">
        <v>684</v>
      </c>
      <c r="D283" s="22" t="s">
        <v>685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130295</v>
      </c>
      <c r="U283" s="22">
        <v>3549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133844</v>
      </c>
    </row>
    <row r="284" spans="1:42" x14ac:dyDescent="0.25">
      <c r="A284" s="22" t="s">
        <v>120</v>
      </c>
      <c r="B284" s="22" t="s">
        <v>511</v>
      </c>
      <c r="C284" s="22" t="s">
        <v>686</v>
      </c>
      <c r="D284" s="22" t="s">
        <v>687</v>
      </c>
      <c r="E284" s="22">
        <v>0</v>
      </c>
      <c r="F284" s="22">
        <v>10845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1039804</v>
      </c>
      <c r="P284" s="22">
        <v>0</v>
      </c>
      <c r="Q284" s="22">
        <v>0</v>
      </c>
      <c r="R284" s="22">
        <v>0</v>
      </c>
      <c r="S284" s="22">
        <v>0</v>
      </c>
      <c r="T284" s="22">
        <v>435382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81613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1567644</v>
      </c>
    </row>
    <row r="285" spans="1:42" x14ac:dyDescent="0.25">
      <c r="A285" s="22" t="s">
        <v>120</v>
      </c>
      <c r="B285" s="22" t="s">
        <v>511</v>
      </c>
      <c r="C285" s="22" t="s">
        <v>688</v>
      </c>
      <c r="D285" s="22" t="s">
        <v>689</v>
      </c>
      <c r="E285" s="22">
        <v>0</v>
      </c>
      <c r="F285" s="22">
        <v>68259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42995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113108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224362</v>
      </c>
    </row>
    <row r="286" spans="1:42" x14ac:dyDescent="0.25">
      <c r="A286" s="22" t="s">
        <v>120</v>
      </c>
      <c r="B286" s="22" t="s">
        <v>511</v>
      </c>
      <c r="C286" s="22" t="s">
        <v>690</v>
      </c>
      <c r="D286" s="22" t="s">
        <v>691</v>
      </c>
      <c r="E286" s="22">
        <v>0</v>
      </c>
      <c r="F286" s="22">
        <v>19987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165935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4137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21379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211438</v>
      </c>
    </row>
    <row r="287" spans="1:42" x14ac:dyDescent="0.25">
      <c r="A287" s="22" t="s">
        <v>120</v>
      </c>
      <c r="B287" s="22" t="s">
        <v>511</v>
      </c>
      <c r="C287" s="22" t="s">
        <v>692</v>
      </c>
      <c r="D287" s="22" t="s">
        <v>693</v>
      </c>
      <c r="E287" s="22">
        <v>0</v>
      </c>
      <c r="F287" s="22">
        <v>18387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461081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479468</v>
      </c>
    </row>
    <row r="288" spans="1:42" x14ac:dyDescent="0.25">
      <c r="A288" s="22" t="s">
        <v>120</v>
      </c>
      <c r="B288" s="22" t="s">
        <v>511</v>
      </c>
      <c r="C288" s="22" t="s">
        <v>694</v>
      </c>
      <c r="D288" s="22" t="s">
        <v>695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231576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231576</v>
      </c>
    </row>
    <row r="289" spans="1:42" x14ac:dyDescent="0.25">
      <c r="A289" s="22" t="s">
        <v>120</v>
      </c>
      <c r="B289" s="22" t="s">
        <v>511</v>
      </c>
      <c r="C289" s="22" t="s">
        <v>696</v>
      </c>
      <c r="D289" s="22" t="s">
        <v>697</v>
      </c>
      <c r="E289" s="22">
        <v>0</v>
      </c>
      <c r="F289" s="22">
        <v>0</v>
      </c>
      <c r="G289" s="22">
        <v>0</v>
      </c>
      <c r="H289" s="22">
        <v>0</v>
      </c>
      <c r="I289" s="22">
        <v>32757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14390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43965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91112</v>
      </c>
    </row>
    <row r="290" spans="1:42" x14ac:dyDescent="0.25">
      <c r="A290" s="22" t="s">
        <v>120</v>
      </c>
      <c r="B290" s="22" t="s">
        <v>511</v>
      </c>
      <c r="C290" s="22" t="s">
        <v>698</v>
      </c>
      <c r="D290" s="22" t="s">
        <v>699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120</v>
      </c>
      <c r="B291" s="22" t="s">
        <v>511</v>
      </c>
      <c r="C291" s="22" t="s">
        <v>700</v>
      </c>
      <c r="D291" s="22" t="s">
        <v>701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45365</v>
      </c>
      <c r="P291" s="22">
        <v>0</v>
      </c>
      <c r="Q291" s="22">
        <v>0</v>
      </c>
      <c r="R291" s="22">
        <v>0</v>
      </c>
      <c r="S291" s="22">
        <v>0</v>
      </c>
      <c r="T291" s="22">
        <v>40742</v>
      </c>
      <c r="U291" s="22">
        <v>20478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309457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416042</v>
      </c>
    </row>
    <row r="292" spans="1:42" x14ac:dyDescent="0.25">
      <c r="A292" s="22" t="s">
        <v>120</v>
      </c>
      <c r="B292" s="22" t="s">
        <v>511</v>
      </c>
      <c r="C292" s="22" t="s">
        <v>702</v>
      </c>
      <c r="D292" s="22" t="s">
        <v>703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30274</v>
      </c>
      <c r="P292" s="22">
        <v>0</v>
      </c>
      <c r="Q292" s="22">
        <v>0</v>
      </c>
      <c r="R292" s="22">
        <v>0</v>
      </c>
      <c r="S292" s="22">
        <v>0</v>
      </c>
      <c r="T292" s="22">
        <v>121907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152181</v>
      </c>
    </row>
    <row r="293" spans="1:42" x14ac:dyDescent="0.25">
      <c r="A293" s="22" t="s">
        <v>120</v>
      </c>
      <c r="B293" s="22" t="s">
        <v>511</v>
      </c>
      <c r="C293" s="22" t="s">
        <v>704</v>
      </c>
      <c r="D293" s="22" t="s">
        <v>705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13666</v>
      </c>
      <c r="P293" s="22">
        <v>0</v>
      </c>
      <c r="Q293" s="22">
        <v>0</v>
      </c>
      <c r="R293" s="22">
        <v>0</v>
      </c>
      <c r="S293" s="22">
        <v>0</v>
      </c>
      <c r="T293" s="22">
        <v>61047</v>
      </c>
      <c r="U293" s="22">
        <v>100000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174713</v>
      </c>
    </row>
    <row r="294" spans="1:42" x14ac:dyDescent="0.25">
      <c r="A294" s="22" t="s">
        <v>120</v>
      </c>
      <c r="B294" s="22" t="s">
        <v>706</v>
      </c>
      <c r="C294" s="22" t="s">
        <v>707</v>
      </c>
      <c r="D294" s="22" t="s">
        <v>708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120</v>
      </c>
      <c r="B295" s="22" t="s">
        <v>706</v>
      </c>
      <c r="C295" s="22" t="s">
        <v>709</v>
      </c>
      <c r="D295" s="22" t="s">
        <v>710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11880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11880</v>
      </c>
    </row>
    <row r="296" spans="1:42" x14ac:dyDescent="0.25">
      <c r="A296" s="22" t="s">
        <v>120</v>
      </c>
      <c r="B296" s="22" t="s">
        <v>706</v>
      </c>
      <c r="C296" s="22" t="s">
        <v>711</v>
      </c>
      <c r="D296" s="22" t="s">
        <v>712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120</v>
      </c>
      <c r="B297" s="22" t="s">
        <v>706</v>
      </c>
      <c r="C297" s="22" t="s">
        <v>713</v>
      </c>
      <c r="D297" s="22" t="s">
        <v>714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120</v>
      </c>
      <c r="B298" s="22" t="s">
        <v>706</v>
      </c>
      <c r="C298" s="22" t="s">
        <v>715</v>
      </c>
      <c r="D298" s="22" t="s">
        <v>716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120</v>
      </c>
      <c r="B299" s="22" t="s">
        <v>706</v>
      </c>
      <c r="C299" s="22" t="s">
        <v>717</v>
      </c>
      <c r="D299" s="22" t="s">
        <v>718</v>
      </c>
      <c r="E299" s="22">
        <v>0</v>
      </c>
      <c r="F299" s="22">
        <v>0</v>
      </c>
      <c r="G299" s="22">
        <v>775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775</v>
      </c>
    </row>
    <row r="300" spans="1:42" x14ac:dyDescent="0.25">
      <c r="A300" s="22" t="s">
        <v>120</v>
      </c>
      <c r="B300" s="22" t="s">
        <v>706</v>
      </c>
      <c r="C300" s="22" t="s">
        <v>719</v>
      </c>
      <c r="D300" s="22" t="s">
        <v>720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22330</v>
      </c>
      <c r="P300" s="22">
        <v>0</v>
      </c>
      <c r="Q300" s="22">
        <v>0</v>
      </c>
      <c r="R300" s="22">
        <v>11610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33940</v>
      </c>
    </row>
    <row r="301" spans="1:42" x14ac:dyDescent="0.25">
      <c r="A301" s="22" t="s">
        <v>120</v>
      </c>
      <c r="B301" s="22" t="s">
        <v>706</v>
      </c>
      <c r="C301" s="22" t="s">
        <v>721</v>
      </c>
      <c r="D301" s="22" t="s">
        <v>722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25799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25799</v>
      </c>
    </row>
    <row r="302" spans="1:42" x14ac:dyDescent="0.25">
      <c r="A302" s="22" t="s">
        <v>120</v>
      </c>
      <c r="B302" s="22" t="s">
        <v>706</v>
      </c>
      <c r="C302" s="22" t="s">
        <v>723</v>
      </c>
      <c r="D302" s="22" t="s">
        <v>724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40500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40500</v>
      </c>
    </row>
    <row r="303" spans="1:42" x14ac:dyDescent="0.25">
      <c r="A303" s="22" t="s">
        <v>120</v>
      </c>
      <c r="B303" s="22" t="s">
        <v>706</v>
      </c>
      <c r="C303" s="22" t="s">
        <v>725</v>
      </c>
      <c r="D303" s="22" t="s">
        <v>726</v>
      </c>
      <c r="E303" s="22">
        <v>0</v>
      </c>
      <c r="F303" s="22">
        <v>0</v>
      </c>
      <c r="G303" s="22">
        <v>0</v>
      </c>
      <c r="H303" s="22">
        <v>0</v>
      </c>
      <c r="I303" s="22">
        <v>7497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7497</v>
      </c>
    </row>
    <row r="304" spans="1:42" x14ac:dyDescent="0.25">
      <c r="A304" s="22" t="s">
        <v>120</v>
      </c>
      <c r="B304" s="22" t="s">
        <v>706</v>
      </c>
      <c r="C304" s="22" t="s">
        <v>727</v>
      </c>
      <c r="D304" s="22" t="s">
        <v>728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417185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13671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430856</v>
      </c>
    </row>
    <row r="305" spans="1:42" x14ac:dyDescent="0.25">
      <c r="A305" s="22" t="s">
        <v>120</v>
      </c>
      <c r="B305" s="22" t="s">
        <v>706</v>
      </c>
      <c r="C305" s="22" t="s">
        <v>729</v>
      </c>
      <c r="D305" s="22" t="s">
        <v>730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14075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4981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19056</v>
      </c>
    </row>
    <row r="306" spans="1:42" x14ac:dyDescent="0.25">
      <c r="A306" s="22" t="s">
        <v>120</v>
      </c>
      <c r="B306" s="22" t="s">
        <v>706</v>
      </c>
      <c r="C306" s="22" t="s">
        <v>731</v>
      </c>
      <c r="D306" s="22" t="s">
        <v>732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120</v>
      </c>
      <c r="B307" s="22" t="s">
        <v>706</v>
      </c>
      <c r="C307" s="22" t="s">
        <v>733</v>
      </c>
      <c r="D307" s="22" t="s">
        <v>734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120</v>
      </c>
      <c r="B308" s="22" t="s">
        <v>706</v>
      </c>
      <c r="C308" s="22" t="s">
        <v>735</v>
      </c>
      <c r="D308" s="22" t="s">
        <v>736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14466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3266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17732</v>
      </c>
    </row>
    <row r="309" spans="1:42" x14ac:dyDescent="0.25">
      <c r="A309" s="22" t="s">
        <v>120</v>
      </c>
      <c r="B309" s="22" t="s">
        <v>706</v>
      </c>
      <c r="C309" s="22" t="s">
        <v>737</v>
      </c>
      <c r="D309" s="22" t="s">
        <v>738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82550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82550</v>
      </c>
    </row>
    <row r="310" spans="1:42" x14ac:dyDescent="0.25">
      <c r="A310" s="22" t="s">
        <v>120</v>
      </c>
      <c r="B310" s="22" t="s">
        <v>706</v>
      </c>
      <c r="C310" s="22" t="s">
        <v>739</v>
      </c>
      <c r="D310" s="22" t="s">
        <v>740</v>
      </c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>
        <v>0</v>
      </c>
    </row>
    <row r="311" spans="1:42" x14ac:dyDescent="0.25">
      <c r="A311" s="22" t="s">
        <v>120</v>
      </c>
      <c r="B311" s="22" t="s">
        <v>706</v>
      </c>
      <c r="C311" s="22" t="s">
        <v>741</v>
      </c>
      <c r="D311" s="22" t="s">
        <v>742</v>
      </c>
      <c r="E311" s="22">
        <v>0</v>
      </c>
      <c r="F311" s="22">
        <v>3315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51883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55198</v>
      </c>
    </row>
    <row r="312" spans="1:42" x14ac:dyDescent="0.25">
      <c r="A312" s="22" t="s">
        <v>120</v>
      </c>
      <c r="B312" s="22" t="s">
        <v>706</v>
      </c>
      <c r="C312" s="22" t="s">
        <v>743</v>
      </c>
      <c r="D312" s="22" t="s">
        <v>744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25593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25593</v>
      </c>
    </row>
    <row r="313" spans="1:42" x14ac:dyDescent="0.25">
      <c r="A313" s="22" t="s">
        <v>120</v>
      </c>
      <c r="B313" s="22" t="s">
        <v>706</v>
      </c>
      <c r="C313" s="22" t="s">
        <v>745</v>
      </c>
      <c r="D313" s="22" t="s">
        <v>746</v>
      </c>
      <c r="E313" s="22">
        <v>0</v>
      </c>
      <c r="F313" s="22">
        <v>2500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2500</v>
      </c>
    </row>
    <row r="314" spans="1:42" x14ac:dyDescent="0.25">
      <c r="A314" s="22" t="s">
        <v>120</v>
      </c>
      <c r="B314" s="22" t="s">
        <v>706</v>
      </c>
      <c r="C314" s="22" t="s">
        <v>747</v>
      </c>
      <c r="D314" s="22" t="s">
        <v>748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5318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5318</v>
      </c>
    </row>
    <row r="315" spans="1:42" x14ac:dyDescent="0.25">
      <c r="A315" s="22" t="s">
        <v>120</v>
      </c>
      <c r="B315" s="22" t="s">
        <v>706</v>
      </c>
      <c r="C315" s="22" t="s">
        <v>749</v>
      </c>
      <c r="D315" s="22" t="s">
        <v>750</v>
      </c>
      <c r="E315" s="22">
        <v>0</v>
      </c>
      <c r="F315" s="22">
        <v>0</v>
      </c>
      <c r="G315" s="22">
        <v>0</v>
      </c>
      <c r="H315" s="22">
        <v>0</v>
      </c>
      <c r="I315" s="22">
        <v>5606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5606</v>
      </c>
    </row>
    <row r="316" spans="1:42" x14ac:dyDescent="0.25">
      <c r="A316" s="22" t="s">
        <v>120</v>
      </c>
      <c r="B316" s="22" t="s">
        <v>706</v>
      </c>
      <c r="C316" s="22" t="s">
        <v>751</v>
      </c>
      <c r="D316" s="22" t="s">
        <v>752</v>
      </c>
      <c r="E316" s="22">
        <v>0</v>
      </c>
      <c r="F316" s="22">
        <v>64555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65900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31825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162280</v>
      </c>
    </row>
    <row r="317" spans="1:42" x14ac:dyDescent="0.25">
      <c r="A317" s="22" t="s">
        <v>120</v>
      </c>
      <c r="B317" s="22" t="s">
        <v>706</v>
      </c>
      <c r="C317" s="22" t="s">
        <v>753</v>
      </c>
      <c r="D317" s="22" t="s">
        <v>754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25267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25267</v>
      </c>
    </row>
    <row r="318" spans="1:42" x14ac:dyDescent="0.25">
      <c r="A318" s="22" t="s">
        <v>120</v>
      </c>
      <c r="B318" s="22" t="s">
        <v>706</v>
      </c>
      <c r="C318" s="22" t="s">
        <v>755</v>
      </c>
      <c r="D318" s="22" t="s">
        <v>756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120</v>
      </c>
      <c r="B319" s="22" t="s">
        <v>706</v>
      </c>
      <c r="C319" s="22" t="s">
        <v>757</v>
      </c>
      <c r="D319" s="22" t="s">
        <v>758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16999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1011380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1028379</v>
      </c>
    </row>
    <row r="320" spans="1:42" x14ac:dyDescent="0.25">
      <c r="A320" s="22" t="s">
        <v>120</v>
      </c>
      <c r="B320" s="22" t="s">
        <v>706</v>
      </c>
      <c r="C320" s="22" t="s">
        <v>759</v>
      </c>
      <c r="D320" s="22" t="s">
        <v>760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63417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63417</v>
      </c>
    </row>
    <row r="321" spans="1:42" x14ac:dyDescent="0.25">
      <c r="A321" s="22" t="s">
        <v>120</v>
      </c>
      <c r="B321" s="22" t="s">
        <v>706</v>
      </c>
      <c r="C321" s="22" t="s">
        <v>761</v>
      </c>
      <c r="D321" s="22" t="s">
        <v>762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120</v>
      </c>
      <c r="B322" s="22" t="s">
        <v>706</v>
      </c>
      <c r="C322" s="22" t="s">
        <v>763</v>
      </c>
      <c r="D322" s="22" t="s">
        <v>764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184174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184174</v>
      </c>
    </row>
    <row r="323" spans="1:42" x14ac:dyDescent="0.25">
      <c r="A323" s="22" t="s">
        <v>120</v>
      </c>
      <c r="B323" s="22" t="s">
        <v>706</v>
      </c>
      <c r="C323" s="22" t="s">
        <v>765</v>
      </c>
      <c r="D323" s="22" t="s">
        <v>766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40907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40907</v>
      </c>
    </row>
    <row r="324" spans="1:42" x14ac:dyDescent="0.25">
      <c r="A324" s="22" t="s">
        <v>120</v>
      </c>
      <c r="B324" s="22" t="s">
        <v>706</v>
      </c>
      <c r="C324" s="22" t="s">
        <v>767</v>
      </c>
      <c r="D324" s="22" t="s">
        <v>768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23334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36536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59870</v>
      </c>
    </row>
    <row r="325" spans="1:42" x14ac:dyDescent="0.25">
      <c r="A325" s="22" t="s">
        <v>120</v>
      </c>
      <c r="B325" s="22" t="s">
        <v>706</v>
      </c>
      <c r="C325" s="22" t="s">
        <v>769</v>
      </c>
      <c r="D325" s="22" t="s">
        <v>770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120</v>
      </c>
      <c r="B326" s="22" t="s">
        <v>706</v>
      </c>
      <c r="C326" s="22" t="s">
        <v>771</v>
      </c>
      <c r="D326" s="22" t="s">
        <v>772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120</v>
      </c>
      <c r="B327" s="22" t="s">
        <v>706</v>
      </c>
      <c r="C327" s="22" t="s">
        <v>773</v>
      </c>
      <c r="D327" s="22" t="s">
        <v>774</v>
      </c>
      <c r="E327" s="22">
        <v>0</v>
      </c>
      <c r="F327" s="22">
        <v>4179</v>
      </c>
      <c r="G327" s="22">
        <v>0</v>
      </c>
      <c r="H327" s="22">
        <v>0</v>
      </c>
      <c r="I327" s="22">
        <v>0</v>
      </c>
      <c r="J327" s="22">
        <v>0</v>
      </c>
      <c r="K327" s="22">
        <v>835</v>
      </c>
      <c r="L327" s="22">
        <v>0</v>
      </c>
      <c r="M327" s="22">
        <v>0</v>
      </c>
      <c r="N327" s="22">
        <v>2200</v>
      </c>
      <c r="O327" s="22">
        <v>46631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5789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59634</v>
      </c>
    </row>
    <row r="328" spans="1:42" x14ac:dyDescent="0.25">
      <c r="A328" s="22" t="s">
        <v>120</v>
      </c>
      <c r="B328" s="22" t="s">
        <v>706</v>
      </c>
      <c r="C328" s="22" t="s">
        <v>775</v>
      </c>
      <c r="D328" s="22" t="s">
        <v>776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122620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18315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140935</v>
      </c>
    </row>
    <row r="329" spans="1:42" x14ac:dyDescent="0.25">
      <c r="A329" s="22" t="s">
        <v>120</v>
      </c>
      <c r="B329" s="22" t="s">
        <v>706</v>
      </c>
      <c r="C329" s="22" t="s">
        <v>777</v>
      </c>
      <c r="D329" s="22" t="s">
        <v>778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3950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3950</v>
      </c>
    </row>
    <row r="330" spans="1:42" x14ac:dyDescent="0.25">
      <c r="A330" s="22" t="s">
        <v>120</v>
      </c>
      <c r="B330" s="22" t="s">
        <v>706</v>
      </c>
      <c r="C330" s="22" t="s">
        <v>779</v>
      </c>
      <c r="D330" s="22" t="s">
        <v>780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13480</v>
      </c>
      <c r="O330" s="22">
        <v>170483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183963</v>
      </c>
    </row>
    <row r="331" spans="1:42" x14ac:dyDescent="0.25">
      <c r="A331" s="22" t="s">
        <v>120</v>
      </c>
      <c r="B331" s="22" t="s">
        <v>706</v>
      </c>
      <c r="C331" s="22" t="s">
        <v>781</v>
      </c>
      <c r="D331" s="22" t="s">
        <v>782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120</v>
      </c>
      <c r="B332" s="22" t="s">
        <v>706</v>
      </c>
      <c r="C332" s="22" t="s">
        <v>783</v>
      </c>
      <c r="D332" s="22" t="s">
        <v>784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206545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206545</v>
      </c>
    </row>
    <row r="333" spans="1:42" x14ac:dyDescent="0.25">
      <c r="A333" s="22" t="s">
        <v>120</v>
      </c>
      <c r="B333" s="22" t="s">
        <v>706</v>
      </c>
      <c r="C333" s="22" t="s">
        <v>785</v>
      </c>
      <c r="D333" s="22" t="s">
        <v>786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159871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159871</v>
      </c>
    </row>
    <row r="334" spans="1:42" x14ac:dyDescent="0.25">
      <c r="A334" s="22" t="s">
        <v>120</v>
      </c>
      <c r="B334" s="22" t="s">
        <v>706</v>
      </c>
      <c r="C334" s="22" t="s">
        <v>787</v>
      </c>
      <c r="D334" s="22" t="s">
        <v>788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120</v>
      </c>
      <c r="B335" s="22" t="s">
        <v>706</v>
      </c>
      <c r="C335" s="22" t="s">
        <v>789</v>
      </c>
      <c r="D335" s="22" t="s">
        <v>790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120</v>
      </c>
      <c r="B336" s="22" t="s">
        <v>706</v>
      </c>
      <c r="C336" s="22" t="s">
        <v>791</v>
      </c>
      <c r="D336" s="22" t="s">
        <v>792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120</v>
      </c>
      <c r="B337" s="22" t="s">
        <v>706</v>
      </c>
      <c r="C337" s="22" t="s">
        <v>793</v>
      </c>
      <c r="D337" s="22" t="s">
        <v>794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120</v>
      </c>
      <c r="B338" s="22" t="s">
        <v>706</v>
      </c>
      <c r="C338" s="22" t="s">
        <v>795</v>
      </c>
      <c r="D338" s="22" t="s">
        <v>796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7406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7406</v>
      </c>
    </row>
    <row r="339" spans="1:42" x14ac:dyDescent="0.25">
      <c r="A339" s="22" t="s">
        <v>120</v>
      </c>
      <c r="B339" s="22" t="s">
        <v>706</v>
      </c>
      <c r="C339" s="22" t="s">
        <v>797</v>
      </c>
      <c r="D339" s="22" t="s">
        <v>798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120</v>
      </c>
      <c r="B340" s="22" t="s">
        <v>706</v>
      </c>
      <c r="C340" s="22" t="s">
        <v>799</v>
      </c>
      <c r="D340" s="22" t="s">
        <v>800</v>
      </c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>
        <v>0</v>
      </c>
    </row>
    <row r="341" spans="1:42" x14ac:dyDescent="0.25">
      <c r="A341" s="22" t="s">
        <v>120</v>
      </c>
      <c r="B341" s="22" t="s">
        <v>706</v>
      </c>
      <c r="C341" s="22" t="s">
        <v>801</v>
      </c>
      <c r="D341" s="22" t="s">
        <v>802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120</v>
      </c>
      <c r="B342" s="22" t="s">
        <v>706</v>
      </c>
      <c r="C342" s="22" t="s">
        <v>803</v>
      </c>
      <c r="D342" s="22" t="s">
        <v>804</v>
      </c>
      <c r="E342" s="22">
        <v>0</v>
      </c>
      <c r="F342" s="22">
        <v>0</v>
      </c>
      <c r="G342" s="22">
        <v>0</v>
      </c>
      <c r="H342" s="22">
        <v>0</v>
      </c>
      <c r="I342" s="22">
        <v>20000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81760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101760</v>
      </c>
    </row>
    <row r="343" spans="1:42" x14ac:dyDescent="0.25">
      <c r="A343" s="22" t="s">
        <v>120</v>
      </c>
      <c r="B343" s="22" t="s">
        <v>706</v>
      </c>
      <c r="C343" s="22" t="s">
        <v>805</v>
      </c>
      <c r="D343" s="22" t="s">
        <v>806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56515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56515</v>
      </c>
    </row>
    <row r="344" spans="1:42" x14ac:dyDescent="0.25">
      <c r="A344" s="22" t="s">
        <v>120</v>
      </c>
      <c r="B344" s="22" t="s">
        <v>706</v>
      </c>
      <c r="C344" s="22" t="s">
        <v>807</v>
      </c>
      <c r="D344" s="22" t="s">
        <v>808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937</v>
      </c>
      <c r="O344" s="22">
        <v>24913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25850</v>
      </c>
    </row>
    <row r="345" spans="1:42" x14ac:dyDescent="0.25">
      <c r="A345" s="22" t="s">
        <v>120</v>
      </c>
      <c r="B345" s="22" t="s">
        <v>809</v>
      </c>
      <c r="C345" s="22" t="s">
        <v>810</v>
      </c>
      <c r="D345" s="22" t="s">
        <v>811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152134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152134</v>
      </c>
    </row>
    <row r="346" spans="1:42" x14ac:dyDescent="0.25">
      <c r="A346" s="22" t="s">
        <v>120</v>
      </c>
      <c r="B346" s="22" t="s">
        <v>809</v>
      </c>
      <c r="C346" s="22" t="s">
        <v>812</v>
      </c>
      <c r="D346" s="22" t="s">
        <v>813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120</v>
      </c>
      <c r="B347" s="22" t="s">
        <v>809</v>
      </c>
      <c r="C347" s="22" t="s">
        <v>814</v>
      </c>
      <c r="D347" s="22" t="s">
        <v>815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120</v>
      </c>
      <c r="B348" s="22" t="s">
        <v>809</v>
      </c>
      <c r="C348" s="22" t="s">
        <v>816</v>
      </c>
      <c r="D348" s="22" t="s">
        <v>817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100000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100000</v>
      </c>
    </row>
    <row r="349" spans="1:42" x14ac:dyDescent="0.25">
      <c r="A349" s="22" t="s">
        <v>120</v>
      </c>
      <c r="B349" s="22" t="s">
        <v>809</v>
      </c>
      <c r="C349" s="22" t="s">
        <v>818</v>
      </c>
      <c r="D349" s="22" t="s">
        <v>819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0</v>
      </c>
    </row>
    <row r="350" spans="1:42" x14ac:dyDescent="0.25">
      <c r="A350" s="22" t="s">
        <v>120</v>
      </c>
      <c r="B350" s="22" t="s">
        <v>809</v>
      </c>
      <c r="C350" s="22" t="s">
        <v>820</v>
      </c>
      <c r="D350" s="22" t="s">
        <v>821</v>
      </c>
      <c r="E350" s="22">
        <v>0</v>
      </c>
      <c r="F350" s="22">
        <v>0</v>
      </c>
      <c r="G350" s="22">
        <v>0</v>
      </c>
      <c r="H350" s="22">
        <v>0</v>
      </c>
      <c r="I350" s="22">
        <v>49007</v>
      </c>
      <c r="J350" s="22">
        <v>0</v>
      </c>
      <c r="K350" s="22">
        <v>0</v>
      </c>
      <c r="L350" s="22">
        <v>0</v>
      </c>
      <c r="M350" s="22">
        <v>0</v>
      </c>
      <c r="N350" s="22">
        <v>0</v>
      </c>
      <c r="O350" s="22">
        <v>0</v>
      </c>
      <c r="P350" s="22">
        <v>0</v>
      </c>
      <c r="Q350" s="22">
        <v>0</v>
      </c>
      <c r="R350" s="22">
        <v>31568</v>
      </c>
      <c r="S350" s="22">
        <v>0</v>
      </c>
      <c r="T350" s="22">
        <v>0</v>
      </c>
      <c r="U350" s="22">
        <v>0</v>
      </c>
      <c r="V350" s="22">
        <v>0</v>
      </c>
      <c r="W350" s="22">
        <v>0</v>
      </c>
      <c r="X350" s="22">
        <v>0</v>
      </c>
      <c r="Y350" s="22">
        <v>0</v>
      </c>
      <c r="Z350" s="22">
        <v>0</v>
      </c>
      <c r="AA350" s="22">
        <v>0</v>
      </c>
      <c r="AB350" s="22">
        <v>0</v>
      </c>
      <c r="AC350" s="22">
        <v>0</v>
      </c>
      <c r="AD350" s="22">
        <v>0</v>
      </c>
      <c r="AE350" s="22">
        <v>0</v>
      </c>
      <c r="AF350" s="22">
        <v>0</v>
      </c>
      <c r="AG350" s="22">
        <v>0</v>
      </c>
      <c r="AH350" s="22">
        <v>0</v>
      </c>
      <c r="AI350" s="22">
        <v>0</v>
      </c>
      <c r="AJ350" s="22">
        <v>0</v>
      </c>
      <c r="AK350" s="22">
        <v>0</v>
      </c>
      <c r="AL350" s="22">
        <v>0</v>
      </c>
      <c r="AM350" s="22">
        <v>0</v>
      </c>
      <c r="AN350" s="22">
        <v>0</v>
      </c>
      <c r="AO350" s="22">
        <v>0</v>
      </c>
      <c r="AP350" s="22">
        <v>80575</v>
      </c>
    </row>
    <row r="351" spans="1:42" x14ac:dyDescent="0.25">
      <c r="A351" s="22" t="s">
        <v>120</v>
      </c>
      <c r="B351" s="22" t="s">
        <v>822</v>
      </c>
      <c r="C351" s="22" t="s">
        <v>823</v>
      </c>
      <c r="D351" s="22" t="s">
        <v>824</v>
      </c>
      <c r="E351" s="22">
        <v>0</v>
      </c>
      <c r="F351" s="22">
        <v>1780798</v>
      </c>
      <c r="G351" s="22">
        <v>0</v>
      </c>
      <c r="H351" s="22">
        <v>0</v>
      </c>
      <c r="I351" s="22">
        <v>0</v>
      </c>
      <c r="J351" s="22">
        <v>0</v>
      </c>
      <c r="K351" s="22">
        <v>0</v>
      </c>
      <c r="L351" s="22">
        <v>0</v>
      </c>
      <c r="M351" s="22">
        <v>0</v>
      </c>
      <c r="N351" s="22">
        <v>0</v>
      </c>
      <c r="O351" s="22">
        <v>5232691</v>
      </c>
      <c r="P351" s="22">
        <v>0</v>
      </c>
      <c r="Q351" s="22">
        <v>0</v>
      </c>
      <c r="R351" s="22">
        <v>0</v>
      </c>
      <c r="S351" s="22">
        <v>0</v>
      </c>
      <c r="T351" s="22">
        <v>311082</v>
      </c>
      <c r="U351" s="22">
        <v>0</v>
      </c>
      <c r="V351" s="22">
        <v>0</v>
      </c>
      <c r="W351" s="22">
        <v>0</v>
      </c>
      <c r="X351" s="22">
        <v>167560</v>
      </c>
      <c r="Y351" s="22">
        <v>0</v>
      </c>
      <c r="Z351" s="22">
        <v>0</v>
      </c>
      <c r="AA351" s="22">
        <v>0</v>
      </c>
      <c r="AB351" s="22">
        <v>0</v>
      </c>
      <c r="AC351" s="22">
        <v>436584</v>
      </c>
      <c r="AD351" s="22">
        <v>0</v>
      </c>
      <c r="AE351" s="22">
        <v>0</v>
      </c>
      <c r="AF351" s="22">
        <v>0</v>
      </c>
      <c r="AG351" s="22">
        <v>0</v>
      </c>
      <c r="AH351" s="22">
        <v>0</v>
      </c>
      <c r="AI351" s="22">
        <v>103544</v>
      </c>
      <c r="AJ351" s="22">
        <v>0</v>
      </c>
      <c r="AK351" s="22">
        <v>0</v>
      </c>
      <c r="AL351" s="22">
        <v>0</v>
      </c>
      <c r="AM351" s="22">
        <v>0</v>
      </c>
      <c r="AN351" s="22">
        <v>0</v>
      </c>
      <c r="AO351" s="22">
        <v>0</v>
      </c>
      <c r="AP351" s="22">
        <v>8032259</v>
      </c>
    </row>
    <row r="352" spans="1:42" x14ac:dyDescent="0.25">
      <c r="A352" s="22"/>
      <c r="B352" s="22"/>
      <c r="C352" s="22"/>
      <c r="D352" s="22" t="s">
        <v>825</v>
      </c>
      <c r="E352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E7877-C3BD-4037-9F84-63C3B371013E}">
  <dimension ref="A1:AP35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1079</v>
      </c>
      <c r="D1" s="20" t="s">
        <v>1123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877</v>
      </c>
      <c r="F2" s="21" t="s">
        <v>878</v>
      </c>
      <c r="G2" s="21" t="s">
        <v>879</v>
      </c>
      <c r="H2" s="21" t="s">
        <v>880</v>
      </c>
      <c r="I2" s="21" t="s">
        <v>881</v>
      </c>
      <c r="J2" s="21" t="s">
        <v>882</v>
      </c>
      <c r="K2" s="21" t="s">
        <v>883</v>
      </c>
      <c r="L2" s="21" t="s">
        <v>884</v>
      </c>
      <c r="M2" s="21" t="s">
        <v>885</v>
      </c>
      <c r="N2" s="21" t="s">
        <v>1081</v>
      </c>
      <c r="O2" s="21" t="s">
        <v>887</v>
      </c>
      <c r="P2" s="21" t="s">
        <v>888</v>
      </c>
      <c r="Q2" s="21" t="s">
        <v>889</v>
      </c>
      <c r="R2" s="21" t="s">
        <v>890</v>
      </c>
      <c r="S2" s="21" t="s">
        <v>891</v>
      </c>
      <c r="T2" s="21" t="s">
        <v>892</v>
      </c>
      <c r="U2" s="21" t="s">
        <v>893</v>
      </c>
      <c r="V2" s="21" t="s">
        <v>894</v>
      </c>
      <c r="W2" s="21" t="s">
        <v>895</v>
      </c>
      <c r="X2" s="21" t="s">
        <v>896</v>
      </c>
      <c r="Y2" s="21" t="s">
        <v>897</v>
      </c>
      <c r="Z2" s="21" t="s">
        <v>1082</v>
      </c>
      <c r="AA2" s="21" t="s">
        <v>899</v>
      </c>
      <c r="AB2" s="21" t="s">
        <v>900</v>
      </c>
      <c r="AC2" s="21" t="s">
        <v>901</v>
      </c>
      <c r="AD2" s="21" t="s">
        <v>902</v>
      </c>
      <c r="AE2" s="21" t="s">
        <v>903</v>
      </c>
      <c r="AF2" s="21" t="s">
        <v>904</v>
      </c>
      <c r="AG2" s="21" t="s">
        <v>905</v>
      </c>
      <c r="AH2" s="21" t="s">
        <v>906</v>
      </c>
      <c r="AI2" s="21" t="s">
        <v>907</v>
      </c>
      <c r="AJ2" s="21" t="s">
        <v>908</v>
      </c>
      <c r="AK2" s="21" t="s">
        <v>909</v>
      </c>
      <c r="AL2" s="21" t="s">
        <v>910</v>
      </c>
      <c r="AM2" s="21" t="s">
        <v>911</v>
      </c>
      <c r="AN2" s="21" t="s">
        <v>912</v>
      </c>
      <c r="AO2" s="21" t="s">
        <v>65</v>
      </c>
      <c r="AP2" s="21" t="s">
        <v>1083</v>
      </c>
    </row>
    <row r="3" spans="1:42" x14ac:dyDescent="0.25">
      <c r="A3" s="21"/>
      <c r="B3" s="21"/>
      <c r="C3" s="21"/>
      <c r="D3" s="21" t="s">
        <v>87</v>
      </c>
      <c r="E3" s="21" t="s">
        <v>1084</v>
      </c>
      <c r="F3" s="21" t="s">
        <v>1085</v>
      </c>
      <c r="G3" s="21" t="s">
        <v>1086</v>
      </c>
      <c r="H3" s="21" t="s">
        <v>1087</v>
      </c>
      <c r="I3" s="21" t="s">
        <v>1088</v>
      </c>
      <c r="J3" s="21" t="s">
        <v>1089</v>
      </c>
      <c r="K3" s="21" t="s">
        <v>1090</v>
      </c>
      <c r="L3" s="21" t="s">
        <v>1091</v>
      </c>
      <c r="M3" s="21" t="s">
        <v>1092</v>
      </c>
      <c r="N3" s="21" t="s">
        <v>1093</v>
      </c>
      <c r="O3" s="21" t="s">
        <v>1094</v>
      </c>
      <c r="P3" s="21" t="s">
        <v>1095</v>
      </c>
      <c r="Q3" s="21" t="s">
        <v>1096</v>
      </c>
      <c r="R3" s="21" t="s">
        <v>1097</v>
      </c>
      <c r="S3" s="21" t="s">
        <v>1098</v>
      </c>
      <c r="T3" s="21" t="s">
        <v>1099</v>
      </c>
      <c r="U3" s="21" t="s">
        <v>1100</v>
      </c>
      <c r="V3" s="21" t="s">
        <v>1101</v>
      </c>
      <c r="W3" s="21" t="s">
        <v>1102</v>
      </c>
      <c r="X3" s="21" t="s">
        <v>1103</v>
      </c>
      <c r="Y3" s="21" t="s">
        <v>1104</v>
      </c>
      <c r="Z3" s="21" t="s">
        <v>1105</v>
      </c>
      <c r="AA3" s="21" t="s">
        <v>1106</v>
      </c>
      <c r="AB3" s="21" t="s">
        <v>1107</v>
      </c>
      <c r="AC3" s="21" t="s">
        <v>1108</v>
      </c>
      <c r="AD3" s="21" t="s">
        <v>1109</v>
      </c>
      <c r="AE3" s="21" t="s">
        <v>1110</v>
      </c>
      <c r="AF3" s="21" t="s">
        <v>1111</v>
      </c>
      <c r="AG3" s="21" t="s">
        <v>1112</v>
      </c>
      <c r="AH3" s="21" t="s">
        <v>1113</v>
      </c>
      <c r="AI3" s="21" t="s">
        <v>1114</v>
      </c>
      <c r="AJ3" s="21" t="s">
        <v>1115</v>
      </c>
      <c r="AK3" s="21" t="s">
        <v>1116</v>
      </c>
      <c r="AL3" s="21" t="s">
        <v>1117</v>
      </c>
      <c r="AM3" s="21" t="s">
        <v>1118</v>
      </c>
      <c r="AN3" s="21" t="s">
        <v>1119</v>
      </c>
      <c r="AO3" s="21" t="s">
        <v>1120</v>
      </c>
      <c r="AP3" s="21" t="s">
        <v>1121</v>
      </c>
    </row>
    <row r="4" spans="1:42" x14ac:dyDescent="0.25">
      <c r="A4" s="22" t="s">
        <v>120</v>
      </c>
      <c r="B4" s="22" t="s">
        <v>121</v>
      </c>
      <c r="C4" s="22" t="s">
        <v>122</v>
      </c>
      <c r="D4" s="22" t="s">
        <v>123</v>
      </c>
      <c r="E4" s="22">
        <v>0</v>
      </c>
      <c r="F4" s="22">
        <v>148326</v>
      </c>
      <c r="G4" s="22">
        <v>0</v>
      </c>
      <c r="H4" s="22">
        <v>27840</v>
      </c>
      <c r="I4" s="22">
        <v>129715</v>
      </c>
      <c r="J4" s="22">
        <v>0</v>
      </c>
      <c r="K4" s="22">
        <v>74306</v>
      </c>
      <c r="L4" s="22">
        <v>9789</v>
      </c>
      <c r="M4" s="22">
        <v>0</v>
      </c>
      <c r="N4" s="22">
        <v>538497</v>
      </c>
      <c r="O4" s="22">
        <v>4548648</v>
      </c>
      <c r="P4" s="22">
        <v>0</v>
      </c>
      <c r="Q4" s="22">
        <v>7820</v>
      </c>
      <c r="R4" s="22">
        <v>905265</v>
      </c>
      <c r="S4" s="22">
        <v>0</v>
      </c>
      <c r="T4" s="22">
        <v>711466</v>
      </c>
      <c r="U4" s="22">
        <v>838366</v>
      </c>
      <c r="V4" s="22">
        <v>19671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1057662</v>
      </c>
      <c r="AJ4" s="22">
        <v>72548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9089919</v>
      </c>
    </row>
    <row r="5" spans="1:42" x14ac:dyDescent="0.25">
      <c r="A5" s="22" t="s">
        <v>120</v>
      </c>
      <c r="B5" s="22" t="s">
        <v>121</v>
      </c>
      <c r="C5" s="22" t="s">
        <v>124</v>
      </c>
      <c r="D5" s="22" t="s">
        <v>125</v>
      </c>
      <c r="E5" s="22">
        <v>0</v>
      </c>
      <c r="F5" s="22">
        <v>90781</v>
      </c>
      <c r="G5" s="22">
        <v>0</v>
      </c>
      <c r="H5" s="22">
        <v>0</v>
      </c>
      <c r="I5" s="22">
        <v>171735</v>
      </c>
      <c r="J5" s="22">
        <v>0</v>
      </c>
      <c r="K5" s="22">
        <v>0</v>
      </c>
      <c r="L5" s="22">
        <v>8918</v>
      </c>
      <c r="M5" s="22">
        <v>0</v>
      </c>
      <c r="N5" s="22">
        <v>5810</v>
      </c>
      <c r="O5" s="22">
        <v>2684617</v>
      </c>
      <c r="P5" s="22">
        <v>5387</v>
      </c>
      <c r="Q5" s="22">
        <v>0</v>
      </c>
      <c r="R5" s="22">
        <v>0</v>
      </c>
      <c r="S5" s="22">
        <v>0</v>
      </c>
      <c r="T5" s="22">
        <v>429429</v>
      </c>
      <c r="U5" s="22">
        <v>210382</v>
      </c>
      <c r="V5" s="22">
        <v>46085</v>
      </c>
      <c r="W5" s="22">
        <v>0</v>
      </c>
      <c r="X5" s="22">
        <v>0</v>
      </c>
      <c r="Y5" s="22">
        <v>0</v>
      </c>
      <c r="Z5" s="22">
        <v>1847</v>
      </c>
      <c r="AA5" s="22">
        <v>0</v>
      </c>
      <c r="AB5" s="22">
        <v>0</v>
      </c>
      <c r="AC5" s="22">
        <v>11432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238853</v>
      </c>
      <c r="AJ5" s="22">
        <v>33776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3939052</v>
      </c>
    </row>
    <row r="6" spans="1:42" x14ac:dyDescent="0.25">
      <c r="A6" s="22" t="s">
        <v>120</v>
      </c>
      <c r="B6" s="22" t="s">
        <v>121</v>
      </c>
      <c r="C6" s="22" t="s">
        <v>126</v>
      </c>
      <c r="D6" s="22" t="s">
        <v>127</v>
      </c>
      <c r="E6" s="22">
        <v>28000</v>
      </c>
      <c r="F6" s="22">
        <v>25895000</v>
      </c>
      <c r="G6" s="22">
        <v>0</v>
      </c>
      <c r="H6" s="22">
        <v>9401000</v>
      </c>
      <c r="I6" s="22">
        <v>8717000</v>
      </c>
      <c r="J6" s="22">
        <v>0</v>
      </c>
      <c r="K6" s="22">
        <v>500000</v>
      </c>
      <c r="L6" s="22">
        <v>259000</v>
      </c>
      <c r="M6" s="22">
        <v>633000</v>
      </c>
      <c r="N6" s="22">
        <v>25969000</v>
      </c>
      <c r="O6" s="22">
        <v>106485000</v>
      </c>
      <c r="P6" s="22">
        <v>0</v>
      </c>
      <c r="Q6" s="22">
        <v>39831000</v>
      </c>
      <c r="R6" s="22">
        <v>16759000</v>
      </c>
      <c r="S6" s="22">
        <v>355000</v>
      </c>
      <c r="T6" s="22">
        <v>29051000</v>
      </c>
      <c r="U6" s="22">
        <v>22884000</v>
      </c>
      <c r="V6" s="22">
        <v>4710000</v>
      </c>
      <c r="W6" s="22">
        <v>219000</v>
      </c>
      <c r="X6" s="22">
        <v>101000</v>
      </c>
      <c r="Y6" s="22">
        <v>0</v>
      </c>
      <c r="Z6" s="22">
        <v>155000</v>
      </c>
      <c r="AA6" s="22">
        <v>0</v>
      </c>
      <c r="AB6" s="22">
        <v>1325000</v>
      </c>
      <c r="AC6" s="22">
        <v>0</v>
      </c>
      <c r="AD6" s="22">
        <v>6207000</v>
      </c>
      <c r="AE6" s="22">
        <v>4474000</v>
      </c>
      <c r="AF6" s="22">
        <v>0</v>
      </c>
      <c r="AG6" s="22">
        <v>0</v>
      </c>
      <c r="AH6" s="22">
        <v>0</v>
      </c>
      <c r="AI6" s="22">
        <v>32554000</v>
      </c>
      <c r="AJ6" s="22">
        <v>5280000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341792000</v>
      </c>
    </row>
    <row r="7" spans="1:42" x14ac:dyDescent="0.25">
      <c r="A7" s="22" t="s">
        <v>120</v>
      </c>
      <c r="B7" s="22" t="s">
        <v>121</v>
      </c>
      <c r="C7" s="22" t="s">
        <v>128</v>
      </c>
      <c r="D7" s="22" t="s">
        <v>129</v>
      </c>
      <c r="E7" s="22">
        <v>0</v>
      </c>
      <c r="F7" s="22">
        <v>45921</v>
      </c>
      <c r="G7" s="22">
        <v>0</v>
      </c>
      <c r="H7" s="22">
        <v>98331</v>
      </c>
      <c r="I7" s="22">
        <v>177297</v>
      </c>
      <c r="J7" s="22">
        <v>0</v>
      </c>
      <c r="K7" s="22">
        <v>18935</v>
      </c>
      <c r="L7" s="22">
        <v>2480</v>
      </c>
      <c r="M7" s="22">
        <v>5552</v>
      </c>
      <c r="N7" s="22">
        <v>303539</v>
      </c>
      <c r="O7" s="22">
        <v>2433552</v>
      </c>
      <c r="P7" s="22">
        <v>66397</v>
      </c>
      <c r="Q7" s="22">
        <v>0</v>
      </c>
      <c r="R7" s="22">
        <v>267485</v>
      </c>
      <c r="S7" s="22">
        <v>0</v>
      </c>
      <c r="T7" s="22">
        <v>984216</v>
      </c>
      <c r="U7" s="22">
        <v>289264</v>
      </c>
      <c r="V7" s="22">
        <v>16692</v>
      </c>
      <c r="W7" s="22">
        <v>0</v>
      </c>
      <c r="X7" s="22">
        <v>0</v>
      </c>
      <c r="Y7" s="22">
        <v>0</v>
      </c>
      <c r="Z7" s="22">
        <v>6138</v>
      </c>
      <c r="AA7" s="22">
        <v>0</v>
      </c>
      <c r="AB7" s="22">
        <v>7360</v>
      </c>
      <c r="AC7" s="22">
        <v>0</v>
      </c>
      <c r="AD7" s="22">
        <v>0</v>
      </c>
      <c r="AE7" s="22">
        <v>0</v>
      </c>
      <c r="AF7" s="22">
        <v>11771</v>
      </c>
      <c r="AG7" s="22">
        <v>0</v>
      </c>
      <c r="AH7" s="22">
        <v>0</v>
      </c>
      <c r="AI7" s="22">
        <v>1211919</v>
      </c>
      <c r="AJ7" s="22">
        <v>24960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5971809</v>
      </c>
    </row>
    <row r="8" spans="1:42" x14ac:dyDescent="0.25">
      <c r="A8" s="22" t="s">
        <v>120</v>
      </c>
      <c r="B8" s="22" t="s">
        <v>121</v>
      </c>
      <c r="C8" s="22" t="s">
        <v>130</v>
      </c>
      <c r="D8" s="22" t="s">
        <v>131</v>
      </c>
      <c r="E8" s="22">
        <v>0</v>
      </c>
      <c r="F8" s="22">
        <v>0</v>
      </c>
      <c r="G8" s="22">
        <v>5885787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5885787</v>
      </c>
    </row>
    <row r="9" spans="1:42" x14ac:dyDescent="0.25">
      <c r="A9" s="22" t="s">
        <v>120</v>
      </c>
      <c r="B9" s="22" t="s">
        <v>121</v>
      </c>
      <c r="C9" s="22" t="s">
        <v>132</v>
      </c>
      <c r="D9" s="22" t="s">
        <v>133</v>
      </c>
      <c r="E9" s="22">
        <v>0</v>
      </c>
      <c r="F9" s="22">
        <v>20278000</v>
      </c>
      <c r="G9" s="22">
        <v>0</v>
      </c>
      <c r="H9" s="22">
        <v>8443000</v>
      </c>
      <c r="I9" s="22">
        <v>1553000</v>
      </c>
      <c r="J9" s="22">
        <v>0</v>
      </c>
      <c r="K9" s="22">
        <v>0</v>
      </c>
      <c r="L9" s="22">
        <v>36000</v>
      </c>
      <c r="M9" s="22">
        <v>0</v>
      </c>
      <c r="N9" s="22">
        <v>27369000</v>
      </c>
      <c r="O9" s="22">
        <v>126408000</v>
      </c>
      <c r="P9" s="22">
        <v>0</v>
      </c>
      <c r="Q9" s="22">
        <v>25352000</v>
      </c>
      <c r="R9" s="22">
        <v>13553000</v>
      </c>
      <c r="S9" s="22">
        <v>1232000</v>
      </c>
      <c r="T9" s="22">
        <v>0</v>
      </c>
      <c r="U9" s="22">
        <v>15272000</v>
      </c>
      <c r="V9" s="22">
        <v>12040000</v>
      </c>
      <c r="W9" s="22">
        <v>0</v>
      </c>
      <c r="X9" s="22">
        <v>98000</v>
      </c>
      <c r="Y9" s="22">
        <v>0</v>
      </c>
      <c r="Z9" s="22">
        <v>462000</v>
      </c>
      <c r="AA9" s="22">
        <v>0</v>
      </c>
      <c r="AB9" s="22">
        <v>274000</v>
      </c>
      <c r="AC9" s="22">
        <v>0</v>
      </c>
      <c r="AD9" s="22">
        <v>0</v>
      </c>
      <c r="AE9" s="22">
        <v>669000</v>
      </c>
      <c r="AF9" s="22">
        <v>15360000</v>
      </c>
      <c r="AG9" s="22">
        <v>0</v>
      </c>
      <c r="AH9" s="22">
        <v>0</v>
      </c>
      <c r="AI9" s="22">
        <v>14712000</v>
      </c>
      <c r="AJ9" s="22">
        <v>9135000</v>
      </c>
      <c r="AK9" s="22">
        <v>1994000</v>
      </c>
      <c r="AL9" s="22">
        <v>0</v>
      </c>
      <c r="AM9" s="22">
        <v>0</v>
      </c>
      <c r="AN9" s="22">
        <v>0</v>
      </c>
      <c r="AO9" s="22">
        <v>0</v>
      </c>
      <c r="AP9" s="22">
        <v>294240000</v>
      </c>
    </row>
    <row r="10" spans="1:42" x14ac:dyDescent="0.25">
      <c r="A10" s="22" t="s">
        <v>120</v>
      </c>
      <c r="B10" s="22" t="s">
        <v>121</v>
      </c>
      <c r="C10" s="22" t="s">
        <v>134</v>
      </c>
      <c r="D10" s="22" t="s">
        <v>135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2601997</v>
      </c>
      <c r="P10" s="22">
        <v>0</v>
      </c>
      <c r="Q10" s="22">
        <v>0</v>
      </c>
      <c r="R10" s="22">
        <v>1300998</v>
      </c>
      <c r="S10" s="22">
        <v>0</v>
      </c>
      <c r="T10" s="22">
        <v>1300998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5203993</v>
      </c>
    </row>
    <row r="11" spans="1:42" x14ac:dyDescent="0.25">
      <c r="A11" s="22" t="s">
        <v>120</v>
      </c>
      <c r="B11" s="22" t="s">
        <v>121</v>
      </c>
      <c r="C11" s="22" t="s">
        <v>136</v>
      </c>
      <c r="D11" s="22" t="s">
        <v>137</v>
      </c>
      <c r="E11" s="22">
        <v>0</v>
      </c>
      <c r="F11" s="22">
        <v>87897</v>
      </c>
      <c r="G11" s="22">
        <v>0</v>
      </c>
      <c r="H11" s="22">
        <v>251264</v>
      </c>
      <c r="I11" s="22">
        <v>243832</v>
      </c>
      <c r="J11" s="22">
        <v>0</v>
      </c>
      <c r="K11" s="22">
        <v>0</v>
      </c>
      <c r="L11" s="22">
        <v>11202</v>
      </c>
      <c r="M11" s="22">
        <v>0</v>
      </c>
      <c r="N11" s="22">
        <v>1096882</v>
      </c>
      <c r="O11" s="22">
        <v>5799666</v>
      </c>
      <c r="P11" s="22">
        <v>1985809</v>
      </c>
      <c r="Q11" s="22">
        <v>258647</v>
      </c>
      <c r="R11" s="22">
        <v>689084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148383</v>
      </c>
      <c r="AF11" s="22">
        <v>0</v>
      </c>
      <c r="AG11" s="22">
        <v>0</v>
      </c>
      <c r="AH11" s="22">
        <v>0</v>
      </c>
      <c r="AI11" s="22">
        <v>662680</v>
      </c>
      <c r="AJ11" s="22">
        <v>600408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11835754</v>
      </c>
    </row>
    <row r="12" spans="1:42" x14ac:dyDescent="0.25">
      <c r="A12" s="22" t="s">
        <v>120</v>
      </c>
      <c r="B12" s="22" t="s">
        <v>121</v>
      </c>
      <c r="C12" s="22" t="s">
        <v>138</v>
      </c>
      <c r="D12" s="22" t="s">
        <v>139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13521656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1040542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14562198</v>
      </c>
    </row>
    <row r="13" spans="1:42" x14ac:dyDescent="0.25">
      <c r="A13" s="22" t="s">
        <v>120</v>
      </c>
      <c r="B13" s="22" t="s">
        <v>121</v>
      </c>
      <c r="C13" s="22" t="s">
        <v>140</v>
      </c>
      <c r="D13" s="22" t="s">
        <v>141</v>
      </c>
      <c r="E13" s="22">
        <v>0</v>
      </c>
      <c r="F13" s="22">
        <v>1504000</v>
      </c>
      <c r="G13" s="22">
        <v>0</v>
      </c>
      <c r="H13" s="22">
        <v>339000</v>
      </c>
      <c r="I13" s="22">
        <v>208000</v>
      </c>
      <c r="J13" s="22">
        <v>5000</v>
      </c>
      <c r="K13" s="22">
        <v>0</v>
      </c>
      <c r="L13" s="22">
        <v>21000</v>
      </c>
      <c r="M13" s="22">
        <v>473000</v>
      </c>
      <c r="N13" s="22">
        <v>1921000</v>
      </c>
      <c r="O13" s="22">
        <v>5469000</v>
      </c>
      <c r="P13" s="22">
        <v>0</v>
      </c>
      <c r="Q13" s="22">
        <v>967000</v>
      </c>
      <c r="R13" s="22">
        <v>2679000</v>
      </c>
      <c r="S13" s="22">
        <v>0</v>
      </c>
      <c r="T13" s="22">
        <v>2890000</v>
      </c>
      <c r="U13" s="22">
        <v>1898000</v>
      </c>
      <c r="V13" s="22">
        <v>864000</v>
      </c>
      <c r="W13" s="22">
        <v>0</v>
      </c>
      <c r="X13" s="22">
        <v>0</v>
      </c>
      <c r="Y13" s="22">
        <v>0</v>
      </c>
      <c r="Z13" s="22">
        <v>14000</v>
      </c>
      <c r="AA13" s="22">
        <v>0</v>
      </c>
      <c r="AB13" s="22">
        <v>0</v>
      </c>
      <c r="AC13" s="22">
        <v>0</v>
      </c>
      <c r="AD13" s="22">
        <v>14000</v>
      </c>
      <c r="AE13" s="22">
        <v>0</v>
      </c>
      <c r="AF13" s="22">
        <v>0</v>
      </c>
      <c r="AG13" s="22">
        <v>0</v>
      </c>
      <c r="AH13" s="22">
        <v>0</v>
      </c>
      <c r="AI13" s="22">
        <v>1478000</v>
      </c>
      <c r="AJ13" s="22">
        <v>702000</v>
      </c>
      <c r="AK13" s="22">
        <v>0</v>
      </c>
      <c r="AL13" s="22">
        <v>0</v>
      </c>
      <c r="AM13" s="22">
        <v>0</v>
      </c>
      <c r="AN13" s="22">
        <v>5311000</v>
      </c>
      <c r="AO13" s="22">
        <v>0</v>
      </c>
      <c r="AP13" s="22">
        <v>26757000</v>
      </c>
    </row>
    <row r="14" spans="1:42" x14ac:dyDescent="0.25">
      <c r="A14" s="22" t="s">
        <v>120</v>
      </c>
      <c r="B14" s="22" t="s">
        <v>121</v>
      </c>
      <c r="C14" s="22" t="s">
        <v>142</v>
      </c>
      <c r="D14" s="22" t="s">
        <v>143</v>
      </c>
      <c r="E14" s="22">
        <v>5000</v>
      </c>
      <c r="F14" s="22">
        <v>3411000</v>
      </c>
      <c r="G14" s="22">
        <v>0</v>
      </c>
      <c r="H14" s="22">
        <v>253000</v>
      </c>
      <c r="I14" s="22">
        <v>124000</v>
      </c>
      <c r="J14" s="22">
        <v>62000</v>
      </c>
      <c r="K14" s="22">
        <v>0</v>
      </c>
      <c r="L14" s="22">
        <v>0</v>
      </c>
      <c r="M14" s="22">
        <v>0</v>
      </c>
      <c r="N14" s="22">
        <v>3449000</v>
      </c>
      <c r="O14" s="22">
        <v>7322000</v>
      </c>
      <c r="P14" s="22">
        <v>172000</v>
      </c>
      <c r="Q14" s="22">
        <v>119000</v>
      </c>
      <c r="R14" s="22">
        <v>1137000</v>
      </c>
      <c r="S14" s="22">
        <v>0</v>
      </c>
      <c r="T14" s="22">
        <v>1942000</v>
      </c>
      <c r="U14" s="22">
        <v>2353000</v>
      </c>
      <c r="V14" s="22">
        <v>395000</v>
      </c>
      <c r="W14" s="22">
        <v>1000</v>
      </c>
      <c r="X14" s="22">
        <v>16000</v>
      </c>
      <c r="Y14" s="22">
        <v>0</v>
      </c>
      <c r="Z14" s="22">
        <v>14000</v>
      </c>
      <c r="AA14" s="22">
        <v>0</v>
      </c>
      <c r="AB14" s="22">
        <v>70000</v>
      </c>
      <c r="AC14" s="22">
        <v>0</v>
      </c>
      <c r="AD14" s="22">
        <v>3000</v>
      </c>
      <c r="AE14" s="22">
        <v>0</v>
      </c>
      <c r="AF14" s="22">
        <v>0</v>
      </c>
      <c r="AG14" s="22">
        <v>0</v>
      </c>
      <c r="AH14" s="22">
        <v>0</v>
      </c>
      <c r="AI14" s="22">
        <v>1521000</v>
      </c>
      <c r="AJ14" s="22">
        <v>89000</v>
      </c>
      <c r="AK14" s="22">
        <v>0</v>
      </c>
      <c r="AL14" s="22">
        <v>0</v>
      </c>
      <c r="AM14" s="22">
        <v>50627000</v>
      </c>
      <c r="AN14" s="22">
        <v>14369000</v>
      </c>
      <c r="AO14" s="22">
        <v>0</v>
      </c>
      <c r="AP14" s="22">
        <v>87454000</v>
      </c>
    </row>
    <row r="15" spans="1:42" x14ac:dyDescent="0.25">
      <c r="A15" s="22" t="s">
        <v>120</v>
      </c>
      <c r="B15" s="22" t="s">
        <v>121</v>
      </c>
      <c r="C15" s="22" t="s">
        <v>144</v>
      </c>
      <c r="D15" s="22" t="s">
        <v>145</v>
      </c>
      <c r="E15" s="22">
        <v>0</v>
      </c>
      <c r="F15" s="22">
        <v>1634055</v>
      </c>
      <c r="G15" s="22">
        <v>0</v>
      </c>
      <c r="H15" s="22">
        <v>153310</v>
      </c>
      <c r="I15" s="22">
        <v>439121</v>
      </c>
      <c r="J15" s="22">
        <v>0</v>
      </c>
      <c r="K15" s="22">
        <v>0</v>
      </c>
      <c r="L15" s="22">
        <v>46551</v>
      </c>
      <c r="M15" s="22">
        <v>229594</v>
      </c>
      <c r="N15" s="22">
        <v>3384930</v>
      </c>
      <c r="O15" s="22">
        <v>23378479</v>
      </c>
      <c r="P15" s="22">
        <v>0</v>
      </c>
      <c r="Q15" s="22">
        <v>638542</v>
      </c>
      <c r="R15" s="22">
        <v>3510093</v>
      </c>
      <c r="S15" s="22">
        <v>0</v>
      </c>
      <c r="T15" s="22">
        <v>4959312</v>
      </c>
      <c r="U15" s="22">
        <v>3862778</v>
      </c>
      <c r="V15" s="22">
        <v>240820</v>
      </c>
      <c r="W15" s="22">
        <v>0</v>
      </c>
      <c r="X15" s="22">
        <v>58178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3273531</v>
      </c>
      <c r="AJ15" s="22">
        <v>776468</v>
      </c>
      <c r="AK15" s="22">
        <v>0</v>
      </c>
      <c r="AL15" s="22">
        <v>0</v>
      </c>
      <c r="AM15" s="22">
        <v>0</v>
      </c>
      <c r="AN15" s="22">
        <v>2617289</v>
      </c>
      <c r="AO15" s="22">
        <v>0</v>
      </c>
      <c r="AP15" s="22">
        <v>49203051</v>
      </c>
    </row>
    <row r="16" spans="1:42" x14ac:dyDescent="0.25">
      <c r="A16" s="22" t="s">
        <v>120</v>
      </c>
      <c r="B16" s="22" t="s">
        <v>121</v>
      </c>
      <c r="C16" s="22" t="s">
        <v>146</v>
      </c>
      <c r="D16" s="22" t="s">
        <v>147</v>
      </c>
      <c r="E16" s="22">
        <v>0</v>
      </c>
      <c r="F16" s="22">
        <v>0</v>
      </c>
      <c r="G16" s="22">
        <v>253293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3221232</v>
      </c>
      <c r="P16" s="22">
        <v>0</v>
      </c>
      <c r="Q16" s="22">
        <v>0</v>
      </c>
      <c r="R16" s="22">
        <v>871380</v>
      </c>
      <c r="S16" s="22">
        <v>0</v>
      </c>
      <c r="T16" s="22">
        <v>1205827</v>
      </c>
      <c r="U16" s="22">
        <v>443504</v>
      </c>
      <c r="V16" s="22">
        <v>0</v>
      </c>
      <c r="W16" s="22">
        <v>0</v>
      </c>
      <c r="X16" s="22">
        <v>96927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415667</v>
      </c>
      <c r="AJ16" s="22">
        <v>232685</v>
      </c>
      <c r="AK16" s="22">
        <v>0</v>
      </c>
      <c r="AL16" s="22">
        <v>32194</v>
      </c>
      <c r="AM16" s="22">
        <v>0</v>
      </c>
      <c r="AN16" s="22">
        <v>0</v>
      </c>
      <c r="AO16" s="22">
        <v>1221009</v>
      </c>
      <c r="AP16" s="22">
        <v>7993718</v>
      </c>
    </row>
    <row r="17" spans="1:42" x14ac:dyDescent="0.25">
      <c r="A17" s="22" t="s">
        <v>120</v>
      </c>
      <c r="B17" s="22" t="s">
        <v>121</v>
      </c>
      <c r="C17" s="22" t="s">
        <v>148</v>
      </c>
      <c r="D17" s="22" t="s">
        <v>149</v>
      </c>
      <c r="E17" s="22">
        <v>0</v>
      </c>
      <c r="F17" s="22">
        <v>1390464</v>
      </c>
      <c r="G17" s="22">
        <v>0</v>
      </c>
      <c r="H17" s="22">
        <v>113694</v>
      </c>
      <c r="I17" s="22">
        <v>486547</v>
      </c>
      <c r="J17" s="22">
        <v>0</v>
      </c>
      <c r="K17" s="22">
        <v>68974</v>
      </c>
      <c r="L17" s="22">
        <v>19341</v>
      </c>
      <c r="M17" s="22">
        <v>0</v>
      </c>
      <c r="N17" s="22">
        <v>270146</v>
      </c>
      <c r="O17" s="22">
        <v>6826984</v>
      </c>
      <c r="P17" s="22">
        <v>0</v>
      </c>
      <c r="Q17" s="22">
        <v>1395939</v>
      </c>
      <c r="R17" s="22">
        <v>1024276</v>
      </c>
      <c r="S17" s="22">
        <v>0</v>
      </c>
      <c r="T17" s="22">
        <v>1541689</v>
      </c>
      <c r="U17" s="22">
        <v>773597</v>
      </c>
      <c r="V17" s="22">
        <v>7956</v>
      </c>
      <c r="W17" s="22">
        <v>0</v>
      </c>
      <c r="X17" s="22">
        <v>2108</v>
      </c>
      <c r="Y17" s="22">
        <v>0</v>
      </c>
      <c r="Z17" s="22">
        <v>127</v>
      </c>
      <c r="AA17" s="22">
        <v>0</v>
      </c>
      <c r="AB17" s="22">
        <v>6378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2933044</v>
      </c>
      <c r="AJ17" s="22">
        <v>474679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17335943</v>
      </c>
    </row>
    <row r="18" spans="1:42" x14ac:dyDescent="0.25">
      <c r="A18" s="22" t="s">
        <v>120</v>
      </c>
      <c r="B18" s="22" t="s">
        <v>121</v>
      </c>
      <c r="C18" s="22" t="s">
        <v>150</v>
      </c>
      <c r="D18" s="22" t="s">
        <v>151</v>
      </c>
      <c r="E18" s="22">
        <v>0</v>
      </c>
      <c r="F18" s="22">
        <v>190644</v>
      </c>
      <c r="G18" s="22">
        <v>0</v>
      </c>
      <c r="H18" s="22">
        <v>56246</v>
      </c>
      <c r="I18" s="22">
        <v>122997</v>
      </c>
      <c r="J18" s="22">
        <v>0</v>
      </c>
      <c r="K18" s="22">
        <v>0</v>
      </c>
      <c r="L18" s="22">
        <v>3782</v>
      </c>
      <c r="M18" s="22">
        <v>0</v>
      </c>
      <c r="N18" s="22">
        <v>483017</v>
      </c>
      <c r="O18" s="22">
        <v>537467</v>
      </c>
      <c r="P18" s="22">
        <v>103865</v>
      </c>
      <c r="Q18" s="22">
        <v>0</v>
      </c>
      <c r="R18" s="22">
        <v>106610</v>
      </c>
      <c r="S18" s="22">
        <v>0</v>
      </c>
      <c r="T18" s="22">
        <v>757045</v>
      </c>
      <c r="U18" s="22">
        <v>207755</v>
      </c>
      <c r="V18" s="22">
        <v>273504</v>
      </c>
      <c r="W18" s="22">
        <v>0</v>
      </c>
      <c r="X18" s="22">
        <v>0</v>
      </c>
      <c r="Y18" s="22">
        <v>0</v>
      </c>
      <c r="Z18" s="22">
        <v>1754</v>
      </c>
      <c r="AA18" s="22">
        <v>0</v>
      </c>
      <c r="AB18" s="22">
        <v>0</v>
      </c>
      <c r="AC18" s="22">
        <v>7794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362155</v>
      </c>
      <c r="AJ18" s="22">
        <v>29411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3244046</v>
      </c>
    </row>
    <row r="19" spans="1:42" x14ac:dyDescent="0.25">
      <c r="A19" s="22" t="s">
        <v>120</v>
      </c>
      <c r="B19" s="22" t="s">
        <v>152</v>
      </c>
      <c r="C19" s="22" t="s">
        <v>153</v>
      </c>
      <c r="D19" s="22" t="s">
        <v>154</v>
      </c>
      <c r="E19" s="22">
        <v>0</v>
      </c>
      <c r="F19" s="22">
        <v>47825</v>
      </c>
      <c r="G19" s="22">
        <v>0</v>
      </c>
      <c r="H19" s="22">
        <v>0</v>
      </c>
      <c r="I19" s="22">
        <v>93909</v>
      </c>
      <c r="J19" s="22">
        <v>0</v>
      </c>
      <c r="K19" s="22">
        <v>17909</v>
      </c>
      <c r="L19" s="22">
        <v>9021</v>
      </c>
      <c r="M19" s="22">
        <v>0</v>
      </c>
      <c r="N19" s="22">
        <v>905253</v>
      </c>
      <c r="O19" s="22">
        <v>860262</v>
      </c>
      <c r="P19" s="22">
        <v>0</v>
      </c>
      <c r="Q19" s="22">
        <v>0</v>
      </c>
      <c r="R19" s="22">
        <v>45154</v>
      </c>
      <c r="S19" s="22">
        <v>0</v>
      </c>
      <c r="T19" s="22">
        <v>527988</v>
      </c>
      <c r="U19" s="22">
        <v>334764</v>
      </c>
      <c r="V19" s="22">
        <v>1066</v>
      </c>
      <c r="W19" s="22">
        <v>0</v>
      </c>
      <c r="X19" s="22">
        <v>852</v>
      </c>
      <c r="Y19" s="22">
        <v>0</v>
      </c>
      <c r="Z19" s="22">
        <v>745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225419</v>
      </c>
      <c r="AJ19" s="22">
        <v>28994</v>
      </c>
      <c r="AK19" s="22">
        <v>3629</v>
      </c>
      <c r="AL19" s="22">
        <v>0</v>
      </c>
      <c r="AM19" s="22">
        <v>0</v>
      </c>
      <c r="AN19" s="22">
        <v>100905</v>
      </c>
      <c r="AO19" s="22">
        <v>0</v>
      </c>
      <c r="AP19" s="22">
        <v>3203695</v>
      </c>
    </row>
    <row r="20" spans="1:42" x14ac:dyDescent="0.25">
      <c r="A20" s="22" t="s">
        <v>120</v>
      </c>
      <c r="B20" s="22" t="s">
        <v>152</v>
      </c>
      <c r="C20" s="22" t="s">
        <v>155</v>
      </c>
      <c r="D20" s="22" t="s">
        <v>156</v>
      </c>
      <c r="E20" s="22">
        <v>0</v>
      </c>
      <c r="F20" s="22">
        <v>76128</v>
      </c>
      <c r="G20" s="22">
        <v>0</v>
      </c>
      <c r="H20" s="22">
        <v>0</v>
      </c>
      <c r="I20" s="22">
        <v>91324</v>
      </c>
      <c r="J20" s="22">
        <v>0</v>
      </c>
      <c r="K20" s="22">
        <v>0</v>
      </c>
      <c r="L20" s="22">
        <v>8485</v>
      </c>
      <c r="M20" s="22">
        <v>0</v>
      </c>
      <c r="N20" s="22">
        <v>188390</v>
      </c>
      <c r="O20" s="22">
        <v>453867</v>
      </c>
      <c r="P20" s="22">
        <v>0</v>
      </c>
      <c r="Q20" s="22">
        <v>0</v>
      </c>
      <c r="R20" s="22">
        <v>20613</v>
      </c>
      <c r="S20" s="22">
        <v>0</v>
      </c>
      <c r="T20" s="22">
        <v>166917</v>
      </c>
      <c r="U20" s="22">
        <v>338916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17375</v>
      </c>
      <c r="AD20" s="22">
        <v>0</v>
      </c>
      <c r="AE20" s="22">
        <v>8588</v>
      </c>
      <c r="AF20" s="22">
        <v>0</v>
      </c>
      <c r="AG20" s="22">
        <v>0</v>
      </c>
      <c r="AH20" s="22">
        <v>0</v>
      </c>
      <c r="AI20" s="22">
        <v>250772</v>
      </c>
      <c r="AJ20" s="22">
        <v>10000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1631375</v>
      </c>
    </row>
    <row r="21" spans="1:42" x14ac:dyDescent="0.25">
      <c r="A21" s="22" t="s">
        <v>120</v>
      </c>
      <c r="B21" s="22" t="s">
        <v>152</v>
      </c>
      <c r="C21" s="22" t="s">
        <v>157</v>
      </c>
      <c r="D21" s="22" t="s">
        <v>158</v>
      </c>
      <c r="E21" s="22">
        <v>0</v>
      </c>
      <c r="F21" s="22">
        <v>82322</v>
      </c>
      <c r="G21" s="22">
        <v>0</v>
      </c>
      <c r="H21" s="22">
        <v>0</v>
      </c>
      <c r="I21" s="22">
        <v>65675</v>
      </c>
      <c r="J21" s="22">
        <v>0</v>
      </c>
      <c r="K21" s="22">
        <v>34169</v>
      </c>
      <c r="L21" s="22">
        <v>3019</v>
      </c>
      <c r="M21" s="22">
        <v>0</v>
      </c>
      <c r="N21" s="22">
        <v>0</v>
      </c>
      <c r="O21" s="22">
        <v>3153885</v>
      </c>
      <c r="P21" s="22">
        <v>7310</v>
      </c>
      <c r="Q21" s="22">
        <v>0</v>
      </c>
      <c r="R21" s="22">
        <v>0</v>
      </c>
      <c r="S21" s="22">
        <v>0</v>
      </c>
      <c r="T21" s="22">
        <v>797143</v>
      </c>
      <c r="U21" s="22">
        <v>247780</v>
      </c>
      <c r="V21" s="22">
        <v>1002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5321</v>
      </c>
      <c r="AC21" s="22">
        <v>77801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141086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4616513</v>
      </c>
    </row>
    <row r="22" spans="1:42" x14ac:dyDescent="0.25">
      <c r="A22" s="22" t="s">
        <v>120</v>
      </c>
      <c r="B22" s="22" t="s">
        <v>152</v>
      </c>
      <c r="C22" s="22" t="s">
        <v>159</v>
      </c>
      <c r="D22" s="22" t="s">
        <v>160</v>
      </c>
      <c r="E22" s="22">
        <v>0</v>
      </c>
      <c r="F22" s="22">
        <v>30929671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784761</v>
      </c>
      <c r="S22" s="22">
        <v>0</v>
      </c>
      <c r="T22" s="22">
        <v>1645213</v>
      </c>
      <c r="U22" s="22">
        <v>1879560</v>
      </c>
      <c r="V22" s="22">
        <v>285670</v>
      </c>
      <c r="W22" s="22">
        <v>221954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156656</v>
      </c>
      <c r="AJ22" s="22">
        <v>495791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36399276</v>
      </c>
    </row>
    <row r="23" spans="1:42" x14ac:dyDescent="0.25">
      <c r="A23" s="22" t="s">
        <v>120</v>
      </c>
      <c r="B23" s="22" t="s">
        <v>152</v>
      </c>
      <c r="C23" s="22" t="s">
        <v>161</v>
      </c>
      <c r="D23" s="22" t="s">
        <v>162</v>
      </c>
      <c r="E23" s="22">
        <v>0</v>
      </c>
      <c r="F23" s="22">
        <v>1955978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5988695</v>
      </c>
      <c r="O23" s="22">
        <v>5943962</v>
      </c>
      <c r="P23" s="22">
        <v>0</v>
      </c>
      <c r="Q23" s="22">
        <v>0</v>
      </c>
      <c r="R23" s="22">
        <v>1088739</v>
      </c>
      <c r="S23" s="22">
        <v>0</v>
      </c>
      <c r="T23" s="22">
        <v>7566534</v>
      </c>
      <c r="U23" s="22">
        <v>2747307</v>
      </c>
      <c r="V23" s="22">
        <v>1840</v>
      </c>
      <c r="W23" s="22">
        <v>0</v>
      </c>
      <c r="X23" s="22">
        <v>0</v>
      </c>
      <c r="Y23" s="22">
        <v>0</v>
      </c>
      <c r="Z23" s="22">
        <v>1071306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316840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26681201</v>
      </c>
    </row>
    <row r="24" spans="1:42" x14ac:dyDescent="0.25">
      <c r="A24" s="22" t="s">
        <v>120</v>
      </c>
      <c r="B24" s="22" t="s">
        <v>163</v>
      </c>
      <c r="C24" s="22" t="s">
        <v>164</v>
      </c>
      <c r="D24" s="22" t="s">
        <v>165</v>
      </c>
      <c r="E24" s="22">
        <v>0</v>
      </c>
      <c r="F24" s="22">
        <v>9630</v>
      </c>
      <c r="G24" s="22">
        <v>0</v>
      </c>
      <c r="H24" s="22">
        <v>0</v>
      </c>
      <c r="I24" s="22">
        <v>2023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175724</v>
      </c>
      <c r="P24" s="22">
        <v>0</v>
      </c>
      <c r="Q24" s="22">
        <v>0</v>
      </c>
      <c r="R24" s="22">
        <v>0</v>
      </c>
      <c r="S24" s="22">
        <v>0</v>
      </c>
      <c r="T24" s="22">
        <v>18081</v>
      </c>
      <c r="U24" s="22">
        <v>2606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5450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760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214274</v>
      </c>
    </row>
    <row r="25" spans="1:42" x14ac:dyDescent="0.25">
      <c r="A25" s="22" t="s">
        <v>120</v>
      </c>
      <c r="B25" s="22" t="s">
        <v>163</v>
      </c>
      <c r="C25" s="22" t="s">
        <v>166</v>
      </c>
      <c r="D25" s="22" t="s">
        <v>167</v>
      </c>
      <c r="E25" s="22">
        <v>0</v>
      </c>
      <c r="F25" s="22">
        <v>129528</v>
      </c>
      <c r="G25" s="22">
        <v>0</v>
      </c>
      <c r="H25" s="22">
        <v>0</v>
      </c>
      <c r="I25" s="22">
        <v>106520</v>
      </c>
      <c r="J25" s="22">
        <v>0</v>
      </c>
      <c r="K25" s="22">
        <v>0</v>
      </c>
      <c r="L25" s="22">
        <v>0</v>
      </c>
      <c r="M25" s="22">
        <v>0</v>
      </c>
      <c r="N25" s="22">
        <v>817926</v>
      </c>
      <c r="O25" s="22">
        <v>4144120</v>
      </c>
      <c r="P25" s="22">
        <v>75709</v>
      </c>
      <c r="Q25" s="22">
        <v>0</v>
      </c>
      <c r="R25" s="22">
        <v>0</v>
      </c>
      <c r="S25" s="22">
        <v>14812</v>
      </c>
      <c r="T25" s="22">
        <v>150971</v>
      </c>
      <c r="U25" s="22">
        <v>47674</v>
      </c>
      <c r="V25" s="22">
        <v>3655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21240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185400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5697555</v>
      </c>
    </row>
    <row r="26" spans="1:42" x14ac:dyDescent="0.25">
      <c r="A26" s="22" t="s">
        <v>120</v>
      </c>
      <c r="B26" s="22" t="s">
        <v>163</v>
      </c>
      <c r="C26" s="22" t="s">
        <v>168</v>
      </c>
      <c r="D26" s="22" t="s">
        <v>169</v>
      </c>
      <c r="E26" s="22">
        <v>0</v>
      </c>
      <c r="F26" s="22">
        <v>14628</v>
      </c>
      <c r="G26" s="22">
        <v>0</v>
      </c>
      <c r="H26" s="22">
        <v>0</v>
      </c>
      <c r="I26" s="22">
        <v>30141</v>
      </c>
      <c r="J26" s="22">
        <v>1620</v>
      </c>
      <c r="K26" s="22">
        <v>805</v>
      </c>
      <c r="L26" s="22">
        <v>0</v>
      </c>
      <c r="M26" s="22">
        <v>0</v>
      </c>
      <c r="N26" s="22">
        <v>0</v>
      </c>
      <c r="O26" s="22">
        <v>1374428</v>
      </c>
      <c r="P26" s="22">
        <v>13062</v>
      </c>
      <c r="Q26" s="22">
        <v>0</v>
      </c>
      <c r="R26" s="22">
        <v>0</v>
      </c>
      <c r="S26" s="22">
        <v>0</v>
      </c>
      <c r="T26" s="22">
        <v>41631</v>
      </c>
      <c r="U26" s="22">
        <v>14911</v>
      </c>
      <c r="V26" s="22">
        <v>36783</v>
      </c>
      <c r="W26" s="22">
        <v>2310</v>
      </c>
      <c r="X26" s="22">
        <v>0</v>
      </c>
      <c r="Y26" s="22">
        <v>0</v>
      </c>
      <c r="Z26" s="22">
        <v>0</v>
      </c>
      <c r="AA26" s="22">
        <v>0</v>
      </c>
      <c r="AB26" s="22">
        <v>850</v>
      </c>
      <c r="AC26" s="22">
        <v>19132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5331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1555632</v>
      </c>
    </row>
    <row r="27" spans="1:42" x14ac:dyDescent="0.25">
      <c r="A27" s="22" t="s">
        <v>120</v>
      </c>
      <c r="B27" s="22" t="s">
        <v>163</v>
      </c>
      <c r="C27" s="22" t="s">
        <v>170</v>
      </c>
      <c r="D27" s="22" t="s">
        <v>171</v>
      </c>
      <c r="E27" s="22">
        <v>0</v>
      </c>
      <c r="F27" s="22">
        <v>32546</v>
      </c>
      <c r="G27" s="22">
        <v>0</v>
      </c>
      <c r="H27" s="22">
        <v>19998</v>
      </c>
      <c r="I27" s="22">
        <v>100861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1949983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39193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31702</v>
      </c>
      <c r="AD27" s="22">
        <v>0</v>
      </c>
      <c r="AE27" s="22">
        <v>0</v>
      </c>
      <c r="AF27" s="22">
        <v>0</v>
      </c>
      <c r="AG27" s="22">
        <v>31763</v>
      </c>
      <c r="AH27" s="22">
        <v>0</v>
      </c>
      <c r="AI27" s="22">
        <v>29363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2235409</v>
      </c>
    </row>
    <row r="28" spans="1:42" x14ac:dyDescent="0.25">
      <c r="A28" s="22" t="s">
        <v>120</v>
      </c>
      <c r="B28" s="22" t="s">
        <v>163</v>
      </c>
      <c r="C28" s="22" t="s">
        <v>172</v>
      </c>
      <c r="D28" s="22" t="s">
        <v>173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</row>
    <row r="29" spans="1:42" x14ac:dyDescent="0.25">
      <c r="A29" s="22" t="s">
        <v>120</v>
      </c>
      <c r="B29" s="22" t="s">
        <v>163</v>
      </c>
      <c r="C29" s="22" t="s">
        <v>174</v>
      </c>
      <c r="D29" s="22" t="s">
        <v>175</v>
      </c>
      <c r="E29" s="22">
        <v>0</v>
      </c>
      <c r="F29" s="22">
        <v>1316626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1316626</v>
      </c>
    </row>
    <row r="30" spans="1:42" x14ac:dyDescent="0.25">
      <c r="A30" s="22" t="s">
        <v>120</v>
      </c>
      <c r="B30" s="22" t="s">
        <v>163</v>
      </c>
      <c r="C30" s="22" t="s">
        <v>176</v>
      </c>
      <c r="D30" s="22" t="s">
        <v>177</v>
      </c>
      <c r="E30" s="22">
        <v>4836</v>
      </c>
      <c r="F30" s="22">
        <v>24816</v>
      </c>
      <c r="G30" s="22">
        <v>0</v>
      </c>
      <c r="H30" s="22">
        <v>0</v>
      </c>
      <c r="I30" s="22">
        <v>57849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4162624</v>
      </c>
      <c r="P30" s="22">
        <v>0</v>
      </c>
      <c r="Q30" s="22">
        <v>0</v>
      </c>
      <c r="R30" s="22">
        <v>0</v>
      </c>
      <c r="S30" s="22">
        <v>0</v>
      </c>
      <c r="T30" s="22">
        <v>22410</v>
      </c>
      <c r="U30" s="22">
        <v>7269</v>
      </c>
      <c r="V30" s="22">
        <v>1968</v>
      </c>
      <c r="W30" s="22">
        <v>0</v>
      </c>
      <c r="X30" s="22">
        <v>0</v>
      </c>
      <c r="Y30" s="22">
        <v>0</v>
      </c>
      <c r="Z30" s="22">
        <v>0</v>
      </c>
      <c r="AA30" s="22">
        <v>1092</v>
      </c>
      <c r="AB30" s="22">
        <v>0</v>
      </c>
      <c r="AC30" s="22">
        <v>20319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2015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4305198</v>
      </c>
    </row>
    <row r="31" spans="1:42" x14ac:dyDescent="0.25">
      <c r="A31" s="22" t="s">
        <v>120</v>
      </c>
      <c r="B31" s="22" t="s">
        <v>163</v>
      </c>
      <c r="C31" s="22" t="s">
        <v>178</v>
      </c>
      <c r="D31" s="22" t="s">
        <v>179</v>
      </c>
      <c r="E31" s="22">
        <v>0</v>
      </c>
      <c r="F31" s="22">
        <v>53491</v>
      </c>
      <c r="G31" s="22">
        <v>0</v>
      </c>
      <c r="H31" s="22">
        <v>0</v>
      </c>
      <c r="I31" s="22">
        <v>251837</v>
      </c>
      <c r="J31" s="22">
        <v>3103</v>
      </c>
      <c r="K31" s="22">
        <v>10265</v>
      </c>
      <c r="L31" s="22">
        <v>42777</v>
      </c>
      <c r="M31" s="22">
        <v>0</v>
      </c>
      <c r="N31" s="22">
        <v>0</v>
      </c>
      <c r="O31" s="22">
        <v>4827720</v>
      </c>
      <c r="P31" s="22">
        <v>0</v>
      </c>
      <c r="Q31" s="22">
        <v>0</v>
      </c>
      <c r="R31" s="22">
        <v>0</v>
      </c>
      <c r="S31" s="22">
        <v>0</v>
      </c>
      <c r="T31" s="22">
        <v>134004</v>
      </c>
      <c r="U31" s="22">
        <v>61054</v>
      </c>
      <c r="V31" s="22">
        <v>23732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11117</v>
      </c>
      <c r="AC31" s="22">
        <v>35013</v>
      </c>
      <c r="AD31" s="22">
        <v>0</v>
      </c>
      <c r="AE31" s="22">
        <v>0</v>
      </c>
      <c r="AF31" s="22">
        <v>0</v>
      </c>
      <c r="AG31" s="22">
        <v>0</v>
      </c>
      <c r="AH31" s="22">
        <v>934</v>
      </c>
      <c r="AI31" s="22">
        <v>151883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5606930</v>
      </c>
    </row>
    <row r="32" spans="1:42" x14ac:dyDescent="0.25">
      <c r="A32" s="22" t="s">
        <v>120</v>
      </c>
      <c r="B32" s="22" t="s">
        <v>163</v>
      </c>
      <c r="C32" s="22" t="s">
        <v>180</v>
      </c>
      <c r="D32" s="22" t="s">
        <v>181</v>
      </c>
      <c r="E32" s="22">
        <v>0</v>
      </c>
      <c r="F32" s="22">
        <v>25502</v>
      </c>
      <c r="G32" s="22">
        <v>0</v>
      </c>
      <c r="H32" s="22">
        <v>4764</v>
      </c>
      <c r="I32" s="22">
        <v>114624</v>
      </c>
      <c r="J32" s="22">
        <v>0</v>
      </c>
      <c r="K32" s="22">
        <v>0</v>
      </c>
      <c r="L32" s="22">
        <v>0</v>
      </c>
      <c r="M32" s="22">
        <v>0</v>
      </c>
      <c r="N32" s="22">
        <v>511541</v>
      </c>
      <c r="O32" s="22">
        <v>2649869</v>
      </c>
      <c r="P32" s="22">
        <v>0</v>
      </c>
      <c r="Q32" s="22">
        <v>0</v>
      </c>
      <c r="R32" s="22">
        <v>0</v>
      </c>
      <c r="S32" s="22">
        <v>0</v>
      </c>
      <c r="T32" s="22">
        <v>30228</v>
      </c>
      <c r="U32" s="22">
        <v>70429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19984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23240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3450181</v>
      </c>
    </row>
    <row r="33" spans="1:42" x14ac:dyDescent="0.25">
      <c r="A33" s="22" t="s">
        <v>120</v>
      </c>
      <c r="B33" s="22" t="s">
        <v>163</v>
      </c>
      <c r="C33" s="22" t="s">
        <v>182</v>
      </c>
      <c r="D33" s="22" t="s">
        <v>183</v>
      </c>
      <c r="E33" s="22">
        <v>0</v>
      </c>
      <c r="F33" s="22">
        <v>66428</v>
      </c>
      <c r="G33" s="22">
        <v>0</v>
      </c>
      <c r="H33" s="22">
        <v>7194</v>
      </c>
      <c r="I33" s="22">
        <v>57062</v>
      </c>
      <c r="J33" s="22">
        <v>0</v>
      </c>
      <c r="K33" s="22">
        <v>0</v>
      </c>
      <c r="L33" s="22">
        <v>0</v>
      </c>
      <c r="M33" s="22">
        <v>640</v>
      </c>
      <c r="N33" s="22">
        <v>0</v>
      </c>
      <c r="O33" s="22">
        <v>2164412</v>
      </c>
      <c r="P33" s="22">
        <v>0</v>
      </c>
      <c r="Q33" s="22">
        <v>0</v>
      </c>
      <c r="R33" s="22">
        <v>0</v>
      </c>
      <c r="S33" s="22">
        <v>0</v>
      </c>
      <c r="T33" s="22">
        <v>18745</v>
      </c>
      <c r="U33" s="22">
        <v>52745</v>
      </c>
      <c r="V33" s="22">
        <v>5167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39442</v>
      </c>
      <c r="AC33" s="22">
        <v>199018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6542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2617395</v>
      </c>
    </row>
    <row r="34" spans="1:42" x14ac:dyDescent="0.25">
      <c r="A34" s="22" t="s">
        <v>120</v>
      </c>
      <c r="B34" s="22" t="s">
        <v>163</v>
      </c>
      <c r="C34" s="22" t="s">
        <v>184</v>
      </c>
      <c r="D34" s="22" t="s">
        <v>185</v>
      </c>
      <c r="E34" s="22">
        <v>0</v>
      </c>
      <c r="F34" s="22">
        <v>0</v>
      </c>
      <c r="G34" s="22">
        <v>578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692219</v>
      </c>
      <c r="O34" s="22">
        <v>1487013</v>
      </c>
      <c r="P34" s="22">
        <v>0</v>
      </c>
      <c r="Q34" s="22">
        <v>0</v>
      </c>
      <c r="R34" s="22">
        <v>0</v>
      </c>
      <c r="S34" s="22">
        <v>0</v>
      </c>
      <c r="T34" s="22">
        <v>1172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145127</v>
      </c>
      <c r="AP34" s="22">
        <v>2326109</v>
      </c>
    </row>
    <row r="35" spans="1:42" x14ac:dyDescent="0.25">
      <c r="A35" s="22" t="s">
        <v>120</v>
      </c>
      <c r="B35" s="22" t="s">
        <v>163</v>
      </c>
      <c r="C35" s="22" t="s">
        <v>186</v>
      </c>
      <c r="D35" s="22" t="s">
        <v>187</v>
      </c>
      <c r="E35" s="22">
        <v>4492</v>
      </c>
      <c r="F35" s="22">
        <v>36484</v>
      </c>
      <c r="G35" s="22">
        <v>0</v>
      </c>
      <c r="H35" s="22">
        <v>0</v>
      </c>
      <c r="I35" s="22">
        <v>87179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1294472</v>
      </c>
      <c r="P35" s="22">
        <v>0</v>
      </c>
      <c r="Q35" s="22">
        <v>0</v>
      </c>
      <c r="R35" s="22">
        <v>0</v>
      </c>
      <c r="S35" s="22">
        <v>0</v>
      </c>
      <c r="T35" s="22">
        <v>103719</v>
      </c>
      <c r="U35" s="22">
        <v>7805</v>
      </c>
      <c r="V35" s="22">
        <v>708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8878</v>
      </c>
      <c r="AC35" s="22">
        <v>40752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1584489</v>
      </c>
    </row>
    <row r="36" spans="1:42" x14ac:dyDescent="0.25">
      <c r="A36" s="22" t="s">
        <v>120</v>
      </c>
      <c r="B36" s="22" t="s">
        <v>163</v>
      </c>
      <c r="C36" s="22" t="s">
        <v>188</v>
      </c>
      <c r="D36" s="22" t="s">
        <v>189</v>
      </c>
      <c r="E36" s="22">
        <v>0</v>
      </c>
      <c r="F36" s="22">
        <v>74820</v>
      </c>
      <c r="G36" s="22">
        <v>0</v>
      </c>
      <c r="H36" s="22">
        <v>13440</v>
      </c>
      <c r="I36" s="22">
        <v>121444</v>
      </c>
      <c r="J36" s="22">
        <v>45690</v>
      </c>
      <c r="K36" s="22">
        <v>16744</v>
      </c>
      <c r="L36" s="22">
        <v>0</v>
      </c>
      <c r="M36" s="22">
        <v>0</v>
      </c>
      <c r="N36" s="22">
        <v>0</v>
      </c>
      <c r="O36" s="22">
        <v>15092803</v>
      </c>
      <c r="P36" s="22">
        <v>26627</v>
      </c>
      <c r="Q36" s="22">
        <v>0</v>
      </c>
      <c r="R36" s="22">
        <v>0</v>
      </c>
      <c r="S36" s="22">
        <v>0</v>
      </c>
      <c r="T36" s="22">
        <v>31217</v>
      </c>
      <c r="U36" s="22">
        <v>21146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8512</v>
      </c>
      <c r="AC36" s="22">
        <v>84956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15537399</v>
      </c>
    </row>
    <row r="37" spans="1:42" x14ac:dyDescent="0.25">
      <c r="A37" s="22" t="s">
        <v>120</v>
      </c>
      <c r="B37" s="22" t="s">
        <v>163</v>
      </c>
      <c r="C37" s="22" t="s">
        <v>190</v>
      </c>
      <c r="D37" s="22" t="s">
        <v>191</v>
      </c>
      <c r="E37" s="22"/>
      <c r="F37" s="22">
        <v>26890</v>
      </c>
      <c r="G37" s="22"/>
      <c r="H37" s="22"/>
      <c r="I37" s="22">
        <v>153151</v>
      </c>
      <c r="J37" s="22"/>
      <c r="K37" s="22"/>
      <c r="L37" s="22"/>
      <c r="M37" s="22"/>
      <c r="N37" s="22">
        <v>29855</v>
      </c>
      <c r="O37" s="22">
        <v>6178824</v>
      </c>
      <c r="P37" s="22"/>
      <c r="Q37" s="22"/>
      <c r="R37" s="22"/>
      <c r="S37" s="22"/>
      <c r="T37" s="22">
        <v>805296</v>
      </c>
      <c r="U37" s="22">
        <v>147496</v>
      </c>
      <c r="V37" s="22">
        <v>16237</v>
      </c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>
        <v>80588</v>
      </c>
      <c r="AJ37" s="22">
        <v>25891</v>
      </c>
      <c r="AK37" s="22"/>
      <c r="AL37" s="22"/>
      <c r="AM37" s="22"/>
      <c r="AN37" s="22"/>
      <c r="AO37" s="22">
        <v>757136</v>
      </c>
      <c r="AP37" s="22">
        <v>8221364</v>
      </c>
    </row>
    <row r="38" spans="1:42" x14ac:dyDescent="0.25">
      <c r="A38" s="22" t="s">
        <v>120</v>
      </c>
      <c r="B38" s="22" t="s">
        <v>163</v>
      </c>
      <c r="C38" s="22" t="s">
        <v>192</v>
      </c>
      <c r="D38" s="22" t="s">
        <v>193</v>
      </c>
      <c r="E38" s="22">
        <v>0</v>
      </c>
      <c r="F38" s="22">
        <v>28205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542560</v>
      </c>
      <c r="P38" s="22">
        <v>45719</v>
      </c>
      <c r="Q38" s="22">
        <v>0</v>
      </c>
      <c r="R38" s="22">
        <v>0</v>
      </c>
      <c r="S38" s="22">
        <v>0</v>
      </c>
      <c r="T38" s="22">
        <v>28639</v>
      </c>
      <c r="U38" s="22">
        <v>10084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24903</v>
      </c>
      <c r="AD38" s="22">
        <v>0</v>
      </c>
      <c r="AE38" s="22">
        <v>0</v>
      </c>
      <c r="AF38" s="22">
        <v>0</v>
      </c>
      <c r="AG38" s="22">
        <v>0</v>
      </c>
      <c r="AH38" s="22">
        <v>10468</v>
      </c>
      <c r="AI38" s="22">
        <v>0</v>
      </c>
      <c r="AJ38" s="22">
        <v>0</v>
      </c>
      <c r="AK38" s="22">
        <v>425</v>
      </c>
      <c r="AL38" s="22">
        <v>0</v>
      </c>
      <c r="AM38" s="22">
        <v>0</v>
      </c>
      <c r="AN38" s="22">
        <v>0</v>
      </c>
      <c r="AO38" s="22">
        <v>0</v>
      </c>
      <c r="AP38" s="22">
        <v>691003</v>
      </c>
    </row>
    <row r="39" spans="1:42" x14ac:dyDescent="0.25">
      <c r="A39" s="22" t="s">
        <v>120</v>
      </c>
      <c r="B39" s="22" t="s">
        <v>163</v>
      </c>
      <c r="C39" s="22" t="s">
        <v>194</v>
      </c>
      <c r="D39" s="22" t="s">
        <v>195</v>
      </c>
      <c r="E39" s="22">
        <v>0</v>
      </c>
      <c r="F39" s="22">
        <v>74987</v>
      </c>
      <c r="G39" s="22">
        <v>0</v>
      </c>
      <c r="H39" s="22">
        <v>9388</v>
      </c>
      <c r="I39" s="22">
        <v>34363</v>
      </c>
      <c r="J39" s="22">
        <v>9015</v>
      </c>
      <c r="K39" s="22">
        <v>0</v>
      </c>
      <c r="L39" s="22">
        <v>0</v>
      </c>
      <c r="M39" s="22">
        <v>1512</v>
      </c>
      <c r="N39" s="22">
        <v>0</v>
      </c>
      <c r="O39" s="22">
        <v>2882407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70882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621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3083175</v>
      </c>
    </row>
    <row r="40" spans="1:42" x14ac:dyDescent="0.25">
      <c r="A40" s="22" t="s">
        <v>120</v>
      </c>
      <c r="B40" s="22" t="s">
        <v>163</v>
      </c>
      <c r="C40" s="22" t="s">
        <v>196</v>
      </c>
      <c r="D40" s="22" t="s">
        <v>197</v>
      </c>
      <c r="E40" s="22"/>
      <c r="F40" s="22">
        <v>248905</v>
      </c>
      <c r="G40" s="22">
        <v>94606</v>
      </c>
      <c r="H40" s="22"/>
      <c r="I40" s="22">
        <v>182623</v>
      </c>
      <c r="J40" s="22"/>
      <c r="K40" s="22"/>
      <c r="L40" s="22">
        <v>5904</v>
      </c>
      <c r="M40" s="22"/>
      <c r="N40" s="22"/>
      <c r="O40" s="22">
        <v>11705758</v>
      </c>
      <c r="P40" s="22">
        <v>64463</v>
      </c>
      <c r="Q40" s="22"/>
      <c r="R40" s="22"/>
      <c r="S40" s="22"/>
      <c r="T40" s="22">
        <v>329034</v>
      </c>
      <c r="U40" s="22">
        <v>94555</v>
      </c>
      <c r="V40" s="22">
        <v>9128</v>
      </c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>
        <v>12743</v>
      </c>
      <c r="AJ40" s="22"/>
      <c r="AK40" s="22"/>
      <c r="AL40" s="22"/>
      <c r="AM40" s="22"/>
      <c r="AN40" s="22"/>
      <c r="AO40" s="22"/>
      <c r="AP40" s="22">
        <v>12747719</v>
      </c>
    </row>
    <row r="41" spans="1:42" x14ac:dyDescent="0.25">
      <c r="A41" s="22" t="s">
        <v>120</v>
      </c>
      <c r="B41" s="22" t="s">
        <v>163</v>
      </c>
      <c r="C41" s="22" t="s">
        <v>198</v>
      </c>
      <c r="D41" s="22" t="s">
        <v>199</v>
      </c>
      <c r="E41" s="22">
        <v>0</v>
      </c>
      <c r="F41" s="22">
        <v>72187</v>
      </c>
      <c r="G41" s="22">
        <v>0</v>
      </c>
      <c r="H41" s="22">
        <v>0</v>
      </c>
      <c r="I41" s="22">
        <v>70882</v>
      </c>
      <c r="J41" s="22">
        <v>400</v>
      </c>
      <c r="K41" s="22">
        <v>0</v>
      </c>
      <c r="L41" s="22">
        <v>4748</v>
      </c>
      <c r="M41" s="22">
        <v>0</v>
      </c>
      <c r="N41" s="22">
        <v>0</v>
      </c>
      <c r="O41" s="22">
        <v>1857489</v>
      </c>
      <c r="P41" s="22">
        <v>0</v>
      </c>
      <c r="Q41" s="22">
        <v>0</v>
      </c>
      <c r="R41" s="22">
        <v>0</v>
      </c>
      <c r="S41" s="22">
        <v>0</v>
      </c>
      <c r="T41" s="22">
        <v>53708</v>
      </c>
      <c r="U41" s="22">
        <v>21404</v>
      </c>
      <c r="V41" s="22">
        <v>1102</v>
      </c>
      <c r="W41" s="22">
        <v>1197</v>
      </c>
      <c r="X41" s="22">
        <v>0</v>
      </c>
      <c r="Y41" s="22">
        <v>0</v>
      </c>
      <c r="Z41" s="22">
        <v>2515</v>
      </c>
      <c r="AA41" s="22">
        <v>0</v>
      </c>
      <c r="AB41" s="22">
        <v>0</v>
      </c>
      <c r="AC41" s="22">
        <v>63085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6280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2154997</v>
      </c>
    </row>
    <row r="42" spans="1:42" x14ac:dyDescent="0.25">
      <c r="A42" s="22" t="s">
        <v>120</v>
      </c>
      <c r="B42" s="22" t="s">
        <v>163</v>
      </c>
      <c r="C42" s="22" t="s">
        <v>200</v>
      </c>
      <c r="D42" s="22" t="s">
        <v>201</v>
      </c>
      <c r="E42" s="22">
        <v>0</v>
      </c>
      <c r="F42" s="22">
        <v>529412</v>
      </c>
      <c r="G42" s="22">
        <v>0</v>
      </c>
      <c r="H42" s="22">
        <v>0</v>
      </c>
      <c r="I42" s="22">
        <v>133339</v>
      </c>
      <c r="J42" s="22">
        <v>11831</v>
      </c>
      <c r="K42" s="22">
        <v>0</v>
      </c>
      <c r="L42" s="22">
        <v>92552</v>
      </c>
      <c r="M42" s="22">
        <v>0</v>
      </c>
      <c r="N42" s="22">
        <v>0</v>
      </c>
      <c r="O42" s="22">
        <v>8638855</v>
      </c>
      <c r="P42" s="22">
        <v>0</v>
      </c>
      <c r="Q42" s="22">
        <v>0</v>
      </c>
      <c r="R42" s="22">
        <v>0</v>
      </c>
      <c r="S42" s="22">
        <v>0</v>
      </c>
      <c r="T42" s="22">
        <v>20077</v>
      </c>
      <c r="U42" s="22">
        <v>26156</v>
      </c>
      <c r="V42" s="22">
        <v>328197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126835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83633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9990887</v>
      </c>
    </row>
    <row r="43" spans="1:42" x14ac:dyDescent="0.25">
      <c r="A43" s="22" t="s">
        <v>120</v>
      </c>
      <c r="B43" s="22" t="s">
        <v>163</v>
      </c>
      <c r="C43" s="22" t="s">
        <v>202</v>
      </c>
      <c r="D43" s="22" t="s">
        <v>203</v>
      </c>
      <c r="E43" s="22">
        <v>0</v>
      </c>
      <c r="F43" s="22">
        <v>35017</v>
      </c>
      <c r="G43" s="22">
        <v>0</v>
      </c>
      <c r="H43" s="22">
        <v>0</v>
      </c>
      <c r="I43" s="22">
        <v>163110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10028062</v>
      </c>
      <c r="P43" s="22">
        <v>0</v>
      </c>
      <c r="Q43" s="22">
        <v>0</v>
      </c>
      <c r="R43" s="22">
        <v>0</v>
      </c>
      <c r="S43" s="22">
        <v>0</v>
      </c>
      <c r="T43" s="22">
        <v>13980</v>
      </c>
      <c r="U43" s="22">
        <v>13594</v>
      </c>
      <c r="V43" s="22">
        <v>0</v>
      </c>
      <c r="W43" s="22">
        <v>0</v>
      </c>
      <c r="X43" s="22">
        <v>15567</v>
      </c>
      <c r="Y43" s="22">
        <v>0</v>
      </c>
      <c r="Z43" s="22">
        <v>0</v>
      </c>
      <c r="AA43" s="22">
        <v>0</v>
      </c>
      <c r="AB43" s="22">
        <v>0</v>
      </c>
      <c r="AC43" s="22">
        <v>71507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20586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10361423</v>
      </c>
    </row>
    <row r="44" spans="1:42" x14ac:dyDescent="0.25">
      <c r="A44" s="22" t="s">
        <v>120</v>
      </c>
      <c r="B44" s="22" t="s">
        <v>163</v>
      </c>
      <c r="C44" s="22" t="s">
        <v>204</v>
      </c>
      <c r="D44" s="22" t="s">
        <v>205</v>
      </c>
      <c r="E44" s="22">
        <v>0</v>
      </c>
      <c r="F44" s="22">
        <v>39100</v>
      </c>
      <c r="G44" s="22">
        <v>0</v>
      </c>
      <c r="H44" s="22">
        <v>0</v>
      </c>
      <c r="I44" s="22">
        <v>165660</v>
      </c>
      <c r="J44" s="22">
        <v>0</v>
      </c>
      <c r="K44" s="22">
        <v>0</v>
      </c>
      <c r="L44" s="22">
        <v>21292</v>
      </c>
      <c r="M44" s="22">
        <v>0</v>
      </c>
      <c r="N44" s="22">
        <v>0</v>
      </c>
      <c r="O44" s="22">
        <v>3017100</v>
      </c>
      <c r="P44" s="22">
        <v>0</v>
      </c>
      <c r="Q44" s="22">
        <v>0</v>
      </c>
      <c r="R44" s="22">
        <v>0</v>
      </c>
      <c r="S44" s="22">
        <v>368635</v>
      </c>
      <c r="T44" s="22">
        <v>287999</v>
      </c>
      <c r="U44" s="22">
        <v>31716</v>
      </c>
      <c r="V44" s="22">
        <v>11744</v>
      </c>
      <c r="W44" s="22">
        <v>0</v>
      </c>
      <c r="X44" s="22">
        <v>0</v>
      </c>
      <c r="Y44" s="22">
        <v>0</v>
      </c>
      <c r="Z44" s="22">
        <v>0</v>
      </c>
      <c r="AA44" s="22">
        <v>7869</v>
      </c>
      <c r="AB44" s="22">
        <v>0</v>
      </c>
      <c r="AC44" s="22">
        <v>42767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23440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4017322</v>
      </c>
    </row>
    <row r="45" spans="1:42" x14ac:dyDescent="0.25">
      <c r="A45" s="22" t="s">
        <v>120</v>
      </c>
      <c r="B45" s="22" t="s">
        <v>163</v>
      </c>
      <c r="C45" s="22" t="s">
        <v>206</v>
      </c>
      <c r="D45" s="22" t="s">
        <v>207</v>
      </c>
      <c r="E45" s="22">
        <v>0</v>
      </c>
      <c r="F45" s="22">
        <v>0</v>
      </c>
      <c r="G45" s="22">
        <v>811878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4972809</v>
      </c>
      <c r="P45" s="22">
        <v>0</v>
      </c>
      <c r="Q45" s="22">
        <v>0</v>
      </c>
      <c r="R45" s="22">
        <v>123368</v>
      </c>
      <c r="S45" s="22">
        <v>0</v>
      </c>
      <c r="T45" s="22">
        <v>508177</v>
      </c>
      <c r="U45" s="22">
        <v>514103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279000</v>
      </c>
      <c r="AH45" s="22">
        <v>0</v>
      </c>
      <c r="AI45" s="22">
        <v>225372</v>
      </c>
      <c r="AJ45" s="22">
        <v>0</v>
      </c>
      <c r="AK45" s="22">
        <v>0</v>
      </c>
      <c r="AL45" s="22">
        <v>0</v>
      </c>
      <c r="AM45" s="22">
        <v>58403</v>
      </c>
      <c r="AN45" s="22">
        <v>0</v>
      </c>
      <c r="AO45" s="22">
        <v>0</v>
      </c>
      <c r="AP45" s="22">
        <v>7493110</v>
      </c>
    </row>
    <row r="46" spans="1:42" x14ac:dyDescent="0.25">
      <c r="A46" s="22" t="s">
        <v>120</v>
      </c>
      <c r="B46" s="22" t="s">
        <v>163</v>
      </c>
      <c r="C46" s="22" t="s">
        <v>208</v>
      </c>
      <c r="D46" s="22" t="s">
        <v>209</v>
      </c>
      <c r="E46" s="22">
        <v>0</v>
      </c>
      <c r="F46" s="22">
        <v>30279</v>
      </c>
      <c r="G46" s="22">
        <v>0</v>
      </c>
      <c r="H46" s="22">
        <v>0</v>
      </c>
      <c r="I46" s="22">
        <v>301593</v>
      </c>
      <c r="J46" s="22">
        <v>2299</v>
      </c>
      <c r="K46" s="22">
        <v>0</v>
      </c>
      <c r="L46" s="22">
        <v>40016</v>
      </c>
      <c r="M46" s="22">
        <v>0</v>
      </c>
      <c r="N46" s="22">
        <v>0</v>
      </c>
      <c r="O46" s="22">
        <v>2881709</v>
      </c>
      <c r="P46" s="22">
        <v>0</v>
      </c>
      <c r="Q46" s="22">
        <v>20760</v>
      </c>
      <c r="R46" s="22">
        <v>0</v>
      </c>
      <c r="S46" s="22">
        <v>0</v>
      </c>
      <c r="T46" s="22">
        <v>18028</v>
      </c>
      <c r="U46" s="22">
        <v>75111</v>
      </c>
      <c r="V46" s="22">
        <v>74092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40415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10204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3494506</v>
      </c>
    </row>
    <row r="47" spans="1:42" x14ac:dyDescent="0.25">
      <c r="A47" s="22" t="s">
        <v>120</v>
      </c>
      <c r="B47" s="22" t="s">
        <v>163</v>
      </c>
      <c r="C47" s="22" t="s">
        <v>210</v>
      </c>
      <c r="D47" s="22" t="s">
        <v>211</v>
      </c>
      <c r="E47" s="22">
        <v>0</v>
      </c>
      <c r="F47" s="22">
        <v>207506</v>
      </c>
      <c r="G47" s="22">
        <v>0</v>
      </c>
      <c r="H47" s="22">
        <v>0</v>
      </c>
      <c r="I47" s="22">
        <v>126656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19366551</v>
      </c>
      <c r="P47" s="22">
        <v>0</v>
      </c>
      <c r="Q47" s="22">
        <v>0</v>
      </c>
      <c r="R47" s="22">
        <v>0</v>
      </c>
      <c r="S47" s="22">
        <v>0</v>
      </c>
      <c r="T47" s="22">
        <v>34906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100037</v>
      </c>
      <c r="AD47" s="22">
        <v>0</v>
      </c>
      <c r="AE47" s="22">
        <v>0</v>
      </c>
      <c r="AF47" s="22">
        <v>0</v>
      </c>
      <c r="AG47" s="22">
        <v>0</v>
      </c>
      <c r="AH47" s="22">
        <v>18799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19854455</v>
      </c>
    </row>
    <row r="48" spans="1:42" x14ac:dyDescent="0.25">
      <c r="A48" s="22" t="s">
        <v>120</v>
      </c>
      <c r="B48" s="22" t="s">
        <v>163</v>
      </c>
      <c r="C48" s="22" t="s">
        <v>212</v>
      </c>
      <c r="D48" s="22" t="s">
        <v>213</v>
      </c>
      <c r="E48" s="22">
        <v>0</v>
      </c>
      <c r="F48" s="22">
        <v>3085</v>
      </c>
      <c r="G48" s="22">
        <v>0</v>
      </c>
      <c r="H48" s="22">
        <v>0</v>
      </c>
      <c r="I48" s="22">
        <v>38612</v>
      </c>
      <c r="J48" s="22">
        <v>2745</v>
      </c>
      <c r="K48" s="22">
        <v>0</v>
      </c>
      <c r="L48" s="22">
        <v>0</v>
      </c>
      <c r="M48" s="22">
        <v>0</v>
      </c>
      <c r="N48" s="22">
        <v>0</v>
      </c>
      <c r="O48" s="22">
        <v>2347226</v>
      </c>
      <c r="P48" s="22">
        <v>0</v>
      </c>
      <c r="Q48" s="22">
        <v>0</v>
      </c>
      <c r="R48" s="22">
        <v>0</v>
      </c>
      <c r="S48" s="22">
        <v>0</v>
      </c>
      <c r="T48" s="22">
        <v>15906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56255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2463829</v>
      </c>
    </row>
    <row r="49" spans="1:42" x14ac:dyDescent="0.25">
      <c r="A49" s="22" t="s">
        <v>120</v>
      </c>
      <c r="B49" s="22" t="s">
        <v>163</v>
      </c>
      <c r="C49" s="22" t="s">
        <v>214</v>
      </c>
      <c r="D49" s="22" t="s">
        <v>215</v>
      </c>
      <c r="E49" s="22">
        <v>0</v>
      </c>
      <c r="F49" s="22">
        <v>193494</v>
      </c>
      <c r="G49" s="22">
        <v>0</v>
      </c>
      <c r="H49" s="22">
        <v>16688</v>
      </c>
      <c r="I49" s="22">
        <v>318889</v>
      </c>
      <c r="J49" s="22">
        <v>8590</v>
      </c>
      <c r="K49" s="22">
        <v>9886</v>
      </c>
      <c r="L49" s="22">
        <v>0</v>
      </c>
      <c r="M49" s="22">
        <v>0</v>
      </c>
      <c r="N49" s="22">
        <v>0</v>
      </c>
      <c r="O49" s="22">
        <v>64428158</v>
      </c>
      <c r="P49" s="22">
        <v>0</v>
      </c>
      <c r="Q49" s="22">
        <v>0</v>
      </c>
      <c r="R49" s="22">
        <v>419</v>
      </c>
      <c r="S49" s="22">
        <v>0</v>
      </c>
      <c r="T49" s="22">
        <v>387705</v>
      </c>
      <c r="U49" s="22">
        <v>266655</v>
      </c>
      <c r="V49" s="22">
        <v>21778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3211</v>
      </c>
      <c r="AC49" s="22">
        <v>75096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155700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65886269</v>
      </c>
    </row>
    <row r="50" spans="1:42" x14ac:dyDescent="0.25">
      <c r="A50" s="22" t="s">
        <v>120</v>
      </c>
      <c r="B50" s="22" t="s">
        <v>163</v>
      </c>
      <c r="C50" s="22" t="s">
        <v>216</v>
      </c>
      <c r="D50" s="22" t="s">
        <v>217</v>
      </c>
      <c r="E50" s="22"/>
      <c r="F50" s="22">
        <v>31216</v>
      </c>
      <c r="G50" s="22"/>
      <c r="H50" s="22"/>
      <c r="I50" s="22">
        <v>35416</v>
      </c>
      <c r="J50" s="22"/>
      <c r="K50" s="22">
        <v>30236</v>
      </c>
      <c r="L50" s="22">
        <v>19465</v>
      </c>
      <c r="M50" s="22"/>
      <c r="N50" s="22"/>
      <c r="O50" s="22">
        <v>4086914</v>
      </c>
      <c r="P50" s="22"/>
      <c r="Q50" s="22"/>
      <c r="R50" s="22">
        <v>16067</v>
      </c>
      <c r="S50" s="22"/>
      <c r="T50" s="22">
        <v>511780</v>
      </c>
      <c r="U50" s="22">
        <v>384310</v>
      </c>
      <c r="V50" s="22">
        <v>24503</v>
      </c>
      <c r="W50" s="22"/>
      <c r="X50" s="22"/>
      <c r="Y50" s="22"/>
      <c r="Z50" s="22"/>
      <c r="AA50" s="22"/>
      <c r="AB50" s="22"/>
      <c r="AC50" s="22">
        <v>20787</v>
      </c>
      <c r="AD50" s="22"/>
      <c r="AE50" s="22"/>
      <c r="AF50" s="22">
        <v>40113</v>
      </c>
      <c r="AG50" s="22"/>
      <c r="AH50" s="22"/>
      <c r="AI50" s="22">
        <v>60523</v>
      </c>
      <c r="AJ50" s="22"/>
      <c r="AK50" s="22"/>
      <c r="AL50" s="22"/>
      <c r="AM50" s="22"/>
      <c r="AN50" s="22"/>
      <c r="AO50" s="22"/>
      <c r="AP50" s="22">
        <v>5261330</v>
      </c>
    </row>
    <row r="51" spans="1:42" x14ac:dyDescent="0.25">
      <c r="A51" s="22" t="s">
        <v>120</v>
      </c>
      <c r="B51" s="22" t="s">
        <v>163</v>
      </c>
      <c r="C51" s="22" t="s">
        <v>218</v>
      </c>
      <c r="D51" s="22" t="s">
        <v>219</v>
      </c>
      <c r="E51" s="22">
        <v>0</v>
      </c>
      <c r="F51" s="22">
        <v>47798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66026</v>
      </c>
      <c r="N51" s="22">
        <v>934632</v>
      </c>
      <c r="O51" s="22">
        <v>5484930</v>
      </c>
      <c r="P51" s="22">
        <v>923712</v>
      </c>
      <c r="Q51" s="22">
        <v>0</v>
      </c>
      <c r="R51" s="22">
        <v>0</v>
      </c>
      <c r="S51" s="22">
        <v>0</v>
      </c>
      <c r="T51" s="22">
        <v>735322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1291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8193711</v>
      </c>
    </row>
    <row r="52" spans="1:42" x14ac:dyDescent="0.25">
      <c r="A52" s="22" t="s">
        <v>120</v>
      </c>
      <c r="B52" s="22" t="s">
        <v>163</v>
      </c>
      <c r="C52" s="22" t="s">
        <v>220</v>
      </c>
      <c r="D52" s="22" t="s">
        <v>221</v>
      </c>
      <c r="E52" s="22">
        <v>435</v>
      </c>
      <c r="F52" s="22">
        <v>18599</v>
      </c>
      <c r="G52" s="22">
        <v>0</v>
      </c>
      <c r="H52" s="22">
        <v>0</v>
      </c>
      <c r="I52" s="22">
        <v>63191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1427764</v>
      </c>
      <c r="P52" s="22">
        <v>0</v>
      </c>
      <c r="Q52" s="22">
        <v>0</v>
      </c>
      <c r="R52" s="22">
        <v>0</v>
      </c>
      <c r="S52" s="22">
        <v>58290</v>
      </c>
      <c r="T52" s="22">
        <v>0</v>
      </c>
      <c r="U52" s="22">
        <v>0</v>
      </c>
      <c r="V52" s="22">
        <v>1312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32277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5423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1607291</v>
      </c>
    </row>
    <row r="53" spans="1:42" x14ac:dyDescent="0.25">
      <c r="A53" s="22" t="s">
        <v>120</v>
      </c>
      <c r="B53" s="22" t="s">
        <v>163</v>
      </c>
      <c r="C53" s="22" t="s">
        <v>222</v>
      </c>
      <c r="D53" s="22" t="s">
        <v>223</v>
      </c>
      <c r="E53" s="22">
        <v>0</v>
      </c>
      <c r="F53" s="22">
        <v>108691</v>
      </c>
      <c r="G53" s="22">
        <v>0</v>
      </c>
      <c r="H53" s="22">
        <v>43842</v>
      </c>
      <c r="I53" s="22">
        <v>6485</v>
      </c>
      <c r="J53" s="22">
        <v>0</v>
      </c>
      <c r="K53" s="22">
        <v>0</v>
      </c>
      <c r="L53" s="22">
        <v>0</v>
      </c>
      <c r="M53" s="22">
        <v>0</v>
      </c>
      <c r="N53" s="22">
        <v>1131924</v>
      </c>
      <c r="O53" s="22">
        <v>9354427</v>
      </c>
      <c r="P53" s="22">
        <v>20070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8920</v>
      </c>
      <c r="AC53" s="22">
        <v>82531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14497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10771387</v>
      </c>
    </row>
    <row r="54" spans="1:42" x14ac:dyDescent="0.25">
      <c r="A54" s="22" t="s">
        <v>120</v>
      </c>
      <c r="B54" s="22" t="s">
        <v>163</v>
      </c>
      <c r="C54" s="22" t="s">
        <v>224</v>
      </c>
      <c r="D54" s="22" t="s">
        <v>225</v>
      </c>
      <c r="E54" s="22">
        <v>0</v>
      </c>
      <c r="F54" s="22">
        <v>47636</v>
      </c>
      <c r="G54" s="22">
        <v>0</v>
      </c>
      <c r="H54" s="22">
        <v>0</v>
      </c>
      <c r="I54" s="22">
        <v>0</v>
      </c>
      <c r="J54" s="22">
        <v>3760</v>
      </c>
      <c r="K54" s="22">
        <v>0</v>
      </c>
      <c r="L54" s="22">
        <v>0</v>
      </c>
      <c r="M54" s="22">
        <v>4282</v>
      </c>
      <c r="N54" s="22">
        <v>6394</v>
      </c>
      <c r="O54" s="22">
        <v>2581801</v>
      </c>
      <c r="P54" s="22">
        <v>0</v>
      </c>
      <c r="Q54" s="22">
        <v>0</v>
      </c>
      <c r="R54" s="22">
        <v>0</v>
      </c>
      <c r="S54" s="22">
        <v>0</v>
      </c>
      <c r="T54" s="22">
        <v>48132</v>
      </c>
      <c r="U54" s="22">
        <v>50596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122990</v>
      </c>
      <c r="AD54" s="22">
        <v>0</v>
      </c>
      <c r="AE54" s="22">
        <v>0</v>
      </c>
      <c r="AF54" s="22">
        <v>0</v>
      </c>
      <c r="AG54" s="22">
        <v>10861</v>
      </c>
      <c r="AH54" s="22">
        <v>0</v>
      </c>
      <c r="AI54" s="22">
        <v>8317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2884769</v>
      </c>
    </row>
    <row r="55" spans="1:42" x14ac:dyDescent="0.25">
      <c r="A55" s="22" t="s">
        <v>120</v>
      </c>
      <c r="B55" s="22" t="s">
        <v>163</v>
      </c>
      <c r="C55" s="22" t="s">
        <v>226</v>
      </c>
      <c r="D55" s="22" t="s">
        <v>227</v>
      </c>
      <c r="E55" s="22">
        <v>0</v>
      </c>
      <c r="F55" s="22">
        <v>50296</v>
      </c>
      <c r="G55" s="22">
        <v>0</v>
      </c>
      <c r="H55" s="22">
        <v>0</v>
      </c>
      <c r="I55" s="22">
        <v>14185</v>
      </c>
      <c r="J55" s="22">
        <v>0</v>
      </c>
      <c r="K55" s="22">
        <v>0</v>
      </c>
      <c r="L55" s="22">
        <v>0</v>
      </c>
      <c r="M55" s="22">
        <v>0</v>
      </c>
      <c r="N55" s="22">
        <v>497404</v>
      </c>
      <c r="O55" s="22">
        <v>683314</v>
      </c>
      <c r="P55" s="22">
        <v>252440</v>
      </c>
      <c r="Q55" s="22">
        <v>0</v>
      </c>
      <c r="R55" s="22">
        <v>0</v>
      </c>
      <c r="S55" s="22">
        <v>0</v>
      </c>
      <c r="T55" s="22">
        <v>251580</v>
      </c>
      <c r="U55" s="22">
        <v>7511</v>
      </c>
      <c r="V55" s="22">
        <v>972</v>
      </c>
      <c r="W55" s="22">
        <v>0</v>
      </c>
      <c r="X55" s="22">
        <v>0</v>
      </c>
      <c r="Y55" s="22">
        <v>0</v>
      </c>
      <c r="Z55" s="22">
        <v>0</v>
      </c>
      <c r="AA55" s="22">
        <v>1408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1759110</v>
      </c>
    </row>
    <row r="56" spans="1:42" x14ac:dyDescent="0.25">
      <c r="A56" s="22" t="s">
        <v>120</v>
      </c>
      <c r="B56" s="22" t="s">
        <v>163</v>
      </c>
      <c r="C56" s="22" t="s">
        <v>228</v>
      </c>
      <c r="D56" s="22" t="s">
        <v>229</v>
      </c>
      <c r="E56" s="22">
        <v>0</v>
      </c>
      <c r="F56" s="22">
        <v>80617</v>
      </c>
      <c r="G56" s="22">
        <v>108541</v>
      </c>
      <c r="H56" s="22">
        <v>0</v>
      </c>
      <c r="I56" s="22">
        <v>27958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1298268</v>
      </c>
      <c r="P56" s="22">
        <v>0</v>
      </c>
      <c r="Q56" s="22">
        <v>0</v>
      </c>
      <c r="R56" s="22">
        <v>0</v>
      </c>
      <c r="S56" s="22">
        <v>514273</v>
      </c>
      <c r="T56" s="22">
        <v>193216</v>
      </c>
      <c r="U56" s="22">
        <v>54204</v>
      </c>
      <c r="V56" s="22">
        <v>5199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45533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7447</v>
      </c>
      <c r="AJ56" s="22">
        <v>1272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2336528</v>
      </c>
    </row>
    <row r="57" spans="1:42" x14ac:dyDescent="0.25">
      <c r="A57" s="22" t="s">
        <v>120</v>
      </c>
      <c r="B57" s="22" t="s">
        <v>163</v>
      </c>
      <c r="C57" s="22" t="s">
        <v>230</v>
      </c>
      <c r="D57" s="22" t="s">
        <v>231</v>
      </c>
      <c r="E57" s="22">
        <v>0</v>
      </c>
      <c r="F57" s="22">
        <v>106324</v>
      </c>
      <c r="G57" s="22">
        <v>0</v>
      </c>
      <c r="H57" s="22">
        <v>0</v>
      </c>
      <c r="I57" s="22">
        <v>139888</v>
      </c>
      <c r="J57" s="22">
        <v>46622</v>
      </c>
      <c r="K57" s="22">
        <v>0</v>
      </c>
      <c r="L57" s="22">
        <v>7417</v>
      </c>
      <c r="M57" s="22">
        <v>0</v>
      </c>
      <c r="N57" s="22">
        <v>0</v>
      </c>
      <c r="O57" s="22">
        <v>4488197</v>
      </c>
      <c r="P57" s="22">
        <v>161186</v>
      </c>
      <c r="Q57" s="22">
        <v>0</v>
      </c>
      <c r="R57" s="22">
        <v>2482</v>
      </c>
      <c r="S57" s="22">
        <v>913049</v>
      </c>
      <c r="T57" s="22">
        <v>482998</v>
      </c>
      <c r="U57" s="22">
        <v>517074</v>
      </c>
      <c r="V57" s="22">
        <v>24110</v>
      </c>
      <c r="W57" s="22">
        <v>76881</v>
      </c>
      <c r="X57" s="22">
        <v>0</v>
      </c>
      <c r="Y57" s="22">
        <v>0</v>
      </c>
      <c r="Z57" s="22">
        <v>0</v>
      </c>
      <c r="AA57" s="22">
        <v>14425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9822</v>
      </c>
      <c r="AH57" s="22">
        <v>0</v>
      </c>
      <c r="AI57" s="22">
        <v>633649</v>
      </c>
      <c r="AJ57" s="22">
        <v>0</v>
      </c>
      <c r="AK57" s="22">
        <v>0</v>
      </c>
      <c r="AL57" s="22">
        <v>36748</v>
      </c>
      <c r="AM57" s="22">
        <v>0</v>
      </c>
      <c r="AN57" s="22">
        <v>0</v>
      </c>
      <c r="AO57" s="22">
        <v>0</v>
      </c>
      <c r="AP57" s="22">
        <v>7660872</v>
      </c>
    </row>
    <row r="58" spans="1:42" x14ac:dyDescent="0.25">
      <c r="A58" s="22" t="s">
        <v>120</v>
      </c>
      <c r="B58" s="22" t="s">
        <v>163</v>
      </c>
      <c r="C58" s="22" t="s">
        <v>232</v>
      </c>
      <c r="D58" s="22" t="s">
        <v>233</v>
      </c>
      <c r="E58" s="22">
        <v>0</v>
      </c>
      <c r="F58" s="22">
        <v>48586</v>
      </c>
      <c r="G58" s="22">
        <v>0</v>
      </c>
      <c r="H58" s="22">
        <v>0</v>
      </c>
      <c r="I58" s="22">
        <v>28890</v>
      </c>
      <c r="J58" s="22">
        <v>1540</v>
      </c>
      <c r="K58" s="22">
        <v>0</v>
      </c>
      <c r="L58" s="22">
        <v>0</v>
      </c>
      <c r="M58" s="22">
        <v>0</v>
      </c>
      <c r="N58" s="22">
        <v>0</v>
      </c>
      <c r="O58" s="22">
        <v>1489555</v>
      </c>
      <c r="P58" s="22">
        <v>0</v>
      </c>
      <c r="Q58" s="22">
        <v>0</v>
      </c>
      <c r="R58" s="22">
        <v>0</v>
      </c>
      <c r="S58" s="22">
        <v>0</v>
      </c>
      <c r="T58" s="22">
        <v>3258</v>
      </c>
      <c r="U58" s="22">
        <v>184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9059</v>
      </c>
      <c r="AC58" s="22">
        <v>52637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6670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1640379</v>
      </c>
    </row>
    <row r="59" spans="1:42" x14ac:dyDescent="0.25">
      <c r="A59" s="22" t="s">
        <v>120</v>
      </c>
      <c r="B59" s="22" t="s">
        <v>163</v>
      </c>
      <c r="C59" s="22" t="s">
        <v>234</v>
      </c>
      <c r="D59" s="22" t="s">
        <v>235</v>
      </c>
      <c r="E59" s="22">
        <v>0</v>
      </c>
      <c r="F59" s="22">
        <v>221131</v>
      </c>
      <c r="G59" s="22">
        <v>0</v>
      </c>
      <c r="H59" s="22">
        <v>13753</v>
      </c>
      <c r="I59" s="22">
        <v>41584</v>
      </c>
      <c r="J59" s="22">
        <v>35397</v>
      </c>
      <c r="K59" s="22">
        <v>40844</v>
      </c>
      <c r="L59" s="22">
        <v>1835</v>
      </c>
      <c r="M59" s="22">
        <v>0</v>
      </c>
      <c r="N59" s="22">
        <v>0</v>
      </c>
      <c r="O59" s="22">
        <v>9516590</v>
      </c>
      <c r="P59" s="22">
        <v>0</v>
      </c>
      <c r="Q59" s="22">
        <v>0</v>
      </c>
      <c r="R59" s="22">
        <v>0</v>
      </c>
      <c r="S59" s="22">
        <v>0</v>
      </c>
      <c r="T59" s="22">
        <v>290383</v>
      </c>
      <c r="U59" s="22">
        <v>260542</v>
      </c>
      <c r="V59" s="22">
        <v>81093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3964</v>
      </c>
      <c r="AC59" s="22">
        <v>5686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315026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10827828</v>
      </c>
    </row>
    <row r="60" spans="1:42" x14ac:dyDescent="0.25">
      <c r="A60" s="22" t="s">
        <v>120</v>
      </c>
      <c r="B60" s="22" t="s">
        <v>163</v>
      </c>
      <c r="C60" s="22" t="s">
        <v>236</v>
      </c>
      <c r="D60" s="22" t="s">
        <v>237</v>
      </c>
      <c r="E60" s="22">
        <v>0</v>
      </c>
      <c r="F60" s="22">
        <v>7710</v>
      </c>
      <c r="G60" s="22">
        <v>0</v>
      </c>
      <c r="H60" s="22">
        <v>0</v>
      </c>
      <c r="I60" s="22">
        <v>12806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316151</v>
      </c>
      <c r="P60" s="22">
        <v>0</v>
      </c>
      <c r="Q60" s="22">
        <v>0</v>
      </c>
      <c r="R60" s="22">
        <v>0</v>
      </c>
      <c r="S60" s="22">
        <v>0</v>
      </c>
      <c r="T60" s="22">
        <v>21968</v>
      </c>
      <c r="U60" s="22">
        <v>0</v>
      </c>
      <c r="V60" s="22">
        <v>2304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17392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16610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394941</v>
      </c>
    </row>
    <row r="61" spans="1:42" x14ac:dyDescent="0.25">
      <c r="A61" s="22" t="s">
        <v>120</v>
      </c>
      <c r="B61" s="22" t="s">
        <v>163</v>
      </c>
      <c r="C61" s="22" t="s">
        <v>238</v>
      </c>
      <c r="D61" s="22" t="s">
        <v>239</v>
      </c>
      <c r="E61" s="22">
        <v>0</v>
      </c>
      <c r="F61" s="22">
        <v>29017</v>
      </c>
      <c r="G61" s="22">
        <v>0</v>
      </c>
      <c r="H61" s="22">
        <v>0</v>
      </c>
      <c r="I61" s="22">
        <v>21859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1574052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39221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1664149</v>
      </c>
    </row>
    <row r="62" spans="1:42" x14ac:dyDescent="0.25">
      <c r="A62" s="22" t="s">
        <v>120</v>
      </c>
      <c r="B62" s="22" t="s">
        <v>163</v>
      </c>
      <c r="C62" s="22" t="s">
        <v>240</v>
      </c>
      <c r="D62" s="22" t="s">
        <v>241</v>
      </c>
      <c r="E62" s="22">
        <v>0</v>
      </c>
      <c r="F62" s="22">
        <v>23959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1786985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13000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1823944</v>
      </c>
    </row>
    <row r="63" spans="1:42" x14ac:dyDescent="0.25">
      <c r="A63" s="22" t="s">
        <v>120</v>
      </c>
      <c r="B63" s="22" t="s">
        <v>163</v>
      </c>
      <c r="C63" s="22" t="s">
        <v>242</v>
      </c>
      <c r="D63" s="22" t="s">
        <v>243</v>
      </c>
      <c r="E63" s="22">
        <v>0</v>
      </c>
      <c r="F63" s="22">
        <v>19017</v>
      </c>
      <c r="G63" s="22">
        <v>383</v>
      </c>
      <c r="H63" s="22">
        <v>0</v>
      </c>
      <c r="I63" s="22">
        <v>65848</v>
      </c>
      <c r="J63" s="22">
        <v>5010</v>
      </c>
      <c r="K63" s="22">
        <v>12391</v>
      </c>
      <c r="L63" s="22">
        <v>4108</v>
      </c>
      <c r="M63" s="22">
        <v>0</v>
      </c>
      <c r="N63" s="22">
        <v>0</v>
      </c>
      <c r="O63" s="22">
        <v>1692217</v>
      </c>
      <c r="P63" s="22">
        <v>23377</v>
      </c>
      <c r="Q63" s="22">
        <v>0</v>
      </c>
      <c r="R63" s="22">
        <v>0</v>
      </c>
      <c r="S63" s="22">
        <v>0</v>
      </c>
      <c r="T63" s="22">
        <v>10122</v>
      </c>
      <c r="U63" s="22">
        <v>9744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24804</v>
      </c>
      <c r="AC63" s="22">
        <v>33878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5299</v>
      </c>
      <c r="AJ63" s="22">
        <v>1243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1907441</v>
      </c>
    </row>
    <row r="64" spans="1:42" x14ac:dyDescent="0.25">
      <c r="A64" s="22" t="s">
        <v>120</v>
      </c>
      <c r="B64" s="22" t="s">
        <v>163</v>
      </c>
      <c r="C64" s="22" t="s">
        <v>244</v>
      </c>
      <c r="D64" s="22" t="s">
        <v>245</v>
      </c>
      <c r="E64" s="22">
        <v>0</v>
      </c>
      <c r="F64" s="22">
        <v>0</v>
      </c>
      <c r="G64" s="22">
        <v>17704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835</v>
      </c>
      <c r="N64" s="22">
        <v>0</v>
      </c>
      <c r="O64" s="22">
        <v>184190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2415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5369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2350</v>
      </c>
      <c r="AJ64" s="22">
        <v>0</v>
      </c>
      <c r="AK64" s="22">
        <v>0</v>
      </c>
      <c r="AL64" s="22">
        <v>909</v>
      </c>
      <c r="AM64" s="22">
        <v>0</v>
      </c>
      <c r="AN64" s="22">
        <v>0</v>
      </c>
      <c r="AO64" s="22">
        <v>0</v>
      </c>
      <c r="AP64" s="22">
        <v>213772</v>
      </c>
    </row>
    <row r="65" spans="1:42" x14ac:dyDescent="0.25">
      <c r="A65" s="22" t="s">
        <v>120</v>
      </c>
      <c r="B65" s="22" t="s">
        <v>163</v>
      </c>
      <c r="C65" s="22" t="s">
        <v>246</v>
      </c>
      <c r="D65" s="22" t="s">
        <v>247</v>
      </c>
      <c r="E65" s="22">
        <v>0</v>
      </c>
      <c r="F65" s="22">
        <v>703213</v>
      </c>
      <c r="G65" s="22">
        <v>0</v>
      </c>
      <c r="H65" s="22">
        <v>0</v>
      </c>
      <c r="I65" s="22">
        <v>296760</v>
      </c>
      <c r="J65" s="22">
        <v>0</v>
      </c>
      <c r="K65" s="22">
        <v>0</v>
      </c>
      <c r="L65" s="22">
        <v>0</v>
      </c>
      <c r="M65" s="22">
        <v>30728</v>
      </c>
      <c r="N65" s="22">
        <v>0</v>
      </c>
      <c r="O65" s="22">
        <v>22677666</v>
      </c>
      <c r="P65" s="22">
        <v>0</v>
      </c>
      <c r="Q65" s="22">
        <v>0</v>
      </c>
      <c r="R65" s="22">
        <v>338122</v>
      </c>
      <c r="S65" s="22">
        <v>27875</v>
      </c>
      <c r="T65" s="22">
        <v>288689</v>
      </c>
      <c r="U65" s="22">
        <v>143734</v>
      </c>
      <c r="V65" s="22">
        <v>205514</v>
      </c>
      <c r="W65" s="22">
        <v>48735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13146</v>
      </c>
      <c r="AH65" s="22">
        <v>0</v>
      </c>
      <c r="AI65" s="22">
        <v>0</v>
      </c>
      <c r="AJ65" s="22">
        <v>0</v>
      </c>
      <c r="AK65" s="22">
        <v>0</v>
      </c>
      <c r="AL65" s="22">
        <v>636</v>
      </c>
      <c r="AM65" s="22">
        <v>0</v>
      </c>
      <c r="AN65" s="22">
        <v>0</v>
      </c>
      <c r="AO65" s="22">
        <v>0</v>
      </c>
      <c r="AP65" s="22">
        <v>24774818</v>
      </c>
    </row>
    <row r="66" spans="1:42" x14ac:dyDescent="0.25">
      <c r="A66" s="22" t="s">
        <v>120</v>
      </c>
      <c r="B66" s="22" t="s">
        <v>163</v>
      </c>
      <c r="C66" s="22" t="s">
        <v>248</v>
      </c>
      <c r="D66" s="22" t="s">
        <v>249</v>
      </c>
      <c r="E66" s="22">
        <v>0</v>
      </c>
      <c r="F66" s="22">
        <v>104040</v>
      </c>
      <c r="G66" s="22">
        <v>0</v>
      </c>
      <c r="H66" s="22">
        <v>43444</v>
      </c>
      <c r="I66" s="22">
        <v>216838</v>
      </c>
      <c r="J66" s="22">
        <v>0</v>
      </c>
      <c r="K66" s="22">
        <v>0</v>
      </c>
      <c r="L66" s="22">
        <v>6518</v>
      </c>
      <c r="M66" s="22">
        <v>0</v>
      </c>
      <c r="N66" s="22">
        <v>1124442</v>
      </c>
      <c r="O66" s="22">
        <v>12581715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1507964</v>
      </c>
      <c r="V66" s="22">
        <v>29822</v>
      </c>
      <c r="W66" s="22">
        <v>0</v>
      </c>
      <c r="X66" s="22">
        <v>0</v>
      </c>
      <c r="Y66" s="22">
        <v>0</v>
      </c>
      <c r="Z66" s="22">
        <v>28773</v>
      </c>
      <c r="AA66" s="22">
        <v>0</v>
      </c>
      <c r="AB66" s="22">
        <v>0</v>
      </c>
      <c r="AC66" s="22">
        <v>53051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176196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15872803</v>
      </c>
    </row>
    <row r="67" spans="1:42" x14ac:dyDescent="0.25">
      <c r="A67" s="22" t="s">
        <v>120</v>
      </c>
      <c r="B67" s="22" t="s">
        <v>163</v>
      </c>
      <c r="C67" s="22" t="s">
        <v>250</v>
      </c>
      <c r="D67" s="22" t="s">
        <v>251</v>
      </c>
      <c r="E67" s="22">
        <v>0</v>
      </c>
      <c r="F67" s="22">
        <v>60928</v>
      </c>
      <c r="G67" s="22">
        <v>0</v>
      </c>
      <c r="H67" s="22">
        <v>0</v>
      </c>
      <c r="I67" s="22">
        <v>120449</v>
      </c>
      <c r="J67" s="22">
        <v>0</v>
      </c>
      <c r="K67" s="22">
        <v>0</v>
      </c>
      <c r="L67" s="22">
        <v>0</v>
      </c>
      <c r="M67" s="22">
        <v>0</v>
      </c>
      <c r="N67" s="22">
        <v>8260</v>
      </c>
      <c r="O67" s="22">
        <v>2584463</v>
      </c>
      <c r="P67" s="22">
        <v>0</v>
      </c>
      <c r="Q67" s="22">
        <v>0</v>
      </c>
      <c r="R67" s="22">
        <v>0</v>
      </c>
      <c r="S67" s="22">
        <v>0</v>
      </c>
      <c r="T67" s="22">
        <v>51141</v>
      </c>
      <c r="U67" s="22">
        <v>0</v>
      </c>
      <c r="V67" s="22">
        <v>115467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58534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1459</v>
      </c>
      <c r="AM67" s="22">
        <v>0</v>
      </c>
      <c r="AN67" s="22">
        <v>0</v>
      </c>
      <c r="AO67" s="22">
        <v>0</v>
      </c>
      <c r="AP67" s="22">
        <v>3000701</v>
      </c>
    </row>
    <row r="68" spans="1:42" x14ac:dyDescent="0.25">
      <c r="A68" s="22" t="s">
        <v>120</v>
      </c>
      <c r="B68" s="22" t="s">
        <v>163</v>
      </c>
      <c r="C68" s="22" t="s">
        <v>252</v>
      </c>
      <c r="D68" s="22" t="s">
        <v>253</v>
      </c>
      <c r="E68" s="22">
        <v>0</v>
      </c>
      <c r="F68" s="22">
        <v>57469</v>
      </c>
      <c r="G68" s="22">
        <v>0</v>
      </c>
      <c r="H68" s="22">
        <v>0</v>
      </c>
      <c r="I68" s="22">
        <v>69161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1067952</v>
      </c>
      <c r="P68" s="22">
        <v>0</v>
      </c>
      <c r="Q68" s="22">
        <v>0</v>
      </c>
      <c r="R68" s="22">
        <v>0</v>
      </c>
      <c r="S68" s="22">
        <v>0</v>
      </c>
      <c r="T68" s="22">
        <v>71297</v>
      </c>
      <c r="U68" s="22">
        <v>0</v>
      </c>
      <c r="V68" s="22">
        <v>12972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36096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34599</v>
      </c>
      <c r="AJ68" s="22">
        <v>0</v>
      </c>
      <c r="AK68" s="22">
        <v>0</v>
      </c>
      <c r="AL68" s="22">
        <v>0</v>
      </c>
      <c r="AM68" s="22">
        <v>160613</v>
      </c>
      <c r="AN68" s="22">
        <v>0</v>
      </c>
      <c r="AO68" s="22">
        <v>0</v>
      </c>
      <c r="AP68" s="22">
        <v>1510159</v>
      </c>
    </row>
    <row r="69" spans="1:42" x14ac:dyDescent="0.25">
      <c r="A69" s="22" t="s">
        <v>120</v>
      </c>
      <c r="B69" s="22" t="s">
        <v>163</v>
      </c>
      <c r="C69" s="22" t="s">
        <v>254</v>
      </c>
      <c r="D69" s="22" t="s">
        <v>255</v>
      </c>
      <c r="E69" s="22">
        <v>0</v>
      </c>
      <c r="F69" s="22">
        <v>22958</v>
      </c>
      <c r="G69" s="22">
        <v>0</v>
      </c>
      <c r="H69" s="22">
        <v>0</v>
      </c>
      <c r="I69" s="22">
        <v>49382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4974710</v>
      </c>
      <c r="P69" s="22">
        <v>6417</v>
      </c>
      <c r="Q69" s="22">
        <v>0</v>
      </c>
      <c r="R69" s="22">
        <v>28933</v>
      </c>
      <c r="S69" s="22">
        <v>0</v>
      </c>
      <c r="T69" s="22">
        <v>12854</v>
      </c>
      <c r="U69" s="22">
        <v>21702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1607</v>
      </c>
      <c r="AB69" s="22">
        <v>0</v>
      </c>
      <c r="AC69" s="22">
        <v>33821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52652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5205036</v>
      </c>
    </row>
    <row r="70" spans="1:42" x14ac:dyDescent="0.25">
      <c r="A70" s="22" t="s">
        <v>120</v>
      </c>
      <c r="B70" s="22" t="s">
        <v>163</v>
      </c>
      <c r="C70" s="22" t="s">
        <v>256</v>
      </c>
      <c r="D70" s="22" t="s">
        <v>257</v>
      </c>
      <c r="E70" s="22">
        <v>0</v>
      </c>
      <c r="F70" s="22">
        <v>12160</v>
      </c>
      <c r="G70" s="22">
        <v>0</v>
      </c>
      <c r="H70" s="22">
        <v>0</v>
      </c>
      <c r="I70" s="22">
        <v>11356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1422659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1000</v>
      </c>
      <c r="Y70" s="22">
        <v>0</v>
      </c>
      <c r="Z70" s="22">
        <v>0</v>
      </c>
      <c r="AA70" s="22">
        <v>1092</v>
      </c>
      <c r="AB70" s="22">
        <v>0</v>
      </c>
      <c r="AC70" s="22">
        <v>10778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1459045</v>
      </c>
    </row>
    <row r="71" spans="1:42" x14ac:dyDescent="0.25">
      <c r="A71" s="22" t="s">
        <v>120</v>
      </c>
      <c r="B71" s="22" t="s">
        <v>163</v>
      </c>
      <c r="C71" s="22" t="s">
        <v>258</v>
      </c>
      <c r="D71" s="22" t="s">
        <v>259</v>
      </c>
      <c r="E71" s="22">
        <v>0</v>
      </c>
      <c r="F71" s="22">
        <v>32091</v>
      </c>
      <c r="G71" s="22">
        <v>0</v>
      </c>
      <c r="H71" s="22">
        <v>0</v>
      </c>
      <c r="I71" s="22">
        <v>62783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2412450</v>
      </c>
      <c r="P71" s="22">
        <v>0</v>
      </c>
      <c r="Q71" s="22">
        <v>0</v>
      </c>
      <c r="R71" s="22">
        <v>0</v>
      </c>
      <c r="S71" s="22">
        <v>0</v>
      </c>
      <c r="T71" s="22">
        <v>56427</v>
      </c>
      <c r="U71" s="22">
        <v>32411</v>
      </c>
      <c r="V71" s="22">
        <v>48999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29029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28337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2702527</v>
      </c>
    </row>
    <row r="72" spans="1:42" x14ac:dyDescent="0.25">
      <c r="A72" s="22" t="s">
        <v>120</v>
      </c>
      <c r="B72" s="22" t="s">
        <v>163</v>
      </c>
      <c r="C72" s="22" t="s">
        <v>260</v>
      </c>
      <c r="D72" s="22" t="s">
        <v>261</v>
      </c>
      <c r="E72" s="22">
        <v>0</v>
      </c>
      <c r="F72" s="22">
        <v>31440</v>
      </c>
      <c r="G72" s="22">
        <v>0</v>
      </c>
      <c r="H72" s="22">
        <v>0</v>
      </c>
      <c r="I72" s="22">
        <v>30248</v>
      </c>
      <c r="J72" s="22">
        <v>0</v>
      </c>
      <c r="K72" s="22">
        <v>0</v>
      </c>
      <c r="L72" s="22">
        <v>15247</v>
      </c>
      <c r="M72" s="22">
        <v>0</v>
      </c>
      <c r="N72" s="22">
        <v>0</v>
      </c>
      <c r="O72" s="22">
        <v>1484129</v>
      </c>
      <c r="P72" s="22">
        <v>0</v>
      </c>
      <c r="Q72" s="22">
        <v>0</v>
      </c>
      <c r="R72" s="22">
        <v>0</v>
      </c>
      <c r="S72" s="22">
        <v>0</v>
      </c>
      <c r="T72" s="22">
        <v>88725</v>
      </c>
      <c r="U72" s="22">
        <v>20790</v>
      </c>
      <c r="V72" s="22">
        <v>3448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32585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36817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1743429</v>
      </c>
    </row>
    <row r="73" spans="1:42" x14ac:dyDescent="0.25">
      <c r="A73" s="22" t="s">
        <v>120</v>
      </c>
      <c r="B73" s="22" t="s">
        <v>163</v>
      </c>
      <c r="C73" s="22" t="s">
        <v>262</v>
      </c>
      <c r="D73" s="22" t="s">
        <v>263</v>
      </c>
      <c r="E73" s="22">
        <v>0</v>
      </c>
      <c r="F73" s="22">
        <v>46414</v>
      </c>
      <c r="G73" s="22">
        <v>0</v>
      </c>
      <c r="H73" s="22">
        <v>0</v>
      </c>
      <c r="I73" s="22">
        <v>79188</v>
      </c>
      <c r="J73" s="22">
        <v>0</v>
      </c>
      <c r="K73" s="22">
        <v>0</v>
      </c>
      <c r="L73" s="22">
        <v>14716</v>
      </c>
      <c r="M73" s="22">
        <v>0</v>
      </c>
      <c r="N73" s="22">
        <v>0</v>
      </c>
      <c r="O73" s="22">
        <v>2872667</v>
      </c>
      <c r="P73" s="22">
        <v>0</v>
      </c>
      <c r="Q73" s="22">
        <v>0</v>
      </c>
      <c r="R73" s="22">
        <v>0</v>
      </c>
      <c r="S73" s="22">
        <v>0</v>
      </c>
      <c r="T73" s="22">
        <v>13296</v>
      </c>
      <c r="U73" s="22">
        <v>68647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51148</v>
      </c>
      <c r="AD73" s="22">
        <v>30722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3176798</v>
      </c>
    </row>
    <row r="74" spans="1:42" x14ac:dyDescent="0.25">
      <c r="A74" s="22" t="s">
        <v>120</v>
      </c>
      <c r="B74" s="22" t="s">
        <v>163</v>
      </c>
      <c r="C74" s="22" t="s">
        <v>264</v>
      </c>
      <c r="D74" s="22" t="s">
        <v>265</v>
      </c>
      <c r="E74" s="22">
        <v>0</v>
      </c>
      <c r="F74" s="22">
        <v>190004</v>
      </c>
      <c r="G74" s="22">
        <v>0</v>
      </c>
      <c r="H74" s="22">
        <v>0</v>
      </c>
      <c r="I74" s="22">
        <v>146002</v>
      </c>
      <c r="J74" s="22">
        <v>0</v>
      </c>
      <c r="K74" s="22">
        <v>0</v>
      </c>
      <c r="L74" s="22">
        <v>32725</v>
      </c>
      <c r="M74" s="22">
        <v>0</v>
      </c>
      <c r="N74" s="22">
        <v>60348</v>
      </c>
      <c r="O74" s="22">
        <v>4541240</v>
      </c>
      <c r="P74" s="22">
        <v>0</v>
      </c>
      <c r="Q74" s="22">
        <v>0</v>
      </c>
      <c r="R74" s="22">
        <v>31395</v>
      </c>
      <c r="S74" s="22">
        <v>0</v>
      </c>
      <c r="T74" s="22">
        <v>431921</v>
      </c>
      <c r="U74" s="22">
        <v>261858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2385</v>
      </c>
      <c r="AC74" s="22">
        <v>69458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38517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5805853</v>
      </c>
    </row>
    <row r="75" spans="1:42" x14ac:dyDescent="0.25">
      <c r="A75" s="22" t="s">
        <v>120</v>
      </c>
      <c r="B75" s="22" t="s">
        <v>163</v>
      </c>
      <c r="C75" s="22" t="s">
        <v>266</v>
      </c>
      <c r="D75" s="22" t="s">
        <v>267</v>
      </c>
      <c r="E75" s="22">
        <v>0</v>
      </c>
      <c r="F75" s="22">
        <v>28030</v>
      </c>
      <c r="G75" s="22">
        <v>0</v>
      </c>
      <c r="H75" s="22">
        <v>0</v>
      </c>
      <c r="I75" s="22">
        <v>46074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2597137</v>
      </c>
      <c r="P75" s="22">
        <v>0</v>
      </c>
      <c r="Q75" s="22">
        <v>0</v>
      </c>
      <c r="R75" s="22">
        <v>0</v>
      </c>
      <c r="S75" s="22">
        <v>0</v>
      </c>
      <c r="T75" s="22">
        <v>133327</v>
      </c>
      <c r="U75" s="22">
        <v>0</v>
      </c>
      <c r="V75" s="22">
        <v>8734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121445</v>
      </c>
      <c r="AD75" s="22">
        <v>0</v>
      </c>
      <c r="AE75" s="22">
        <v>0</v>
      </c>
      <c r="AF75" s="22">
        <v>0</v>
      </c>
      <c r="AG75" s="22">
        <v>10974</v>
      </c>
      <c r="AH75" s="22">
        <v>0</v>
      </c>
      <c r="AI75" s="22">
        <v>20246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2965967</v>
      </c>
    </row>
    <row r="76" spans="1:42" x14ac:dyDescent="0.25">
      <c r="A76" s="22" t="s">
        <v>120</v>
      </c>
      <c r="B76" s="22" t="s">
        <v>163</v>
      </c>
      <c r="C76" s="22" t="s">
        <v>268</v>
      </c>
      <c r="D76" s="22" t="s">
        <v>269</v>
      </c>
      <c r="E76" s="22">
        <v>0</v>
      </c>
      <c r="F76" s="22">
        <v>33047</v>
      </c>
      <c r="G76" s="22">
        <v>0</v>
      </c>
      <c r="H76" s="22">
        <v>0</v>
      </c>
      <c r="I76" s="22">
        <v>67051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800940</v>
      </c>
      <c r="P76" s="22">
        <v>0</v>
      </c>
      <c r="Q76" s="22">
        <v>0</v>
      </c>
      <c r="R76" s="22">
        <v>0</v>
      </c>
      <c r="S76" s="22">
        <v>0</v>
      </c>
      <c r="T76" s="22">
        <v>50197</v>
      </c>
      <c r="U76" s="22">
        <v>108344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3339</v>
      </c>
      <c r="AC76" s="22">
        <v>48548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32778</v>
      </c>
      <c r="AJ76" s="22">
        <v>0</v>
      </c>
      <c r="AK76" s="22">
        <v>0</v>
      </c>
      <c r="AL76" s="22">
        <v>0</v>
      </c>
      <c r="AM76" s="22">
        <v>120702</v>
      </c>
      <c r="AN76" s="22">
        <v>0</v>
      </c>
      <c r="AO76" s="22">
        <v>0</v>
      </c>
      <c r="AP76" s="22">
        <v>1264946</v>
      </c>
    </row>
    <row r="77" spans="1:42" x14ac:dyDescent="0.25">
      <c r="A77" s="22" t="s">
        <v>120</v>
      </c>
      <c r="B77" s="22" t="s">
        <v>163</v>
      </c>
      <c r="C77" s="22" t="s">
        <v>270</v>
      </c>
      <c r="D77" s="22" t="s">
        <v>271</v>
      </c>
      <c r="E77" s="22">
        <v>0</v>
      </c>
      <c r="F77" s="22">
        <v>55091</v>
      </c>
      <c r="G77" s="22">
        <v>0</v>
      </c>
      <c r="H77" s="22">
        <v>0</v>
      </c>
      <c r="I77" s="22">
        <v>35558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1629973</v>
      </c>
      <c r="P77" s="22">
        <v>0</v>
      </c>
      <c r="Q77" s="22">
        <v>0</v>
      </c>
      <c r="R77" s="22">
        <v>0</v>
      </c>
      <c r="S77" s="22">
        <v>0</v>
      </c>
      <c r="T77" s="22">
        <v>17382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19431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6987</v>
      </c>
      <c r="AJ77" s="22">
        <v>0</v>
      </c>
      <c r="AK77" s="22">
        <v>0</v>
      </c>
      <c r="AL77" s="22">
        <v>0</v>
      </c>
      <c r="AM77" s="22">
        <v>169423</v>
      </c>
      <c r="AN77" s="22">
        <v>0</v>
      </c>
      <c r="AO77" s="22">
        <v>0</v>
      </c>
      <c r="AP77" s="22">
        <v>1933845</v>
      </c>
    </row>
    <row r="78" spans="1:42" x14ac:dyDescent="0.25">
      <c r="A78" s="22" t="s">
        <v>120</v>
      </c>
      <c r="B78" s="22" t="s">
        <v>163</v>
      </c>
      <c r="C78" s="22" t="s">
        <v>272</v>
      </c>
      <c r="D78" s="22" t="s">
        <v>273</v>
      </c>
      <c r="E78" s="22">
        <v>0</v>
      </c>
      <c r="F78" s="22">
        <v>26595</v>
      </c>
      <c r="G78" s="22">
        <v>0</v>
      </c>
      <c r="H78" s="22">
        <v>0</v>
      </c>
      <c r="I78" s="22">
        <v>82190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10549468</v>
      </c>
      <c r="P78" s="22">
        <v>0</v>
      </c>
      <c r="Q78" s="22">
        <v>0</v>
      </c>
      <c r="R78" s="22">
        <v>0</v>
      </c>
      <c r="S78" s="22">
        <v>0</v>
      </c>
      <c r="T78" s="22">
        <v>90662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35309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958025</v>
      </c>
      <c r="AN78" s="22">
        <v>0</v>
      </c>
      <c r="AO78" s="22">
        <v>0</v>
      </c>
      <c r="AP78" s="22">
        <v>11742249</v>
      </c>
    </row>
    <row r="79" spans="1:42" x14ac:dyDescent="0.25">
      <c r="A79" s="22" t="s">
        <v>120</v>
      </c>
      <c r="B79" s="22" t="s">
        <v>163</v>
      </c>
      <c r="C79" s="22" t="s">
        <v>274</v>
      </c>
      <c r="D79" s="22" t="s">
        <v>275</v>
      </c>
      <c r="E79" s="22">
        <v>0</v>
      </c>
      <c r="F79" s="22">
        <v>247777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35355</v>
      </c>
      <c r="M79" s="22">
        <v>0</v>
      </c>
      <c r="N79" s="22">
        <v>0</v>
      </c>
      <c r="O79" s="22">
        <v>2792926</v>
      </c>
      <c r="P79" s="22">
        <v>0</v>
      </c>
      <c r="Q79" s="22">
        <v>0</v>
      </c>
      <c r="R79" s="22">
        <v>0</v>
      </c>
      <c r="S79" s="22">
        <v>0</v>
      </c>
      <c r="T79" s="22">
        <v>7556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46043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3129657</v>
      </c>
    </row>
    <row r="80" spans="1:42" x14ac:dyDescent="0.25">
      <c r="A80" s="22" t="s">
        <v>120</v>
      </c>
      <c r="B80" s="22" t="s">
        <v>163</v>
      </c>
      <c r="C80" s="22" t="s">
        <v>276</v>
      </c>
      <c r="D80" s="22" t="s">
        <v>277</v>
      </c>
      <c r="E80" s="22">
        <v>0</v>
      </c>
      <c r="F80" s="22">
        <v>18980</v>
      </c>
      <c r="G80" s="22">
        <v>0</v>
      </c>
      <c r="H80" s="22">
        <v>0</v>
      </c>
      <c r="I80" s="22">
        <v>98420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10323850</v>
      </c>
      <c r="P80" s="22">
        <v>0</v>
      </c>
      <c r="Q80" s="22">
        <v>0</v>
      </c>
      <c r="R80" s="22">
        <v>0</v>
      </c>
      <c r="S80" s="22">
        <v>0</v>
      </c>
      <c r="T80" s="22">
        <v>26192</v>
      </c>
      <c r="U80" s="22">
        <v>20708</v>
      </c>
      <c r="V80" s="22">
        <v>17074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61257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56522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10623003</v>
      </c>
    </row>
    <row r="81" spans="1:42" x14ac:dyDescent="0.25">
      <c r="A81" s="22" t="s">
        <v>120</v>
      </c>
      <c r="B81" s="22" t="s">
        <v>163</v>
      </c>
      <c r="C81" s="22" t="s">
        <v>278</v>
      </c>
      <c r="D81" s="22" t="s">
        <v>279</v>
      </c>
      <c r="E81" s="22">
        <v>0</v>
      </c>
      <c r="F81" s="22">
        <v>24544</v>
      </c>
      <c r="G81" s="22">
        <v>0</v>
      </c>
      <c r="H81" s="22">
        <v>0</v>
      </c>
      <c r="I81" s="22">
        <v>97904</v>
      </c>
      <c r="J81" s="22">
        <v>0</v>
      </c>
      <c r="K81" s="22">
        <v>0</v>
      </c>
      <c r="L81" s="22">
        <v>15355</v>
      </c>
      <c r="M81" s="22">
        <v>0</v>
      </c>
      <c r="N81" s="22">
        <v>0</v>
      </c>
      <c r="O81" s="22">
        <v>1013463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13854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53230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11040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1229390</v>
      </c>
    </row>
    <row r="82" spans="1:42" x14ac:dyDescent="0.25">
      <c r="A82" s="22" t="s">
        <v>120</v>
      </c>
      <c r="B82" s="22" t="s">
        <v>163</v>
      </c>
      <c r="C82" s="22" t="s">
        <v>280</v>
      </c>
      <c r="D82" s="22" t="s">
        <v>281</v>
      </c>
      <c r="E82" s="22">
        <v>0</v>
      </c>
      <c r="F82" s="22">
        <v>8672</v>
      </c>
      <c r="G82" s="22">
        <v>0</v>
      </c>
      <c r="H82" s="22">
        <v>0</v>
      </c>
      <c r="I82" s="22">
        <v>23429</v>
      </c>
      <c r="J82" s="22">
        <v>0</v>
      </c>
      <c r="K82" s="22">
        <v>0</v>
      </c>
      <c r="L82" s="22">
        <v>43056</v>
      </c>
      <c r="M82" s="22">
        <v>0</v>
      </c>
      <c r="N82" s="22">
        <v>0</v>
      </c>
      <c r="O82" s="22">
        <v>541580</v>
      </c>
      <c r="P82" s="22">
        <v>0</v>
      </c>
      <c r="Q82" s="22">
        <v>0</v>
      </c>
      <c r="R82" s="22">
        <v>0</v>
      </c>
      <c r="S82" s="22">
        <v>0</v>
      </c>
      <c r="T82" s="22">
        <v>4218</v>
      </c>
      <c r="U82" s="22">
        <v>0</v>
      </c>
      <c r="V82" s="22">
        <v>1395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16405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45349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684104</v>
      </c>
    </row>
    <row r="83" spans="1:42" x14ac:dyDescent="0.25">
      <c r="A83" s="22" t="s">
        <v>120</v>
      </c>
      <c r="B83" s="22" t="s">
        <v>163</v>
      </c>
      <c r="C83" s="22" t="s">
        <v>282</v>
      </c>
      <c r="D83" s="22" t="s">
        <v>283</v>
      </c>
      <c r="E83" s="22">
        <v>0</v>
      </c>
      <c r="F83" s="22">
        <v>2190012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2190012</v>
      </c>
    </row>
    <row r="84" spans="1:42" x14ac:dyDescent="0.25">
      <c r="A84" s="22" t="s">
        <v>120</v>
      </c>
      <c r="B84" s="22" t="s">
        <v>163</v>
      </c>
      <c r="C84" s="22" t="s">
        <v>284</v>
      </c>
      <c r="D84" s="22" t="s">
        <v>285</v>
      </c>
      <c r="E84" s="22">
        <v>0</v>
      </c>
      <c r="F84" s="22">
        <v>124617</v>
      </c>
      <c r="G84" s="22">
        <v>0</v>
      </c>
      <c r="H84" s="22">
        <v>7684</v>
      </c>
      <c r="I84" s="22">
        <v>16175</v>
      </c>
      <c r="J84" s="22">
        <v>0</v>
      </c>
      <c r="K84" s="22">
        <v>0</v>
      </c>
      <c r="L84" s="22">
        <v>2497</v>
      </c>
      <c r="M84" s="22">
        <v>0</v>
      </c>
      <c r="N84" s="22">
        <v>0</v>
      </c>
      <c r="O84" s="22">
        <v>11921986</v>
      </c>
      <c r="P84" s="22">
        <v>0</v>
      </c>
      <c r="Q84" s="22">
        <v>0</v>
      </c>
      <c r="R84" s="22">
        <v>0</v>
      </c>
      <c r="S84" s="22">
        <v>0</v>
      </c>
      <c r="T84" s="22">
        <v>375793</v>
      </c>
      <c r="U84" s="22">
        <v>192161</v>
      </c>
      <c r="V84" s="22">
        <v>14648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68689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12724250</v>
      </c>
    </row>
    <row r="85" spans="1:42" x14ac:dyDescent="0.25">
      <c r="A85" s="22" t="s">
        <v>120</v>
      </c>
      <c r="B85" s="22" t="s">
        <v>163</v>
      </c>
      <c r="C85" s="22" t="s">
        <v>286</v>
      </c>
      <c r="D85" s="22" t="s">
        <v>287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5325210</v>
      </c>
      <c r="AP85" s="22">
        <v>5325210</v>
      </c>
    </row>
    <row r="86" spans="1:42" x14ac:dyDescent="0.25">
      <c r="A86" s="22" t="s">
        <v>120</v>
      </c>
      <c r="B86" s="22" t="s">
        <v>163</v>
      </c>
      <c r="C86" s="22" t="s">
        <v>288</v>
      </c>
      <c r="D86" s="22" t="s">
        <v>289</v>
      </c>
      <c r="E86" s="22">
        <v>0</v>
      </c>
      <c r="F86" s="22">
        <v>74419</v>
      </c>
      <c r="G86" s="22">
        <v>0</v>
      </c>
      <c r="H86" s="22">
        <v>0</v>
      </c>
      <c r="I86" s="22">
        <v>63720</v>
      </c>
      <c r="J86" s="22">
        <v>0</v>
      </c>
      <c r="K86" s="22">
        <v>0</v>
      </c>
      <c r="L86" s="22">
        <v>2625</v>
      </c>
      <c r="M86" s="22">
        <v>0</v>
      </c>
      <c r="N86" s="22">
        <v>0</v>
      </c>
      <c r="O86" s="22">
        <v>906535</v>
      </c>
      <c r="P86" s="22">
        <v>14739</v>
      </c>
      <c r="Q86" s="22">
        <v>0</v>
      </c>
      <c r="R86" s="22">
        <v>0</v>
      </c>
      <c r="S86" s="22">
        <v>0</v>
      </c>
      <c r="T86" s="22">
        <v>60054</v>
      </c>
      <c r="U86" s="22">
        <v>54174</v>
      </c>
      <c r="V86" s="22">
        <v>3263</v>
      </c>
      <c r="W86" s="22">
        <v>0</v>
      </c>
      <c r="X86" s="22">
        <v>329</v>
      </c>
      <c r="Y86" s="22">
        <v>0</v>
      </c>
      <c r="Z86" s="22">
        <v>0</v>
      </c>
      <c r="AA86" s="22">
        <v>0</v>
      </c>
      <c r="AB86" s="22">
        <v>0</v>
      </c>
      <c r="AC86" s="22">
        <v>14200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32176</v>
      </c>
      <c r="AJ86" s="22">
        <v>6658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1232892</v>
      </c>
    </row>
    <row r="87" spans="1:42" x14ac:dyDescent="0.25">
      <c r="A87" s="22" t="s">
        <v>120</v>
      </c>
      <c r="B87" s="22" t="s">
        <v>163</v>
      </c>
      <c r="C87" s="22" t="s">
        <v>290</v>
      </c>
      <c r="D87" s="22" t="s">
        <v>291</v>
      </c>
      <c r="E87" s="22">
        <v>0</v>
      </c>
      <c r="F87" s="22">
        <v>421371</v>
      </c>
      <c r="G87" s="22">
        <v>0</v>
      </c>
      <c r="H87" s="22">
        <v>0</v>
      </c>
      <c r="I87" s="22">
        <v>136568</v>
      </c>
      <c r="J87" s="22">
        <v>0</v>
      </c>
      <c r="K87" s="22">
        <v>0</v>
      </c>
      <c r="L87" s="22">
        <v>20175</v>
      </c>
      <c r="M87" s="22">
        <v>4217</v>
      </c>
      <c r="N87" s="22">
        <v>241385</v>
      </c>
      <c r="O87" s="22">
        <v>33235259</v>
      </c>
      <c r="P87" s="22">
        <v>10992</v>
      </c>
      <c r="Q87" s="22">
        <v>0</v>
      </c>
      <c r="R87" s="22">
        <v>0</v>
      </c>
      <c r="S87" s="22">
        <v>0</v>
      </c>
      <c r="T87" s="22">
        <v>320682</v>
      </c>
      <c r="U87" s="22">
        <v>152996</v>
      </c>
      <c r="V87" s="22">
        <v>119753</v>
      </c>
      <c r="W87" s="22">
        <v>0</v>
      </c>
      <c r="X87" s="22">
        <v>3013</v>
      </c>
      <c r="Y87" s="22">
        <v>0</v>
      </c>
      <c r="Z87" s="22">
        <v>392</v>
      </c>
      <c r="AA87" s="22">
        <v>0</v>
      </c>
      <c r="AB87" s="22">
        <v>0</v>
      </c>
      <c r="AC87" s="22">
        <v>23245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133732</v>
      </c>
      <c r="AJ87" s="22">
        <v>4755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34828535</v>
      </c>
    </row>
    <row r="88" spans="1:42" x14ac:dyDescent="0.25">
      <c r="A88" s="22" t="s">
        <v>120</v>
      </c>
      <c r="B88" s="22" t="s">
        <v>292</v>
      </c>
      <c r="C88" s="22" t="s">
        <v>293</v>
      </c>
      <c r="D88" s="22" t="s">
        <v>294</v>
      </c>
      <c r="E88" s="22">
        <v>0</v>
      </c>
      <c r="F88" s="22">
        <v>19584</v>
      </c>
      <c r="G88" s="22">
        <v>826</v>
      </c>
      <c r="H88" s="22">
        <v>0</v>
      </c>
      <c r="I88" s="22">
        <v>22027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224295</v>
      </c>
      <c r="P88" s="22">
        <v>0</v>
      </c>
      <c r="Q88" s="22">
        <v>0</v>
      </c>
      <c r="R88" s="22">
        <v>0</v>
      </c>
      <c r="S88" s="22">
        <v>0</v>
      </c>
      <c r="T88" s="22">
        <v>195708</v>
      </c>
      <c r="U88" s="22">
        <v>78474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156893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697807</v>
      </c>
    </row>
    <row r="89" spans="1:42" x14ac:dyDescent="0.25">
      <c r="A89" s="22" t="s">
        <v>120</v>
      </c>
      <c r="B89" s="22" t="s">
        <v>292</v>
      </c>
      <c r="C89" s="22" t="s">
        <v>295</v>
      </c>
      <c r="D89" s="22" t="s">
        <v>296</v>
      </c>
      <c r="E89" s="22">
        <v>0</v>
      </c>
      <c r="F89" s="22">
        <v>158572</v>
      </c>
      <c r="G89" s="22">
        <v>0</v>
      </c>
      <c r="H89" s="22">
        <v>0</v>
      </c>
      <c r="I89" s="22">
        <v>54282</v>
      </c>
      <c r="J89" s="22">
        <v>0</v>
      </c>
      <c r="K89" s="22">
        <v>0</v>
      </c>
      <c r="L89" s="22">
        <v>165</v>
      </c>
      <c r="M89" s="22">
        <v>0</v>
      </c>
      <c r="N89" s="22">
        <v>491018</v>
      </c>
      <c r="O89" s="22">
        <v>1341753</v>
      </c>
      <c r="P89" s="22">
        <v>0</v>
      </c>
      <c r="Q89" s="22">
        <v>19599</v>
      </c>
      <c r="R89" s="22">
        <v>78480</v>
      </c>
      <c r="S89" s="22">
        <v>0</v>
      </c>
      <c r="T89" s="22">
        <v>419426</v>
      </c>
      <c r="U89" s="22">
        <v>1795173</v>
      </c>
      <c r="V89" s="22">
        <v>47171</v>
      </c>
      <c r="W89" s="22">
        <v>0</v>
      </c>
      <c r="X89" s="22">
        <v>10943</v>
      </c>
      <c r="Y89" s="22">
        <v>15463</v>
      </c>
      <c r="Z89" s="22">
        <v>1759</v>
      </c>
      <c r="AA89" s="22">
        <v>0</v>
      </c>
      <c r="AB89" s="22">
        <v>0</v>
      </c>
      <c r="AC89" s="22">
        <v>0</v>
      </c>
      <c r="AD89" s="22">
        <v>0</v>
      </c>
      <c r="AE89" s="22">
        <v>12630</v>
      </c>
      <c r="AF89" s="22">
        <v>42767</v>
      </c>
      <c r="AG89" s="22">
        <v>0</v>
      </c>
      <c r="AH89" s="22">
        <v>0</v>
      </c>
      <c r="AI89" s="22">
        <v>131159</v>
      </c>
      <c r="AJ89" s="22">
        <v>32977</v>
      </c>
      <c r="AK89" s="22">
        <v>0</v>
      </c>
      <c r="AL89" s="22">
        <v>15136</v>
      </c>
      <c r="AM89" s="22">
        <v>0</v>
      </c>
      <c r="AN89" s="22">
        <v>0</v>
      </c>
      <c r="AO89" s="22">
        <v>0</v>
      </c>
      <c r="AP89" s="22">
        <v>4668473</v>
      </c>
    </row>
    <row r="90" spans="1:42" x14ac:dyDescent="0.25">
      <c r="A90" s="22" t="s">
        <v>120</v>
      </c>
      <c r="B90" s="22" t="s">
        <v>292</v>
      </c>
      <c r="C90" s="22" t="s">
        <v>297</v>
      </c>
      <c r="D90" s="22" t="s">
        <v>298</v>
      </c>
      <c r="E90" s="22">
        <v>0</v>
      </c>
      <c r="F90" s="22">
        <v>13681</v>
      </c>
      <c r="G90" s="22">
        <v>0</v>
      </c>
      <c r="H90" s="22">
        <v>12639</v>
      </c>
      <c r="I90" s="22">
        <v>29756</v>
      </c>
      <c r="J90" s="22">
        <v>0</v>
      </c>
      <c r="K90" s="22">
        <v>25072</v>
      </c>
      <c r="L90" s="22">
        <v>0</v>
      </c>
      <c r="M90" s="22">
        <v>0</v>
      </c>
      <c r="N90" s="22">
        <v>82753</v>
      </c>
      <c r="O90" s="22">
        <v>778886</v>
      </c>
      <c r="P90" s="22">
        <v>2672</v>
      </c>
      <c r="Q90" s="22">
        <v>0</v>
      </c>
      <c r="R90" s="22">
        <v>84925</v>
      </c>
      <c r="S90" s="22">
        <v>0</v>
      </c>
      <c r="T90" s="22">
        <v>226154</v>
      </c>
      <c r="U90" s="22">
        <v>190028</v>
      </c>
      <c r="V90" s="22">
        <v>28386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189457</v>
      </c>
      <c r="AJ90" s="22">
        <v>3151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1667560</v>
      </c>
    </row>
    <row r="91" spans="1:42" x14ac:dyDescent="0.25">
      <c r="A91" s="22" t="s">
        <v>120</v>
      </c>
      <c r="B91" s="22" t="s">
        <v>292</v>
      </c>
      <c r="C91" s="22" t="s">
        <v>299</v>
      </c>
      <c r="D91" s="22" t="s">
        <v>300</v>
      </c>
      <c r="E91" s="22">
        <v>0</v>
      </c>
      <c r="F91" s="22">
        <v>7135</v>
      </c>
      <c r="G91" s="22">
        <v>0</v>
      </c>
      <c r="H91" s="22">
        <v>0</v>
      </c>
      <c r="I91" s="22">
        <v>2322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156766</v>
      </c>
      <c r="P91" s="22">
        <v>651</v>
      </c>
      <c r="Q91" s="22">
        <v>0</v>
      </c>
      <c r="R91" s="22">
        <v>0</v>
      </c>
      <c r="S91" s="22">
        <v>0</v>
      </c>
      <c r="T91" s="22">
        <v>30443</v>
      </c>
      <c r="U91" s="22">
        <v>37994</v>
      </c>
      <c r="V91" s="22">
        <v>0</v>
      </c>
      <c r="W91" s="22">
        <v>0</v>
      </c>
      <c r="X91" s="22">
        <v>3947</v>
      </c>
      <c r="Y91" s="22">
        <v>0</v>
      </c>
      <c r="Z91" s="22">
        <v>0</v>
      </c>
      <c r="AA91" s="22">
        <v>0</v>
      </c>
      <c r="AB91" s="22">
        <v>0</v>
      </c>
      <c r="AC91" s="22">
        <v>894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7132</v>
      </c>
      <c r="AJ91" s="22">
        <v>52076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299360</v>
      </c>
    </row>
    <row r="92" spans="1:42" x14ac:dyDescent="0.25">
      <c r="A92" s="22" t="s">
        <v>120</v>
      </c>
      <c r="B92" s="22" t="s">
        <v>292</v>
      </c>
      <c r="C92" s="22" t="s">
        <v>301</v>
      </c>
      <c r="D92" s="22" t="s">
        <v>302</v>
      </c>
      <c r="E92" s="22">
        <v>0</v>
      </c>
      <c r="F92" s="22">
        <v>200</v>
      </c>
      <c r="G92" s="22">
        <v>0</v>
      </c>
      <c r="H92" s="22">
        <v>0</v>
      </c>
      <c r="I92" s="22">
        <v>9678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80961</v>
      </c>
      <c r="P92" s="22">
        <v>606</v>
      </c>
      <c r="Q92" s="22">
        <v>0</v>
      </c>
      <c r="R92" s="22">
        <v>0</v>
      </c>
      <c r="S92" s="22">
        <v>0</v>
      </c>
      <c r="T92" s="22">
        <v>133495</v>
      </c>
      <c r="U92" s="22">
        <v>18528</v>
      </c>
      <c r="V92" s="22">
        <v>1750</v>
      </c>
      <c r="W92" s="22">
        <v>0</v>
      </c>
      <c r="X92" s="22">
        <v>0</v>
      </c>
      <c r="Y92" s="22">
        <v>0</v>
      </c>
      <c r="Z92" s="22">
        <v>604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29151</v>
      </c>
      <c r="AJ92" s="22">
        <v>11702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286675</v>
      </c>
    </row>
    <row r="93" spans="1:42" x14ac:dyDescent="0.25">
      <c r="A93" s="22" t="s">
        <v>120</v>
      </c>
      <c r="B93" s="22" t="s">
        <v>292</v>
      </c>
      <c r="C93" s="22" t="s">
        <v>303</v>
      </c>
      <c r="D93" s="22" t="s">
        <v>304</v>
      </c>
      <c r="E93" s="22">
        <v>0</v>
      </c>
      <c r="F93" s="22">
        <v>107486</v>
      </c>
      <c r="G93" s="22">
        <v>0</v>
      </c>
      <c r="H93" s="22">
        <v>102356</v>
      </c>
      <c r="I93" s="22">
        <v>77154</v>
      </c>
      <c r="J93" s="22">
        <v>0</v>
      </c>
      <c r="K93" s="22">
        <v>0</v>
      </c>
      <c r="L93" s="22">
        <v>15337</v>
      </c>
      <c r="M93" s="22">
        <v>0</v>
      </c>
      <c r="N93" s="22">
        <v>0</v>
      </c>
      <c r="O93" s="22">
        <v>1817431</v>
      </c>
      <c r="P93" s="22">
        <v>0</v>
      </c>
      <c r="Q93" s="22">
        <v>0</v>
      </c>
      <c r="R93" s="22">
        <v>0</v>
      </c>
      <c r="S93" s="22">
        <v>0</v>
      </c>
      <c r="T93" s="22">
        <v>188817</v>
      </c>
      <c r="U93" s="22">
        <v>137110</v>
      </c>
      <c r="V93" s="22">
        <v>0</v>
      </c>
      <c r="W93" s="22">
        <v>0</v>
      </c>
      <c r="X93" s="22">
        <v>6681</v>
      </c>
      <c r="Y93" s="22">
        <v>5890</v>
      </c>
      <c r="Z93" s="22">
        <v>0</v>
      </c>
      <c r="AA93" s="22">
        <v>0</v>
      </c>
      <c r="AB93" s="22">
        <v>2357</v>
      </c>
      <c r="AC93" s="22">
        <v>7646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439432</v>
      </c>
      <c r="AJ93" s="22">
        <v>31614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2939311</v>
      </c>
    </row>
    <row r="94" spans="1:42" x14ac:dyDescent="0.25">
      <c r="A94" s="22" t="s">
        <v>120</v>
      </c>
      <c r="B94" s="22" t="s">
        <v>292</v>
      </c>
      <c r="C94" s="22" t="s">
        <v>305</v>
      </c>
      <c r="D94" s="22" t="s">
        <v>306</v>
      </c>
      <c r="E94" s="22">
        <v>0</v>
      </c>
      <c r="F94" s="22">
        <v>6598</v>
      </c>
      <c r="G94" s="22">
        <v>0</v>
      </c>
      <c r="H94" s="22">
        <v>0</v>
      </c>
      <c r="I94" s="22">
        <v>9357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119916</v>
      </c>
      <c r="P94" s="22">
        <v>0</v>
      </c>
      <c r="Q94" s="22">
        <v>0</v>
      </c>
      <c r="R94" s="22">
        <v>0</v>
      </c>
      <c r="S94" s="22">
        <v>0</v>
      </c>
      <c r="T94" s="22">
        <v>216081</v>
      </c>
      <c r="U94" s="22">
        <v>0</v>
      </c>
      <c r="V94" s="22">
        <v>0</v>
      </c>
      <c r="W94" s="22">
        <v>0</v>
      </c>
      <c r="X94" s="22">
        <v>7696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58391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418039</v>
      </c>
    </row>
    <row r="95" spans="1:42" x14ac:dyDescent="0.25">
      <c r="A95" s="22" t="s">
        <v>120</v>
      </c>
      <c r="B95" s="22" t="s">
        <v>292</v>
      </c>
      <c r="C95" s="22" t="s">
        <v>307</v>
      </c>
      <c r="D95" s="22" t="s">
        <v>308</v>
      </c>
      <c r="E95" s="22">
        <v>0</v>
      </c>
      <c r="F95" s="22">
        <v>11332</v>
      </c>
      <c r="G95" s="22">
        <v>0</v>
      </c>
      <c r="H95" s="22">
        <v>0</v>
      </c>
      <c r="I95" s="22">
        <v>14460</v>
      </c>
      <c r="J95" s="22">
        <v>504</v>
      </c>
      <c r="K95" s="22">
        <v>0</v>
      </c>
      <c r="L95" s="22">
        <v>0</v>
      </c>
      <c r="M95" s="22">
        <v>0</v>
      </c>
      <c r="N95" s="22">
        <v>25263</v>
      </c>
      <c r="O95" s="22">
        <v>57174</v>
      </c>
      <c r="P95" s="22">
        <v>0</v>
      </c>
      <c r="Q95" s="22">
        <v>0</v>
      </c>
      <c r="R95" s="22">
        <v>0</v>
      </c>
      <c r="S95" s="22">
        <v>0</v>
      </c>
      <c r="T95" s="22">
        <v>51362</v>
      </c>
      <c r="U95" s="22">
        <v>105880</v>
      </c>
      <c r="V95" s="22">
        <v>2662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31562</v>
      </c>
      <c r="AJ95" s="22">
        <v>1283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301482</v>
      </c>
    </row>
    <row r="96" spans="1:42" x14ac:dyDescent="0.25">
      <c r="A96" s="22" t="s">
        <v>120</v>
      </c>
      <c r="B96" s="22" t="s">
        <v>292</v>
      </c>
      <c r="C96" s="22" t="s">
        <v>309</v>
      </c>
      <c r="D96" s="22" t="s">
        <v>310</v>
      </c>
      <c r="E96" s="22"/>
      <c r="F96" s="22">
        <v>113608</v>
      </c>
      <c r="G96" s="22">
        <v>115109</v>
      </c>
      <c r="H96" s="22"/>
      <c r="I96" s="22">
        <v>33869</v>
      </c>
      <c r="J96" s="22"/>
      <c r="K96" s="22"/>
      <c r="L96" s="22">
        <v>5300</v>
      </c>
      <c r="M96" s="22"/>
      <c r="N96" s="22"/>
      <c r="O96" s="22">
        <v>1483199</v>
      </c>
      <c r="P96" s="22"/>
      <c r="Q96" s="22"/>
      <c r="R96" s="22">
        <v>69817</v>
      </c>
      <c r="S96" s="22"/>
      <c r="T96" s="22">
        <v>182492</v>
      </c>
      <c r="U96" s="22">
        <v>192486</v>
      </c>
      <c r="V96" s="22">
        <v>4392</v>
      </c>
      <c r="W96" s="22"/>
      <c r="X96" s="22"/>
      <c r="Y96" s="22"/>
      <c r="Z96" s="22"/>
      <c r="AA96" s="22"/>
      <c r="AB96" s="22"/>
      <c r="AC96" s="22"/>
      <c r="AD96" s="22"/>
      <c r="AE96" s="22"/>
      <c r="AF96" s="22">
        <v>8499</v>
      </c>
      <c r="AG96" s="22"/>
      <c r="AH96" s="22"/>
      <c r="AI96" s="22">
        <v>152608</v>
      </c>
      <c r="AJ96" s="22">
        <v>20623</v>
      </c>
      <c r="AK96" s="22"/>
      <c r="AL96" s="22"/>
      <c r="AM96" s="22"/>
      <c r="AN96" s="22"/>
      <c r="AO96" s="22"/>
      <c r="AP96" s="22">
        <v>2382002</v>
      </c>
    </row>
    <row r="97" spans="1:42" x14ac:dyDescent="0.25">
      <c r="A97" s="22" t="s">
        <v>120</v>
      </c>
      <c r="B97" s="22" t="s">
        <v>292</v>
      </c>
      <c r="C97" s="22" t="s">
        <v>311</v>
      </c>
      <c r="D97" s="22" t="s">
        <v>312</v>
      </c>
      <c r="E97" s="22">
        <v>0</v>
      </c>
      <c r="F97" s="22">
        <v>17753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21503</v>
      </c>
      <c r="O97" s="22">
        <v>111879</v>
      </c>
      <c r="P97" s="22">
        <v>0</v>
      </c>
      <c r="Q97" s="22">
        <v>0</v>
      </c>
      <c r="R97" s="22">
        <v>10868</v>
      </c>
      <c r="S97" s="22">
        <v>0</v>
      </c>
      <c r="T97" s="22">
        <v>92404</v>
      </c>
      <c r="U97" s="22">
        <v>77186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9370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340963</v>
      </c>
    </row>
    <row r="98" spans="1:42" x14ac:dyDescent="0.25">
      <c r="A98" s="22" t="s">
        <v>120</v>
      </c>
      <c r="B98" s="22" t="s">
        <v>292</v>
      </c>
      <c r="C98" s="22" t="s">
        <v>313</v>
      </c>
      <c r="D98" s="22" t="s">
        <v>314</v>
      </c>
      <c r="E98" s="22">
        <v>0</v>
      </c>
      <c r="F98" s="22">
        <v>28927</v>
      </c>
      <c r="G98" s="22">
        <v>0</v>
      </c>
      <c r="H98" s="22">
        <v>0</v>
      </c>
      <c r="I98" s="22">
        <v>47423</v>
      </c>
      <c r="J98" s="22">
        <v>10407</v>
      </c>
      <c r="K98" s="22">
        <v>0</v>
      </c>
      <c r="L98" s="22">
        <v>0</v>
      </c>
      <c r="M98" s="22">
        <v>0</v>
      </c>
      <c r="N98" s="22">
        <v>153411</v>
      </c>
      <c r="O98" s="22">
        <v>571632</v>
      </c>
      <c r="P98" s="22">
        <v>11813</v>
      </c>
      <c r="Q98" s="22">
        <v>0</v>
      </c>
      <c r="R98" s="22">
        <v>20773</v>
      </c>
      <c r="S98" s="22">
        <v>0</v>
      </c>
      <c r="T98" s="22">
        <v>166055</v>
      </c>
      <c r="U98" s="22">
        <v>143510</v>
      </c>
      <c r="V98" s="22">
        <v>587297</v>
      </c>
      <c r="W98" s="22">
        <v>0</v>
      </c>
      <c r="X98" s="22">
        <v>33179</v>
      </c>
      <c r="Y98" s="22">
        <v>0</v>
      </c>
      <c r="Z98" s="22">
        <v>0</v>
      </c>
      <c r="AA98" s="22">
        <v>0</v>
      </c>
      <c r="AB98" s="22">
        <v>0</v>
      </c>
      <c r="AC98" s="22">
        <v>1341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758565</v>
      </c>
      <c r="AJ98" s="22">
        <v>15513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2549846</v>
      </c>
    </row>
    <row r="99" spans="1:42" x14ac:dyDescent="0.25">
      <c r="A99" s="22" t="s">
        <v>120</v>
      </c>
      <c r="B99" s="22" t="s">
        <v>292</v>
      </c>
      <c r="C99" s="22" t="s">
        <v>315</v>
      </c>
      <c r="D99" s="22" t="s">
        <v>316</v>
      </c>
      <c r="E99" s="22">
        <v>0</v>
      </c>
      <c r="F99" s="22">
        <v>135669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267274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84435</v>
      </c>
      <c r="V99" s="22">
        <v>59744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547122</v>
      </c>
    </row>
    <row r="100" spans="1:42" x14ac:dyDescent="0.25">
      <c r="A100" s="22" t="s">
        <v>120</v>
      </c>
      <c r="B100" s="22" t="s">
        <v>292</v>
      </c>
      <c r="C100" s="22" t="s">
        <v>317</v>
      </c>
      <c r="D100" s="22" t="s">
        <v>318</v>
      </c>
      <c r="E100" s="22">
        <v>0</v>
      </c>
      <c r="F100" s="22">
        <v>30351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39701</v>
      </c>
      <c r="O100" s="22">
        <v>71735</v>
      </c>
      <c r="P100" s="22">
        <v>0</v>
      </c>
      <c r="Q100" s="22">
        <v>0</v>
      </c>
      <c r="R100" s="22">
        <v>195</v>
      </c>
      <c r="S100" s="22">
        <v>0</v>
      </c>
      <c r="T100" s="22">
        <v>34563</v>
      </c>
      <c r="U100" s="22">
        <v>27899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20614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225058</v>
      </c>
    </row>
    <row r="101" spans="1:42" x14ac:dyDescent="0.25">
      <c r="A101" s="22" t="s">
        <v>120</v>
      </c>
      <c r="B101" s="22" t="s">
        <v>292</v>
      </c>
      <c r="C101" s="22" t="s">
        <v>319</v>
      </c>
      <c r="D101" s="22" t="s">
        <v>320</v>
      </c>
      <c r="E101" s="22">
        <v>0</v>
      </c>
      <c r="F101" s="22">
        <v>19963</v>
      </c>
      <c r="G101" s="22">
        <v>0</v>
      </c>
      <c r="H101" s="22">
        <v>0</v>
      </c>
      <c r="I101" s="22">
        <v>1002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151462</v>
      </c>
      <c r="P101" s="22">
        <v>0</v>
      </c>
      <c r="Q101" s="22">
        <v>0</v>
      </c>
      <c r="R101" s="22">
        <v>0</v>
      </c>
      <c r="S101" s="22">
        <v>0</v>
      </c>
      <c r="T101" s="22">
        <v>4501</v>
      </c>
      <c r="U101" s="22">
        <v>57113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26449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260490</v>
      </c>
    </row>
    <row r="102" spans="1:42" x14ac:dyDescent="0.25">
      <c r="A102" s="22" t="s">
        <v>120</v>
      </c>
      <c r="B102" s="22" t="s">
        <v>292</v>
      </c>
      <c r="C102" s="22" t="s">
        <v>321</v>
      </c>
      <c r="D102" s="22" t="s">
        <v>322</v>
      </c>
      <c r="E102" s="22">
        <v>0</v>
      </c>
      <c r="F102" s="22">
        <v>31452</v>
      </c>
      <c r="G102" s="22">
        <v>0</v>
      </c>
      <c r="H102" s="22">
        <v>0</v>
      </c>
      <c r="I102" s="22">
        <v>65097</v>
      </c>
      <c r="J102" s="22">
        <v>6119</v>
      </c>
      <c r="K102" s="22">
        <v>0</v>
      </c>
      <c r="L102" s="22">
        <v>4111</v>
      </c>
      <c r="M102" s="22">
        <v>0</v>
      </c>
      <c r="N102" s="22">
        <v>9542</v>
      </c>
      <c r="O102" s="22">
        <v>153048</v>
      </c>
      <c r="P102" s="22">
        <v>0</v>
      </c>
      <c r="Q102" s="22">
        <v>0</v>
      </c>
      <c r="R102" s="22">
        <v>10447</v>
      </c>
      <c r="S102" s="22">
        <v>0</v>
      </c>
      <c r="T102" s="22">
        <v>83616</v>
      </c>
      <c r="U102" s="22">
        <v>30112</v>
      </c>
      <c r="V102" s="22">
        <v>4821</v>
      </c>
      <c r="W102" s="22">
        <v>0</v>
      </c>
      <c r="X102" s="22">
        <v>344</v>
      </c>
      <c r="Y102" s="22">
        <v>0</v>
      </c>
      <c r="Z102" s="22">
        <v>0</v>
      </c>
      <c r="AA102" s="22">
        <v>0</v>
      </c>
      <c r="AB102" s="22">
        <v>0</v>
      </c>
      <c r="AC102" s="22">
        <v>2512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108518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509739</v>
      </c>
    </row>
    <row r="103" spans="1:42" x14ac:dyDescent="0.25">
      <c r="A103" s="22" t="s">
        <v>120</v>
      </c>
      <c r="B103" s="22" t="s">
        <v>292</v>
      </c>
      <c r="C103" s="22" t="s">
        <v>323</v>
      </c>
      <c r="D103" s="22" t="s">
        <v>324</v>
      </c>
      <c r="E103" s="22">
        <v>0</v>
      </c>
      <c r="F103" s="22">
        <v>16682</v>
      </c>
      <c r="G103" s="22">
        <v>0</v>
      </c>
      <c r="H103" s="22">
        <v>0</v>
      </c>
      <c r="I103" s="22">
        <v>20088</v>
      </c>
      <c r="J103" s="22">
        <v>0</v>
      </c>
      <c r="K103" s="22">
        <v>0</v>
      </c>
      <c r="L103" s="22">
        <v>4755</v>
      </c>
      <c r="M103" s="22">
        <v>0</v>
      </c>
      <c r="N103" s="22">
        <v>148173</v>
      </c>
      <c r="O103" s="22">
        <v>93550</v>
      </c>
      <c r="P103" s="22">
        <v>0</v>
      </c>
      <c r="Q103" s="22">
        <v>0</v>
      </c>
      <c r="R103" s="22">
        <v>0</v>
      </c>
      <c r="S103" s="22">
        <v>0</v>
      </c>
      <c r="T103" s="22">
        <v>84796</v>
      </c>
      <c r="U103" s="22">
        <v>130530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29436</v>
      </c>
      <c r="AJ103" s="22">
        <v>9332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537342</v>
      </c>
    </row>
    <row r="104" spans="1:42" x14ac:dyDescent="0.25">
      <c r="A104" s="22" t="s">
        <v>120</v>
      </c>
      <c r="B104" s="22" t="s">
        <v>292</v>
      </c>
      <c r="C104" s="22" t="s">
        <v>325</v>
      </c>
      <c r="D104" s="22" t="s">
        <v>326</v>
      </c>
      <c r="E104" s="22">
        <v>0</v>
      </c>
      <c r="F104" s="22">
        <v>162703</v>
      </c>
      <c r="G104" s="22">
        <v>0</v>
      </c>
      <c r="H104" s="22">
        <v>0</v>
      </c>
      <c r="I104" s="22">
        <v>55696</v>
      </c>
      <c r="J104" s="22">
        <v>0</v>
      </c>
      <c r="K104" s="22">
        <v>0</v>
      </c>
      <c r="L104" s="22">
        <v>169</v>
      </c>
      <c r="M104" s="22">
        <v>0</v>
      </c>
      <c r="N104" s="22">
        <v>503809</v>
      </c>
      <c r="O104" s="22">
        <v>1376705</v>
      </c>
      <c r="P104" s="22">
        <v>0</v>
      </c>
      <c r="Q104" s="22">
        <v>20110</v>
      </c>
      <c r="R104" s="22">
        <v>80524</v>
      </c>
      <c r="S104" s="22">
        <v>0</v>
      </c>
      <c r="T104" s="22">
        <v>430352</v>
      </c>
      <c r="U104" s="22">
        <v>1841935</v>
      </c>
      <c r="V104" s="22">
        <v>48400</v>
      </c>
      <c r="W104" s="22">
        <v>0</v>
      </c>
      <c r="X104" s="22">
        <v>11228</v>
      </c>
      <c r="Y104" s="22">
        <v>15866</v>
      </c>
      <c r="Z104" s="22">
        <v>1805</v>
      </c>
      <c r="AA104" s="22">
        <v>0</v>
      </c>
      <c r="AB104" s="22">
        <v>0</v>
      </c>
      <c r="AC104" s="22">
        <v>0</v>
      </c>
      <c r="AD104" s="22">
        <v>0</v>
      </c>
      <c r="AE104" s="22">
        <v>12959</v>
      </c>
      <c r="AF104" s="22">
        <v>43881</v>
      </c>
      <c r="AG104" s="22">
        <v>0</v>
      </c>
      <c r="AH104" s="22">
        <v>0</v>
      </c>
      <c r="AI104" s="22">
        <v>134576</v>
      </c>
      <c r="AJ104" s="22">
        <v>33836</v>
      </c>
      <c r="AK104" s="22">
        <v>0</v>
      </c>
      <c r="AL104" s="22">
        <v>15530</v>
      </c>
      <c r="AM104" s="22">
        <v>0</v>
      </c>
      <c r="AN104" s="22">
        <v>0</v>
      </c>
      <c r="AO104" s="22">
        <v>0</v>
      </c>
      <c r="AP104" s="22">
        <v>4790084</v>
      </c>
    </row>
    <row r="105" spans="1:42" x14ac:dyDescent="0.25">
      <c r="A105" s="22" t="s">
        <v>120</v>
      </c>
      <c r="B105" s="22" t="s">
        <v>292</v>
      </c>
      <c r="C105" s="22" t="s">
        <v>327</v>
      </c>
      <c r="D105" s="22" t="s">
        <v>328</v>
      </c>
      <c r="E105" s="22">
        <v>0</v>
      </c>
      <c r="F105" s="22">
        <v>12425</v>
      </c>
      <c r="G105" s="22">
        <v>0</v>
      </c>
      <c r="H105" s="22">
        <v>0</v>
      </c>
      <c r="I105" s="22">
        <v>12325</v>
      </c>
      <c r="J105" s="22">
        <v>0</v>
      </c>
      <c r="K105" s="22">
        <v>4592</v>
      </c>
      <c r="L105" s="22">
        <v>1125</v>
      </c>
      <c r="M105" s="22">
        <v>0</v>
      </c>
      <c r="N105" s="22">
        <v>0</v>
      </c>
      <c r="O105" s="22">
        <v>649060</v>
      </c>
      <c r="P105" s="22">
        <v>0</v>
      </c>
      <c r="Q105" s="22">
        <v>0</v>
      </c>
      <c r="R105" s="22">
        <v>0</v>
      </c>
      <c r="S105" s="22">
        <v>0</v>
      </c>
      <c r="T105" s="22">
        <v>398774</v>
      </c>
      <c r="U105" s="22">
        <v>253630</v>
      </c>
      <c r="V105" s="22">
        <v>6620</v>
      </c>
      <c r="W105" s="22">
        <v>0</v>
      </c>
      <c r="X105" s="22">
        <v>6018</v>
      </c>
      <c r="Y105" s="22">
        <v>0</v>
      </c>
      <c r="Z105" s="22">
        <v>0</v>
      </c>
      <c r="AA105" s="22">
        <v>0</v>
      </c>
      <c r="AB105" s="22">
        <v>0</v>
      </c>
      <c r="AC105" s="22">
        <v>12244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189987</v>
      </c>
      <c r="AJ105" s="22">
        <v>34076</v>
      </c>
      <c r="AK105" s="22">
        <v>0</v>
      </c>
      <c r="AL105" s="22">
        <v>0</v>
      </c>
      <c r="AM105" s="22">
        <v>0</v>
      </c>
      <c r="AN105" s="22">
        <v>79774</v>
      </c>
      <c r="AO105" s="22">
        <v>0</v>
      </c>
      <c r="AP105" s="22">
        <v>1660650</v>
      </c>
    </row>
    <row r="106" spans="1:42" x14ac:dyDescent="0.25">
      <c r="A106" s="22" t="s">
        <v>120</v>
      </c>
      <c r="B106" s="22" t="s">
        <v>292</v>
      </c>
      <c r="C106" s="22" t="s">
        <v>329</v>
      </c>
      <c r="D106" s="22" t="s">
        <v>330</v>
      </c>
      <c r="E106" s="22">
        <v>0</v>
      </c>
      <c r="F106" s="22">
        <v>13334</v>
      </c>
      <c r="G106" s="22">
        <v>0</v>
      </c>
      <c r="H106" s="22">
        <v>0</v>
      </c>
      <c r="I106" s="22">
        <v>19966</v>
      </c>
      <c r="J106" s="22">
        <v>0</v>
      </c>
      <c r="K106" s="22">
        <v>6657</v>
      </c>
      <c r="L106" s="22">
        <v>0</v>
      </c>
      <c r="M106" s="22">
        <v>0</v>
      </c>
      <c r="N106" s="22">
        <v>22313</v>
      </c>
      <c r="O106" s="22">
        <v>419518</v>
      </c>
      <c r="P106" s="22">
        <v>0</v>
      </c>
      <c r="Q106" s="22">
        <v>0</v>
      </c>
      <c r="R106" s="22">
        <v>32075</v>
      </c>
      <c r="S106" s="22">
        <v>0</v>
      </c>
      <c r="T106" s="22">
        <v>112310</v>
      </c>
      <c r="U106" s="22">
        <v>138485</v>
      </c>
      <c r="V106" s="22">
        <v>2809</v>
      </c>
      <c r="W106" s="22">
        <v>16520</v>
      </c>
      <c r="X106" s="22">
        <v>0</v>
      </c>
      <c r="Y106" s="22">
        <v>0</v>
      </c>
      <c r="Z106" s="22">
        <v>64</v>
      </c>
      <c r="AA106" s="22">
        <v>0</v>
      </c>
      <c r="AB106" s="22">
        <v>1509</v>
      </c>
      <c r="AC106" s="22">
        <v>274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112488</v>
      </c>
      <c r="AJ106" s="22">
        <v>15167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913489</v>
      </c>
    </row>
    <row r="107" spans="1:42" x14ac:dyDescent="0.25">
      <c r="A107" s="22" t="s">
        <v>120</v>
      </c>
      <c r="B107" s="22" t="s">
        <v>292</v>
      </c>
      <c r="C107" s="22" t="s">
        <v>331</v>
      </c>
      <c r="D107" s="22" t="s">
        <v>332</v>
      </c>
      <c r="E107" s="22">
        <v>0</v>
      </c>
      <c r="F107" s="22">
        <v>0</v>
      </c>
      <c r="G107" s="22">
        <v>0</v>
      </c>
      <c r="H107" s="22">
        <v>0</v>
      </c>
      <c r="I107" s="22">
        <v>21886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133694</v>
      </c>
      <c r="P107" s="22">
        <v>916</v>
      </c>
      <c r="Q107" s="22">
        <v>0</v>
      </c>
      <c r="R107" s="22">
        <v>0</v>
      </c>
      <c r="S107" s="22">
        <v>0</v>
      </c>
      <c r="T107" s="22">
        <v>43009</v>
      </c>
      <c r="U107" s="22">
        <v>22209</v>
      </c>
      <c r="V107" s="22">
        <v>0</v>
      </c>
      <c r="W107" s="22">
        <v>0</v>
      </c>
      <c r="X107" s="22">
        <v>0</v>
      </c>
      <c r="Y107" s="22">
        <v>0</v>
      </c>
      <c r="Z107" s="22">
        <v>589</v>
      </c>
      <c r="AA107" s="22">
        <v>2702</v>
      </c>
      <c r="AB107" s="22">
        <v>0</v>
      </c>
      <c r="AC107" s="22">
        <v>0</v>
      </c>
      <c r="AD107" s="22">
        <v>265</v>
      </c>
      <c r="AE107" s="22">
        <v>0</v>
      </c>
      <c r="AF107" s="22">
        <v>0</v>
      </c>
      <c r="AG107" s="22">
        <v>0</v>
      </c>
      <c r="AH107" s="22">
        <v>0</v>
      </c>
      <c r="AI107" s="22">
        <v>59688</v>
      </c>
      <c r="AJ107" s="22">
        <v>2600</v>
      </c>
      <c r="AK107" s="22">
        <v>0</v>
      </c>
      <c r="AL107" s="22">
        <v>0</v>
      </c>
      <c r="AM107" s="22">
        <v>8711</v>
      </c>
      <c r="AN107" s="22">
        <v>0</v>
      </c>
      <c r="AO107" s="22">
        <v>0</v>
      </c>
      <c r="AP107" s="22">
        <v>296269</v>
      </c>
    </row>
    <row r="108" spans="1:42" x14ac:dyDescent="0.25">
      <c r="A108" s="22" t="s">
        <v>120</v>
      </c>
      <c r="B108" s="22" t="s">
        <v>292</v>
      </c>
      <c r="C108" s="22" t="s">
        <v>333</v>
      </c>
      <c r="D108" s="22" t="s">
        <v>334</v>
      </c>
      <c r="E108" s="22">
        <v>0</v>
      </c>
      <c r="F108" s="22">
        <v>171993</v>
      </c>
      <c r="G108" s="22">
        <v>0</v>
      </c>
      <c r="H108" s="22">
        <v>0</v>
      </c>
      <c r="I108" s="22">
        <v>161453</v>
      </c>
      <c r="J108" s="22">
        <v>0</v>
      </c>
      <c r="K108" s="22">
        <v>0</v>
      </c>
      <c r="L108" s="22">
        <v>3072</v>
      </c>
      <c r="M108" s="22">
        <v>0</v>
      </c>
      <c r="N108" s="22">
        <v>0</v>
      </c>
      <c r="O108" s="22">
        <v>2160472</v>
      </c>
      <c r="P108" s="22">
        <v>0</v>
      </c>
      <c r="Q108" s="22">
        <v>0</v>
      </c>
      <c r="R108" s="22">
        <v>132169</v>
      </c>
      <c r="S108" s="22">
        <v>0</v>
      </c>
      <c r="T108" s="22">
        <v>466593</v>
      </c>
      <c r="U108" s="22">
        <v>213600</v>
      </c>
      <c r="V108" s="22">
        <v>28606</v>
      </c>
      <c r="W108" s="22">
        <v>0</v>
      </c>
      <c r="X108" s="22">
        <v>6525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254814</v>
      </c>
      <c r="AJ108" s="22">
        <v>0</v>
      </c>
      <c r="AK108" s="22">
        <v>0</v>
      </c>
      <c r="AL108" s="22">
        <v>18371</v>
      </c>
      <c r="AM108" s="22">
        <v>0</v>
      </c>
      <c r="AN108" s="22">
        <v>0</v>
      </c>
      <c r="AO108" s="22">
        <v>0</v>
      </c>
      <c r="AP108" s="22">
        <v>3617668</v>
      </c>
    </row>
    <row r="109" spans="1:42" x14ac:dyDescent="0.25">
      <c r="A109" s="22" t="s">
        <v>120</v>
      </c>
      <c r="B109" s="22" t="s">
        <v>292</v>
      </c>
      <c r="C109" s="22" t="s">
        <v>335</v>
      </c>
      <c r="D109" s="22" t="s">
        <v>336</v>
      </c>
      <c r="E109" s="22">
        <v>0</v>
      </c>
      <c r="F109" s="22">
        <v>0</v>
      </c>
      <c r="G109" s="22">
        <v>6372</v>
      </c>
      <c r="H109" s="22">
        <v>0</v>
      </c>
      <c r="I109" s="22">
        <v>16404</v>
      </c>
      <c r="J109" s="22">
        <v>0</v>
      </c>
      <c r="K109" s="22">
        <v>0</v>
      </c>
      <c r="L109" s="22">
        <v>6491</v>
      </c>
      <c r="M109" s="22">
        <v>0</v>
      </c>
      <c r="N109" s="22">
        <v>68612</v>
      </c>
      <c r="O109" s="22">
        <v>530294</v>
      </c>
      <c r="P109" s="22">
        <v>4618</v>
      </c>
      <c r="Q109" s="22">
        <v>0</v>
      </c>
      <c r="R109" s="22">
        <v>20179</v>
      </c>
      <c r="S109" s="22">
        <v>0</v>
      </c>
      <c r="T109" s="22">
        <v>191650</v>
      </c>
      <c r="U109" s="22">
        <v>77664</v>
      </c>
      <c r="V109" s="22">
        <v>14991</v>
      </c>
      <c r="W109" s="22">
        <v>0</v>
      </c>
      <c r="X109" s="22">
        <v>0</v>
      </c>
      <c r="Y109" s="22">
        <v>0</v>
      </c>
      <c r="Z109" s="22">
        <v>352</v>
      </c>
      <c r="AA109" s="22">
        <v>0</v>
      </c>
      <c r="AB109" s="22">
        <v>0</v>
      </c>
      <c r="AC109" s="22">
        <v>27697</v>
      </c>
      <c r="AD109" s="22">
        <v>0</v>
      </c>
      <c r="AE109" s="22">
        <v>0</v>
      </c>
      <c r="AF109" s="22">
        <v>0</v>
      </c>
      <c r="AG109" s="22">
        <v>616</v>
      </c>
      <c r="AH109" s="22">
        <v>0</v>
      </c>
      <c r="AI109" s="22">
        <v>138300</v>
      </c>
      <c r="AJ109" s="22">
        <v>39467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1143707</v>
      </c>
    </row>
    <row r="110" spans="1:42" x14ac:dyDescent="0.25">
      <c r="A110" s="22" t="s">
        <v>120</v>
      </c>
      <c r="B110" s="22" t="s">
        <v>292</v>
      </c>
      <c r="C110" s="22" t="s">
        <v>337</v>
      </c>
      <c r="D110" s="22" t="s">
        <v>338</v>
      </c>
      <c r="E110" s="22">
        <v>0</v>
      </c>
      <c r="F110" s="22">
        <v>22311</v>
      </c>
      <c r="G110" s="22">
        <v>0</v>
      </c>
      <c r="H110" s="22">
        <v>0</v>
      </c>
      <c r="I110" s="22">
        <v>40988</v>
      </c>
      <c r="J110" s="22">
        <v>0</v>
      </c>
      <c r="K110" s="22">
        <v>30671</v>
      </c>
      <c r="L110" s="22">
        <v>740</v>
      </c>
      <c r="M110" s="22">
        <v>0</v>
      </c>
      <c r="N110" s="22">
        <v>82384</v>
      </c>
      <c r="O110" s="22">
        <v>450070</v>
      </c>
      <c r="P110" s="22">
        <v>0</v>
      </c>
      <c r="Q110" s="22">
        <v>0</v>
      </c>
      <c r="R110" s="22">
        <v>189884</v>
      </c>
      <c r="S110" s="22">
        <v>0</v>
      </c>
      <c r="T110" s="22">
        <v>289480</v>
      </c>
      <c r="U110" s="22">
        <v>446708</v>
      </c>
      <c r="V110" s="22">
        <v>54802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92038</v>
      </c>
      <c r="AJ110" s="22">
        <v>38733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1738809</v>
      </c>
    </row>
    <row r="111" spans="1:42" x14ac:dyDescent="0.25">
      <c r="A111" s="22" t="s">
        <v>120</v>
      </c>
      <c r="B111" s="22" t="s">
        <v>292</v>
      </c>
      <c r="C111" s="22" t="s">
        <v>339</v>
      </c>
      <c r="D111" s="22" t="s">
        <v>340</v>
      </c>
      <c r="E111" s="22">
        <v>0</v>
      </c>
      <c r="F111" s="22">
        <v>24697</v>
      </c>
      <c r="G111" s="22">
        <v>0</v>
      </c>
      <c r="H111" s="22">
        <v>0</v>
      </c>
      <c r="I111" s="22">
        <v>19260</v>
      </c>
      <c r="J111" s="22">
        <v>0</v>
      </c>
      <c r="K111" s="22">
        <v>0</v>
      </c>
      <c r="L111" s="22">
        <v>0</v>
      </c>
      <c r="M111" s="22">
        <v>0</v>
      </c>
      <c r="N111" s="22">
        <v>17400</v>
      </c>
      <c r="O111" s="22">
        <v>180637</v>
      </c>
      <c r="P111" s="22">
        <v>0</v>
      </c>
      <c r="Q111" s="22">
        <v>0</v>
      </c>
      <c r="R111" s="22">
        <v>0</v>
      </c>
      <c r="S111" s="22">
        <v>0</v>
      </c>
      <c r="T111" s="22">
        <v>77038</v>
      </c>
      <c r="U111" s="22">
        <v>11740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1609</v>
      </c>
      <c r="AJ111" s="22">
        <v>16471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348852</v>
      </c>
    </row>
    <row r="112" spans="1:42" x14ac:dyDescent="0.25">
      <c r="A112" s="22" t="s">
        <v>120</v>
      </c>
      <c r="B112" s="22" t="s">
        <v>292</v>
      </c>
      <c r="C112" s="22" t="s">
        <v>341</v>
      </c>
      <c r="D112" s="22" t="s">
        <v>342</v>
      </c>
      <c r="E112" s="22"/>
      <c r="F112" s="22">
        <v>154099</v>
      </c>
      <c r="G112" s="22"/>
      <c r="H112" s="22"/>
      <c r="I112" s="22">
        <v>394807</v>
      </c>
      <c r="J112" s="22"/>
      <c r="K112" s="22"/>
      <c r="L112" s="22">
        <v>5773</v>
      </c>
      <c r="M112" s="22"/>
      <c r="N112" s="22">
        <v>18403</v>
      </c>
      <c r="O112" s="22">
        <v>1152922</v>
      </c>
      <c r="P112" s="22"/>
      <c r="Q112" s="22"/>
      <c r="R112" s="22">
        <v>287302</v>
      </c>
      <c r="S112" s="22"/>
      <c r="T112" s="22">
        <v>1098290</v>
      </c>
      <c r="U112" s="22">
        <v>347160</v>
      </c>
      <c r="V112" s="22">
        <v>36004</v>
      </c>
      <c r="W112" s="22"/>
      <c r="X112" s="22">
        <v>31960</v>
      </c>
      <c r="Y112" s="22"/>
      <c r="Z112" s="22">
        <v>21358</v>
      </c>
      <c r="AA112" s="22"/>
      <c r="AB112" s="22">
        <v>4323</v>
      </c>
      <c r="AC112" s="22"/>
      <c r="AD112" s="22"/>
      <c r="AE112" s="22"/>
      <c r="AF112" s="22"/>
      <c r="AG112" s="22"/>
      <c r="AH112" s="22"/>
      <c r="AI112" s="22">
        <v>533843</v>
      </c>
      <c r="AJ112" s="22">
        <v>372645</v>
      </c>
      <c r="AK112" s="22"/>
      <c r="AL112" s="22"/>
      <c r="AM112" s="22"/>
      <c r="AN112" s="22"/>
      <c r="AO112" s="22"/>
      <c r="AP112" s="22">
        <v>4458889</v>
      </c>
    </row>
    <row r="113" spans="1:42" x14ac:dyDescent="0.25">
      <c r="A113" s="22" t="s">
        <v>120</v>
      </c>
      <c r="B113" s="22" t="s">
        <v>292</v>
      </c>
      <c r="C113" s="22" t="s">
        <v>343</v>
      </c>
      <c r="D113" s="22" t="s">
        <v>344</v>
      </c>
      <c r="E113" s="22">
        <v>0</v>
      </c>
      <c r="F113" s="22">
        <v>94507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242857</v>
      </c>
      <c r="P113" s="22">
        <v>0</v>
      </c>
      <c r="Q113" s="22">
        <v>0</v>
      </c>
      <c r="R113" s="22">
        <v>0</v>
      </c>
      <c r="S113" s="22">
        <v>0</v>
      </c>
      <c r="T113" s="22">
        <v>41222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18549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397135</v>
      </c>
    </row>
    <row r="114" spans="1:42" x14ac:dyDescent="0.25">
      <c r="A114" s="22" t="s">
        <v>120</v>
      </c>
      <c r="B114" s="22" t="s">
        <v>292</v>
      </c>
      <c r="C114" s="22" t="s">
        <v>345</v>
      </c>
      <c r="D114" s="22" t="s">
        <v>346</v>
      </c>
      <c r="E114" s="22">
        <v>0</v>
      </c>
      <c r="F114" s="22">
        <v>13187</v>
      </c>
      <c r="G114" s="22">
        <v>0</v>
      </c>
      <c r="H114" s="22">
        <v>0</v>
      </c>
      <c r="I114" s="22">
        <v>62680</v>
      </c>
      <c r="J114" s="22">
        <v>0</v>
      </c>
      <c r="K114" s="22">
        <v>0</v>
      </c>
      <c r="L114" s="22">
        <v>499</v>
      </c>
      <c r="M114" s="22">
        <v>750</v>
      </c>
      <c r="N114" s="22">
        <v>0</v>
      </c>
      <c r="O114" s="22">
        <v>406724</v>
      </c>
      <c r="P114" s="22">
        <v>0</v>
      </c>
      <c r="Q114" s="22">
        <v>0</v>
      </c>
      <c r="R114" s="22">
        <v>0</v>
      </c>
      <c r="S114" s="22">
        <v>0</v>
      </c>
      <c r="T114" s="22">
        <v>70610</v>
      </c>
      <c r="U114" s="22">
        <v>131830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110490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796770</v>
      </c>
    </row>
    <row r="115" spans="1:42" x14ac:dyDescent="0.25">
      <c r="A115" s="22" t="s">
        <v>120</v>
      </c>
      <c r="B115" s="22" t="s">
        <v>292</v>
      </c>
      <c r="C115" s="22" t="s">
        <v>347</v>
      </c>
      <c r="D115" s="22" t="s">
        <v>348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</row>
    <row r="116" spans="1:42" x14ac:dyDescent="0.25">
      <c r="A116" s="22" t="s">
        <v>120</v>
      </c>
      <c r="B116" s="22" t="s">
        <v>292</v>
      </c>
      <c r="C116" s="22" t="s">
        <v>349</v>
      </c>
      <c r="D116" s="22" t="s">
        <v>350</v>
      </c>
      <c r="E116" s="22">
        <v>0</v>
      </c>
      <c r="F116" s="22">
        <v>200222</v>
      </c>
      <c r="G116" s="22">
        <v>0</v>
      </c>
      <c r="H116" s="22">
        <v>0</v>
      </c>
      <c r="I116" s="22">
        <v>7496</v>
      </c>
      <c r="J116" s="22">
        <v>0</v>
      </c>
      <c r="K116" s="22">
        <v>0</v>
      </c>
      <c r="L116" s="22">
        <v>10145</v>
      </c>
      <c r="M116" s="22">
        <v>0</v>
      </c>
      <c r="N116" s="22">
        <v>0</v>
      </c>
      <c r="O116" s="22">
        <v>727559</v>
      </c>
      <c r="P116" s="22">
        <v>0</v>
      </c>
      <c r="Q116" s="22">
        <v>0</v>
      </c>
      <c r="R116" s="22">
        <v>0</v>
      </c>
      <c r="S116" s="22">
        <v>0</v>
      </c>
      <c r="T116" s="22">
        <v>140048</v>
      </c>
      <c r="U116" s="22">
        <v>120183</v>
      </c>
      <c r="V116" s="22">
        <v>15574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123394</v>
      </c>
      <c r="AJ116" s="22">
        <v>14804</v>
      </c>
      <c r="AK116" s="22">
        <v>0</v>
      </c>
      <c r="AL116" s="22">
        <v>0</v>
      </c>
      <c r="AM116" s="22">
        <v>77682</v>
      </c>
      <c r="AN116" s="22">
        <v>0</v>
      </c>
      <c r="AO116" s="22">
        <v>0</v>
      </c>
      <c r="AP116" s="22">
        <v>1437107</v>
      </c>
    </row>
    <row r="117" spans="1:42" x14ac:dyDescent="0.25">
      <c r="A117" s="22" t="s">
        <v>120</v>
      </c>
      <c r="B117" s="22" t="s">
        <v>292</v>
      </c>
      <c r="C117" s="22" t="s">
        <v>351</v>
      </c>
      <c r="D117" s="22" t="s">
        <v>352</v>
      </c>
      <c r="E117" s="22">
        <v>0</v>
      </c>
      <c r="F117" s="22">
        <v>49998</v>
      </c>
      <c r="G117" s="22">
        <v>0</v>
      </c>
      <c r="H117" s="22">
        <v>18026</v>
      </c>
      <c r="I117" s="22">
        <v>0</v>
      </c>
      <c r="J117" s="22">
        <v>0</v>
      </c>
      <c r="K117" s="22">
        <v>0</v>
      </c>
      <c r="L117" s="22">
        <v>2744</v>
      </c>
      <c r="M117" s="22">
        <v>0</v>
      </c>
      <c r="N117" s="22">
        <v>192687</v>
      </c>
      <c r="O117" s="22">
        <v>623707</v>
      </c>
      <c r="P117" s="22">
        <v>0</v>
      </c>
      <c r="Q117" s="22">
        <v>0</v>
      </c>
      <c r="R117" s="22">
        <v>0</v>
      </c>
      <c r="S117" s="22">
        <v>0</v>
      </c>
      <c r="T117" s="22">
        <v>99804</v>
      </c>
      <c r="U117" s="22">
        <v>189223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7999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92947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1277135</v>
      </c>
    </row>
    <row r="118" spans="1:42" x14ac:dyDescent="0.25">
      <c r="A118" s="22" t="s">
        <v>120</v>
      </c>
      <c r="B118" s="22" t="s">
        <v>292</v>
      </c>
      <c r="C118" s="22" t="s">
        <v>353</v>
      </c>
      <c r="D118" s="22" t="s">
        <v>354</v>
      </c>
      <c r="E118" s="22">
        <v>106504</v>
      </c>
      <c r="F118" s="22">
        <v>0</v>
      </c>
      <c r="G118" s="22">
        <v>0</v>
      </c>
      <c r="H118" s="22">
        <v>0</v>
      </c>
      <c r="I118" s="22">
        <v>42299</v>
      </c>
      <c r="J118" s="22">
        <v>0</v>
      </c>
      <c r="K118" s="22">
        <v>0</v>
      </c>
      <c r="L118" s="22">
        <v>0</v>
      </c>
      <c r="M118" s="22">
        <v>0</v>
      </c>
      <c r="N118" s="22">
        <v>156591</v>
      </c>
      <c r="O118" s="22">
        <v>1317545</v>
      </c>
      <c r="P118" s="22">
        <v>10684</v>
      </c>
      <c r="Q118" s="22">
        <v>0</v>
      </c>
      <c r="R118" s="22">
        <v>39608</v>
      </c>
      <c r="S118" s="22">
        <v>0</v>
      </c>
      <c r="T118" s="22">
        <v>419611</v>
      </c>
      <c r="U118" s="22">
        <v>383617</v>
      </c>
      <c r="V118" s="22">
        <v>66163</v>
      </c>
      <c r="W118" s="22">
        <v>0</v>
      </c>
      <c r="X118" s="22">
        <v>0</v>
      </c>
      <c r="Y118" s="22">
        <v>184280</v>
      </c>
      <c r="Z118" s="22">
        <v>1555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409350</v>
      </c>
      <c r="AJ118" s="22">
        <v>29792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3167599</v>
      </c>
    </row>
    <row r="119" spans="1:42" x14ac:dyDescent="0.25">
      <c r="A119" s="22" t="s">
        <v>120</v>
      </c>
      <c r="B119" s="22" t="s">
        <v>292</v>
      </c>
      <c r="C119" s="22" t="s">
        <v>355</v>
      </c>
      <c r="D119" s="22" t="s">
        <v>356</v>
      </c>
      <c r="E119" s="22"/>
      <c r="F119" s="22">
        <v>97124</v>
      </c>
      <c r="G119" s="22"/>
      <c r="H119" s="22">
        <v>35737</v>
      </c>
      <c r="I119" s="22">
        <v>70089</v>
      </c>
      <c r="J119" s="22"/>
      <c r="K119" s="22"/>
      <c r="L119" s="22">
        <v>7351</v>
      </c>
      <c r="M119" s="22"/>
      <c r="N119" s="22">
        <v>69938</v>
      </c>
      <c r="O119" s="22">
        <v>847547</v>
      </c>
      <c r="P119" s="22">
        <v>61712</v>
      </c>
      <c r="Q119" s="22"/>
      <c r="R119" s="22"/>
      <c r="S119" s="22"/>
      <c r="T119" s="22">
        <v>1181763</v>
      </c>
      <c r="U119" s="22">
        <v>349012</v>
      </c>
      <c r="V119" s="22"/>
      <c r="W119" s="22"/>
      <c r="X119" s="22"/>
      <c r="Y119" s="22"/>
      <c r="Z119" s="22">
        <v>3289</v>
      </c>
      <c r="AA119" s="22"/>
      <c r="AB119" s="22"/>
      <c r="AC119" s="22"/>
      <c r="AD119" s="22"/>
      <c r="AE119" s="22">
        <v>56074</v>
      </c>
      <c r="AF119" s="22"/>
      <c r="AG119" s="22"/>
      <c r="AH119" s="22"/>
      <c r="AI119" s="22">
        <v>235758</v>
      </c>
      <c r="AJ119" s="22"/>
      <c r="AK119" s="22"/>
      <c r="AL119" s="22"/>
      <c r="AM119" s="22"/>
      <c r="AN119" s="22"/>
      <c r="AO119" s="22"/>
      <c r="AP119" s="22">
        <v>3015394</v>
      </c>
    </row>
    <row r="120" spans="1:42" x14ac:dyDescent="0.25">
      <c r="A120" s="22" t="s">
        <v>120</v>
      </c>
      <c r="B120" s="22" t="s">
        <v>292</v>
      </c>
      <c r="C120" s="22" t="s">
        <v>357</v>
      </c>
      <c r="D120" s="22" t="s">
        <v>358</v>
      </c>
      <c r="E120" s="22">
        <v>0</v>
      </c>
      <c r="F120" s="22">
        <v>1070</v>
      </c>
      <c r="G120" s="22">
        <v>0</v>
      </c>
      <c r="H120" s="22">
        <v>0</v>
      </c>
      <c r="I120" s="22">
        <v>3234</v>
      </c>
      <c r="J120" s="22">
        <v>16510</v>
      </c>
      <c r="K120" s="22">
        <v>0</v>
      </c>
      <c r="L120" s="22">
        <v>0</v>
      </c>
      <c r="M120" s="22">
        <v>0</v>
      </c>
      <c r="N120" s="22">
        <v>20829</v>
      </c>
      <c r="O120" s="22">
        <v>28837</v>
      </c>
      <c r="P120" s="22">
        <v>0</v>
      </c>
      <c r="Q120" s="22">
        <v>0</v>
      </c>
      <c r="R120" s="22">
        <v>0</v>
      </c>
      <c r="S120" s="22">
        <v>0</v>
      </c>
      <c r="T120" s="22">
        <v>58840</v>
      </c>
      <c r="U120" s="22">
        <v>30947</v>
      </c>
      <c r="V120" s="22">
        <v>9142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43879</v>
      </c>
      <c r="AJ120" s="22">
        <v>14189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227477</v>
      </c>
    </row>
    <row r="121" spans="1:42" x14ac:dyDescent="0.25">
      <c r="A121" s="22" t="s">
        <v>120</v>
      </c>
      <c r="B121" s="22" t="s">
        <v>292</v>
      </c>
      <c r="C121" s="22" t="s">
        <v>359</v>
      </c>
      <c r="D121" s="22" t="s">
        <v>360</v>
      </c>
      <c r="E121" s="22">
        <v>0</v>
      </c>
      <c r="F121" s="22">
        <v>12049</v>
      </c>
      <c r="G121" s="22">
        <v>0</v>
      </c>
      <c r="H121" s="22">
        <v>0</v>
      </c>
      <c r="I121" s="22">
        <v>70265</v>
      </c>
      <c r="J121" s="22">
        <v>0</v>
      </c>
      <c r="K121" s="22">
        <v>0</v>
      </c>
      <c r="L121" s="22">
        <v>0</v>
      </c>
      <c r="M121" s="22">
        <v>0</v>
      </c>
      <c r="N121" s="22">
        <v>296791</v>
      </c>
      <c r="O121" s="22">
        <v>753331</v>
      </c>
      <c r="P121" s="22">
        <v>147571</v>
      </c>
      <c r="Q121" s="22">
        <v>0</v>
      </c>
      <c r="R121" s="22">
        <v>0</v>
      </c>
      <c r="S121" s="22">
        <v>0</v>
      </c>
      <c r="T121" s="22">
        <v>151504</v>
      </c>
      <c r="U121" s="22">
        <v>307793</v>
      </c>
      <c r="V121" s="22">
        <v>24008</v>
      </c>
      <c r="W121" s="22">
        <v>0</v>
      </c>
      <c r="X121" s="22">
        <v>0</v>
      </c>
      <c r="Y121" s="22">
        <v>0</v>
      </c>
      <c r="Z121" s="22">
        <v>1172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136827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1901311</v>
      </c>
    </row>
    <row r="122" spans="1:42" x14ac:dyDescent="0.25">
      <c r="A122" s="22" t="s">
        <v>120</v>
      </c>
      <c r="B122" s="22" t="s">
        <v>292</v>
      </c>
      <c r="C122" s="22" t="s">
        <v>361</v>
      </c>
      <c r="D122" s="22" t="s">
        <v>362</v>
      </c>
      <c r="E122" s="22">
        <v>0</v>
      </c>
      <c r="F122" s="22">
        <v>9340</v>
      </c>
      <c r="G122" s="22">
        <v>0</v>
      </c>
      <c r="H122" s="22">
        <v>0</v>
      </c>
      <c r="I122" s="22">
        <v>22219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244598</v>
      </c>
      <c r="P122" s="22">
        <v>0</v>
      </c>
      <c r="Q122" s="22">
        <v>0</v>
      </c>
      <c r="R122" s="22">
        <v>39790</v>
      </c>
      <c r="S122" s="22">
        <v>0</v>
      </c>
      <c r="T122" s="22">
        <v>71626</v>
      </c>
      <c r="U122" s="22">
        <v>44467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22672</v>
      </c>
      <c r="AJ122" s="22">
        <v>4030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458742</v>
      </c>
    </row>
    <row r="123" spans="1:42" x14ac:dyDescent="0.25">
      <c r="A123" s="22" t="s">
        <v>120</v>
      </c>
      <c r="B123" s="22" t="s">
        <v>292</v>
      </c>
      <c r="C123" s="22" t="s">
        <v>363</v>
      </c>
      <c r="D123" s="22" t="s">
        <v>364</v>
      </c>
      <c r="E123" s="22">
        <v>0</v>
      </c>
      <c r="F123" s="22">
        <v>20733</v>
      </c>
      <c r="G123" s="22">
        <v>0</v>
      </c>
      <c r="H123" s="22">
        <v>0</v>
      </c>
      <c r="I123" s="22">
        <v>34465</v>
      </c>
      <c r="J123" s="22">
        <v>0</v>
      </c>
      <c r="K123" s="22">
        <v>0</v>
      </c>
      <c r="L123" s="22">
        <v>0</v>
      </c>
      <c r="M123" s="22">
        <v>0</v>
      </c>
      <c r="N123" s="22">
        <v>67094</v>
      </c>
      <c r="O123" s="22">
        <v>286197</v>
      </c>
      <c r="P123" s="22">
        <v>0</v>
      </c>
      <c r="Q123" s="22">
        <v>0</v>
      </c>
      <c r="R123" s="22">
        <v>14027</v>
      </c>
      <c r="S123" s="22">
        <v>0</v>
      </c>
      <c r="T123" s="22">
        <v>245959</v>
      </c>
      <c r="U123" s="22">
        <v>86726</v>
      </c>
      <c r="V123" s="22">
        <v>382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702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262389</v>
      </c>
      <c r="AJ123" s="22">
        <v>10419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1029093</v>
      </c>
    </row>
    <row r="124" spans="1:42" x14ac:dyDescent="0.25">
      <c r="A124" s="22" t="s">
        <v>120</v>
      </c>
      <c r="B124" s="22" t="s">
        <v>292</v>
      </c>
      <c r="C124" s="22" t="s">
        <v>365</v>
      </c>
      <c r="D124" s="22" t="s">
        <v>366</v>
      </c>
      <c r="E124" s="22">
        <v>0</v>
      </c>
      <c r="F124" s="22">
        <v>5540</v>
      </c>
      <c r="G124" s="22">
        <v>0</v>
      </c>
      <c r="H124" s="22">
        <v>0</v>
      </c>
      <c r="I124" s="22">
        <v>2600</v>
      </c>
      <c r="J124" s="22">
        <v>0</v>
      </c>
      <c r="K124" s="22">
        <v>0</v>
      </c>
      <c r="L124" s="22">
        <v>0</v>
      </c>
      <c r="M124" s="22">
        <v>0</v>
      </c>
      <c r="N124" s="22">
        <v>18114</v>
      </c>
      <c r="O124" s="22">
        <v>112663</v>
      </c>
      <c r="P124" s="22">
        <v>0</v>
      </c>
      <c r="Q124" s="22">
        <v>0</v>
      </c>
      <c r="R124" s="22">
        <v>11138</v>
      </c>
      <c r="S124" s="22">
        <v>0</v>
      </c>
      <c r="T124" s="22">
        <v>31478</v>
      </c>
      <c r="U124" s="22">
        <v>67692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431</v>
      </c>
      <c r="AB124" s="22">
        <v>0</v>
      </c>
      <c r="AC124" s="22">
        <v>3826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112050</v>
      </c>
      <c r="AJ124" s="22">
        <v>923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366455</v>
      </c>
    </row>
    <row r="125" spans="1:42" x14ac:dyDescent="0.25">
      <c r="A125" s="22" t="s">
        <v>120</v>
      </c>
      <c r="B125" s="22" t="s">
        <v>292</v>
      </c>
      <c r="C125" s="22" t="s">
        <v>367</v>
      </c>
      <c r="D125" s="22" t="s">
        <v>368</v>
      </c>
      <c r="E125" s="22">
        <v>0</v>
      </c>
      <c r="F125" s="22">
        <v>12262</v>
      </c>
      <c r="G125" s="22">
        <v>0</v>
      </c>
      <c r="H125" s="22">
        <v>2501</v>
      </c>
      <c r="I125" s="22">
        <v>28769</v>
      </c>
      <c r="J125" s="22">
        <v>0</v>
      </c>
      <c r="K125" s="22">
        <v>18175</v>
      </c>
      <c r="L125" s="22">
        <v>3120</v>
      </c>
      <c r="M125" s="22">
        <v>0</v>
      </c>
      <c r="N125" s="22">
        <v>0</v>
      </c>
      <c r="O125" s="22">
        <v>246535</v>
      </c>
      <c r="P125" s="22">
        <v>195</v>
      </c>
      <c r="Q125" s="22">
        <v>0</v>
      </c>
      <c r="R125" s="22">
        <v>0</v>
      </c>
      <c r="S125" s="22">
        <v>0</v>
      </c>
      <c r="T125" s="22">
        <v>111368</v>
      </c>
      <c r="U125" s="22">
        <v>70468</v>
      </c>
      <c r="V125" s="22">
        <v>1743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3520</v>
      </c>
      <c r="AC125" s="22">
        <v>2405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106832</v>
      </c>
      <c r="AJ125" s="22">
        <v>88906</v>
      </c>
      <c r="AK125" s="22">
        <v>0</v>
      </c>
      <c r="AL125" s="22">
        <v>0</v>
      </c>
      <c r="AM125" s="22">
        <v>0</v>
      </c>
      <c r="AN125" s="22">
        <v>29012</v>
      </c>
      <c r="AO125" s="22">
        <v>0</v>
      </c>
      <c r="AP125" s="22">
        <v>725811</v>
      </c>
    </row>
    <row r="126" spans="1:42" x14ac:dyDescent="0.25">
      <c r="A126" s="22" t="s">
        <v>120</v>
      </c>
      <c r="B126" s="22" t="s">
        <v>292</v>
      </c>
      <c r="C126" s="22" t="s">
        <v>369</v>
      </c>
      <c r="D126" s="22" t="s">
        <v>370</v>
      </c>
      <c r="E126" s="22">
        <v>0</v>
      </c>
      <c r="F126" s="22">
        <v>85423</v>
      </c>
      <c r="G126" s="22">
        <v>0</v>
      </c>
      <c r="H126" s="22">
        <v>2524</v>
      </c>
      <c r="I126" s="22">
        <v>37168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267969</v>
      </c>
      <c r="P126" s="22">
        <v>0</v>
      </c>
      <c r="Q126" s="22">
        <v>0</v>
      </c>
      <c r="R126" s="22">
        <v>0</v>
      </c>
      <c r="S126" s="22">
        <v>0</v>
      </c>
      <c r="T126" s="22">
        <v>96592</v>
      </c>
      <c r="U126" s="22">
        <v>73819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1081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48276</v>
      </c>
      <c r="AJ126" s="22">
        <v>0</v>
      </c>
      <c r="AK126" s="22">
        <v>0</v>
      </c>
      <c r="AL126" s="22">
        <v>9425</v>
      </c>
      <c r="AM126" s="22">
        <v>0</v>
      </c>
      <c r="AN126" s="22">
        <v>0</v>
      </c>
      <c r="AO126" s="22">
        <v>0</v>
      </c>
      <c r="AP126" s="22">
        <v>622277</v>
      </c>
    </row>
    <row r="127" spans="1:42" x14ac:dyDescent="0.25">
      <c r="A127" s="22" t="s">
        <v>120</v>
      </c>
      <c r="B127" s="22" t="s">
        <v>292</v>
      </c>
      <c r="C127" s="22" t="s">
        <v>371</v>
      </c>
      <c r="D127" s="22" t="s">
        <v>372</v>
      </c>
      <c r="E127" s="22"/>
      <c r="F127" s="22">
        <v>26834</v>
      </c>
      <c r="G127" s="22"/>
      <c r="H127" s="22"/>
      <c r="I127" s="22">
        <v>12771</v>
      </c>
      <c r="J127" s="22"/>
      <c r="K127" s="22"/>
      <c r="L127" s="22"/>
      <c r="M127" s="22"/>
      <c r="N127" s="22">
        <v>66328</v>
      </c>
      <c r="O127" s="22">
        <v>168826</v>
      </c>
      <c r="P127" s="22"/>
      <c r="Q127" s="22"/>
      <c r="R127" s="22"/>
      <c r="S127" s="22"/>
      <c r="T127" s="22">
        <v>60454</v>
      </c>
      <c r="U127" s="22">
        <v>84609</v>
      </c>
      <c r="V127" s="22"/>
      <c r="W127" s="22"/>
      <c r="X127" s="22"/>
      <c r="Y127" s="22"/>
      <c r="Z127" s="22">
        <v>6113</v>
      </c>
      <c r="AA127" s="22"/>
      <c r="AB127" s="22">
        <v>878</v>
      </c>
      <c r="AC127" s="22"/>
      <c r="AD127" s="22"/>
      <c r="AE127" s="22"/>
      <c r="AF127" s="22"/>
      <c r="AG127" s="22"/>
      <c r="AH127" s="22"/>
      <c r="AI127" s="22">
        <v>75121</v>
      </c>
      <c r="AJ127" s="22">
        <v>6179</v>
      </c>
      <c r="AK127" s="22"/>
      <c r="AL127" s="22"/>
      <c r="AM127" s="22"/>
      <c r="AN127" s="22"/>
      <c r="AO127" s="22"/>
      <c r="AP127" s="22">
        <v>508113</v>
      </c>
    </row>
    <row r="128" spans="1:42" x14ac:dyDescent="0.25">
      <c r="A128" s="22" t="s">
        <v>120</v>
      </c>
      <c r="B128" s="22" t="s">
        <v>292</v>
      </c>
      <c r="C128" s="22" t="s">
        <v>373</v>
      </c>
      <c r="D128" s="22" t="s">
        <v>374</v>
      </c>
      <c r="E128" s="22">
        <v>0</v>
      </c>
      <c r="F128" s="22">
        <v>9840</v>
      </c>
      <c r="G128" s="22">
        <v>0</v>
      </c>
      <c r="H128" s="22">
        <v>0</v>
      </c>
      <c r="I128" s="22">
        <v>16051</v>
      </c>
      <c r="J128" s="22">
        <v>0</v>
      </c>
      <c r="K128" s="22">
        <v>0</v>
      </c>
      <c r="L128" s="22">
        <v>198</v>
      </c>
      <c r="M128" s="22">
        <v>0</v>
      </c>
      <c r="N128" s="22">
        <v>0</v>
      </c>
      <c r="O128" s="22">
        <v>196636</v>
      </c>
      <c r="P128" s="22">
        <v>0</v>
      </c>
      <c r="Q128" s="22">
        <v>0</v>
      </c>
      <c r="R128" s="22">
        <v>0</v>
      </c>
      <c r="S128" s="22">
        <v>0</v>
      </c>
      <c r="T128" s="22">
        <v>269284</v>
      </c>
      <c r="U128" s="22">
        <v>20675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27251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539935</v>
      </c>
    </row>
    <row r="129" spans="1:42" x14ac:dyDescent="0.25">
      <c r="A129" s="22" t="s">
        <v>120</v>
      </c>
      <c r="B129" s="22" t="s">
        <v>292</v>
      </c>
      <c r="C129" s="22" t="s">
        <v>375</v>
      </c>
      <c r="D129" s="22" t="s">
        <v>376</v>
      </c>
      <c r="E129" s="22">
        <v>0</v>
      </c>
      <c r="F129" s="22">
        <v>5652</v>
      </c>
      <c r="G129" s="22">
        <v>0</v>
      </c>
      <c r="H129" s="22">
        <v>0</v>
      </c>
      <c r="I129" s="22">
        <v>25995</v>
      </c>
      <c r="J129" s="22">
        <v>0</v>
      </c>
      <c r="K129" s="22">
        <v>376</v>
      </c>
      <c r="L129" s="22">
        <v>0</v>
      </c>
      <c r="M129" s="22">
        <v>0</v>
      </c>
      <c r="N129" s="22">
        <v>127958</v>
      </c>
      <c r="O129" s="22">
        <v>159559</v>
      </c>
      <c r="P129" s="22">
        <v>35066</v>
      </c>
      <c r="Q129" s="22">
        <v>0</v>
      </c>
      <c r="R129" s="22">
        <v>13750</v>
      </c>
      <c r="S129" s="22">
        <v>0</v>
      </c>
      <c r="T129" s="22">
        <v>71372</v>
      </c>
      <c r="U129" s="22">
        <v>133346</v>
      </c>
      <c r="V129" s="22">
        <v>3892</v>
      </c>
      <c r="W129" s="22">
        <v>0</v>
      </c>
      <c r="X129" s="22">
        <v>0</v>
      </c>
      <c r="Y129" s="22">
        <v>4447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192633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774046</v>
      </c>
    </row>
    <row r="130" spans="1:42" x14ac:dyDescent="0.25">
      <c r="A130" s="22" t="s">
        <v>120</v>
      </c>
      <c r="B130" s="22" t="s">
        <v>292</v>
      </c>
      <c r="C130" s="22" t="s">
        <v>377</v>
      </c>
      <c r="D130" s="22" t="s">
        <v>378</v>
      </c>
      <c r="E130" s="22">
        <v>0</v>
      </c>
      <c r="F130" s="22">
        <v>0</v>
      </c>
      <c r="G130" s="22">
        <v>0</v>
      </c>
      <c r="H130" s="22">
        <v>0</v>
      </c>
      <c r="I130" s="22">
        <v>10482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137817</v>
      </c>
      <c r="P130" s="22">
        <v>0</v>
      </c>
      <c r="Q130" s="22">
        <v>0</v>
      </c>
      <c r="R130" s="22">
        <v>0</v>
      </c>
      <c r="S130" s="22">
        <v>0</v>
      </c>
      <c r="T130" s="22">
        <v>56707</v>
      </c>
      <c r="U130" s="22">
        <v>14015</v>
      </c>
      <c r="V130" s="22">
        <v>5557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4962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229540</v>
      </c>
    </row>
    <row r="131" spans="1:42" x14ac:dyDescent="0.25">
      <c r="A131" s="22" t="s">
        <v>120</v>
      </c>
      <c r="B131" s="22" t="s">
        <v>292</v>
      </c>
      <c r="C131" s="22" t="s">
        <v>379</v>
      </c>
      <c r="D131" s="22" t="s">
        <v>380</v>
      </c>
      <c r="E131" s="22">
        <v>0</v>
      </c>
      <c r="F131" s="22">
        <v>14648</v>
      </c>
      <c r="G131" s="22">
        <v>0</v>
      </c>
      <c r="H131" s="22">
        <v>0</v>
      </c>
      <c r="I131" s="22">
        <v>49044</v>
      </c>
      <c r="J131" s="22">
        <v>523</v>
      </c>
      <c r="K131" s="22">
        <v>0</v>
      </c>
      <c r="L131" s="22">
        <v>0</v>
      </c>
      <c r="M131" s="22">
        <v>0</v>
      </c>
      <c r="N131" s="22">
        <v>11873</v>
      </c>
      <c r="O131" s="22">
        <v>60394</v>
      </c>
      <c r="P131" s="22">
        <v>9665</v>
      </c>
      <c r="Q131" s="22">
        <v>0</v>
      </c>
      <c r="R131" s="22">
        <v>9807</v>
      </c>
      <c r="S131" s="22">
        <v>0</v>
      </c>
      <c r="T131" s="22">
        <v>37945</v>
      </c>
      <c r="U131" s="22">
        <v>99057</v>
      </c>
      <c r="V131" s="22">
        <v>0</v>
      </c>
      <c r="W131" s="22">
        <v>0</v>
      </c>
      <c r="X131" s="22">
        <v>0</v>
      </c>
      <c r="Y131" s="22">
        <v>0</v>
      </c>
      <c r="Z131" s="22">
        <v>356</v>
      </c>
      <c r="AA131" s="22">
        <v>0</v>
      </c>
      <c r="AB131" s="22">
        <v>0</v>
      </c>
      <c r="AC131" s="22">
        <v>5965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150977</v>
      </c>
      <c r="AJ131" s="22">
        <v>12466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462720</v>
      </c>
    </row>
    <row r="132" spans="1:42" x14ac:dyDescent="0.25">
      <c r="A132" s="22" t="s">
        <v>120</v>
      </c>
      <c r="B132" s="22" t="s">
        <v>292</v>
      </c>
      <c r="C132" s="22" t="s">
        <v>381</v>
      </c>
      <c r="D132" s="22" t="s">
        <v>382</v>
      </c>
      <c r="E132" s="22">
        <v>0</v>
      </c>
      <c r="F132" s="22">
        <v>9741</v>
      </c>
      <c r="G132" s="22">
        <v>0</v>
      </c>
      <c r="H132" s="22">
        <v>0</v>
      </c>
      <c r="I132" s="22">
        <v>12344</v>
      </c>
      <c r="J132" s="22">
        <v>0</v>
      </c>
      <c r="K132" s="22">
        <v>0</v>
      </c>
      <c r="L132" s="22">
        <v>0</v>
      </c>
      <c r="M132" s="22">
        <v>0</v>
      </c>
      <c r="N132" s="22">
        <v>17205</v>
      </c>
      <c r="O132" s="22">
        <v>71792</v>
      </c>
      <c r="P132" s="22">
        <v>15915</v>
      </c>
      <c r="Q132" s="22">
        <v>0</v>
      </c>
      <c r="R132" s="22">
        <v>954</v>
      </c>
      <c r="S132" s="22">
        <v>0</v>
      </c>
      <c r="T132" s="22">
        <v>53851</v>
      </c>
      <c r="U132" s="22">
        <v>18450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8335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208587</v>
      </c>
    </row>
    <row r="133" spans="1:42" x14ac:dyDescent="0.25">
      <c r="A133" s="22" t="s">
        <v>120</v>
      </c>
      <c r="B133" s="22" t="s">
        <v>292</v>
      </c>
      <c r="C133" s="22" t="s">
        <v>383</v>
      </c>
      <c r="D133" s="22" t="s">
        <v>384</v>
      </c>
      <c r="E133" s="22">
        <v>0</v>
      </c>
      <c r="F133" s="22">
        <v>239187</v>
      </c>
      <c r="G133" s="22">
        <v>0</v>
      </c>
      <c r="H133" s="22">
        <v>0</v>
      </c>
      <c r="I133" s="22">
        <v>98290</v>
      </c>
      <c r="J133" s="22">
        <v>0</v>
      </c>
      <c r="K133" s="22">
        <v>0</v>
      </c>
      <c r="L133" s="22">
        <v>3495</v>
      </c>
      <c r="M133" s="22">
        <v>0</v>
      </c>
      <c r="N133" s="22">
        <v>131742</v>
      </c>
      <c r="O133" s="22">
        <v>2087084</v>
      </c>
      <c r="P133" s="22">
        <v>303252</v>
      </c>
      <c r="Q133" s="22">
        <v>0</v>
      </c>
      <c r="R133" s="22">
        <v>0</v>
      </c>
      <c r="S133" s="22">
        <v>0</v>
      </c>
      <c r="T133" s="22">
        <v>544326</v>
      </c>
      <c r="U133" s="22">
        <v>371956</v>
      </c>
      <c r="V133" s="22">
        <v>0</v>
      </c>
      <c r="W133" s="22">
        <v>0</v>
      </c>
      <c r="X133" s="22">
        <v>0</v>
      </c>
      <c r="Y133" s="22">
        <v>0</v>
      </c>
      <c r="Z133" s="22">
        <v>794</v>
      </c>
      <c r="AA133" s="22">
        <v>0</v>
      </c>
      <c r="AB133" s="22">
        <v>20225</v>
      </c>
      <c r="AC133" s="22">
        <v>0</v>
      </c>
      <c r="AD133" s="22">
        <v>0</v>
      </c>
      <c r="AE133" s="22">
        <v>0</v>
      </c>
      <c r="AF133" s="22">
        <v>5178</v>
      </c>
      <c r="AG133" s="22">
        <v>0</v>
      </c>
      <c r="AH133" s="22">
        <v>0</v>
      </c>
      <c r="AI133" s="22">
        <v>127909</v>
      </c>
      <c r="AJ133" s="22">
        <v>22974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3956412</v>
      </c>
    </row>
    <row r="134" spans="1:42" x14ac:dyDescent="0.25">
      <c r="A134" s="22" t="s">
        <v>120</v>
      </c>
      <c r="B134" s="22" t="s">
        <v>292</v>
      </c>
      <c r="C134" s="22" t="s">
        <v>385</v>
      </c>
      <c r="D134" s="22" t="s">
        <v>386</v>
      </c>
      <c r="E134" s="22">
        <v>0</v>
      </c>
      <c r="F134" s="22">
        <v>14685</v>
      </c>
      <c r="G134" s="22">
        <v>0</v>
      </c>
      <c r="H134" s="22">
        <v>0</v>
      </c>
      <c r="I134" s="22">
        <v>36216</v>
      </c>
      <c r="J134" s="22">
        <v>0</v>
      </c>
      <c r="K134" s="22">
        <v>0</v>
      </c>
      <c r="L134" s="22">
        <v>8933</v>
      </c>
      <c r="M134" s="22">
        <v>0</v>
      </c>
      <c r="N134" s="22">
        <v>74496</v>
      </c>
      <c r="O134" s="22">
        <v>582219</v>
      </c>
      <c r="P134" s="22">
        <v>4916</v>
      </c>
      <c r="Q134" s="22">
        <v>0</v>
      </c>
      <c r="R134" s="22">
        <v>104567</v>
      </c>
      <c r="S134" s="22">
        <v>0</v>
      </c>
      <c r="T134" s="22">
        <v>505588</v>
      </c>
      <c r="U134" s="22">
        <v>120653</v>
      </c>
      <c r="V134" s="22">
        <v>35155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11208</v>
      </c>
      <c r="AG134" s="22">
        <v>0</v>
      </c>
      <c r="AH134" s="22">
        <v>116129</v>
      </c>
      <c r="AI134" s="22">
        <v>148977</v>
      </c>
      <c r="AJ134" s="22">
        <v>5420</v>
      </c>
      <c r="AK134" s="22">
        <v>0</v>
      </c>
      <c r="AL134" s="22">
        <v>0</v>
      </c>
      <c r="AM134" s="22">
        <v>30049</v>
      </c>
      <c r="AN134" s="22">
        <v>0</v>
      </c>
      <c r="AO134" s="22">
        <v>0</v>
      </c>
      <c r="AP134" s="22">
        <v>1799211</v>
      </c>
    </row>
    <row r="135" spans="1:42" x14ac:dyDescent="0.25">
      <c r="A135" s="22" t="s">
        <v>120</v>
      </c>
      <c r="B135" s="22" t="s">
        <v>292</v>
      </c>
      <c r="C135" s="22" t="s">
        <v>387</v>
      </c>
      <c r="D135" s="22" t="s">
        <v>388</v>
      </c>
      <c r="E135" s="22">
        <v>0</v>
      </c>
      <c r="F135" s="22">
        <v>103239</v>
      </c>
      <c r="G135" s="22">
        <v>0</v>
      </c>
      <c r="H135" s="22">
        <v>46175</v>
      </c>
      <c r="I135" s="22">
        <v>149346</v>
      </c>
      <c r="J135" s="22">
        <v>4199</v>
      </c>
      <c r="K135" s="22">
        <v>0</v>
      </c>
      <c r="L135" s="22">
        <v>1119</v>
      </c>
      <c r="M135" s="22">
        <v>0</v>
      </c>
      <c r="N135" s="22">
        <v>17412</v>
      </c>
      <c r="O135" s="22">
        <v>1268644</v>
      </c>
      <c r="P135" s="22">
        <v>0</v>
      </c>
      <c r="Q135" s="22">
        <v>0</v>
      </c>
      <c r="R135" s="22">
        <v>285261</v>
      </c>
      <c r="S135" s="22">
        <v>0</v>
      </c>
      <c r="T135" s="22">
        <v>467033</v>
      </c>
      <c r="U135" s="22">
        <v>314060</v>
      </c>
      <c r="V135" s="22">
        <v>106191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969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315063</v>
      </c>
      <c r="AJ135" s="22">
        <v>143367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3222078</v>
      </c>
    </row>
    <row r="136" spans="1:42" x14ac:dyDescent="0.25">
      <c r="A136" s="22" t="s">
        <v>120</v>
      </c>
      <c r="B136" s="22" t="s">
        <v>292</v>
      </c>
      <c r="C136" s="22" t="s">
        <v>389</v>
      </c>
      <c r="D136" s="22" t="s">
        <v>390</v>
      </c>
      <c r="E136" s="22">
        <v>0</v>
      </c>
      <c r="F136" s="22">
        <v>209847</v>
      </c>
      <c r="G136" s="22">
        <v>0</v>
      </c>
      <c r="H136" s="22">
        <v>118995</v>
      </c>
      <c r="I136" s="22">
        <v>67591</v>
      </c>
      <c r="J136" s="22">
        <v>0</v>
      </c>
      <c r="K136" s="22">
        <v>0</v>
      </c>
      <c r="L136" s="22">
        <v>0</v>
      </c>
      <c r="M136" s="22">
        <v>0</v>
      </c>
      <c r="N136" s="22">
        <v>59780</v>
      </c>
      <c r="O136" s="22">
        <v>1237927</v>
      </c>
      <c r="P136" s="22">
        <v>0</v>
      </c>
      <c r="Q136" s="22">
        <v>0</v>
      </c>
      <c r="R136" s="22">
        <v>139830</v>
      </c>
      <c r="S136" s="22">
        <v>0</v>
      </c>
      <c r="T136" s="22">
        <v>507925</v>
      </c>
      <c r="U136" s="22">
        <v>166548</v>
      </c>
      <c r="V136" s="22">
        <v>0</v>
      </c>
      <c r="W136" s="22">
        <v>96675</v>
      </c>
      <c r="X136" s="22">
        <v>7763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494328</v>
      </c>
      <c r="AJ136" s="22">
        <v>74491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3181700</v>
      </c>
    </row>
    <row r="137" spans="1:42" x14ac:dyDescent="0.25">
      <c r="A137" s="22" t="s">
        <v>120</v>
      </c>
      <c r="B137" s="22" t="s">
        <v>292</v>
      </c>
      <c r="C137" s="22" t="s">
        <v>391</v>
      </c>
      <c r="D137" s="22" t="s">
        <v>392</v>
      </c>
      <c r="E137" s="22">
        <v>0</v>
      </c>
      <c r="F137" s="22">
        <v>359192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1580527</v>
      </c>
      <c r="P137" s="22">
        <v>0</v>
      </c>
      <c r="Q137" s="22">
        <v>0</v>
      </c>
      <c r="R137" s="22">
        <v>59108</v>
      </c>
      <c r="S137" s="22">
        <v>0</v>
      </c>
      <c r="T137" s="22">
        <v>160347</v>
      </c>
      <c r="U137" s="22">
        <v>137738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231542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2528454</v>
      </c>
    </row>
    <row r="138" spans="1:42" x14ac:dyDescent="0.25">
      <c r="A138" s="22" t="s">
        <v>120</v>
      </c>
      <c r="B138" s="22" t="s">
        <v>292</v>
      </c>
      <c r="C138" s="22" t="s">
        <v>393</v>
      </c>
      <c r="D138" s="22" t="s">
        <v>394</v>
      </c>
      <c r="E138" s="22"/>
      <c r="F138" s="22">
        <v>14234</v>
      </c>
      <c r="G138" s="22"/>
      <c r="H138" s="22">
        <v>5957</v>
      </c>
      <c r="I138" s="22"/>
      <c r="J138" s="22"/>
      <c r="K138" s="22"/>
      <c r="L138" s="22"/>
      <c r="M138" s="22"/>
      <c r="N138" s="22">
        <v>11543</v>
      </c>
      <c r="O138" s="22">
        <v>91361</v>
      </c>
      <c r="P138" s="22"/>
      <c r="Q138" s="22"/>
      <c r="R138" s="22"/>
      <c r="S138" s="22"/>
      <c r="T138" s="22">
        <v>74011</v>
      </c>
      <c r="U138" s="22">
        <v>50309</v>
      </c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>
        <v>13151</v>
      </c>
      <c r="AJ138" s="22">
        <v>43643</v>
      </c>
      <c r="AK138" s="22"/>
      <c r="AL138" s="22"/>
      <c r="AM138" s="22"/>
      <c r="AN138" s="22"/>
      <c r="AO138" s="22"/>
      <c r="AP138" s="22">
        <v>304209</v>
      </c>
    </row>
    <row r="139" spans="1:42" x14ac:dyDescent="0.25">
      <c r="A139" s="22" t="s">
        <v>120</v>
      </c>
      <c r="B139" s="22" t="s">
        <v>292</v>
      </c>
      <c r="C139" s="22" t="s">
        <v>395</v>
      </c>
      <c r="D139" s="22" t="s">
        <v>396</v>
      </c>
      <c r="E139" s="22">
        <v>0</v>
      </c>
      <c r="F139" s="22">
        <v>9791</v>
      </c>
      <c r="G139" s="22">
        <v>0</v>
      </c>
      <c r="H139" s="22">
        <v>0</v>
      </c>
      <c r="I139" s="22">
        <v>13853</v>
      </c>
      <c r="J139" s="22">
        <v>0</v>
      </c>
      <c r="K139" s="22">
        <v>0</v>
      </c>
      <c r="L139" s="22">
        <v>0</v>
      </c>
      <c r="M139" s="22">
        <v>0</v>
      </c>
      <c r="N139" s="22">
        <v>9504</v>
      </c>
      <c r="O139" s="22">
        <v>285629</v>
      </c>
      <c r="P139" s="22">
        <v>0</v>
      </c>
      <c r="Q139" s="22">
        <v>0</v>
      </c>
      <c r="R139" s="22">
        <v>0</v>
      </c>
      <c r="S139" s="22">
        <v>0</v>
      </c>
      <c r="T139" s="22">
        <v>24006</v>
      </c>
      <c r="U139" s="22">
        <v>78239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16685</v>
      </c>
      <c r="AJ139" s="22">
        <v>0</v>
      </c>
      <c r="AK139" s="22">
        <v>0</v>
      </c>
      <c r="AL139" s="22">
        <v>0</v>
      </c>
      <c r="AM139" s="22">
        <v>5225</v>
      </c>
      <c r="AN139" s="22">
        <v>0</v>
      </c>
      <c r="AO139" s="22">
        <v>0</v>
      </c>
      <c r="AP139" s="22">
        <v>442932</v>
      </c>
    </row>
    <row r="140" spans="1:42" x14ac:dyDescent="0.25">
      <c r="A140" s="22" t="s">
        <v>120</v>
      </c>
      <c r="B140" s="22" t="s">
        <v>292</v>
      </c>
      <c r="C140" s="22" t="s">
        <v>397</v>
      </c>
      <c r="D140" s="22" t="s">
        <v>398</v>
      </c>
      <c r="E140" s="22">
        <v>1577</v>
      </c>
      <c r="F140" s="22">
        <v>90133</v>
      </c>
      <c r="G140" s="22">
        <v>0</v>
      </c>
      <c r="H140" s="22">
        <v>46623</v>
      </c>
      <c r="I140" s="22">
        <v>130068</v>
      </c>
      <c r="J140" s="22">
        <v>3797</v>
      </c>
      <c r="K140" s="22">
        <v>0</v>
      </c>
      <c r="L140" s="22">
        <v>1959</v>
      </c>
      <c r="M140" s="22">
        <v>0</v>
      </c>
      <c r="N140" s="22">
        <v>229327</v>
      </c>
      <c r="O140" s="22">
        <v>1517434</v>
      </c>
      <c r="P140" s="22">
        <v>36395</v>
      </c>
      <c r="Q140" s="22">
        <v>10938</v>
      </c>
      <c r="R140" s="22">
        <v>150885</v>
      </c>
      <c r="S140" s="22">
        <v>0</v>
      </c>
      <c r="T140" s="22">
        <v>350097</v>
      </c>
      <c r="U140" s="22">
        <v>304456</v>
      </c>
      <c r="V140" s="22">
        <v>48300</v>
      </c>
      <c r="W140" s="22">
        <v>0</v>
      </c>
      <c r="X140" s="22">
        <v>0</v>
      </c>
      <c r="Y140" s="22">
        <v>5040</v>
      </c>
      <c r="Z140" s="22">
        <v>4888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243387</v>
      </c>
      <c r="AJ140" s="22">
        <v>263727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3439031</v>
      </c>
    </row>
    <row r="141" spans="1:42" x14ac:dyDescent="0.25">
      <c r="A141" s="22" t="s">
        <v>120</v>
      </c>
      <c r="B141" s="22" t="s">
        <v>292</v>
      </c>
      <c r="C141" s="22" t="s">
        <v>399</v>
      </c>
      <c r="D141" s="22" t="s">
        <v>400</v>
      </c>
      <c r="E141" s="22">
        <v>0</v>
      </c>
      <c r="F141" s="22">
        <v>8365</v>
      </c>
      <c r="G141" s="22">
        <v>0</v>
      </c>
      <c r="H141" s="22">
        <v>0</v>
      </c>
      <c r="I141" s="22">
        <v>47263</v>
      </c>
      <c r="J141" s="22">
        <v>0</v>
      </c>
      <c r="K141" s="22">
        <v>0</v>
      </c>
      <c r="L141" s="22">
        <v>0</v>
      </c>
      <c r="M141" s="22">
        <v>0</v>
      </c>
      <c r="N141" s="22">
        <v>40863</v>
      </c>
      <c r="O141" s="22">
        <v>276919</v>
      </c>
      <c r="P141" s="22">
        <v>0</v>
      </c>
      <c r="Q141" s="22">
        <v>0</v>
      </c>
      <c r="R141" s="22">
        <v>0</v>
      </c>
      <c r="S141" s="22">
        <v>0</v>
      </c>
      <c r="T141" s="22">
        <v>130418</v>
      </c>
      <c r="U141" s="22">
        <v>92997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57729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654554</v>
      </c>
    </row>
    <row r="142" spans="1:42" x14ac:dyDescent="0.25">
      <c r="A142" s="22" t="s">
        <v>120</v>
      </c>
      <c r="B142" s="22" t="s">
        <v>292</v>
      </c>
      <c r="C142" s="22" t="s">
        <v>401</v>
      </c>
      <c r="D142" s="22" t="s">
        <v>402</v>
      </c>
      <c r="E142" s="22">
        <v>0</v>
      </c>
      <c r="F142" s="22">
        <v>5622</v>
      </c>
      <c r="G142" s="22">
        <v>0</v>
      </c>
      <c r="H142" s="22">
        <v>0</v>
      </c>
      <c r="I142" s="22">
        <v>20559</v>
      </c>
      <c r="J142" s="22">
        <v>0</v>
      </c>
      <c r="K142" s="22">
        <v>0</v>
      </c>
      <c r="L142" s="22">
        <v>0</v>
      </c>
      <c r="M142" s="22">
        <v>0</v>
      </c>
      <c r="N142" s="22">
        <v>43847</v>
      </c>
      <c r="O142" s="22">
        <v>87918</v>
      </c>
      <c r="P142" s="22">
        <v>0</v>
      </c>
      <c r="Q142" s="22">
        <v>0</v>
      </c>
      <c r="R142" s="22">
        <v>0</v>
      </c>
      <c r="S142" s="22">
        <v>0</v>
      </c>
      <c r="T142" s="22">
        <v>84304</v>
      </c>
      <c r="U142" s="22">
        <v>0</v>
      </c>
      <c r="V142" s="22">
        <v>11664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65053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318967</v>
      </c>
    </row>
    <row r="143" spans="1:42" x14ac:dyDescent="0.25">
      <c r="A143" s="22" t="s">
        <v>120</v>
      </c>
      <c r="B143" s="22" t="s">
        <v>292</v>
      </c>
      <c r="C143" s="22" t="s">
        <v>403</v>
      </c>
      <c r="D143" s="22" t="s">
        <v>404</v>
      </c>
      <c r="E143" s="22">
        <v>0</v>
      </c>
      <c r="F143" s="22">
        <v>1775</v>
      </c>
      <c r="G143" s="22">
        <v>0</v>
      </c>
      <c r="H143" s="22">
        <v>0</v>
      </c>
      <c r="I143" s="22">
        <v>4609</v>
      </c>
      <c r="J143" s="22">
        <v>0</v>
      </c>
      <c r="K143" s="22">
        <v>0</v>
      </c>
      <c r="L143" s="22">
        <v>0</v>
      </c>
      <c r="M143" s="22">
        <v>0</v>
      </c>
      <c r="N143" s="22">
        <v>53436</v>
      </c>
      <c r="O143" s="22">
        <v>118529</v>
      </c>
      <c r="P143" s="22">
        <v>0</v>
      </c>
      <c r="Q143" s="22">
        <v>0</v>
      </c>
      <c r="R143" s="22">
        <v>0</v>
      </c>
      <c r="S143" s="22">
        <v>0</v>
      </c>
      <c r="T143" s="22">
        <v>227653</v>
      </c>
      <c r="U143" s="22">
        <v>55930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32935</v>
      </c>
      <c r="AJ143" s="22">
        <v>14054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508921</v>
      </c>
    </row>
    <row r="144" spans="1:42" x14ac:dyDescent="0.25">
      <c r="A144" s="22" t="s">
        <v>120</v>
      </c>
      <c r="B144" s="22" t="s">
        <v>292</v>
      </c>
      <c r="C144" s="22" t="s">
        <v>405</v>
      </c>
      <c r="D144" s="22" t="s">
        <v>406</v>
      </c>
      <c r="E144" s="22">
        <v>0</v>
      </c>
      <c r="F144" s="22">
        <v>29701</v>
      </c>
      <c r="G144" s="22">
        <v>0</v>
      </c>
      <c r="H144" s="22">
        <v>0</v>
      </c>
      <c r="I144" s="22">
        <v>36937</v>
      </c>
      <c r="J144" s="22">
        <v>0</v>
      </c>
      <c r="K144" s="22">
        <v>4302</v>
      </c>
      <c r="L144" s="22">
        <v>0</v>
      </c>
      <c r="M144" s="22">
        <v>0</v>
      </c>
      <c r="N144" s="22">
        <v>17697</v>
      </c>
      <c r="O144" s="22">
        <v>327135</v>
      </c>
      <c r="P144" s="22">
        <v>0</v>
      </c>
      <c r="Q144" s="22">
        <v>0</v>
      </c>
      <c r="R144" s="22">
        <v>6099</v>
      </c>
      <c r="S144" s="22">
        <v>0</v>
      </c>
      <c r="T144" s="22">
        <v>113524</v>
      </c>
      <c r="U144" s="22">
        <v>78716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120655</v>
      </c>
      <c r="AJ144" s="22">
        <v>6626</v>
      </c>
      <c r="AK144" s="22">
        <v>0</v>
      </c>
      <c r="AL144" s="22">
        <v>0</v>
      </c>
      <c r="AM144" s="22">
        <v>14978</v>
      </c>
      <c r="AN144" s="22">
        <v>0</v>
      </c>
      <c r="AO144" s="22">
        <v>0</v>
      </c>
      <c r="AP144" s="22">
        <v>756370</v>
      </c>
    </row>
    <row r="145" spans="1:42" x14ac:dyDescent="0.25">
      <c r="A145" s="22" t="s">
        <v>120</v>
      </c>
      <c r="B145" s="22" t="s">
        <v>292</v>
      </c>
      <c r="C145" s="22" t="s">
        <v>407</v>
      </c>
      <c r="D145" s="22" t="s">
        <v>408</v>
      </c>
      <c r="E145" s="22">
        <v>0</v>
      </c>
      <c r="F145" s="22">
        <v>6370</v>
      </c>
      <c r="G145" s="22">
        <v>21559</v>
      </c>
      <c r="H145" s="22">
        <v>0</v>
      </c>
      <c r="I145" s="22">
        <v>17912</v>
      </c>
      <c r="J145" s="22">
        <v>0</v>
      </c>
      <c r="K145" s="22">
        <v>0</v>
      </c>
      <c r="L145" s="22">
        <v>2984</v>
      </c>
      <c r="M145" s="22">
        <v>0</v>
      </c>
      <c r="N145" s="22">
        <v>27697</v>
      </c>
      <c r="O145" s="22">
        <v>211245</v>
      </c>
      <c r="P145" s="22">
        <v>0</v>
      </c>
      <c r="Q145" s="22">
        <v>0</v>
      </c>
      <c r="R145" s="22">
        <v>0</v>
      </c>
      <c r="S145" s="22">
        <v>0</v>
      </c>
      <c r="T145" s="22">
        <v>93713</v>
      </c>
      <c r="U145" s="22">
        <v>39810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195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421485</v>
      </c>
    </row>
    <row r="146" spans="1:42" x14ac:dyDescent="0.25">
      <c r="A146" s="22" t="s">
        <v>120</v>
      </c>
      <c r="B146" s="22" t="s">
        <v>292</v>
      </c>
      <c r="C146" s="22" t="s">
        <v>409</v>
      </c>
      <c r="D146" s="22" t="s">
        <v>410</v>
      </c>
      <c r="E146" s="22">
        <v>0</v>
      </c>
      <c r="F146" s="22">
        <v>7417</v>
      </c>
      <c r="G146" s="22">
        <v>0</v>
      </c>
      <c r="H146" s="22">
        <v>0</v>
      </c>
      <c r="I146" s="22">
        <v>15929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75995</v>
      </c>
      <c r="P146" s="22">
        <v>0</v>
      </c>
      <c r="Q146" s="22">
        <v>0</v>
      </c>
      <c r="R146" s="22">
        <v>0</v>
      </c>
      <c r="S146" s="22">
        <v>0</v>
      </c>
      <c r="T146" s="22">
        <v>61259</v>
      </c>
      <c r="U146" s="22">
        <v>14552</v>
      </c>
      <c r="V146" s="22">
        <v>0</v>
      </c>
      <c r="W146" s="22">
        <v>0</v>
      </c>
      <c r="X146" s="22">
        <v>0</v>
      </c>
      <c r="Y146" s="22">
        <v>0</v>
      </c>
      <c r="Z146" s="22">
        <v>679</v>
      </c>
      <c r="AA146" s="22">
        <v>313</v>
      </c>
      <c r="AB146" s="22">
        <v>0</v>
      </c>
      <c r="AC146" s="22">
        <v>5468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34995</v>
      </c>
      <c r="AJ146" s="22">
        <v>6880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223487</v>
      </c>
    </row>
    <row r="147" spans="1:42" x14ac:dyDescent="0.25">
      <c r="A147" s="22" t="s">
        <v>120</v>
      </c>
      <c r="B147" s="22" t="s">
        <v>292</v>
      </c>
      <c r="C147" s="22" t="s">
        <v>411</v>
      </c>
      <c r="D147" s="22" t="s">
        <v>412</v>
      </c>
      <c r="E147" s="22">
        <v>0</v>
      </c>
      <c r="F147" s="22">
        <v>20582</v>
      </c>
      <c r="G147" s="22">
        <v>0</v>
      </c>
      <c r="H147" s="22">
        <v>0</v>
      </c>
      <c r="I147" s="22">
        <v>38839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63860</v>
      </c>
      <c r="P147" s="22">
        <v>0</v>
      </c>
      <c r="Q147" s="22">
        <v>0</v>
      </c>
      <c r="R147" s="22">
        <v>0</v>
      </c>
      <c r="S147" s="22">
        <v>0</v>
      </c>
      <c r="T147" s="22">
        <v>125075</v>
      </c>
      <c r="U147" s="22">
        <v>50069</v>
      </c>
      <c r="V147" s="22">
        <v>11633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49311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359369</v>
      </c>
    </row>
    <row r="148" spans="1:42" x14ac:dyDescent="0.25">
      <c r="A148" s="22" t="s">
        <v>120</v>
      </c>
      <c r="B148" s="22" t="s">
        <v>292</v>
      </c>
      <c r="C148" s="22" t="s">
        <v>413</v>
      </c>
      <c r="D148" s="22" t="s">
        <v>414</v>
      </c>
      <c r="E148" s="22">
        <v>0</v>
      </c>
      <c r="F148" s="22">
        <v>7593</v>
      </c>
      <c r="G148" s="22">
        <v>0</v>
      </c>
      <c r="H148" s="22">
        <v>0</v>
      </c>
      <c r="I148" s="22">
        <v>31439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254997</v>
      </c>
      <c r="P148" s="22">
        <v>0</v>
      </c>
      <c r="Q148" s="22">
        <v>0</v>
      </c>
      <c r="R148" s="22">
        <v>0</v>
      </c>
      <c r="S148" s="22">
        <v>0</v>
      </c>
      <c r="T148" s="22">
        <v>45478</v>
      </c>
      <c r="U148" s="22">
        <v>59358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85668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484533</v>
      </c>
    </row>
    <row r="149" spans="1:42" x14ac:dyDescent="0.25">
      <c r="A149" s="22" t="s">
        <v>120</v>
      </c>
      <c r="B149" s="22" t="s">
        <v>292</v>
      </c>
      <c r="C149" s="22" t="s">
        <v>415</v>
      </c>
      <c r="D149" s="22" t="s">
        <v>416</v>
      </c>
      <c r="E149" s="22">
        <v>0</v>
      </c>
      <c r="F149" s="22">
        <v>125092</v>
      </c>
      <c r="G149" s="22">
        <v>0</v>
      </c>
      <c r="H149" s="22">
        <v>0</v>
      </c>
      <c r="I149" s="22">
        <v>30217</v>
      </c>
      <c r="J149" s="22">
        <v>0</v>
      </c>
      <c r="K149" s="22">
        <v>23409</v>
      </c>
      <c r="L149" s="22">
        <v>1580</v>
      </c>
      <c r="M149" s="22">
        <v>0</v>
      </c>
      <c r="N149" s="22">
        <v>0</v>
      </c>
      <c r="O149" s="22">
        <v>2306962</v>
      </c>
      <c r="P149" s="22">
        <v>0</v>
      </c>
      <c r="Q149" s="22">
        <v>5783</v>
      </c>
      <c r="R149" s="22">
        <v>473555</v>
      </c>
      <c r="S149" s="22">
        <v>0</v>
      </c>
      <c r="T149" s="22">
        <v>287958</v>
      </c>
      <c r="U149" s="22">
        <v>342163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302450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3899169</v>
      </c>
    </row>
    <row r="150" spans="1:42" x14ac:dyDescent="0.25">
      <c r="A150" s="22" t="s">
        <v>120</v>
      </c>
      <c r="B150" s="22" t="s">
        <v>292</v>
      </c>
      <c r="C150" s="22" t="s">
        <v>417</v>
      </c>
      <c r="D150" s="22" t="s">
        <v>418</v>
      </c>
      <c r="E150" s="22">
        <v>0</v>
      </c>
      <c r="F150" s="22">
        <v>13278</v>
      </c>
      <c r="G150" s="22">
        <v>0</v>
      </c>
      <c r="H150" s="22">
        <v>0</v>
      </c>
      <c r="I150" s="22">
        <v>14459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148608</v>
      </c>
      <c r="P150" s="22">
        <v>0</v>
      </c>
      <c r="Q150" s="22">
        <v>0</v>
      </c>
      <c r="R150" s="22">
        <v>3072</v>
      </c>
      <c r="S150" s="22">
        <v>0</v>
      </c>
      <c r="T150" s="22">
        <v>46262</v>
      </c>
      <c r="U150" s="22">
        <v>26325</v>
      </c>
      <c r="V150" s="22">
        <v>800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20432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273236</v>
      </c>
    </row>
    <row r="151" spans="1:42" x14ac:dyDescent="0.25">
      <c r="A151" s="22" t="s">
        <v>120</v>
      </c>
      <c r="B151" s="22" t="s">
        <v>292</v>
      </c>
      <c r="C151" s="22" t="s">
        <v>419</v>
      </c>
      <c r="D151" s="22" t="s">
        <v>420</v>
      </c>
      <c r="E151" s="22">
        <v>0</v>
      </c>
      <c r="F151" s="22">
        <v>9868</v>
      </c>
      <c r="G151" s="22">
        <v>0</v>
      </c>
      <c r="H151" s="22">
        <v>0</v>
      </c>
      <c r="I151" s="22">
        <v>8248</v>
      </c>
      <c r="J151" s="22">
        <v>0</v>
      </c>
      <c r="K151" s="22">
        <v>0</v>
      </c>
      <c r="L151" s="22">
        <v>5506</v>
      </c>
      <c r="M151" s="22">
        <v>0</v>
      </c>
      <c r="N151" s="22">
        <v>41770</v>
      </c>
      <c r="O151" s="22">
        <v>128586</v>
      </c>
      <c r="P151" s="22">
        <v>0</v>
      </c>
      <c r="Q151" s="22">
        <v>0</v>
      </c>
      <c r="R151" s="22">
        <v>0</v>
      </c>
      <c r="S151" s="22">
        <v>0</v>
      </c>
      <c r="T151" s="22">
        <v>197748</v>
      </c>
      <c r="U151" s="22">
        <v>96556</v>
      </c>
      <c r="V151" s="22">
        <v>0</v>
      </c>
      <c r="W151" s="22">
        <v>0</v>
      </c>
      <c r="X151" s="22">
        <v>200</v>
      </c>
      <c r="Y151" s="22">
        <v>0</v>
      </c>
      <c r="Z151" s="22">
        <v>560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81683</v>
      </c>
      <c r="AJ151" s="22">
        <v>1358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572083</v>
      </c>
    </row>
    <row r="152" spans="1:42" x14ac:dyDescent="0.25">
      <c r="A152" s="22" t="s">
        <v>120</v>
      </c>
      <c r="B152" s="22" t="s">
        <v>292</v>
      </c>
      <c r="C152" s="22" t="s">
        <v>421</v>
      </c>
      <c r="D152" s="22" t="s">
        <v>422</v>
      </c>
      <c r="E152" s="22"/>
      <c r="F152" s="22">
        <v>300542</v>
      </c>
      <c r="G152" s="22"/>
      <c r="H152" s="22">
        <v>26612</v>
      </c>
      <c r="I152" s="22">
        <v>172058</v>
      </c>
      <c r="J152" s="22">
        <v>5302</v>
      </c>
      <c r="K152" s="22"/>
      <c r="L152" s="22">
        <v>16368</v>
      </c>
      <c r="M152" s="22"/>
      <c r="N152" s="22">
        <v>16439</v>
      </c>
      <c r="O152" s="22">
        <v>1768977</v>
      </c>
      <c r="P152" s="22"/>
      <c r="Q152" s="22"/>
      <c r="R152" s="22">
        <v>447662</v>
      </c>
      <c r="S152" s="22">
        <v>13466</v>
      </c>
      <c r="T152" s="22">
        <v>591956</v>
      </c>
      <c r="U152" s="22">
        <v>574158</v>
      </c>
      <c r="V152" s="22">
        <v>75757</v>
      </c>
      <c r="W152" s="22"/>
      <c r="X152" s="22"/>
      <c r="Y152" s="22"/>
      <c r="Z152" s="22">
        <v>1083</v>
      </c>
      <c r="AA152" s="22"/>
      <c r="AB152" s="22"/>
      <c r="AC152" s="22"/>
      <c r="AD152" s="22"/>
      <c r="AE152" s="22"/>
      <c r="AF152" s="22"/>
      <c r="AG152" s="22"/>
      <c r="AH152" s="22"/>
      <c r="AI152" s="22">
        <v>1332606</v>
      </c>
      <c r="AJ152" s="22">
        <v>79251</v>
      </c>
      <c r="AK152" s="22"/>
      <c r="AL152" s="22"/>
      <c r="AM152" s="22"/>
      <c r="AN152" s="22"/>
      <c r="AO152" s="22"/>
      <c r="AP152" s="22">
        <v>5422237</v>
      </c>
    </row>
    <row r="153" spans="1:42" x14ac:dyDescent="0.25">
      <c r="A153" s="22" t="s">
        <v>120</v>
      </c>
      <c r="B153" s="22" t="s">
        <v>292</v>
      </c>
      <c r="C153" s="22" t="s">
        <v>423</v>
      </c>
      <c r="D153" s="22" t="s">
        <v>424</v>
      </c>
      <c r="E153" s="22"/>
      <c r="F153" s="22">
        <v>38059</v>
      </c>
      <c r="G153" s="22"/>
      <c r="H153" s="22">
        <v>52045</v>
      </c>
      <c r="I153" s="22">
        <v>68843</v>
      </c>
      <c r="J153" s="22"/>
      <c r="K153" s="22"/>
      <c r="L153" s="22">
        <v>5328</v>
      </c>
      <c r="M153" s="22"/>
      <c r="N153" s="22"/>
      <c r="O153" s="22">
        <v>1270433</v>
      </c>
      <c r="P153" s="22"/>
      <c r="Q153" s="22"/>
      <c r="R153" s="22">
        <v>77035</v>
      </c>
      <c r="S153" s="22"/>
      <c r="T153" s="22">
        <v>285462</v>
      </c>
      <c r="U153" s="22">
        <v>337271</v>
      </c>
      <c r="V153" s="22">
        <v>13133</v>
      </c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>
        <v>343058</v>
      </c>
      <c r="AJ153" s="22">
        <v>467</v>
      </c>
      <c r="AK153" s="22"/>
      <c r="AL153" s="22"/>
      <c r="AM153" s="22"/>
      <c r="AN153" s="22"/>
      <c r="AO153" s="22"/>
      <c r="AP153" s="22">
        <v>2491134</v>
      </c>
    </row>
    <row r="154" spans="1:42" x14ac:dyDescent="0.25">
      <c r="A154" s="22" t="s">
        <v>120</v>
      </c>
      <c r="B154" s="22" t="s">
        <v>292</v>
      </c>
      <c r="C154" s="22" t="s">
        <v>425</v>
      </c>
      <c r="D154" s="22" t="s">
        <v>426</v>
      </c>
      <c r="E154" s="22">
        <v>0</v>
      </c>
      <c r="F154" s="22">
        <v>19767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32299</v>
      </c>
      <c r="O154" s="22">
        <v>5426</v>
      </c>
      <c r="P154" s="22">
        <v>0</v>
      </c>
      <c r="Q154" s="22">
        <v>0</v>
      </c>
      <c r="R154" s="22">
        <v>1468</v>
      </c>
      <c r="S154" s="22">
        <v>0</v>
      </c>
      <c r="T154" s="22">
        <v>111935</v>
      </c>
      <c r="U154" s="22">
        <v>10129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706</v>
      </c>
      <c r="AJ154" s="22">
        <v>3781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185511</v>
      </c>
    </row>
    <row r="155" spans="1:42" x14ac:dyDescent="0.25">
      <c r="A155" s="22" t="s">
        <v>120</v>
      </c>
      <c r="B155" s="22" t="s">
        <v>292</v>
      </c>
      <c r="C155" s="22" t="s">
        <v>427</v>
      </c>
      <c r="D155" s="22" t="s">
        <v>428</v>
      </c>
      <c r="E155" s="22">
        <v>625</v>
      </c>
      <c r="F155" s="22">
        <v>3641</v>
      </c>
      <c r="G155" s="22">
        <v>0</v>
      </c>
      <c r="H155" s="22">
        <v>0</v>
      </c>
      <c r="I155" s="22">
        <v>44360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165780</v>
      </c>
      <c r="P155" s="22">
        <v>1235</v>
      </c>
      <c r="Q155" s="22">
        <v>0</v>
      </c>
      <c r="R155" s="22">
        <v>0</v>
      </c>
      <c r="S155" s="22">
        <v>0</v>
      </c>
      <c r="T155" s="22">
        <v>277652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162427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655720</v>
      </c>
    </row>
    <row r="156" spans="1:42" x14ac:dyDescent="0.25">
      <c r="A156" s="22" t="s">
        <v>120</v>
      </c>
      <c r="B156" s="22" t="s">
        <v>292</v>
      </c>
      <c r="C156" s="22" t="s">
        <v>429</v>
      </c>
      <c r="D156" s="22" t="s">
        <v>430</v>
      </c>
      <c r="E156" s="22">
        <v>0</v>
      </c>
      <c r="F156" s="22">
        <v>84358</v>
      </c>
      <c r="G156" s="22">
        <v>0</v>
      </c>
      <c r="H156" s="22">
        <v>0</v>
      </c>
      <c r="I156" s="22">
        <v>7960</v>
      </c>
      <c r="J156" s="22">
        <v>278592</v>
      </c>
      <c r="K156" s="22">
        <v>52698</v>
      </c>
      <c r="L156" s="22">
        <v>268</v>
      </c>
      <c r="M156" s="22">
        <v>0</v>
      </c>
      <c r="N156" s="22">
        <v>26856</v>
      </c>
      <c r="O156" s="22">
        <v>1312934</v>
      </c>
      <c r="P156" s="22">
        <v>206190</v>
      </c>
      <c r="Q156" s="22">
        <v>0</v>
      </c>
      <c r="R156" s="22">
        <v>0</v>
      </c>
      <c r="S156" s="22">
        <v>0</v>
      </c>
      <c r="T156" s="22">
        <v>472579</v>
      </c>
      <c r="U156" s="22">
        <v>344660</v>
      </c>
      <c r="V156" s="22">
        <v>0</v>
      </c>
      <c r="W156" s="22">
        <v>1055</v>
      </c>
      <c r="X156" s="22">
        <v>96911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3777</v>
      </c>
      <c r="AH156" s="22">
        <v>0</v>
      </c>
      <c r="AI156" s="22">
        <v>97074</v>
      </c>
      <c r="AJ156" s="22">
        <v>0</v>
      </c>
      <c r="AK156" s="22">
        <v>0</v>
      </c>
      <c r="AL156" s="22">
        <v>4129</v>
      </c>
      <c r="AM156" s="22">
        <v>0</v>
      </c>
      <c r="AN156" s="22">
        <v>0</v>
      </c>
      <c r="AO156" s="22">
        <v>0</v>
      </c>
      <c r="AP156" s="22">
        <v>2990041</v>
      </c>
    </row>
    <row r="157" spans="1:42" x14ac:dyDescent="0.25">
      <c r="A157" s="22" t="s">
        <v>120</v>
      </c>
      <c r="B157" s="22" t="s">
        <v>292</v>
      </c>
      <c r="C157" s="22" t="s">
        <v>431</v>
      </c>
      <c r="D157" s="22" t="s">
        <v>432</v>
      </c>
      <c r="E157" s="22">
        <v>0</v>
      </c>
      <c r="F157" s="22">
        <v>8758</v>
      </c>
      <c r="G157" s="22">
        <v>0</v>
      </c>
      <c r="H157" s="22">
        <v>0</v>
      </c>
      <c r="I157" s="22">
        <v>9734</v>
      </c>
      <c r="J157" s="22">
        <v>0</v>
      </c>
      <c r="K157" s="22">
        <v>0</v>
      </c>
      <c r="L157" s="22">
        <v>2438</v>
      </c>
      <c r="M157" s="22">
        <v>0</v>
      </c>
      <c r="N157" s="22">
        <v>0</v>
      </c>
      <c r="O157" s="22">
        <v>130601</v>
      </c>
      <c r="P157" s="22">
        <v>0</v>
      </c>
      <c r="Q157" s="22">
        <v>0</v>
      </c>
      <c r="R157" s="22">
        <v>15958</v>
      </c>
      <c r="S157" s="22">
        <v>0</v>
      </c>
      <c r="T157" s="22">
        <v>44710</v>
      </c>
      <c r="U157" s="22">
        <v>29028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40339</v>
      </c>
      <c r="AJ157" s="22">
        <v>9040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290606</v>
      </c>
    </row>
    <row r="158" spans="1:42" x14ac:dyDescent="0.25">
      <c r="A158" s="22" t="s">
        <v>120</v>
      </c>
      <c r="B158" s="22" t="s">
        <v>292</v>
      </c>
      <c r="C158" s="22" t="s">
        <v>433</v>
      </c>
      <c r="D158" s="22" t="s">
        <v>434</v>
      </c>
      <c r="E158" s="22">
        <v>0</v>
      </c>
      <c r="F158" s="22">
        <v>23835</v>
      </c>
      <c r="G158" s="22">
        <v>0</v>
      </c>
      <c r="H158" s="22">
        <v>0</v>
      </c>
      <c r="I158" s="22">
        <v>20323</v>
      </c>
      <c r="J158" s="22">
        <v>0</v>
      </c>
      <c r="K158" s="22">
        <v>11989</v>
      </c>
      <c r="L158" s="22">
        <v>0</v>
      </c>
      <c r="M158" s="22">
        <v>0</v>
      </c>
      <c r="N158" s="22">
        <v>10247</v>
      </c>
      <c r="O158" s="22">
        <v>266442</v>
      </c>
      <c r="P158" s="22">
        <v>0</v>
      </c>
      <c r="Q158" s="22">
        <v>0</v>
      </c>
      <c r="R158" s="22">
        <v>0</v>
      </c>
      <c r="S158" s="22">
        <v>0</v>
      </c>
      <c r="T158" s="22">
        <v>170021</v>
      </c>
      <c r="U158" s="22">
        <v>56907</v>
      </c>
      <c r="V158" s="22">
        <v>10391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86059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656214</v>
      </c>
    </row>
    <row r="159" spans="1:42" x14ac:dyDescent="0.25">
      <c r="A159" s="22" t="s">
        <v>120</v>
      </c>
      <c r="B159" s="22" t="s">
        <v>292</v>
      </c>
      <c r="C159" s="22" t="s">
        <v>435</v>
      </c>
      <c r="D159" s="22" t="s">
        <v>436</v>
      </c>
      <c r="E159" s="22">
        <v>0</v>
      </c>
      <c r="F159" s="22">
        <v>39409</v>
      </c>
      <c r="G159" s="22">
        <v>0</v>
      </c>
      <c r="H159" s="22">
        <v>138333</v>
      </c>
      <c r="I159" s="22">
        <v>2558</v>
      </c>
      <c r="J159" s="22">
        <v>4345</v>
      </c>
      <c r="K159" s="22">
        <v>0</v>
      </c>
      <c r="L159" s="22">
        <v>0</v>
      </c>
      <c r="M159" s="22">
        <v>0</v>
      </c>
      <c r="N159" s="22">
        <v>0</v>
      </c>
      <c r="O159" s="22">
        <v>119725</v>
      </c>
      <c r="P159" s="22">
        <v>0</v>
      </c>
      <c r="Q159" s="22">
        <v>0</v>
      </c>
      <c r="R159" s="22">
        <v>0</v>
      </c>
      <c r="S159" s="22">
        <v>0</v>
      </c>
      <c r="T159" s="22">
        <v>266641</v>
      </c>
      <c r="U159" s="22">
        <v>115002</v>
      </c>
      <c r="V159" s="22">
        <v>24784</v>
      </c>
      <c r="W159" s="22">
        <v>21132</v>
      </c>
      <c r="X159" s="22">
        <v>0</v>
      </c>
      <c r="Y159" s="22">
        <v>0</v>
      </c>
      <c r="Z159" s="22">
        <v>5447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259794</v>
      </c>
      <c r="AI159" s="22">
        <v>4188</v>
      </c>
      <c r="AJ159" s="22">
        <v>3869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1005227</v>
      </c>
    </row>
    <row r="160" spans="1:42" x14ac:dyDescent="0.25">
      <c r="A160" s="22" t="s">
        <v>120</v>
      </c>
      <c r="B160" s="22" t="s">
        <v>292</v>
      </c>
      <c r="C160" s="22" t="s">
        <v>437</v>
      </c>
      <c r="D160" s="22" t="s">
        <v>438</v>
      </c>
      <c r="E160" s="22">
        <v>0</v>
      </c>
      <c r="F160" s="22">
        <v>46893</v>
      </c>
      <c r="G160" s="22">
        <v>0</v>
      </c>
      <c r="H160" s="22">
        <v>24156</v>
      </c>
      <c r="I160" s="22">
        <v>44838</v>
      </c>
      <c r="J160" s="22">
        <v>1155</v>
      </c>
      <c r="K160" s="22">
        <v>0</v>
      </c>
      <c r="L160" s="22">
        <v>1247</v>
      </c>
      <c r="M160" s="22">
        <v>0</v>
      </c>
      <c r="N160" s="22">
        <v>37053</v>
      </c>
      <c r="O160" s="22">
        <v>223038</v>
      </c>
      <c r="P160" s="22">
        <v>5684</v>
      </c>
      <c r="Q160" s="22">
        <v>0</v>
      </c>
      <c r="R160" s="22">
        <v>14528</v>
      </c>
      <c r="S160" s="22">
        <v>0</v>
      </c>
      <c r="T160" s="22">
        <v>220897</v>
      </c>
      <c r="U160" s="22">
        <v>96716</v>
      </c>
      <c r="V160" s="22">
        <v>17183</v>
      </c>
      <c r="W160" s="22">
        <v>0</v>
      </c>
      <c r="X160" s="22">
        <v>0</v>
      </c>
      <c r="Y160" s="22">
        <v>0</v>
      </c>
      <c r="Z160" s="22">
        <v>2662</v>
      </c>
      <c r="AA160" s="22">
        <v>0</v>
      </c>
      <c r="AB160" s="22">
        <v>12295</v>
      </c>
      <c r="AC160" s="22">
        <v>579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161111</v>
      </c>
      <c r="AJ160" s="22">
        <v>17728</v>
      </c>
      <c r="AK160" s="22">
        <v>0</v>
      </c>
      <c r="AL160" s="22">
        <v>0</v>
      </c>
      <c r="AM160" s="22">
        <v>0</v>
      </c>
      <c r="AN160" s="22">
        <v>103573</v>
      </c>
      <c r="AO160" s="22">
        <v>0</v>
      </c>
      <c r="AP160" s="22">
        <v>1031336</v>
      </c>
    </row>
    <row r="161" spans="1:42" x14ac:dyDescent="0.25">
      <c r="A161" s="22" t="s">
        <v>120</v>
      </c>
      <c r="B161" s="22" t="s">
        <v>292</v>
      </c>
      <c r="C161" s="22" t="s">
        <v>439</v>
      </c>
      <c r="D161" s="22" t="s">
        <v>440</v>
      </c>
      <c r="E161" s="22">
        <v>2227</v>
      </c>
      <c r="F161" s="22">
        <v>19837</v>
      </c>
      <c r="G161" s="22">
        <v>0</v>
      </c>
      <c r="H161" s="22">
        <v>21444</v>
      </c>
      <c r="I161" s="22">
        <v>38541</v>
      </c>
      <c r="J161" s="22">
        <v>0</v>
      </c>
      <c r="K161" s="22">
        <v>0</v>
      </c>
      <c r="L161" s="22">
        <v>628</v>
      </c>
      <c r="M161" s="22">
        <v>0</v>
      </c>
      <c r="N161" s="22">
        <v>0</v>
      </c>
      <c r="O161" s="22">
        <v>378878</v>
      </c>
      <c r="P161" s="22">
        <v>15132</v>
      </c>
      <c r="Q161" s="22">
        <v>0</v>
      </c>
      <c r="R161" s="22">
        <v>29381</v>
      </c>
      <c r="S161" s="22">
        <v>0</v>
      </c>
      <c r="T161" s="22">
        <v>117956</v>
      </c>
      <c r="U161" s="22">
        <v>64613</v>
      </c>
      <c r="V161" s="22">
        <v>0</v>
      </c>
      <c r="W161" s="22">
        <v>0</v>
      </c>
      <c r="X161" s="22">
        <v>0</v>
      </c>
      <c r="Y161" s="22">
        <v>0</v>
      </c>
      <c r="Z161" s="22">
        <v>2342</v>
      </c>
      <c r="AA161" s="22">
        <v>2447</v>
      </c>
      <c r="AB161" s="22">
        <v>0</v>
      </c>
      <c r="AC161" s="22">
        <v>5085</v>
      </c>
      <c r="AD161" s="22">
        <v>2600</v>
      </c>
      <c r="AE161" s="22">
        <v>0</v>
      </c>
      <c r="AF161" s="22">
        <v>0</v>
      </c>
      <c r="AG161" s="22">
        <v>0</v>
      </c>
      <c r="AH161" s="22">
        <v>0</v>
      </c>
      <c r="AI161" s="22">
        <v>87171</v>
      </c>
      <c r="AJ161" s="22">
        <v>4492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792774</v>
      </c>
    </row>
    <row r="162" spans="1:42" x14ac:dyDescent="0.25">
      <c r="A162" s="22" t="s">
        <v>120</v>
      </c>
      <c r="B162" s="22" t="s">
        <v>292</v>
      </c>
      <c r="C162" s="22" t="s">
        <v>441</v>
      </c>
      <c r="D162" s="22" t="s">
        <v>442</v>
      </c>
      <c r="E162" s="22">
        <v>0</v>
      </c>
      <c r="F162" s="22">
        <v>23396</v>
      </c>
      <c r="G162" s="22">
        <v>0</v>
      </c>
      <c r="H162" s="22">
        <v>0</v>
      </c>
      <c r="I162" s="22">
        <v>30582</v>
      </c>
      <c r="J162" s="22">
        <v>0</v>
      </c>
      <c r="K162" s="22">
        <v>12145</v>
      </c>
      <c r="L162" s="22">
        <v>4582</v>
      </c>
      <c r="M162" s="22">
        <v>0</v>
      </c>
      <c r="N162" s="22">
        <v>40898</v>
      </c>
      <c r="O162" s="22">
        <v>69286</v>
      </c>
      <c r="P162" s="22">
        <v>35669</v>
      </c>
      <c r="Q162" s="22">
        <v>0</v>
      </c>
      <c r="R162" s="22">
        <v>0</v>
      </c>
      <c r="S162" s="22">
        <v>0</v>
      </c>
      <c r="T162" s="22">
        <v>431525</v>
      </c>
      <c r="U162" s="22">
        <v>14441</v>
      </c>
      <c r="V162" s="22">
        <v>0</v>
      </c>
      <c r="W162" s="22">
        <v>0</v>
      </c>
      <c r="X162" s="22">
        <v>14086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14472</v>
      </c>
      <c r="AF162" s="22">
        <v>0</v>
      </c>
      <c r="AG162" s="22">
        <v>7894</v>
      </c>
      <c r="AH162" s="22">
        <v>0</v>
      </c>
      <c r="AI162" s="22">
        <v>110370</v>
      </c>
      <c r="AJ162" s="22">
        <v>0</v>
      </c>
      <c r="AK162" s="22">
        <v>0</v>
      </c>
      <c r="AL162" s="22">
        <v>0</v>
      </c>
      <c r="AM162" s="22">
        <v>22610</v>
      </c>
      <c r="AN162" s="22">
        <v>0</v>
      </c>
      <c r="AO162" s="22">
        <v>0</v>
      </c>
      <c r="AP162" s="22">
        <v>831956</v>
      </c>
    </row>
    <row r="163" spans="1:42" x14ac:dyDescent="0.25">
      <c r="A163" s="22" t="s">
        <v>120</v>
      </c>
      <c r="B163" s="22" t="s">
        <v>292</v>
      </c>
      <c r="C163" s="22" t="s">
        <v>443</v>
      </c>
      <c r="D163" s="22" t="s">
        <v>444</v>
      </c>
      <c r="E163" s="22">
        <v>0</v>
      </c>
      <c r="F163" s="22">
        <v>26256</v>
      </c>
      <c r="G163" s="22">
        <v>0</v>
      </c>
      <c r="H163" s="22">
        <v>24663</v>
      </c>
      <c r="I163" s="22">
        <v>20658</v>
      </c>
      <c r="J163" s="22">
        <v>0</v>
      </c>
      <c r="K163" s="22">
        <v>0</v>
      </c>
      <c r="L163" s="22">
        <v>0</v>
      </c>
      <c r="M163" s="22">
        <v>0</v>
      </c>
      <c r="N163" s="22">
        <v>91806</v>
      </c>
      <c r="O163" s="22">
        <v>329260</v>
      </c>
      <c r="P163" s="22">
        <v>0</v>
      </c>
      <c r="Q163" s="22">
        <v>0</v>
      </c>
      <c r="R163" s="22">
        <v>18140</v>
      </c>
      <c r="S163" s="22">
        <v>0</v>
      </c>
      <c r="T163" s="22">
        <v>89100</v>
      </c>
      <c r="U163" s="22">
        <v>27909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148152</v>
      </c>
      <c r="AJ163" s="22">
        <v>3500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779444</v>
      </c>
    </row>
    <row r="164" spans="1:42" x14ac:dyDescent="0.25">
      <c r="A164" s="22" t="s">
        <v>120</v>
      </c>
      <c r="B164" s="22" t="s">
        <v>292</v>
      </c>
      <c r="C164" s="22" t="s">
        <v>445</v>
      </c>
      <c r="D164" s="22" t="s">
        <v>446</v>
      </c>
      <c r="E164" s="22">
        <v>0</v>
      </c>
      <c r="F164" s="22">
        <v>31508</v>
      </c>
      <c r="G164" s="22">
        <v>0</v>
      </c>
      <c r="H164" s="22">
        <v>6265</v>
      </c>
      <c r="I164" s="22">
        <v>22570</v>
      </c>
      <c r="J164" s="22">
        <v>0</v>
      </c>
      <c r="K164" s="22">
        <v>0</v>
      </c>
      <c r="L164" s="22">
        <v>4194</v>
      </c>
      <c r="M164" s="22">
        <v>0</v>
      </c>
      <c r="N164" s="22">
        <v>30129</v>
      </c>
      <c r="O164" s="22">
        <v>1548944</v>
      </c>
      <c r="P164" s="22">
        <v>0</v>
      </c>
      <c r="Q164" s="22">
        <v>0</v>
      </c>
      <c r="R164" s="22">
        <v>106324</v>
      </c>
      <c r="S164" s="22">
        <v>0</v>
      </c>
      <c r="T164" s="22">
        <v>295373</v>
      </c>
      <c r="U164" s="22">
        <v>189981</v>
      </c>
      <c r="V164" s="22">
        <v>24177</v>
      </c>
      <c r="W164" s="22">
        <v>0</v>
      </c>
      <c r="X164" s="22">
        <v>0</v>
      </c>
      <c r="Y164" s="22">
        <v>0</v>
      </c>
      <c r="Z164" s="22">
        <v>316</v>
      </c>
      <c r="AA164" s="22">
        <v>0</v>
      </c>
      <c r="AB164" s="22">
        <v>0</v>
      </c>
      <c r="AC164" s="22">
        <v>0</v>
      </c>
      <c r="AD164" s="22">
        <v>3148</v>
      </c>
      <c r="AE164" s="22">
        <v>0</v>
      </c>
      <c r="AF164" s="22">
        <v>0</v>
      </c>
      <c r="AG164" s="22">
        <v>0</v>
      </c>
      <c r="AH164" s="22">
        <v>0</v>
      </c>
      <c r="AI164" s="22">
        <v>60733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2323662</v>
      </c>
    </row>
    <row r="165" spans="1:42" x14ac:dyDescent="0.25">
      <c r="A165" s="22" t="s">
        <v>120</v>
      </c>
      <c r="B165" s="22" t="s">
        <v>292</v>
      </c>
      <c r="C165" s="22" t="s">
        <v>447</v>
      </c>
      <c r="D165" s="22" t="s">
        <v>448</v>
      </c>
      <c r="E165" s="22">
        <v>0</v>
      </c>
      <c r="F165" s="22">
        <v>18540</v>
      </c>
      <c r="G165" s="22">
        <v>0</v>
      </c>
      <c r="H165" s="22">
        <v>0</v>
      </c>
      <c r="I165" s="22">
        <v>27464</v>
      </c>
      <c r="J165" s="22">
        <v>0</v>
      </c>
      <c r="K165" s="22">
        <v>0</v>
      </c>
      <c r="L165" s="22">
        <v>2029</v>
      </c>
      <c r="M165" s="22">
        <v>0</v>
      </c>
      <c r="N165" s="22">
        <v>0</v>
      </c>
      <c r="O165" s="22">
        <v>182213</v>
      </c>
      <c r="P165" s="22">
        <v>0</v>
      </c>
      <c r="Q165" s="22">
        <v>0</v>
      </c>
      <c r="R165" s="22">
        <v>0</v>
      </c>
      <c r="S165" s="22">
        <v>0</v>
      </c>
      <c r="T165" s="22">
        <v>49571</v>
      </c>
      <c r="U165" s="22">
        <v>42005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1335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138388</v>
      </c>
      <c r="AJ165" s="22">
        <v>0</v>
      </c>
      <c r="AK165" s="22">
        <v>0</v>
      </c>
      <c r="AL165" s="22">
        <v>0</v>
      </c>
      <c r="AM165" s="22">
        <v>17858</v>
      </c>
      <c r="AN165" s="22">
        <v>0</v>
      </c>
      <c r="AO165" s="22">
        <v>0</v>
      </c>
      <c r="AP165" s="22">
        <v>479403</v>
      </c>
    </row>
    <row r="166" spans="1:42" x14ac:dyDescent="0.25">
      <c r="A166" s="22" t="s">
        <v>120</v>
      </c>
      <c r="B166" s="22" t="s">
        <v>292</v>
      </c>
      <c r="C166" s="22" t="s">
        <v>449</v>
      </c>
      <c r="D166" s="22" t="s">
        <v>450</v>
      </c>
      <c r="E166" s="22">
        <v>424</v>
      </c>
      <c r="F166" s="22">
        <v>25051</v>
      </c>
      <c r="G166" s="22">
        <v>0</v>
      </c>
      <c r="H166" s="22">
        <v>16090</v>
      </c>
      <c r="I166" s="22">
        <v>18656</v>
      </c>
      <c r="J166" s="22">
        <v>0</v>
      </c>
      <c r="K166" s="22">
        <v>20642</v>
      </c>
      <c r="L166" s="22">
        <v>0</v>
      </c>
      <c r="M166" s="22">
        <v>0</v>
      </c>
      <c r="N166" s="22">
        <v>0</v>
      </c>
      <c r="O166" s="22">
        <v>495525</v>
      </c>
      <c r="P166" s="22">
        <v>500</v>
      </c>
      <c r="Q166" s="22">
        <v>0</v>
      </c>
      <c r="R166" s="22">
        <v>18348</v>
      </c>
      <c r="S166" s="22">
        <v>0</v>
      </c>
      <c r="T166" s="22">
        <v>64133</v>
      </c>
      <c r="U166" s="22">
        <v>61695</v>
      </c>
      <c r="V166" s="22">
        <v>11152</v>
      </c>
      <c r="W166" s="22">
        <v>0</v>
      </c>
      <c r="X166" s="22">
        <v>417</v>
      </c>
      <c r="Y166" s="22">
        <v>0</v>
      </c>
      <c r="Z166" s="22">
        <v>0</v>
      </c>
      <c r="AA166" s="22">
        <v>0</v>
      </c>
      <c r="AB166" s="22">
        <v>0</v>
      </c>
      <c r="AC166" s="22">
        <v>5330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72946</v>
      </c>
      <c r="AJ166" s="22">
        <v>45770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856679</v>
      </c>
    </row>
    <row r="167" spans="1:42" x14ac:dyDescent="0.25">
      <c r="A167" s="22" t="s">
        <v>120</v>
      </c>
      <c r="B167" s="22" t="s">
        <v>292</v>
      </c>
      <c r="C167" s="22" t="s">
        <v>451</v>
      </c>
      <c r="D167" s="22" t="s">
        <v>452</v>
      </c>
      <c r="E167" s="22">
        <v>0</v>
      </c>
      <c r="F167" s="22">
        <v>21329</v>
      </c>
      <c r="G167" s="22">
        <v>0</v>
      </c>
      <c r="H167" s="22">
        <v>0</v>
      </c>
      <c r="I167" s="22">
        <v>101627</v>
      </c>
      <c r="J167" s="22">
        <v>0</v>
      </c>
      <c r="K167" s="22">
        <v>0</v>
      </c>
      <c r="L167" s="22">
        <v>8399</v>
      </c>
      <c r="M167" s="22">
        <v>0</v>
      </c>
      <c r="N167" s="22">
        <v>32782</v>
      </c>
      <c r="O167" s="22">
        <v>732538</v>
      </c>
      <c r="P167" s="22">
        <v>39584</v>
      </c>
      <c r="Q167" s="22">
        <v>0</v>
      </c>
      <c r="R167" s="22">
        <v>0</v>
      </c>
      <c r="S167" s="22">
        <v>0</v>
      </c>
      <c r="T167" s="22">
        <v>298405</v>
      </c>
      <c r="U167" s="22">
        <v>192415</v>
      </c>
      <c r="V167" s="22">
        <v>0</v>
      </c>
      <c r="W167" s="22">
        <v>0</v>
      </c>
      <c r="X167" s="22">
        <v>17717</v>
      </c>
      <c r="Y167" s="22">
        <v>0</v>
      </c>
      <c r="Z167" s="22">
        <v>3182</v>
      </c>
      <c r="AA167" s="22">
        <v>0</v>
      </c>
      <c r="AB167" s="22">
        <v>0</v>
      </c>
      <c r="AC167" s="22">
        <v>7059</v>
      </c>
      <c r="AD167" s="22">
        <v>860</v>
      </c>
      <c r="AE167" s="22">
        <v>0</v>
      </c>
      <c r="AF167" s="22">
        <v>0</v>
      </c>
      <c r="AG167" s="22">
        <v>0</v>
      </c>
      <c r="AH167" s="22">
        <v>11390</v>
      </c>
      <c r="AI167" s="22">
        <v>330021</v>
      </c>
      <c r="AJ167" s="22">
        <v>0</v>
      </c>
      <c r="AK167" s="22">
        <v>39397</v>
      </c>
      <c r="AL167" s="22">
        <v>0</v>
      </c>
      <c r="AM167" s="22">
        <v>0</v>
      </c>
      <c r="AN167" s="22">
        <v>0</v>
      </c>
      <c r="AO167" s="22">
        <v>0</v>
      </c>
      <c r="AP167" s="22">
        <v>1836705</v>
      </c>
    </row>
    <row r="168" spans="1:42" x14ac:dyDescent="0.25">
      <c r="A168" s="22" t="s">
        <v>120</v>
      </c>
      <c r="B168" s="22" t="s">
        <v>292</v>
      </c>
      <c r="C168" s="22" t="s">
        <v>453</v>
      </c>
      <c r="D168" s="22" t="s">
        <v>454</v>
      </c>
      <c r="E168" s="22">
        <v>0</v>
      </c>
      <c r="F168" s="22">
        <v>2789</v>
      </c>
      <c r="G168" s="22">
        <v>0</v>
      </c>
      <c r="H168" s="22">
        <v>0</v>
      </c>
      <c r="I168" s="22">
        <v>6285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90277</v>
      </c>
      <c r="P168" s="22">
        <v>0</v>
      </c>
      <c r="Q168" s="22">
        <v>0</v>
      </c>
      <c r="R168" s="22">
        <v>2008</v>
      </c>
      <c r="S168" s="22">
        <v>0</v>
      </c>
      <c r="T168" s="22">
        <v>39584</v>
      </c>
      <c r="U168" s="22">
        <v>37431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673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525</v>
      </c>
      <c r="AJ168" s="22">
        <v>0</v>
      </c>
      <c r="AK168" s="22">
        <v>0</v>
      </c>
      <c r="AL168" s="22">
        <v>0</v>
      </c>
      <c r="AM168" s="22">
        <v>4719</v>
      </c>
      <c r="AN168" s="22">
        <v>0</v>
      </c>
      <c r="AO168" s="22">
        <v>0</v>
      </c>
      <c r="AP168" s="22">
        <v>184291</v>
      </c>
    </row>
    <row r="169" spans="1:42" x14ac:dyDescent="0.25">
      <c r="A169" s="22" t="s">
        <v>120</v>
      </c>
      <c r="B169" s="22" t="s">
        <v>292</v>
      </c>
      <c r="C169" s="22" t="s">
        <v>455</v>
      </c>
      <c r="D169" s="22" t="s">
        <v>456</v>
      </c>
      <c r="E169" s="22">
        <v>0</v>
      </c>
      <c r="F169" s="22">
        <v>3686</v>
      </c>
      <c r="G169" s="22">
        <v>0</v>
      </c>
      <c r="H169" s="22">
        <v>0</v>
      </c>
      <c r="I169" s="22">
        <v>32525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808393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55860</v>
      </c>
      <c r="W169" s="22">
        <v>0</v>
      </c>
      <c r="X169" s="22">
        <v>600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102232</v>
      </c>
      <c r="AJ169" s="22">
        <v>7534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1010830</v>
      </c>
    </row>
    <row r="170" spans="1:42" x14ac:dyDescent="0.25">
      <c r="A170" s="22" t="s">
        <v>120</v>
      </c>
      <c r="B170" s="22" t="s">
        <v>292</v>
      </c>
      <c r="C170" s="22" t="s">
        <v>457</v>
      </c>
      <c r="D170" s="22" t="s">
        <v>458</v>
      </c>
      <c r="E170" s="22">
        <v>0</v>
      </c>
      <c r="F170" s="22">
        <v>30038</v>
      </c>
      <c r="G170" s="22">
        <v>0</v>
      </c>
      <c r="H170" s="22">
        <v>0</v>
      </c>
      <c r="I170" s="22">
        <v>74991</v>
      </c>
      <c r="J170" s="22">
        <v>0</v>
      </c>
      <c r="K170" s="22">
        <v>0</v>
      </c>
      <c r="L170" s="22">
        <v>2960</v>
      </c>
      <c r="M170" s="22">
        <v>0</v>
      </c>
      <c r="N170" s="22">
        <v>0</v>
      </c>
      <c r="O170" s="22">
        <v>1210509</v>
      </c>
      <c r="P170" s="22">
        <v>0</v>
      </c>
      <c r="Q170" s="22">
        <v>0</v>
      </c>
      <c r="R170" s="22">
        <v>0</v>
      </c>
      <c r="S170" s="22">
        <v>0</v>
      </c>
      <c r="T170" s="22">
        <v>551472</v>
      </c>
      <c r="U170" s="22">
        <v>363272</v>
      </c>
      <c r="V170" s="22">
        <v>1865</v>
      </c>
      <c r="W170" s="22">
        <v>0</v>
      </c>
      <c r="X170" s="22">
        <v>0</v>
      </c>
      <c r="Y170" s="22">
        <v>0</v>
      </c>
      <c r="Z170" s="22">
        <v>2783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150628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2388518</v>
      </c>
    </row>
    <row r="171" spans="1:42" x14ac:dyDescent="0.25">
      <c r="A171" s="22" t="s">
        <v>120</v>
      </c>
      <c r="B171" s="22" t="s">
        <v>292</v>
      </c>
      <c r="C171" s="22" t="s">
        <v>459</v>
      </c>
      <c r="D171" s="22" t="s">
        <v>460</v>
      </c>
      <c r="E171" s="22">
        <v>0</v>
      </c>
      <c r="F171" s="22">
        <v>4477</v>
      </c>
      <c r="G171" s="22">
        <v>0</v>
      </c>
      <c r="H171" s="22">
        <v>0</v>
      </c>
      <c r="I171" s="22">
        <v>3575</v>
      </c>
      <c r="J171" s="22">
        <v>0</v>
      </c>
      <c r="K171" s="22">
        <v>0</v>
      </c>
      <c r="L171" s="22">
        <v>0</v>
      </c>
      <c r="M171" s="22">
        <v>0</v>
      </c>
      <c r="N171" s="22">
        <v>23728</v>
      </c>
      <c r="O171" s="22">
        <v>124806</v>
      </c>
      <c r="P171" s="22">
        <v>0</v>
      </c>
      <c r="Q171" s="22">
        <v>0</v>
      </c>
      <c r="R171" s="22">
        <v>8265</v>
      </c>
      <c r="S171" s="22">
        <v>0</v>
      </c>
      <c r="T171" s="22">
        <v>68380</v>
      </c>
      <c r="U171" s="22">
        <v>40383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1640</v>
      </c>
      <c r="AC171" s="22">
        <v>0</v>
      </c>
      <c r="AD171" s="22">
        <v>668</v>
      </c>
      <c r="AE171" s="22">
        <v>0</v>
      </c>
      <c r="AF171" s="22">
        <v>0</v>
      </c>
      <c r="AG171" s="22">
        <v>0</v>
      </c>
      <c r="AH171" s="22">
        <v>0</v>
      </c>
      <c r="AI171" s="22">
        <v>14038</v>
      </c>
      <c r="AJ171" s="22">
        <v>0</v>
      </c>
      <c r="AK171" s="22">
        <v>0</v>
      </c>
      <c r="AL171" s="22">
        <v>0</v>
      </c>
      <c r="AM171" s="22">
        <v>36561</v>
      </c>
      <c r="AN171" s="22">
        <v>0</v>
      </c>
      <c r="AO171" s="22">
        <v>0</v>
      </c>
      <c r="AP171" s="22">
        <v>326521</v>
      </c>
    </row>
    <row r="172" spans="1:42" x14ac:dyDescent="0.25">
      <c r="A172" s="22" t="s">
        <v>120</v>
      </c>
      <c r="B172" s="22" t="s">
        <v>292</v>
      </c>
      <c r="C172" s="22" t="s">
        <v>461</v>
      </c>
      <c r="D172" s="22" t="s">
        <v>462</v>
      </c>
      <c r="E172" s="22">
        <v>0</v>
      </c>
      <c r="F172" s="22">
        <v>5286</v>
      </c>
      <c r="G172" s="22">
        <v>0</v>
      </c>
      <c r="H172" s="22">
        <v>0</v>
      </c>
      <c r="I172" s="22">
        <v>7234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136951</v>
      </c>
      <c r="P172" s="22">
        <v>15977</v>
      </c>
      <c r="Q172" s="22">
        <v>0</v>
      </c>
      <c r="R172" s="22">
        <v>0</v>
      </c>
      <c r="S172" s="22">
        <v>0</v>
      </c>
      <c r="T172" s="22">
        <v>53388</v>
      </c>
      <c r="U172" s="22">
        <v>33611</v>
      </c>
      <c r="V172" s="22">
        <v>0</v>
      </c>
      <c r="W172" s="22">
        <v>0</v>
      </c>
      <c r="X172" s="22">
        <v>1841</v>
      </c>
      <c r="Y172" s="22">
        <v>0</v>
      </c>
      <c r="Z172" s="22">
        <v>0</v>
      </c>
      <c r="AA172" s="22">
        <v>1092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51413</v>
      </c>
      <c r="AJ172" s="22">
        <v>1489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308282</v>
      </c>
    </row>
    <row r="173" spans="1:42" x14ac:dyDescent="0.25">
      <c r="A173" s="22" t="s">
        <v>120</v>
      </c>
      <c r="B173" s="22" t="s">
        <v>292</v>
      </c>
      <c r="C173" s="22" t="s">
        <v>463</v>
      </c>
      <c r="D173" s="22" t="s">
        <v>464</v>
      </c>
      <c r="E173" s="22">
        <v>0</v>
      </c>
      <c r="F173" s="22">
        <v>18339</v>
      </c>
      <c r="G173" s="22">
        <v>0</v>
      </c>
      <c r="H173" s="22">
        <v>0</v>
      </c>
      <c r="I173" s="22">
        <v>30169</v>
      </c>
      <c r="J173" s="22">
        <v>0</v>
      </c>
      <c r="K173" s="22">
        <v>0</v>
      </c>
      <c r="L173" s="22">
        <v>5364</v>
      </c>
      <c r="M173" s="22">
        <v>0</v>
      </c>
      <c r="N173" s="22">
        <v>0</v>
      </c>
      <c r="O173" s="22">
        <v>1185778</v>
      </c>
      <c r="P173" s="22">
        <v>0</v>
      </c>
      <c r="Q173" s="22">
        <v>0</v>
      </c>
      <c r="R173" s="22">
        <v>22665</v>
      </c>
      <c r="S173" s="22">
        <v>0</v>
      </c>
      <c r="T173" s="22">
        <v>304075</v>
      </c>
      <c r="U173" s="22">
        <v>127717</v>
      </c>
      <c r="V173" s="22">
        <v>13483</v>
      </c>
      <c r="W173" s="22">
        <v>0</v>
      </c>
      <c r="X173" s="22">
        <v>5052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305810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2018452</v>
      </c>
    </row>
    <row r="174" spans="1:42" x14ac:dyDescent="0.25">
      <c r="A174" s="22" t="s">
        <v>120</v>
      </c>
      <c r="B174" s="22" t="s">
        <v>292</v>
      </c>
      <c r="C174" s="22" t="s">
        <v>465</v>
      </c>
      <c r="D174" s="22" t="s">
        <v>466</v>
      </c>
      <c r="E174" s="22">
        <v>0</v>
      </c>
      <c r="F174" s="22">
        <v>1904</v>
      </c>
      <c r="G174" s="22">
        <v>0</v>
      </c>
      <c r="H174" s="22">
        <v>0</v>
      </c>
      <c r="I174" s="22">
        <v>954</v>
      </c>
      <c r="J174" s="22">
        <v>0</v>
      </c>
      <c r="K174" s="22">
        <v>0</v>
      </c>
      <c r="L174" s="22">
        <v>0</v>
      </c>
      <c r="M174" s="22">
        <v>0</v>
      </c>
      <c r="N174" s="22">
        <v>12908</v>
      </c>
      <c r="O174" s="22">
        <v>150509</v>
      </c>
      <c r="P174" s="22">
        <v>0</v>
      </c>
      <c r="Q174" s="22">
        <v>0</v>
      </c>
      <c r="R174" s="22">
        <v>0</v>
      </c>
      <c r="S174" s="22">
        <v>0</v>
      </c>
      <c r="T174" s="22">
        <v>53688</v>
      </c>
      <c r="U174" s="22">
        <v>13015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3644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236622</v>
      </c>
    </row>
    <row r="175" spans="1:42" x14ac:dyDescent="0.25">
      <c r="A175" s="22" t="s">
        <v>120</v>
      </c>
      <c r="B175" s="22" t="s">
        <v>292</v>
      </c>
      <c r="C175" s="22" t="s">
        <v>467</v>
      </c>
      <c r="D175" s="22" t="s">
        <v>468</v>
      </c>
      <c r="E175" s="22">
        <v>0</v>
      </c>
      <c r="F175" s="22">
        <v>57775</v>
      </c>
      <c r="G175" s="22">
        <v>0</v>
      </c>
      <c r="H175" s="22">
        <v>2005</v>
      </c>
      <c r="I175" s="22">
        <v>128389</v>
      </c>
      <c r="J175" s="22">
        <v>0</v>
      </c>
      <c r="K175" s="22">
        <v>0</v>
      </c>
      <c r="L175" s="22">
        <v>0</v>
      </c>
      <c r="M175" s="22">
        <v>0</v>
      </c>
      <c r="N175" s="22">
        <v>166200</v>
      </c>
      <c r="O175" s="22">
        <v>3661104</v>
      </c>
      <c r="P175" s="22">
        <v>1431</v>
      </c>
      <c r="Q175" s="22">
        <v>0</v>
      </c>
      <c r="R175" s="22">
        <v>48865</v>
      </c>
      <c r="S175" s="22">
        <v>0</v>
      </c>
      <c r="T175" s="22">
        <v>366076</v>
      </c>
      <c r="U175" s="22">
        <v>195752</v>
      </c>
      <c r="V175" s="22">
        <v>1751</v>
      </c>
      <c r="W175" s="22">
        <v>0</v>
      </c>
      <c r="X175" s="22">
        <v>0</v>
      </c>
      <c r="Y175" s="22">
        <v>0</v>
      </c>
      <c r="Z175" s="22">
        <v>3293</v>
      </c>
      <c r="AA175" s="22">
        <v>0</v>
      </c>
      <c r="AB175" s="22">
        <v>7302</v>
      </c>
      <c r="AC175" s="22">
        <v>2587</v>
      </c>
      <c r="AD175" s="22">
        <v>0</v>
      </c>
      <c r="AE175" s="22">
        <v>68149</v>
      </c>
      <c r="AF175" s="22">
        <v>29416</v>
      </c>
      <c r="AG175" s="22">
        <v>0</v>
      </c>
      <c r="AH175" s="22">
        <v>0</v>
      </c>
      <c r="AI175" s="22">
        <v>433220</v>
      </c>
      <c r="AJ175" s="22">
        <v>25872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5199187</v>
      </c>
    </row>
    <row r="176" spans="1:42" x14ac:dyDescent="0.25">
      <c r="A176" s="22" t="s">
        <v>120</v>
      </c>
      <c r="B176" s="22" t="s">
        <v>292</v>
      </c>
      <c r="C176" s="22" t="s">
        <v>469</v>
      </c>
      <c r="D176" s="22" t="s">
        <v>470</v>
      </c>
      <c r="E176" s="22">
        <v>0</v>
      </c>
      <c r="F176" s="22">
        <v>113575</v>
      </c>
      <c r="G176" s="22">
        <v>20866</v>
      </c>
      <c r="H176" s="22">
        <v>0</v>
      </c>
      <c r="I176" s="22">
        <v>105797</v>
      </c>
      <c r="J176" s="22">
        <v>0</v>
      </c>
      <c r="K176" s="22">
        <v>0</v>
      </c>
      <c r="L176" s="22">
        <v>17111</v>
      </c>
      <c r="M176" s="22">
        <v>0</v>
      </c>
      <c r="N176" s="22">
        <v>159387</v>
      </c>
      <c r="O176" s="22">
        <v>1334083</v>
      </c>
      <c r="P176" s="22">
        <v>0</v>
      </c>
      <c r="Q176" s="22">
        <v>0</v>
      </c>
      <c r="R176" s="22">
        <v>111952</v>
      </c>
      <c r="S176" s="22">
        <v>8156</v>
      </c>
      <c r="T176" s="22">
        <v>427893</v>
      </c>
      <c r="U176" s="22">
        <v>245853</v>
      </c>
      <c r="V176" s="22">
        <v>47858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1951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502098</v>
      </c>
      <c r="AJ176" s="22">
        <v>99272</v>
      </c>
      <c r="AK176" s="22">
        <v>0</v>
      </c>
      <c r="AL176" s="22">
        <v>116213</v>
      </c>
      <c r="AM176" s="22">
        <v>0</v>
      </c>
      <c r="AN176" s="22">
        <v>0</v>
      </c>
      <c r="AO176" s="22">
        <v>0</v>
      </c>
      <c r="AP176" s="22">
        <v>3312065</v>
      </c>
    </row>
    <row r="177" spans="1:42" x14ac:dyDescent="0.25">
      <c r="A177" s="22" t="s">
        <v>120</v>
      </c>
      <c r="B177" s="22" t="s">
        <v>292</v>
      </c>
      <c r="C177" s="22" t="s">
        <v>471</v>
      </c>
      <c r="D177" s="22" t="s">
        <v>472</v>
      </c>
      <c r="E177" s="22">
        <v>0</v>
      </c>
      <c r="F177" s="22">
        <v>36254</v>
      </c>
      <c r="G177" s="22">
        <v>0</v>
      </c>
      <c r="H177" s="22">
        <v>0</v>
      </c>
      <c r="I177" s="22">
        <v>83945</v>
      </c>
      <c r="J177" s="22">
        <v>0</v>
      </c>
      <c r="K177" s="22">
        <v>0</v>
      </c>
      <c r="L177" s="22">
        <v>18995</v>
      </c>
      <c r="M177" s="22">
        <v>0</v>
      </c>
      <c r="N177" s="22">
        <v>124674</v>
      </c>
      <c r="O177" s="22">
        <v>1072233</v>
      </c>
      <c r="P177" s="22">
        <v>0</v>
      </c>
      <c r="Q177" s="22">
        <v>0</v>
      </c>
      <c r="R177" s="22">
        <v>11176</v>
      </c>
      <c r="S177" s="22">
        <v>0</v>
      </c>
      <c r="T177" s="22">
        <v>217981</v>
      </c>
      <c r="U177" s="22">
        <v>449910</v>
      </c>
      <c r="V177" s="22">
        <v>1251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351039</v>
      </c>
      <c r="AJ177" s="22">
        <v>84298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2451756</v>
      </c>
    </row>
    <row r="178" spans="1:42" x14ac:dyDescent="0.25">
      <c r="A178" s="22" t="s">
        <v>120</v>
      </c>
      <c r="B178" s="22" t="s">
        <v>292</v>
      </c>
      <c r="C178" s="22" t="s">
        <v>473</v>
      </c>
      <c r="D178" s="22" t="s">
        <v>474</v>
      </c>
      <c r="E178" s="22">
        <v>39766</v>
      </c>
      <c r="F178" s="22"/>
      <c r="G178" s="22"/>
      <c r="H178" s="22"/>
      <c r="I178" s="22">
        <v>47080</v>
      </c>
      <c r="J178" s="22"/>
      <c r="K178" s="22"/>
      <c r="L178" s="22">
        <v>2980</v>
      </c>
      <c r="M178" s="22"/>
      <c r="N178" s="22"/>
      <c r="O178" s="22">
        <v>194418</v>
      </c>
      <c r="P178" s="22"/>
      <c r="Q178" s="22"/>
      <c r="R178" s="22"/>
      <c r="S178" s="22"/>
      <c r="T178" s="22">
        <v>140663</v>
      </c>
      <c r="U178" s="22">
        <v>125848</v>
      </c>
      <c r="V178" s="22">
        <v>6394</v>
      </c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>
        <v>133181</v>
      </c>
      <c r="AJ178" s="22"/>
      <c r="AK178" s="22"/>
      <c r="AL178" s="22"/>
      <c r="AM178" s="22">
        <v>22698</v>
      </c>
      <c r="AN178" s="22"/>
      <c r="AO178" s="22"/>
      <c r="AP178" s="22">
        <v>713028</v>
      </c>
    </row>
    <row r="179" spans="1:42" x14ac:dyDescent="0.25">
      <c r="A179" s="22" t="s">
        <v>120</v>
      </c>
      <c r="B179" s="22" t="s">
        <v>292</v>
      </c>
      <c r="C179" s="22" t="s">
        <v>475</v>
      </c>
      <c r="D179" s="22" t="s">
        <v>476</v>
      </c>
      <c r="E179" s="22">
        <v>0</v>
      </c>
      <c r="F179" s="22">
        <v>77777</v>
      </c>
      <c r="G179" s="22">
        <v>0</v>
      </c>
      <c r="H179" s="22">
        <v>0</v>
      </c>
      <c r="I179" s="22">
        <v>21023</v>
      </c>
      <c r="J179" s="22">
        <v>0</v>
      </c>
      <c r="K179" s="22">
        <v>8116</v>
      </c>
      <c r="L179" s="22">
        <v>0</v>
      </c>
      <c r="M179" s="22">
        <v>0</v>
      </c>
      <c r="N179" s="22">
        <v>0</v>
      </c>
      <c r="O179" s="22">
        <v>111828</v>
      </c>
      <c r="P179" s="22">
        <v>0</v>
      </c>
      <c r="Q179" s="22">
        <v>0</v>
      </c>
      <c r="R179" s="22">
        <v>0</v>
      </c>
      <c r="S179" s="22">
        <v>84015</v>
      </c>
      <c r="T179" s="22">
        <v>251609</v>
      </c>
      <c r="U179" s="22">
        <v>20163</v>
      </c>
      <c r="V179" s="22">
        <v>16185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1211</v>
      </c>
      <c r="AC179" s="22">
        <v>0</v>
      </c>
      <c r="AD179" s="22">
        <v>0</v>
      </c>
      <c r="AE179" s="22">
        <v>0</v>
      </c>
      <c r="AF179" s="22">
        <v>0</v>
      </c>
      <c r="AG179" s="22">
        <v>2135</v>
      </c>
      <c r="AH179" s="22">
        <v>0</v>
      </c>
      <c r="AI179" s="22">
        <v>101957</v>
      </c>
      <c r="AJ179" s="22">
        <v>38210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734229</v>
      </c>
    </row>
    <row r="180" spans="1:42" x14ac:dyDescent="0.25">
      <c r="A180" s="22" t="s">
        <v>120</v>
      </c>
      <c r="B180" s="22" t="s">
        <v>292</v>
      </c>
      <c r="C180" s="22" t="s">
        <v>477</v>
      </c>
      <c r="D180" s="22" t="s">
        <v>478</v>
      </c>
      <c r="E180" s="22"/>
      <c r="F180" s="22">
        <v>15814</v>
      </c>
      <c r="G180" s="22"/>
      <c r="H180" s="22"/>
      <c r="I180" s="22">
        <v>43925</v>
      </c>
      <c r="J180" s="22"/>
      <c r="K180" s="22"/>
      <c r="L180" s="22"/>
      <c r="M180" s="22"/>
      <c r="N180" s="22">
        <v>350783</v>
      </c>
      <c r="O180" s="22">
        <v>1841072</v>
      </c>
      <c r="P180" s="22"/>
      <c r="Q180" s="22"/>
      <c r="R180" s="22">
        <v>130115</v>
      </c>
      <c r="S180" s="22"/>
      <c r="T180" s="22">
        <v>257375</v>
      </c>
      <c r="U180" s="22">
        <v>337236</v>
      </c>
      <c r="V180" s="22">
        <v>50557</v>
      </c>
      <c r="W180" s="22"/>
      <c r="X180" s="22"/>
      <c r="Y180" s="22"/>
      <c r="Z180" s="22"/>
      <c r="AA180" s="22"/>
      <c r="AB180" s="22">
        <v>461</v>
      </c>
      <c r="AC180" s="22"/>
      <c r="AD180" s="22"/>
      <c r="AE180" s="22"/>
      <c r="AF180" s="22"/>
      <c r="AG180" s="22"/>
      <c r="AH180" s="22"/>
      <c r="AI180" s="22">
        <v>324566</v>
      </c>
      <c r="AJ180" s="22"/>
      <c r="AK180" s="22"/>
      <c r="AL180" s="22"/>
      <c r="AM180" s="22"/>
      <c r="AN180" s="22"/>
      <c r="AO180" s="22"/>
      <c r="AP180" s="22">
        <v>3351904</v>
      </c>
    </row>
    <row r="181" spans="1:42" x14ac:dyDescent="0.25">
      <c r="A181" s="22" t="s">
        <v>120</v>
      </c>
      <c r="B181" s="22" t="s">
        <v>292</v>
      </c>
      <c r="C181" s="22" t="s">
        <v>479</v>
      </c>
      <c r="D181" s="22" t="s">
        <v>480</v>
      </c>
      <c r="E181" s="22">
        <v>0</v>
      </c>
      <c r="F181" s="22">
        <v>96543</v>
      </c>
      <c r="G181" s="22">
        <v>0</v>
      </c>
      <c r="H181" s="22">
        <v>131079</v>
      </c>
      <c r="I181" s="22">
        <v>87668</v>
      </c>
      <c r="J181" s="22">
        <v>0</v>
      </c>
      <c r="K181" s="22">
        <v>29186</v>
      </c>
      <c r="L181" s="22">
        <v>3702</v>
      </c>
      <c r="M181" s="22">
        <v>0</v>
      </c>
      <c r="N181" s="22">
        <v>0</v>
      </c>
      <c r="O181" s="22">
        <v>1031747</v>
      </c>
      <c r="P181" s="22">
        <v>0</v>
      </c>
      <c r="Q181" s="22">
        <v>7712</v>
      </c>
      <c r="R181" s="22">
        <v>174567</v>
      </c>
      <c r="S181" s="22">
        <v>0</v>
      </c>
      <c r="T181" s="22">
        <v>587781</v>
      </c>
      <c r="U181" s="22">
        <v>906868</v>
      </c>
      <c r="V181" s="22">
        <v>51421</v>
      </c>
      <c r="W181" s="22">
        <v>0</v>
      </c>
      <c r="X181" s="22">
        <v>0</v>
      </c>
      <c r="Y181" s="22">
        <v>0</v>
      </c>
      <c r="Z181" s="22">
        <v>12821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28292</v>
      </c>
      <c r="AG181" s="22">
        <v>0</v>
      </c>
      <c r="AH181" s="22">
        <v>0</v>
      </c>
      <c r="AI181" s="22">
        <v>271506</v>
      </c>
      <c r="AJ181" s="22">
        <v>61329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3482222</v>
      </c>
    </row>
    <row r="182" spans="1:42" x14ac:dyDescent="0.25">
      <c r="A182" s="22" t="s">
        <v>120</v>
      </c>
      <c r="B182" s="22" t="s">
        <v>292</v>
      </c>
      <c r="C182" s="22" t="s">
        <v>481</v>
      </c>
      <c r="D182" s="22" t="s">
        <v>482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</row>
    <row r="183" spans="1:42" x14ac:dyDescent="0.25">
      <c r="A183" s="22" t="s">
        <v>120</v>
      </c>
      <c r="B183" s="22" t="s">
        <v>292</v>
      </c>
      <c r="C183" s="22" t="s">
        <v>483</v>
      </c>
      <c r="D183" s="22" t="s">
        <v>484</v>
      </c>
      <c r="E183" s="22">
        <v>0</v>
      </c>
      <c r="F183" s="22">
        <v>15313</v>
      </c>
      <c r="G183" s="22">
        <v>0</v>
      </c>
      <c r="H183" s="22">
        <v>0</v>
      </c>
      <c r="I183" s="22">
        <v>18990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405917</v>
      </c>
      <c r="P183" s="22">
        <v>55289</v>
      </c>
      <c r="Q183" s="22">
        <v>0</v>
      </c>
      <c r="R183" s="22">
        <v>0</v>
      </c>
      <c r="S183" s="22">
        <v>0</v>
      </c>
      <c r="T183" s="22">
        <v>45295</v>
      </c>
      <c r="U183" s="22">
        <v>39644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49882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630330</v>
      </c>
    </row>
    <row r="184" spans="1:42" x14ac:dyDescent="0.25">
      <c r="A184" s="22" t="s">
        <v>120</v>
      </c>
      <c r="B184" s="22" t="s">
        <v>292</v>
      </c>
      <c r="C184" s="22" t="s">
        <v>485</v>
      </c>
      <c r="D184" s="22" t="s">
        <v>486</v>
      </c>
      <c r="E184" s="22">
        <v>0</v>
      </c>
      <c r="F184" s="22">
        <v>11648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126047</v>
      </c>
      <c r="P184" s="22">
        <v>0</v>
      </c>
      <c r="Q184" s="22">
        <v>0</v>
      </c>
      <c r="R184" s="22">
        <v>3569</v>
      </c>
      <c r="S184" s="22">
        <v>0</v>
      </c>
      <c r="T184" s="22">
        <v>68122</v>
      </c>
      <c r="U184" s="22">
        <v>18107</v>
      </c>
      <c r="V184" s="22">
        <v>1617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34069</v>
      </c>
      <c r="AJ184" s="22">
        <v>2342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265521</v>
      </c>
    </row>
    <row r="185" spans="1:42" x14ac:dyDescent="0.25">
      <c r="A185" s="22" t="s">
        <v>120</v>
      </c>
      <c r="B185" s="22" t="s">
        <v>292</v>
      </c>
      <c r="C185" s="22" t="s">
        <v>487</v>
      </c>
      <c r="D185" s="22" t="s">
        <v>488</v>
      </c>
      <c r="E185" s="22">
        <v>0</v>
      </c>
      <c r="F185" s="22">
        <v>10338</v>
      </c>
      <c r="G185" s="22">
        <v>0</v>
      </c>
      <c r="H185" s="22">
        <v>0</v>
      </c>
      <c r="I185" s="22">
        <v>1391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98609</v>
      </c>
      <c r="P185" s="22">
        <v>0</v>
      </c>
      <c r="Q185" s="22">
        <v>0</v>
      </c>
      <c r="R185" s="22">
        <v>19654</v>
      </c>
      <c r="S185" s="22">
        <v>0</v>
      </c>
      <c r="T185" s="22">
        <v>40243</v>
      </c>
      <c r="U185" s="22">
        <v>33275</v>
      </c>
      <c r="V185" s="22">
        <v>10989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34191</v>
      </c>
      <c r="AJ185" s="22">
        <v>502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249192</v>
      </c>
    </row>
    <row r="186" spans="1:42" x14ac:dyDescent="0.25">
      <c r="A186" s="22" t="s">
        <v>120</v>
      </c>
      <c r="B186" s="22" t="s">
        <v>292</v>
      </c>
      <c r="C186" s="22" t="s">
        <v>489</v>
      </c>
      <c r="D186" s="22" t="s">
        <v>490</v>
      </c>
      <c r="E186" s="22">
        <v>0</v>
      </c>
      <c r="F186" s="22">
        <v>12656</v>
      </c>
      <c r="G186" s="22">
        <v>0</v>
      </c>
      <c r="H186" s="22">
        <v>0</v>
      </c>
      <c r="I186" s="22">
        <v>32528</v>
      </c>
      <c r="J186" s="22">
        <v>0</v>
      </c>
      <c r="K186" s="22">
        <v>0</v>
      </c>
      <c r="L186" s="22">
        <v>12567</v>
      </c>
      <c r="M186" s="22">
        <v>0</v>
      </c>
      <c r="N186" s="22">
        <v>42078</v>
      </c>
      <c r="O186" s="22">
        <v>437032</v>
      </c>
      <c r="P186" s="22">
        <v>0</v>
      </c>
      <c r="Q186" s="22">
        <v>0</v>
      </c>
      <c r="R186" s="22">
        <v>21424</v>
      </c>
      <c r="S186" s="22">
        <v>0</v>
      </c>
      <c r="T186" s="22">
        <v>270137</v>
      </c>
      <c r="U186" s="22">
        <v>62167</v>
      </c>
      <c r="V186" s="22">
        <v>19664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36418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946671</v>
      </c>
    </row>
    <row r="187" spans="1:42" x14ac:dyDescent="0.25">
      <c r="A187" s="22" t="s">
        <v>120</v>
      </c>
      <c r="B187" s="22" t="s">
        <v>292</v>
      </c>
      <c r="C187" s="22" t="s">
        <v>491</v>
      </c>
      <c r="D187" s="22" t="s">
        <v>492</v>
      </c>
      <c r="E187" s="22">
        <v>0</v>
      </c>
      <c r="F187" s="22">
        <v>13982</v>
      </c>
      <c r="G187" s="22">
        <v>0</v>
      </c>
      <c r="H187" s="22">
        <v>0</v>
      </c>
      <c r="I187" s="22">
        <v>29685</v>
      </c>
      <c r="J187" s="22">
        <v>0</v>
      </c>
      <c r="K187" s="22">
        <v>0</v>
      </c>
      <c r="L187" s="22">
        <v>3420</v>
      </c>
      <c r="M187" s="22">
        <v>0</v>
      </c>
      <c r="N187" s="22">
        <v>0</v>
      </c>
      <c r="O187" s="22">
        <v>1026436</v>
      </c>
      <c r="P187" s="22">
        <v>1783</v>
      </c>
      <c r="Q187" s="22">
        <v>0</v>
      </c>
      <c r="R187" s="22">
        <v>6231</v>
      </c>
      <c r="S187" s="22">
        <v>0</v>
      </c>
      <c r="T187" s="22">
        <v>222401</v>
      </c>
      <c r="U187" s="22">
        <v>165077</v>
      </c>
      <c r="V187" s="22">
        <v>39108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2697</v>
      </c>
      <c r="AF187" s="22">
        <v>0</v>
      </c>
      <c r="AG187" s="22">
        <v>0</v>
      </c>
      <c r="AH187" s="22">
        <v>0</v>
      </c>
      <c r="AI187" s="22">
        <v>77652</v>
      </c>
      <c r="AJ187" s="22">
        <v>17176</v>
      </c>
      <c r="AK187" s="22">
        <v>0</v>
      </c>
      <c r="AL187" s="22">
        <v>0</v>
      </c>
      <c r="AM187" s="22">
        <v>48275</v>
      </c>
      <c r="AN187" s="22">
        <v>0</v>
      </c>
      <c r="AO187" s="22">
        <v>0</v>
      </c>
      <c r="AP187" s="22">
        <v>1653923</v>
      </c>
    </row>
    <row r="188" spans="1:42" x14ac:dyDescent="0.25">
      <c r="A188" s="22" t="s">
        <v>120</v>
      </c>
      <c r="B188" s="22" t="s">
        <v>292</v>
      </c>
      <c r="C188" s="22" t="s">
        <v>493</v>
      </c>
      <c r="D188" s="22" t="s">
        <v>494</v>
      </c>
      <c r="E188" s="22">
        <v>0</v>
      </c>
      <c r="F188" s="22">
        <v>12474</v>
      </c>
      <c r="G188" s="22">
        <v>0</v>
      </c>
      <c r="H188" s="22">
        <v>0</v>
      </c>
      <c r="I188" s="22">
        <v>17592</v>
      </c>
      <c r="J188" s="22">
        <v>0</v>
      </c>
      <c r="K188" s="22">
        <v>19370</v>
      </c>
      <c r="L188" s="22">
        <v>0</v>
      </c>
      <c r="M188" s="22">
        <v>0</v>
      </c>
      <c r="N188" s="22">
        <v>0</v>
      </c>
      <c r="O188" s="22">
        <v>146869</v>
      </c>
      <c r="P188" s="22">
        <v>500</v>
      </c>
      <c r="Q188" s="22">
        <v>0</v>
      </c>
      <c r="R188" s="22">
        <v>0</v>
      </c>
      <c r="S188" s="22">
        <v>0</v>
      </c>
      <c r="T188" s="22">
        <v>68588</v>
      </c>
      <c r="U188" s="22">
        <v>13284</v>
      </c>
      <c r="V188" s="22">
        <v>18280</v>
      </c>
      <c r="W188" s="22">
        <v>0</v>
      </c>
      <c r="X188" s="22">
        <v>0</v>
      </c>
      <c r="Y188" s="22">
        <v>0</v>
      </c>
      <c r="Z188" s="22">
        <v>668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76121</v>
      </c>
      <c r="AJ188" s="22">
        <v>396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374142</v>
      </c>
    </row>
    <row r="189" spans="1:42" x14ac:dyDescent="0.25">
      <c r="A189" s="22" t="s">
        <v>120</v>
      </c>
      <c r="B189" s="22" t="s">
        <v>292</v>
      </c>
      <c r="C189" s="22" t="s">
        <v>495</v>
      </c>
      <c r="D189" s="22" t="s">
        <v>496</v>
      </c>
      <c r="E189" s="22">
        <v>0</v>
      </c>
      <c r="F189" s="22">
        <v>38724</v>
      </c>
      <c r="G189" s="22">
        <v>0</v>
      </c>
      <c r="H189" s="22">
        <v>0</v>
      </c>
      <c r="I189" s="22">
        <v>141351</v>
      </c>
      <c r="J189" s="22">
        <v>0</v>
      </c>
      <c r="K189" s="22">
        <v>44392</v>
      </c>
      <c r="L189" s="22">
        <v>6605</v>
      </c>
      <c r="M189" s="22">
        <v>0</v>
      </c>
      <c r="N189" s="22">
        <v>0</v>
      </c>
      <c r="O189" s="22">
        <v>2447010</v>
      </c>
      <c r="P189" s="22">
        <v>54535</v>
      </c>
      <c r="Q189" s="22">
        <v>0</v>
      </c>
      <c r="R189" s="22">
        <v>138724</v>
      </c>
      <c r="S189" s="22">
        <v>0</v>
      </c>
      <c r="T189" s="22">
        <v>116251</v>
      </c>
      <c r="U189" s="22">
        <v>209365</v>
      </c>
      <c r="V189" s="22">
        <v>72190</v>
      </c>
      <c r="W189" s="22">
        <v>0</v>
      </c>
      <c r="X189" s="22">
        <v>0</v>
      </c>
      <c r="Y189" s="22">
        <v>0</v>
      </c>
      <c r="Z189" s="22">
        <v>5678</v>
      </c>
      <c r="AA189" s="22">
        <v>28135</v>
      </c>
      <c r="AB189" s="22">
        <v>3891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193991</v>
      </c>
      <c r="AJ189" s="22">
        <v>112175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3613017</v>
      </c>
    </row>
    <row r="190" spans="1:42" x14ac:dyDescent="0.25">
      <c r="A190" s="22" t="s">
        <v>120</v>
      </c>
      <c r="B190" s="22" t="s">
        <v>292</v>
      </c>
      <c r="C190" s="22" t="s">
        <v>497</v>
      </c>
      <c r="D190" s="22" t="s">
        <v>498</v>
      </c>
      <c r="E190" s="22">
        <v>0</v>
      </c>
      <c r="F190" s="22">
        <v>65434</v>
      </c>
      <c r="G190" s="22">
        <v>0</v>
      </c>
      <c r="H190" s="22">
        <v>11267</v>
      </c>
      <c r="I190" s="22">
        <v>22242</v>
      </c>
      <c r="J190" s="22">
        <v>5321</v>
      </c>
      <c r="K190" s="22">
        <v>0</v>
      </c>
      <c r="L190" s="22">
        <v>0</v>
      </c>
      <c r="M190" s="22">
        <v>0</v>
      </c>
      <c r="N190" s="22">
        <v>119882</v>
      </c>
      <c r="O190" s="22">
        <v>488497</v>
      </c>
      <c r="P190" s="22">
        <v>896</v>
      </c>
      <c r="Q190" s="22">
        <v>0</v>
      </c>
      <c r="R190" s="22">
        <v>19187</v>
      </c>
      <c r="S190" s="22">
        <v>0</v>
      </c>
      <c r="T190" s="22">
        <v>286260</v>
      </c>
      <c r="U190" s="22">
        <v>59236</v>
      </c>
      <c r="V190" s="22">
        <v>53261</v>
      </c>
      <c r="W190" s="22">
        <v>0</v>
      </c>
      <c r="X190" s="22">
        <v>540</v>
      </c>
      <c r="Y190" s="22">
        <v>0</v>
      </c>
      <c r="Z190" s="22">
        <v>0</v>
      </c>
      <c r="AA190" s="22">
        <v>14211</v>
      </c>
      <c r="AB190" s="22">
        <v>0</v>
      </c>
      <c r="AC190" s="22">
        <v>413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69128</v>
      </c>
      <c r="AJ190" s="22">
        <v>228141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1443916</v>
      </c>
    </row>
    <row r="191" spans="1:42" x14ac:dyDescent="0.25">
      <c r="A191" s="22" t="s">
        <v>120</v>
      </c>
      <c r="B191" s="22" t="s">
        <v>292</v>
      </c>
      <c r="C191" s="22" t="s">
        <v>499</v>
      </c>
      <c r="D191" s="22" t="s">
        <v>500</v>
      </c>
      <c r="E191" s="22">
        <v>0</v>
      </c>
      <c r="F191" s="22">
        <v>4703</v>
      </c>
      <c r="G191" s="22">
        <v>0</v>
      </c>
      <c r="H191" s="22">
        <v>0</v>
      </c>
      <c r="I191" s="22">
        <v>8876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206177</v>
      </c>
      <c r="P191" s="22">
        <v>427</v>
      </c>
      <c r="Q191" s="22">
        <v>0</v>
      </c>
      <c r="R191" s="22">
        <v>0</v>
      </c>
      <c r="S191" s="22">
        <v>0</v>
      </c>
      <c r="T191" s="22">
        <v>73397</v>
      </c>
      <c r="U191" s="22">
        <v>45112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277544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616236</v>
      </c>
    </row>
    <row r="192" spans="1:42" x14ac:dyDescent="0.25">
      <c r="A192" s="22" t="s">
        <v>120</v>
      </c>
      <c r="B192" s="22" t="s">
        <v>292</v>
      </c>
      <c r="C192" s="22" t="s">
        <v>501</v>
      </c>
      <c r="D192" s="22" t="s">
        <v>502</v>
      </c>
      <c r="E192" s="22">
        <v>0</v>
      </c>
      <c r="F192" s="22">
        <v>54628</v>
      </c>
      <c r="G192" s="22">
        <v>0</v>
      </c>
      <c r="H192" s="22">
        <v>0</v>
      </c>
      <c r="I192" s="22">
        <v>3600</v>
      </c>
      <c r="J192" s="22">
        <v>0</v>
      </c>
      <c r="K192" s="22">
        <v>0</v>
      </c>
      <c r="L192" s="22">
        <v>0</v>
      </c>
      <c r="M192" s="22">
        <v>0</v>
      </c>
      <c r="N192" s="22">
        <v>63609</v>
      </c>
      <c r="O192" s="22">
        <v>354197</v>
      </c>
      <c r="P192" s="22">
        <v>0</v>
      </c>
      <c r="Q192" s="22">
        <v>0</v>
      </c>
      <c r="R192" s="22">
        <v>32321</v>
      </c>
      <c r="S192" s="22">
        <v>0</v>
      </c>
      <c r="T192" s="22">
        <v>121172</v>
      </c>
      <c r="U192" s="22">
        <v>114927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8439</v>
      </c>
      <c r="AJ192" s="22">
        <v>14780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767673</v>
      </c>
    </row>
    <row r="193" spans="1:42" x14ac:dyDescent="0.25">
      <c r="A193" s="22" t="s">
        <v>120</v>
      </c>
      <c r="B193" s="22" t="s">
        <v>292</v>
      </c>
      <c r="C193" s="22" t="s">
        <v>503</v>
      </c>
      <c r="D193" s="22" t="s">
        <v>504</v>
      </c>
      <c r="E193" s="22">
        <v>0</v>
      </c>
      <c r="F193" s="22">
        <v>32705</v>
      </c>
      <c r="G193" s="22">
        <v>0</v>
      </c>
      <c r="H193" s="22">
        <v>35979</v>
      </c>
      <c r="I193" s="22">
        <v>24349</v>
      </c>
      <c r="J193" s="22">
        <v>0</v>
      </c>
      <c r="K193" s="22">
        <v>0</v>
      </c>
      <c r="L193" s="22">
        <v>2288</v>
      </c>
      <c r="M193" s="22">
        <v>0</v>
      </c>
      <c r="N193" s="22">
        <v>117738</v>
      </c>
      <c r="O193" s="22">
        <v>335661</v>
      </c>
      <c r="P193" s="22">
        <v>37007</v>
      </c>
      <c r="Q193" s="22">
        <v>0</v>
      </c>
      <c r="R193" s="22">
        <v>70467</v>
      </c>
      <c r="S193" s="22">
        <v>0</v>
      </c>
      <c r="T193" s="22">
        <v>64901</v>
      </c>
      <c r="U193" s="22">
        <v>132557</v>
      </c>
      <c r="V193" s="22">
        <v>0</v>
      </c>
      <c r="W193" s="22">
        <v>0</v>
      </c>
      <c r="X193" s="22">
        <v>0</v>
      </c>
      <c r="Y193" s="22">
        <v>0</v>
      </c>
      <c r="Z193" s="22">
        <v>1599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331955</v>
      </c>
      <c r="AJ193" s="22">
        <v>1337</v>
      </c>
      <c r="AK193" s="22">
        <v>0</v>
      </c>
      <c r="AL193" s="22">
        <v>0</v>
      </c>
      <c r="AM193" s="22">
        <v>53511</v>
      </c>
      <c r="AN193" s="22">
        <v>0</v>
      </c>
      <c r="AO193" s="22">
        <v>0</v>
      </c>
      <c r="AP193" s="22">
        <v>1242054</v>
      </c>
    </row>
    <row r="194" spans="1:42" x14ac:dyDescent="0.25">
      <c r="A194" s="22" t="s">
        <v>120</v>
      </c>
      <c r="B194" s="22" t="s">
        <v>292</v>
      </c>
      <c r="C194" s="22" t="s">
        <v>505</v>
      </c>
      <c r="D194" s="22" t="s">
        <v>506</v>
      </c>
      <c r="E194" s="22">
        <v>0</v>
      </c>
      <c r="F194" s="22">
        <v>44714</v>
      </c>
      <c r="G194" s="22">
        <v>0</v>
      </c>
      <c r="H194" s="22">
        <v>0</v>
      </c>
      <c r="I194" s="22">
        <v>34880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86582</v>
      </c>
      <c r="P194" s="22">
        <v>0</v>
      </c>
      <c r="Q194" s="22">
        <v>0</v>
      </c>
      <c r="R194" s="22">
        <v>6338</v>
      </c>
      <c r="S194" s="22">
        <v>0</v>
      </c>
      <c r="T194" s="22">
        <v>42944</v>
      </c>
      <c r="U194" s="22">
        <v>44542</v>
      </c>
      <c r="V194" s="22">
        <v>27381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12531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299912</v>
      </c>
    </row>
    <row r="195" spans="1:42" x14ac:dyDescent="0.25">
      <c r="A195" s="22" t="s">
        <v>120</v>
      </c>
      <c r="B195" s="22" t="s">
        <v>292</v>
      </c>
      <c r="C195" s="22" t="s">
        <v>507</v>
      </c>
      <c r="D195" s="22" t="s">
        <v>508</v>
      </c>
      <c r="E195" s="22">
        <v>0</v>
      </c>
      <c r="F195" s="22">
        <v>5600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51409</v>
      </c>
      <c r="O195" s="22">
        <v>444344</v>
      </c>
      <c r="P195" s="22">
        <v>0</v>
      </c>
      <c r="Q195" s="22">
        <v>0</v>
      </c>
      <c r="R195" s="22">
        <v>0</v>
      </c>
      <c r="S195" s="22">
        <v>0</v>
      </c>
      <c r="T195" s="22">
        <v>34226</v>
      </c>
      <c r="U195" s="22">
        <v>79173</v>
      </c>
      <c r="V195" s="22">
        <v>3000</v>
      </c>
      <c r="W195" s="22">
        <v>0</v>
      </c>
      <c r="X195" s="22">
        <v>0</v>
      </c>
      <c r="Y195" s="22">
        <v>1889</v>
      </c>
      <c r="Z195" s="22">
        <v>0</v>
      </c>
      <c r="AA195" s="22">
        <v>0</v>
      </c>
      <c r="AB195" s="22">
        <v>0</v>
      </c>
      <c r="AC195" s="22">
        <v>60059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102342</v>
      </c>
      <c r="AJ195" s="22">
        <v>9629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791671</v>
      </c>
    </row>
    <row r="196" spans="1:42" x14ac:dyDescent="0.25">
      <c r="A196" s="22" t="s">
        <v>120</v>
      </c>
      <c r="B196" s="22" t="s">
        <v>292</v>
      </c>
      <c r="C196" s="22" t="s">
        <v>509</v>
      </c>
      <c r="D196" s="22" t="s">
        <v>510</v>
      </c>
      <c r="E196" s="22">
        <v>0</v>
      </c>
      <c r="F196" s="22">
        <v>48128</v>
      </c>
      <c r="G196" s="22">
        <v>0</v>
      </c>
      <c r="H196" s="22">
        <v>36770</v>
      </c>
      <c r="I196" s="22">
        <v>90528</v>
      </c>
      <c r="J196" s="22">
        <v>0</v>
      </c>
      <c r="K196" s="22">
        <v>0</v>
      </c>
      <c r="L196" s="22">
        <v>0</v>
      </c>
      <c r="M196" s="22">
        <v>0</v>
      </c>
      <c r="N196" s="22">
        <v>300970</v>
      </c>
      <c r="O196" s="22">
        <v>2397783</v>
      </c>
      <c r="P196" s="22">
        <v>0</v>
      </c>
      <c r="Q196" s="22">
        <v>0</v>
      </c>
      <c r="R196" s="22">
        <v>71785</v>
      </c>
      <c r="S196" s="22">
        <v>0</v>
      </c>
      <c r="T196" s="22">
        <v>597481</v>
      </c>
      <c r="U196" s="22">
        <v>287614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1396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897044</v>
      </c>
      <c r="AJ196" s="22">
        <v>10685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4740184</v>
      </c>
    </row>
    <row r="197" spans="1:42" x14ac:dyDescent="0.25">
      <c r="A197" s="22" t="s">
        <v>120</v>
      </c>
      <c r="B197" s="22" t="s">
        <v>511</v>
      </c>
      <c r="C197" s="22" t="s">
        <v>512</v>
      </c>
      <c r="D197" s="22" t="s">
        <v>513</v>
      </c>
      <c r="E197" s="22">
        <v>0</v>
      </c>
      <c r="F197" s="22">
        <v>12717</v>
      </c>
      <c r="G197" s="22">
        <v>0</v>
      </c>
      <c r="H197" s="22">
        <v>0</v>
      </c>
      <c r="I197" s="22">
        <v>6042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89035</v>
      </c>
      <c r="P197" s="22">
        <v>0</v>
      </c>
      <c r="Q197" s="22">
        <v>0</v>
      </c>
      <c r="R197" s="22">
        <v>0</v>
      </c>
      <c r="S197" s="22">
        <v>0</v>
      </c>
      <c r="T197" s="22">
        <v>8039</v>
      </c>
      <c r="U197" s="22">
        <v>3793</v>
      </c>
      <c r="V197" s="22">
        <v>2900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15355</v>
      </c>
      <c r="AJ197" s="22">
        <v>40747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178628</v>
      </c>
    </row>
    <row r="198" spans="1:42" x14ac:dyDescent="0.25">
      <c r="A198" s="22" t="s">
        <v>120</v>
      </c>
      <c r="B198" s="22" t="s">
        <v>511</v>
      </c>
      <c r="C198" s="22" t="s">
        <v>514</v>
      </c>
      <c r="D198" s="22" t="s">
        <v>515</v>
      </c>
      <c r="E198" s="22">
        <v>0</v>
      </c>
      <c r="F198" s="22">
        <v>5483</v>
      </c>
      <c r="G198" s="22">
        <v>0</v>
      </c>
      <c r="H198" s="22">
        <v>8240</v>
      </c>
      <c r="I198" s="22">
        <v>2451</v>
      </c>
      <c r="J198" s="22">
        <v>0</v>
      </c>
      <c r="K198" s="22">
        <v>2718</v>
      </c>
      <c r="L198" s="22">
        <v>0</v>
      </c>
      <c r="M198" s="22">
        <v>0</v>
      </c>
      <c r="N198" s="22">
        <v>56386</v>
      </c>
      <c r="O198" s="22">
        <v>128196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6053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38259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247786</v>
      </c>
    </row>
    <row r="199" spans="1:42" x14ac:dyDescent="0.25">
      <c r="A199" s="22" t="s">
        <v>120</v>
      </c>
      <c r="B199" s="22" t="s">
        <v>511</v>
      </c>
      <c r="C199" s="22" t="s">
        <v>516</v>
      </c>
      <c r="D199" s="22" t="s">
        <v>517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174288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174288</v>
      </c>
    </row>
    <row r="200" spans="1:42" x14ac:dyDescent="0.25">
      <c r="A200" s="22" t="s">
        <v>120</v>
      </c>
      <c r="B200" s="22" t="s">
        <v>511</v>
      </c>
      <c r="C200" s="22" t="s">
        <v>518</v>
      </c>
      <c r="D200" s="22" t="s">
        <v>519</v>
      </c>
      <c r="E200" s="22">
        <v>0</v>
      </c>
      <c r="F200" s="22">
        <v>4252</v>
      </c>
      <c r="G200" s="22">
        <v>0</v>
      </c>
      <c r="H200" s="22">
        <v>0</v>
      </c>
      <c r="I200" s="22">
        <v>11170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24030</v>
      </c>
      <c r="P200" s="22">
        <v>0</v>
      </c>
      <c r="Q200" s="22">
        <v>0</v>
      </c>
      <c r="R200" s="22">
        <v>0</v>
      </c>
      <c r="S200" s="22">
        <v>0</v>
      </c>
      <c r="T200" s="22">
        <v>28907</v>
      </c>
      <c r="U200" s="22">
        <v>2520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1912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72791</v>
      </c>
    </row>
    <row r="201" spans="1:42" x14ac:dyDescent="0.25">
      <c r="A201" s="22" t="s">
        <v>120</v>
      </c>
      <c r="B201" s="22" t="s">
        <v>511</v>
      </c>
      <c r="C201" s="22" t="s">
        <v>520</v>
      </c>
      <c r="D201" s="22" t="s">
        <v>521</v>
      </c>
      <c r="E201" s="22">
        <v>0</v>
      </c>
      <c r="F201" s="22">
        <v>843</v>
      </c>
      <c r="G201" s="22">
        <v>0</v>
      </c>
      <c r="H201" s="22">
        <v>0</v>
      </c>
      <c r="I201" s="22">
        <v>3584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33415</v>
      </c>
      <c r="P201" s="22">
        <v>0</v>
      </c>
      <c r="Q201" s="22">
        <v>0</v>
      </c>
      <c r="R201" s="22">
        <v>0</v>
      </c>
      <c r="S201" s="22">
        <v>0</v>
      </c>
      <c r="T201" s="22">
        <v>13118</v>
      </c>
      <c r="U201" s="22">
        <v>3917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1290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56167</v>
      </c>
    </row>
    <row r="202" spans="1:42" x14ac:dyDescent="0.25">
      <c r="A202" s="22" t="s">
        <v>120</v>
      </c>
      <c r="B202" s="22" t="s">
        <v>511</v>
      </c>
      <c r="C202" s="22" t="s">
        <v>522</v>
      </c>
      <c r="D202" s="22" t="s">
        <v>523</v>
      </c>
      <c r="E202" s="22">
        <v>0</v>
      </c>
      <c r="F202" s="22">
        <v>5246</v>
      </c>
      <c r="G202" s="22">
        <v>0</v>
      </c>
      <c r="H202" s="22">
        <v>0</v>
      </c>
      <c r="I202" s="22">
        <v>5682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24115</v>
      </c>
      <c r="P202" s="22">
        <v>0</v>
      </c>
      <c r="Q202" s="22">
        <v>0</v>
      </c>
      <c r="R202" s="22">
        <v>0</v>
      </c>
      <c r="S202" s="22">
        <v>0</v>
      </c>
      <c r="T202" s="22">
        <v>25773</v>
      </c>
      <c r="U202" s="22">
        <v>16107</v>
      </c>
      <c r="V202" s="22">
        <v>5906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20819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103648</v>
      </c>
    </row>
    <row r="203" spans="1:42" x14ac:dyDescent="0.25">
      <c r="A203" s="22" t="s">
        <v>120</v>
      </c>
      <c r="B203" s="22" t="s">
        <v>511</v>
      </c>
      <c r="C203" s="22" t="s">
        <v>524</v>
      </c>
      <c r="D203" s="22" t="s">
        <v>525</v>
      </c>
      <c r="E203" s="22">
        <v>0</v>
      </c>
      <c r="F203" s="22">
        <v>1600</v>
      </c>
      <c r="G203" s="22">
        <v>0</v>
      </c>
      <c r="H203" s="22">
        <v>0</v>
      </c>
      <c r="I203" s="22">
        <v>255</v>
      </c>
      <c r="J203" s="22">
        <v>0</v>
      </c>
      <c r="K203" s="22">
        <v>0</v>
      </c>
      <c r="L203" s="22">
        <v>0</v>
      </c>
      <c r="M203" s="22">
        <v>0</v>
      </c>
      <c r="N203" s="22">
        <v>9485</v>
      </c>
      <c r="O203" s="22">
        <v>28525</v>
      </c>
      <c r="P203" s="22">
        <v>0</v>
      </c>
      <c r="Q203" s="22">
        <v>0</v>
      </c>
      <c r="R203" s="22">
        <v>0</v>
      </c>
      <c r="S203" s="22">
        <v>0</v>
      </c>
      <c r="T203" s="22">
        <v>3130</v>
      </c>
      <c r="U203" s="22">
        <v>12462</v>
      </c>
      <c r="V203" s="22">
        <v>490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7392</v>
      </c>
      <c r="AJ203" s="22">
        <v>515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63854</v>
      </c>
    </row>
    <row r="204" spans="1:42" x14ac:dyDescent="0.25">
      <c r="A204" s="22" t="s">
        <v>120</v>
      </c>
      <c r="B204" s="22" t="s">
        <v>511</v>
      </c>
      <c r="C204" s="22" t="s">
        <v>526</v>
      </c>
      <c r="D204" s="22" t="s">
        <v>527</v>
      </c>
      <c r="E204" s="22">
        <v>0</v>
      </c>
      <c r="F204" s="22">
        <v>4020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15702</v>
      </c>
      <c r="O204" s="22">
        <v>26548</v>
      </c>
      <c r="P204" s="22">
        <v>0</v>
      </c>
      <c r="Q204" s="22">
        <v>0</v>
      </c>
      <c r="R204" s="22">
        <v>0</v>
      </c>
      <c r="S204" s="22">
        <v>0</v>
      </c>
      <c r="T204" s="22">
        <v>93428</v>
      </c>
      <c r="U204" s="22">
        <v>29185</v>
      </c>
      <c r="V204" s="22">
        <v>0</v>
      </c>
      <c r="W204" s="22">
        <v>0</v>
      </c>
      <c r="X204" s="22">
        <v>0</v>
      </c>
      <c r="Y204" s="22">
        <v>0</v>
      </c>
      <c r="Z204" s="22">
        <v>2430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3647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174960</v>
      </c>
    </row>
    <row r="205" spans="1:42" x14ac:dyDescent="0.25">
      <c r="A205" s="22" t="s">
        <v>120</v>
      </c>
      <c r="B205" s="22" t="s">
        <v>511</v>
      </c>
      <c r="C205" s="22" t="s">
        <v>528</v>
      </c>
      <c r="D205" s="22" t="s">
        <v>529</v>
      </c>
      <c r="E205" s="22">
        <v>0</v>
      </c>
      <c r="F205" s="22">
        <v>0</v>
      </c>
      <c r="G205" s="22">
        <v>0</v>
      </c>
      <c r="H205" s="22">
        <v>0</v>
      </c>
      <c r="I205" s="22">
        <v>6207</v>
      </c>
      <c r="J205" s="22">
        <v>0</v>
      </c>
      <c r="K205" s="22">
        <v>0</v>
      </c>
      <c r="L205" s="22">
        <v>0</v>
      </c>
      <c r="M205" s="22">
        <v>0</v>
      </c>
      <c r="N205" s="22">
        <v>13844</v>
      </c>
      <c r="O205" s="22">
        <v>49367</v>
      </c>
      <c r="P205" s="22">
        <v>0</v>
      </c>
      <c r="Q205" s="22">
        <v>0</v>
      </c>
      <c r="R205" s="22">
        <v>0</v>
      </c>
      <c r="S205" s="22">
        <v>0</v>
      </c>
      <c r="T205" s="22">
        <v>76619</v>
      </c>
      <c r="U205" s="22">
        <v>3401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6365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155803</v>
      </c>
    </row>
    <row r="206" spans="1:42" x14ac:dyDescent="0.25">
      <c r="A206" s="22" t="s">
        <v>120</v>
      </c>
      <c r="B206" s="22" t="s">
        <v>511</v>
      </c>
      <c r="C206" s="22" t="s">
        <v>530</v>
      </c>
      <c r="D206" s="22" t="s">
        <v>531</v>
      </c>
      <c r="E206" s="22">
        <v>0</v>
      </c>
      <c r="F206" s="22">
        <v>8520</v>
      </c>
      <c r="G206" s="22">
        <v>0</v>
      </c>
      <c r="H206" s="22">
        <v>0</v>
      </c>
      <c r="I206" s="22">
        <v>9357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57745</v>
      </c>
      <c r="P206" s="22">
        <v>0</v>
      </c>
      <c r="Q206" s="22">
        <v>0</v>
      </c>
      <c r="R206" s="22">
        <v>0</v>
      </c>
      <c r="S206" s="22">
        <v>0</v>
      </c>
      <c r="T206" s="22">
        <v>23811</v>
      </c>
      <c r="U206" s="22">
        <v>25927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14500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139860</v>
      </c>
    </row>
    <row r="207" spans="1:42" x14ac:dyDescent="0.25">
      <c r="A207" s="22" t="s">
        <v>120</v>
      </c>
      <c r="B207" s="22" t="s">
        <v>511</v>
      </c>
      <c r="C207" s="22" t="s">
        <v>532</v>
      </c>
      <c r="D207" s="22" t="s">
        <v>533</v>
      </c>
      <c r="E207" s="22"/>
      <c r="F207" s="22">
        <v>1568</v>
      </c>
      <c r="G207" s="22"/>
      <c r="H207" s="22"/>
      <c r="I207" s="22">
        <v>9181</v>
      </c>
      <c r="J207" s="22"/>
      <c r="K207" s="22"/>
      <c r="L207" s="22"/>
      <c r="M207" s="22"/>
      <c r="N207" s="22">
        <v>18370</v>
      </c>
      <c r="O207" s="22">
        <v>149907</v>
      </c>
      <c r="P207" s="22">
        <v>318</v>
      </c>
      <c r="Q207" s="22"/>
      <c r="R207" s="22"/>
      <c r="S207" s="22"/>
      <c r="T207" s="22">
        <v>38690</v>
      </c>
      <c r="U207" s="22">
        <v>55423</v>
      </c>
      <c r="V207" s="22">
        <v>2999</v>
      </c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>
        <v>47181</v>
      </c>
      <c r="AJ207" s="22">
        <v>6017</v>
      </c>
      <c r="AK207" s="22"/>
      <c r="AL207" s="22">
        <v>3421</v>
      </c>
      <c r="AM207" s="22"/>
      <c r="AN207" s="22"/>
      <c r="AO207" s="22"/>
      <c r="AP207" s="22">
        <v>333075</v>
      </c>
    </row>
    <row r="208" spans="1:42" x14ac:dyDescent="0.25">
      <c r="A208" s="22" t="s">
        <v>120</v>
      </c>
      <c r="B208" s="22" t="s">
        <v>511</v>
      </c>
      <c r="C208" s="22" t="s">
        <v>534</v>
      </c>
      <c r="D208" s="22" t="s">
        <v>535</v>
      </c>
      <c r="E208" s="22">
        <v>0</v>
      </c>
      <c r="F208" s="22">
        <v>345</v>
      </c>
      <c r="G208" s="22">
        <v>0</v>
      </c>
      <c r="H208" s="22">
        <v>0</v>
      </c>
      <c r="I208" s="22">
        <v>4964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180080</v>
      </c>
      <c r="P208" s="22">
        <v>0</v>
      </c>
      <c r="Q208" s="22">
        <v>0</v>
      </c>
      <c r="R208" s="22">
        <v>0</v>
      </c>
      <c r="S208" s="22">
        <v>0</v>
      </c>
      <c r="T208" s="22">
        <v>2801</v>
      </c>
      <c r="U208" s="22">
        <v>3490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8912</v>
      </c>
      <c r="AJ208" s="22">
        <v>2375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202967</v>
      </c>
    </row>
    <row r="209" spans="1:42" x14ac:dyDescent="0.25">
      <c r="A209" s="22" t="s">
        <v>120</v>
      </c>
      <c r="B209" s="22" t="s">
        <v>511</v>
      </c>
      <c r="C209" s="22" t="s">
        <v>536</v>
      </c>
      <c r="D209" s="22" t="s">
        <v>537</v>
      </c>
      <c r="E209" s="22">
        <v>0</v>
      </c>
      <c r="F209" s="22">
        <v>2167</v>
      </c>
      <c r="G209" s="22">
        <v>0</v>
      </c>
      <c r="H209" s="22">
        <v>0</v>
      </c>
      <c r="I209" s="22">
        <v>4926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36168</v>
      </c>
      <c r="P209" s="22">
        <v>0</v>
      </c>
      <c r="Q209" s="22">
        <v>0</v>
      </c>
      <c r="R209" s="22">
        <v>0</v>
      </c>
      <c r="S209" s="22">
        <v>0</v>
      </c>
      <c r="T209" s="22">
        <v>18806</v>
      </c>
      <c r="U209" s="22">
        <v>13373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4600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80040</v>
      </c>
    </row>
    <row r="210" spans="1:42" x14ac:dyDescent="0.25">
      <c r="A210" s="22" t="s">
        <v>120</v>
      </c>
      <c r="B210" s="22" t="s">
        <v>511</v>
      </c>
      <c r="C210" s="22" t="s">
        <v>538</v>
      </c>
      <c r="D210" s="22" t="s">
        <v>539</v>
      </c>
      <c r="E210" s="22">
        <v>0</v>
      </c>
      <c r="F210" s="22">
        <v>5358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28050</v>
      </c>
      <c r="P210" s="22">
        <v>0</v>
      </c>
      <c r="Q210" s="22">
        <v>0</v>
      </c>
      <c r="R210" s="22">
        <v>0</v>
      </c>
      <c r="S210" s="22">
        <v>0</v>
      </c>
      <c r="T210" s="22">
        <v>82191</v>
      </c>
      <c r="U210" s="22">
        <v>52786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5730</v>
      </c>
      <c r="AJ210" s="22">
        <v>1901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176016</v>
      </c>
    </row>
    <row r="211" spans="1:42" x14ac:dyDescent="0.25">
      <c r="A211" s="22" t="s">
        <v>120</v>
      </c>
      <c r="B211" s="22" t="s">
        <v>511</v>
      </c>
      <c r="C211" s="22" t="s">
        <v>540</v>
      </c>
      <c r="D211" s="22" t="s">
        <v>541</v>
      </c>
      <c r="E211" s="22">
        <v>0</v>
      </c>
      <c r="F211" s="22">
        <v>4442</v>
      </c>
      <c r="G211" s="22">
        <v>0</v>
      </c>
      <c r="H211" s="22">
        <v>0</v>
      </c>
      <c r="I211" s="22">
        <v>14937</v>
      </c>
      <c r="J211" s="22">
        <v>0</v>
      </c>
      <c r="K211" s="22">
        <v>0</v>
      </c>
      <c r="L211" s="22">
        <v>0</v>
      </c>
      <c r="M211" s="22">
        <v>0</v>
      </c>
      <c r="N211" s="22">
        <v>66264</v>
      </c>
      <c r="O211" s="22">
        <v>355075</v>
      </c>
      <c r="P211" s="22">
        <v>0</v>
      </c>
      <c r="Q211" s="22">
        <v>0</v>
      </c>
      <c r="R211" s="22">
        <v>0</v>
      </c>
      <c r="S211" s="22">
        <v>0</v>
      </c>
      <c r="T211" s="22">
        <v>101598</v>
      </c>
      <c r="U211" s="22">
        <v>12155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141138</v>
      </c>
      <c r="AJ211" s="22">
        <v>13676</v>
      </c>
      <c r="AK211" s="22">
        <v>0</v>
      </c>
      <c r="AL211" s="22">
        <v>0</v>
      </c>
      <c r="AM211" s="22">
        <v>41151</v>
      </c>
      <c r="AN211" s="22">
        <v>0</v>
      </c>
      <c r="AO211" s="22">
        <v>0</v>
      </c>
      <c r="AP211" s="22">
        <v>750436</v>
      </c>
    </row>
    <row r="212" spans="1:42" x14ac:dyDescent="0.25">
      <c r="A212" s="22" t="s">
        <v>120</v>
      </c>
      <c r="B212" s="22" t="s">
        <v>511</v>
      </c>
      <c r="C212" s="22" t="s">
        <v>542</v>
      </c>
      <c r="D212" s="22" t="s">
        <v>543</v>
      </c>
      <c r="E212" s="22">
        <v>0</v>
      </c>
      <c r="F212" s="22">
        <v>12656</v>
      </c>
      <c r="G212" s="22">
        <v>0</v>
      </c>
      <c r="H212" s="22">
        <v>0</v>
      </c>
      <c r="I212" s="22">
        <v>1843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75839</v>
      </c>
      <c r="P212" s="22">
        <v>0</v>
      </c>
      <c r="Q212" s="22">
        <v>0</v>
      </c>
      <c r="R212" s="22">
        <v>0</v>
      </c>
      <c r="S212" s="22">
        <v>0</v>
      </c>
      <c r="T212" s="22">
        <v>21701</v>
      </c>
      <c r="U212" s="22">
        <v>21610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33493</v>
      </c>
      <c r="AJ212" s="22">
        <v>27129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194271</v>
      </c>
    </row>
    <row r="213" spans="1:42" x14ac:dyDescent="0.25">
      <c r="A213" s="22" t="s">
        <v>120</v>
      </c>
      <c r="B213" s="22" t="s">
        <v>511</v>
      </c>
      <c r="C213" s="22" t="s">
        <v>544</v>
      </c>
      <c r="D213" s="22" t="s">
        <v>545</v>
      </c>
      <c r="E213" s="22">
        <v>0</v>
      </c>
      <c r="F213" s="22">
        <v>1889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151193</v>
      </c>
      <c r="P213" s="22">
        <v>0</v>
      </c>
      <c r="Q213" s="22">
        <v>0</v>
      </c>
      <c r="R213" s="22">
        <v>0</v>
      </c>
      <c r="S213" s="22">
        <v>0</v>
      </c>
      <c r="T213" s="22">
        <v>17313</v>
      </c>
      <c r="U213" s="22">
        <v>5701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6577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182673</v>
      </c>
    </row>
    <row r="214" spans="1:42" x14ac:dyDescent="0.25">
      <c r="A214" s="22" t="s">
        <v>120</v>
      </c>
      <c r="B214" s="22" t="s">
        <v>511</v>
      </c>
      <c r="C214" s="22" t="s">
        <v>546</v>
      </c>
      <c r="D214" s="22" t="s">
        <v>547</v>
      </c>
      <c r="E214" s="22">
        <v>0</v>
      </c>
      <c r="F214" s="22">
        <v>5650</v>
      </c>
      <c r="G214" s="22">
        <v>0</v>
      </c>
      <c r="H214" s="22">
        <v>0</v>
      </c>
      <c r="I214" s="22">
        <v>10470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53104</v>
      </c>
      <c r="P214" s="22">
        <v>0</v>
      </c>
      <c r="Q214" s="22">
        <v>0</v>
      </c>
      <c r="R214" s="22">
        <v>0</v>
      </c>
      <c r="S214" s="22">
        <v>0</v>
      </c>
      <c r="T214" s="22">
        <v>10811</v>
      </c>
      <c r="U214" s="22">
        <v>27744</v>
      </c>
      <c r="V214" s="22">
        <v>232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21485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129496</v>
      </c>
    </row>
    <row r="215" spans="1:42" x14ac:dyDescent="0.25">
      <c r="A215" s="22" t="s">
        <v>120</v>
      </c>
      <c r="B215" s="22" t="s">
        <v>511</v>
      </c>
      <c r="C215" s="22" t="s">
        <v>548</v>
      </c>
      <c r="D215" s="22" t="s">
        <v>549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5827</v>
      </c>
      <c r="O215" s="22">
        <v>31453</v>
      </c>
      <c r="P215" s="22">
        <v>0</v>
      </c>
      <c r="Q215" s="22">
        <v>0</v>
      </c>
      <c r="R215" s="22">
        <v>0</v>
      </c>
      <c r="S215" s="22">
        <v>0</v>
      </c>
      <c r="T215" s="22">
        <v>22464</v>
      </c>
      <c r="U215" s="22">
        <v>40347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276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100367</v>
      </c>
    </row>
    <row r="216" spans="1:42" x14ac:dyDescent="0.25">
      <c r="A216" s="22" t="s">
        <v>120</v>
      </c>
      <c r="B216" s="22" t="s">
        <v>511</v>
      </c>
      <c r="C216" s="22" t="s">
        <v>550</v>
      </c>
      <c r="D216" s="22" t="s">
        <v>551</v>
      </c>
      <c r="E216" s="22">
        <v>0</v>
      </c>
      <c r="F216" s="22">
        <v>14609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253962</v>
      </c>
      <c r="P216" s="22">
        <v>0</v>
      </c>
      <c r="Q216" s="22">
        <v>0</v>
      </c>
      <c r="R216" s="22">
        <v>0</v>
      </c>
      <c r="S216" s="22">
        <v>0</v>
      </c>
      <c r="T216" s="22">
        <v>17617</v>
      </c>
      <c r="U216" s="22">
        <v>44552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38084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368824</v>
      </c>
    </row>
    <row r="217" spans="1:42" x14ac:dyDescent="0.25">
      <c r="A217" s="22" t="s">
        <v>120</v>
      </c>
      <c r="B217" s="22" t="s">
        <v>511</v>
      </c>
      <c r="C217" s="22" t="s">
        <v>552</v>
      </c>
      <c r="D217" s="22" t="s">
        <v>553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93100</v>
      </c>
      <c r="O217" s="22">
        <v>25971</v>
      </c>
      <c r="P217" s="22">
        <v>0</v>
      </c>
      <c r="Q217" s="22">
        <v>0</v>
      </c>
      <c r="R217" s="22">
        <v>2312</v>
      </c>
      <c r="S217" s="22">
        <v>27557</v>
      </c>
      <c r="T217" s="22">
        <v>54021</v>
      </c>
      <c r="U217" s="22">
        <v>17320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220281</v>
      </c>
    </row>
    <row r="218" spans="1:42" x14ac:dyDescent="0.25">
      <c r="A218" s="22" t="s">
        <v>120</v>
      </c>
      <c r="B218" s="22" t="s">
        <v>511</v>
      </c>
      <c r="C218" s="22" t="s">
        <v>554</v>
      </c>
      <c r="D218" s="22" t="s">
        <v>555</v>
      </c>
      <c r="E218" s="22">
        <v>0</v>
      </c>
      <c r="F218" s="22">
        <v>492</v>
      </c>
      <c r="G218" s="22">
        <v>0</v>
      </c>
      <c r="H218" s="22">
        <v>0</v>
      </c>
      <c r="I218" s="22">
        <v>6599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55234</v>
      </c>
      <c r="P218" s="22">
        <v>0</v>
      </c>
      <c r="Q218" s="22">
        <v>0</v>
      </c>
      <c r="R218" s="22">
        <v>483</v>
      </c>
      <c r="S218" s="22">
        <v>0</v>
      </c>
      <c r="T218" s="22">
        <v>13644</v>
      </c>
      <c r="U218" s="22">
        <v>10844</v>
      </c>
      <c r="V218" s="22">
        <v>196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484</v>
      </c>
      <c r="AJ218" s="22">
        <v>0</v>
      </c>
      <c r="AK218" s="22">
        <v>0</v>
      </c>
      <c r="AL218" s="22">
        <v>0</v>
      </c>
      <c r="AM218" s="22">
        <v>4160</v>
      </c>
      <c r="AN218" s="22">
        <v>0</v>
      </c>
      <c r="AO218" s="22">
        <v>0</v>
      </c>
      <c r="AP218" s="22">
        <v>92136</v>
      </c>
    </row>
    <row r="219" spans="1:42" x14ac:dyDescent="0.25">
      <c r="A219" s="22" t="s">
        <v>120</v>
      </c>
      <c r="B219" s="22" t="s">
        <v>511</v>
      </c>
      <c r="C219" s="22" t="s">
        <v>556</v>
      </c>
      <c r="D219" s="22" t="s">
        <v>557</v>
      </c>
      <c r="E219" s="22">
        <v>0</v>
      </c>
      <c r="F219" s="22">
        <v>7897</v>
      </c>
      <c r="G219" s="22">
        <v>0</v>
      </c>
      <c r="H219" s="22">
        <v>0</v>
      </c>
      <c r="I219" s="22">
        <v>2333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95840</v>
      </c>
      <c r="P219" s="22">
        <v>0</v>
      </c>
      <c r="Q219" s="22">
        <v>0</v>
      </c>
      <c r="R219" s="22">
        <v>0</v>
      </c>
      <c r="S219" s="22">
        <v>0</v>
      </c>
      <c r="T219" s="22">
        <v>15177</v>
      </c>
      <c r="U219" s="22">
        <v>10820</v>
      </c>
      <c r="V219" s="22">
        <v>4574</v>
      </c>
      <c r="W219" s="22">
        <v>5852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6183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148676</v>
      </c>
    </row>
    <row r="220" spans="1:42" x14ac:dyDescent="0.25">
      <c r="A220" s="22" t="s">
        <v>120</v>
      </c>
      <c r="B220" s="22" t="s">
        <v>511</v>
      </c>
      <c r="C220" s="22" t="s">
        <v>558</v>
      </c>
      <c r="D220" s="22" t="s">
        <v>559</v>
      </c>
      <c r="E220" s="22">
        <v>0</v>
      </c>
      <c r="F220" s="22">
        <v>12114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140179</v>
      </c>
      <c r="P220" s="22">
        <v>0</v>
      </c>
      <c r="Q220" s="22">
        <v>0</v>
      </c>
      <c r="R220" s="22">
        <v>0</v>
      </c>
      <c r="S220" s="22">
        <v>0</v>
      </c>
      <c r="T220" s="22">
        <v>29856</v>
      </c>
      <c r="U220" s="22">
        <v>19143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17311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218603</v>
      </c>
    </row>
    <row r="221" spans="1:42" x14ac:dyDescent="0.25">
      <c r="A221" s="22" t="s">
        <v>120</v>
      </c>
      <c r="B221" s="22" t="s">
        <v>511</v>
      </c>
      <c r="C221" s="22" t="s">
        <v>560</v>
      </c>
      <c r="D221" s="22" t="s">
        <v>561</v>
      </c>
      <c r="E221" s="22">
        <v>0</v>
      </c>
      <c r="F221" s="22">
        <v>1594</v>
      </c>
      <c r="G221" s="22">
        <v>0</v>
      </c>
      <c r="H221" s="22">
        <v>0</v>
      </c>
      <c r="I221" s="22">
        <v>897</v>
      </c>
      <c r="J221" s="22">
        <v>0</v>
      </c>
      <c r="K221" s="22">
        <v>0</v>
      </c>
      <c r="L221" s="22">
        <v>0</v>
      </c>
      <c r="M221" s="22">
        <v>0</v>
      </c>
      <c r="N221" s="22">
        <v>5838</v>
      </c>
      <c r="O221" s="22">
        <v>40366</v>
      </c>
      <c r="P221" s="22">
        <v>0</v>
      </c>
      <c r="Q221" s="22">
        <v>0</v>
      </c>
      <c r="R221" s="22">
        <v>0</v>
      </c>
      <c r="S221" s="22">
        <v>0</v>
      </c>
      <c r="T221" s="22">
        <v>24327</v>
      </c>
      <c r="U221" s="22">
        <v>13564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335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86921</v>
      </c>
    </row>
    <row r="222" spans="1:42" x14ac:dyDescent="0.25">
      <c r="A222" s="22" t="s">
        <v>120</v>
      </c>
      <c r="B222" s="22" t="s">
        <v>511</v>
      </c>
      <c r="C222" s="22" t="s">
        <v>562</v>
      </c>
      <c r="D222" s="22" t="s">
        <v>563</v>
      </c>
      <c r="E222" s="22">
        <v>0</v>
      </c>
      <c r="F222" s="22">
        <v>11147</v>
      </c>
      <c r="G222" s="22">
        <v>0</v>
      </c>
      <c r="H222" s="22">
        <v>0</v>
      </c>
      <c r="I222" s="22">
        <v>11437</v>
      </c>
      <c r="J222" s="22">
        <v>0</v>
      </c>
      <c r="K222" s="22">
        <v>503</v>
      </c>
      <c r="L222" s="22">
        <v>0</v>
      </c>
      <c r="M222" s="22">
        <v>0</v>
      </c>
      <c r="N222" s="22">
        <v>7351</v>
      </c>
      <c r="O222" s="22">
        <v>134990</v>
      </c>
      <c r="P222" s="22">
        <v>12845</v>
      </c>
      <c r="Q222" s="22">
        <v>0</v>
      </c>
      <c r="R222" s="22">
        <v>0</v>
      </c>
      <c r="S222" s="22">
        <v>0</v>
      </c>
      <c r="T222" s="22">
        <v>73725</v>
      </c>
      <c r="U222" s="22">
        <v>14391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3583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62075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332047</v>
      </c>
    </row>
    <row r="223" spans="1:42" x14ac:dyDescent="0.25">
      <c r="A223" s="22" t="s">
        <v>120</v>
      </c>
      <c r="B223" s="22" t="s">
        <v>511</v>
      </c>
      <c r="C223" s="22" t="s">
        <v>564</v>
      </c>
      <c r="D223" s="22" t="s">
        <v>565</v>
      </c>
      <c r="E223" s="22">
        <v>0</v>
      </c>
      <c r="F223" s="22">
        <v>1026</v>
      </c>
      <c r="G223" s="22">
        <v>0</v>
      </c>
      <c r="H223" s="22">
        <v>0</v>
      </c>
      <c r="I223" s="22">
        <v>16526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66300</v>
      </c>
      <c r="P223" s="22">
        <v>0</v>
      </c>
      <c r="Q223" s="22">
        <v>0</v>
      </c>
      <c r="R223" s="22">
        <v>0</v>
      </c>
      <c r="S223" s="22">
        <v>0</v>
      </c>
      <c r="T223" s="22">
        <v>45837</v>
      </c>
      <c r="U223" s="22">
        <v>18157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1852</v>
      </c>
      <c r="AJ223" s="22">
        <v>1962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151660</v>
      </c>
    </row>
    <row r="224" spans="1:42" x14ac:dyDescent="0.25">
      <c r="A224" s="22" t="s">
        <v>120</v>
      </c>
      <c r="B224" s="22" t="s">
        <v>511</v>
      </c>
      <c r="C224" s="22" t="s">
        <v>566</v>
      </c>
      <c r="D224" s="22" t="s">
        <v>567</v>
      </c>
      <c r="E224" s="22">
        <v>0</v>
      </c>
      <c r="F224" s="22">
        <v>1133</v>
      </c>
      <c r="G224" s="22">
        <v>0</v>
      </c>
      <c r="H224" s="22">
        <v>0</v>
      </c>
      <c r="I224" s="22">
        <v>15039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29576</v>
      </c>
      <c r="P224" s="22">
        <v>0</v>
      </c>
      <c r="Q224" s="22">
        <v>0</v>
      </c>
      <c r="R224" s="22">
        <v>0</v>
      </c>
      <c r="S224" s="22">
        <v>0</v>
      </c>
      <c r="T224" s="22">
        <v>23644</v>
      </c>
      <c r="U224" s="22">
        <v>6655</v>
      </c>
      <c r="V224" s="22">
        <v>4459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21615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102121</v>
      </c>
    </row>
    <row r="225" spans="1:42" x14ac:dyDescent="0.25">
      <c r="A225" s="22" t="s">
        <v>120</v>
      </c>
      <c r="B225" s="22" t="s">
        <v>511</v>
      </c>
      <c r="C225" s="22" t="s">
        <v>568</v>
      </c>
      <c r="D225" s="22" t="s">
        <v>569</v>
      </c>
      <c r="E225" s="22">
        <v>0</v>
      </c>
      <c r="F225" s="22">
        <v>4287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18194</v>
      </c>
      <c r="P225" s="22">
        <v>0</v>
      </c>
      <c r="Q225" s="22">
        <v>0</v>
      </c>
      <c r="R225" s="22">
        <v>0</v>
      </c>
      <c r="S225" s="22">
        <v>0</v>
      </c>
      <c r="T225" s="22">
        <v>18010</v>
      </c>
      <c r="U225" s="22">
        <v>19718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350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60559</v>
      </c>
    </row>
    <row r="226" spans="1:42" x14ac:dyDescent="0.25">
      <c r="A226" s="22" t="s">
        <v>120</v>
      </c>
      <c r="B226" s="22" t="s">
        <v>511</v>
      </c>
      <c r="C226" s="22" t="s">
        <v>570</v>
      </c>
      <c r="D226" s="22" t="s">
        <v>571</v>
      </c>
      <c r="E226" s="22">
        <v>0</v>
      </c>
      <c r="F226" s="22">
        <v>485</v>
      </c>
      <c r="G226" s="22">
        <v>0</v>
      </c>
      <c r="H226" s="22">
        <v>0</v>
      </c>
      <c r="I226" s="22">
        <v>2580</v>
      </c>
      <c r="J226" s="22">
        <v>0</v>
      </c>
      <c r="K226" s="22">
        <v>485</v>
      </c>
      <c r="L226" s="22">
        <v>0</v>
      </c>
      <c r="M226" s="22">
        <v>0</v>
      </c>
      <c r="N226" s="22">
        <v>0</v>
      </c>
      <c r="O226" s="22">
        <v>18748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10377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434</v>
      </c>
      <c r="AJ226" s="22">
        <v>878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33987</v>
      </c>
    </row>
    <row r="227" spans="1:42" x14ac:dyDescent="0.25">
      <c r="A227" s="22" t="s">
        <v>120</v>
      </c>
      <c r="B227" s="22" t="s">
        <v>511</v>
      </c>
      <c r="C227" s="22" t="s">
        <v>572</v>
      </c>
      <c r="D227" s="22" t="s">
        <v>573</v>
      </c>
      <c r="E227" s="22">
        <v>0</v>
      </c>
      <c r="F227" s="22">
        <v>63293</v>
      </c>
      <c r="G227" s="22">
        <v>0</v>
      </c>
      <c r="H227" s="22">
        <v>0</v>
      </c>
      <c r="I227" s="22">
        <v>10614</v>
      </c>
      <c r="J227" s="22">
        <v>0</v>
      </c>
      <c r="K227" s="22">
        <v>0</v>
      </c>
      <c r="L227" s="22">
        <v>0</v>
      </c>
      <c r="M227" s="22">
        <v>0</v>
      </c>
      <c r="N227" s="22">
        <v>1900</v>
      </c>
      <c r="O227" s="22">
        <v>856</v>
      </c>
      <c r="P227" s="22">
        <v>0</v>
      </c>
      <c r="Q227" s="22">
        <v>0</v>
      </c>
      <c r="R227" s="22">
        <v>0</v>
      </c>
      <c r="S227" s="22">
        <v>0</v>
      </c>
      <c r="T227" s="22">
        <v>17622</v>
      </c>
      <c r="U227" s="22">
        <v>440</v>
      </c>
      <c r="V227" s="22">
        <v>200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1656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2571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99152</v>
      </c>
    </row>
    <row r="228" spans="1:42" x14ac:dyDescent="0.25">
      <c r="A228" s="22" t="s">
        <v>120</v>
      </c>
      <c r="B228" s="22" t="s">
        <v>511</v>
      </c>
      <c r="C228" s="22" t="s">
        <v>574</v>
      </c>
      <c r="D228" s="22" t="s">
        <v>575</v>
      </c>
      <c r="E228" s="22">
        <v>0</v>
      </c>
      <c r="F228" s="22">
        <v>6091</v>
      </c>
      <c r="G228" s="22">
        <v>0</v>
      </c>
      <c r="H228" s="22">
        <v>0</v>
      </c>
      <c r="I228" s="22">
        <v>8377</v>
      </c>
      <c r="J228" s="22">
        <v>380</v>
      </c>
      <c r="K228" s="22">
        <v>0</v>
      </c>
      <c r="L228" s="22">
        <v>0</v>
      </c>
      <c r="M228" s="22">
        <v>0</v>
      </c>
      <c r="N228" s="22">
        <v>28655</v>
      </c>
      <c r="O228" s="22">
        <v>72316</v>
      </c>
      <c r="P228" s="22">
        <v>0</v>
      </c>
      <c r="Q228" s="22">
        <v>0</v>
      </c>
      <c r="R228" s="22">
        <v>1743</v>
      </c>
      <c r="S228" s="22">
        <v>0</v>
      </c>
      <c r="T228" s="22">
        <v>40739</v>
      </c>
      <c r="U228" s="22">
        <v>30503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13869</v>
      </c>
      <c r="AJ228" s="22">
        <v>1437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204110</v>
      </c>
    </row>
    <row r="229" spans="1:42" x14ac:dyDescent="0.25">
      <c r="A229" s="22" t="s">
        <v>120</v>
      </c>
      <c r="B229" s="22" t="s">
        <v>511</v>
      </c>
      <c r="C229" s="22" t="s">
        <v>576</v>
      </c>
      <c r="D229" s="22" t="s">
        <v>577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120</v>
      </c>
      <c r="B230" s="22" t="s">
        <v>511</v>
      </c>
      <c r="C230" s="22" t="s">
        <v>578</v>
      </c>
      <c r="D230" s="22" t="s">
        <v>579</v>
      </c>
      <c r="E230" s="22">
        <v>0</v>
      </c>
      <c r="F230" s="22">
        <v>3043</v>
      </c>
      <c r="G230" s="22">
        <v>0</v>
      </c>
      <c r="H230" s="22">
        <v>0</v>
      </c>
      <c r="I230" s="22">
        <v>1912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44854</v>
      </c>
      <c r="P230" s="22">
        <v>0</v>
      </c>
      <c r="Q230" s="22">
        <v>0</v>
      </c>
      <c r="R230" s="22">
        <v>0</v>
      </c>
      <c r="S230" s="22">
        <v>0</v>
      </c>
      <c r="T230" s="22">
        <v>6237</v>
      </c>
      <c r="U230" s="22">
        <v>12127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320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68493</v>
      </c>
    </row>
    <row r="231" spans="1:42" x14ac:dyDescent="0.25">
      <c r="A231" s="22" t="s">
        <v>120</v>
      </c>
      <c r="B231" s="22" t="s">
        <v>511</v>
      </c>
      <c r="C231" s="22" t="s">
        <v>580</v>
      </c>
      <c r="D231" s="22" t="s">
        <v>581</v>
      </c>
      <c r="E231" s="22">
        <v>0</v>
      </c>
      <c r="F231" s="22">
        <v>4058</v>
      </c>
      <c r="G231" s="22">
        <v>0</v>
      </c>
      <c r="H231" s="22">
        <v>0</v>
      </c>
      <c r="I231" s="22">
        <v>2993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110499</v>
      </c>
      <c r="P231" s="22">
        <v>0</v>
      </c>
      <c r="Q231" s="22">
        <v>0</v>
      </c>
      <c r="R231" s="22">
        <v>7369</v>
      </c>
      <c r="S231" s="22">
        <v>0</v>
      </c>
      <c r="T231" s="22">
        <v>12094</v>
      </c>
      <c r="U231" s="22">
        <v>18281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145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155439</v>
      </c>
    </row>
    <row r="232" spans="1:42" x14ac:dyDescent="0.25">
      <c r="A232" s="22" t="s">
        <v>120</v>
      </c>
      <c r="B232" s="22" t="s">
        <v>511</v>
      </c>
      <c r="C232" s="22" t="s">
        <v>582</v>
      </c>
      <c r="D232" s="22" t="s">
        <v>583</v>
      </c>
      <c r="E232" s="22">
        <v>0</v>
      </c>
      <c r="F232" s="22">
        <v>4609</v>
      </c>
      <c r="G232" s="22">
        <v>0</v>
      </c>
      <c r="H232" s="22">
        <v>0</v>
      </c>
      <c r="I232" s="22">
        <v>17095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140715</v>
      </c>
      <c r="P232" s="22">
        <v>0</v>
      </c>
      <c r="Q232" s="22">
        <v>0</v>
      </c>
      <c r="R232" s="22">
        <v>0</v>
      </c>
      <c r="S232" s="22">
        <v>0</v>
      </c>
      <c r="T232" s="22">
        <v>90244</v>
      </c>
      <c r="U232" s="22">
        <v>93441</v>
      </c>
      <c r="V232" s="22">
        <v>2450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9776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358330</v>
      </c>
    </row>
    <row r="233" spans="1:42" x14ac:dyDescent="0.25">
      <c r="A233" s="22" t="s">
        <v>120</v>
      </c>
      <c r="B233" s="22" t="s">
        <v>511</v>
      </c>
      <c r="C233" s="22" t="s">
        <v>584</v>
      </c>
      <c r="D233" s="22" t="s">
        <v>585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120</v>
      </c>
      <c r="B234" s="22" t="s">
        <v>511</v>
      </c>
      <c r="C234" s="22" t="s">
        <v>586</v>
      </c>
      <c r="D234" s="22" t="s">
        <v>587</v>
      </c>
      <c r="E234" s="22">
        <v>0</v>
      </c>
      <c r="F234" s="22">
        <v>5357</v>
      </c>
      <c r="G234" s="22">
        <v>0</v>
      </c>
      <c r="H234" s="22">
        <v>0</v>
      </c>
      <c r="I234" s="22">
        <v>7317</v>
      </c>
      <c r="J234" s="22">
        <v>1929</v>
      </c>
      <c r="K234" s="22">
        <v>0</v>
      </c>
      <c r="L234" s="22">
        <v>0</v>
      </c>
      <c r="M234" s="22">
        <v>0</v>
      </c>
      <c r="N234" s="22">
        <v>0</v>
      </c>
      <c r="O234" s="22">
        <v>25605</v>
      </c>
      <c r="P234" s="22">
        <v>0</v>
      </c>
      <c r="Q234" s="22">
        <v>0</v>
      </c>
      <c r="R234" s="22">
        <v>0</v>
      </c>
      <c r="S234" s="22">
        <v>0</v>
      </c>
      <c r="T234" s="22">
        <v>11283</v>
      </c>
      <c r="U234" s="22">
        <v>8384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30050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89925</v>
      </c>
    </row>
    <row r="235" spans="1:42" x14ac:dyDescent="0.25">
      <c r="A235" s="22" t="s">
        <v>120</v>
      </c>
      <c r="B235" s="22" t="s">
        <v>511</v>
      </c>
      <c r="C235" s="22" t="s">
        <v>588</v>
      </c>
      <c r="D235" s="22" t="s">
        <v>589</v>
      </c>
      <c r="E235" s="22">
        <v>0</v>
      </c>
      <c r="F235" s="22">
        <v>3338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11869</v>
      </c>
      <c r="O235" s="22">
        <v>14838</v>
      </c>
      <c r="P235" s="22">
        <v>0</v>
      </c>
      <c r="Q235" s="22">
        <v>0</v>
      </c>
      <c r="R235" s="22">
        <v>0</v>
      </c>
      <c r="S235" s="22">
        <v>0</v>
      </c>
      <c r="T235" s="22">
        <v>1782</v>
      </c>
      <c r="U235" s="22">
        <v>8553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1268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41648</v>
      </c>
    </row>
    <row r="236" spans="1:42" x14ac:dyDescent="0.25">
      <c r="A236" s="22" t="s">
        <v>120</v>
      </c>
      <c r="B236" s="22" t="s">
        <v>511</v>
      </c>
      <c r="C236" s="22" t="s">
        <v>590</v>
      </c>
      <c r="D236" s="22" t="s">
        <v>591</v>
      </c>
      <c r="E236" s="22">
        <v>0</v>
      </c>
      <c r="F236" s="22">
        <v>1751</v>
      </c>
      <c r="G236" s="22">
        <v>0</v>
      </c>
      <c r="H236" s="22">
        <v>0</v>
      </c>
      <c r="I236" s="22">
        <v>10057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33666</v>
      </c>
      <c r="P236" s="22">
        <v>0</v>
      </c>
      <c r="Q236" s="22">
        <v>0</v>
      </c>
      <c r="R236" s="22">
        <v>2574</v>
      </c>
      <c r="S236" s="22">
        <v>0</v>
      </c>
      <c r="T236" s="22">
        <v>23414</v>
      </c>
      <c r="U236" s="22">
        <v>4417</v>
      </c>
      <c r="V236" s="22">
        <v>0</v>
      </c>
      <c r="W236" s="22">
        <v>0</v>
      </c>
      <c r="X236" s="22">
        <v>0</v>
      </c>
      <c r="Y236" s="22">
        <v>0</v>
      </c>
      <c r="Z236" s="22">
        <v>824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29394</v>
      </c>
      <c r="AJ236" s="22">
        <v>350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106447</v>
      </c>
    </row>
    <row r="237" spans="1:42" x14ac:dyDescent="0.25">
      <c r="A237" s="22" t="s">
        <v>120</v>
      </c>
      <c r="B237" s="22" t="s">
        <v>511</v>
      </c>
      <c r="C237" s="22" t="s">
        <v>592</v>
      </c>
      <c r="D237" s="22" t="s">
        <v>593</v>
      </c>
      <c r="E237" s="22">
        <v>0</v>
      </c>
      <c r="F237" s="22">
        <v>940</v>
      </c>
      <c r="G237" s="22">
        <v>0</v>
      </c>
      <c r="H237" s="22">
        <v>0</v>
      </c>
      <c r="I237" s="22">
        <v>6458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56301</v>
      </c>
      <c r="P237" s="22">
        <v>0</v>
      </c>
      <c r="Q237" s="22">
        <v>0</v>
      </c>
      <c r="R237" s="22">
        <v>0</v>
      </c>
      <c r="S237" s="22">
        <v>0</v>
      </c>
      <c r="T237" s="22">
        <v>5072</v>
      </c>
      <c r="U237" s="22">
        <v>12651</v>
      </c>
      <c r="V237" s="22">
        <v>2475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1909</v>
      </c>
      <c r="AI237" s="22">
        <v>0</v>
      </c>
      <c r="AJ237" s="22">
        <v>0</v>
      </c>
      <c r="AK237" s="22">
        <v>0</v>
      </c>
      <c r="AL237" s="22">
        <v>2321</v>
      </c>
      <c r="AM237" s="22">
        <v>0</v>
      </c>
      <c r="AN237" s="22">
        <v>0</v>
      </c>
      <c r="AO237" s="22">
        <v>0</v>
      </c>
      <c r="AP237" s="22">
        <v>88127</v>
      </c>
    </row>
    <row r="238" spans="1:42" x14ac:dyDescent="0.25">
      <c r="A238" s="22" t="s">
        <v>120</v>
      </c>
      <c r="B238" s="22" t="s">
        <v>511</v>
      </c>
      <c r="C238" s="22" t="s">
        <v>594</v>
      </c>
      <c r="D238" s="22" t="s">
        <v>595</v>
      </c>
      <c r="E238" s="22"/>
      <c r="F238" s="22">
        <v>4353</v>
      </c>
      <c r="G238" s="22"/>
      <c r="H238" s="22"/>
      <c r="I238" s="22">
        <v>3963</v>
      </c>
      <c r="J238" s="22"/>
      <c r="K238" s="22"/>
      <c r="L238" s="22"/>
      <c r="M238" s="22"/>
      <c r="N238" s="22"/>
      <c r="O238" s="22">
        <v>17006</v>
      </c>
      <c r="P238" s="22"/>
      <c r="Q238" s="22"/>
      <c r="R238" s="22"/>
      <c r="S238" s="22"/>
      <c r="T238" s="22">
        <v>21082</v>
      </c>
      <c r="U238" s="22">
        <v>671</v>
      </c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>
        <v>7521</v>
      </c>
      <c r="AJ238" s="22"/>
      <c r="AK238" s="22"/>
      <c r="AL238" s="22"/>
      <c r="AM238" s="22"/>
      <c r="AN238" s="22"/>
      <c r="AO238" s="22"/>
      <c r="AP238" s="22">
        <v>54596</v>
      </c>
    </row>
    <row r="239" spans="1:42" x14ac:dyDescent="0.25">
      <c r="A239" s="22" t="s">
        <v>120</v>
      </c>
      <c r="B239" s="22" t="s">
        <v>511</v>
      </c>
      <c r="C239" s="22" t="s">
        <v>596</v>
      </c>
      <c r="D239" s="22" t="s">
        <v>597</v>
      </c>
      <c r="E239" s="22">
        <v>0</v>
      </c>
      <c r="F239" s="22">
        <v>3473</v>
      </c>
      <c r="G239" s="22">
        <v>0</v>
      </c>
      <c r="H239" s="22">
        <v>0</v>
      </c>
      <c r="I239" s="22">
        <v>3806</v>
      </c>
      <c r="J239" s="22">
        <v>0</v>
      </c>
      <c r="K239" s="22">
        <v>452</v>
      </c>
      <c r="L239" s="22">
        <v>0</v>
      </c>
      <c r="M239" s="22">
        <v>0</v>
      </c>
      <c r="N239" s="22">
        <v>0</v>
      </c>
      <c r="O239" s="22">
        <v>51681</v>
      </c>
      <c r="P239" s="22">
        <v>11199</v>
      </c>
      <c r="Q239" s="22">
        <v>0</v>
      </c>
      <c r="R239" s="22">
        <v>0</v>
      </c>
      <c r="S239" s="22">
        <v>0</v>
      </c>
      <c r="T239" s="22">
        <v>17370</v>
      </c>
      <c r="U239" s="22">
        <v>6861</v>
      </c>
      <c r="V239" s="22">
        <v>1234</v>
      </c>
      <c r="W239" s="22">
        <v>0</v>
      </c>
      <c r="X239" s="22">
        <v>76</v>
      </c>
      <c r="Y239" s="22">
        <v>0</v>
      </c>
      <c r="Z239" s="22">
        <v>0</v>
      </c>
      <c r="AA239" s="22">
        <v>898</v>
      </c>
      <c r="AB239" s="22">
        <v>168</v>
      </c>
      <c r="AC239" s="22">
        <v>0</v>
      </c>
      <c r="AD239" s="22">
        <v>0</v>
      </c>
      <c r="AE239" s="22">
        <v>0</v>
      </c>
      <c r="AF239" s="22">
        <v>0</v>
      </c>
      <c r="AG239" s="22">
        <v>362</v>
      </c>
      <c r="AH239" s="22">
        <v>0</v>
      </c>
      <c r="AI239" s="22">
        <v>22585</v>
      </c>
      <c r="AJ239" s="22">
        <v>24524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144689</v>
      </c>
    </row>
    <row r="240" spans="1:42" x14ac:dyDescent="0.25">
      <c r="A240" s="22" t="s">
        <v>120</v>
      </c>
      <c r="B240" s="22" t="s">
        <v>511</v>
      </c>
      <c r="C240" s="22" t="s">
        <v>598</v>
      </c>
      <c r="D240" s="22" t="s">
        <v>599</v>
      </c>
      <c r="E240" s="22">
        <v>0</v>
      </c>
      <c r="F240" s="22">
        <v>6706</v>
      </c>
      <c r="G240" s="22">
        <v>2267</v>
      </c>
      <c r="H240" s="22">
        <v>0</v>
      </c>
      <c r="I240" s="22">
        <v>4990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163832</v>
      </c>
      <c r="P240" s="22">
        <v>4119</v>
      </c>
      <c r="Q240" s="22">
        <v>0</v>
      </c>
      <c r="R240" s="22">
        <v>0</v>
      </c>
      <c r="S240" s="22">
        <v>0</v>
      </c>
      <c r="T240" s="22">
        <v>23368</v>
      </c>
      <c r="U240" s="22">
        <v>30809</v>
      </c>
      <c r="V240" s="22">
        <v>93</v>
      </c>
      <c r="W240" s="22">
        <v>0</v>
      </c>
      <c r="X240" s="22">
        <v>0</v>
      </c>
      <c r="Y240" s="22">
        <v>0</v>
      </c>
      <c r="Z240" s="22">
        <v>769</v>
      </c>
      <c r="AA240" s="22">
        <v>0</v>
      </c>
      <c r="AB240" s="22">
        <v>0</v>
      </c>
      <c r="AC240" s="22">
        <v>0</v>
      </c>
      <c r="AD240" s="22">
        <v>9491</v>
      </c>
      <c r="AE240" s="22">
        <v>0</v>
      </c>
      <c r="AF240" s="22">
        <v>0</v>
      </c>
      <c r="AG240" s="22">
        <v>0</v>
      </c>
      <c r="AH240" s="22">
        <v>0</v>
      </c>
      <c r="AI240" s="22">
        <v>71710</v>
      </c>
      <c r="AJ240" s="22">
        <v>0</v>
      </c>
      <c r="AK240" s="22">
        <v>0</v>
      </c>
      <c r="AL240" s="22">
        <v>0</v>
      </c>
      <c r="AM240" s="22">
        <v>8799</v>
      </c>
      <c r="AN240" s="22">
        <v>0</v>
      </c>
      <c r="AO240" s="22">
        <v>0</v>
      </c>
      <c r="AP240" s="22">
        <v>326953</v>
      </c>
    </row>
    <row r="241" spans="1:42" x14ac:dyDescent="0.25">
      <c r="A241" s="22" t="s">
        <v>120</v>
      </c>
      <c r="B241" s="22" t="s">
        <v>511</v>
      </c>
      <c r="C241" s="22" t="s">
        <v>600</v>
      </c>
      <c r="D241" s="22" t="s">
        <v>601</v>
      </c>
      <c r="E241" s="22">
        <v>0</v>
      </c>
      <c r="F241" s="22">
        <v>5309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14489</v>
      </c>
      <c r="O241" s="22">
        <v>20747</v>
      </c>
      <c r="P241" s="22">
        <v>0</v>
      </c>
      <c r="Q241" s="22">
        <v>0</v>
      </c>
      <c r="R241" s="22">
        <v>0</v>
      </c>
      <c r="S241" s="22">
        <v>0</v>
      </c>
      <c r="T241" s="22">
        <v>3914</v>
      </c>
      <c r="U241" s="22">
        <v>56676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9872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111007</v>
      </c>
    </row>
    <row r="242" spans="1:42" x14ac:dyDescent="0.25">
      <c r="A242" s="22" t="s">
        <v>120</v>
      </c>
      <c r="B242" s="22" t="s">
        <v>511</v>
      </c>
      <c r="C242" s="22" t="s">
        <v>602</v>
      </c>
      <c r="D242" s="22" t="s">
        <v>603</v>
      </c>
      <c r="E242" s="22">
        <v>0</v>
      </c>
      <c r="F242" s="22">
        <v>1453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70397</v>
      </c>
      <c r="P242" s="22">
        <v>0</v>
      </c>
      <c r="Q242" s="22">
        <v>0</v>
      </c>
      <c r="R242" s="22">
        <v>6269</v>
      </c>
      <c r="S242" s="22">
        <v>0</v>
      </c>
      <c r="T242" s="22">
        <v>16430</v>
      </c>
      <c r="U242" s="22">
        <v>24270</v>
      </c>
      <c r="V242" s="22">
        <v>275</v>
      </c>
      <c r="W242" s="22">
        <v>0</v>
      </c>
      <c r="X242" s="22">
        <v>0</v>
      </c>
      <c r="Y242" s="22">
        <v>0</v>
      </c>
      <c r="Z242" s="22">
        <v>0</v>
      </c>
      <c r="AA242" s="22">
        <v>118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3612</v>
      </c>
      <c r="AJ242" s="22">
        <v>9861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132685</v>
      </c>
    </row>
    <row r="243" spans="1:42" x14ac:dyDescent="0.25">
      <c r="A243" s="22" t="s">
        <v>120</v>
      </c>
      <c r="B243" s="22" t="s">
        <v>511</v>
      </c>
      <c r="C243" s="22" t="s">
        <v>604</v>
      </c>
      <c r="D243" s="22" t="s">
        <v>605</v>
      </c>
      <c r="E243" s="22">
        <v>0</v>
      </c>
      <c r="F243" s="22">
        <v>5512</v>
      </c>
      <c r="G243" s="22">
        <v>0</v>
      </c>
      <c r="H243" s="22">
        <v>0</v>
      </c>
      <c r="I243" s="22">
        <v>100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57866</v>
      </c>
      <c r="P243" s="22">
        <v>0</v>
      </c>
      <c r="Q243" s="22">
        <v>0</v>
      </c>
      <c r="R243" s="22">
        <v>0</v>
      </c>
      <c r="S243" s="22">
        <v>0</v>
      </c>
      <c r="T243" s="22">
        <v>55387</v>
      </c>
      <c r="U243" s="22">
        <v>17247</v>
      </c>
      <c r="V243" s="22">
        <v>5214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15877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157203</v>
      </c>
    </row>
    <row r="244" spans="1:42" x14ac:dyDescent="0.25">
      <c r="A244" s="22" t="s">
        <v>120</v>
      </c>
      <c r="B244" s="22" t="s">
        <v>511</v>
      </c>
      <c r="C244" s="22" t="s">
        <v>606</v>
      </c>
      <c r="D244" s="22" t="s">
        <v>607</v>
      </c>
      <c r="E244" s="22">
        <v>0</v>
      </c>
      <c r="F244" s="22">
        <v>26349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38058</v>
      </c>
      <c r="P244" s="22">
        <v>0</v>
      </c>
      <c r="Q244" s="22">
        <v>0</v>
      </c>
      <c r="R244" s="22">
        <v>0</v>
      </c>
      <c r="S244" s="22">
        <v>0</v>
      </c>
      <c r="T244" s="22">
        <v>30124</v>
      </c>
      <c r="U244" s="22">
        <v>43976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138507</v>
      </c>
    </row>
    <row r="245" spans="1:42" x14ac:dyDescent="0.25">
      <c r="A245" s="22" t="s">
        <v>120</v>
      </c>
      <c r="B245" s="22" t="s">
        <v>511</v>
      </c>
      <c r="C245" s="22" t="s">
        <v>608</v>
      </c>
      <c r="D245" s="22" t="s">
        <v>609</v>
      </c>
      <c r="E245" s="22">
        <v>0</v>
      </c>
      <c r="F245" s="22">
        <v>3284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9793</v>
      </c>
      <c r="P245" s="22">
        <v>0</v>
      </c>
      <c r="Q245" s="22">
        <v>0</v>
      </c>
      <c r="R245" s="22">
        <v>0</v>
      </c>
      <c r="S245" s="22">
        <v>0</v>
      </c>
      <c r="T245" s="22">
        <v>3239</v>
      </c>
      <c r="U245" s="22">
        <v>8825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409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25550</v>
      </c>
    </row>
    <row r="246" spans="1:42" x14ac:dyDescent="0.25">
      <c r="A246" s="22" t="s">
        <v>120</v>
      </c>
      <c r="B246" s="22" t="s">
        <v>511</v>
      </c>
      <c r="C246" s="22" t="s">
        <v>610</v>
      </c>
      <c r="D246" s="22" t="s">
        <v>611</v>
      </c>
      <c r="E246" s="22">
        <v>0</v>
      </c>
      <c r="F246" s="22">
        <v>650</v>
      </c>
      <c r="G246" s="22">
        <v>0</v>
      </c>
      <c r="H246" s="22">
        <v>0</v>
      </c>
      <c r="I246" s="22">
        <v>1737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19387</v>
      </c>
      <c r="P246" s="22">
        <v>0</v>
      </c>
      <c r="Q246" s="22">
        <v>0</v>
      </c>
      <c r="R246" s="22">
        <v>0</v>
      </c>
      <c r="S246" s="22">
        <v>0</v>
      </c>
      <c r="T246" s="22">
        <v>12394</v>
      </c>
      <c r="U246" s="22">
        <v>2050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27928</v>
      </c>
      <c r="AJ246" s="22">
        <v>0</v>
      </c>
      <c r="AK246" s="22">
        <v>0</v>
      </c>
      <c r="AL246" s="22">
        <v>0</v>
      </c>
      <c r="AM246" s="22">
        <v>870</v>
      </c>
      <c r="AN246" s="22">
        <v>0</v>
      </c>
      <c r="AO246" s="22">
        <v>0</v>
      </c>
      <c r="AP246" s="22">
        <v>65016</v>
      </c>
    </row>
    <row r="247" spans="1:42" x14ac:dyDescent="0.25">
      <c r="A247" s="22" t="s">
        <v>120</v>
      </c>
      <c r="B247" s="22" t="s">
        <v>511</v>
      </c>
      <c r="C247" s="22" t="s">
        <v>612</v>
      </c>
      <c r="D247" s="22" t="s">
        <v>613</v>
      </c>
      <c r="E247" s="22">
        <v>0</v>
      </c>
      <c r="F247" s="22">
        <v>12225</v>
      </c>
      <c r="G247" s="22">
        <v>0</v>
      </c>
      <c r="H247" s="22">
        <v>0</v>
      </c>
      <c r="I247" s="22">
        <v>5542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52628</v>
      </c>
      <c r="P247" s="22">
        <v>0</v>
      </c>
      <c r="Q247" s="22">
        <v>0</v>
      </c>
      <c r="R247" s="22">
        <v>0</v>
      </c>
      <c r="S247" s="22">
        <v>0</v>
      </c>
      <c r="T247" s="22">
        <v>15909</v>
      </c>
      <c r="U247" s="22">
        <v>6978</v>
      </c>
      <c r="V247" s="22">
        <v>17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7070</v>
      </c>
      <c r="AJ247" s="22">
        <v>0</v>
      </c>
      <c r="AK247" s="22">
        <v>0</v>
      </c>
      <c r="AL247" s="22">
        <v>0</v>
      </c>
      <c r="AM247" s="22">
        <v>1334</v>
      </c>
      <c r="AN247" s="22">
        <v>0</v>
      </c>
      <c r="AO247" s="22">
        <v>0</v>
      </c>
      <c r="AP247" s="22">
        <v>101703</v>
      </c>
    </row>
    <row r="248" spans="1:42" x14ac:dyDescent="0.25">
      <c r="A248" s="22" t="s">
        <v>120</v>
      </c>
      <c r="B248" s="22" t="s">
        <v>511</v>
      </c>
      <c r="C248" s="22" t="s">
        <v>614</v>
      </c>
      <c r="D248" s="22" t="s">
        <v>615</v>
      </c>
      <c r="E248" s="22"/>
      <c r="F248" s="22">
        <v>4777</v>
      </c>
      <c r="G248" s="22"/>
      <c r="H248" s="22"/>
      <c r="I248" s="22">
        <v>19537</v>
      </c>
      <c r="J248" s="22"/>
      <c r="K248" s="22"/>
      <c r="L248" s="22"/>
      <c r="M248" s="22"/>
      <c r="N248" s="22"/>
      <c r="O248" s="22">
        <v>68381</v>
      </c>
      <c r="P248" s="22"/>
      <c r="Q248" s="22"/>
      <c r="R248" s="22"/>
      <c r="S248" s="22"/>
      <c r="T248" s="22">
        <v>43525</v>
      </c>
      <c r="U248" s="22">
        <v>9572</v>
      </c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>
        <v>6816</v>
      </c>
      <c r="AJ248" s="22"/>
      <c r="AK248" s="22"/>
      <c r="AL248" s="22"/>
      <c r="AM248" s="22"/>
      <c r="AN248" s="22"/>
      <c r="AO248" s="22"/>
      <c r="AP248" s="22">
        <v>152608</v>
      </c>
    </row>
    <row r="249" spans="1:42" x14ac:dyDescent="0.25">
      <c r="A249" s="22" t="s">
        <v>120</v>
      </c>
      <c r="B249" s="22" t="s">
        <v>511</v>
      </c>
      <c r="C249" s="22" t="s">
        <v>616</v>
      </c>
      <c r="D249" s="22" t="s">
        <v>617</v>
      </c>
      <c r="E249" s="22">
        <v>0</v>
      </c>
      <c r="F249" s="22">
        <v>619</v>
      </c>
      <c r="G249" s="22">
        <v>0</v>
      </c>
      <c r="H249" s="22">
        <v>0</v>
      </c>
      <c r="I249" s="22">
        <v>6223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27624</v>
      </c>
      <c r="P249" s="22">
        <v>0</v>
      </c>
      <c r="Q249" s="22">
        <v>0</v>
      </c>
      <c r="R249" s="22">
        <v>0</v>
      </c>
      <c r="S249" s="22">
        <v>0</v>
      </c>
      <c r="T249" s="22">
        <v>12671</v>
      </c>
      <c r="U249" s="22">
        <v>8546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1836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57519</v>
      </c>
    </row>
    <row r="250" spans="1:42" x14ac:dyDescent="0.25">
      <c r="A250" s="22" t="s">
        <v>120</v>
      </c>
      <c r="B250" s="22" t="s">
        <v>511</v>
      </c>
      <c r="C250" s="22" t="s">
        <v>618</v>
      </c>
      <c r="D250" s="22" t="s">
        <v>619</v>
      </c>
      <c r="E250" s="22">
        <v>0</v>
      </c>
      <c r="F250" s="22">
        <v>10596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2513</v>
      </c>
      <c r="P250" s="22">
        <v>0</v>
      </c>
      <c r="Q250" s="22">
        <v>0</v>
      </c>
      <c r="R250" s="22">
        <v>0</v>
      </c>
      <c r="S250" s="22">
        <v>0</v>
      </c>
      <c r="T250" s="22">
        <v>5694</v>
      </c>
      <c r="U250" s="22">
        <v>10484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29287</v>
      </c>
    </row>
    <row r="251" spans="1:42" x14ac:dyDescent="0.25">
      <c r="A251" s="22" t="s">
        <v>120</v>
      </c>
      <c r="B251" s="22" t="s">
        <v>511</v>
      </c>
      <c r="C251" s="22" t="s">
        <v>620</v>
      </c>
      <c r="D251" s="22" t="s">
        <v>621</v>
      </c>
      <c r="E251" s="22">
        <v>0</v>
      </c>
      <c r="F251" s="22">
        <v>24814</v>
      </c>
      <c r="G251" s="22">
        <v>0</v>
      </c>
      <c r="H251" s="22">
        <v>0</v>
      </c>
      <c r="I251" s="22">
        <v>5448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64324</v>
      </c>
      <c r="P251" s="22">
        <v>0</v>
      </c>
      <c r="Q251" s="22">
        <v>0</v>
      </c>
      <c r="R251" s="22">
        <v>0</v>
      </c>
      <c r="S251" s="22">
        <v>0</v>
      </c>
      <c r="T251" s="22">
        <v>39935</v>
      </c>
      <c r="U251" s="22">
        <v>12016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58502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205039</v>
      </c>
    </row>
    <row r="252" spans="1:42" x14ac:dyDescent="0.25">
      <c r="A252" s="22" t="s">
        <v>120</v>
      </c>
      <c r="B252" s="22" t="s">
        <v>511</v>
      </c>
      <c r="C252" s="22" t="s">
        <v>622</v>
      </c>
      <c r="D252" s="22" t="s">
        <v>623</v>
      </c>
      <c r="E252" s="22">
        <v>0</v>
      </c>
      <c r="F252" s="22">
        <v>5554</v>
      </c>
      <c r="G252" s="22">
        <v>0</v>
      </c>
      <c r="H252" s="22">
        <v>0</v>
      </c>
      <c r="I252" s="22">
        <v>5509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78213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21259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3581</v>
      </c>
      <c r="AJ252" s="22">
        <v>6769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120885</v>
      </c>
    </row>
    <row r="253" spans="1:42" x14ac:dyDescent="0.25">
      <c r="A253" s="22" t="s">
        <v>120</v>
      </c>
      <c r="B253" s="22" t="s">
        <v>511</v>
      </c>
      <c r="C253" s="22" t="s">
        <v>624</v>
      </c>
      <c r="D253" s="22" t="s">
        <v>625</v>
      </c>
      <c r="E253" s="22">
        <v>0</v>
      </c>
      <c r="F253" s="22">
        <v>84</v>
      </c>
      <c r="G253" s="22">
        <v>0</v>
      </c>
      <c r="H253" s="22">
        <v>0</v>
      </c>
      <c r="I253" s="22">
        <v>11087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28681</v>
      </c>
      <c r="P253" s="22">
        <v>0</v>
      </c>
      <c r="Q253" s="22">
        <v>0</v>
      </c>
      <c r="R253" s="22">
        <v>0</v>
      </c>
      <c r="S253" s="22">
        <v>0</v>
      </c>
      <c r="T253" s="22">
        <v>35124</v>
      </c>
      <c r="U253" s="22">
        <v>15061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258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90295</v>
      </c>
    </row>
    <row r="254" spans="1:42" x14ac:dyDescent="0.25">
      <c r="A254" s="22" t="s">
        <v>120</v>
      </c>
      <c r="B254" s="22" t="s">
        <v>511</v>
      </c>
      <c r="C254" s="22" t="s">
        <v>626</v>
      </c>
      <c r="D254" s="22" t="s">
        <v>627</v>
      </c>
      <c r="E254" s="22">
        <v>0</v>
      </c>
      <c r="F254" s="22">
        <v>993</v>
      </c>
      <c r="G254" s="22">
        <v>0</v>
      </c>
      <c r="H254" s="22">
        <v>0</v>
      </c>
      <c r="I254" s="22">
        <v>13188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38450</v>
      </c>
      <c r="P254" s="22">
        <v>0</v>
      </c>
      <c r="Q254" s="22">
        <v>0</v>
      </c>
      <c r="R254" s="22">
        <v>0</v>
      </c>
      <c r="S254" s="22">
        <v>0</v>
      </c>
      <c r="T254" s="22">
        <v>7637</v>
      </c>
      <c r="U254" s="22">
        <v>33520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11813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105601</v>
      </c>
    </row>
    <row r="255" spans="1:42" x14ac:dyDescent="0.25">
      <c r="A255" s="22" t="s">
        <v>120</v>
      </c>
      <c r="B255" s="22" t="s">
        <v>511</v>
      </c>
      <c r="C255" s="22" t="s">
        <v>628</v>
      </c>
      <c r="D255" s="22" t="s">
        <v>629</v>
      </c>
      <c r="E255" s="22">
        <v>0</v>
      </c>
      <c r="F255" s="22">
        <v>4285</v>
      </c>
      <c r="G255" s="22">
        <v>0</v>
      </c>
      <c r="H255" s="22">
        <v>0</v>
      </c>
      <c r="I255" s="22">
        <v>14139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70270</v>
      </c>
      <c r="P255" s="22">
        <v>0</v>
      </c>
      <c r="Q255" s="22">
        <v>0</v>
      </c>
      <c r="R255" s="22">
        <v>0</v>
      </c>
      <c r="S255" s="22">
        <v>0</v>
      </c>
      <c r="T255" s="22">
        <v>32381</v>
      </c>
      <c r="U255" s="22">
        <v>0</v>
      </c>
      <c r="V255" s="22">
        <v>27381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394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148850</v>
      </c>
    </row>
    <row r="256" spans="1:42" x14ac:dyDescent="0.25">
      <c r="A256" s="22" t="s">
        <v>120</v>
      </c>
      <c r="B256" s="22" t="s">
        <v>511</v>
      </c>
      <c r="C256" s="22" t="s">
        <v>630</v>
      </c>
      <c r="D256" s="22" t="s">
        <v>631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</row>
    <row r="257" spans="1:42" x14ac:dyDescent="0.25">
      <c r="A257" s="22" t="s">
        <v>120</v>
      </c>
      <c r="B257" s="22" t="s">
        <v>511</v>
      </c>
      <c r="C257" s="22" t="s">
        <v>632</v>
      </c>
      <c r="D257" s="22" t="s">
        <v>633</v>
      </c>
      <c r="E257" s="22">
        <v>0</v>
      </c>
      <c r="F257" s="22">
        <v>847</v>
      </c>
      <c r="G257" s="22">
        <v>0</v>
      </c>
      <c r="H257" s="22">
        <v>0</v>
      </c>
      <c r="I257" s="22">
        <v>13698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94922</v>
      </c>
      <c r="P257" s="22">
        <v>0</v>
      </c>
      <c r="Q257" s="22">
        <v>0</v>
      </c>
      <c r="R257" s="22">
        <v>1115</v>
      </c>
      <c r="S257" s="22">
        <v>0</v>
      </c>
      <c r="T257" s="22">
        <v>26102</v>
      </c>
      <c r="U257" s="22">
        <v>14078</v>
      </c>
      <c r="V257" s="22">
        <v>463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151225</v>
      </c>
    </row>
    <row r="258" spans="1:42" x14ac:dyDescent="0.25">
      <c r="A258" s="22" t="s">
        <v>120</v>
      </c>
      <c r="B258" s="22" t="s">
        <v>511</v>
      </c>
      <c r="C258" s="22" t="s">
        <v>634</v>
      </c>
      <c r="D258" s="22" t="s">
        <v>635</v>
      </c>
      <c r="E258" s="22">
        <v>0</v>
      </c>
      <c r="F258" s="22">
        <v>4469</v>
      </c>
      <c r="G258" s="22">
        <v>0</v>
      </c>
      <c r="H258" s="22">
        <v>0</v>
      </c>
      <c r="I258" s="22">
        <v>19170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55204</v>
      </c>
      <c r="P258" s="22">
        <v>0</v>
      </c>
      <c r="Q258" s="22">
        <v>0</v>
      </c>
      <c r="R258" s="22">
        <v>0</v>
      </c>
      <c r="S258" s="22">
        <v>0</v>
      </c>
      <c r="T258" s="22">
        <v>23925</v>
      </c>
      <c r="U258" s="22">
        <v>27876</v>
      </c>
      <c r="V258" s="22">
        <v>0</v>
      </c>
      <c r="W258" s="22">
        <v>0</v>
      </c>
      <c r="X258" s="22">
        <v>0</v>
      </c>
      <c r="Y258" s="22">
        <v>0</v>
      </c>
      <c r="Z258" s="22">
        <v>1043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5170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136857</v>
      </c>
    </row>
    <row r="259" spans="1:42" x14ac:dyDescent="0.25">
      <c r="A259" s="22" t="s">
        <v>120</v>
      </c>
      <c r="B259" s="22" t="s">
        <v>511</v>
      </c>
      <c r="C259" s="22" t="s">
        <v>636</v>
      </c>
      <c r="D259" s="22" t="s">
        <v>637</v>
      </c>
      <c r="E259" s="22">
        <v>0</v>
      </c>
      <c r="F259" s="22">
        <v>6180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5687</v>
      </c>
      <c r="O259" s="22">
        <v>23086</v>
      </c>
      <c r="P259" s="22">
        <v>0</v>
      </c>
      <c r="Q259" s="22">
        <v>0</v>
      </c>
      <c r="R259" s="22">
        <v>0</v>
      </c>
      <c r="S259" s="22">
        <v>0</v>
      </c>
      <c r="T259" s="22">
        <v>17196</v>
      </c>
      <c r="U259" s="22">
        <v>24273</v>
      </c>
      <c r="V259" s="22">
        <v>2415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7049</v>
      </c>
      <c r="AJ259" s="22">
        <v>4634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90520</v>
      </c>
    </row>
    <row r="260" spans="1:42" x14ac:dyDescent="0.25">
      <c r="A260" s="22" t="s">
        <v>120</v>
      </c>
      <c r="B260" s="22" t="s">
        <v>511</v>
      </c>
      <c r="C260" s="22" t="s">
        <v>638</v>
      </c>
      <c r="D260" s="22" t="s">
        <v>639</v>
      </c>
      <c r="E260" s="22">
        <v>0</v>
      </c>
      <c r="F260" s="22">
        <v>708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1334</v>
      </c>
      <c r="O260" s="22">
        <v>9361</v>
      </c>
      <c r="P260" s="22">
        <v>0</v>
      </c>
      <c r="Q260" s="22">
        <v>0</v>
      </c>
      <c r="R260" s="22">
        <v>0</v>
      </c>
      <c r="S260" s="22">
        <v>0</v>
      </c>
      <c r="T260" s="22">
        <v>23695</v>
      </c>
      <c r="U260" s="22">
        <v>1461</v>
      </c>
      <c r="V260" s="22">
        <v>500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1725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38784</v>
      </c>
    </row>
    <row r="261" spans="1:42" x14ac:dyDescent="0.25">
      <c r="A261" s="22" t="s">
        <v>120</v>
      </c>
      <c r="B261" s="22" t="s">
        <v>511</v>
      </c>
      <c r="C261" s="22" t="s">
        <v>640</v>
      </c>
      <c r="D261" s="22" t="s">
        <v>641</v>
      </c>
      <c r="E261" s="22">
        <v>0</v>
      </c>
      <c r="F261" s="22">
        <v>4377</v>
      </c>
      <c r="G261" s="22">
        <v>0</v>
      </c>
      <c r="H261" s="22">
        <v>5192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28685</v>
      </c>
      <c r="P261" s="22">
        <v>0</v>
      </c>
      <c r="Q261" s="22">
        <v>0</v>
      </c>
      <c r="R261" s="22">
        <v>5746</v>
      </c>
      <c r="S261" s="22">
        <v>0</v>
      </c>
      <c r="T261" s="22">
        <v>15387</v>
      </c>
      <c r="U261" s="22">
        <v>11388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395</v>
      </c>
      <c r="AE261" s="22">
        <v>0</v>
      </c>
      <c r="AF261" s="22">
        <v>0</v>
      </c>
      <c r="AG261" s="22">
        <v>0</v>
      </c>
      <c r="AH261" s="22">
        <v>0</v>
      </c>
      <c r="AI261" s="22">
        <v>4200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75370</v>
      </c>
    </row>
    <row r="262" spans="1:42" x14ac:dyDescent="0.25">
      <c r="A262" s="22" t="s">
        <v>120</v>
      </c>
      <c r="B262" s="22" t="s">
        <v>511</v>
      </c>
      <c r="C262" s="22" t="s">
        <v>642</v>
      </c>
      <c r="D262" s="22" t="s">
        <v>643</v>
      </c>
      <c r="E262" s="22">
        <v>0</v>
      </c>
      <c r="F262" s="22">
        <v>6456</v>
      </c>
      <c r="G262" s="22">
        <v>0</v>
      </c>
      <c r="H262" s="22">
        <v>0</v>
      </c>
      <c r="I262" s="22">
        <v>9457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63351</v>
      </c>
      <c r="P262" s="22">
        <v>0</v>
      </c>
      <c r="Q262" s="22">
        <v>0</v>
      </c>
      <c r="R262" s="22">
        <v>0</v>
      </c>
      <c r="S262" s="22">
        <v>0</v>
      </c>
      <c r="T262" s="22">
        <v>23521</v>
      </c>
      <c r="U262" s="22">
        <v>10147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112932</v>
      </c>
    </row>
    <row r="263" spans="1:42" x14ac:dyDescent="0.25">
      <c r="A263" s="22" t="s">
        <v>120</v>
      </c>
      <c r="B263" s="22" t="s">
        <v>511</v>
      </c>
      <c r="C263" s="22" t="s">
        <v>644</v>
      </c>
      <c r="D263" s="22" t="s">
        <v>645</v>
      </c>
      <c r="E263" s="22">
        <v>0</v>
      </c>
      <c r="F263" s="22">
        <v>8351</v>
      </c>
      <c r="G263" s="22">
        <v>0</v>
      </c>
      <c r="H263" s="22">
        <v>0</v>
      </c>
      <c r="I263" s="22">
        <v>3146</v>
      </c>
      <c r="J263" s="22">
        <v>0</v>
      </c>
      <c r="K263" s="22">
        <v>904</v>
      </c>
      <c r="L263" s="22">
        <v>0</v>
      </c>
      <c r="M263" s="22">
        <v>0</v>
      </c>
      <c r="N263" s="22">
        <v>0</v>
      </c>
      <c r="O263" s="22">
        <v>96690</v>
      </c>
      <c r="P263" s="22">
        <v>0</v>
      </c>
      <c r="Q263" s="22">
        <v>0</v>
      </c>
      <c r="R263" s="22">
        <v>2567</v>
      </c>
      <c r="S263" s="22">
        <v>0</v>
      </c>
      <c r="T263" s="22">
        <v>22229</v>
      </c>
      <c r="U263" s="22">
        <v>34209</v>
      </c>
      <c r="V263" s="22">
        <v>12567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41947</v>
      </c>
      <c r="AJ263" s="22">
        <v>97652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320262</v>
      </c>
    </row>
    <row r="264" spans="1:42" x14ac:dyDescent="0.25">
      <c r="A264" s="22" t="s">
        <v>120</v>
      </c>
      <c r="B264" s="22" t="s">
        <v>511</v>
      </c>
      <c r="C264" s="22" t="s">
        <v>646</v>
      </c>
      <c r="D264" s="22" t="s">
        <v>647</v>
      </c>
      <c r="E264" s="22">
        <v>0</v>
      </c>
      <c r="F264" s="22">
        <v>2007</v>
      </c>
      <c r="G264" s="22">
        <v>0</v>
      </c>
      <c r="H264" s="22">
        <v>0</v>
      </c>
      <c r="I264" s="22">
        <v>9602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71694</v>
      </c>
      <c r="P264" s="22">
        <v>0</v>
      </c>
      <c r="Q264" s="22">
        <v>0</v>
      </c>
      <c r="R264" s="22">
        <v>0</v>
      </c>
      <c r="S264" s="22">
        <v>0</v>
      </c>
      <c r="T264" s="22">
        <v>25922</v>
      </c>
      <c r="U264" s="22">
        <v>17695</v>
      </c>
      <c r="V264" s="22">
        <v>0</v>
      </c>
      <c r="W264" s="22">
        <v>0</v>
      </c>
      <c r="X264" s="22">
        <v>0</v>
      </c>
      <c r="Y264" s="22">
        <v>0</v>
      </c>
      <c r="Z264" s="22">
        <v>242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30315</v>
      </c>
      <c r="AI264" s="22">
        <v>2977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160454</v>
      </c>
    </row>
    <row r="265" spans="1:42" x14ac:dyDescent="0.25">
      <c r="A265" s="22" t="s">
        <v>120</v>
      </c>
      <c r="B265" s="22" t="s">
        <v>511</v>
      </c>
      <c r="C265" s="22" t="s">
        <v>648</v>
      </c>
      <c r="D265" s="22" t="s">
        <v>649</v>
      </c>
      <c r="E265" s="22">
        <v>0</v>
      </c>
      <c r="F265" s="22">
        <v>2127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15422</v>
      </c>
      <c r="P265" s="22">
        <v>0</v>
      </c>
      <c r="Q265" s="22">
        <v>0</v>
      </c>
      <c r="R265" s="22">
        <v>0</v>
      </c>
      <c r="S265" s="22">
        <v>0</v>
      </c>
      <c r="T265" s="22">
        <v>11890</v>
      </c>
      <c r="U265" s="22">
        <v>0</v>
      </c>
      <c r="V265" s="22">
        <v>432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306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30177</v>
      </c>
    </row>
    <row r="266" spans="1:42" x14ac:dyDescent="0.25">
      <c r="A266" s="22" t="s">
        <v>120</v>
      </c>
      <c r="B266" s="22" t="s">
        <v>511</v>
      </c>
      <c r="C266" s="22" t="s">
        <v>650</v>
      </c>
      <c r="D266" s="22" t="s">
        <v>651</v>
      </c>
      <c r="E266" s="22">
        <v>0</v>
      </c>
      <c r="F266" s="22">
        <v>1703</v>
      </c>
      <c r="G266" s="22">
        <v>0</v>
      </c>
      <c r="H266" s="22">
        <v>0</v>
      </c>
      <c r="I266" s="22">
        <v>11067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24811</v>
      </c>
      <c r="P266" s="22">
        <v>0</v>
      </c>
      <c r="Q266" s="22">
        <v>0</v>
      </c>
      <c r="R266" s="22">
        <v>0</v>
      </c>
      <c r="S266" s="22">
        <v>0</v>
      </c>
      <c r="T266" s="22">
        <v>35307</v>
      </c>
      <c r="U266" s="22">
        <v>9354</v>
      </c>
      <c r="V266" s="22">
        <v>8126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192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90560</v>
      </c>
    </row>
    <row r="267" spans="1:42" x14ac:dyDescent="0.25">
      <c r="A267" s="22" t="s">
        <v>120</v>
      </c>
      <c r="B267" s="22" t="s">
        <v>511</v>
      </c>
      <c r="C267" s="22" t="s">
        <v>652</v>
      </c>
      <c r="D267" s="22" t="s">
        <v>653</v>
      </c>
      <c r="E267" s="22">
        <v>0</v>
      </c>
      <c r="F267" s="22">
        <v>3811</v>
      </c>
      <c r="G267" s="22">
        <v>0</v>
      </c>
      <c r="H267" s="22">
        <v>0</v>
      </c>
      <c r="I267" s="22">
        <v>10384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9889</v>
      </c>
      <c r="P267" s="22">
        <v>0</v>
      </c>
      <c r="Q267" s="22">
        <v>0</v>
      </c>
      <c r="R267" s="22">
        <v>0</v>
      </c>
      <c r="S267" s="22">
        <v>0</v>
      </c>
      <c r="T267" s="22">
        <v>45817</v>
      </c>
      <c r="U267" s="22">
        <v>9837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9550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89288</v>
      </c>
    </row>
    <row r="268" spans="1:42" x14ac:dyDescent="0.25">
      <c r="A268" s="22" t="s">
        <v>120</v>
      </c>
      <c r="B268" s="22" t="s">
        <v>511</v>
      </c>
      <c r="C268" s="22" t="s">
        <v>654</v>
      </c>
      <c r="D268" s="22" t="s">
        <v>655</v>
      </c>
      <c r="E268" s="22">
        <v>0</v>
      </c>
      <c r="F268" s="22">
        <v>8941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16278</v>
      </c>
      <c r="O268" s="22">
        <v>14857</v>
      </c>
      <c r="P268" s="22">
        <v>0</v>
      </c>
      <c r="Q268" s="22">
        <v>0</v>
      </c>
      <c r="R268" s="22">
        <v>0</v>
      </c>
      <c r="S268" s="22">
        <v>0</v>
      </c>
      <c r="T268" s="22">
        <v>21440</v>
      </c>
      <c r="U268" s="22">
        <v>10525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72041</v>
      </c>
    </row>
    <row r="269" spans="1:42" x14ac:dyDescent="0.25">
      <c r="A269" s="22" t="s">
        <v>120</v>
      </c>
      <c r="B269" s="22" t="s">
        <v>511</v>
      </c>
      <c r="C269" s="22" t="s">
        <v>656</v>
      </c>
      <c r="D269" s="22" t="s">
        <v>657</v>
      </c>
      <c r="E269" s="22">
        <v>0</v>
      </c>
      <c r="F269" s="22">
        <v>12125</v>
      </c>
      <c r="G269" s="22">
        <v>0</v>
      </c>
      <c r="H269" s="22">
        <v>0</v>
      </c>
      <c r="I269" s="22">
        <v>912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8386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6510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3146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31079</v>
      </c>
    </row>
    <row r="270" spans="1:42" x14ac:dyDescent="0.25">
      <c r="A270" s="22" t="s">
        <v>120</v>
      </c>
      <c r="B270" s="22" t="s">
        <v>511</v>
      </c>
      <c r="C270" s="22" t="s">
        <v>658</v>
      </c>
      <c r="D270" s="22" t="s">
        <v>659</v>
      </c>
      <c r="E270" s="22">
        <v>0</v>
      </c>
      <c r="F270" s="22">
        <v>3022</v>
      </c>
      <c r="G270" s="22">
        <v>0</v>
      </c>
      <c r="H270" s="22">
        <v>0</v>
      </c>
      <c r="I270" s="22">
        <v>3266</v>
      </c>
      <c r="J270" s="22">
        <v>0</v>
      </c>
      <c r="K270" s="22">
        <v>0</v>
      </c>
      <c r="L270" s="22">
        <v>0</v>
      </c>
      <c r="M270" s="22">
        <v>0</v>
      </c>
      <c r="N270" s="22">
        <v>3819</v>
      </c>
      <c r="O270" s="22">
        <v>92615</v>
      </c>
      <c r="P270" s="22">
        <v>0</v>
      </c>
      <c r="Q270" s="22">
        <v>0</v>
      </c>
      <c r="R270" s="22">
        <v>0</v>
      </c>
      <c r="S270" s="22">
        <v>0</v>
      </c>
      <c r="T270" s="22">
        <v>35109</v>
      </c>
      <c r="U270" s="22">
        <v>10740</v>
      </c>
      <c r="V270" s="22">
        <v>508</v>
      </c>
      <c r="W270" s="22">
        <v>0</v>
      </c>
      <c r="X270" s="22">
        <v>6686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600</v>
      </c>
      <c r="AE270" s="22">
        <v>0</v>
      </c>
      <c r="AF270" s="22">
        <v>0</v>
      </c>
      <c r="AG270" s="22">
        <v>0</v>
      </c>
      <c r="AH270" s="22">
        <v>0</v>
      </c>
      <c r="AI270" s="22">
        <v>6901</v>
      </c>
      <c r="AJ270" s="22">
        <v>2514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165780</v>
      </c>
    </row>
    <row r="271" spans="1:42" x14ac:dyDescent="0.25">
      <c r="A271" s="22" t="s">
        <v>120</v>
      </c>
      <c r="B271" s="22" t="s">
        <v>511</v>
      </c>
      <c r="C271" s="22" t="s">
        <v>660</v>
      </c>
      <c r="D271" s="22" t="s">
        <v>661</v>
      </c>
      <c r="E271" s="22">
        <v>0</v>
      </c>
      <c r="F271" s="22">
        <v>10300</v>
      </c>
      <c r="G271" s="22">
        <v>0</v>
      </c>
      <c r="H271" s="22">
        <v>0</v>
      </c>
      <c r="I271" s="22">
        <v>12353</v>
      </c>
      <c r="J271" s="22">
        <v>0</v>
      </c>
      <c r="K271" s="22">
        <v>0</v>
      </c>
      <c r="L271" s="22">
        <v>0</v>
      </c>
      <c r="M271" s="22">
        <v>0</v>
      </c>
      <c r="N271" s="22">
        <v>7973</v>
      </c>
      <c r="O271" s="22">
        <v>68536</v>
      </c>
      <c r="P271" s="22">
        <v>0</v>
      </c>
      <c r="Q271" s="22">
        <v>0</v>
      </c>
      <c r="R271" s="22">
        <v>0</v>
      </c>
      <c r="S271" s="22">
        <v>0</v>
      </c>
      <c r="T271" s="22">
        <v>167978</v>
      </c>
      <c r="U271" s="22">
        <v>9039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41532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317711</v>
      </c>
    </row>
    <row r="272" spans="1:42" x14ac:dyDescent="0.25">
      <c r="A272" s="22" t="s">
        <v>120</v>
      </c>
      <c r="B272" s="22" t="s">
        <v>511</v>
      </c>
      <c r="C272" s="22" t="s">
        <v>662</v>
      </c>
      <c r="D272" s="22" t="s">
        <v>663</v>
      </c>
      <c r="E272" s="22">
        <v>0</v>
      </c>
      <c r="F272" s="22">
        <v>6218</v>
      </c>
      <c r="G272" s="22">
        <v>0</v>
      </c>
      <c r="H272" s="22">
        <v>0</v>
      </c>
      <c r="I272" s="22">
        <v>2889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21814</v>
      </c>
      <c r="P272" s="22">
        <v>0</v>
      </c>
      <c r="Q272" s="22">
        <v>0</v>
      </c>
      <c r="R272" s="22">
        <v>0</v>
      </c>
      <c r="S272" s="22">
        <v>0</v>
      </c>
      <c r="T272" s="22">
        <v>22265</v>
      </c>
      <c r="U272" s="22">
        <v>52751</v>
      </c>
      <c r="V272" s="22">
        <v>608</v>
      </c>
      <c r="W272" s="22">
        <v>0</v>
      </c>
      <c r="X272" s="22">
        <v>0</v>
      </c>
      <c r="Y272" s="22">
        <v>0</v>
      </c>
      <c r="Z272" s="22">
        <v>1532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4647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112724</v>
      </c>
    </row>
    <row r="273" spans="1:42" x14ac:dyDescent="0.25">
      <c r="A273" s="22" t="s">
        <v>120</v>
      </c>
      <c r="B273" s="22" t="s">
        <v>511</v>
      </c>
      <c r="C273" s="22" t="s">
        <v>664</v>
      </c>
      <c r="D273" s="22" t="s">
        <v>665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120</v>
      </c>
      <c r="B274" s="22" t="s">
        <v>511</v>
      </c>
      <c r="C274" s="22" t="s">
        <v>666</v>
      </c>
      <c r="D274" s="22" t="s">
        <v>667</v>
      </c>
      <c r="E274" s="22">
        <v>0</v>
      </c>
      <c r="F274" s="22">
        <v>2307</v>
      </c>
      <c r="G274" s="22">
        <v>0</v>
      </c>
      <c r="H274" s="22">
        <v>0</v>
      </c>
      <c r="I274" s="22">
        <v>2581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32060</v>
      </c>
      <c r="P274" s="22">
        <v>0</v>
      </c>
      <c r="Q274" s="22">
        <v>0</v>
      </c>
      <c r="R274" s="22">
        <v>0</v>
      </c>
      <c r="S274" s="22">
        <v>0</v>
      </c>
      <c r="T274" s="22">
        <v>14475</v>
      </c>
      <c r="U274" s="22">
        <v>67962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119385</v>
      </c>
    </row>
    <row r="275" spans="1:42" x14ac:dyDescent="0.25">
      <c r="A275" s="22" t="s">
        <v>120</v>
      </c>
      <c r="B275" s="22" t="s">
        <v>511</v>
      </c>
      <c r="C275" s="22" t="s">
        <v>668</v>
      </c>
      <c r="D275" s="22" t="s">
        <v>669</v>
      </c>
      <c r="E275" s="22">
        <v>0</v>
      </c>
      <c r="F275" s="22">
        <v>8917</v>
      </c>
      <c r="G275" s="22">
        <v>0</v>
      </c>
      <c r="H275" s="22">
        <v>0</v>
      </c>
      <c r="I275" s="22">
        <v>12896</v>
      </c>
      <c r="J275" s="22">
        <v>0</v>
      </c>
      <c r="K275" s="22">
        <v>0</v>
      </c>
      <c r="L275" s="22">
        <v>0</v>
      </c>
      <c r="M275" s="22">
        <v>0</v>
      </c>
      <c r="N275" s="22">
        <v>3003</v>
      </c>
      <c r="O275" s="22">
        <v>54659</v>
      </c>
      <c r="P275" s="22">
        <v>0</v>
      </c>
      <c r="Q275" s="22">
        <v>0</v>
      </c>
      <c r="R275" s="22">
        <v>7335</v>
      </c>
      <c r="S275" s="22">
        <v>0</v>
      </c>
      <c r="T275" s="22">
        <v>40419</v>
      </c>
      <c r="U275" s="22">
        <v>8870</v>
      </c>
      <c r="V275" s="22">
        <v>1943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6630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144672</v>
      </c>
    </row>
    <row r="276" spans="1:42" x14ac:dyDescent="0.25">
      <c r="A276" s="22" t="s">
        <v>120</v>
      </c>
      <c r="B276" s="22" t="s">
        <v>511</v>
      </c>
      <c r="C276" s="22" t="s">
        <v>670</v>
      </c>
      <c r="D276" s="22" t="s">
        <v>671</v>
      </c>
      <c r="E276" s="22">
        <v>0</v>
      </c>
      <c r="F276" s="22">
        <v>7390</v>
      </c>
      <c r="G276" s="22">
        <v>0</v>
      </c>
      <c r="H276" s="22">
        <v>0</v>
      </c>
      <c r="I276" s="22">
        <v>5957</v>
      </c>
      <c r="J276" s="22">
        <v>0</v>
      </c>
      <c r="K276" s="22">
        <v>0</v>
      </c>
      <c r="L276" s="22">
        <v>0</v>
      </c>
      <c r="M276" s="22">
        <v>0</v>
      </c>
      <c r="N276" s="22">
        <v>373</v>
      </c>
      <c r="O276" s="22">
        <v>30604</v>
      </c>
      <c r="P276" s="22">
        <v>0</v>
      </c>
      <c r="Q276" s="22">
        <v>0</v>
      </c>
      <c r="R276" s="22">
        <v>1965</v>
      </c>
      <c r="S276" s="22">
        <v>0</v>
      </c>
      <c r="T276" s="22">
        <v>37579</v>
      </c>
      <c r="U276" s="22">
        <v>16431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100299</v>
      </c>
    </row>
    <row r="277" spans="1:42" x14ac:dyDescent="0.25">
      <c r="A277" s="22" t="s">
        <v>120</v>
      </c>
      <c r="B277" s="22" t="s">
        <v>511</v>
      </c>
      <c r="C277" s="22" t="s">
        <v>672</v>
      </c>
      <c r="D277" s="22" t="s">
        <v>673</v>
      </c>
      <c r="E277" s="22">
        <v>0</v>
      </c>
      <c r="F277" s="22">
        <v>3565</v>
      </c>
      <c r="G277" s="22">
        <v>0</v>
      </c>
      <c r="H277" s="22">
        <v>0</v>
      </c>
      <c r="I277" s="22">
        <v>21932</v>
      </c>
      <c r="J277" s="22">
        <v>0</v>
      </c>
      <c r="K277" s="22">
        <v>0</v>
      </c>
      <c r="L277" s="22">
        <v>0</v>
      </c>
      <c r="M277" s="22">
        <v>0</v>
      </c>
      <c r="N277" s="22">
        <v>8781</v>
      </c>
      <c r="O277" s="22">
        <v>32163</v>
      </c>
      <c r="P277" s="22">
        <v>0</v>
      </c>
      <c r="Q277" s="22">
        <v>0</v>
      </c>
      <c r="R277" s="22">
        <v>0</v>
      </c>
      <c r="S277" s="22">
        <v>0</v>
      </c>
      <c r="T277" s="22">
        <v>63779</v>
      </c>
      <c r="U277" s="22">
        <v>7707</v>
      </c>
      <c r="V277" s="22">
        <v>1545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1433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140905</v>
      </c>
    </row>
    <row r="278" spans="1:42" x14ac:dyDescent="0.25">
      <c r="A278" s="22" t="s">
        <v>120</v>
      </c>
      <c r="B278" s="22" t="s">
        <v>511</v>
      </c>
      <c r="C278" s="22" t="s">
        <v>674</v>
      </c>
      <c r="D278" s="22" t="s">
        <v>675</v>
      </c>
      <c r="E278" s="22">
        <v>0</v>
      </c>
      <c r="F278" s="22">
        <v>6507</v>
      </c>
      <c r="G278" s="22">
        <v>0</v>
      </c>
      <c r="H278" s="22">
        <v>0</v>
      </c>
      <c r="I278" s="22">
        <v>6678</v>
      </c>
      <c r="J278" s="22">
        <v>0</v>
      </c>
      <c r="K278" s="22">
        <v>0</v>
      </c>
      <c r="L278" s="22">
        <v>1160</v>
      </c>
      <c r="M278" s="22">
        <v>0</v>
      </c>
      <c r="N278" s="22">
        <v>0</v>
      </c>
      <c r="O278" s="22">
        <v>126905</v>
      </c>
      <c r="P278" s="22">
        <v>0</v>
      </c>
      <c r="Q278" s="22">
        <v>0</v>
      </c>
      <c r="R278" s="22">
        <v>0</v>
      </c>
      <c r="S278" s="22">
        <v>0</v>
      </c>
      <c r="T278" s="22">
        <v>75418</v>
      </c>
      <c r="U278" s="22">
        <v>28361</v>
      </c>
      <c r="V278" s="22">
        <v>344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38434</v>
      </c>
      <c r="AJ278" s="22">
        <v>14796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298603</v>
      </c>
    </row>
    <row r="279" spans="1:42" x14ac:dyDescent="0.25">
      <c r="A279" s="22" t="s">
        <v>120</v>
      </c>
      <c r="B279" s="22" t="s">
        <v>511</v>
      </c>
      <c r="C279" s="22" t="s">
        <v>676</v>
      </c>
      <c r="D279" s="22" t="s">
        <v>677</v>
      </c>
      <c r="E279" s="22">
        <v>0</v>
      </c>
      <c r="F279" s="22">
        <v>2570</v>
      </c>
      <c r="G279" s="22">
        <v>0</v>
      </c>
      <c r="H279" s="22">
        <v>0</v>
      </c>
      <c r="I279" s="22">
        <v>19497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65203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25129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11528</v>
      </c>
      <c r="AJ279" s="22">
        <v>16408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140335</v>
      </c>
    </row>
    <row r="280" spans="1:42" x14ac:dyDescent="0.25">
      <c r="A280" s="22" t="s">
        <v>120</v>
      </c>
      <c r="B280" s="22" t="s">
        <v>511</v>
      </c>
      <c r="C280" s="22" t="s">
        <v>678</v>
      </c>
      <c r="D280" s="22" t="s">
        <v>679</v>
      </c>
      <c r="E280" s="22">
        <v>0</v>
      </c>
      <c r="F280" s="22">
        <v>2580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18517</v>
      </c>
      <c r="O280" s="22">
        <v>49882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6120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77099</v>
      </c>
    </row>
    <row r="281" spans="1:42" x14ac:dyDescent="0.25">
      <c r="A281" s="22" t="s">
        <v>120</v>
      </c>
      <c r="B281" s="22" t="s">
        <v>511</v>
      </c>
      <c r="C281" s="22" t="s">
        <v>680</v>
      </c>
      <c r="D281" s="22" t="s">
        <v>681</v>
      </c>
      <c r="E281" s="22">
        <v>0</v>
      </c>
      <c r="F281" s="22">
        <v>6579</v>
      </c>
      <c r="G281" s="22">
        <v>0</v>
      </c>
      <c r="H281" s="22">
        <v>0</v>
      </c>
      <c r="I281" s="22">
        <v>22897</v>
      </c>
      <c r="J281" s="22">
        <v>133</v>
      </c>
      <c r="K281" s="22">
        <v>0</v>
      </c>
      <c r="L281" s="22">
        <v>0</v>
      </c>
      <c r="M281" s="22">
        <v>0</v>
      </c>
      <c r="N281" s="22">
        <v>2699</v>
      </c>
      <c r="O281" s="22">
        <v>41193</v>
      </c>
      <c r="P281" s="22">
        <v>0</v>
      </c>
      <c r="Q281" s="22">
        <v>0</v>
      </c>
      <c r="R281" s="22">
        <v>0</v>
      </c>
      <c r="S281" s="22">
        <v>0</v>
      </c>
      <c r="T281" s="22">
        <v>67501</v>
      </c>
      <c r="U281" s="22">
        <v>16286</v>
      </c>
      <c r="V281" s="22">
        <v>3052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30980</v>
      </c>
      <c r="AJ281" s="22">
        <v>3100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194420</v>
      </c>
    </row>
    <row r="282" spans="1:42" x14ac:dyDescent="0.25">
      <c r="A282" s="22" t="s">
        <v>120</v>
      </c>
      <c r="B282" s="22" t="s">
        <v>511</v>
      </c>
      <c r="C282" s="22" t="s">
        <v>682</v>
      </c>
      <c r="D282" s="22" t="s">
        <v>683</v>
      </c>
      <c r="E282" s="22">
        <v>0</v>
      </c>
      <c r="F282" s="22">
        <v>2900</v>
      </c>
      <c r="G282" s="22">
        <v>0</v>
      </c>
      <c r="H282" s="22">
        <v>0</v>
      </c>
      <c r="I282" s="22">
        <v>0</v>
      </c>
      <c r="J282" s="22">
        <v>0</v>
      </c>
      <c r="K282" s="22">
        <v>9101</v>
      </c>
      <c r="L282" s="22">
        <v>0</v>
      </c>
      <c r="M282" s="22">
        <v>0</v>
      </c>
      <c r="N282" s="22">
        <v>30528</v>
      </c>
      <c r="O282" s="22">
        <v>277361</v>
      </c>
      <c r="P282" s="22">
        <v>0</v>
      </c>
      <c r="Q282" s="22">
        <v>0</v>
      </c>
      <c r="R282" s="22">
        <v>541</v>
      </c>
      <c r="S282" s="22">
        <v>0</v>
      </c>
      <c r="T282" s="22">
        <v>57240</v>
      </c>
      <c r="U282" s="22">
        <v>14085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28320</v>
      </c>
      <c r="AJ282" s="22">
        <v>4195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424271</v>
      </c>
    </row>
    <row r="283" spans="1:42" x14ac:dyDescent="0.25">
      <c r="A283" s="22" t="s">
        <v>120</v>
      </c>
      <c r="B283" s="22" t="s">
        <v>511</v>
      </c>
      <c r="C283" s="22" t="s">
        <v>684</v>
      </c>
      <c r="D283" s="22" t="s">
        <v>685</v>
      </c>
      <c r="E283" s="22">
        <v>0</v>
      </c>
      <c r="F283" s="22">
        <v>892</v>
      </c>
      <c r="G283" s="22">
        <v>0</v>
      </c>
      <c r="H283" s="22">
        <v>0</v>
      </c>
      <c r="I283" s="22">
        <v>5546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44866</v>
      </c>
      <c r="P283" s="22">
        <v>0</v>
      </c>
      <c r="Q283" s="22">
        <v>0</v>
      </c>
      <c r="R283" s="22">
        <v>0</v>
      </c>
      <c r="S283" s="22">
        <v>0</v>
      </c>
      <c r="T283" s="22">
        <v>15904</v>
      </c>
      <c r="U283" s="22">
        <v>20207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87415</v>
      </c>
    </row>
    <row r="284" spans="1:42" x14ac:dyDescent="0.25">
      <c r="A284" s="22" t="s">
        <v>120</v>
      </c>
      <c r="B284" s="22" t="s">
        <v>511</v>
      </c>
      <c r="C284" s="22" t="s">
        <v>686</v>
      </c>
      <c r="D284" s="22" t="s">
        <v>687</v>
      </c>
      <c r="E284" s="22">
        <v>0</v>
      </c>
      <c r="F284" s="22">
        <v>8401</v>
      </c>
      <c r="G284" s="22">
        <v>0</v>
      </c>
      <c r="H284" s="22">
        <v>0</v>
      </c>
      <c r="I284" s="22">
        <v>2000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51426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110395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127917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300139</v>
      </c>
    </row>
    <row r="285" spans="1:42" x14ac:dyDescent="0.25">
      <c r="A285" s="22" t="s">
        <v>120</v>
      </c>
      <c r="B285" s="22" t="s">
        <v>511</v>
      </c>
      <c r="C285" s="22" t="s">
        <v>688</v>
      </c>
      <c r="D285" s="22" t="s">
        <v>689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72097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72097</v>
      </c>
    </row>
    <row r="286" spans="1:42" x14ac:dyDescent="0.25">
      <c r="A286" s="22" t="s">
        <v>120</v>
      </c>
      <c r="B286" s="22" t="s">
        <v>511</v>
      </c>
      <c r="C286" s="22" t="s">
        <v>690</v>
      </c>
      <c r="D286" s="22" t="s">
        <v>691</v>
      </c>
      <c r="E286" s="22">
        <v>0</v>
      </c>
      <c r="F286" s="22">
        <v>3823</v>
      </c>
      <c r="G286" s="22">
        <v>0</v>
      </c>
      <c r="H286" s="22">
        <v>0</v>
      </c>
      <c r="I286" s="22">
        <v>3072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65502</v>
      </c>
      <c r="P286" s="22">
        <v>0</v>
      </c>
      <c r="Q286" s="22">
        <v>0</v>
      </c>
      <c r="R286" s="22">
        <v>0</v>
      </c>
      <c r="S286" s="22">
        <v>0</v>
      </c>
      <c r="T286" s="22">
        <v>20304</v>
      </c>
      <c r="U286" s="22">
        <v>1681</v>
      </c>
      <c r="V286" s="22">
        <v>0</v>
      </c>
      <c r="W286" s="22">
        <v>0</v>
      </c>
      <c r="X286" s="22">
        <v>0</v>
      </c>
      <c r="Y286" s="22">
        <v>0</v>
      </c>
      <c r="Z286" s="22">
        <v>196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8665</v>
      </c>
      <c r="AJ286" s="22">
        <v>2557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105800</v>
      </c>
    </row>
    <row r="287" spans="1:42" x14ac:dyDescent="0.25">
      <c r="A287" s="22" t="s">
        <v>120</v>
      </c>
      <c r="B287" s="22" t="s">
        <v>511</v>
      </c>
      <c r="C287" s="22" t="s">
        <v>692</v>
      </c>
      <c r="D287" s="22" t="s">
        <v>693</v>
      </c>
      <c r="E287" s="22">
        <v>0</v>
      </c>
      <c r="F287" s="22">
        <v>1956</v>
      </c>
      <c r="G287" s="22">
        <v>0</v>
      </c>
      <c r="H287" s="22">
        <v>0</v>
      </c>
      <c r="I287" s="22">
        <v>4772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62697</v>
      </c>
      <c r="P287" s="22">
        <v>0</v>
      </c>
      <c r="Q287" s="22">
        <v>0</v>
      </c>
      <c r="R287" s="22">
        <v>0</v>
      </c>
      <c r="S287" s="22">
        <v>0</v>
      </c>
      <c r="T287" s="22">
        <v>16656</v>
      </c>
      <c r="U287" s="22">
        <v>13603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5258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104942</v>
      </c>
    </row>
    <row r="288" spans="1:42" x14ac:dyDescent="0.25">
      <c r="A288" s="22" t="s">
        <v>120</v>
      </c>
      <c r="B288" s="22" t="s">
        <v>511</v>
      </c>
      <c r="C288" s="22" t="s">
        <v>694</v>
      </c>
      <c r="D288" s="22" t="s">
        <v>695</v>
      </c>
      <c r="E288" s="22">
        <v>0</v>
      </c>
      <c r="F288" s="22">
        <v>10112</v>
      </c>
      <c r="G288" s="22">
        <v>0</v>
      </c>
      <c r="H288" s="22">
        <v>0</v>
      </c>
      <c r="I288" s="22">
        <v>1068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138185</v>
      </c>
      <c r="P288" s="22">
        <v>0</v>
      </c>
      <c r="Q288" s="22">
        <v>0</v>
      </c>
      <c r="R288" s="22">
        <v>0</v>
      </c>
      <c r="S288" s="22">
        <v>0</v>
      </c>
      <c r="T288" s="22">
        <v>49022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11129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209516</v>
      </c>
    </row>
    <row r="289" spans="1:42" x14ac:dyDescent="0.25">
      <c r="A289" s="22" t="s">
        <v>120</v>
      </c>
      <c r="B289" s="22" t="s">
        <v>511</v>
      </c>
      <c r="C289" s="22" t="s">
        <v>696</v>
      </c>
      <c r="D289" s="22" t="s">
        <v>697</v>
      </c>
      <c r="E289" s="22">
        <v>0</v>
      </c>
      <c r="F289" s="22">
        <v>13533</v>
      </c>
      <c r="G289" s="22">
        <v>0</v>
      </c>
      <c r="H289" s="22">
        <v>0</v>
      </c>
      <c r="I289" s="22">
        <v>14631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45000</v>
      </c>
      <c r="P289" s="22">
        <v>17230</v>
      </c>
      <c r="Q289" s="22">
        <v>0</v>
      </c>
      <c r="R289" s="22">
        <v>0</v>
      </c>
      <c r="S289" s="22">
        <v>0</v>
      </c>
      <c r="T289" s="22">
        <v>42881</v>
      </c>
      <c r="U289" s="22">
        <v>41888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15954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191117</v>
      </c>
    </row>
    <row r="290" spans="1:42" x14ac:dyDescent="0.25">
      <c r="A290" s="22" t="s">
        <v>120</v>
      </c>
      <c r="B290" s="22" t="s">
        <v>511</v>
      </c>
      <c r="C290" s="22" t="s">
        <v>698</v>
      </c>
      <c r="D290" s="22" t="s">
        <v>699</v>
      </c>
      <c r="E290" s="22">
        <v>0</v>
      </c>
      <c r="F290" s="22">
        <v>4180</v>
      </c>
      <c r="G290" s="22">
        <v>0</v>
      </c>
      <c r="H290" s="22">
        <v>0</v>
      </c>
      <c r="I290" s="22">
        <v>2943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20653</v>
      </c>
      <c r="P290" s="22">
        <v>0</v>
      </c>
      <c r="Q290" s="22">
        <v>0</v>
      </c>
      <c r="R290" s="22">
        <v>0</v>
      </c>
      <c r="S290" s="22">
        <v>0</v>
      </c>
      <c r="T290" s="22">
        <v>20070</v>
      </c>
      <c r="U290" s="22">
        <v>8630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403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56879</v>
      </c>
    </row>
    <row r="291" spans="1:42" x14ac:dyDescent="0.25">
      <c r="A291" s="22" t="s">
        <v>120</v>
      </c>
      <c r="B291" s="22" t="s">
        <v>511</v>
      </c>
      <c r="C291" s="22" t="s">
        <v>700</v>
      </c>
      <c r="D291" s="22" t="s">
        <v>701</v>
      </c>
      <c r="E291" s="22">
        <v>0</v>
      </c>
      <c r="F291" s="22">
        <v>33415</v>
      </c>
      <c r="G291" s="22">
        <v>0</v>
      </c>
      <c r="H291" s="22">
        <v>0</v>
      </c>
      <c r="I291" s="22">
        <v>22140</v>
      </c>
      <c r="J291" s="22">
        <v>0</v>
      </c>
      <c r="K291" s="22">
        <v>4293</v>
      </c>
      <c r="L291" s="22">
        <v>3646</v>
      </c>
      <c r="M291" s="22">
        <v>0</v>
      </c>
      <c r="N291" s="22">
        <v>0</v>
      </c>
      <c r="O291" s="22">
        <v>96838</v>
      </c>
      <c r="P291" s="22">
        <v>0</v>
      </c>
      <c r="Q291" s="22">
        <v>0</v>
      </c>
      <c r="R291" s="22">
        <v>0</v>
      </c>
      <c r="S291" s="22">
        <v>0</v>
      </c>
      <c r="T291" s="22">
        <v>132943</v>
      </c>
      <c r="U291" s="22">
        <v>44697</v>
      </c>
      <c r="V291" s="22">
        <v>0</v>
      </c>
      <c r="W291" s="22">
        <v>0</v>
      </c>
      <c r="X291" s="22">
        <v>0</v>
      </c>
      <c r="Y291" s="22">
        <v>0</v>
      </c>
      <c r="Z291" s="22">
        <v>5275</v>
      </c>
      <c r="AA291" s="22">
        <v>0</v>
      </c>
      <c r="AB291" s="22">
        <v>0</v>
      </c>
      <c r="AC291" s="22">
        <v>0</v>
      </c>
      <c r="AD291" s="22">
        <v>64673</v>
      </c>
      <c r="AE291" s="22">
        <v>0</v>
      </c>
      <c r="AF291" s="22">
        <v>0</v>
      </c>
      <c r="AG291" s="22">
        <v>0</v>
      </c>
      <c r="AH291" s="22">
        <v>0</v>
      </c>
      <c r="AI291" s="22">
        <v>121446</v>
      </c>
      <c r="AJ291" s="22">
        <v>24930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554296</v>
      </c>
    </row>
    <row r="292" spans="1:42" x14ac:dyDescent="0.25">
      <c r="A292" s="22" t="s">
        <v>120</v>
      </c>
      <c r="B292" s="22" t="s">
        <v>511</v>
      </c>
      <c r="C292" s="22" t="s">
        <v>702</v>
      </c>
      <c r="D292" s="22" t="s">
        <v>703</v>
      </c>
      <c r="E292" s="22">
        <v>0</v>
      </c>
      <c r="F292" s="22">
        <v>757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60482</v>
      </c>
      <c r="P292" s="22">
        <v>0</v>
      </c>
      <c r="Q292" s="22">
        <v>0</v>
      </c>
      <c r="R292" s="22">
        <v>0</v>
      </c>
      <c r="S292" s="22">
        <v>0</v>
      </c>
      <c r="T292" s="22">
        <v>24368</v>
      </c>
      <c r="U292" s="22">
        <v>15912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101519</v>
      </c>
    </row>
    <row r="293" spans="1:42" x14ac:dyDescent="0.25">
      <c r="A293" s="22" t="s">
        <v>120</v>
      </c>
      <c r="B293" s="22" t="s">
        <v>511</v>
      </c>
      <c r="C293" s="22" t="s">
        <v>704</v>
      </c>
      <c r="D293" s="22" t="s">
        <v>705</v>
      </c>
      <c r="E293" s="22">
        <v>0</v>
      </c>
      <c r="F293" s="22">
        <v>5823</v>
      </c>
      <c r="G293" s="22">
        <v>0</v>
      </c>
      <c r="H293" s="22">
        <v>0</v>
      </c>
      <c r="I293" s="22">
        <v>585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39047</v>
      </c>
      <c r="P293" s="22">
        <v>0</v>
      </c>
      <c r="Q293" s="22">
        <v>0</v>
      </c>
      <c r="R293" s="22">
        <v>0</v>
      </c>
      <c r="S293" s="22">
        <v>0</v>
      </c>
      <c r="T293" s="22">
        <v>13074</v>
      </c>
      <c r="U293" s="22">
        <v>10522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38739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107790</v>
      </c>
    </row>
    <row r="294" spans="1:42" x14ac:dyDescent="0.25">
      <c r="A294" s="22" t="s">
        <v>120</v>
      </c>
      <c r="B294" s="22" t="s">
        <v>706</v>
      </c>
      <c r="C294" s="22" t="s">
        <v>707</v>
      </c>
      <c r="D294" s="22" t="s">
        <v>708</v>
      </c>
      <c r="E294" s="22">
        <v>0</v>
      </c>
      <c r="F294" s="22">
        <v>217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4732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289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5238</v>
      </c>
    </row>
    <row r="295" spans="1:42" x14ac:dyDescent="0.25">
      <c r="A295" s="22" t="s">
        <v>120</v>
      </c>
      <c r="B295" s="22" t="s">
        <v>706</v>
      </c>
      <c r="C295" s="22" t="s">
        <v>709</v>
      </c>
      <c r="D295" s="22" t="s">
        <v>710</v>
      </c>
      <c r="E295" s="22">
        <v>0</v>
      </c>
      <c r="F295" s="22">
        <v>449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2664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362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3475</v>
      </c>
    </row>
    <row r="296" spans="1:42" x14ac:dyDescent="0.25">
      <c r="A296" s="22" t="s">
        <v>120</v>
      </c>
      <c r="B296" s="22" t="s">
        <v>706</v>
      </c>
      <c r="C296" s="22" t="s">
        <v>711</v>
      </c>
      <c r="D296" s="22" t="s">
        <v>712</v>
      </c>
      <c r="E296" s="22">
        <v>0</v>
      </c>
      <c r="F296" s="22">
        <v>450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25944</v>
      </c>
      <c r="P296" s="22">
        <v>0</v>
      </c>
      <c r="Q296" s="22">
        <v>0</v>
      </c>
      <c r="R296" s="22">
        <v>0</v>
      </c>
      <c r="S296" s="22">
        <v>0</v>
      </c>
      <c r="T296" s="22">
        <v>240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705</v>
      </c>
      <c r="AJ296" s="22">
        <v>0</v>
      </c>
      <c r="AK296" s="22">
        <v>0</v>
      </c>
      <c r="AL296" s="22">
        <v>758</v>
      </c>
      <c r="AM296" s="22">
        <v>0</v>
      </c>
      <c r="AN296" s="22">
        <v>0</v>
      </c>
      <c r="AO296" s="22">
        <v>0</v>
      </c>
      <c r="AP296" s="22">
        <v>28097</v>
      </c>
    </row>
    <row r="297" spans="1:42" x14ac:dyDescent="0.25">
      <c r="A297" s="22" t="s">
        <v>120</v>
      </c>
      <c r="B297" s="22" t="s">
        <v>706</v>
      </c>
      <c r="C297" s="22" t="s">
        <v>713</v>
      </c>
      <c r="D297" s="22" t="s">
        <v>714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31895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31895</v>
      </c>
    </row>
    <row r="298" spans="1:42" x14ac:dyDescent="0.25">
      <c r="A298" s="22" t="s">
        <v>120</v>
      </c>
      <c r="B298" s="22" t="s">
        <v>706</v>
      </c>
      <c r="C298" s="22" t="s">
        <v>715</v>
      </c>
      <c r="D298" s="22" t="s">
        <v>716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5177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1954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289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7420</v>
      </c>
    </row>
    <row r="299" spans="1:42" x14ac:dyDescent="0.25">
      <c r="A299" s="22" t="s">
        <v>120</v>
      </c>
      <c r="B299" s="22" t="s">
        <v>706</v>
      </c>
      <c r="C299" s="22" t="s">
        <v>717</v>
      </c>
      <c r="D299" s="22" t="s">
        <v>718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6498</v>
      </c>
      <c r="AP299" s="22">
        <v>6498</v>
      </c>
    </row>
    <row r="300" spans="1:42" x14ac:dyDescent="0.25">
      <c r="A300" s="22" t="s">
        <v>120</v>
      </c>
      <c r="B300" s="22" t="s">
        <v>706</v>
      </c>
      <c r="C300" s="22" t="s">
        <v>719</v>
      </c>
      <c r="D300" s="22" t="s">
        <v>720</v>
      </c>
      <c r="E300" s="22">
        <v>0</v>
      </c>
      <c r="F300" s="22">
        <v>0</v>
      </c>
      <c r="G300" s="22">
        <v>0</v>
      </c>
      <c r="H300" s="22">
        <v>0</v>
      </c>
      <c r="I300" s="22">
        <v>907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2200</v>
      </c>
      <c r="P300" s="22">
        <v>0</v>
      </c>
      <c r="Q300" s="22">
        <v>0</v>
      </c>
      <c r="R300" s="22">
        <v>0</v>
      </c>
      <c r="S300" s="22">
        <v>0</v>
      </c>
      <c r="T300" s="22">
        <v>41</v>
      </c>
      <c r="U300" s="22">
        <v>0</v>
      </c>
      <c r="V300" s="22">
        <v>118</v>
      </c>
      <c r="W300" s="22">
        <v>306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646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4218</v>
      </c>
    </row>
    <row r="301" spans="1:42" x14ac:dyDescent="0.25">
      <c r="A301" s="22" t="s">
        <v>120</v>
      </c>
      <c r="B301" s="22" t="s">
        <v>706</v>
      </c>
      <c r="C301" s="22" t="s">
        <v>721</v>
      </c>
      <c r="D301" s="22" t="s">
        <v>722</v>
      </c>
      <c r="E301" s="22">
        <v>0</v>
      </c>
      <c r="F301" s="22">
        <v>0</v>
      </c>
      <c r="G301" s="22">
        <v>1475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4087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1152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6714</v>
      </c>
    </row>
    <row r="302" spans="1:42" x14ac:dyDescent="0.25">
      <c r="A302" s="22" t="s">
        <v>120</v>
      </c>
      <c r="B302" s="22" t="s">
        <v>706</v>
      </c>
      <c r="C302" s="22" t="s">
        <v>723</v>
      </c>
      <c r="D302" s="22" t="s">
        <v>724</v>
      </c>
      <c r="E302" s="22">
        <v>0</v>
      </c>
      <c r="F302" s="22">
        <v>622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13367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2359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16348</v>
      </c>
    </row>
    <row r="303" spans="1:42" x14ac:dyDescent="0.25">
      <c r="A303" s="22" t="s">
        <v>120</v>
      </c>
      <c r="B303" s="22" t="s">
        <v>706</v>
      </c>
      <c r="C303" s="22" t="s">
        <v>725</v>
      </c>
      <c r="D303" s="22" t="s">
        <v>726</v>
      </c>
      <c r="E303" s="22">
        <v>0</v>
      </c>
      <c r="F303" s="22">
        <v>86</v>
      </c>
      <c r="G303" s="22">
        <v>0</v>
      </c>
      <c r="H303" s="22">
        <v>0</v>
      </c>
      <c r="I303" s="22">
        <v>1225</v>
      </c>
      <c r="J303" s="22">
        <v>0</v>
      </c>
      <c r="K303" s="22">
        <v>0</v>
      </c>
      <c r="L303" s="22">
        <v>0</v>
      </c>
      <c r="M303" s="22">
        <v>0</v>
      </c>
      <c r="N303" s="22">
        <v>1737</v>
      </c>
      <c r="O303" s="22">
        <v>4293</v>
      </c>
      <c r="P303" s="22">
        <v>0</v>
      </c>
      <c r="Q303" s="22">
        <v>0</v>
      </c>
      <c r="R303" s="22">
        <v>97</v>
      </c>
      <c r="S303" s="22">
        <v>0</v>
      </c>
      <c r="T303" s="22">
        <v>57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4686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12181</v>
      </c>
    </row>
    <row r="304" spans="1:42" x14ac:dyDescent="0.25">
      <c r="A304" s="22" t="s">
        <v>120</v>
      </c>
      <c r="B304" s="22" t="s">
        <v>706</v>
      </c>
      <c r="C304" s="22" t="s">
        <v>727</v>
      </c>
      <c r="D304" s="22" t="s">
        <v>728</v>
      </c>
      <c r="E304" s="22">
        <v>0</v>
      </c>
      <c r="F304" s="22">
        <v>62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25330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238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25630</v>
      </c>
    </row>
    <row r="305" spans="1:42" x14ac:dyDescent="0.25">
      <c r="A305" s="22" t="s">
        <v>120</v>
      </c>
      <c r="B305" s="22" t="s">
        <v>706</v>
      </c>
      <c r="C305" s="22" t="s">
        <v>729</v>
      </c>
      <c r="D305" s="22" t="s">
        <v>730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2810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1693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4503</v>
      </c>
    </row>
    <row r="306" spans="1:42" x14ac:dyDescent="0.25">
      <c r="A306" s="22" t="s">
        <v>120</v>
      </c>
      <c r="B306" s="22" t="s">
        <v>706</v>
      </c>
      <c r="C306" s="22" t="s">
        <v>731</v>
      </c>
      <c r="D306" s="22" t="s">
        <v>732</v>
      </c>
      <c r="E306" s="22">
        <v>0</v>
      </c>
      <c r="F306" s="22">
        <v>280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3316</v>
      </c>
      <c r="M306" s="22">
        <v>0</v>
      </c>
      <c r="N306" s="22">
        <v>0</v>
      </c>
      <c r="O306" s="22">
        <v>5397</v>
      </c>
      <c r="P306" s="22">
        <v>0</v>
      </c>
      <c r="Q306" s="22">
        <v>0</v>
      </c>
      <c r="R306" s="22">
        <v>7973</v>
      </c>
      <c r="S306" s="22">
        <v>9652</v>
      </c>
      <c r="T306" s="22">
        <v>0</v>
      </c>
      <c r="U306" s="22">
        <v>0</v>
      </c>
      <c r="V306" s="22">
        <v>0</v>
      </c>
      <c r="W306" s="22">
        <v>10807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7103</v>
      </c>
      <c r="AM306" s="22">
        <v>0</v>
      </c>
      <c r="AN306" s="22">
        <v>0</v>
      </c>
      <c r="AO306" s="22">
        <v>0</v>
      </c>
      <c r="AP306" s="22">
        <v>44528</v>
      </c>
    </row>
    <row r="307" spans="1:42" x14ac:dyDescent="0.25">
      <c r="A307" s="22" t="s">
        <v>120</v>
      </c>
      <c r="B307" s="22" t="s">
        <v>706</v>
      </c>
      <c r="C307" s="22" t="s">
        <v>733</v>
      </c>
      <c r="D307" s="22" t="s">
        <v>734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4855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547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5402</v>
      </c>
    </row>
    <row r="308" spans="1:42" x14ac:dyDescent="0.25">
      <c r="A308" s="22" t="s">
        <v>120</v>
      </c>
      <c r="B308" s="22" t="s">
        <v>706</v>
      </c>
      <c r="C308" s="22" t="s">
        <v>735</v>
      </c>
      <c r="D308" s="22" t="s">
        <v>736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19369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544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3897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23810</v>
      </c>
    </row>
    <row r="309" spans="1:42" x14ac:dyDescent="0.25">
      <c r="A309" s="22" t="s">
        <v>120</v>
      </c>
      <c r="B309" s="22" t="s">
        <v>706</v>
      </c>
      <c r="C309" s="22" t="s">
        <v>737</v>
      </c>
      <c r="D309" s="22" t="s">
        <v>738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1161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2175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3336</v>
      </c>
    </row>
    <row r="310" spans="1:42" x14ac:dyDescent="0.25">
      <c r="A310" s="22" t="s">
        <v>120</v>
      </c>
      <c r="B310" s="22" t="s">
        <v>706</v>
      </c>
      <c r="C310" s="22" t="s">
        <v>739</v>
      </c>
      <c r="D310" s="22" t="s">
        <v>740</v>
      </c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>
        <v>2946</v>
      </c>
      <c r="AJ310" s="22"/>
      <c r="AK310" s="22"/>
      <c r="AL310" s="22"/>
      <c r="AM310" s="22"/>
      <c r="AN310" s="22"/>
      <c r="AO310" s="22"/>
      <c r="AP310" s="22">
        <v>2946</v>
      </c>
    </row>
    <row r="311" spans="1:42" x14ac:dyDescent="0.25">
      <c r="A311" s="22" t="s">
        <v>120</v>
      </c>
      <c r="B311" s="22" t="s">
        <v>706</v>
      </c>
      <c r="C311" s="22" t="s">
        <v>741</v>
      </c>
      <c r="D311" s="22" t="s">
        <v>742</v>
      </c>
      <c r="E311" s="22">
        <v>0</v>
      </c>
      <c r="F311" s="22">
        <v>500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1004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5431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6935</v>
      </c>
    </row>
    <row r="312" spans="1:42" x14ac:dyDescent="0.25">
      <c r="A312" s="22" t="s">
        <v>120</v>
      </c>
      <c r="B312" s="22" t="s">
        <v>706</v>
      </c>
      <c r="C312" s="22" t="s">
        <v>743</v>
      </c>
      <c r="D312" s="22" t="s">
        <v>744</v>
      </c>
      <c r="E312" s="22">
        <v>0</v>
      </c>
      <c r="F312" s="22">
        <v>1199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24578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5818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31595</v>
      </c>
    </row>
    <row r="313" spans="1:42" x14ac:dyDescent="0.25">
      <c r="A313" s="22" t="s">
        <v>120</v>
      </c>
      <c r="B313" s="22" t="s">
        <v>706</v>
      </c>
      <c r="C313" s="22" t="s">
        <v>745</v>
      </c>
      <c r="D313" s="22" t="s">
        <v>746</v>
      </c>
      <c r="E313" s="22">
        <v>0</v>
      </c>
      <c r="F313" s="22">
        <v>519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11876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945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13340</v>
      </c>
    </row>
    <row r="314" spans="1:42" x14ac:dyDescent="0.25">
      <c r="A314" s="22" t="s">
        <v>120</v>
      </c>
      <c r="B314" s="22" t="s">
        <v>706</v>
      </c>
      <c r="C314" s="22" t="s">
        <v>747</v>
      </c>
      <c r="D314" s="22" t="s">
        <v>748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4316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4420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8736</v>
      </c>
    </row>
    <row r="315" spans="1:42" x14ac:dyDescent="0.25">
      <c r="A315" s="22" t="s">
        <v>120</v>
      </c>
      <c r="B315" s="22" t="s">
        <v>706</v>
      </c>
      <c r="C315" s="22" t="s">
        <v>749</v>
      </c>
      <c r="D315" s="22" t="s">
        <v>750</v>
      </c>
      <c r="E315" s="22">
        <v>0</v>
      </c>
      <c r="F315" s="22">
        <v>0</v>
      </c>
      <c r="G315" s="22">
        <v>0</v>
      </c>
      <c r="H315" s="22">
        <v>0</v>
      </c>
      <c r="I315" s="22">
        <v>919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5878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6797</v>
      </c>
    </row>
    <row r="316" spans="1:42" x14ac:dyDescent="0.25">
      <c r="A316" s="22" t="s">
        <v>120</v>
      </c>
      <c r="B316" s="22" t="s">
        <v>706</v>
      </c>
      <c r="C316" s="22" t="s">
        <v>751</v>
      </c>
      <c r="D316" s="22" t="s">
        <v>752</v>
      </c>
      <c r="E316" s="22">
        <v>0</v>
      </c>
      <c r="F316" s="22">
        <v>3727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4288</v>
      </c>
      <c r="O316" s="22">
        <v>7732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11883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27630</v>
      </c>
    </row>
    <row r="317" spans="1:42" x14ac:dyDescent="0.25">
      <c r="A317" s="22" t="s">
        <v>120</v>
      </c>
      <c r="B317" s="22" t="s">
        <v>706</v>
      </c>
      <c r="C317" s="22" t="s">
        <v>753</v>
      </c>
      <c r="D317" s="22" t="s">
        <v>754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1598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1598</v>
      </c>
    </row>
    <row r="318" spans="1:42" x14ac:dyDescent="0.25">
      <c r="A318" s="22" t="s">
        <v>120</v>
      </c>
      <c r="B318" s="22" t="s">
        <v>706</v>
      </c>
      <c r="C318" s="22" t="s">
        <v>755</v>
      </c>
      <c r="D318" s="22" t="s">
        <v>756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5148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5148</v>
      </c>
    </row>
    <row r="319" spans="1:42" x14ac:dyDescent="0.25">
      <c r="A319" s="22" t="s">
        <v>120</v>
      </c>
      <c r="B319" s="22" t="s">
        <v>706</v>
      </c>
      <c r="C319" s="22" t="s">
        <v>757</v>
      </c>
      <c r="D319" s="22" t="s">
        <v>758</v>
      </c>
      <c r="E319" s="22">
        <v>0</v>
      </c>
      <c r="F319" s="22">
        <v>9259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65546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29822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104627</v>
      </c>
    </row>
    <row r="320" spans="1:42" x14ac:dyDescent="0.25">
      <c r="A320" s="22" t="s">
        <v>120</v>
      </c>
      <c r="B320" s="22" t="s">
        <v>706</v>
      </c>
      <c r="C320" s="22" t="s">
        <v>759</v>
      </c>
      <c r="D320" s="22" t="s">
        <v>760</v>
      </c>
      <c r="E320" s="22">
        <v>0</v>
      </c>
      <c r="F320" s="22">
        <v>539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8112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8651</v>
      </c>
    </row>
    <row r="321" spans="1:42" x14ac:dyDescent="0.25">
      <c r="A321" s="22" t="s">
        <v>120</v>
      </c>
      <c r="B321" s="22" t="s">
        <v>706</v>
      </c>
      <c r="C321" s="22" t="s">
        <v>761</v>
      </c>
      <c r="D321" s="22" t="s">
        <v>762</v>
      </c>
      <c r="E321" s="22">
        <v>0</v>
      </c>
      <c r="F321" s="22">
        <v>942</v>
      </c>
      <c r="G321" s="22">
        <v>0</v>
      </c>
      <c r="H321" s="22">
        <v>0</v>
      </c>
      <c r="I321" s="22">
        <v>383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21578</v>
      </c>
      <c r="P321" s="22">
        <v>0</v>
      </c>
      <c r="Q321" s="22">
        <v>0</v>
      </c>
      <c r="R321" s="22">
        <v>559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3253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26715</v>
      </c>
    </row>
    <row r="322" spans="1:42" x14ac:dyDescent="0.25">
      <c r="A322" s="22" t="s">
        <v>120</v>
      </c>
      <c r="B322" s="22" t="s">
        <v>706</v>
      </c>
      <c r="C322" s="22" t="s">
        <v>763</v>
      </c>
      <c r="D322" s="22" t="s">
        <v>764</v>
      </c>
      <c r="E322" s="22">
        <v>0</v>
      </c>
      <c r="F322" s="22">
        <v>101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33924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3572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37597</v>
      </c>
    </row>
    <row r="323" spans="1:42" x14ac:dyDescent="0.25">
      <c r="A323" s="22" t="s">
        <v>120</v>
      </c>
      <c r="B323" s="22" t="s">
        <v>706</v>
      </c>
      <c r="C323" s="22" t="s">
        <v>765</v>
      </c>
      <c r="D323" s="22" t="s">
        <v>766</v>
      </c>
      <c r="E323" s="22">
        <v>0</v>
      </c>
      <c r="F323" s="22">
        <v>565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78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643</v>
      </c>
    </row>
    <row r="324" spans="1:42" x14ac:dyDescent="0.25">
      <c r="A324" s="22" t="s">
        <v>120</v>
      </c>
      <c r="B324" s="22" t="s">
        <v>706</v>
      </c>
      <c r="C324" s="22" t="s">
        <v>767</v>
      </c>
      <c r="D324" s="22" t="s">
        <v>768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32843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880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598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34321</v>
      </c>
    </row>
    <row r="325" spans="1:42" x14ac:dyDescent="0.25">
      <c r="A325" s="22" t="s">
        <v>120</v>
      </c>
      <c r="B325" s="22" t="s">
        <v>706</v>
      </c>
      <c r="C325" s="22" t="s">
        <v>769</v>
      </c>
      <c r="D325" s="22" t="s">
        <v>770</v>
      </c>
      <c r="E325" s="22">
        <v>0</v>
      </c>
      <c r="F325" s="22">
        <v>610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7041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15586</v>
      </c>
      <c r="AJ325" s="22">
        <v>2964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26201</v>
      </c>
    </row>
    <row r="326" spans="1:42" x14ac:dyDescent="0.25">
      <c r="A326" s="22" t="s">
        <v>120</v>
      </c>
      <c r="B326" s="22" t="s">
        <v>706</v>
      </c>
      <c r="C326" s="22" t="s">
        <v>771</v>
      </c>
      <c r="D326" s="22" t="s">
        <v>772</v>
      </c>
      <c r="E326" s="22">
        <v>0</v>
      </c>
      <c r="F326" s="22">
        <v>8102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7707</v>
      </c>
      <c r="P326" s="22">
        <v>0</v>
      </c>
      <c r="Q326" s="22">
        <v>0</v>
      </c>
      <c r="R326" s="22">
        <v>387</v>
      </c>
      <c r="S326" s="22">
        <v>5425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1986</v>
      </c>
      <c r="AJ326" s="22">
        <v>0</v>
      </c>
      <c r="AK326" s="22">
        <v>0</v>
      </c>
      <c r="AL326" s="22">
        <v>1422</v>
      </c>
      <c r="AM326" s="22">
        <v>0</v>
      </c>
      <c r="AN326" s="22">
        <v>0</v>
      </c>
      <c r="AO326" s="22">
        <v>0</v>
      </c>
      <c r="AP326" s="22">
        <v>25029</v>
      </c>
    </row>
    <row r="327" spans="1:42" x14ac:dyDescent="0.25">
      <c r="A327" s="22" t="s">
        <v>120</v>
      </c>
      <c r="B327" s="22" t="s">
        <v>706</v>
      </c>
      <c r="C327" s="22" t="s">
        <v>773</v>
      </c>
      <c r="D327" s="22" t="s">
        <v>774</v>
      </c>
      <c r="E327" s="22">
        <v>9252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12954</v>
      </c>
      <c r="O327" s="22">
        <v>45282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5224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2571</v>
      </c>
      <c r="AJ327" s="22">
        <v>3276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78559</v>
      </c>
    </row>
    <row r="328" spans="1:42" x14ac:dyDescent="0.25">
      <c r="A328" s="22" t="s">
        <v>120</v>
      </c>
      <c r="B328" s="22" t="s">
        <v>706</v>
      </c>
      <c r="C328" s="22" t="s">
        <v>775</v>
      </c>
      <c r="D328" s="22" t="s">
        <v>776</v>
      </c>
      <c r="E328" s="22">
        <v>0</v>
      </c>
      <c r="F328" s="22">
        <v>18244</v>
      </c>
      <c r="G328" s="22">
        <v>0</v>
      </c>
      <c r="H328" s="22">
        <v>4426</v>
      </c>
      <c r="I328" s="22">
        <v>8944</v>
      </c>
      <c r="J328" s="22">
        <v>0</v>
      </c>
      <c r="K328" s="22">
        <v>0</v>
      </c>
      <c r="L328" s="22">
        <v>0</v>
      </c>
      <c r="M328" s="22">
        <v>0</v>
      </c>
      <c r="N328" s="22">
        <v>11301</v>
      </c>
      <c r="O328" s="22">
        <v>11773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3124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57812</v>
      </c>
    </row>
    <row r="329" spans="1:42" x14ac:dyDescent="0.25">
      <c r="A329" s="22" t="s">
        <v>120</v>
      </c>
      <c r="B329" s="22" t="s">
        <v>706</v>
      </c>
      <c r="C329" s="22" t="s">
        <v>777</v>
      </c>
      <c r="D329" s="22" t="s">
        <v>778</v>
      </c>
      <c r="E329" s="22">
        <v>0</v>
      </c>
      <c r="F329" s="22">
        <v>0</v>
      </c>
      <c r="G329" s="22">
        <v>0</v>
      </c>
      <c r="H329" s="22">
        <v>6671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11356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1927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19954</v>
      </c>
    </row>
    <row r="330" spans="1:42" x14ac:dyDescent="0.25">
      <c r="A330" s="22" t="s">
        <v>120</v>
      </c>
      <c r="B330" s="22" t="s">
        <v>706</v>
      </c>
      <c r="C330" s="22" t="s">
        <v>779</v>
      </c>
      <c r="D330" s="22" t="s">
        <v>780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18344</v>
      </c>
      <c r="O330" s="22">
        <v>24040</v>
      </c>
      <c r="P330" s="22">
        <v>0</v>
      </c>
      <c r="Q330" s="22">
        <v>0</v>
      </c>
      <c r="R330" s="22">
        <v>986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521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43891</v>
      </c>
    </row>
    <row r="331" spans="1:42" x14ac:dyDescent="0.25">
      <c r="A331" s="22" t="s">
        <v>120</v>
      </c>
      <c r="B331" s="22" t="s">
        <v>706</v>
      </c>
      <c r="C331" s="22" t="s">
        <v>781</v>
      </c>
      <c r="D331" s="22" t="s">
        <v>782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120</v>
      </c>
      <c r="B332" s="22" t="s">
        <v>706</v>
      </c>
      <c r="C332" s="22" t="s">
        <v>783</v>
      </c>
      <c r="D332" s="22" t="s">
        <v>784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1705</v>
      </c>
      <c r="O332" s="22">
        <v>11955</v>
      </c>
      <c r="P332" s="22">
        <v>0</v>
      </c>
      <c r="Q332" s="22">
        <v>0</v>
      </c>
      <c r="R332" s="22">
        <v>536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3319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17515</v>
      </c>
    </row>
    <row r="333" spans="1:42" x14ac:dyDescent="0.25">
      <c r="A333" s="22" t="s">
        <v>120</v>
      </c>
      <c r="B333" s="22" t="s">
        <v>706</v>
      </c>
      <c r="C333" s="22" t="s">
        <v>785</v>
      </c>
      <c r="D333" s="22" t="s">
        <v>786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44737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44737</v>
      </c>
    </row>
    <row r="334" spans="1:42" x14ac:dyDescent="0.25">
      <c r="A334" s="22" t="s">
        <v>120</v>
      </c>
      <c r="B334" s="22" t="s">
        <v>706</v>
      </c>
      <c r="C334" s="22" t="s">
        <v>787</v>
      </c>
      <c r="D334" s="22" t="s">
        <v>788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3187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3187</v>
      </c>
    </row>
    <row r="335" spans="1:42" x14ac:dyDescent="0.25">
      <c r="A335" s="22" t="s">
        <v>120</v>
      </c>
      <c r="B335" s="22" t="s">
        <v>706</v>
      </c>
      <c r="C335" s="22" t="s">
        <v>789</v>
      </c>
      <c r="D335" s="22" t="s">
        <v>790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4582</v>
      </c>
      <c r="P335" s="22">
        <v>0</v>
      </c>
      <c r="Q335" s="22">
        <v>0</v>
      </c>
      <c r="R335" s="22">
        <v>0</v>
      </c>
      <c r="S335" s="22">
        <v>0</v>
      </c>
      <c r="T335" s="22">
        <v>1448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397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6427</v>
      </c>
    </row>
    <row r="336" spans="1:42" x14ac:dyDescent="0.25">
      <c r="A336" s="22" t="s">
        <v>120</v>
      </c>
      <c r="B336" s="22" t="s">
        <v>706</v>
      </c>
      <c r="C336" s="22" t="s">
        <v>791</v>
      </c>
      <c r="D336" s="22" t="s">
        <v>792</v>
      </c>
      <c r="E336" s="22">
        <v>0</v>
      </c>
      <c r="F336" s="22">
        <v>52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23547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120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23719</v>
      </c>
    </row>
    <row r="337" spans="1:42" x14ac:dyDescent="0.25">
      <c r="A337" s="22" t="s">
        <v>120</v>
      </c>
      <c r="B337" s="22" t="s">
        <v>706</v>
      </c>
      <c r="C337" s="22" t="s">
        <v>793</v>
      </c>
      <c r="D337" s="22" t="s">
        <v>794</v>
      </c>
      <c r="E337" s="22">
        <v>0</v>
      </c>
      <c r="F337" s="22">
        <v>1703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47927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49630</v>
      </c>
    </row>
    <row r="338" spans="1:42" x14ac:dyDescent="0.25">
      <c r="A338" s="22" t="s">
        <v>120</v>
      </c>
      <c r="B338" s="22" t="s">
        <v>706</v>
      </c>
      <c r="C338" s="22" t="s">
        <v>795</v>
      </c>
      <c r="D338" s="22" t="s">
        <v>796</v>
      </c>
      <c r="E338" s="22">
        <v>0</v>
      </c>
      <c r="F338" s="22">
        <v>421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196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1145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1762</v>
      </c>
    </row>
    <row r="339" spans="1:42" x14ac:dyDescent="0.25">
      <c r="A339" s="22" t="s">
        <v>120</v>
      </c>
      <c r="B339" s="22" t="s">
        <v>706</v>
      </c>
      <c r="C339" s="22" t="s">
        <v>797</v>
      </c>
      <c r="D339" s="22" t="s">
        <v>798</v>
      </c>
      <c r="E339" s="22">
        <v>0</v>
      </c>
      <c r="F339" s="22">
        <v>0</v>
      </c>
      <c r="G339" s="22">
        <v>0</v>
      </c>
      <c r="H339" s="22">
        <v>0</v>
      </c>
      <c r="I339" s="22">
        <v>338</v>
      </c>
      <c r="J339" s="22">
        <v>0</v>
      </c>
      <c r="K339" s="22">
        <v>0</v>
      </c>
      <c r="L339" s="22">
        <v>0</v>
      </c>
      <c r="M339" s="22">
        <v>0</v>
      </c>
      <c r="N339" s="22">
        <v>587</v>
      </c>
      <c r="O339" s="22">
        <v>6305</v>
      </c>
      <c r="P339" s="22">
        <v>0</v>
      </c>
      <c r="Q339" s="22">
        <v>0</v>
      </c>
      <c r="R339" s="22">
        <v>0</v>
      </c>
      <c r="S339" s="22">
        <v>0</v>
      </c>
      <c r="T339" s="22">
        <v>1226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349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8805</v>
      </c>
    </row>
    <row r="340" spans="1:42" x14ac:dyDescent="0.25">
      <c r="A340" s="22" t="s">
        <v>120</v>
      </c>
      <c r="B340" s="22" t="s">
        <v>706</v>
      </c>
      <c r="C340" s="22" t="s">
        <v>799</v>
      </c>
      <c r="D340" s="22" t="s">
        <v>800</v>
      </c>
      <c r="E340" s="22"/>
      <c r="F340" s="22">
        <v>20</v>
      </c>
      <c r="G340" s="22"/>
      <c r="H340" s="22"/>
      <c r="I340" s="22">
        <v>778</v>
      </c>
      <c r="J340" s="22"/>
      <c r="K340" s="22"/>
      <c r="L340" s="22"/>
      <c r="M340" s="22"/>
      <c r="N340" s="22"/>
      <c r="O340" s="22">
        <v>2186</v>
      </c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>
        <v>200</v>
      </c>
      <c r="AJ340" s="22"/>
      <c r="AK340" s="22"/>
      <c r="AL340" s="22"/>
      <c r="AM340" s="22"/>
      <c r="AN340" s="22"/>
      <c r="AO340" s="22"/>
      <c r="AP340" s="22">
        <v>3184</v>
      </c>
    </row>
    <row r="341" spans="1:42" x14ac:dyDescent="0.25">
      <c r="A341" s="22" t="s">
        <v>120</v>
      </c>
      <c r="B341" s="22" t="s">
        <v>706</v>
      </c>
      <c r="C341" s="22" t="s">
        <v>801</v>
      </c>
      <c r="D341" s="22" t="s">
        <v>802</v>
      </c>
      <c r="E341" s="22">
        <v>0</v>
      </c>
      <c r="F341" s="22">
        <v>3210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5011</v>
      </c>
      <c r="P341" s="22">
        <v>0</v>
      </c>
      <c r="Q341" s="22">
        <v>0</v>
      </c>
      <c r="R341" s="22">
        <v>6777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2325</v>
      </c>
      <c r="AJ341" s="22">
        <v>0</v>
      </c>
      <c r="AK341" s="22">
        <v>0</v>
      </c>
      <c r="AL341" s="22">
        <v>2853</v>
      </c>
      <c r="AM341" s="22">
        <v>0</v>
      </c>
      <c r="AN341" s="22">
        <v>0</v>
      </c>
      <c r="AO341" s="22">
        <v>0</v>
      </c>
      <c r="AP341" s="22">
        <v>20176</v>
      </c>
    </row>
    <row r="342" spans="1:42" x14ac:dyDescent="0.25">
      <c r="A342" s="22" t="s">
        <v>120</v>
      </c>
      <c r="B342" s="22" t="s">
        <v>706</v>
      </c>
      <c r="C342" s="22" t="s">
        <v>803</v>
      </c>
      <c r="D342" s="22" t="s">
        <v>804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23000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4443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27443</v>
      </c>
    </row>
    <row r="343" spans="1:42" x14ac:dyDescent="0.25">
      <c r="A343" s="22" t="s">
        <v>120</v>
      </c>
      <c r="B343" s="22" t="s">
        <v>706</v>
      </c>
      <c r="C343" s="22" t="s">
        <v>805</v>
      </c>
      <c r="D343" s="22" t="s">
        <v>806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9156</v>
      </c>
      <c r="O343" s="22">
        <v>2674</v>
      </c>
      <c r="P343" s="22">
        <v>0</v>
      </c>
      <c r="Q343" s="22">
        <v>0</v>
      </c>
      <c r="R343" s="22">
        <v>0</v>
      </c>
      <c r="S343" s="22">
        <v>0</v>
      </c>
      <c r="T343" s="22">
        <v>71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5722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17623</v>
      </c>
    </row>
    <row r="344" spans="1:42" x14ac:dyDescent="0.25">
      <c r="A344" s="22" t="s">
        <v>120</v>
      </c>
      <c r="B344" s="22" t="s">
        <v>706</v>
      </c>
      <c r="C344" s="22" t="s">
        <v>807</v>
      </c>
      <c r="D344" s="22" t="s">
        <v>808</v>
      </c>
      <c r="E344" s="22">
        <v>0</v>
      </c>
      <c r="F344" s="22">
        <v>1768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1570</v>
      </c>
      <c r="O344" s="22">
        <v>9711</v>
      </c>
      <c r="P344" s="22">
        <v>0</v>
      </c>
      <c r="Q344" s="22">
        <v>0</v>
      </c>
      <c r="R344" s="22">
        <v>2296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3322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18667</v>
      </c>
    </row>
    <row r="345" spans="1:42" x14ac:dyDescent="0.25">
      <c r="A345" s="22" t="s">
        <v>120</v>
      </c>
      <c r="B345" s="22" t="s">
        <v>809</v>
      </c>
      <c r="C345" s="22" t="s">
        <v>810</v>
      </c>
      <c r="D345" s="22" t="s">
        <v>811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120</v>
      </c>
      <c r="B346" s="22" t="s">
        <v>809</v>
      </c>
      <c r="C346" s="22" t="s">
        <v>812</v>
      </c>
      <c r="D346" s="22" t="s">
        <v>813</v>
      </c>
      <c r="E346" s="22">
        <v>0</v>
      </c>
      <c r="F346" s="22">
        <v>0</v>
      </c>
      <c r="G346" s="22">
        <v>0</v>
      </c>
      <c r="H346" s="22">
        <v>0</v>
      </c>
      <c r="I346" s="22">
        <v>1700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43338</v>
      </c>
      <c r="AG346" s="22">
        <v>0</v>
      </c>
      <c r="AH346" s="22">
        <v>0</v>
      </c>
      <c r="AI346" s="22">
        <v>11924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56962</v>
      </c>
    </row>
    <row r="347" spans="1:42" x14ac:dyDescent="0.25">
      <c r="A347" s="22" t="s">
        <v>120</v>
      </c>
      <c r="B347" s="22" t="s">
        <v>809</v>
      </c>
      <c r="C347" s="22" t="s">
        <v>814</v>
      </c>
      <c r="D347" s="22" t="s">
        <v>815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120</v>
      </c>
      <c r="B348" s="22" t="s">
        <v>809</v>
      </c>
      <c r="C348" s="22" t="s">
        <v>816</v>
      </c>
      <c r="D348" s="22" t="s">
        <v>817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</row>
    <row r="349" spans="1:42" x14ac:dyDescent="0.25">
      <c r="A349" s="22" t="s">
        <v>120</v>
      </c>
      <c r="B349" s="22" t="s">
        <v>809</v>
      </c>
      <c r="C349" s="22" t="s">
        <v>818</v>
      </c>
      <c r="D349" s="22" t="s">
        <v>819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0</v>
      </c>
    </row>
    <row r="350" spans="1:42" x14ac:dyDescent="0.25">
      <c r="A350" s="22" t="s">
        <v>120</v>
      </c>
      <c r="B350" s="22" t="s">
        <v>809</v>
      </c>
      <c r="C350" s="22" t="s">
        <v>820</v>
      </c>
      <c r="D350" s="22" t="s">
        <v>821</v>
      </c>
      <c r="E350" s="22">
        <v>0</v>
      </c>
      <c r="F350" s="22">
        <v>0</v>
      </c>
      <c r="G350" s="22">
        <v>0</v>
      </c>
      <c r="H350" s="22">
        <v>0</v>
      </c>
      <c r="I350" s="22">
        <v>93582</v>
      </c>
      <c r="J350" s="22">
        <v>0</v>
      </c>
      <c r="K350" s="22">
        <v>0</v>
      </c>
      <c r="L350" s="22">
        <v>0</v>
      </c>
      <c r="M350" s="22">
        <v>0</v>
      </c>
      <c r="N350" s="22">
        <v>0</v>
      </c>
      <c r="O350" s="22">
        <v>2389</v>
      </c>
      <c r="P350" s="22">
        <v>0</v>
      </c>
      <c r="Q350" s="22">
        <v>0</v>
      </c>
      <c r="R350" s="22">
        <v>0</v>
      </c>
      <c r="S350" s="22">
        <v>0</v>
      </c>
      <c r="T350" s="22">
        <v>0</v>
      </c>
      <c r="U350" s="22">
        <v>14836</v>
      </c>
      <c r="V350" s="22">
        <v>0</v>
      </c>
      <c r="W350" s="22">
        <v>0</v>
      </c>
      <c r="X350" s="22">
        <v>0</v>
      </c>
      <c r="Y350" s="22">
        <v>0</v>
      </c>
      <c r="Z350" s="22">
        <v>0</v>
      </c>
      <c r="AA350" s="22">
        <v>0</v>
      </c>
      <c r="AB350" s="22">
        <v>0</v>
      </c>
      <c r="AC350" s="22">
        <v>0</v>
      </c>
      <c r="AD350" s="22">
        <v>0</v>
      </c>
      <c r="AE350" s="22">
        <v>0</v>
      </c>
      <c r="AF350" s="22">
        <v>0</v>
      </c>
      <c r="AG350" s="22">
        <v>0</v>
      </c>
      <c r="AH350" s="22">
        <v>0</v>
      </c>
      <c r="AI350" s="22">
        <v>0</v>
      </c>
      <c r="AJ350" s="22">
        <v>0</v>
      </c>
      <c r="AK350" s="22">
        <v>0</v>
      </c>
      <c r="AL350" s="22">
        <v>0</v>
      </c>
      <c r="AM350" s="22">
        <v>800</v>
      </c>
      <c r="AN350" s="22">
        <v>2266</v>
      </c>
      <c r="AO350" s="22">
        <v>0</v>
      </c>
      <c r="AP350" s="22">
        <v>113873</v>
      </c>
    </row>
    <row r="351" spans="1:42" x14ac:dyDescent="0.25">
      <c r="A351" s="22" t="s">
        <v>120</v>
      </c>
      <c r="B351" s="22" t="s">
        <v>822</v>
      </c>
      <c r="C351" s="22" t="s">
        <v>823</v>
      </c>
      <c r="D351" s="22" t="s">
        <v>824</v>
      </c>
      <c r="E351" s="22">
        <v>0</v>
      </c>
      <c r="F351" s="22">
        <v>2709255</v>
      </c>
      <c r="G351" s="22">
        <v>0</v>
      </c>
      <c r="H351" s="22">
        <v>0</v>
      </c>
      <c r="I351" s="22">
        <v>0</v>
      </c>
      <c r="J351" s="22">
        <v>0</v>
      </c>
      <c r="K351" s="22">
        <v>0</v>
      </c>
      <c r="L351" s="22">
        <v>0</v>
      </c>
      <c r="M351" s="22">
        <v>0</v>
      </c>
      <c r="N351" s="22">
        <v>0</v>
      </c>
      <c r="O351" s="22">
        <v>1924076</v>
      </c>
      <c r="P351" s="22">
        <v>0</v>
      </c>
      <c r="Q351" s="22">
        <v>0</v>
      </c>
      <c r="R351" s="22">
        <v>0</v>
      </c>
      <c r="S351" s="22">
        <v>0</v>
      </c>
      <c r="T351" s="22">
        <v>2078</v>
      </c>
      <c r="U351" s="22">
        <v>0</v>
      </c>
      <c r="V351" s="22">
        <v>0</v>
      </c>
      <c r="W351" s="22">
        <v>0</v>
      </c>
      <c r="X351" s="22">
        <v>0</v>
      </c>
      <c r="Y351" s="22">
        <v>0</v>
      </c>
      <c r="Z351" s="22">
        <v>0</v>
      </c>
      <c r="AA351" s="22">
        <v>0</v>
      </c>
      <c r="AB351" s="22">
        <v>0</v>
      </c>
      <c r="AC351" s="22">
        <v>0</v>
      </c>
      <c r="AD351" s="22">
        <v>0</v>
      </c>
      <c r="AE351" s="22">
        <v>0</v>
      </c>
      <c r="AF351" s="22">
        <v>0</v>
      </c>
      <c r="AG351" s="22">
        <v>0</v>
      </c>
      <c r="AH351" s="22">
        <v>0</v>
      </c>
      <c r="AI351" s="22">
        <v>0</v>
      </c>
      <c r="AJ351" s="22">
        <v>0</v>
      </c>
      <c r="AK351" s="22">
        <v>0</v>
      </c>
      <c r="AL351" s="22">
        <v>0</v>
      </c>
      <c r="AM351" s="22">
        <v>0</v>
      </c>
      <c r="AN351" s="22">
        <v>0</v>
      </c>
      <c r="AO351" s="22">
        <v>0</v>
      </c>
      <c r="AP351" s="22">
        <v>4635409</v>
      </c>
    </row>
    <row r="352" spans="1:42" x14ac:dyDescent="0.25">
      <c r="A352" s="22"/>
      <c r="B352" s="22"/>
      <c r="C352" s="22"/>
      <c r="D352" s="22" t="s">
        <v>825</v>
      </c>
      <c r="E352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6128B-0A78-4174-A86A-CDBDE9C5F6D8}">
  <dimension ref="A1:AP35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1079</v>
      </c>
      <c r="D1" s="20" t="s">
        <v>1124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877</v>
      </c>
      <c r="F2" s="21" t="s">
        <v>878</v>
      </c>
      <c r="G2" s="21" t="s">
        <v>879</v>
      </c>
      <c r="H2" s="21" t="s">
        <v>880</v>
      </c>
      <c r="I2" s="21" t="s">
        <v>881</v>
      </c>
      <c r="J2" s="21" t="s">
        <v>882</v>
      </c>
      <c r="K2" s="21" t="s">
        <v>883</v>
      </c>
      <c r="L2" s="21" t="s">
        <v>884</v>
      </c>
      <c r="M2" s="21" t="s">
        <v>885</v>
      </c>
      <c r="N2" s="21" t="s">
        <v>1081</v>
      </c>
      <c r="O2" s="21" t="s">
        <v>887</v>
      </c>
      <c r="P2" s="21" t="s">
        <v>888</v>
      </c>
      <c r="Q2" s="21" t="s">
        <v>889</v>
      </c>
      <c r="R2" s="21" t="s">
        <v>890</v>
      </c>
      <c r="S2" s="21" t="s">
        <v>891</v>
      </c>
      <c r="T2" s="21" t="s">
        <v>892</v>
      </c>
      <c r="U2" s="21" t="s">
        <v>893</v>
      </c>
      <c r="V2" s="21" t="s">
        <v>894</v>
      </c>
      <c r="W2" s="21" t="s">
        <v>895</v>
      </c>
      <c r="X2" s="21" t="s">
        <v>896</v>
      </c>
      <c r="Y2" s="21" t="s">
        <v>897</v>
      </c>
      <c r="Z2" s="21" t="s">
        <v>1082</v>
      </c>
      <c r="AA2" s="21" t="s">
        <v>899</v>
      </c>
      <c r="AB2" s="21" t="s">
        <v>900</v>
      </c>
      <c r="AC2" s="21" t="s">
        <v>901</v>
      </c>
      <c r="AD2" s="21" t="s">
        <v>902</v>
      </c>
      <c r="AE2" s="21" t="s">
        <v>903</v>
      </c>
      <c r="AF2" s="21" t="s">
        <v>904</v>
      </c>
      <c r="AG2" s="21" t="s">
        <v>905</v>
      </c>
      <c r="AH2" s="21" t="s">
        <v>906</v>
      </c>
      <c r="AI2" s="21" t="s">
        <v>907</v>
      </c>
      <c r="AJ2" s="21" t="s">
        <v>908</v>
      </c>
      <c r="AK2" s="21" t="s">
        <v>909</v>
      </c>
      <c r="AL2" s="21" t="s">
        <v>910</v>
      </c>
      <c r="AM2" s="21" t="s">
        <v>911</v>
      </c>
      <c r="AN2" s="21" t="s">
        <v>912</v>
      </c>
      <c r="AO2" s="21" t="s">
        <v>65</v>
      </c>
      <c r="AP2" s="21" t="s">
        <v>1083</v>
      </c>
    </row>
    <row r="3" spans="1:42" x14ac:dyDescent="0.25">
      <c r="A3" s="21"/>
      <c r="B3" s="21"/>
      <c r="C3" s="21"/>
      <c r="D3" s="21" t="s">
        <v>87</v>
      </c>
      <c r="E3" s="21" t="s">
        <v>1084</v>
      </c>
      <c r="F3" s="21" t="s">
        <v>1085</v>
      </c>
      <c r="G3" s="21" t="s">
        <v>1086</v>
      </c>
      <c r="H3" s="21" t="s">
        <v>1087</v>
      </c>
      <c r="I3" s="21" t="s">
        <v>1088</v>
      </c>
      <c r="J3" s="21" t="s">
        <v>1089</v>
      </c>
      <c r="K3" s="21" t="s">
        <v>1090</v>
      </c>
      <c r="L3" s="21" t="s">
        <v>1091</v>
      </c>
      <c r="M3" s="21" t="s">
        <v>1092</v>
      </c>
      <c r="N3" s="21" t="s">
        <v>1093</v>
      </c>
      <c r="O3" s="21" t="s">
        <v>1094</v>
      </c>
      <c r="P3" s="21" t="s">
        <v>1095</v>
      </c>
      <c r="Q3" s="21" t="s">
        <v>1096</v>
      </c>
      <c r="R3" s="21" t="s">
        <v>1097</v>
      </c>
      <c r="S3" s="21" t="s">
        <v>1098</v>
      </c>
      <c r="T3" s="21" t="s">
        <v>1099</v>
      </c>
      <c r="U3" s="21" t="s">
        <v>1100</v>
      </c>
      <c r="V3" s="21" t="s">
        <v>1101</v>
      </c>
      <c r="W3" s="21" t="s">
        <v>1102</v>
      </c>
      <c r="X3" s="21" t="s">
        <v>1103</v>
      </c>
      <c r="Y3" s="21" t="s">
        <v>1104</v>
      </c>
      <c r="Z3" s="21" t="s">
        <v>1105</v>
      </c>
      <c r="AA3" s="21" t="s">
        <v>1106</v>
      </c>
      <c r="AB3" s="21" t="s">
        <v>1107</v>
      </c>
      <c r="AC3" s="21" t="s">
        <v>1108</v>
      </c>
      <c r="AD3" s="21" t="s">
        <v>1109</v>
      </c>
      <c r="AE3" s="21" t="s">
        <v>1110</v>
      </c>
      <c r="AF3" s="21" t="s">
        <v>1111</v>
      </c>
      <c r="AG3" s="21" t="s">
        <v>1112</v>
      </c>
      <c r="AH3" s="21" t="s">
        <v>1113</v>
      </c>
      <c r="AI3" s="21" t="s">
        <v>1114</v>
      </c>
      <c r="AJ3" s="21" t="s">
        <v>1115</v>
      </c>
      <c r="AK3" s="21" t="s">
        <v>1116</v>
      </c>
      <c r="AL3" s="21" t="s">
        <v>1117</v>
      </c>
      <c r="AM3" s="21" t="s">
        <v>1118</v>
      </c>
      <c r="AN3" s="21" t="s">
        <v>1119</v>
      </c>
      <c r="AO3" s="21" t="s">
        <v>1120</v>
      </c>
      <c r="AP3" s="21" t="s">
        <v>1121</v>
      </c>
    </row>
    <row r="4" spans="1:42" x14ac:dyDescent="0.25">
      <c r="A4" s="22" t="s">
        <v>120</v>
      </c>
      <c r="B4" s="22" t="s">
        <v>121</v>
      </c>
      <c r="C4" s="22" t="s">
        <v>122</v>
      </c>
      <c r="D4" s="22" t="s">
        <v>123</v>
      </c>
      <c r="E4" s="22">
        <v>0</v>
      </c>
      <c r="F4" s="22">
        <v>7443</v>
      </c>
      <c r="G4" s="22">
        <v>0</v>
      </c>
      <c r="H4" s="22">
        <v>13700</v>
      </c>
      <c r="I4" s="22">
        <v>35913</v>
      </c>
      <c r="J4" s="22">
        <v>0</v>
      </c>
      <c r="K4" s="22">
        <v>0</v>
      </c>
      <c r="L4" s="22">
        <v>0</v>
      </c>
      <c r="M4" s="22">
        <v>0</v>
      </c>
      <c r="N4" s="22">
        <v>151628</v>
      </c>
      <c r="O4" s="22">
        <v>544409</v>
      </c>
      <c r="P4" s="22">
        <v>0</v>
      </c>
      <c r="Q4" s="22">
        <v>0</v>
      </c>
      <c r="R4" s="22">
        <v>0</v>
      </c>
      <c r="S4" s="22">
        <v>0</v>
      </c>
      <c r="T4" s="22">
        <v>6085</v>
      </c>
      <c r="U4" s="22">
        <v>377799</v>
      </c>
      <c r="V4" s="22">
        <v>1579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320747</v>
      </c>
      <c r="AJ4" s="22">
        <v>5998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1465301</v>
      </c>
    </row>
    <row r="5" spans="1:42" x14ac:dyDescent="0.25">
      <c r="A5" s="22" t="s">
        <v>120</v>
      </c>
      <c r="B5" s="22" t="s">
        <v>121</v>
      </c>
      <c r="C5" s="22" t="s">
        <v>124</v>
      </c>
      <c r="D5" s="22" t="s">
        <v>125</v>
      </c>
      <c r="E5" s="22">
        <v>0</v>
      </c>
      <c r="F5" s="22">
        <v>0</v>
      </c>
      <c r="G5" s="22">
        <v>0</v>
      </c>
      <c r="H5" s="22">
        <v>0</v>
      </c>
      <c r="I5" s="22">
        <v>22103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41617</v>
      </c>
      <c r="P5" s="22">
        <v>0</v>
      </c>
      <c r="Q5" s="22">
        <v>0</v>
      </c>
      <c r="R5" s="22">
        <v>0</v>
      </c>
      <c r="S5" s="22">
        <v>0</v>
      </c>
      <c r="T5" s="22">
        <v>13510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2492</v>
      </c>
      <c r="AD5" s="22">
        <v>0</v>
      </c>
      <c r="AE5" s="22">
        <v>0</v>
      </c>
      <c r="AF5" s="22">
        <v>1330</v>
      </c>
      <c r="AG5" s="22">
        <v>0</v>
      </c>
      <c r="AH5" s="22">
        <v>0</v>
      </c>
      <c r="AI5" s="22">
        <v>192655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273707</v>
      </c>
    </row>
    <row r="6" spans="1:42" x14ac:dyDescent="0.25">
      <c r="A6" s="22" t="s">
        <v>120</v>
      </c>
      <c r="B6" s="22" t="s">
        <v>121</v>
      </c>
      <c r="C6" s="22" t="s">
        <v>126</v>
      </c>
      <c r="D6" s="22" t="s">
        <v>127</v>
      </c>
      <c r="E6" s="22">
        <v>0</v>
      </c>
      <c r="F6" s="22">
        <v>1476000</v>
      </c>
      <c r="G6" s="22">
        <v>0</v>
      </c>
      <c r="H6" s="22">
        <v>1761000</v>
      </c>
      <c r="I6" s="22">
        <v>240000</v>
      </c>
      <c r="J6" s="22">
        <v>0</v>
      </c>
      <c r="K6" s="22">
        <v>0</v>
      </c>
      <c r="L6" s="22">
        <v>0</v>
      </c>
      <c r="M6" s="22">
        <v>0</v>
      </c>
      <c r="N6" s="22">
        <v>5185000</v>
      </c>
      <c r="O6" s="22">
        <v>14272000</v>
      </c>
      <c r="P6" s="22">
        <v>0</v>
      </c>
      <c r="Q6" s="22">
        <v>7629000</v>
      </c>
      <c r="R6" s="22">
        <v>3246000</v>
      </c>
      <c r="S6" s="22">
        <v>0</v>
      </c>
      <c r="T6" s="22">
        <v>33394000</v>
      </c>
      <c r="U6" s="22">
        <v>24993000</v>
      </c>
      <c r="V6" s="22">
        <v>1003000</v>
      </c>
      <c r="W6" s="22">
        <v>0</v>
      </c>
      <c r="X6" s="22">
        <v>0</v>
      </c>
      <c r="Y6" s="22">
        <v>0</v>
      </c>
      <c r="Z6" s="22">
        <v>0</v>
      </c>
      <c r="AA6" s="22">
        <v>2000</v>
      </c>
      <c r="AB6" s="22">
        <v>0</v>
      </c>
      <c r="AC6" s="22">
        <v>0</v>
      </c>
      <c r="AD6" s="22">
        <v>2833000</v>
      </c>
      <c r="AE6" s="22">
        <v>1993000</v>
      </c>
      <c r="AF6" s="22">
        <v>0</v>
      </c>
      <c r="AG6" s="22">
        <v>0</v>
      </c>
      <c r="AH6" s="22">
        <v>0</v>
      </c>
      <c r="AI6" s="22">
        <v>5069000</v>
      </c>
      <c r="AJ6" s="22">
        <v>264000</v>
      </c>
      <c r="AK6" s="22">
        <v>918000</v>
      </c>
      <c r="AL6" s="22">
        <v>0</v>
      </c>
      <c r="AM6" s="22">
        <v>0</v>
      </c>
      <c r="AN6" s="22">
        <v>0</v>
      </c>
      <c r="AO6" s="22">
        <v>0</v>
      </c>
      <c r="AP6" s="22">
        <v>104278000</v>
      </c>
    </row>
    <row r="7" spans="1:42" x14ac:dyDescent="0.25">
      <c r="A7" s="22" t="s">
        <v>120</v>
      </c>
      <c r="B7" s="22" t="s">
        <v>121</v>
      </c>
      <c r="C7" s="22" t="s">
        <v>128</v>
      </c>
      <c r="D7" s="22" t="s">
        <v>129</v>
      </c>
      <c r="E7" s="22">
        <v>0</v>
      </c>
      <c r="F7" s="22">
        <v>0</v>
      </c>
      <c r="G7" s="22">
        <v>0</v>
      </c>
      <c r="H7" s="22">
        <v>11319</v>
      </c>
      <c r="I7" s="22">
        <v>87434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299823</v>
      </c>
      <c r="P7" s="22">
        <v>0</v>
      </c>
      <c r="Q7" s="22">
        <v>0</v>
      </c>
      <c r="R7" s="22">
        <v>120780</v>
      </c>
      <c r="S7" s="22">
        <v>0</v>
      </c>
      <c r="T7" s="22">
        <v>129403</v>
      </c>
      <c r="U7" s="22">
        <v>109836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658062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1416657</v>
      </c>
    </row>
    <row r="8" spans="1:42" x14ac:dyDescent="0.25">
      <c r="A8" s="22" t="s">
        <v>120</v>
      </c>
      <c r="B8" s="22" t="s">
        <v>121</v>
      </c>
      <c r="C8" s="22" t="s">
        <v>130</v>
      </c>
      <c r="D8" s="22" t="s">
        <v>131</v>
      </c>
      <c r="E8" s="22">
        <v>0</v>
      </c>
      <c r="F8" s="22">
        <v>0</v>
      </c>
      <c r="G8" s="22">
        <v>0</v>
      </c>
      <c r="H8" s="22">
        <v>60899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94313</v>
      </c>
      <c r="S8" s="22">
        <v>0</v>
      </c>
      <c r="T8" s="22">
        <v>42091</v>
      </c>
      <c r="U8" s="22">
        <v>28218</v>
      </c>
      <c r="V8" s="22">
        <v>9644</v>
      </c>
      <c r="W8" s="22">
        <v>308788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425238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969191</v>
      </c>
    </row>
    <row r="9" spans="1:42" x14ac:dyDescent="0.25">
      <c r="A9" s="22" t="s">
        <v>120</v>
      </c>
      <c r="B9" s="22" t="s">
        <v>121</v>
      </c>
      <c r="C9" s="22" t="s">
        <v>132</v>
      </c>
      <c r="D9" s="22" t="s">
        <v>133</v>
      </c>
      <c r="E9" s="22">
        <v>0</v>
      </c>
      <c r="F9" s="22">
        <v>43000</v>
      </c>
      <c r="G9" s="22">
        <v>0</v>
      </c>
      <c r="H9" s="22">
        <v>439000</v>
      </c>
      <c r="I9" s="22">
        <v>357000</v>
      </c>
      <c r="J9" s="22">
        <v>0</v>
      </c>
      <c r="K9" s="22">
        <v>0</v>
      </c>
      <c r="L9" s="22">
        <v>0</v>
      </c>
      <c r="M9" s="22">
        <v>0</v>
      </c>
      <c r="N9" s="22">
        <v>752000</v>
      </c>
      <c r="O9" s="22">
        <v>7725000</v>
      </c>
      <c r="P9" s="22">
        <v>0</v>
      </c>
      <c r="Q9" s="22">
        <v>22100000</v>
      </c>
      <c r="R9" s="22">
        <v>1944000</v>
      </c>
      <c r="S9" s="22">
        <v>0</v>
      </c>
      <c r="T9" s="22">
        <v>0</v>
      </c>
      <c r="U9" s="22">
        <v>10125000</v>
      </c>
      <c r="V9" s="22">
        <v>7977000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252000</v>
      </c>
      <c r="AD9" s="22">
        <v>300000</v>
      </c>
      <c r="AE9" s="22">
        <v>907000</v>
      </c>
      <c r="AF9" s="22">
        <v>0</v>
      </c>
      <c r="AG9" s="22">
        <v>0</v>
      </c>
      <c r="AH9" s="22">
        <v>0</v>
      </c>
      <c r="AI9" s="22">
        <v>2984000</v>
      </c>
      <c r="AJ9" s="22">
        <v>488000</v>
      </c>
      <c r="AK9" s="22">
        <v>1426000</v>
      </c>
      <c r="AL9" s="22">
        <v>0</v>
      </c>
      <c r="AM9" s="22">
        <v>0</v>
      </c>
      <c r="AN9" s="22">
        <v>0</v>
      </c>
      <c r="AO9" s="22">
        <v>0</v>
      </c>
      <c r="AP9" s="22">
        <v>57819000</v>
      </c>
    </row>
    <row r="10" spans="1:42" x14ac:dyDescent="0.25">
      <c r="A10" s="22" t="s">
        <v>120</v>
      </c>
      <c r="B10" s="22" t="s">
        <v>121</v>
      </c>
      <c r="C10" s="22" t="s">
        <v>134</v>
      </c>
      <c r="D10" s="22" t="s">
        <v>135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19408</v>
      </c>
      <c r="P10" s="22">
        <v>0</v>
      </c>
      <c r="Q10" s="22">
        <v>0</v>
      </c>
      <c r="R10" s="22">
        <v>0</v>
      </c>
      <c r="S10" s="22">
        <v>0</v>
      </c>
      <c r="T10" s="22">
        <v>94984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663399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777791</v>
      </c>
    </row>
    <row r="11" spans="1:42" x14ac:dyDescent="0.25">
      <c r="A11" s="22" t="s">
        <v>120</v>
      </c>
      <c r="B11" s="22" t="s">
        <v>121</v>
      </c>
      <c r="C11" s="22" t="s">
        <v>136</v>
      </c>
      <c r="D11" s="22" t="s">
        <v>137</v>
      </c>
      <c r="E11" s="22">
        <v>0</v>
      </c>
      <c r="F11" s="22">
        <v>50114</v>
      </c>
      <c r="G11" s="22">
        <v>0</v>
      </c>
      <c r="H11" s="22">
        <v>353020</v>
      </c>
      <c r="I11" s="22">
        <v>78769</v>
      </c>
      <c r="J11" s="22">
        <v>0</v>
      </c>
      <c r="K11" s="22">
        <v>0</v>
      </c>
      <c r="L11" s="22">
        <v>771</v>
      </c>
      <c r="M11" s="22">
        <v>0</v>
      </c>
      <c r="N11" s="22">
        <v>195385</v>
      </c>
      <c r="O11" s="22">
        <v>258997</v>
      </c>
      <c r="P11" s="22">
        <v>313371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21313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108366</v>
      </c>
      <c r="AF11" s="22">
        <v>0</v>
      </c>
      <c r="AG11" s="22">
        <v>0</v>
      </c>
      <c r="AH11" s="22">
        <v>0</v>
      </c>
      <c r="AI11" s="22">
        <v>1572051</v>
      </c>
      <c r="AJ11" s="22">
        <v>391819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3343976</v>
      </c>
    </row>
    <row r="12" spans="1:42" x14ac:dyDescent="0.25">
      <c r="A12" s="22" t="s">
        <v>120</v>
      </c>
      <c r="B12" s="22" t="s">
        <v>121</v>
      </c>
      <c r="C12" s="22" t="s">
        <v>138</v>
      </c>
      <c r="D12" s="22" t="s">
        <v>139</v>
      </c>
      <c r="E12" s="22">
        <v>0</v>
      </c>
      <c r="F12" s="22">
        <v>54176</v>
      </c>
      <c r="G12" s="22">
        <v>0</v>
      </c>
      <c r="H12" s="22">
        <v>0</v>
      </c>
      <c r="I12" s="22">
        <v>54527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118911</v>
      </c>
      <c r="P12" s="22">
        <v>0</v>
      </c>
      <c r="Q12" s="22">
        <v>0</v>
      </c>
      <c r="R12" s="22">
        <v>5428</v>
      </c>
      <c r="S12" s="22">
        <v>0</v>
      </c>
      <c r="T12" s="22">
        <v>14050</v>
      </c>
      <c r="U12" s="22">
        <v>11035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1915214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2173341</v>
      </c>
    </row>
    <row r="13" spans="1:42" x14ac:dyDescent="0.25">
      <c r="A13" s="22" t="s">
        <v>120</v>
      </c>
      <c r="B13" s="22" t="s">
        <v>121</v>
      </c>
      <c r="C13" s="22" t="s">
        <v>140</v>
      </c>
      <c r="D13" s="22" t="s">
        <v>141</v>
      </c>
      <c r="E13" s="22">
        <v>0</v>
      </c>
      <c r="F13" s="22">
        <v>49000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173000</v>
      </c>
      <c r="O13" s="22">
        <v>28000</v>
      </c>
      <c r="P13" s="22">
        <v>0</v>
      </c>
      <c r="Q13" s="22">
        <v>0</v>
      </c>
      <c r="R13" s="22">
        <v>0</v>
      </c>
      <c r="S13" s="22">
        <v>0</v>
      </c>
      <c r="T13" s="22">
        <v>521000</v>
      </c>
      <c r="U13" s="22">
        <v>311000</v>
      </c>
      <c r="V13" s="22">
        <v>1091000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225000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2398000</v>
      </c>
    </row>
    <row r="14" spans="1:42" x14ac:dyDescent="0.25">
      <c r="A14" s="22" t="s">
        <v>120</v>
      </c>
      <c r="B14" s="22" t="s">
        <v>121</v>
      </c>
      <c r="C14" s="22" t="s">
        <v>142</v>
      </c>
      <c r="D14" s="22" t="s">
        <v>143</v>
      </c>
      <c r="E14" s="22">
        <v>0</v>
      </c>
      <c r="F14" s="22">
        <v>333000</v>
      </c>
      <c r="G14" s="22">
        <v>0</v>
      </c>
      <c r="H14" s="22">
        <v>26000</v>
      </c>
      <c r="I14" s="22">
        <v>16000</v>
      </c>
      <c r="J14" s="22">
        <v>0</v>
      </c>
      <c r="K14" s="22">
        <v>0</v>
      </c>
      <c r="L14" s="22">
        <v>0</v>
      </c>
      <c r="M14" s="22">
        <v>0</v>
      </c>
      <c r="N14" s="22">
        <v>71000</v>
      </c>
      <c r="O14" s="22">
        <v>651000</v>
      </c>
      <c r="P14" s="22">
        <v>192000</v>
      </c>
      <c r="Q14" s="22">
        <v>0</v>
      </c>
      <c r="R14" s="22">
        <v>0</v>
      </c>
      <c r="S14" s="22">
        <v>0</v>
      </c>
      <c r="T14" s="22">
        <v>2744000</v>
      </c>
      <c r="U14" s="22">
        <v>1846000</v>
      </c>
      <c r="V14" s="22">
        <v>118000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239000</v>
      </c>
      <c r="AJ14" s="22">
        <v>67000</v>
      </c>
      <c r="AK14" s="22">
        <v>0</v>
      </c>
      <c r="AL14" s="22">
        <v>0</v>
      </c>
      <c r="AM14" s="22">
        <v>214000</v>
      </c>
      <c r="AN14" s="22">
        <v>4370000</v>
      </c>
      <c r="AO14" s="22">
        <v>0</v>
      </c>
      <c r="AP14" s="22">
        <v>10887000</v>
      </c>
    </row>
    <row r="15" spans="1:42" x14ac:dyDescent="0.25">
      <c r="A15" s="22" t="s">
        <v>120</v>
      </c>
      <c r="B15" s="22" t="s">
        <v>121</v>
      </c>
      <c r="C15" s="22" t="s">
        <v>144</v>
      </c>
      <c r="D15" s="22" t="s">
        <v>145</v>
      </c>
      <c r="E15" s="22">
        <v>0</v>
      </c>
      <c r="F15" s="22">
        <v>721485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224595</v>
      </c>
      <c r="M15" s="22">
        <v>0</v>
      </c>
      <c r="N15" s="22">
        <v>-16082</v>
      </c>
      <c r="O15" s="22">
        <v>1949863</v>
      </c>
      <c r="P15" s="22">
        <v>0</v>
      </c>
      <c r="Q15" s="22">
        <v>0</v>
      </c>
      <c r="R15" s="22">
        <v>0</v>
      </c>
      <c r="S15" s="22">
        <v>0</v>
      </c>
      <c r="T15" s="22">
        <v>860901</v>
      </c>
      <c r="U15" s="22">
        <v>1775984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17512</v>
      </c>
      <c r="AF15" s="22">
        <v>0</v>
      </c>
      <c r="AG15" s="22">
        <v>0</v>
      </c>
      <c r="AH15" s="22">
        <v>0</v>
      </c>
      <c r="AI15" s="22">
        <v>431737</v>
      </c>
      <c r="AJ15" s="22">
        <v>574</v>
      </c>
      <c r="AK15" s="22">
        <v>0</v>
      </c>
      <c r="AL15" s="22">
        <v>0</v>
      </c>
      <c r="AM15" s="22">
        <v>0</v>
      </c>
      <c r="AN15" s="22">
        <v>848728</v>
      </c>
      <c r="AO15" s="22">
        <v>0</v>
      </c>
      <c r="AP15" s="22">
        <v>6815297</v>
      </c>
    </row>
    <row r="16" spans="1:42" x14ac:dyDescent="0.25">
      <c r="A16" s="22" t="s">
        <v>120</v>
      </c>
      <c r="B16" s="22" t="s">
        <v>121</v>
      </c>
      <c r="C16" s="22" t="s">
        <v>146</v>
      </c>
      <c r="D16" s="22" t="s">
        <v>147</v>
      </c>
      <c r="E16" s="22">
        <v>0</v>
      </c>
      <c r="F16" s="22">
        <v>135825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66506</v>
      </c>
      <c r="P16" s="22">
        <v>0</v>
      </c>
      <c r="Q16" s="22">
        <v>0</v>
      </c>
      <c r="R16" s="22">
        <v>0</v>
      </c>
      <c r="S16" s="22">
        <v>0</v>
      </c>
      <c r="T16" s="22">
        <v>32499</v>
      </c>
      <c r="U16" s="22">
        <v>10414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301782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547026</v>
      </c>
    </row>
    <row r="17" spans="1:42" x14ac:dyDescent="0.25">
      <c r="A17" s="22" t="s">
        <v>120</v>
      </c>
      <c r="B17" s="22" t="s">
        <v>121</v>
      </c>
      <c r="C17" s="22" t="s">
        <v>148</v>
      </c>
      <c r="D17" s="22" t="s">
        <v>149</v>
      </c>
      <c r="E17" s="22">
        <v>0</v>
      </c>
      <c r="F17" s="22">
        <v>23965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3352013</v>
      </c>
      <c r="P17" s="22">
        <v>0</v>
      </c>
      <c r="Q17" s="22">
        <v>0</v>
      </c>
      <c r="R17" s="22">
        <v>0</v>
      </c>
      <c r="S17" s="22">
        <v>0</v>
      </c>
      <c r="T17" s="22">
        <v>749</v>
      </c>
      <c r="U17" s="22">
        <v>71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3376798</v>
      </c>
    </row>
    <row r="18" spans="1:42" x14ac:dyDescent="0.25">
      <c r="A18" s="22" t="s">
        <v>120</v>
      </c>
      <c r="B18" s="22" t="s">
        <v>121</v>
      </c>
      <c r="C18" s="22" t="s">
        <v>150</v>
      </c>
      <c r="D18" s="22" t="s">
        <v>151</v>
      </c>
      <c r="E18" s="22">
        <v>0</v>
      </c>
      <c r="F18" s="22">
        <v>136114</v>
      </c>
      <c r="G18" s="22">
        <v>0</v>
      </c>
      <c r="H18" s="22">
        <v>147704</v>
      </c>
      <c r="I18" s="22">
        <v>67775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59958</v>
      </c>
      <c r="P18" s="22">
        <v>633</v>
      </c>
      <c r="Q18" s="22">
        <v>0</v>
      </c>
      <c r="R18" s="22">
        <v>3568</v>
      </c>
      <c r="S18" s="22">
        <v>0</v>
      </c>
      <c r="T18" s="22">
        <v>845580</v>
      </c>
      <c r="U18" s="22">
        <v>17651</v>
      </c>
      <c r="V18" s="22">
        <v>37960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7387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7830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1332160</v>
      </c>
    </row>
    <row r="19" spans="1:42" x14ac:dyDescent="0.25">
      <c r="A19" s="22" t="s">
        <v>120</v>
      </c>
      <c r="B19" s="22" t="s">
        <v>152</v>
      </c>
      <c r="C19" s="22" t="s">
        <v>153</v>
      </c>
      <c r="D19" s="22" t="s">
        <v>154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10904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35476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46380</v>
      </c>
    </row>
    <row r="20" spans="1:42" x14ac:dyDescent="0.25">
      <c r="A20" s="22" t="s">
        <v>120</v>
      </c>
      <c r="B20" s="22" t="s">
        <v>152</v>
      </c>
      <c r="C20" s="22" t="s">
        <v>155</v>
      </c>
      <c r="D20" s="22" t="s">
        <v>156</v>
      </c>
      <c r="E20" s="22">
        <v>0</v>
      </c>
      <c r="F20" s="22">
        <v>0</v>
      </c>
      <c r="G20" s="22">
        <v>0</v>
      </c>
      <c r="H20" s="22">
        <v>0</v>
      </c>
      <c r="I20" s="22">
        <v>62787</v>
      </c>
      <c r="J20" s="22">
        <v>0</v>
      </c>
      <c r="K20" s="22">
        <v>0</v>
      </c>
      <c r="L20" s="22">
        <v>0</v>
      </c>
      <c r="M20" s="22">
        <v>0</v>
      </c>
      <c r="N20" s="22">
        <v>41843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285439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390069</v>
      </c>
    </row>
    <row r="21" spans="1:42" x14ac:dyDescent="0.25">
      <c r="A21" s="22" t="s">
        <v>120</v>
      </c>
      <c r="B21" s="22" t="s">
        <v>152</v>
      </c>
      <c r="C21" s="22" t="s">
        <v>157</v>
      </c>
      <c r="D21" s="22" t="s">
        <v>158</v>
      </c>
      <c r="E21" s="22">
        <v>0</v>
      </c>
      <c r="F21" s="22">
        <v>3819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90904</v>
      </c>
      <c r="P21" s="22">
        <v>0</v>
      </c>
      <c r="Q21" s="22">
        <v>0</v>
      </c>
      <c r="R21" s="22">
        <v>0</v>
      </c>
      <c r="S21" s="22">
        <v>0</v>
      </c>
      <c r="T21" s="22">
        <v>230105</v>
      </c>
      <c r="U21" s="22">
        <v>71035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395863</v>
      </c>
    </row>
    <row r="22" spans="1:42" x14ac:dyDescent="0.25">
      <c r="A22" s="22" t="s">
        <v>120</v>
      </c>
      <c r="B22" s="22" t="s">
        <v>152</v>
      </c>
      <c r="C22" s="22" t="s">
        <v>159</v>
      </c>
      <c r="D22" s="22" t="s">
        <v>160</v>
      </c>
      <c r="E22" s="22">
        <v>0</v>
      </c>
      <c r="F22" s="22">
        <v>240022</v>
      </c>
      <c r="G22" s="22">
        <v>0</v>
      </c>
      <c r="H22" s="22">
        <v>51980</v>
      </c>
      <c r="I22" s="22">
        <v>205377</v>
      </c>
      <c r="J22" s="22">
        <v>0</v>
      </c>
      <c r="K22" s="22">
        <v>0</v>
      </c>
      <c r="L22" s="22">
        <v>0</v>
      </c>
      <c r="M22" s="22">
        <v>0</v>
      </c>
      <c r="N22" s="22">
        <v>369273</v>
      </c>
      <c r="O22" s="22">
        <v>1258234</v>
      </c>
      <c r="P22" s="22">
        <v>0</v>
      </c>
      <c r="Q22" s="22">
        <v>225671</v>
      </c>
      <c r="R22" s="22">
        <v>98444</v>
      </c>
      <c r="S22" s="22">
        <v>0</v>
      </c>
      <c r="T22" s="22">
        <v>795651</v>
      </c>
      <c r="U22" s="22">
        <v>262512</v>
      </c>
      <c r="V22" s="22">
        <v>0</v>
      </c>
      <c r="W22" s="22">
        <v>290943</v>
      </c>
      <c r="X22" s="22">
        <v>0</v>
      </c>
      <c r="Y22" s="22">
        <v>0</v>
      </c>
      <c r="Z22" s="22">
        <v>0</v>
      </c>
      <c r="AA22" s="22">
        <v>0</v>
      </c>
      <c r="AB22" s="22">
        <v>5817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1170766</v>
      </c>
      <c r="AJ22" s="22">
        <v>81914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5056604</v>
      </c>
    </row>
    <row r="23" spans="1:42" x14ac:dyDescent="0.25">
      <c r="A23" s="22" t="s">
        <v>120</v>
      </c>
      <c r="B23" s="22" t="s">
        <v>152</v>
      </c>
      <c r="C23" s="22" t="s">
        <v>161</v>
      </c>
      <c r="D23" s="22" t="s">
        <v>162</v>
      </c>
      <c r="E23" s="22">
        <v>3009</v>
      </c>
      <c r="F23" s="22">
        <v>174820</v>
      </c>
      <c r="G23" s="22">
        <v>0</v>
      </c>
      <c r="H23" s="22">
        <v>22945</v>
      </c>
      <c r="I23" s="22">
        <v>509320</v>
      </c>
      <c r="J23" s="22">
        <v>0</v>
      </c>
      <c r="K23" s="22">
        <v>0</v>
      </c>
      <c r="L23" s="22">
        <v>0</v>
      </c>
      <c r="M23" s="22">
        <v>0</v>
      </c>
      <c r="N23" s="22">
        <v>1650</v>
      </c>
      <c r="O23" s="22">
        <v>390337</v>
      </c>
      <c r="P23" s="22">
        <v>0</v>
      </c>
      <c r="Q23" s="22">
        <v>13607</v>
      </c>
      <c r="R23" s="22">
        <v>24599</v>
      </c>
      <c r="S23" s="22">
        <v>0</v>
      </c>
      <c r="T23" s="22">
        <v>1002094</v>
      </c>
      <c r="U23" s="22">
        <v>7011773</v>
      </c>
      <c r="V23" s="22">
        <v>48348</v>
      </c>
      <c r="W23" s="22">
        <v>0</v>
      </c>
      <c r="X23" s="22">
        <v>0</v>
      </c>
      <c r="Y23" s="22">
        <v>0</v>
      </c>
      <c r="Z23" s="22">
        <v>20165</v>
      </c>
      <c r="AA23" s="22">
        <v>0</v>
      </c>
      <c r="AB23" s="22">
        <v>0</v>
      </c>
      <c r="AC23" s="22">
        <v>0</v>
      </c>
      <c r="AD23" s="22">
        <v>35100</v>
      </c>
      <c r="AE23" s="22">
        <v>0</v>
      </c>
      <c r="AF23" s="22">
        <v>0</v>
      </c>
      <c r="AG23" s="22">
        <v>0</v>
      </c>
      <c r="AH23" s="22">
        <v>0</v>
      </c>
      <c r="AI23" s="22">
        <v>3180906</v>
      </c>
      <c r="AJ23" s="22">
        <v>70936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12509609</v>
      </c>
    </row>
    <row r="24" spans="1:42" x14ac:dyDescent="0.25">
      <c r="A24" s="22" t="s">
        <v>120</v>
      </c>
      <c r="B24" s="22" t="s">
        <v>163</v>
      </c>
      <c r="C24" s="22" t="s">
        <v>164</v>
      </c>
      <c r="D24" s="22" t="s">
        <v>165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</row>
    <row r="25" spans="1:42" x14ac:dyDescent="0.25">
      <c r="A25" s="22" t="s">
        <v>120</v>
      </c>
      <c r="B25" s="22" t="s">
        <v>163</v>
      </c>
      <c r="C25" s="22" t="s">
        <v>166</v>
      </c>
      <c r="D25" s="22" t="s">
        <v>167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706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706</v>
      </c>
    </row>
    <row r="26" spans="1:42" x14ac:dyDescent="0.25">
      <c r="A26" s="22" t="s">
        <v>120</v>
      </c>
      <c r="B26" s="22" t="s">
        <v>163</v>
      </c>
      <c r="C26" s="22" t="s">
        <v>168</v>
      </c>
      <c r="D26" s="22" t="s">
        <v>169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9878</v>
      </c>
      <c r="U26" s="22">
        <v>4649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14527</v>
      </c>
    </row>
    <row r="27" spans="1:42" x14ac:dyDescent="0.25">
      <c r="A27" s="22" t="s">
        <v>120</v>
      </c>
      <c r="B27" s="22" t="s">
        <v>163</v>
      </c>
      <c r="C27" s="22" t="s">
        <v>170</v>
      </c>
      <c r="D27" s="22" t="s">
        <v>171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</row>
    <row r="28" spans="1:42" x14ac:dyDescent="0.25">
      <c r="A28" s="22" t="s">
        <v>120</v>
      </c>
      <c r="B28" s="22" t="s">
        <v>163</v>
      </c>
      <c r="C28" s="22" t="s">
        <v>172</v>
      </c>
      <c r="D28" s="22" t="s">
        <v>173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28009</v>
      </c>
      <c r="P28" s="22">
        <v>0</v>
      </c>
      <c r="Q28" s="22">
        <v>0</v>
      </c>
      <c r="R28" s="22">
        <v>0</v>
      </c>
      <c r="S28" s="22">
        <v>0</v>
      </c>
      <c r="T28" s="22">
        <v>10066</v>
      </c>
      <c r="U28" s="22">
        <v>10656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48731</v>
      </c>
    </row>
    <row r="29" spans="1:42" x14ac:dyDescent="0.25">
      <c r="A29" s="22" t="s">
        <v>120</v>
      </c>
      <c r="B29" s="22" t="s">
        <v>163</v>
      </c>
      <c r="C29" s="22" t="s">
        <v>174</v>
      </c>
      <c r="D29" s="22" t="s">
        <v>175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120</v>
      </c>
      <c r="B30" s="22" t="s">
        <v>163</v>
      </c>
      <c r="C30" s="22" t="s">
        <v>176</v>
      </c>
      <c r="D30" s="22" t="s">
        <v>177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120</v>
      </c>
      <c r="B31" s="22" t="s">
        <v>163</v>
      </c>
      <c r="C31" s="22" t="s">
        <v>178</v>
      </c>
      <c r="D31" s="22" t="s">
        <v>179</v>
      </c>
      <c r="E31" s="22">
        <v>0</v>
      </c>
      <c r="F31" s="22">
        <v>0</v>
      </c>
      <c r="G31" s="22">
        <v>0</v>
      </c>
      <c r="H31" s="22">
        <v>0</v>
      </c>
      <c r="I31" s="22">
        <v>870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41034</v>
      </c>
      <c r="P31" s="22">
        <v>0</v>
      </c>
      <c r="Q31" s="22">
        <v>0</v>
      </c>
      <c r="R31" s="22">
        <v>0</v>
      </c>
      <c r="S31" s="22">
        <v>0</v>
      </c>
      <c r="T31" s="22">
        <v>57653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1743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101300</v>
      </c>
    </row>
    <row r="32" spans="1:42" x14ac:dyDescent="0.25">
      <c r="A32" s="22" t="s">
        <v>120</v>
      </c>
      <c r="B32" s="22" t="s">
        <v>163</v>
      </c>
      <c r="C32" s="22" t="s">
        <v>180</v>
      </c>
      <c r="D32" s="22" t="s">
        <v>181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118560</v>
      </c>
      <c r="P32" s="22">
        <v>0</v>
      </c>
      <c r="Q32" s="22">
        <v>0</v>
      </c>
      <c r="R32" s="22">
        <v>0</v>
      </c>
      <c r="S32" s="22">
        <v>0</v>
      </c>
      <c r="T32" s="22">
        <v>3077</v>
      </c>
      <c r="U32" s="22">
        <v>1324</v>
      </c>
      <c r="V32" s="22">
        <v>0</v>
      </c>
      <c r="W32" s="22">
        <v>478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123439</v>
      </c>
    </row>
    <row r="33" spans="1:42" x14ac:dyDescent="0.25">
      <c r="A33" s="22" t="s">
        <v>120</v>
      </c>
      <c r="B33" s="22" t="s">
        <v>163</v>
      </c>
      <c r="C33" s="22" t="s">
        <v>182</v>
      </c>
      <c r="D33" s="22" t="s">
        <v>183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158574</v>
      </c>
      <c r="P33" s="22">
        <v>0</v>
      </c>
      <c r="Q33" s="22">
        <v>0</v>
      </c>
      <c r="R33" s="22">
        <v>0</v>
      </c>
      <c r="S33" s="22">
        <v>0</v>
      </c>
      <c r="T33" s="22">
        <v>17526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176100</v>
      </c>
    </row>
    <row r="34" spans="1:42" x14ac:dyDescent="0.25">
      <c r="A34" s="22" t="s">
        <v>120</v>
      </c>
      <c r="B34" s="22" t="s">
        <v>163</v>
      </c>
      <c r="C34" s="22" t="s">
        <v>184</v>
      </c>
      <c r="D34" s="22" t="s">
        <v>185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</row>
    <row r="35" spans="1:42" x14ac:dyDescent="0.25">
      <c r="A35" s="22" t="s">
        <v>120</v>
      </c>
      <c r="B35" s="22" t="s">
        <v>163</v>
      </c>
      <c r="C35" s="22" t="s">
        <v>186</v>
      </c>
      <c r="D35" s="22" t="s">
        <v>187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</row>
    <row r="36" spans="1:42" x14ac:dyDescent="0.25">
      <c r="A36" s="22" t="s">
        <v>120</v>
      </c>
      <c r="B36" s="22" t="s">
        <v>163</v>
      </c>
      <c r="C36" s="22" t="s">
        <v>188</v>
      </c>
      <c r="D36" s="22" t="s">
        <v>189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</row>
    <row r="37" spans="1:42" x14ac:dyDescent="0.25">
      <c r="A37" s="22" t="s">
        <v>120</v>
      </c>
      <c r="B37" s="22" t="s">
        <v>163</v>
      </c>
      <c r="C37" s="22" t="s">
        <v>190</v>
      </c>
      <c r="D37" s="22" t="s">
        <v>191</v>
      </c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>
        <v>0</v>
      </c>
    </row>
    <row r="38" spans="1:42" x14ac:dyDescent="0.25">
      <c r="A38" s="22" t="s">
        <v>120</v>
      </c>
      <c r="B38" s="22" t="s">
        <v>163</v>
      </c>
      <c r="C38" s="22" t="s">
        <v>192</v>
      </c>
      <c r="D38" s="22" t="s">
        <v>193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</row>
    <row r="39" spans="1:42" x14ac:dyDescent="0.25">
      <c r="A39" s="22" t="s">
        <v>120</v>
      </c>
      <c r="B39" s="22" t="s">
        <v>163</v>
      </c>
      <c r="C39" s="22" t="s">
        <v>194</v>
      </c>
      <c r="D39" s="22" t="s">
        <v>195</v>
      </c>
      <c r="E39" s="22">
        <v>0</v>
      </c>
      <c r="F39" s="22">
        <v>1032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1032</v>
      </c>
    </row>
    <row r="40" spans="1:42" x14ac:dyDescent="0.25">
      <c r="A40" s="22" t="s">
        <v>120</v>
      </c>
      <c r="B40" s="22" t="s">
        <v>163</v>
      </c>
      <c r="C40" s="22" t="s">
        <v>196</v>
      </c>
      <c r="D40" s="22" t="s">
        <v>197</v>
      </c>
      <c r="E40" s="22"/>
      <c r="F40" s="22"/>
      <c r="G40" s="22"/>
      <c r="H40" s="22"/>
      <c r="I40" s="22">
        <v>8005</v>
      </c>
      <c r="J40" s="22"/>
      <c r="K40" s="22"/>
      <c r="L40" s="22"/>
      <c r="M40" s="22"/>
      <c r="N40" s="22"/>
      <c r="O40" s="22">
        <v>229334</v>
      </c>
      <c r="P40" s="22"/>
      <c r="Q40" s="22"/>
      <c r="R40" s="22"/>
      <c r="S40" s="22"/>
      <c r="T40" s="22">
        <v>11379</v>
      </c>
      <c r="U40" s="22">
        <v>5548</v>
      </c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>
        <v>254266</v>
      </c>
    </row>
    <row r="41" spans="1:42" x14ac:dyDescent="0.25">
      <c r="A41" s="22" t="s">
        <v>120</v>
      </c>
      <c r="B41" s="22" t="s">
        <v>163</v>
      </c>
      <c r="C41" s="22" t="s">
        <v>198</v>
      </c>
      <c r="D41" s="22" t="s">
        <v>199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7395</v>
      </c>
      <c r="U41" s="22">
        <v>3544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10939</v>
      </c>
    </row>
    <row r="42" spans="1:42" x14ac:dyDescent="0.25">
      <c r="A42" s="22" t="s">
        <v>120</v>
      </c>
      <c r="B42" s="22" t="s">
        <v>163</v>
      </c>
      <c r="C42" s="22" t="s">
        <v>200</v>
      </c>
      <c r="D42" s="22" t="s">
        <v>201</v>
      </c>
      <c r="E42" s="22">
        <v>0</v>
      </c>
      <c r="F42" s="22">
        <v>145539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679385</v>
      </c>
      <c r="P42" s="22">
        <v>0</v>
      </c>
      <c r="Q42" s="22">
        <v>0</v>
      </c>
      <c r="R42" s="22">
        <v>0</v>
      </c>
      <c r="S42" s="22">
        <v>0</v>
      </c>
      <c r="T42" s="22">
        <v>305473</v>
      </c>
      <c r="U42" s="22">
        <v>11248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259766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1401411</v>
      </c>
    </row>
    <row r="43" spans="1:42" x14ac:dyDescent="0.25">
      <c r="A43" s="22" t="s">
        <v>120</v>
      </c>
      <c r="B43" s="22" t="s">
        <v>163</v>
      </c>
      <c r="C43" s="22" t="s">
        <v>202</v>
      </c>
      <c r="D43" s="22" t="s">
        <v>203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33935</v>
      </c>
      <c r="U43" s="22">
        <v>33935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67870</v>
      </c>
    </row>
    <row r="44" spans="1:42" x14ac:dyDescent="0.25">
      <c r="A44" s="22" t="s">
        <v>120</v>
      </c>
      <c r="B44" s="22" t="s">
        <v>163</v>
      </c>
      <c r="C44" s="22" t="s">
        <v>204</v>
      </c>
      <c r="D44" s="22" t="s">
        <v>205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451368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451368</v>
      </c>
    </row>
    <row r="45" spans="1:42" x14ac:dyDescent="0.25">
      <c r="A45" s="22" t="s">
        <v>120</v>
      </c>
      <c r="B45" s="22" t="s">
        <v>163</v>
      </c>
      <c r="C45" s="22" t="s">
        <v>206</v>
      </c>
      <c r="D45" s="22" t="s">
        <v>207</v>
      </c>
      <c r="E45" s="22">
        <v>0</v>
      </c>
      <c r="F45" s="22">
        <v>0</v>
      </c>
      <c r="G45" s="22">
        <v>739314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739314</v>
      </c>
    </row>
    <row r="46" spans="1:42" x14ac:dyDescent="0.25">
      <c r="A46" s="22" t="s">
        <v>120</v>
      </c>
      <c r="B46" s="22" t="s">
        <v>163</v>
      </c>
      <c r="C46" s="22" t="s">
        <v>208</v>
      </c>
      <c r="D46" s="22" t="s">
        <v>209</v>
      </c>
      <c r="E46" s="22">
        <v>0</v>
      </c>
      <c r="F46" s="22">
        <v>0</v>
      </c>
      <c r="G46" s="22">
        <v>0</v>
      </c>
      <c r="H46" s="22">
        <v>0</v>
      </c>
      <c r="I46" s="22">
        <v>93588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36841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130429</v>
      </c>
    </row>
    <row r="47" spans="1:42" x14ac:dyDescent="0.25">
      <c r="A47" s="22" t="s">
        <v>120</v>
      </c>
      <c r="B47" s="22" t="s">
        <v>163</v>
      </c>
      <c r="C47" s="22" t="s">
        <v>210</v>
      </c>
      <c r="D47" s="22" t="s">
        <v>211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</row>
    <row r="48" spans="1:42" x14ac:dyDescent="0.25">
      <c r="A48" s="22" t="s">
        <v>120</v>
      </c>
      <c r="B48" s="22" t="s">
        <v>163</v>
      </c>
      <c r="C48" s="22" t="s">
        <v>212</v>
      </c>
      <c r="D48" s="22" t="s">
        <v>213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</row>
    <row r="49" spans="1:42" x14ac:dyDescent="0.25">
      <c r="A49" s="22" t="s">
        <v>120</v>
      </c>
      <c r="B49" s="22" t="s">
        <v>163</v>
      </c>
      <c r="C49" s="22" t="s">
        <v>214</v>
      </c>
      <c r="D49" s="22" t="s">
        <v>215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183309</v>
      </c>
      <c r="U49" s="22">
        <v>613959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797268</v>
      </c>
    </row>
    <row r="50" spans="1:42" x14ac:dyDescent="0.25">
      <c r="A50" s="22" t="s">
        <v>120</v>
      </c>
      <c r="B50" s="22" t="s">
        <v>163</v>
      </c>
      <c r="C50" s="22" t="s">
        <v>216</v>
      </c>
      <c r="D50" s="22" t="s">
        <v>217</v>
      </c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>
        <v>66949</v>
      </c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>
        <v>66949</v>
      </c>
    </row>
    <row r="51" spans="1:42" x14ac:dyDescent="0.25">
      <c r="A51" s="22" t="s">
        <v>120</v>
      </c>
      <c r="B51" s="22" t="s">
        <v>163</v>
      </c>
      <c r="C51" s="22" t="s">
        <v>218</v>
      </c>
      <c r="D51" s="22" t="s">
        <v>219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343248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343248</v>
      </c>
    </row>
    <row r="52" spans="1:42" x14ac:dyDescent="0.25">
      <c r="A52" s="22" t="s">
        <v>120</v>
      </c>
      <c r="B52" s="22" t="s">
        <v>163</v>
      </c>
      <c r="C52" s="22" t="s">
        <v>220</v>
      </c>
      <c r="D52" s="22" t="s">
        <v>221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873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873</v>
      </c>
    </row>
    <row r="53" spans="1:42" x14ac:dyDescent="0.25">
      <c r="A53" s="22" t="s">
        <v>120</v>
      </c>
      <c r="B53" s="22" t="s">
        <v>163</v>
      </c>
      <c r="C53" s="22" t="s">
        <v>222</v>
      </c>
      <c r="D53" s="22" t="s">
        <v>223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161466</v>
      </c>
      <c r="AP53" s="22">
        <v>161466</v>
      </c>
    </row>
    <row r="54" spans="1:42" x14ac:dyDescent="0.25">
      <c r="A54" s="22" t="s">
        <v>120</v>
      </c>
      <c r="B54" s="22" t="s">
        <v>163</v>
      </c>
      <c r="C54" s="22" t="s">
        <v>224</v>
      </c>
      <c r="D54" s="22" t="s">
        <v>225</v>
      </c>
      <c r="E54" s="22">
        <v>0</v>
      </c>
      <c r="F54" s="22">
        <v>0</v>
      </c>
      <c r="G54" s="22">
        <v>364518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4705</v>
      </c>
      <c r="U54" s="22">
        <v>21807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391030</v>
      </c>
    </row>
    <row r="55" spans="1:42" x14ac:dyDescent="0.25">
      <c r="A55" s="22" t="s">
        <v>120</v>
      </c>
      <c r="B55" s="22" t="s">
        <v>163</v>
      </c>
      <c r="C55" s="22" t="s">
        <v>226</v>
      </c>
      <c r="D55" s="22" t="s">
        <v>227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733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733</v>
      </c>
    </row>
    <row r="56" spans="1:42" x14ac:dyDescent="0.25">
      <c r="A56" s="22" t="s">
        <v>120</v>
      </c>
      <c r="B56" s="22" t="s">
        <v>163</v>
      </c>
      <c r="C56" s="22" t="s">
        <v>228</v>
      </c>
      <c r="D56" s="22" t="s">
        <v>229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127937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127937</v>
      </c>
    </row>
    <row r="57" spans="1:42" x14ac:dyDescent="0.25">
      <c r="A57" s="22" t="s">
        <v>120</v>
      </c>
      <c r="B57" s="22" t="s">
        <v>163</v>
      </c>
      <c r="C57" s="22" t="s">
        <v>230</v>
      </c>
      <c r="D57" s="22" t="s">
        <v>231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19041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19041</v>
      </c>
    </row>
    <row r="58" spans="1:42" x14ac:dyDescent="0.25">
      <c r="A58" s="22" t="s">
        <v>120</v>
      </c>
      <c r="B58" s="22" t="s">
        <v>163</v>
      </c>
      <c r="C58" s="22" t="s">
        <v>232</v>
      </c>
      <c r="D58" s="22" t="s">
        <v>233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</row>
    <row r="59" spans="1:42" x14ac:dyDescent="0.25">
      <c r="A59" s="22" t="s">
        <v>120</v>
      </c>
      <c r="B59" s="22" t="s">
        <v>163</v>
      </c>
      <c r="C59" s="22" t="s">
        <v>234</v>
      </c>
      <c r="D59" s="22" t="s">
        <v>235</v>
      </c>
      <c r="E59" s="22">
        <v>0</v>
      </c>
      <c r="F59" s="22">
        <v>3645</v>
      </c>
      <c r="G59" s="22">
        <v>0</v>
      </c>
      <c r="H59" s="22">
        <v>0</v>
      </c>
      <c r="I59" s="22">
        <v>0</v>
      </c>
      <c r="J59" s="22">
        <v>0</v>
      </c>
      <c r="K59" s="22">
        <v>1906</v>
      </c>
      <c r="L59" s="22">
        <v>0</v>
      </c>
      <c r="M59" s="22">
        <v>0</v>
      </c>
      <c r="N59" s="22">
        <v>0</v>
      </c>
      <c r="O59" s="22">
        <v>28641</v>
      </c>
      <c r="P59" s="22">
        <v>0</v>
      </c>
      <c r="Q59" s="22">
        <v>0</v>
      </c>
      <c r="R59" s="22">
        <v>0</v>
      </c>
      <c r="S59" s="22">
        <v>0</v>
      </c>
      <c r="T59" s="22">
        <v>121614</v>
      </c>
      <c r="U59" s="22">
        <v>95372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112574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363752</v>
      </c>
    </row>
    <row r="60" spans="1:42" x14ac:dyDescent="0.25">
      <c r="A60" s="22" t="s">
        <v>120</v>
      </c>
      <c r="B60" s="22" t="s">
        <v>163</v>
      </c>
      <c r="C60" s="22" t="s">
        <v>236</v>
      </c>
      <c r="D60" s="22" t="s">
        <v>237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</row>
    <row r="61" spans="1:42" x14ac:dyDescent="0.25">
      <c r="A61" s="22" t="s">
        <v>120</v>
      </c>
      <c r="B61" s="22" t="s">
        <v>163</v>
      </c>
      <c r="C61" s="22" t="s">
        <v>238</v>
      </c>
      <c r="D61" s="22" t="s">
        <v>239</v>
      </c>
      <c r="E61" s="22">
        <v>0</v>
      </c>
      <c r="F61" s="22">
        <v>51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51</v>
      </c>
    </row>
    <row r="62" spans="1:42" x14ac:dyDescent="0.25">
      <c r="A62" s="22" t="s">
        <v>120</v>
      </c>
      <c r="B62" s="22" t="s">
        <v>163</v>
      </c>
      <c r="C62" s="22" t="s">
        <v>240</v>
      </c>
      <c r="D62" s="22" t="s">
        <v>241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</row>
    <row r="63" spans="1:42" x14ac:dyDescent="0.25">
      <c r="A63" s="22" t="s">
        <v>120</v>
      </c>
      <c r="B63" s="22" t="s">
        <v>163</v>
      </c>
      <c r="C63" s="22" t="s">
        <v>242</v>
      </c>
      <c r="D63" s="22" t="s">
        <v>243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636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636</v>
      </c>
    </row>
    <row r="64" spans="1:42" x14ac:dyDescent="0.25">
      <c r="A64" s="22" t="s">
        <v>120</v>
      </c>
      <c r="B64" s="22" t="s">
        <v>163</v>
      </c>
      <c r="C64" s="22" t="s">
        <v>244</v>
      </c>
      <c r="D64" s="22" t="s">
        <v>245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</row>
    <row r="65" spans="1:42" x14ac:dyDescent="0.25">
      <c r="A65" s="22" t="s">
        <v>120</v>
      </c>
      <c r="B65" s="22" t="s">
        <v>163</v>
      </c>
      <c r="C65" s="22" t="s">
        <v>246</v>
      </c>
      <c r="D65" s="22" t="s">
        <v>247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429192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429192</v>
      </c>
    </row>
    <row r="66" spans="1:42" x14ac:dyDescent="0.25">
      <c r="A66" s="22" t="s">
        <v>120</v>
      </c>
      <c r="B66" s="22" t="s">
        <v>163</v>
      </c>
      <c r="C66" s="22" t="s">
        <v>248</v>
      </c>
      <c r="D66" s="22" t="s">
        <v>249</v>
      </c>
      <c r="E66" s="22">
        <v>0</v>
      </c>
      <c r="F66" s="22">
        <v>0</v>
      </c>
      <c r="G66" s="22">
        <v>0</v>
      </c>
      <c r="H66" s="22">
        <v>0</v>
      </c>
      <c r="I66" s="22">
        <v>39828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1109168</v>
      </c>
      <c r="U66" s="22">
        <v>58470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1207466</v>
      </c>
    </row>
    <row r="67" spans="1:42" x14ac:dyDescent="0.25">
      <c r="A67" s="22" t="s">
        <v>120</v>
      </c>
      <c r="B67" s="22" t="s">
        <v>163</v>
      </c>
      <c r="C67" s="22" t="s">
        <v>250</v>
      </c>
      <c r="D67" s="22" t="s">
        <v>251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120</v>
      </c>
      <c r="B68" s="22" t="s">
        <v>163</v>
      </c>
      <c r="C68" s="22" t="s">
        <v>252</v>
      </c>
      <c r="D68" s="22" t="s">
        <v>253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2425</v>
      </c>
      <c r="U68" s="22">
        <v>0</v>
      </c>
      <c r="V68" s="22">
        <v>918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3343</v>
      </c>
    </row>
    <row r="69" spans="1:42" x14ac:dyDescent="0.25">
      <c r="A69" s="22" t="s">
        <v>120</v>
      </c>
      <c r="B69" s="22" t="s">
        <v>163</v>
      </c>
      <c r="C69" s="22" t="s">
        <v>254</v>
      </c>
      <c r="D69" s="22" t="s">
        <v>255</v>
      </c>
      <c r="E69" s="22">
        <v>0</v>
      </c>
      <c r="F69" s="22">
        <v>11066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2453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13519</v>
      </c>
    </row>
    <row r="70" spans="1:42" x14ac:dyDescent="0.25">
      <c r="A70" s="22" t="s">
        <v>120</v>
      </c>
      <c r="B70" s="22" t="s">
        <v>163</v>
      </c>
      <c r="C70" s="22" t="s">
        <v>256</v>
      </c>
      <c r="D70" s="22" t="s">
        <v>257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</row>
    <row r="71" spans="1:42" x14ac:dyDescent="0.25">
      <c r="A71" s="22" t="s">
        <v>120</v>
      </c>
      <c r="B71" s="22" t="s">
        <v>163</v>
      </c>
      <c r="C71" s="22" t="s">
        <v>258</v>
      </c>
      <c r="D71" s="22" t="s">
        <v>259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8160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8160</v>
      </c>
    </row>
    <row r="72" spans="1:42" x14ac:dyDescent="0.25">
      <c r="A72" s="22" t="s">
        <v>120</v>
      </c>
      <c r="B72" s="22" t="s">
        <v>163</v>
      </c>
      <c r="C72" s="22" t="s">
        <v>260</v>
      </c>
      <c r="D72" s="22" t="s">
        <v>261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14497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14497</v>
      </c>
    </row>
    <row r="73" spans="1:42" x14ac:dyDescent="0.25">
      <c r="A73" s="22" t="s">
        <v>120</v>
      </c>
      <c r="B73" s="22" t="s">
        <v>163</v>
      </c>
      <c r="C73" s="22" t="s">
        <v>262</v>
      </c>
      <c r="D73" s="22" t="s">
        <v>263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994</v>
      </c>
      <c r="U73" s="22">
        <v>1988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87989</v>
      </c>
      <c r="AP73" s="22">
        <v>90971</v>
      </c>
    </row>
    <row r="74" spans="1:42" x14ac:dyDescent="0.25">
      <c r="A74" s="22" t="s">
        <v>120</v>
      </c>
      <c r="B74" s="22" t="s">
        <v>163</v>
      </c>
      <c r="C74" s="22" t="s">
        <v>264</v>
      </c>
      <c r="D74" s="22" t="s">
        <v>265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327865</v>
      </c>
      <c r="P74" s="22">
        <v>0</v>
      </c>
      <c r="Q74" s="22">
        <v>0</v>
      </c>
      <c r="R74" s="22">
        <v>0</v>
      </c>
      <c r="S74" s="22">
        <v>0</v>
      </c>
      <c r="T74" s="22">
        <v>93664</v>
      </c>
      <c r="U74" s="22">
        <v>97552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519081</v>
      </c>
    </row>
    <row r="75" spans="1:42" x14ac:dyDescent="0.25">
      <c r="A75" s="22" t="s">
        <v>120</v>
      </c>
      <c r="B75" s="22" t="s">
        <v>163</v>
      </c>
      <c r="C75" s="22" t="s">
        <v>266</v>
      </c>
      <c r="D75" s="22" t="s">
        <v>267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264144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24355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288499</v>
      </c>
    </row>
    <row r="76" spans="1:42" x14ac:dyDescent="0.25">
      <c r="A76" s="22" t="s">
        <v>120</v>
      </c>
      <c r="B76" s="22" t="s">
        <v>163</v>
      </c>
      <c r="C76" s="22" t="s">
        <v>268</v>
      </c>
      <c r="D76" s="22" t="s">
        <v>269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2518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2518</v>
      </c>
    </row>
    <row r="77" spans="1:42" x14ac:dyDescent="0.25">
      <c r="A77" s="22" t="s">
        <v>120</v>
      </c>
      <c r="B77" s="22" t="s">
        <v>163</v>
      </c>
      <c r="C77" s="22" t="s">
        <v>270</v>
      </c>
      <c r="D77" s="22" t="s">
        <v>271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</row>
    <row r="78" spans="1:42" x14ac:dyDescent="0.25">
      <c r="A78" s="22" t="s">
        <v>120</v>
      </c>
      <c r="B78" s="22" t="s">
        <v>163</v>
      </c>
      <c r="C78" s="22" t="s">
        <v>272</v>
      </c>
      <c r="D78" s="22" t="s">
        <v>273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8700</v>
      </c>
      <c r="P78" s="22">
        <v>0</v>
      </c>
      <c r="Q78" s="22">
        <v>0</v>
      </c>
      <c r="R78" s="22">
        <v>0</v>
      </c>
      <c r="S78" s="22">
        <v>0</v>
      </c>
      <c r="T78" s="22">
        <v>2199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10899</v>
      </c>
    </row>
    <row r="79" spans="1:42" x14ac:dyDescent="0.25">
      <c r="A79" s="22" t="s">
        <v>120</v>
      </c>
      <c r="B79" s="22" t="s">
        <v>163</v>
      </c>
      <c r="C79" s="22" t="s">
        <v>274</v>
      </c>
      <c r="D79" s="22" t="s">
        <v>275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</row>
    <row r="80" spans="1:42" x14ac:dyDescent="0.25">
      <c r="A80" s="22" t="s">
        <v>120</v>
      </c>
      <c r="B80" s="22" t="s">
        <v>163</v>
      </c>
      <c r="C80" s="22" t="s">
        <v>276</v>
      </c>
      <c r="D80" s="22" t="s">
        <v>277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120</v>
      </c>
      <c r="B81" s="22" t="s">
        <v>163</v>
      </c>
      <c r="C81" s="22" t="s">
        <v>278</v>
      </c>
      <c r="D81" s="22" t="s">
        <v>279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120</v>
      </c>
      <c r="B82" s="22" t="s">
        <v>163</v>
      </c>
      <c r="C82" s="22" t="s">
        <v>280</v>
      </c>
      <c r="D82" s="22" t="s">
        <v>281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58541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58541</v>
      </c>
    </row>
    <row r="83" spans="1:42" x14ac:dyDescent="0.25">
      <c r="A83" s="22" t="s">
        <v>120</v>
      </c>
      <c r="B83" s="22" t="s">
        <v>163</v>
      </c>
      <c r="C83" s="22" t="s">
        <v>282</v>
      </c>
      <c r="D83" s="22" t="s">
        <v>283</v>
      </c>
      <c r="E83" s="22">
        <v>0</v>
      </c>
      <c r="F83" s="22">
        <v>38498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38498</v>
      </c>
    </row>
    <row r="84" spans="1:42" x14ac:dyDescent="0.25">
      <c r="A84" s="22" t="s">
        <v>120</v>
      </c>
      <c r="B84" s="22" t="s">
        <v>163</v>
      </c>
      <c r="C84" s="22" t="s">
        <v>284</v>
      </c>
      <c r="D84" s="22" t="s">
        <v>285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41955</v>
      </c>
      <c r="U84" s="22">
        <v>9151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51106</v>
      </c>
    </row>
    <row r="85" spans="1:42" x14ac:dyDescent="0.25">
      <c r="A85" s="22" t="s">
        <v>120</v>
      </c>
      <c r="B85" s="22" t="s">
        <v>163</v>
      </c>
      <c r="C85" s="22" t="s">
        <v>286</v>
      </c>
      <c r="D85" s="22" t="s">
        <v>287</v>
      </c>
      <c r="E85" s="22">
        <v>0</v>
      </c>
      <c r="F85" s="22">
        <v>26299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48840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75139</v>
      </c>
    </row>
    <row r="86" spans="1:42" x14ac:dyDescent="0.25">
      <c r="A86" s="22" t="s">
        <v>120</v>
      </c>
      <c r="B86" s="22" t="s">
        <v>163</v>
      </c>
      <c r="C86" s="22" t="s">
        <v>288</v>
      </c>
      <c r="D86" s="22" t="s">
        <v>289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192472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198667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391139</v>
      </c>
    </row>
    <row r="87" spans="1:42" x14ac:dyDescent="0.25">
      <c r="A87" s="22" t="s">
        <v>120</v>
      </c>
      <c r="B87" s="22" t="s">
        <v>163</v>
      </c>
      <c r="C87" s="22" t="s">
        <v>290</v>
      </c>
      <c r="D87" s="22" t="s">
        <v>291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89609</v>
      </c>
      <c r="P87" s="22">
        <v>0</v>
      </c>
      <c r="Q87" s="22">
        <v>0</v>
      </c>
      <c r="R87" s="22">
        <v>0</v>
      </c>
      <c r="S87" s="22">
        <v>0</v>
      </c>
      <c r="T87" s="22">
        <v>49353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37993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176955</v>
      </c>
    </row>
    <row r="88" spans="1:42" x14ac:dyDescent="0.25">
      <c r="A88" s="22" t="s">
        <v>120</v>
      </c>
      <c r="B88" s="22" t="s">
        <v>292</v>
      </c>
      <c r="C88" s="22" t="s">
        <v>293</v>
      </c>
      <c r="D88" s="22" t="s">
        <v>294</v>
      </c>
      <c r="E88" s="22">
        <v>0</v>
      </c>
      <c r="F88" s="22">
        <v>11068</v>
      </c>
      <c r="G88" s="22">
        <v>0</v>
      </c>
      <c r="H88" s="22">
        <v>0</v>
      </c>
      <c r="I88" s="22">
        <v>8824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46933</v>
      </c>
      <c r="P88" s="22">
        <v>0</v>
      </c>
      <c r="Q88" s="22">
        <v>0</v>
      </c>
      <c r="R88" s="22">
        <v>0</v>
      </c>
      <c r="S88" s="22">
        <v>0</v>
      </c>
      <c r="T88" s="22">
        <v>9725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54084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130634</v>
      </c>
    </row>
    <row r="89" spans="1:42" x14ac:dyDescent="0.25">
      <c r="A89" s="22" t="s">
        <v>120</v>
      </c>
      <c r="B89" s="22" t="s">
        <v>292</v>
      </c>
      <c r="C89" s="22" t="s">
        <v>295</v>
      </c>
      <c r="D89" s="22" t="s">
        <v>296</v>
      </c>
      <c r="E89" s="22">
        <v>0</v>
      </c>
      <c r="F89" s="22">
        <v>227809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35833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263642</v>
      </c>
    </row>
    <row r="90" spans="1:42" x14ac:dyDescent="0.25">
      <c r="A90" s="22" t="s">
        <v>120</v>
      </c>
      <c r="B90" s="22" t="s">
        <v>292</v>
      </c>
      <c r="C90" s="22" t="s">
        <v>297</v>
      </c>
      <c r="D90" s="22" t="s">
        <v>298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57209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57209</v>
      </c>
    </row>
    <row r="91" spans="1:42" x14ac:dyDescent="0.25">
      <c r="A91" s="22" t="s">
        <v>120</v>
      </c>
      <c r="B91" s="22" t="s">
        <v>292</v>
      </c>
      <c r="C91" s="22" t="s">
        <v>299</v>
      </c>
      <c r="D91" s="22" t="s">
        <v>300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</row>
    <row r="92" spans="1:42" x14ac:dyDescent="0.25">
      <c r="A92" s="22" t="s">
        <v>120</v>
      </c>
      <c r="B92" s="22" t="s">
        <v>292</v>
      </c>
      <c r="C92" s="22" t="s">
        <v>301</v>
      </c>
      <c r="D92" s="22" t="s">
        <v>302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75810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75810</v>
      </c>
    </row>
    <row r="93" spans="1:42" x14ac:dyDescent="0.25">
      <c r="A93" s="22" t="s">
        <v>120</v>
      </c>
      <c r="B93" s="22" t="s">
        <v>292</v>
      </c>
      <c r="C93" s="22" t="s">
        <v>303</v>
      </c>
      <c r="D93" s="22" t="s">
        <v>304</v>
      </c>
      <c r="E93" s="22">
        <v>0</v>
      </c>
      <c r="F93" s="22">
        <v>24267</v>
      </c>
      <c r="G93" s="22">
        <v>0</v>
      </c>
      <c r="H93" s="22">
        <v>190512</v>
      </c>
      <c r="I93" s="22">
        <v>20353</v>
      </c>
      <c r="J93" s="22">
        <v>0</v>
      </c>
      <c r="K93" s="22">
        <v>0</v>
      </c>
      <c r="L93" s="22">
        <v>656</v>
      </c>
      <c r="M93" s="22">
        <v>0</v>
      </c>
      <c r="N93" s="22">
        <v>0</v>
      </c>
      <c r="O93" s="22">
        <v>99811</v>
      </c>
      <c r="P93" s="22">
        <v>0</v>
      </c>
      <c r="Q93" s="22">
        <v>0</v>
      </c>
      <c r="R93" s="22">
        <v>0</v>
      </c>
      <c r="S93" s="22">
        <v>0</v>
      </c>
      <c r="T93" s="22">
        <v>10028</v>
      </c>
      <c r="U93" s="22">
        <v>39615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122916</v>
      </c>
      <c r="AJ93" s="22">
        <v>52865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561023</v>
      </c>
    </row>
    <row r="94" spans="1:42" x14ac:dyDescent="0.25">
      <c r="A94" s="22" t="s">
        <v>120</v>
      </c>
      <c r="B94" s="22" t="s">
        <v>292</v>
      </c>
      <c r="C94" s="22" t="s">
        <v>305</v>
      </c>
      <c r="D94" s="22" t="s">
        <v>306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128536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3340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131876</v>
      </c>
    </row>
    <row r="95" spans="1:42" x14ac:dyDescent="0.25">
      <c r="A95" s="22" t="s">
        <v>120</v>
      </c>
      <c r="B95" s="22" t="s">
        <v>292</v>
      </c>
      <c r="C95" s="22" t="s">
        <v>307</v>
      </c>
      <c r="D95" s="22" t="s">
        <v>308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3189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1859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5048</v>
      </c>
    </row>
    <row r="96" spans="1:42" x14ac:dyDescent="0.25">
      <c r="A96" s="22" t="s">
        <v>120</v>
      </c>
      <c r="B96" s="22" t="s">
        <v>292</v>
      </c>
      <c r="C96" s="22" t="s">
        <v>309</v>
      </c>
      <c r="D96" s="22" t="s">
        <v>310</v>
      </c>
      <c r="E96" s="22"/>
      <c r="F96" s="22">
        <v>174762</v>
      </c>
      <c r="G96" s="22"/>
      <c r="H96" s="22"/>
      <c r="I96" s="22">
        <v>1876</v>
      </c>
      <c r="J96" s="22"/>
      <c r="K96" s="22"/>
      <c r="L96" s="22"/>
      <c r="M96" s="22"/>
      <c r="N96" s="22"/>
      <c r="O96" s="22">
        <v>44418</v>
      </c>
      <c r="P96" s="22"/>
      <c r="Q96" s="22"/>
      <c r="R96" s="22">
        <v>46476</v>
      </c>
      <c r="S96" s="22"/>
      <c r="T96" s="22">
        <v>18802</v>
      </c>
      <c r="U96" s="22">
        <v>123741</v>
      </c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>
        <v>39900</v>
      </c>
      <c r="AG96" s="22"/>
      <c r="AH96" s="22"/>
      <c r="AI96" s="22">
        <v>29272</v>
      </c>
      <c r="AJ96" s="22"/>
      <c r="AK96" s="22"/>
      <c r="AL96" s="22"/>
      <c r="AM96" s="22"/>
      <c r="AN96" s="22"/>
      <c r="AO96" s="22"/>
      <c r="AP96" s="22">
        <v>479247</v>
      </c>
    </row>
    <row r="97" spans="1:42" x14ac:dyDescent="0.25">
      <c r="A97" s="22" t="s">
        <v>120</v>
      </c>
      <c r="B97" s="22" t="s">
        <v>292</v>
      </c>
      <c r="C97" s="22" t="s">
        <v>311</v>
      </c>
      <c r="D97" s="22" t="s">
        <v>312</v>
      </c>
      <c r="E97" s="22">
        <v>0</v>
      </c>
      <c r="F97" s="22">
        <v>0</v>
      </c>
      <c r="G97" s="22">
        <v>0</v>
      </c>
      <c r="H97" s="22">
        <v>0</v>
      </c>
      <c r="I97" s="22">
        <v>4307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12051</v>
      </c>
      <c r="P97" s="22">
        <v>0</v>
      </c>
      <c r="Q97" s="22">
        <v>0</v>
      </c>
      <c r="R97" s="22">
        <v>0</v>
      </c>
      <c r="S97" s="22">
        <v>0</v>
      </c>
      <c r="T97" s="22">
        <v>7607</v>
      </c>
      <c r="U97" s="22">
        <v>4859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28824</v>
      </c>
    </row>
    <row r="98" spans="1:42" x14ac:dyDescent="0.25">
      <c r="A98" s="22" t="s">
        <v>120</v>
      </c>
      <c r="B98" s="22" t="s">
        <v>292</v>
      </c>
      <c r="C98" s="22" t="s">
        <v>313</v>
      </c>
      <c r="D98" s="22" t="s">
        <v>314</v>
      </c>
      <c r="E98" s="22">
        <v>0</v>
      </c>
      <c r="F98" s="22">
        <v>0</v>
      </c>
      <c r="G98" s="22">
        <v>0</v>
      </c>
      <c r="H98" s="22">
        <v>0</v>
      </c>
      <c r="I98" s="22">
        <v>9500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16469</v>
      </c>
      <c r="P98" s="22">
        <v>0</v>
      </c>
      <c r="Q98" s="22">
        <v>0</v>
      </c>
      <c r="R98" s="22">
        <v>0</v>
      </c>
      <c r="S98" s="22">
        <v>0</v>
      </c>
      <c r="T98" s="22">
        <v>17385</v>
      </c>
      <c r="U98" s="22">
        <v>28231</v>
      </c>
      <c r="V98" s="22">
        <v>0</v>
      </c>
      <c r="W98" s="22">
        <v>0</v>
      </c>
      <c r="X98" s="22">
        <v>3085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98032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172702</v>
      </c>
    </row>
    <row r="99" spans="1:42" x14ac:dyDescent="0.25">
      <c r="A99" s="22" t="s">
        <v>120</v>
      </c>
      <c r="B99" s="22" t="s">
        <v>292</v>
      </c>
      <c r="C99" s="22" t="s">
        <v>315</v>
      </c>
      <c r="D99" s="22" t="s">
        <v>316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16737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70847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137</v>
      </c>
      <c r="AP99" s="22">
        <v>87721</v>
      </c>
    </row>
    <row r="100" spans="1:42" x14ac:dyDescent="0.25">
      <c r="A100" s="22" t="s">
        <v>120</v>
      </c>
      <c r="B100" s="22" t="s">
        <v>292</v>
      </c>
      <c r="C100" s="22" t="s">
        <v>317</v>
      </c>
      <c r="D100" s="22" t="s">
        <v>318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26632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26632</v>
      </c>
    </row>
    <row r="101" spans="1:42" x14ac:dyDescent="0.25">
      <c r="A101" s="22" t="s">
        <v>120</v>
      </c>
      <c r="B101" s="22" t="s">
        <v>292</v>
      </c>
      <c r="C101" s="22" t="s">
        <v>319</v>
      </c>
      <c r="D101" s="22" t="s">
        <v>320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</row>
    <row r="102" spans="1:42" x14ac:dyDescent="0.25">
      <c r="A102" s="22" t="s">
        <v>120</v>
      </c>
      <c r="B102" s="22" t="s">
        <v>292</v>
      </c>
      <c r="C102" s="22" t="s">
        <v>321</v>
      </c>
      <c r="D102" s="22" t="s">
        <v>322</v>
      </c>
      <c r="E102" s="22">
        <v>0</v>
      </c>
      <c r="F102" s="22">
        <v>0</v>
      </c>
      <c r="G102" s="22">
        <v>0</v>
      </c>
      <c r="H102" s="22">
        <v>0</v>
      </c>
      <c r="I102" s="22">
        <v>2107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26021</v>
      </c>
      <c r="P102" s="22">
        <v>0</v>
      </c>
      <c r="Q102" s="22">
        <v>0</v>
      </c>
      <c r="R102" s="22">
        <v>2086</v>
      </c>
      <c r="S102" s="22">
        <v>0</v>
      </c>
      <c r="T102" s="22">
        <v>29760</v>
      </c>
      <c r="U102" s="22">
        <v>35357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419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95750</v>
      </c>
    </row>
    <row r="103" spans="1:42" x14ac:dyDescent="0.25">
      <c r="A103" s="22" t="s">
        <v>120</v>
      </c>
      <c r="B103" s="22" t="s">
        <v>292</v>
      </c>
      <c r="C103" s="22" t="s">
        <v>323</v>
      </c>
      <c r="D103" s="22" t="s">
        <v>324</v>
      </c>
      <c r="E103" s="22">
        <v>0</v>
      </c>
      <c r="F103" s="22">
        <v>3210</v>
      </c>
      <c r="G103" s="22">
        <v>0</v>
      </c>
      <c r="H103" s="22">
        <v>0</v>
      </c>
      <c r="I103" s="22">
        <v>1082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21942</v>
      </c>
      <c r="P103" s="22">
        <v>0</v>
      </c>
      <c r="Q103" s="22">
        <v>0</v>
      </c>
      <c r="R103" s="22">
        <v>0</v>
      </c>
      <c r="S103" s="22">
        <v>0</v>
      </c>
      <c r="T103" s="22">
        <v>32928</v>
      </c>
      <c r="U103" s="22">
        <v>58409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1616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119187</v>
      </c>
    </row>
    <row r="104" spans="1:42" x14ac:dyDescent="0.25">
      <c r="A104" s="22" t="s">
        <v>120</v>
      </c>
      <c r="B104" s="22" t="s">
        <v>292</v>
      </c>
      <c r="C104" s="22" t="s">
        <v>325</v>
      </c>
      <c r="D104" s="22" t="s">
        <v>326</v>
      </c>
      <c r="E104" s="22">
        <v>0</v>
      </c>
      <c r="F104" s="22">
        <v>2309</v>
      </c>
      <c r="G104" s="22">
        <v>0</v>
      </c>
      <c r="H104" s="22">
        <v>0</v>
      </c>
      <c r="I104" s="22">
        <v>6606</v>
      </c>
      <c r="J104" s="22">
        <v>0</v>
      </c>
      <c r="K104" s="22">
        <v>5121</v>
      </c>
      <c r="L104" s="22">
        <v>0</v>
      </c>
      <c r="M104" s="22">
        <v>0</v>
      </c>
      <c r="N104" s="22">
        <v>0</v>
      </c>
      <c r="O104" s="22">
        <v>18469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519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182902</v>
      </c>
      <c r="AG104" s="22">
        <v>0</v>
      </c>
      <c r="AH104" s="22">
        <v>0</v>
      </c>
      <c r="AI104" s="22">
        <v>22924</v>
      </c>
      <c r="AJ104" s="22">
        <v>85241</v>
      </c>
      <c r="AK104" s="22">
        <v>0</v>
      </c>
      <c r="AL104" s="22">
        <v>56058</v>
      </c>
      <c r="AM104" s="22">
        <v>0</v>
      </c>
      <c r="AN104" s="22">
        <v>617356</v>
      </c>
      <c r="AO104" s="22">
        <v>0</v>
      </c>
      <c r="AP104" s="22">
        <v>997505</v>
      </c>
    </row>
    <row r="105" spans="1:42" x14ac:dyDescent="0.25">
      <c r="A105" s="22" t="s">
        <v>120</v>
      </c>
      <c r="B105" s="22" t="s">
        <v>292</v>
      </c>
      <c r="C105" s="22" t="s">
        <v>327</v>
      </c>
      <c r="D105" s="22" t="s">
        <v>328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8347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8347</v>
      </c>
    </row>
    <row r="106" spans="1:42" x14ac:dyDescent="0.25">
      <c r="A106" s="22" t="s">
        <v>120</v>
      </c>
      <c r="B106" s="22" t="s">
        <v>292</v>
      </c>
      <c r="C106" s="22" t="s">
        <v>329</v>
      </c>
      <c r="D106" s="22" t="s">
        <v>330</v>
      </c>
      <c r="E106" s="22">
        <v>0</v>
      </c>
      <c r="F106" s="22">
        <v>5798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8585</v>
      </c>
      <c r="O106" s="22">
        <v>4610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33834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60663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113490</v>
      </c>
    </row>
    <row r="107" spans="1:42" x14ac:dyDescent="0.25">
      <c r="A107" s="22" t="s">
        <v>120</v>
      </c>
      <c r="B107" s="22" t="s">
        <v>292</v>
      </c>
      <c r="C107" s="22" t="s">
        <v>331</v>
      </c>
      <c r="D107" s="22" t="s">
        <v>332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19666</v>
      </c>
      <c r="P107" s="22">
        <v>0</v>
      </c>
      <c r="Q107" s="22">
        <v>0</v>
      </c>
      <c r="R107" s="22">
        <v>0</v>
      </c>
      <c r="S107" s="22">
        <v>0</v>
      </c>
      <c r="T107" s="22">
        <v>24777</v>
      </c>
      <c r="U107" s="22">
        <v>28398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826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73667</v>
      </c>
    </row>
    <row r="108" spans="1:42" x14ac:dyDescent="0.25">
      <c r="A108" s="22" t="s">
        <v>120</v>
      </c>
      <c r="B108" s="22" t="s">
        <v>292</v>
      </c>
      <c r="C108" s="22" t="s">
        <v>333</v>
      </c>
      <c r="D108" s="22" t="s">
        <v>334</v>
      </c>
      <c r="E108" s="22">
        <v>0</v>
      </c>
      <c r="F108" s="22">
        <v>196126</v>
      </c>
      <c r="G108" s="22">
        <v>0</v>
      </c>
      <c r="H108" s="22">
        <v>0</v>
      </c>
      <c r="I108" s="22">
        <v>4429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116349</v>
      </c>
      <c r="P108" s="22">
        <v>0</v>
      </c>
      <c r="Q108" s="22">
        <v>0</v>
      </c>
      <c r="R108" s="22">
        <v>0</v>
      </c>
      <c r="S108" s="22">
        <v>0</v>
      </c>
      <c r="T108" s="22">
        <v>379807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90780</v>
      </c>
      <c r="AH108" s="22">
        <v>0</v>
      </c>
      <c r="AI108" s="22">
        <v>47401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834892</v>
      </c>
    </row>
    <row r="109" spans="1:42" x14ac:dyDescent="0.25">
      <c r="A109" s="22" t="s">
        <v>120</v>
      </c>
      <c r="B109" s="22" t="s">
        <v>292</v>
      </c>
      <c r="C109" s="22" t="s">
        <v>335</v>
      </c>
      <c r="D109" s="22" t="s">
        <v>336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208377</v>
      </c>
      <c r="U109" s="22">
        <v>49017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8610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266004</v>
      </c>
    </row>
    <row r="110" spans="1:42" x14ac:dyDescent="0.25">
      <c r="A110" s="22" t="s">
        <v>120</v>
      </c>
      <c r="B110" s="22" t="s">
        <v>292</v>
      </c>
      <c r="C110" s="22" t="s">
        <v>337</v>
      </c>
      <c r="D110" s="22" t="s">
        <v>338</v>
      </c>
      <c r="E110" s="22">
        <v>0</v>
      </c>
      <c r="F110" s="22">
        <v>26</v>
      </c>
      <c r="G110" s="22">
        <v>0</v>
      </c>
      <c r="H110" s="22">
        <v>0</v>
      </c>
      <c r="I110" s="22">
        <v>0</v>
      </c>
      <c r="J110" s="22">
        <v>0</v>
      </c>
      <c r="K110" s="22">
        <v>3253</v>
      </c>
      <c r="L110" s="22">
        <v>0</v>
      </c>
      <c r="M110" s="22">
        <v>0</v>
      </c>
      <c r="N110" s="22">
        <v>22716</v>
      </c>
      <c r="O110" s="22">
        <v>25980</v>
      </c>
      <c r="P110" s="22">
        <v>0</v>
      </c>
      <c r="Q110" s="22">
        <v>0</v>
      </c>
      <c r="R110" s="22">
        <v>161294</v>
      </c>
      <c r="S110" s="22">
        <v>0</v>
      </c>
      <c r="T110" s="22">
        <v>55516</v>
      </c>
      <c r="U110" s="22">
        <v>28747</v>
      </c>
      <c r="V110" s="22">
        <v>12896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1825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18206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330459</v>
      </c>
    </row>
    <row r="111" spans="1:42" x14ac:dyDescent="0.25">
      <c r="A111" s="22" t="s">
        <v>120</v>
      </c>
      <c r="B111" s="22" t="s">
        <v>292</v>
      </c>
      <c r="C111" s="22" t="s">
        <v>339</v>
      </c>
      <c r="D111" s="22" t="s">
        <v>340</v>
      </c>
      <c r="E111" s="22">
        <v>0</v>
      </c>
      <c r="F111" s="22">
        <v>0</v>
      </c>
      <c r="G111" s="22">
        <v>0</v>
      </c>
      <c r="H111" s="22">
        <v>0</v>
      </c>
      <c r="I111" s="22">
        <v>10698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10495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2754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23947</v>
      </c>
    </row>
    <row r="112" spans="1:42" x14ac:dyDescent="0.25">
      <c r="A112" s="22" t="s">
        <v>120</v>
      </c>
      <c r="B112" s="22" t="s">
        <v>292</v>
      </c>
      <c r="C112" s="22" t="s">
        <v>341</v>
      </c>
      <c r="D112" s="22" t="s">
        <v>342</v>
      </c>
      <c r="E112" s="22"/>
      <c r="F112" s="22">
        <v>12074</v>
      </c>
      <c r="G112" s="22"/>
      <c r="H112" s="22"/>
      <c r="I112" s="22">
        <v>276234</v>
      </c>
      <c r="J112" s="22"/>
      <c r="K112" s="22">
        <v>266233</v>
      </c>
      <c r="L112" s="22">
        <v>15772</v>
      </c>
      <c r="M112" s="22">
        <v>9242</v>
      </c>
      <c r="N112" s="22">
        <v>3214</v>
      </c>
      <c r="O112" s="22">
        <v>174838</v>
      </c>
      <c r="P112" s="22"/>
      <c r="Q112" s="22"/>
      <c r="R112" s="22">
        <v>34853</v>
      </c>
      <c r="S112" s="22"/>
      <c r="T112" s="22">
        <v>189030</v>
      </c>
      <c r="U112" s="22">
        <v>4650</v>
      </c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>
        <v>178460</v>
      </c>
      <c r="AJ112" s="22">
        <v>31816</v>
      </c>
      <c r="AK112" s="22"/>
      <c r="AL112" s="22"/>
      <c r="AM112" s="22"/>
      <c r="AN112" s="22"/>
      <c r="AO112" s="22"/>
      <c r="AP112" s="22">
        <v>1196416</v>
      </c>
    </row>
    <row r="113" spans="1:42" x14ac:dyDescent="0.25">
      <c r="A113" s="22" t="s">
        <v>120</v>
      </c>
      <c r="B113" s="22" t="s">
        <v>292</v>
      </c>
      <c r="C113" s="22" t="s">
        <v>343</v>
      </c>
      <c r="D113" s="22" t="s">
        <v>344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</row>
    <row r="114" spans="1:42" x14ac:dyDescent="0.25">
      <c r="A114" s="22" t="s">
        <v>120</v>
      </c>
      <c r="B114" s="22" t="s">
        <v>292</v>
      </c>
      <c r="C114" s="22" t="s">
        <v>345</v>
      </c>
      <c r="D114" s="22" t="s">
        <v>346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24344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24344</v>
      </c>
    </row>
    <row r="115" spans="1:42" x14ac:dyDescent="0.25">
      <c r="A115" s="22" t="s">
        <v>120</v>
      </c>
      <c r="B115" s="22" t="s">
        <v>292</v>
      </c>
      <c r="C115" s="22" t="s">
        <v>347</v>
      </c>
      <c r="D115" s="22" t="s">
        <v>348</v>
      </c>
      <c r="E115" s="22">
        <v>0</v>
      </c>
      <c r="F115" s="22">
        <v>0</v>
      </c>
      <c r="G115" s="22">
        <v>0</v>
      </c>
      <c r="H115" s="22">
        <v>0</v>
      </c>
      <c r="I115" s="22">
        <v>1873</v>
      </c>
      <c r="J115" s="22">
        <v>0</v>
      </c>
      <c r="K115" s="22">
        <v>0</v>
      </c>
      <c r="L115" s="22">
        <v>0</v>
      </c>
      <c r="M115" s="22">
        <v>0</v>
      </c>
      <c r="N115" s="22">
        <v>9091</v>
      </c>
      <c r="O115" s="22">
        <v>4794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19237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34995</v>
      </c>
    </row>
    <row r="116" spans="1:42" x14ac:dyDescent="0.25">
      <c r="A116" s="22" t="s">
        <v>120</v>
      </c>
      <c r="B116" s="22" t="s">
        <v>292</v>
      </c>
      <c r="C116" s="22" t="s">
        <v>349</v>
      </c>
      <c r="D116" s="22" t="s">
        <v>350</v>
      </c>
      <c r="E116" s="22">
        <v>0</v>
      </c>
      <c r="F116" s="22">
        <v>12387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15721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5002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33110</v>
      </c>
    </row>
    <row r="117" spans="1:42" x14ac:dyDescent="0.25">
      <c r="A117" s="22" t="s">
        <v>120</v>
      </c>
      <c r="B117" s="22" t="s">
        <v>292</v>
      </c>
      <c r="C117" s="22" t="s">
        <v>351</v>
      </c>
      <c r="D117" s="22" t="s">
        <v>352</v>
      </c>
      <c r="E117" s="22">
        <v>0</v>
      </c>
      <c r="F117" s="22">
        <v>0</v>
      </c>
      <c r="G117" s="22">
        <v>0</v>
      </c>
      <c r="H117" s="22">
        <v>60569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94850</v>
      </c>
      <c r="O117" s="22">
        <v>75857</v>
      </c>
      <c r="P117" s="22">
        <v>0</v>
      </c>
      <c r="Q117" s="22">
        <v>0</v>
      </c>
      <c r="R117" s="22">
        <v>0</v>
      </c>
      <c r="S117" s="22">
        <v>0</v>
      </c>
      <c r="T117" s="22">
        <v>910</v>
      </c>
      <c r="U117" s="22">
        <v>92479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59804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384469</v>
      </c>
    </row>
    <row r="118" spans="1:42" x14ac:dyDescent="0.25">
      <c r="A118" s="22" t="s">
        <v>120</v>
      </c>
      <c r="B118" s="22" t="s">
        <v>292</v>
      </c>
      <c r="C118" s="22" t="s">
        <v>353</v>
      </c>
      <c r="D118" s="22" t="s">
        <v>354</v>
      </c>
      <c r="E118" s="22">
        <v>0</v>
      </c>
      <c r="F118" s="22">
        <v>12841</v>
      </c>
      <c r="G118" s="22">
        <v>0</v>
      </c>
      <c r="H118" s="22">
        <v>0</v>
      </c>
      <c r="I118" s="22">
        <v>18366</v>
      </c>
      <c r="J118" s="22">
        <v>0</v>
      </c>
      <c r="K118" s="22">
        <v>0</v>
      </c>
      <c r="L118" s="22">
        <v>0</v>
      </c>
      <c r="M118" s="22">
        <v>0</v>
      </c>
      <c r="N118" s="22">
        <v>9031</v>
      </c>
      <c r="O118" s="22">
        <v>41390</v>
      </c>
      <c r="P118" s="22">
        <v>0</v>
      </c>
      <c r="Q118" s="22">
        <v>0</v>
      </c>
      <c r="R118" s="22">
        <v>0</v>
      </c>
      <c r="S118" s="22">
        <v>0</v>
      </c>
      <c r="T118" s="22">
        <v>39615</v>
      </c>
      <c r="U118" s="22">
        <v>20395</v>
      </c>
      <c r="V118" s="22">
        <v>11280</v>
      </c>
      <c r="W118" s="22">
        <v>0</v>
      </c>
      <c r="X118" s="22">
        <v>0</v>
      </c>
      <c r="Y118" s="22">
        <v>51268</v>
      </c>
      <c r="Z118" s="22">
        <v>0</v>
      </c>
      <c r="AA118" s="22">
        <v>62829</v>
      </c>
      <c r="AB118" s="22">
        <v>0</v>
      </c>
      <c r="AC118" s="22">
        <v>0</v>
      </c>
      <c r="AD118" s="22">
        <v>5426</v>
      </c>
      <c r="AE118" s="22">
        <v>0</v>
      </c>
      <c r="AF118" s="22">
        <v>0</v>
      </c>
      <c r="AG118" s="22">
        <v>0</v>
      </c>
      <c r="AH118" s="22">
        <v>0</v>
      </c>
      <c r="AI118" s="22">
        <v>60179</v>
      </c>
      <c r="AJ118" s="22">
        <v>56162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388782</v>
      </c>
    </row>
    <row r="119" spans="1:42" x14ac:dyDescent="0.25">
      <c r="A119" s="22" t="s">
        <v>120</v>
      </c>
      <c r="B119" s="22" t="s">
        <v>292</v>
      </c>
      <c r="C119" s="22" t="s">
        <v>355</v>
      </c>
      <c r="D119" s="22" t="s">
        <v>356</v>
      </c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>
        <v>156540</v>
      </c>
      <c r="U119" s="22">
        <v>22502</v>
      </c>
      <c r="V119" s="22"/>
      <c r="W119" s="22"/>
      <c r="X119" s="22"/>
      <c r="Y119" s="22"/>
      <c r="Z119" s="22"/>
      <c r="AA119" s="22"/>
      <c r="AB119" s="22"/>
      <c r="AC119" s="22"/>
      <c r="AD119" s="22"/>
      <c r="AE119" s="22">
        <v>14138</v>
      </c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>
        <v>193180</v>
      </c>
    </row>
    <row r="120" spans="1:42" x14ac:dyDescent="0.25">
      <c r="A120" s="22" t="s">
        <v>120</v>
      </c>
      <c r="B120" s="22" t="s">
        <v>292</v>
      </c>
      <c r="C120" s="22" t="s">
        <v>357</v>
      </c>
      <c r="D120" s="22" t="s">
        <v>358</v>
      </c>
      <c r="E120" s="22">
        <v>0</v>
      </c>
      <c r="F120" s="22">
        <v>14201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14201</v>
      </c>
    </row>
    <row r="121" spans="1:42" x14ac:dyDescent="0.25">
      <c r="A121" s="22" t="s">
        <v>120</v>
      </c>
      <c r="B121" s="22" t="s">
        <v>292</v>
      </c>
      <c r="C121" s="22" t="s">
        <v>359</v>
      </c>
      <c r="D121" s="22" t="s">
        <v>360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208275</v>
      </c>
      <c r="P121" s="22">
        <v>0</v>
      </c>
      <c r="Q121" s="22">
        <v>0</v>
      </c>
      <c r="R121" s="22">
        <v>0</v>
      </c>
      <c r="S121" s="22">
        <v>0</v>
      </c>
      <c r="T121" s="22">
        <v>118595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59376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386246</v>
      </c>
    </row>
    <row r="122" spans="1:42" x14ac:dyDescent="0.25">
      <c r="A122" s="22" t="s">
        <v>120</v>
      </c>
      <c r="B122" s="22" t="s">
        <v>292</v>
      </c>
      <c r="C122" s="22" t="s">
        <v>361</v>
      </c>
      <c r="D122" s="22" t="s">
        <v>362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614</v>
      </c>
      <c r="S122" s="22">
        <v>0</v>
      </c>
      <c r="T122" s="22">
        <v>19146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1388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21148</v>
      </c>
    </row>
    <row r="123" spans="1:42" x14ac:dyDescent="0.25">
      <c r="A123" s="22" t="s">
        <v>120</v>
      </c>
      <c r="B123" s="22" t="s">
        <v>292</v>
      </c>
      <c r="C123" s="22" t="s">
        <v>363</v>
      </c>
      <c r="D123" s="22" t="s">
        <v>364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4454</v>
      </c>
      <c r="O123" s="22">
        <v>125500</v>
      </c>
      <c r="P123" s="22">
        <v>0</v>
      </c>
      <c r="Q123" s="22">
        <v>0</v>
      </c>
      <c r="R123" s="22">
        <v>0</v>
      </c>
      <c r="S123" s="22">
        <v>0</v>
      </c>
      <c r="T123" s="22">
        <v>20434</v>
      </c>
      <c r="U123" s="22">
        <v>32901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183289</v>
      </c>
    </row>
    <row r="124" spans="1:42" x14ac:dyDescent="0.25">
      <c r="A124" s="22" t="s">
        <v>120</v>
      </c>
      <c r="B124" s="22" t="s">
        <v>292</v>
      </c>
      <c r="C124" s="22" t="s">
        <v>365</v>
      </c>
      <c r="D124" s="22" t="s">
        <v>366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1821</v>
      </c>
      <c r="P124" s="22">
        <v>0</v>
      </c>
      <c r="Q124" s="22">
        <v>0</v>
      </c>
      <c r="R124" s="22">
        <v>0</v>
      </c>
      <c r="S124" s="22">
        <v>0</v>
      </c>
      <c r="T124" s="22">
        <v>10561</v>
      </c>
      <c r="U124" s="22">
        <v>1078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658</v>
      </c>
      <c r="AB124" s="22">
        <v>0</v>
      </c>
      <c r="AC124" s="22">
        <v>0</v>
      </c>
      <c r="AD124" s="22">
        <v>20347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34465</v>
      </c>
    </row>
    <row r="125" spans="1:42" x14ac:dyDescent="0.25">
      <c r="A125" s="22" t="s">
        <v>120</v>
      </c>
      <c r="B125" s="22" t="s">
        <v>292</v>
      </c>
      <c r="C125" s="22" t="s">
        <v>367</v>
      </c>
      <c r="D125" s="22" t="s">
        <v>368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7862</v>
      </c>
      <c r="P125" s="22">
        <v>0</v>
      </c>
      <c r="Q125" s="22">
        <v>0</v>
      </c>
      <c r="R125" s="22">
        <v>0</v>
      </c>
      <c r="S125" s="22">
        <v>0</v>
      </c>
      <c r="T125" s="22">
        <v>32156</v>
      </c>
      <c r="U125" s="22">
        <v>7350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5113</v>
      </c>
      <c r="AJ125" s="22">
        <v>0</v>
      </c>
      <c r="AK125" s="22">
        <v>0</v>
      </c>
      <c r="AL125" s="22">
        <v>0</v>
      </c>
      <c r="AM125" s="22">
        <v>0</v>
      </c>
      <c r="AN125" s="22">
        <v>256</v>
      </c>
      <c r="AO125" s="22">
        <v>0</v>
      </c>
      <c r="AP125" s="22">
        <v>52737</v>
      </c>
    </row>
    <row r="126" spans="1:42" x14ac:dyDescent="0.25">
      <c r="A126" s="22" t="s">
        <v>120</v>
      </c>
      <c r="B126" s="22" t="s">
        <v>292</v>
      </c>
      <c r="C126" s="22" t="s">
        <v>369</v>
      </c>
      <c r="D126" s="22" t="s">
        <v>370</v>
      </c>
      <c r="E126" s="22">
        <v>0</v>
      </c>
      <c r="F126" s="22">
        <v>0</v>
      </c>
      <c r="G126" s="22">
        <v>5142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42584</v>
      </c>
      <c r="P126" s="22">
        <v>0</v>
      </c>
      <c r="Q126" s="22">
        <v>0</v>
      </c>
      <c r="R126" s="22">
        <v>0</v>
      </c>
      <c r="S126" s="22">
        <v>0</v>
      </c>
      <c r="T126" s="22">
        <v>32208</v>
      </c>
      <c r="U126" s="22">
        <v>53995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8648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142577</v>
      </c>
    </row>
    <row r="127" spans="1:42" x14ac:dyDescent="0.25">
      <c r="A127" s="22" t="s">
        <v>120</v>
      </c>
      <c r="B127" s="22" t="s">
        <v>292</v>
      </c>
      <c r="C127" s="22" t="s">
        <v>371</v>
      </c>
      <c r="D127" s="22" t="s">
        <v>372</v>
      </c>
      <c r="E127" s="22"/>
      <c r="F127" s="22">
        <v>9534</v>
      </c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>
        <v>26379</v>
      </c>
      <c r="U127" s="22">
        <v>103499</v>
      </c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>
        <v>2384</v>
      </c>
      <c r="AK127" s="22"/>
      <c r="AL127" s="22"/>
      <c r="AM127" s="22"/>
      <c r="AN127" s="22"/>
      <c r="AO127" s="22"/>
      <c r="AP127" s="22">
        <v>141796</v>
      </c>
    </row>
    <row r="128" spans="1:42" x14ac:dyDescent="0.25">
      <c r="A128" s="22" t="s">
        <v>120</v>
      </c>
      <c r="B128" s="22" t="s">
        <v>292</v>
      </c>
      <c r="C128" s="22" t="s">
        <v>373</v>
      </c>
      <c r="D128" s="22" t="s">
        <v>374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1376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1376</v>
      </c>
    </row>
    <row r="129" spans="1:42" x14ac:dyDescent="0.25">
      <c r="A129" s="22" t="s">
        <v>120</v>
      </c>
      <c r="B129" s="22" t="s">
        <v>292</v>
      </c>
      <c r="C129" s="22" t="s">
        <v>375</v>
      </c>
      <c r="D129" s="22" t="s">
        <v>376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45116</v>
      </c>
      <c r="U129" s="22">
        <v>242906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288022</v>
      </c>
    </row>
    <row r="130" spans="1:42" x14ac:dyDescent="0.25">
      <c r="A130" s="22" t="s">
        <v>120</v>
      </c>
      <c r="B130" s="22" t="s">
        <v>292</v>
      </c>
      <c r="C130" s="22" t="s">
        <v>377</v>
      </c>
      <c r="D130" s="22" t="s">
        <v>378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1767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1767</v>
      </c>
    </row>
    <row r="131" spans="1:42" x14ac:dyDescent="0.25">
      <c r="A131" s="22" t="s">
        <v>120</v>
      </c>
      <c r="B131" s="22" t="s">
        <v>292</v>
      </c>
      <c r="C131" s="22" t="s">
        <v>379</v>
      </c>
      <c r="D131" s="22" t="s">
        <v>380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12612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12612</v>
      </c>
    </row>
    <row r="132" spans="1:42" x14ac:dyDescent="0.25">
      <c r="A132" s="22" t="s">
        <v>120</v>
      </c>
      <c r="B132" s="22" t="s">
        <v>292</v>
      </c>
      <c r="C132" s="22" t="s">
        <v>381</v>
      </c>
      <c r="D132" s="22" t="s">
        <v>382</v>
      </c>
      <c r="E132" s="22">
        <v>0</v>
      </c>
      <c r="F132" s="22">
        <v>2687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2961</v>
      </c>
      <c r="P132" s="22">
        <v>0</v>
      </c>
      <c r="Q132" s="22">
        <v>0</v>
      </c>
      <c r="R132" s="22">
        <v>0</v>
      </c>
      <c r="S132" s="22">
        <v>0</v>
      </c>
      <c r="T132" s="22">
        <v>34740</v>
      </c>
      <c r="U132" s="22">
        <v>6311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2319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49018</v>
      </c>
    </row>
    <row r="133" spans="1:42" x14ac:dyDescent="0.25">
      <c r="A133" s="22" t="s">
        <v>120</v>
      </c>
      <c r="B133" s="22" t="s">
        <v>292</v>
      </c>
      <c r="C133" s="22" t="s">
        <v>383</v>
      </c>
      <c r="D133" s="22" t="s">
        <v>384</v>
      </c>
      <c r="E133" s="22">
        <v>0</v>
      </c>
      <c r="F133" s="22">
        <v>105485</v>
      </c>
      <c r="G133" s="22">
        <v>0</v>
      </c>
      <c r="H133" s="22">
        <v>0</v>
      </c>
      <c r="I133" s="22">
        <v>23653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89039</v>
      </c>
      <c r="P133" s="22">
        <v>0</v>
      </c>
      <c r="Q133" s="22">
        <v>0</v>
      </c>
      <c r="R133" s="22">
        <v>0</v>
      </c>
      <c r="S133" s="22">
        <v>0</v>
      </c>
      <c r="T133" s="22">
        <v>160640</v>
      </c>
      <c r="U133" s="22">
        <v>12187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6592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397596</v>
      </c>
    </row>
    <row r="134" spans="1:42" x14ac:dyDescent="0.25">
      <c r="A134" s="22" t="s">
        <v>120</v>
      </c>
      <c r="B134" s="22" t="s">
        <v>292</v>
      </c>
      <c r="C134" s="22" t="s">
        <v>385</v>
      </c>
      <c r="D134" s="22" t="s">
        <v>386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62375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16516</v>
      </c>
      <c r="AG134" s="22">
        <v>51736</v>
      </c>
      <c r="AH134" s="22">
        <v>0</v>
      </c>
      <c r="AI134" s="22">
        <v>135530</v>
      </c>
      <c r="AJ134" s="22">
        <v>11175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277332</v>
      </c>
    </row>
    <row r="135" spans="1:42" x14ac:dyDescent="0.25">
      <c r="A135" s="22" t="s">
        <v>120</v>
      </c>
      <c r="B135" s="22" t="s">
        <v>292</v>
      </c>
      <c r="C135" s="22" t="s">
        <v>387</v>
      </c>
      <c r="D135" s="22" t="s">
        <v>388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</row>
    <row r="136" spans="1:42" x14ac:dyDescent="0.25">
      <c r="A136" s="22" t="s">
        <v>120</v>
      </c>
      <c r="B136" s="22" t="s">
        <v>292</v>
      </c>
      <c r="C136" s="22" t="s">
        <v>389</v>
      </c>
      <c r="D136" s="22" t="s">
        <v>390</v>
      </c>
      <c r="E136" s="22">
        <v>0</v>
      </c>
      <c r="F136" s="22">
        <v>191592</v>
      </c>
      <c r="G136" s="22">
        <v>0</v>
      </c>
      <c r="H136" s="22">
        <v>126771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332258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33060</v>
      </c>
      <c r="AF136" s="22">
        <v>0</v>
      </c>
      <c r="AG136" s="22">
        <v>0</v>
      </c>
      <c r="AH136" s="22">
        <v>0</v>
      </c>
      <c r="AI136" s="22">
        <v>8952</v>
      </c>
      <c r="AJ136" s="22">
        <v>92846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785479</v>
      </c>
    </row>
    <row r="137" spans="1:42" x14ac:dyDescent="0.25">
      <c r="A137" s="22" t="s">
        <v>120</v>
      </c>
      <c r="B137" s="22" t="s">
        <v>292</v>
      </c>
      <c r="C137" s="22" t="s">
        <v>391</v>
      </c>
      <c r="D137" s="22" t="s">
        <v>392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</row>
    <row r="138" spans="1:42" x14ac:dyDescent="0.25">
      <c r="A138" s="22" t="s">
        <v>120</v>
      </c>
      <c r="B138" s="22" t="s">
        <v>292</v>
      </c>
      <c r="C138" s="22" t="s">
        <v>393</v>
      </c>
      <c r="D138" s="22" t="s">
        <v>394</v>
      </c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>
        <v>24940</v>
      </c>
      <c r="U138" s="22">
        <v>2956</v>
      </c>
      <c r="V138" s="22"/>
      <c r="W138" s="22"/>
      <c r="X138" s="22"/>
      <c r="Y138" s="22"/>
      <c r="Z138" s="22"/>
      <c r="AA138" s="22"/>
      <c r="AB138" s="22"/>
      <c r="AC138" s="22"/>
      <c r="AD138" s="22">
        <v>6161</v>
      </c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>
        <v>34057</v>
      </c>
    </row>
    <row r="139" spans="1:42" x14ac:dyDescent="0.25">
      <c r="A139" s="22" t="s">
        <v>120</v>
      </c>
      <c r="B139" s="22" t="s">
        <v>292</v>
      </c>
      <c r="C139" s="22" t="s">
        <v>395</v>
      </c>
      <c r="D139" s="22" t="s">
        <v>396</v>
      </c>
      <c r="E139" s="22">
        <v>0</v>
      </c>
      <c r="F139" s="22">
        <v>0</v>
      </c>
      <c r="G139" s="22">
        <v>0</v>
      </c>
      <c r="H139" s="22">
        <v>0</v>
      </c>
      <c r="I139" s="22">
        <v>963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10388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11351</v>
      </c>
    </row>
    <row r="140" spans="1:42" x14ac:dyDescent="0.25">
      <c r="A140" s="22" t="s">
        <v>120</v>
      </c>
      <c r="B140" s="22" t="s">
        <v>292</v>
      </c>
      <c r="C140" s="22" t="s">
        <v>397</v>
      </c>
      <c r="D140" s="22" t="s">
        <v>398</v>
      </c>
      <c r="E140" s="22">
        <v>0</v>
      </c>
      <c r="F140" s="22">
        <v>54246</v>
      </c>
      <c r="G140" s="22">
        <v>0</v>
      </c>
      <c r="H140" s="22">
        <v>0</v>
      </c>
      <c r="I140" s="22">
        <v>29738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283119</v>
      </c>
      <c r="P140" s="22">
        <v>0</v>
      </c>
      <c r="Q140" s="22">
        <v>0</v>
      </c>
      <c r="R140" s="22">
        <v>7274</v>
      </c>
      <c r="S140" s="22">
        <v>0</v>
      </c>
      <c r="T140" s="22">
        <v>71508</v>
      </c>
      <c r="U140" s="22">
        <v>78211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124548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167691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816335</v>
      </c>
    </row>
    <row r="141" spans="1:42" x14ac:dyDescent="0.25">
      <c r="A141" s="22" t="s">
        <v>120</v>
      </c>
      <c r="B141" s="22" t="s">
        <v>292</v>
      </c>
      <c r="C141" s="22" t="s">
        <v>399</v>
      </c>
      <c r="D141" s="22" t="s">
        <v>400</v>
      </c>
      <c r="E141" s="22">
        <v>0</v>
      </c>
      <c r="F141" s="22">
        <v>0</v>
      </c>
      <c r="G141" s="22">
        <v>0</v>
      </c>
      <c r="H141" s="22">
        <v>0</v>
      </c>
      <c r="I141" s="22">
        <v>972</v>
      </c>
      <c r="J141" s="22">
        <v>0</v>
      </c>
      <c r="K141" s="22">
        <v>0</v>
      </c>
      <c r="L141" s="22">
        <v>0</v>
      </c>
      <c r="M141" s="22">
        <v>0</v>
      </c>
      <c r="N141" s="22">
        <v>26388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22419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49779</v>
      </c>
    </row>
    <row r="142" spans="1:42" x14ac:dyDescent="0.25">
      <c r="A142" s="22" t="s">
        <v>120</v>
      </c>
      <c r="B142" s="22" t="s">
        <v>292</v>
      </c>
      <c r="C142" s="22" t="s">
        <v>401</v>
      </c>
      <c r="D142" s="22" t="s">
        <v>402</v>
      </c>
      <c r="E142" s="22">
        <v>0</v>
      </c>
      <c r="F142" s="22">
        <v>0</v>
      </c>
      <c r="G142" s="22">
        <v>0</v>
      </c>
      <c r="H142" s="22">
        <v>0</v>
      </c>
      <c r="I142" s="22">
        <v>11591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2482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14073</v>
      </c>
    </row>
    <row r="143" spans="1:42" x14ac:dyDescent="0.25">
      <c r="A143" s="22" t="s">
        <v>120</v>
      </c>
      <c r="B143" s="22" t="s">
        <v>292</v>
      </c>
      <c r="C143" s="22" t="s">
        <v>403</v>
      </c>
      <c r="D143" s="22" t="s">
        <v>404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19823</v>
      </c>
      <c r="O143" s="22">
        <v>0</v>
      </c>
      <c r="P143" s="22">
        <v>0</v>
      </c>
      <c r="Q143" s="22">
        <v>0</v>
      </c>
      <c r="R143" s="22">
        <v>28084</v>
      </c>
      <c r="S143" s="22">
        <v>0</v>
      </c>
      <c r="T143" s="22">
        <v>18912</v>
      </c>
      <c r="U143" s="22">
        <v>46548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113367</v>
      </c>
    </row>
    <row r="144" spans="1:42" x14ac:dyDescent="0.25">
      <c r="A144" s="22" t="s">
        <v>120</v>
      </c>
      <c r="B144" s="22" t="s">
        <v>292</v>
      </c>
      <c r="C144" s="22" t="s">
        <v>405</v>
      </c>
      <c r="D144" s="22" t="s">
        <v>406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23746</v>
      </c>
      <c r="P144" s="22">
        <v>0</v>
      </c>
      <c r="Q144" s="22">
        <v>0</v>
      </c>
      <c r="R144" s="22">
        <v>0</v>
      </c>
      <c r="S144" s="22">
        <v>0</v>
      </c>
      <c r="T144" s="22">
        <v>97961</v>
      </c>
      <c r="U144" s="22">
        <v>813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3700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126220</v>
      </c>
    </row>
    <row r="145" spans="1:42" x14ac:dyDescent="0.25">
      <c r="A145" s="22" t="s">
        <v>120</v>
      </c>
      <c r="B145" s="22" t="s">
        <v>292</v>
      </c>
      <c r="C145" s="22" t="s">
        <v>407</v>
      </c>
      <c r="D145" s="22" t="s">
        <v>408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3390</v>
      </c>
      <c r="O145" s="22">
        <v>25132</v>
      </c>
      <c r="P145" s="22">
        <v>0</v>
      </c>
      <c r="Q145" s="22">
        <v>0</v>
      </c>
      <c r="R145" s="22">
        <v>0</v>
      </c>
      <c r="S145" s="22">
        <v>0</v>
      </c>
      <c r="T145" s="22">
        <v>12912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8479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49913</v>
      </c>
    </row>
    <row r="146" spans="1:42" x14ac:dyDescent="0.25">
      <c r="A146" s="22" t="s">
        <v>120</v>
      </c>
      <c r="B146" s="22" t="s">
        <v>292</v>
      </c>
      <c r="C146" s="22" t="s">
        <v>409</v>
      </c>
      <c r="D146" s="22" t="s">
        <v>410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9281</v>
      </c>
      <c r="P146" s="22">
        <v>0</v>
      </c>
      <c r="Q146" s="22">
        <v>0</v>
      </c>
      <c r="R146" s="22">
        <v>0</v>
      </c>
      <c r="S146" s="22">
        <v>0</v>
      </c>
      <c r="T146" s="22">
        <v>27479</v>
      </c>
      <c r="U146" s="22">
        <v>2298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479</v>
      </c>
      <c r="AB146" s="22">
        <v>0</v>
      </c>
      <c r="AC146" s="22">
        <v>0</v>
      </c>
      <c r="AD146" s="22">
        <v>0</v>
      </c>
      <c r="AE146" s="22">
        <v>0</v>
      </c>
      <c r="AF146" s="22">
        <v>2064</v>
      </c>
      <c r="AG146" s="22">
        <v>0</v>
      </c>
      <c r="AH146" s="22">
        <v>0</v>
      </c>
      <c r="AI146" s="22">
        <v>631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42232</v>
      </c>
    </row>
    <row r="147" spans="1:42" x14ac:dyDescent="0.25">
      <c r="A147" s="22" t="s">
        <v>120</v>
      </c>
      <c r="B147" s="22" t="s">
        <v>292</v>
      </c>
      <c r="C147" s="22" t="s">
        <v>411</v>
      </c>
      <c r="D147" s="22" t="s">
        <v>412</v>
      </c>
      <c r="E147" s="22">
        <v>0</v>
      </c>
      <c r="F147" s="22">
        <v>10426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14504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24930</v>
      </c>
    </row>
    <row r="148" spans="1:42" x14ac:dyDescent="0.25">
      <c r="A148" s="22" t="s">
        <v>120</v>
      </c>
      <c r="B148" s="22" t="s">
        <v>292</v>
      </c>
      <c r="C148" s="22" t="s">
        <v>413</v>
      </c>
      <c r="D148" s="22" t="s">
        <v>414</v>
      </c>
      <c r="E148" s="22">
        <v>0</v>
      </c>
      <c r="F148" s="22">
        <v>0</v>
      </c>
      <c r="G148" s="22">
        <v>0</v>
      </c>
      <c r="H148" s="22">
        <v>0</v>
      </c>
      <c r="I148" s="22">
        <v>6320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7388</v>
      </c>
      <c r="P148" s="22">
        <v>0</v>
      </c>
      <c r="Q148" s="22">
        <v>0</v>
      </c>
      <c r="R148" s="22">
        <v>0</v>
      </c>
      <c r="S148" s="22">
        <v>0</v>
      </c>
      <c r="T148" s="22">
        <v>11602</v>
      </c>
      <c r="U148" s="22">
        <v>291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25601</v>
      </c>
    </row>
    <row r="149" spans="1:42" x14ac:dyDescent="0.25">
      <c r="A149" s="22" t="s">
        <v>120</v>
      </c>
      <c r="B149" s="22" t="s">
        <v>292</v>
      </c>
      <c r="C149" s="22" t="s">
        <v>415</v>
      </c>
      <c r="D149" s="22" t="s">
        <v>416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23630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36822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60452</v>
      </c>
    </row>
    <row r="150" spans="1:42" x14ac:dyDescent="0.25">
      <c r="A150" s="22" t="s">
        <v>120</v>
      </c>
      <c r="B150" s="22" t="s">
        <v>292</v>
      </c>
      <c r="C150" s="22" t="s">
        <v>417</v>
      </c>
      <c r="D150" s="22" t="s">
        <v>418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19347</v>
      </c>
      <c r="P150" s="22">
        <v>0</v>
      </c>
      <c r="Q150" s="22">
        <v>0</v>
      </c>
      <c r="R150" s="22">
        <v>0</v>
      </c>
      <c r="S150" s="22">
        <v>0</v>
      </c>
      <c r="T150" s="22">
        <v>7791</v>
      </c>
      <c r="U150" s="22">
        <v>1051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28189</v>
      </c>
    </row>
    <row r="151" spans="1:42" x14ac:dyDescent="0.25">
      <c r="A151" s="22" t="s">
        <v>120</v>
      </c>
      <c r="B151" s="22" t="s">
        <v>292</v>
      </c>
      <c r="C151" s="22" t="s">
        <v>419</v>
      </c>
      <c r="D151" s="22" t="s">
        <v>420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1760</v>
      </c>
      <c r="O151" s="22">
        <v>5037</v>
      </c>
      <c r="P151" s="22">
        <v>0</v>
      </c>
      <c r="Q151" s="22">
        <v>0</v>
      </c>
      <c r="R151" s="22">
        <v>0</v>
      </c>
      <c r="S151" s="22">
        <v>0</v>
      </c>
      <c r="T151" s="22">
        <v>25690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106282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138769</v>
      </c>
    </row>
    <row r="152" spans="1:42" x14ac:dyDescent="0.25">
      <c r="A152" s="22" t="s">
        <v>120</v>
      </c>
      <c r="B152" s="22" t="s">
        <v>292</v>
      </c>
      <c r="C152" s="22" t="s">
        <v>421</v>
      </c>
      <c r="D152" s="22" t="s">
        <v>422</v>
      </c>
      <c r="E152" s="22"/>
      <c r="F152" s="22">
        <v>89810</v>
      </c>
      <c r="G152" s="22"/>
      <c r="H152" s="22"/>
      <c r="I152" s="22">
        <v>150509</v>
      </c>
      <c r="J152" s="22"/>
      <c r="K152" s="22"/>
      <c r="L152" s="22"/>
      <c r="M152" s="22"/>
      <c r="N152" s="22"/>
      <c r="O152" s="22"/>
      <c r="P152" s="22"/>
      <c r="Q152" s="22"/>
      <c r="R152" s="22">
        <v>4338</v>
      </c>
      <c r="S152" s="22"/>
      <c r="T152" s="22">
        <v>88807</v>
      </c>
      <c r="U152" s="22">
        <v>157380</v>
      </c>
      <c r="V152" s="22"/>
      <c r="W152" s="22"/>
      <c r="X152" s="22"/>
      <c r="Y152" s="22"/>
      <c r="Z152" s="22"/>
      <c r="AA152" s="22"/>
      <c r="AB152" s="22">
        <v>35782</v>
      </c>
      <c r="AC152" s="22"/>
      <c r="AD152" s="22"/>
      <c r="AE152" s="22"/>
      <c r="AF152" s="22"/>
      <c r="AG152" s="22"/>
      <c r="AH152" s="22"/>
      <c r="AI152" s="22">
        <v>871483</v>
      </c>
      <c r="AJ152" s="22"/>
      <c r="AK152" s="22"/>
      <c r="AL152" s="22"/>
      <c r="AM152" s="22"/>
      <c r="AN152" s="22"/>
      <c r="AO152" s="22"/>
      <c r="AP152" s="22">
        <v>1398109</v>
      </c>
    </row>
    <row r="153" spans="1:42" x14ac:dyDescent="0.25">
      <c r="A153" s="22" t="s">
        <v>120</v>
      </c>
      <c r="B153" s="22" t="s">
        <v>292</v>
      </c>
      <c r="C153" s="22" t="s">
        <v>423</v>
      </c>
      <c r="D153" s="22" t="s">
        <v>424</v>
      </c>
      <c r="E153" s="22"/>
      <c r="F153" s="22"/>
      <c r="G153" s="22"/>
      <c r="H153" s="22">
        <v>68829</v>
      </c>
      <c r="I153" s="22"/>
      <c r="J153" s="22"/>
      <c r="K153" s="22"/>
      <c r="L153" s="22"/>
      <c r="M153" s="22"/>
      <c r="N153" s="22"/>
      <c r="O153" s="22">
        <v>19633</v>
      </c>
      <c r="P153" s="22"/>
      <c r="Q153" s="22"/>
      <c r="R153" s="22">
        <v>7960</v>
      </c>
      <c r="S153" s="22"/>
      <c r="T153" s="22">
        <v>21762</v>
      </c>
      <c r="U153" s="22">
        <v>142209</v>
      </c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>
        <v>47795</v>
      </c>
      <c r="AJ153" s="22"/>
      <c r="AK153" s="22"/>
      <c r="AL153" s="22"/>
      <c r="AM153" s="22"/>
      <c r="AN153" s="22"/>
      <c r="AO153" s="22"/>
      <c r="AP153" s="22">
        <v>308188</v>
      </c>
    </row>
    <row r="154" spans="1:42" x14ac:dyDescent="0.25">
      <c r="A154" s="22" t="s">
        <v>120</v>
      </c>
      <c r="B154" s="22" t="s">
        <v>292</v>
      </c>
      <c r="C154" s="22" t="s">
        <v>425</v>
      </c>
      <c r="D154" s="22" t="s">
        <v>426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52111</v>
      </c>
      <c r="U154" s="22">
        <v>52111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104222</v>
      </c>
    </row>
    <row r="155" spans="1:42" x14ac:dyDescent="0.25">
      <c r="A155" s="22" t="s">
        <v>120</v>
      </c>
      <c r="B155" s="22" t="s">
        <v>292</v>
      </c>
      <c r="C155" s="22" t="s">
        <v>427</v>
      </c>
      <c r="D155" s="22" t="s">
        <v>428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2040</v>
      </c>
      <c r="P155" s="22">
        <v>0</v>
      </c>
      <c r="Q155" s="22">
        <v>0</v>
      </c>
      <c r="R155" s="22">
        <v>0</v>
      </c>
      <c r="S155" s="22">
        <v>0</v>
      </c>
      <c r="T155" s="22">
        <v>23752</v>
      </c>
      <c r="U155" s="22">
        <v>14596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40388</v>
      </c>
    </row>
    <row r="156" spans="1:42" x14ac:dyDescent="0.25">
      <c r="A156" s="22" t="s">
        <v>120</v>
      </c>
      <c r="B156" s="22" t="s">
        <v>292</v>
      </c>
      <c r="C156" s="22" t="s">
        <v>429</v>
      </c>
      <c r="D156" s="22" t="s">
        <v>430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2542</v>
      </c>
      <c r="L156" s="22">
        <v>0</v>
      </c>
      <c r="M156" s="22">
        <v>0</v>
      </c>
      <c r="N156" s="22">
        <v>0</v>
      </c>
      <c r="O156" s="22">
        <v>80572</v>
      </c>
      <c r="P156" s="22">
        <v>0</v>
      </c>
      <c r="Q156" s="22">
        <v>0</v>
      </c>
      <c r="R156" s="22">
        <v>0</v>
      </c>
      <c r="S156" s="22">
        <v>0</v>
      </c>
      <c r="T156" s="22">
        <v>16688</v>
      </c>
      <c r="U156" s="22">
        <v>113017</v>
      </c>
      <c r="V156" s="22">
        <v>0</v>
      </c>
      <c r="W156" s="22">
        <v>0</v>
      </c>
      <c r="X156" s="22">
        <v>961</v>
      </c>
      <c r="Y156" s="22">
        <v>9708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5781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229269</v>
      </c>
    </row>
    <row r="157" spans="1:42" x14ac:dyDescent="0.25">
      <c r="A157" s="22" t="s">
        <v>120</v>
      </c>
      <c r="B157" s="22" t="s">
        <v>292</v>
      </c>
      <c r="C157" s="22" t="s">
        <v>431</v>
      </c>
      <c r="D157" s="22" t="s">
        <v>432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</row>
    <row r="158" spans="1:42" x14ac:dyDescent="0.25">
      <c r="A158" s="22" t="s">
        <v>120</v>
      </c>
      <c r="B158" s="22" t="s">
        <v>292</v>
      </c>
      <c r="C158" s="22" t="s">
        <v>433</v>
      </c>
      <c r="D158" s="22" t="s">
        <v>434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51622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51622</v>
      </c>
    </row>
    <row r="159" spans="1:42" x14ac:dyDescent="0.25">
      <c r="A159" s="22" t="s">
        <v>120</v>
      </c>
      <c r="B159" s="22" t="s">
        <v>292</v>
      </c>
      <c r="C159" s="22" t="s">
        <v>435</v>
      </c>
      <c r="D159" s="22" t="s">
        <v>436</v>
      </c>
      <c r="E159" s="22">
        <v>0</v>
      </c>
      <c r="F159" s="22">
        <v>0</v>
      </c>
      <c r="G159" s="22">
        <v>0</v>
      </c>
      <c r="H159" s="22">
        <v>145390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56240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34825</v>
      </c>
      <c r="AE159" s="22">
        <v>0</v>
      </c>
      <c r="AF159" s="22">
        <v>0</v>
      </c>
      <c r="AG159" s="22">
        <v>0</v>
      </c>
      <c r="AH159" s="22">
        <v>0</v>
      </c>
      <c r="AI159" s="22">
        <v>3693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240148</v>
      </c>
    </row>
    <row r="160" spans="1:42" x14ac:dyDescent="0.25">
      <c r="A160" s="22" t="s">
        <v>120</v>
      </c>
      <c r="B160" s="22" t="s">
        <v>292</v>
      </c>
      <c r="C160" s="22" t="s">
        <v>437</v>
      </c>
      <c r="D160" s="22" t="s">
        <v>438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66574</v>
      </c>
      <c r="P160" s="22">
        <v>0</v>
      </c>
      <c r="Q160" s="22">
        <v>0</v>
      </c>
      <c r="R160" s="22">
        <v>13638</v>
      </c>
      <c r="S160" s="22">
        <v>0</v>
      </c>
      <c r="T160" s="22">
        <v>97403</v>
      </c>
      <c r="U160" s="22">
        <v>62398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240013</v>
      </c>
    </row>
    <row r="161" spans="1:42" x14ac:dyDescent="0.25">
      <c r="A161" s="22" t="s">
        <v>120</v>
      </c>
      <c r="B161" s="22" t="s">
        <v>292</v>
      </c>
      <c r="C161" s="22" t="s">
        <v>439</v>
      </c>
      <c r="D161" s="22" t="s">
        <v>440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67132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67132</v>
      </c>
    </row>
    <row r="162" spans="1:42" x14ac:dyDescent="0.25">
      <c r="A162" s="22" t="s">
        <v>120</v>
      </c>
      <c r="B162" s="22" t="s">
        <v>292</v>
      </c>
      <c r="C162" s="22" t="s">
        <v>441</v>
      </c>
      <c r="D162" s="22" t="s">
        <v>442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6810</v>
      </c>
      <c r="P162" s="22">
        <v>0</v>
      </c>
      <c r="Q162" s="22">
        <v>0</v>
      </c>
      <c r="R162" s="22">
        <v>0</v>
      </c>
      <c r="S162" s="22">
        <v>0</v>
      </c>
      <c r="T162" s="22">
        <v>128199</v>
      </c>
      <c r="U162" s="22">
        <v>11056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36424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182489</v>
      </c>
    </row>
    <row r="163" spans="1:42" x14ac:dyDescent="0.25">
      <c r="A163" s="22" t="s">
        <v>120</v>
      </c>
      <c r="B163" s="22" t="s">
        <v>292</v>
      </c>
      <c r="C163" s="22" t="s">
        <v>443</v>
      </c>
      <c r="D163" s="22" t="s">
        <v>444</v>
      </c>
      <c r="E163" s="22">
        <v>0</v>
      </c>
      <c r="F163" s="22">
        <v>0</v>
      </c>
      <c r="G163" s="22">
        <v>0</v>
      </c>
      <c r="H163" s="22">
        <v>18706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1988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12301</v>
      </c>
      <c r="U163" s="22">
        <v>242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76858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110095</v>
      </c>
    </row>
    <row r="164" spans="1:42" x14ac:dyDescent="0.25">
      <c r="A164" s="22" t="s">
        <v>120</v>
      </c>
      <c r="B164" s="22" t="s">
        <v>292</v>
      </c>
      <c r="C164" s="22" t="s">
        <v>445</v>
      </c>
      <c r="D164" s="22" t="s">
        <v>446</v>
      </c>
      <c r="E164" s="22">
        <v>0</v>
      </c>
      <c r="F164" s="22">
        <v>0</v>
      </c>
      <c r="G164" s="22">
        <v>0</v>
      </c>
      <c r="H164" s="22">
        <v>0</v>
      </c>
      <c r="I164" s="22">
        <v>2997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186149</v>
      </c>
      <c r="P164" s="22">
        <v>0</v>
      </c>
      <c r="Q164" s="22">
        <v>0</v>
      </c>
      <c r="R164" s="22">
        <v>39950</v>
      </c>
      <c r="S164" s="22">
        <v>0</v>
      </c>
      <c r="T164" s="22">
        <v>30492</v>
      </c>
      <c r="U164" s="22">
        <v>8848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10544</v>
      </c>
      <c r="AE164" s="22">
        <v>0</v>
      </c>
      <c r="AF164" s="22">
        <v>0</v>
      </c>
      <c r="AG164" s="22">
        <v>0</v>
      </c>
      <c r="AH164" s="22">
        <v>0</v>
      </c>
      <c r="AI164" s="22">
        <v>16679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295659</v>
      </c>
    </row>
    <row r="165" spans="1:42" x14ac:dyDescent="0.25">
      <c r="A165" s="22" t="s">
        <v>120</v>
      </c>
      <c r="B165" s="22" t="s">
        <v>292</v>
      </c>
      <c r="C165" s="22" t="s">
        <v>447</v>
      </c>
      <c r="D165" s="22" t="s">
        <v>448</v>
      </c>
      <c r="E165" s="22">
        <v>0</v>
      </c>
      <c r="F165" s="22">
        <v>3477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46940</v>
      </c>
      <c r="U165" s="22">
        <v>74389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136045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260851</v>
      </c>
    </row>
    <row r="166" spans="1:42" x14ac:dyDescent="0.25">
      <c r="A166" s="22" t="s">
        <v>120</v>
      </c>
      <c r="B166" s="22" t="s">
        <v>292</v>
      </c>
      <c r="C166" s="22" t="s">
        <v>449</v>
      </c>
      <c r="D166" s="22" t="s">
        <v>450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45672</v>
      </c>
      <c r="P166" s="22">
        <v>0</v>
      </c>
      <c r="Q166" s="22">
        <v>0</v>
      </c>
      <c r="R166" s="22">
        <v>0</v>
      </c>
      <c r="S166" s="22">
        <v>0</v>
      </c>
      <c r="T166" s="22">
        <v>7705</v>
      </c>
      <c r="U166" s="22">
        <v>51799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1695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106871</v>
      </c>
    </row>
    <row r="167" spans="1:42" x14ac:dyDescent="0.25">
      <c r="A167" s="22" t="s">
        <v>120</v>
      </c>
      <c r="B167" s="22" t="s">
        <v>292</v>
      </c>
      <c r="C167" s="22" t="s">
        <v>451</v>
      </c>
      <c r="D167" s="22" t="s">
        <v>452</v>
      </c>
      <c r="E167" s="22">
        <v>0</v>
      </c>
      <c r="F167" s="22">
        <v>0</v>
      </c>
      <c r="G167" s="22">
        <v>0</v>
      </c>
      <c r="H167" s="22">
        <v>0</v>
      </c>
      <c r="I167" s="22">
        <v>11934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25084</v>
      </c>
      <c r="Q167" s="22">
        <v>0</v>
      </c>
      <c r="R167" s="22">
        <v>0</v>
      </c>
      <c r="S167" s="22">
        <v>0</v>
      </c>
      <c r="T167" s="22">
        <v>190436</v>
      </c>
      <c r="U167" s="22">
        <v>44302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21703</v>
      </c>
      <c r="AI167" s="22">
        <v>59374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352833</v>
      </c>
    </row>
    <row r="168" spans="1:42" x14ac:dyDescent="0.25">
      <c r="A168" s="22" t="s">
        <v>120</v>
      </c>
      <c r="B168" s="22" t="s">
        <v>292</v>
      </c>
      <c r="C168" s="22" t="s">
        <v>453</v>
      </c>
      <c r="D168" s="22" t="s">
        <v>454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4441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4441</v>
      </c>
    </row>
    <row r="169" spans="1:42" x14ac:dyDescent="0.25">
      <c r="A169" s="22" t="s">
        <v>120</v>
      </c>
      <c r="B169" s="22" t="s">
        <v>292</v>
      </c>
      <c r="C169" s="22" t="s">
        <v>455</v>
      </c>
      <c r="D169" s="22" t="s">
        <v>456</v>
      </c>
      <c r="E169" s="22">
        <v>0</v>
      </c>
      <c r="F169" s="22">
        <v>201</v>
      </c>
      <c r="G169" s="22">
        <v>0</v>
      </c>
      <c r="H169" s="22">
        <v>0</v>
      </c>
      <c r="I169" s="22">
        <v>14101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6333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91242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111877</v>
      </c>
    </row>
    <row r="170" spans="1:42" x14ac:dyDescent="0.25">
      <c r="A170" s="22" t="s">
        <v>120</v>
      </c>
      <c r="B170" s="22" t="s">
        <v>292</v>
      </c>
      <c r="C170" s="22" t="s">
        <v>457</v>
      </c>
      <c r="D170" s="22" t="s">
        <v>458</v>
      </c>
      <c r="E170" s="22">
        <v>0</v>
      </c>
      <c r="F170" s="22">
        <v>89981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58018</v>
      </c>
      <c r="P170" s="22">
        <v>0</v>
      </c>
      <c r="Q170" s="22">
        <v>0</v>
      </c>
      <c r="R170" s="22">
        <v>0</v>
      </c>
      <c r="S170" s="22">
        <v>0</v>
      </c>
      <c r="T170" s="22">
        <v>14773</v>
      </c>
      <c r="U170" s="22">
        <v>22201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695967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880940</v>
      </c>
    </row>
    <row r="171" spans="1:42" x14ac:dyDescent="0.25">
      <c r="A171" s="22" t="s">
        <v>120</v>
      </c>
      <c r="B171" s="22" t="s">
        <v>292</v>
      </c>
      <c r="C171" s="22" t="s">
        <v>459</v>
      </c>
      <c r="D171" s="22" t="s">
        <v>460</v>
      </c>
      <c r="E171" s="22">
        <v>0</v>
      </c>
      <c r="F171" s="22">
        <v>13674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13572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27246</v>
      </c>
    </row>
    <row r="172" spans="1:42" x14ac:dyDescent="0.25">
      <c r="A172" s="22" t="s">
        <v>120</v>
      </c>
      <c r="B172" s="22" t="s">
        <v>292</v>
      </c>
      <c r="C172" s="22" t="s">
        <v>461</v>
      </c>
      <c r="D172" s="22" t="s">
        <v>462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14552</v>
      </c>
      <c r="P172" s="22">
        <v>0</v>
      </c>
      <c r="Q172" s="22">
        <v>0</v>
      </c>
      <c r="R172" s="22">
        <v>0</v>
      </c>
      <c r="S172" s="22">
        <v>0</v>
      </c>
      <c r="T172" s="22">
        <v>7842</v>
      </c>
      <c r="U172" s="22">
        <v>6460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31559</v>
      </c>
      <c r="AE172" s="22">
        <v>0</v>
      </c>
      <c r="AF172" s="22">
        <v>0</v>
      </c>
      <c r="AG172" s="22">
        <v>0</v>
      </c>
      <c r="AH172" s="22">
        <v>0</v>
      </c>
      <c r="AI172" s="22">
        <v>7346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67759</v>
      </c>
    </row>
    <row r="173" spans="1:42" x14ac:dyDescent="0.25">
      <c r="A173" s="22" t="s">
        <v>120</v>
      </c>
      <c r="B173" s="22" t="s">
        <v>292</v>
      </c>
      <c r="C173" s="22" t="s">
        <v>463</v>
      </c>
      <c r="D173" s="22" t="s">
        <v>464</v>
      </c>
      <c r="E173" s="22">
        <v>0</v>
      </c>
      <c r="F173" s="22">
        <v>48230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25942</v>
      </c>
      <c r="P173" s="22">
        <v>0</v>
      </c>
      <c r="Q173" s="22">
        <v>0</v>
      </c>
      <c r="R173" s="22">
        <v>0</v>
      </c>
      <c r="S173" s="22">
        <v>0</v>
      </c>
      <c r="T173" s="22">
        <v>12770</v>
      </c>
      <c r="U173" s="22">
        <v>5664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92606</v>
      </c>
    </row>
    <row r="174" spans="1:42" x14ac:dyDescent="0.25">
      <c r="A174" s="22" t="s">
        <v>120</v>
      </c>
      <c r="B174" s="22" t="s">
        <v>292</v>
      </c>
      <c r="C174" s="22" t="s">
        <v>465</v>
      </c>
      <c r="D174" s="22" t="s">
        <v>466</v>
      </c>
      <c r="E174" s="22">
        <v>0</v>
      </c>
      <c r="F174" s="22">
        <v>0</v>
      </c>
      <c r="G174" s="22">
        <v>0</v>
      </c>
      <c r="H174" s="22">
        <v>0</v>
      </c>
      <c r="I174" s="22">
        <v>10244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7361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5058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22663</v>
      </c>
    </row>
    <row r="175" spans="1:42" x14ac:dyDescent="0.25">
      <c r="A175" s="22" t="s">
        <v>120</v>
      </c>
      <c r="B175" s="22" t="s">
        <v>292</v>
      </c>
      <c r="C175" s="22" t="s">
        <v>467</v>
      </c>
      <c r="D175" s="22" t="s">
        <v>468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35311</v>
      </c>
      <c r="P175" s="22">
        <v>0</v>
      </c>
      <c r="Q175" s="22">
        <v>0</v>
      </c>
      <c r="R175" s="22">
        <v>0</v>
      </c>
      <c r="S175" s="22">
        <v>0</v>
      </c>
      <c r="T175" s="22">
        <v>17878</v>
      </c>
      <c r="U175" s="22">
        <v>54438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57158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164785</v>
      </c>
    </row>
    <row r="176" spans="1:42" x14ac:dyDescent="0.25">
      <c r="A176" s="22" t="s">
        <v>120</v>
      </c>
      <c r="B176" s="22" t="s">
        <v>292</v>
      </c>
      <c r="C176" s="22" t="s">
        <v>469</v>
      </c>
      <c r="D176" s="22" t="s">
        <v>470</v>
      </c>
      <c r="E176" s="22">
        <v>0</v>
      </c>
      <c r="F176" s="22">
        <v>71339</v>
      </c>
      <c r="G176" s="22">
        <v>0</v>
      </c>
      <c r="H176" s="22">
        <v>0</v>
      </c>
      <c r="I176" s="22">
        <v>81387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5093</v>
      </c>
      <c r="P176" s="22">
        <v>0</v>
      </c>
      <c r="Q176" s="22">
        <v>0</v>
      </c>
      <c r="R176" s="22">
        <v>0</v>
      </c>
      <c r="S176" s="22">
        <v>0</v>
      </c>
      <c r="T176" s="22">
        <v>11725</v>
      </c>
      <c r="U176" s="22">
        <v>12667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165761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347972</v>
      </c>
    </row>
    <row r="177" spans="1:42" x14ac:dyDescent="0.25">
      <c r="A177" s="22" t="s">
        <v>120</v>
      </c>
      <c r="B177" s="22" t="s">
        <v>292</v>
      </c>
      <c r="C177" s="22" t="s">
        <v>471</v>
      </c>
      <c r="D177" s="22" t="s">
        <v>472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485</v>
      </c>
      <c r="S177" s="22">
        <v>0</v>
      </c>
      <c r="T177" s="22">
        <v>3706</v>
      </c>
      <c r="U177" s="22">
        <v>326919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167211</v>
      </c>
      <c r="AJ177" s="22">
        <v>135466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633787</v>
      </c>
    </row>
    <row r="178" spans="1:42" x14ac:dyDescent="0.25">
      <c r="A178" s="22" t="s">
        <v>120</v>
      </c>
      <c r="B178" s="22" t="s">
        <v>292</v>
      </c>
      <c r="C178" s="22" t="s">
        <v>473</v>
      </c>
      <c r="D178" s="22" t="s">
        <v>474</v>
      </c>
      <c r="E178" s="22">
        <v>23126</v>
      </c>
      <c r="F178" s="22"/>
      <c r="G178" s="22"/>
      <c r="H178" s="22"/>
      <c r="I178" s="22">
        <v>10769</v>
      </c>
      <c r="J178" s="22"/>
      <c r="K178" s="22"/>
      <c r="L178" s="22"/>
      <c r="M178" s="22"/>
      <c r="N178" s="22"/>
      <c r="O178" s="22">
        <v>99122</v>
      </c>
      <c r="P178" s="22"/>
      <c r="Q178" s="22"/>
      <c r="R178" s="22"/>
      <c r="S178" s="22"/>
      <c r="T178" s="22">
        <v>14332</v>
      </c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>
        <v>15637</v>
      </c>
      <c r="AJ178" s="22"/>
      <c r="AK178" s="22"/>
      <c r="AL178" s="22"/>
      <c r="AM178" s="22">
        <v>713</v>
      </c>
      <c r="AN178" s="22"/>
      <c r="AO178" s="22"/>
      <c r="AP178" s="22">
        <v>163699</v>
      </c>
    </row>
    <row r="179" spans="1:42" x14ac:dyDescent="0.25">
      <c r="A179" s="22" t="s">
        <v>120</v>
      </c>
      <c r="B179" s="22" t="s">
        <v>292</v>
      </c>
      <c r="C179" s="22" t="s">
        <v>475</v>
      </c>
      <c r="D179" s="22" t="s">
        <v>476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39125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39125</v>
      </c>
    </row>
    <row r="180" spans="1:42" x14ac:dyDescent="0.25">
      <c r="A180" s="22" t="s">
        <v>120</v>
      </c>
      <c r="B180" s="22" t="s">
        <v>292</v>
      </c>
      <c r="C180" s="22" t="s">
        <v>477</v>
      </c>
      <c r="D180" s="22" t="s">
        <v>478</v>
      </c>
      <c r="E180" s="22"/>
      <c r="F180" s="22"/>
      <c r="G180" s="22"/>
      <c r="H180" s="22">
        <v>75114</v>
      </c>
      <c r="I180" s="22"/>
      <c r="J180" s="22"/>
      <c r="K180" s="22"/>
      <c r="L180" s="22"/>
      <c r="M180" s="22"/>
      <c r="N180" s="22"/>
      <c r="O180" s="22">
        <v>17964</v>
      </c>
      <c r="P180" s="22"/>
      <c r="Q180" s="22"/>
      <c r="R180" s="22"/>
      <c r="S180" s="22"/>
      <c r="T180" s="22">
        <v>8646</v>
      </c>
      <c r="U180" s="22">
        <v>97956</v>
      </c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>
        <v>152715</v>
      </c>
      <c r="AJ180" s="22"/>
      <c r="AK180" s="22"/>
      <c r="AL180" s="22"/>
      <c r="AM180" s="22"/>
      <c r="AN180" s="22"/>
      <c r="AO180" s="22"/>
      <c r="AP180" s="22">
        <v>352395</v>
      </c>
    </row>
    <row r="181" spans="1:42" x14ac:dyDescent="0.25">
      <c r="A181" s="22" t="s">
        <v>120</v>
      </c>
      <c r="B181" s="22" t="s">
        <v>292</v>
      </c>
      <c r="C181" s="22" t="s">
        <v>479</v>
      </c>
      <c r="D181" s="22" t="s">
        <v>480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40732</v>
      </c>
      <c r="S181" s="22">
        <v>0</v>
      </c>
      <c r="T181" s="22">
        <v>0</v>
      </c>
      <c r="U181" s="22">
        <v>435557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64542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540831</v>
      </c>
    </row>
    <row r="182" spans="1:42" x14ac:dyDescent="0.25">
      <c r="A182" s="22" t="s">
        <v>120</v>
      </c>
      <c r="B182" s="22" t="s">
        <v>292</v>
      </c>
      <c r="C182" s="22" t="s">
        <v>481</v>
      </c>
      <c r="D182" s="22" t="s">
        <v>482</v>
      </c>
      <c r="E182" s="22">
        <v>0</v>
      </c>
      <c r="F182" s="22">
        <v>280</v>
      </c>
      <c r="G182" s="22">
        <v>0</v>
      </c>
      <c r="H182" s="22">
        <v>0</v>
      </c>
      <c r="I182" s="22">
        <v>593</v>
      </c>
      <c r="J182" s="22">
        <v>0</v>
      </c>
      <c r="K182" s="22">
        <v>0</v>
      </c>
      <c r="L182" s="22">
        <v>0</v>
      </c>
      <c r="M182" s="22">
        <v>0</v>
      </c>
      <c r="N182" s="22">
        <v>891</v>
      </c>
      <c r="O182" s="22">
        <v>29682</v>
      </c>
      <c r="P182" s="22">
        <v>0</v>
      </c>
      <c r="Q182" s="22">
        <v>0</v>
      </c>
      <c r="R182" s="22">
        <v>0</v>
      </c>
      <c r="S182" s="22">
        <v>0</v>
      </c>
      <c r="T182" s="22">
        <v>16068</v>
      </c>
      <c r="U182" s="22">
        <v>74797</v>
      </c>
      <c r="V182" s="22">
        <v>13275</v>
      </c>
      <c r="W182" s="22">
        <v>0</v>
      </c>
      <c r="X182" s="22">
        <v>0</v>
      </c>
      <c r="Y182" s="22">
        <v>0</v>
      </c>
      <c r="Z182" s="22">
        <v>2226</v>
      </c>
      <c r="AA182" s="22">
        <v>0</v>
      </c>
      <c r="AB182" s="22">
        <v>0</v>
      </c>
      <c r="AC182" s="22">
        <v>0</v>
      </c>
      <c r="AD182" s="22">
        <v>6409</v>
      </c>
      <c r="AE182" s="22">
        <v>0</v>
      </c>
      <c r="AF182" s="22">
        <v>0</v>
      </c>
      <c r="AG182" s="22">
        <v>0</v>
      </c>
      <c r="AH182" s="22">
        <v>41543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185764</v>
      </c>
    </row>
    <row r="183" spans="1:42" x14ac:dyDescent="0.25">
      <c r="A183" s="22" t="s">
        <v>120</v>
      </c>
      <c r="B183" s="22" t="s">
        <v>292</v>
      </c>
      <c r="C183" s="22" t="s">
        <v>483</v>
      </c>
      <c r="D183" s="22" t="s">
        <v>484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23795</v>
      </c>
      <c r="P183" s="22">
        <v>0</v>
      </c>
      <c r="Q183" s="22">
        <v>0</v>
      </c>
      <c r="R183" s="22">
        <v>0</v>
      </c>
      <c r="S183" s="22">
        <v>0</v>
      </c>
      <c r="T183" s="22">
        <v>5014</v>
      </c>
      <c r="U183" s="22">
        <v>7847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12459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49115</v>
      </c>
    </row>
    <row r="184" spans="1:42" x14ac:dyDescent="0.25">
      <c r="A184" s="22" t="s">
        <v>120</v>
      </c>
      <c r="B184" s="22" t="s">
        <v>292</v>
      </c>
      <c r="C184" s="22" t="s">
        <v>485</v>
      </c>
      <c r="D184" s="22" t="s">
        <v>486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5634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28158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33792</v>
      </c>
    </row>
    <row r="185" spans="1:42" x14ac:dyDescent="0.25">
      <c r="A185" s="22" t="s">
        <v>120</v>
      </c>
      <c r="B185" s="22" t="s">
        <v>292</v>
      </c>
      <c r="C185" s="22" t="s">
        <v>487</v>
      </c>
      <c r="D185" s="22" t="s">
        <v>488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2146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5892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935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8973</v>
      </c>
    </row>
    <row r="186" spans="1:42" x14ac:dyDescent="0.25">
      <c r="A186" s="22" t="s">
        <v>120</v>
      </c>
      <c r="B186" s="22" t="s">
        <v>292</v>
      </c>
      <c r="C186" s="22" t="s">
        <v>489</v>
      </c>
      <c r="D186" s="22" t="s">
        <v>490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2045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44522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1606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48173</v>
      </c>
    </row>
    <row r="187" spans="1:42" x14ac:dyDescent="0.25">
      <c r="A187" s="22" t="s">
        <v>120</v>
      </c>
      <c r="B187" s="22" t="s">
        <v>292</v>
      </c>
      <c r="C187" s="22" t="s">
        <v>491</v>
      </c>
      <c r="D187" s="22" t="s">
        <v>492</v>
      </c>
      <c r="E187" s="22">
        <v>0</v>
      </c>
      <c r="F187" s="22">
        <v>1366</v>
      </c>
      <c r="G187" s="22">
        <v>0</v>
      </c>
      <c r="H187" s="22">
        <v>0</v>
      </c>
      <c r="I187" s="22">
        <v>27309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73107</v>
      </c>
      <c r="P187" s="22">
        <v>0</v>
      </c>
      <c r="Q187" s="22">
        <v>0</v>
      </c>
      <c r="R187" s="22">
        <v>0</v>
      </c>
      <c r="S187" s="22">
        <v>0</v>
      </c>
      <c r="T187" s="22">
        <v>145768</v>
      </c>
      <c r="U187" s="22">
        <v>21081</v>
      </c>
      <c r="V187" s="22">
        <v>18294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13822</v>
      </c>
      <c r="AF187" s="22">
        <v>0</v>
      </c>
      <c r="AG187" s="22">
        <v>0</v>
      </c>
      <c r="AH187" s="22">
        <v>0</v>
      </c>
      <c r="AI187" s="22">
        <v>2571</v>
      </c>
      <c r="AJ187" s="22">
        <v>2373</v>
      </c>
      <c r="AK187" s="22">
        <v>0</v>
      </c>
      <c r="AL187" s="22">
        <v>0</v>
      </c>
      <c r="AM187" s="22">
        <v>76</v>
      </c>
      <c r="AN187" s="22">
        <v>0</v>
      </c>
      <c r="AO187" s="22">
        <v>0</v>
      </c>
      <c r="AP187" s="22">
        <v>305767</v>
      </c>
    </row>
    <row r="188" spans="1:42" x14ac:dyDescent="0.25">
      <c r="A188" s="22" t="s">
        <v>120</v>
      </c>
      <c r="B188" s="22" t="s">
        <v>292</v>
      </c>
      <c r="C188" s="22" t="s">
        <v>493</v>
      </c>
      <c r="D188" s="22" t="s">
        <v>494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188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2426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2614</v>
      </c>
    </row>
    <row r="189" spans="1:42" x14ac:dyDescent="0.25">
      <c r="A189" s="22" t="s">
        <v>120</v>
      </c>
      <c r="B189" s="22" t="s">
        <v>292</v>
      </c>
      <c r="C189" s="22" t="s">
        <v>495</v>
      </c>
      <c r="D189" s="22" t="s">
        <v>496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40598</v>
      </c>
      <c r="P189" s="22">
        <v>0</v>
      </c>
      <c r="Q189" s="22">
        <v>0</v>
      </c>
      <c r="R189" s="22">
        <v>8008</v>
      </c>
      <c r="S189" s="22">
        <v>0</v>
      </c>
      <c r="T189" s="22">
        <v>6844</v>
      </c>
      <c r="U189" s="22">
        <v>6034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8905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70389</v>
      </c>
    </row>
    <row r="190" spans="1:42" x14ac:dyDescent="0.25">
      <c r="A190" s="22" t="s">
        <v>120</v>
      </c>
      <c r="B190" s="22" t="s">
        <v>292</v>
      </c>
      <c r="C190" s="22" t="s">
        <v>497</v>
      </c>
      <c r="D190" s="22" t="s">
        <v>498</v>
      </c>
      <c r="E190" s="22">
        <v>0</v>
      </c>
      <c r="F190" s="22">
        <v>51177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26068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25976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68251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171472</v>
      </c>
    </row>
    <row r="191" spans="1:42" x14ac:dyDescent="0.25">
      <c r="A191" s="22" t="s">
        <v>120</v>
      </c>
      <c r="B191" s="22" t="s">
        <v>292</v>
      </c>
      <c r="C191" s="22" t="s">
        <v>499</v>
      </c>
      <c r="D191" s="22" t="s">
        <v>500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11750</v>
      </c>
      <c r="AE191" s="22">
        <v>0</v>
      </c>
      <c r="AF191" s="22">
        <v>0</v>
      </c>
      <c r="AG191" s="22">
        <v>0</v>
      </c>
      <c r="AH191" s="22">
        <v>0</v>
      </c>
      <c r="AI191" s="22">
        <v>54619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66369</v>
      </c>
    </row>
    <row r="192" spans="1:42" x14ac:dyDescent="0.25">
      <c r="A192" s="22" t="s">
        <v>120</v>
      </c>
      <c r="B192" s="22" t="s">
        <v>292</v>
      </c>
      <c r="C192" s="22" t="s">
        <v>501</v>
      </c>
      <c r="D192" s="22" t="s">
        <v>502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1521</v>
      </c>
      <c r="O192" s="22">
        <v>26068</v>
      </c>
      <c r="P192" s="22">
        <v>0</v>
      </c>
      <c r="Q192" s="22">
        <v>0</v>
      </c>
      <c r="R192" s="22">
        <v>537</v>
      </c>
      <c r="S192" s="22">
        <v>0</v>
      </c>
      <c r="T192" s="22">
        <v>23388</v>
      </c>
      <c r="U192" s="22">
        <v>20063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10600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82177</v>
      </c>
    </row>
    <row r="193" spans="1:42" x14ac:dyDescent="0.25">
      <c r="A193" s="22" t="s">
        <v>120</v>
      </c>
      <c r="B193" s="22" t="s">
        <v>292</v>
      </c>
      <c r="C193" s="22" t="s">
        <v>503</v>
      </c>
      <c r="D193" s="22" t="s">
        <v>504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</row>
    <row r="194" spans="1:42" x14ac:dyDescent="0.25">
      <c r="A194" s="22" t="s">
        <v>120</v>
      </c>
      <c r="B194" s="22" t="s">
        <v>292</v>
      </c>
      <c r="C194" s="22" t="s">
        <v>505</v>
      </c>
      <c r="D194" s="22" t="s">
        <v>506</v>
      </c>
      <c r="E194" s="22">
        <v>0</v>
      </c>
      <c r="F194" s="22">
        <v>0</v>
      </c>
      <c r="G194" s="22">
        <v>0</v>
      </c>
      <c r="H194" s="22">
        <v>0</v>
      </c>
      <c r="I194" s="22">
        <v>3287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5229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8516</v>
      </c>
    </row>
    <row r="195" spans="1:42" x14ac:dyDescent="0.25">
      <c r="A195" s="22" t="s">
        <v>120</v>
      </c>
      <c r="B195" s="22" t="s">
        <v>292</v>
      </c>
      <c r="C195" s="22" t="s">
        <v>507</v>
      </c>
      <c r="D195" s="22" t="s">
        <v>508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110650</v>
      </c>
      <c r="P195" s="22">
        <v>0</v>
      </c>
      <c r="Q195" s="22">
        <v>0</v>
      </c>
      <c r="R195" s="22">
        <v>0</v>
      </c>
      <c r="S195" s="22">
        <v>0</v>
      </c>
      <c r="T195" s="22">
        <v>28564</v>
      </c>
      <c r="U195" s="22">
        <v>21000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31398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191612</v>
      </c>
    </row>
    <row r="196" spans="1:42" x14ac:dyDescent="0.25">
      <c r="A196" s="22" t="s">
        <v>120</v>
      </c>
      <c r="B196" s="22" t="s">
        <v>292</v>
      </c>
      <c r="C196" s="22" t="s">
        <v>509</v>
      </c>
      <c r="D196" s="22" t="s">
        <v>510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98644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69012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354811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522467</v>
      </c>
    </row>
    <row r="197" spans="1:42" x14ac:dyDescent="0.25">
      <c r="A197" s="22" t="s">
        <v>120</v>
      </c>
      <c r="B197" s="22" t="s">
        <v>511</v>
      </c>
      <c r="C197" s="22" t="s">
        <v>512</v>
      </c>
      <c r="D197" s="22" t="s">
        <v>513</v>
      </c>
      <c r="E197" s="22">
        <v>0</v>
      </c>
      <c r="F197" s="22">
        <v>0</v>
      </c>
      <c r="G197" s="22">
        <v>0</v>
      </c>
      <c r="H197" s="22">
        <v>0</v>
      </c>
      <c r="I197" s="22">
        <v>1496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4200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5696</v>
      </c>
    </row>
    <row r="198" spans="1:42" x14ac:dyDescent="0.25">
      <c r="A198" s="22" t="s">
        <v>120</v>
      </c>
      <c r="B198" s="22" t="s">
        <v>511</v>
      </c>
      <c r="C198" s="22" t="s">
        <v>514</v>
      </c>
      <c r="D198" s="22" t="s">
        <v>515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</row>
    <row r="199" spans="1:42" x14ac:dyDescent="0.25">
      <c r="A199" s="22" t="s">
        <v>120</v>
      </c>
      <c r="B199" s="22" t="s">
        <v>511</v>
      </c>
      <c r="C199" s="22" t="s">
        <v>516</v>
      </c>
      <c r="D199" s="22" t="s">
        <v>517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7903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968</v>
      </c>
      <c r="U199" s="22">
        <v>6760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15631</v>
      </c>
    </row>
    <row r="200" spans="1:42" x14ac:dyDescent="0.25">
      <c r="A200" s="22" t="s">
        <v>120</v>
      </c>
      <c r="B200" s="22" t="s">
        <v>511</v>
      </c>
      <c r="C200" s="22" t="s">
        <v>518</v>
      </c>
      <c r="D200" s="22" t="s">
        <v>519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4851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4851</v>
      </c>
    </row>
    <row r="201" spans="1:42" x14ac:dyDescent="0.25">
      <c r="A201" s="22" t="s">
        <v>120</v>
      </c>
      <c r="B201" s="22" t="s">
        <v>511</v>
      </c>
      <c r="C201" s="22" t="s">
        <v>520</v>
      </c>
      <c r="D201" s="22" t="s">
        <v>521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120</v>
      </c>
      <c r="B202" s="22" t="s">
        <v>511</v>
      </c>
      <c r="C202" s="22" t="s">
        <v>522</v>
      </c>
      <c r="D202" s="22" t="s">
        <v>523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320</v>
      </c>
      <c r="P202" s="22">
        <v>0</v>
      </c>
      <c r="Q202" s="22">
        <v>0</v>
      </c>
      <c r="R202" s="22">
        <v>0</v>
      </c>
      <c r="S202" s="22">
        <v>0</v>
      </c>
      <c r="T202" s="22">
        <v>4771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5091</v>
      </c>
    </row>
    <row r="203" spans="1:42" x14ac:dyDescent="0.25">
      <c r="A203" s="22" t="s">
        <v>120</v>
      </c>
      <c r="B203" s="22" t="s">
        <v>511</v>
      </c>
      <c r="C203" s="22" t="s">
        <v>524</v>
      </c>
      <c r="D203" s="22" t="s">
        <v>525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120</v>
      </c>
      <c r="B204" s="22" t="s">
        <v>511</v>
      </c>
      <c r="C204" s="22" t="s">
        <v>526</v>
      </c>
      <c r="D204" s="22" t="s">
        <v>527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24482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24482</v>
      </c>
    </row>
    <row r="205" spans="1:42" x14ac:dyDescent="0.25">
      <c r="A205" s="22" t="s">
        <v>120</v>
      </c>
      <c r="B205" s="22" t="s">
        <v>511</v>
      </c>
      <c r="C205" s="22" t="s">
        <v>528</v>
      </c>
      <c r="D205" s="22" t="s">
        <v>529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8730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8730</v>
      </c>
    </row>
    <row r="206" spans="1:42" x14ac:dyDescent="0.25">
      <c r="A206" s="22" t="s">
        <v>120</v>
      </c>
      <c r="B206" s="22" t="s">
        <v>511</v>
      </c>
      <c r="C206" s="22" t="s">
        <v>530</v>
      </c>
      <c r="D206" s="22" t="s">
        <v>531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</row>
    <row r="207" spans="1:42" x14ac:dyDescent="0.25">
      <c r="A207" s="22" t="s">
        <v>120</v>
      </c>
      <c r="B207" s="22" t="s">
        <v>511</v>
      </c>
      <c r="C207" s="22" t="s">
        <v>532</v>
      </c>
      <c r="D207" s="22" t="s">
        <v>533</v>
      </c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>
        <v>10245</v>
      </c>
      <c r="P207" s="22"/>
      <c r="Q207" s="22"/>
      <c r="R207" s="22"/>
      <c r="S207" s="22"/>
      <c r="T207" s="22">
        <v>1</v>
      </c>
      <c r="U207" s="22">
        <v>1629</v>
      </c>
      <c r="V207" s="22"/>
      <c r="W207" s="22"/>
      <c r="X207" s="22"/>
      <c r="Y207" s="22"/>
      <c r="Z207" s="22"/>
      <c r="AA207" s="22"/>
      <c r="AB207" s="22"/>
      <c r="AC207" s="22"/>
      <c r="AD207" s="22">
        <v>9099</v>
      </c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>
        <v>20974</v>
      </c>
    </row>
    <row r="208" spans="1:42" x14ac:dyDescent="0.25">
      <c r="A208" s="22" t="s">
        <v>120</v>
      </c>
      <c r="B208" s="22" t="s">
        <v>511</v>
      </c>
      <c r="C208" s="22" t="s">
        <v>534</v>
      </c>
      <c r="D208" s="22" t="s">
        <v>535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513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513</v>
      </c>
    </row>
    <row r="209" spans="1:42" x14ac:dyDescent="0.25">
      <c r="A209" s="22" t="s">
        <v>120</v>
      </c>
      <c r="B209" s="22" t="s">
        <v>511</v>
      </c>
      <c r="C209" s="22" t="s">
        <v>536</v>
      </c>
      <c r="D209" s="22" t="s">
        <v>537</v>
      </c>
      <c r="E209" s="22">
        <v>0</v>
      </c>
      <c r="F209" s="22">
        <v>805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805</v>
      </c>
    </row>
    <row r="210" spans="1:42" x14ac:dyDescent="0.25">
      <c r="A210" s="22" t="s">
        <v>120</v>
      </c>
      <c r="B210" s="22" t="s">
        <v>511</v>
      </c>
      <c r="C210" s="22" t="s">
        <v>538</v>
      </c>
      <c r="D210" s="22" t="s">
        <v>539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3247</v>
      </c>
      <c r="U210" s="22">
        <v>1237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4484</v>
      </c>
    </row>
    <row r="211" spans="1:42" x14ac:dyDescent="0.25">
      <c r="A211" s="22" t="s">
        <v>120</v>
      </c>
      <c r="B211" s="22" t="s">
        <v>511</v>
      </c>
      <c r="C211" s="22" t="s">
        <v>540</v>
      </c>
      <c r="D211" s="22" t="s">
        <v>541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5568</v>
      </c>
      <c r="P211" s="22">
        <v>0</v>
      </c>
      <c r="Q211" s="22">
        <v>0</v>
      </c>
      <c r="R211" s="22">
        <v>1061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6629</v>
      </c>
    </row>
    <row r="212" spans="1:42" x14ac:dyDescent="0.25">
      <c r="A212" s="22" t="s">
        <v>120</v>
      </c>
      <c r="B212" s="22" t="s">
        <v>511</v>
      </c>
      <c r="C212" s="22" t="s">
        <v>542</v>
      </c>
      <c r="D212" s="22" t="s">
        <v>543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3421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3108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6529</v>
      </c>
    </row>
    <row r="213" spans="1:42" x14ac:dyDescent="0.25">
      <c r="A213" s="22" t="s">
        <v>120</v>
      </c>
      <c r="B213" s="22" t="s">
        <v>511</v>
      </c>
      <c r="C213" s="22" t="s">
        <v>544</v>
      </c>
      <c r="D213" s="22" t="s">
        <v>545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1413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1413</v>
      </c>
    </row>
    <row r="214" spans="1:42" x14ac:dyDescent="0.25">
      <c r="A214" s="22" t="s">
        <v>120</v>
      </c>
      <c r="B214" s="22" t="s">
        <v>511</v>
      </c>
      <c r="C214" s="22" t="s">
        <v>546</v>
      </c>
      <c r="D214" s="22" t="s">
        <v>547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3309</v>
      </c>
      <c r="U214" s="22">
        <v>4288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2292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9889</v>
      </c>
    </row>
    <row r="215" spans="1:42" x14ac:dyDescent="0.25">
      <c r="A215" s="22" t="s">
        <v>120</v>
      </c>
      <c r="B215" s="22" t="s">
        <v>511</v>
      </c>
      <c r="C215" s="22" t="s">
        <v>548</v>
      </c>
      <c r="D215" s="22" t="s">
        <v>549</v>
      </c>
      <c r="E215" s="22">
        <v>0</v>
      </c>
      <c r="F215" s="22">
        <v>964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964</v>
      </c>
    </row>
    <row r="216" spans="1:42" x14ac:dyDescent="0.25">
      <c r="A216" s="22" t="s">
        <v>120</v>
      </c>
      <c r="B216" s="22" t="s">
        <v>511</v>
      </c>
      <c r="C216" s="22" t="s">
        <v>550</v>
      </c>
      <c r="D216" s="22" t="s">
        <v>551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1894</v>
      </c>
      <c r="P216" s="22">
        <v>0</v>
      </c>
      <c r="Q216" s="22">
        <v>0</v>
      </c>
      <c r="R216" s="22">
        <v>0</v>
      </c>
      <c r="S216" s="22">
        <v>0</v>
      </c>
      <c r="T216" s="22">
        <v>2144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4038</v>
      </c>
    </row>
    <row r="217" spans="1:42" x14ac:dyDescent="0.25">
      <c r="A217" s="22" t="s">
        <v>120</v>
      </c>
      <c r="B217" s="22" t="s">
        <v>511</v>
      </c>
      <c r="C217" s="22" t="s">
        <v>552</v>
      </c>
      <c r="D217" s="22" t="s">
        <v>553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120</v>
      </c>
      <c r="B218" s="22" t="s">
        <v>511</v>
      </c>
      <c r="C218" s="22" t="s">
        <v>554</v>
      </c>
      <c r="D218" s="22" t="s">
        <v>555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2881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2881</v>
      </c>
    </row>
    <row r="219" spans="1:42" x14ac:dyDescent="0.25">
      <c r="A219" s="22" t="s">
        <v>120</v>
      </c>
      <c r="B219" s="22" t="s">
        <v>511</v>
      </c>
      <c r="C219" s="22" t="s">
        <v>556</v>
      </c>
      <c r="D219" s="22" t="s">
        <v>557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</row>
    <row r="220" spans="1:42" x14ac:dyDescent="0.25">
      <c r="A220" s="22" t="s">
        <v>120</v>
      </c>
      <c r="B220" s="22" t="s">
        <v>511</v>
      </c>
      <c r="C220" s="22" t="s">
        <v>558</v>
      </c>
      <c r="D220" s="22" t="s">
        <v>559</v>
      </c>
      <c r="E220" s="22">
        <v>0</v>
      </c>
      <c r="F220" s="22">
        <v>0</v>
      </c>
      <c r="G220" s="22">
        <v>0</v>
      </c>
      <c r="H220" s="22">
        <v>0</v>
      </c>
      <c r="I220" s="22">
        <v>5464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5464</v>
      </c>
    </row>
    <row r="221" spans="1:42" x14ac:dyDescent="0.25">
      <c r="A221" s="22" t="s">
        <v>120</v>
      </c>
      <c r="B221" s="22" t="s">
        <v>511</v>
      </c>
      <c r="C221" s="22" t="s">
        <v>560</v>
      </c>
      <c r="D221" s="22" t="s">
        <v>561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2043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2043</v>
      </c>
    </row>
    <row r="222" spans="1:42" x14ac:dyDescent="0.25">
      <c r="A222" s="22" t="s">
        <v>120</v>
      </c>
      <c r="B222" s="22" t="s">
        <v>511</v>
      </c>
      <c r="C222" s="22" t="s">
        <v>562</v>
      </c>
      <c r="D222" s="22" t="s">
        <v>563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6656</v>
      </c>
      <c r="U222" s="22">
        <v>1757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68884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77297</v>
      </c>
    </row>
    <row r="223" spans="1:42" x14ac:dyDescent="0.25">
      <c r="A223" s="22" t="s">
        <v>120</v>
      </c>
      <c r="B223" s="22" t="s">
        <v>511</v>
      </c>
      <c r="C223" s="22" t="s">
        <v>564</v>
      </c>
      <c r="D223" s="22" t="s">
        <v>565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1295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1295</v>
      </c>
    </row>
    <row r="224" spans="1:42" x14ac:dyDescent="0.25">
      <c r="A224" s="22" t="s">
        <v>120</v>
      </c>
      <c r="B224" s="22" t="s">
        <v>511</v>
      </c>
      <c r="C224" s="22" t="s">
        <v>566</v>
      </c>
      <c r="D224" s="22" t="s">
        <v>567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120</v>
      </c>
      <c r="B225" s="22" t="s">
        <v>511</v>
      </c>
      <c r="C225" s="22" t="s">
        <v>568</v>
      </c>
      <c r="D225" s="22" t="s">
        <v>569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476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476</v>
      </c>
    </row>
    <row r="226" spans="1:42" x14ac:dyDescent="0.25">
      <c r="A226" s="22" t="s">
        <v>120</v>
      </c>
      <c r="B226" s="22" t="s">
        <v>511</v>
      </c>
      <c r="C226" s="22" t="s">
        <v>570</v>
      </c>
      <c r="D226" s="22" t="s">
        <v>571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120</v>
      </c>
      <c r="B227" s="22" t="s">
        <v>511</v>
      </c>
      <c r="C227" s="22" t="s">
        <v>572</v>
      </c>
      <c r="D227" s="22" t="s">
        <v>573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120</v>
      </c>
      <c r="B228" s="22" t="s">
        <v>511</v>
      </c>
      <c r="C228" s="22" t="s">
        <v>574</v>
      </c>
      <c r="D228" s="22" t="s">
        <v>575</v>
      </c>
      <c r="E228" s="22">
        <v>0</v>
      </c>
      <c r="F228" s="22">
        <v>146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56</v>
      </c>
      <c r="O228" s="22">
        <v>4785</v>
      </c>
      <c r="P228" s="22">
        <v>0</v>
      </c>
      <c r="Q228" s="22">
        <v>0</v>
      </c>
      <c r="R228" s="22">
        <v>0</v>
      </c>
      <c r="S228" s="22">
        <v>0</v>
      </c>
      <c r="T228" s="22">
        <v>3713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8888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17588</v>
      </c>
    </row>
    <row r="229" spans="1:42" x14ac:dyDescent="0.25">
      <c r="A229" s="22" t="s">
        <v>120</v>
      </c>
      <c r="B229" s="22" t="s">
        <v>511</v>
      </c>
      <c r="C229" s="22" t="s">
        <v>576</v>
      </c>
      <c r="D229" s="22" t="s">
        <v>577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2210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2210</v>
      </c>
    </row>
    <row r="230" spans="1:42" x14ac:dyDescent="0.25">
      <c r="A230" s="22" t="s">
        <v>120</v>
      </c>
      <c r="B230" s="22" t="s">
        <v>511</v>
      </c>
      <c r="C230" s="22" t="s">
        <v>578</v>
      </c>
      <c r="D230" s="22" t="s">
        <v>579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120</v>
      </c>
      <c r="B231" s="22" t="s">
        <v>511</v>
      </c>
      <c r="C231" s="22" t="s">
        <v>580</v>
      </c>
      <c r="D231" s="22" t="s">
        <v>581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2629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21083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23712</v>
      </c>
    </row>
    <row r="232" spans="1:42" x14ac:dyDescent="0.25">
      <c r="A232" s="22" t="s">
        <v>120</v>
      </c>
      <c r="B232" s="22" t="s">
        <v>511</v>
      </c>
      <c r="C232" s="22" t="s">
        <v>582</v>
      </c>
      <c r="D232" s="22" t="s">
        <v>583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4293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21290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14717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40300</v>
      </c>
    </row>
    <row r="233" spans="1:42" x14ac:dyDescent="0.25">
      <c r="A233" s="22" t="s">
        <v>120</v>
      </c>
      <c r="B233" s="22" t="s">
        <v>511</v>
      </c>
      <c r="C233" s="22" t="s">
        <v>584</v>
      </c>
      <c r="D233" s="22" t="s">
        <v>585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120</v>
      </c>
      <c r="B234" s="22" t="s">
        <v>511</v>
      </c>
      <c r="C234" s="22" t="s">
        <v>586</v>
      </c>
      <c r="D234" s="22" t="s">
        <v>587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1648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1648</v>
      </c>
    </row>
    <row r="235" spans="1:42" x14ac:dyDescent="0.25">
      <c r="A235" s="22" t="s">
        <v>120</v>
      </c>
      <c r="B235" s="22" t="s">
        <v>511</v>
      </c>
      <c r="C235" s="22" t="s">
        <v>588</v>
      </c>
      <c r="D235" s="22" t="s">
        <v>589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120</v>
      </c>
      <c r="B236" s="22" t="s">
        <v>511</v>
      </c>
      <c r="C236" s="22" t="s">
        <v>590</v>
      </c>
      <c r="D236" s="22" t="s">
        <v>591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248</v>
      </c>
      <c r="AE236" s="22">
        <v>0</v>
      </c>
      <c r="AF236" s="22">
        <v>0</v>
      </c>
      <c r="AG236" s="22">
        <v>0</v>
      </c>
      <c r="AH236" s="22">
        <v>0</v>
      </c>
      <c r="AI236" s="22">
        <v>8573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8821</v>
      </c>
    </row>
    <row r="237" spans="1:42" x14ac:dyDescent="0.25">
      <c r="A237" s="22" t="s">
        <v>120</v>
      </c>
      <c r="B237" s="22" t="s">
        <v>511</v>
      </c>
      <c r="C237" s="22" t="s">
        <v>592</v>
      </c>
      <c r="D237" s="22" t="s">
        <v>593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120</v>
      </c>
      <c r="B238" s="22" t="s">
        <v>511</v>
      </c>
      <c r="C238" s="22" t="s">
        <v>594</v>
      </c>
      <c r="D238" s="22" t="s">
        <v>595</v>
      </c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>
        <v>0</v>
      </c>
    </row>
    <row r="239" spans="1:42" x14ac:dyDescent="0.25">
      <c r="A239" s="22" t="s">
        <v>120</v>
      </c>
      <c r="B239" s="22" t="s">
        <v>511</v>
      </c>
      <c r="C239" s="22" t="s">
        <v>596</v>
      </c>
      <c r="D239" s="22" t="s">
        <v>597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13601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13601</v>
      </c>
    </row>
    <row r="240" spans="1:42" x14ac:dyDescent="0.25">
      <c r="A240" s="22" t="s">
        <v>120</v>
      </c>
      <c r="B240" s="22" t="s">
        <v>511</v>
      </c>
      <c r="C240" s="22" t="s">
        <v>598</v>
      </c>
      <c r="D240" s="22" t="s">
        <v>599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</row>
    <row r="241" spans="1:42" x14ac:dyDescent="0.25">
      <c r="A241" s="22" t="s">
        <v>120</v>
      </c>
      <c r="B241" s="22" t="s">
        <v>511</v>
      </c>
      <c r="C241" s="22" t="s">
        <v>600</v>
      </c>
      <c r="D241" s="22" t="s">
        <v>601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120</v>
      </c>
      <c r="B242" s="22" t="s">
        <v>511</v>
      </c>
      <c r="C242" s="22" t="s">
        <v>602</v>
      </c>
      <c r="D242" s="22" t="s">
        <v>603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6985</v>
      </c>
      <c r="P242" s="22">
        <v>0</v>
      </c>
      <c r="Q242" s="22">
        <v>0</v>
      </c>
      <c r="R242" s="22">
        <v>1561</v>
      </c>
      <c r="S242" s="22">
        <v>0</v>
      </c>
      <c r="T242" s="22">
        <v>3231</v>
      </c>
      <c r="U242" s="22">
        <v>6147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180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18104</v>
      </c>
    </row>
    <row r="243" spans="1:42" x14ac:dyDescent="0.25">
      <c r="A243" s="22" t="s">
        <v>120</v>
      </c>
      <c r="B243" s="22" t="s">
        <v>511</v>
      </c>
      <c r="C243" s="22" t="s">
        <v>604</v>
      </c>
      <c r="D243" s="22" t="s">
        <v>605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120</v>
      </c>
      <c r="B244" s="22" t="s">
        <v>511</v>
      </c>
      <c r="C244" s="22" t="s">
        <v>606</v>
      </c>
      <c r="D244" s="22" t="s">
        <v>607</v>
      </c>
      <c r="E244" s="22">
        <v>0</v>
      </c>
      <c r="F244" s="22">
        <v>100</v>
      </c>
      <c r="G244" s="22">
        <v>0</v>
      </c>
      <c r="H244" s="22">
        <v>0</v>
      </c>
      <c r="I244" s="22">
        <v>3126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415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3641</v>
      </c>
    </row>
    <row r="245" spans="1:42" x14ac:dyDescent="0.25">
      <c r="A245" s="22" t="s">
        <v>120</v>
      </c>
      <c r="B245" s="22" t="s">
        <v>511</v>
      </c>
      <c r="C245" s="22" t="s">
        <v>608</v>
      </c>
      <c r="D245" s="22" t="s">
        <v>609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120</v>
      </c>
      <c r="B246" s="22" t="s">
        <v>511</v>
      </c>
      <c r="C246" s="22" t="s">
        <v>610</v>
      </c>
      <c r="D246" s="22" t="s">
        <v>611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120</v>
      </c>
      <c r="B247" s="22" t="s">
        <v>511</v>
      </c>
      <c r="C247" s="22" t="s">
        <v>612</v>
      </c>
      <c r="D247" s="22" t="s">
        <v>613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120</v>
      </c>
      <c r="B248" s="22" t="s">
        <v>511</v>
      </c>
      <c r="C248" s="22" t="s">
        <v>614</v>
      </c>
      <c r="D248" s="22" t="s">
        <v>615</v>
      </c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>
        <v>3896</v>
      </c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>
        <v>3896</v>
      </c>
    </row>
    <row r="249" spans="1:42" x14ac:dyDescent="0.25">
      <c r="A249" s="22" t="s">
        <v>120</v>
      </c>
      <c r="B249" s="22" t="s">
        <v>511</v>
      </c>
      <c r="C249" s="22" t="s">
        <v>616</v>
      </c>
      <c r="D249" s="22" t="s">
        <v>617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3877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3877</v>
      </c>
    </row>
    <row r="250" spans="1:42" x14ac:dyDescent="0.25">
      <c r="A250" s="22" t="s">
        <v>120</v>
      </c>
      <c r="B250" s="22" t="s">
        <v>511</v>
      </c>
      <c r="C250" s="22" t="s">
        <v>618</v>
      </c>
      <c r="D250" s="22" t="s">
        <v>619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120</v>
      </c>
      <c r="B251" s="22" t="s">
        <v>511</v>
      </c>
      <c r="C251" s="22" t="s">
        <v>620</v>
      </c>
      <c r="D251" s="22" t="s">
        <v>621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120</v>
      </c>
      <c r="B252" s="22" t="s">
        <v>511</v>
      </c>
      <c r="C252" s="22" t="s">
        <v>622</v>
      </c>
      <c r="D252" s="22" t="s">
        <v>623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</row>
    <row r="253" spans="1:42" x14ac:dyDescent="0.25">
      <c r="A253" s="22" t="s">
        <v>120</v>
      </c>
      <c r="B253" s="22" t="s">
        <v>511</v>
      </c>
      <c r="C253" s="22" t="s">
        <v>624</v>
      </c>
      <c r="D253" s="22" t="s">
        <v>625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9465</v>
      </c>
      <c r="U253" s="22">
        <v>1567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11032</v>
      </c>
    </row>
    <row r="254" spans="1:42" x14ac:dyDescent="0.25">
      <c r="A254" s="22" t="s">
        <v>120</v>
      </c>
      <c r="B254" s="22" t="s">
        <v>511</v>
      </c>
      <c r="C254" s="22" t="s">
        <v>626</v>
      </c>
      <c r="D254" s="22" t="s">
        <v>627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16559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16559</v>
      </c>
    </row>
    <row r="255" spans="1:42" x14ac:dyDescent="0.25">
      <c r="A255" s="22" t="s">
        <v>120</v>
      </c>
      <c r="B255" s="22" t="s">
        <v>511</v>
      </c>
      <c r="C255" s="22" t="s">
        <v>628</v>
      </c>
      <c r="D255" s="22" t="s">
        <v>629</v>
      </c>
      <c r="E255" s="22">
        <v>0</v>
      </c>
      <c r="F255" s="22">
        <v>0</v>
      </c>
      <c r="G255" s="22">
        <v>0</v>
      </c>
      <c r="H255" s="22">
        <v>0</v>
      </c>
      <c r="I255" s="22">
        <v>2542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13322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8085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23949</v>
      </c>
    </row>
    <row r="256" spans="1:42" x14ac:dyDescent="0.25">
      <c r="A256" s="22" t="s">
        <v>120</v>
      </c>
      <c r="B256" s="22" t="s">
        <v>511</v>
      </c>
      <c r="C256" s="22" t="s">
        <v>630</v>
      </c>
      <c r="D256" s="22" t="s">
        <v>631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</row>
    <row r="257" spans="1:42" x14ac:dyDescent="0.25">
      <c r="A257" s="22" t="s">
        <v>120</v>
      </c>
      <c r="B257" s="22" t="s">
        <v>511</v>
      </c>
      <c r="C257" s="22" t="s">
        <v>632</v>
      </c>
      <c r="D257" s="22" t="s">
        <v>633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6633</v>
      </c>
      <c r="P257" s="22">
        <v>0</v>
      </c>
      <c r="Q257" s="22">
        <v>0</v>
      </c>
      <c r="R257" s="22">
        <v>0</v>
      </c>
      <c r="S257" s="22">
        <v>0</v>
      </c>
      <c r="T257" s="22">
        <v>3907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2878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13418</v>
      </c>
    </row>
    <row r="258" spans="1:42" x14ac:dyDescent="0.25">
      <c r="A258" s="22" t="s">
        <v>120</v>
      </c>
      <c r="B258" s="22" t="s">
        <v>511</v>
      </c>
      <c r="C258" s="22" t="s">
        <v>634</v>
      </c>
      <c r="D258" s="22" t="s">
        <v>635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22619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6697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29316</v>
      </c>
    </row>
    <row r="259" spans="1:42" x14ac:dyDescent="0.25">
      <c r="A259" s="22" t="s">
        <v>120</v>
      </c>
      <c r="B259" s="22" t="s">
        <v>511</v>
      </c>
      <c r="C259" s="22" t="s">
        <v>636</v>
      </c>
      <c r="D259" s="22" t="s">
        <v>637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891</v>
      </c>
      <c r="P259" s="22">
        <v>0</v>
      </c>
      <c r="Q259" s="22">
        <v>0</v>
      </c>
      <c r="R259" s="22">
        <v>0</v>
      </c>
      <c r="S259" s="22">
        <v>0</v>
      </c>
      <c r="T259" s="22">
        <v>3949</v>
      </c>
      <c r="U259" s="22">
        <v>21460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26300</v>
      </c>
    </row>
    <row r="260" spans="1:42" x14ac:dyDescent="0.25">
      <c r="A260" s="22" t="s">
        <v>120</v>
      </c>
      <c r="B260" s="22" t="s">
        <v>511</v>
      </c>
      <c r="C260" s="22" t="s">
        <v>638</v>
      </c>
      <c r="D260" s="22" t="s">
        <v>639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1328</v>
      </c>
      <c r="P260" s="22">
        <v>0</v>
      </c>
      <c r="Q260" s="22">
        <v>0</v>
      </c>
      <c r="R260" s="22">
        <v>0</v>
      </c>
      <c r="S260" s="22">
        <v>0</v>
      </c>
      <c r="T260" s="22">
        <v>1948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3276</v>
      </c>
    </row>
    <row r="261" spans="1:42" x14ac:dyDescent="0.25">
      <c r="A261" s="22" t="s">
        <v>120</v>
      </c>
      <c r="B261" s="22" t="s">
        <v>511</v>
      </c>
      <c r="C261" s="22" t="s">
        <v>640</v>
      </c>
      <c r="D261" s="22" t="s">
        <v>641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</row>
    <row r="262" spans="1:42" x14ac:dyDescent="0.25">
      <c r="A262" s="22" t="s">
        <v>120</v>
      </c>
      <c r="B262" s="22" t="s">
        <v>511</v>
      </c>
      <c r="C262" s="22" t="s">
        <v>642</v>
      </c>
      <c r="D262" s="22" t="s">
        <v>643</v>
      </c>
      <c r="E262" s="22">
        <v>0</v>
      </c>
      <c r="F262" s="22">
        <v>0</v>
      </c>
      <c r="G262" s="22">
        <v>0</v>
      </c>
      <c r="H262" s="22">
        <v>0</v>
      </c>
      <c r="I262" s="22">
        <v>5659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3691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11500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20850</v>
      </c>
    </row>
    <row r="263" spans="1:42" x14ac:dyDescent="0.25">
      <c r="A263" s="22" t="s">
        <v>120</v>
      </c>
      <c r="B263" s="22" t="s">
        <v>511</v>
      </c>
      <c r="C263" s="22" t="s">
        <v>644</v>
      </c>
      <c r="D263" s="22" t="s">
        <v>645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3177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3177</v>
      </c>
    </row>
    <row r="264" spans="1:42" x14ac:dyDescent="0.25">
      <c r="A264" s="22" t="s">
        <v>120</v>
      </c>
      <c r="B264" s="22" t="s">
        <v>511</v>
      </c>
      <c r="C264" s="22" t="s">
        <v>646</v>
      </c>
      <c r="D264" s="22" t="s">
        <v>647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6155</v>
      </c>
      <c r="P264" s="22">
        <v>0</v>
      </c>
      <c r="Q264" s="22">
        <v>0</v>
      </c>
      <c r="R264" s="22">
        <v>0</v>
      </c>
      <c r="S264" s="22">
        <v>0</v>
      </c>
      <c r="T264" s="22">
        <v>2120</v>
      </c>
      <c r="U264" s="22">
        <v>1903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10178</v>
      </c>
    </row>
    <row r="265" spans="1:42" x14ac:dyDescent="0.25">
      <c r="A265" s="22" t="s">
        <v>120</v>
      </c>
      <c r="B265" s="22" t="s">
        <v>511</v>
      </c>
      <c r="C265" s="22" t="s">
        <v>648</v>
      </c>
      <c r="D265" s="22" t="s">
        <v>649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7205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7205</v>
      </c>
    </row>
    <row r="266" spans="1:42" x14ac:dyDescent="0.25">
      <c r="A266" s="22" t="s">
        <v>120</v>
      </c>
      <c r="B266" s="22" t="s">
        <v>511</v>
      </c>
      <c r="C266" s="22" t="s">
        <v>650</v>
      </c>
      <c r="D266" s="22" t="s">
        <v>651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120</v>
      </c>
      <c r="B267" s="22" t="s">
        <v>511</v>
      </c>
      <c r="C267" s="22" t="s">
        <v>652</v>
      </c>
      <c r="D267" s="22" t="s">
        <v>653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3320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3320</v>
      </c>
    </row>
    <row r="268" spans="1:42" x14ac:dyDescent="0.25">
      <c r="A268" s="22" t="s">
        <v>120</v>
      </c>
      <c r="B268" s="22" t="s">
        <v>511</v>
      </c>
      <c r="C268" s="22" t="s">
        <v>654</v>
      </c>
      <c r="D268" s="22" t="s">
        <v>655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637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926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1563</v>
      </c>
    </row>
    <row r="269" spans="1:42" x14ac:dyDescent="0.25">
      <c r="A269" s="22" t="s">
        <v>120</v>
      </c>
      <c r="B269" s="22" t="s">
        <v>511</v>
      </c>
      <c r="C269" s="22" t="s">
        <v>656</v>
      </c>
      <c r="D269" s="22" t="s">
        <v>657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</row>
    <row r="270" spans="1:42" x14ac:dyDescent="0.25">
      <c r="A270" s="22" t="s">
        <v>120</v>
      </c>
      <c r="B270" s="22" t="s">
        <v>511</v>
      </c>
      <c r="C270" s="22" t="s">
        <v>658</v>
      </c>
      <c r="D270" s="22" t="s">
        <v>659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18518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18518</v>
      </c>
    </row>
    <row r="271" spans="1:42" x14ac:dyDescent="0.25">
      <c r="A271" s="22" t="s">
        <v>120</v>
      </c>
      <c r="B271" s="22" t="s">
        <v>511</v>
      </c>
      <c r="C271" s="22" t="s">
        <v>660</v>
      </c>
      <c r="D271" s="22" t="s">
        <v>661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3202</v>
      </c>
      <c r="P271" s="22">
        <v>0</v>
      </c>
      <c r="Q271" s="22">
        <v>0</v>
      </c>
      <c r="R271" s="22">
        <v>0</v>
      </c>
      <c r="S271" s="22">
        <v>0</v>
      </c>
      <c r="T271" s="22">
        <v>16447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19649</v>
      </c>
    </row>
    <row r="272" spans="1:42" x14ac:dyDescent="0.25">
      <c r="A272" s="22" t="s">
        <v>120</v>
      </c>
      <c r="B272" s="22" t="s">
        <v>511</v>
      </c>
      <c r="C272" s="22" t="s">
        <v>662</v>
      </c>
      <c r="D272" s="22" t="s">
        <v>663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120</v>
      </c>
      <c r="B273" s="22" t="s">
        <v>511</v>
      </c>
      <c r="C273" s="22" t="s">
        <v>664</v>
      </c>
      <c r="D273" s="22" t="s">
        <v>665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120</v>
      </c>
      <c r="B274" s="22" t="s">
        <v>511</v>
      </c>
      <c r="C274" s="22" t="s">
        <v>666</v>
      </c>
      <c r="D274" s="22" t="s">
        <v>667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</row>
    <row r="275" spans="1:42" x14ac:dyDescent="0.25">
      <c r="A275" s="22" t="s">
        <v>120</v>
      </c>
      <c r="B275" s="22" t="s">
        <v>511</v>
      </c>
      <c r="C275" s="22" t="s">
        <v>668</v>
      </c>
      <c r="D275" s="22" t="s">
        <v>669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17133</v>
      </c>
      <c r="P275" s="22">
        <v>0</v>
      </c>
      <c r="Q275" s="22">
        <v>0</v>
      </c>
      <c r="R275" s="22">
        <v>0</v>
      </c>
      <c r="S275" s="22">
        <v>0</v>
      </c>
      <c r="T275" s="22">
        <v>5122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22255</v>
      </c>
    </row>
    <row r="276" spans="1:42" x14ac:dyDescent="0.25">
      <c r="A276" s="22" t="s">
        <v>120</v>
      </c>
      <c r="B276" s="22" t="s">
        <v>511</v>
      </c>
      <c r="C276" s="22" t="s">
        <v>670</v>
      </c>
      <c r="D276" s="22" t="s">
        <v>671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120</v>
      </c>
      <c r="B277" s="22" t="s">
        <v>511</v>
      </c>
      <c r="C277" s="22" t="s">
        <v>672</v>
      </c>
      <c r="D277" s="22" t="s">
        <v>673</v>
      </c>
      <c r="E277" s="22">
        <v>0</v>
      </c>
      <c r="F277" s="22">
        <v>0</v>
      </c>
      <c r="G277" s="22">
        <v>0</v>
      </c>
      <c r="H277" s="22">
        <v>0</v>
      </c>
      <c r="I277" s="22">
        <v>5237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1881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7118</v>
      </c>
    </row>
    <row r="278" spans="1:42" x14ac:dyDescent="0.25">
      <c r="A278" s="22" t="s">
        <v>120</v>
      </c>
      <c r="B278" s="22" t="s">
        <v>511</v>
      </c>
      <c r="C278" s="22" t="s">
        <v>674</v>
      </c>
      <c r="D278" s="22" t="s">
        <v>675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</row>
    <row r="279" spans="1:42" x14ac:dyDescent="0.25">
      <c r="A279" s="22" t="s">
        <v>120</v>
      </c>
      <c r="B279" s="22" t="s">
        <v>511</v>
      </c>
      <c r="C279" s="22" t="s">
        <v>676</v>
      </c>
      <c r="D279" s="22" t="s">
        <v>677</v>
      </c>
      <c r="E279" s="22">
        <v>0</v>
      </c>
      <c r="F279" s="22">
        <v>0</v>
      </c>
      <c r="G279" s="22">
        <v>0</v>
      </c>
      <c r="H279" s="22">
        <v>0</v>
      </c>
      <c r="I279" s="22">
        <v>6026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6026</v>
      </c>
    </row>
    <row r="280" spans="1:42" x14ac:dyDescent="0.25">
      <c r="A280" s="22" t="s">
        <v>120</v>
      </c>
      <c r="B280" s="22" t="s">
        <v>511</v>
      </c>
      <c r="C280" s="22" t="s">
        <v>678</v>
      </c>
      <c r="D280" s="22" t="s">
        <v>679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3379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3379</v>
      </c>
    </row>
    <row r="281" spans="1:42" x14ac:dyDescent="0.25">
      <c r="A281" s="22" t="s">
        <v>120</v>
      </c>
      <c r="B281" s="22" t="s">
        <v>511</v>
      </c>
      <c r="C281" s="22" t="s">
        <v>680</v>
      </c>
      <c r="D281" s="22" t="s">
        <v>681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32969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32969</v>
      </c>
    </row>
    <row r="282" spans="1:42" x14ac:dyDescent="0.25">
      <c r="A282" s="22" t="s">
        <v>120</v>
      </c>
      <c r="B282" s="22" t="s">
        <v>511</v>
      </c>
      <c r="C282" s="22" t="s">
        <v>682</v>
      </c>
      <c r="D282" s="22" t="s">
        <v>683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14244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11182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25426</v>
      </c>
    </row>
    <row r="283" spans="1:42" x14ac:dyDescent="0.25">
      <c r="A283" s="22" t="s">
        <v>120</v>
      </c>
      <c r="B283" s="22" t="s">
        <v>511</v>
      </c>
      <c r="C283" s="22" t="s">
        <v>684</v>
      </c>
      <c r="D283" s="22" t="s">
        <v>685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455</v>
      </c>
      <c r="P283" s="22">
        <v>0</v>
      </c>
      <c r="Q283" s="22">
        <v>0</v>
      </c>
      <c r="R283" s="22">
        <v>0</v>
      </c>
      <c r="S283" s="22">
        <v>0</v>
      </c>
      <c r="T283" s="22">
        <v>985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1440</v>
      </c>
    </row>
    <row r="284" spans="1:42" x14ac:dyDescent="0.25">
      <c r="A284" s="22" t="s">
        <v>120</v>
      </c>
      <c r="B284" s="22" t="s">
        <v>511</v>
      </c>
      <c r="C284" s="22" t="s">
        <v>686</v>
      </c>
      <c r="D284" s="22" t="s">
        <v>687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1995</v>
      </c>
      <c r="S284" s="22">
        <v>0</v>
      </c>
      <c r="T284" s="22">
        <v>21590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23585</v>
      </c>
    </row>
    <row r="285" spans="1:42" x14ac:dyDescent="0.25">
      <c r="A285" s="22" t="s">
        <v>120</v>
      </c>
      <c r="B285" s="22" t="s">
        <v>511</v>
      </c>
      <c r="C285" s="22" t="s">
        <v>688</v>
      </c>
      <c r="D285" s="22" t="s">
        <v>689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4507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4507</v>
      </c>
    </row>
    <row r="286" spans="1:42" x14ac:dyDescent="0.25">
      <c r="A286" s="22" t="s">
        <v>120</v>
      </c>
      <c r="B286" s="22" t="s">
        <v>511</v>
      </c>
      <c r="C286" s="22" t="s">
        <v>690</v>
      </c>
      <c r="D286" s="22" t="s">
        <v>691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620</v>
      </c>
      <c r="P286" s="22">
        <v>0</v>
      </c>
      <c r="Q286" s="22">
        <v>0</v>
      </c>
      <c r="R286" s="22">
        <v>0</v>
      </c>
      <c r="S286" s="22">
        <v>0</v>
      </c>
      <c r="T286" s="22">
        <v>1043</v>
      </c>
      <c r="U286" s="22">
        <v>888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1211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3762</v>
      </c>
    </row>
    <row r="287" spans="1:42" x14ac:dyDescent="0.25">
      <c r="A287" s="22" t="s">
        <v>120</v>
      </c>
      <c r="B287" s="22" t="s">
        <v>511</v>
      </c>
      <c r="C287" s="22" t="s">
        <v>692</v>
      </c>
      <c r="D287" s="22" t="s">
        <v>693</v>
      </c>
      <c r="E287" s="22">
        <v>0</v>
      </c>
      <c r="F287" s="22">
        <v>0</v>
      </c>
      <c r="G287" s="22">
        <v>0</v>
      </c>
      <c r="H287" s="22">
        <v>0</v>
      </c>
      <c r="I287" s="22">
        <v>353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5008</v>
      </c>
      <c r="P287" s="22">
        <v>0</v>
      </c>
      <c r="Q287" s="22">
        <v>0</v>
      </c>
      <c r="R287" s="22">
        <v>0</v>
      </c>
      <c r="S287" s="22">
        <v>0</v>
      </c>
      <c r="T287" s="22">
        <v>8765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14126</v>
      </c>
    </row>
    <row r="288" spans="1:42" x14ac:dyDescent="0.25">
      <c r="A288" s="22" t="s">
        <v>120</v>
      </c>
      <c r="B288" s="22" t="s">
        <v>511</v>
      </c>
      <c r="C288" s="22" t="s">
        <v>694</v>
      </c>
      <c r="D288" s="22" t="s">
        <v>695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13718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13718</v>
      </c>
    </row>
    <row r="289" spans="1:42" x14ac:dyDescent="0.25">
      <c r="A289" s="22" t="s">
        <v>120</v>
      </c>
      <c r="B289" s="22" t="s">
        <v>511</v>
      </c>
      <c r="C289" s="22" t="s">
        <v>696</v>
      </c>
      <c r="D289" s="22" t="s">
        <v>697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4251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4251</v>
      </c>
    </row>
    <row r="290" spans="1:42" x14ac:dyDescent="0.25">
      <c r="A290" s="22" t="s">
        <v>120</v>
      </c>
      <c r="B290" s="22" t="s">
        <v>511</v>
      </c>
      <c r="C290" s="22" t="s">
        <v>698</v>
      </c>
      <c r="D290" s="22" t="s">
        <v>699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120</v>
      </c>
      <c r="B291" s="22" t="s">
        <v>511</v>
      </c>
      <c r="C291" s="22" t="s">
        <v>700</v>
      </c>
      <c r="D291" s="22" t="s">
        <v>701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120</v>
      </c>
      <c r="B292" s="22" t="s">
        <v>511</v>
      </c>
      <c r="C292" s="22" t="s">
        <v>702</v>
      </c>
      <c r="D292" s="22" t="s">
        <v>703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120</v>
      </c>
      <c r="B293" s="22" t="s">
        <v>511</v>
      </c>
      <c r="C293" s="22" t="s">
        <v>704</v>
      </c>
      <c r="D293" s="22" t="s">
        <v>705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2194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2194</v>
      </c>
    </row>
    <row r="294" spans="1:42" x14ac:dyDescent="0.25">
      <c r="A294" s="22" t="s">
        <v>120</v>
      </c>
      <c r="B294" s="22" t="s">
        <v>706</v>
      </c>
      <c r="C294" s="22" t="s">
        <v>707</v>
      </c>
      <c r="D294" s="22" t="s">
        <v>708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2231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2231</v>
      </c>
    </row>
    <row r="295" spans="1:42" x14ac:dyDescent="0.25">
      <c r="A295" s="22" t="s">
        <v>120</v>
      </c>
      <c r="B295" s="22" t="s">
        <v>706</v>
      </c>
      <c r="C295" s="22" t="s">
        <v>709</v>
      </c>
      <c r="D295" s="22" t="s">
        <v>710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120</v>
      </c>
      <c r="B296" s="22" t="s">
        <v>706</v>
      </c>
      <c r="C296" s="22" t="s">
        <v>711</v>
      </c>
      <c r="D296" s="22" t="s">
        <v>712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120</v>
      </c>
      <c r="B297" s="22" t="s">
        <v>706</v>
      </c>
      <c r="C297" s="22" t="s">
        <v>713</v>
      </c>
      <c r="D297" s="22" t="s">
        <v>714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120</v>
      </c>
      <c r="B298" s="22" t="s">
        <v>706</v>
      </c>
      <c r="C298" s="22" t="s">
        <v>715</v>
      </c>
      <c r="D298" s="22" t="s">
        <v>716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120</v>
      </c>
      <c r="B299" s="22" t="s">
        <v>706</v>
      </c>
      <c r="C299" s="22" t="s">
        <v>717</v>
      </c>
      <c r="D299" s="22" t="s">
        <v>718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2326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2326</v>
      </c>
    </row>
    <row r="300" spans="1:42" x14ac:dyDescent="0.25">
      <c r="A300" s="22" t="s">
        <v>120</v>
      </c>
      <c r="B300" s="22" t="s">
        <v>706</v>
      </c>
      <c r="C300" s="22" t="s">
        <v>719</v>
      </c>
      <c r="D300" s="22" t="s">
        <v>720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120</v>
      </c>
      <c r="B301" s="22" t="s">
        <v>706</v>
      </c>
      <c r="C301" s="22" t="s">
        <v>721</v>
      </c>
      <c r="D301" s="22" t="s">
        <v>722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120</v>
      </c>
      <c r="B302" s="22" t="s">
        <v>706</v>
      </c>
      <c r="C302" s="22" t="s">
        <v>723</v>
      </c>
      <c r="D302" s="22" t="s">
        <v>724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120</v>
      </c>
      <c r="B303" s="22" t="s">
        <v>706</v>
      </c>
      <c r="C303" s="22" t="s">
        <v>725</v>
      </c>
      <c r="D303" s="22" t="s">
        <v>726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120</v>
      </c>
      <c r="B304" s="22" t="s">
        <v>706</v>
      </c>
      <c r="C304" s="22" t="s">
        <v>727</v>
      </c>
      <c r="D304" s="22" t="s">
        <v>728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120</v>
      </c>
      <c r="B305" s="22" t="s">
        <v>706</v>
      </c>
      <c r="C305" s="22" t="s">
        <v>729</v>
      </c>
      <c r="D305" s="22" t="s">
        <v>730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120</v>
      </c>
      <c r="B306" s="22" t="s">
        <v>706</v>
      </c>
      <c r="C306" s="22" t="s">
        <v>731</v>
      </c>
      <c r="D306" s="22" t="s">
        <v>732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120</v>
      </c>
      <c r="B307" s="22" t="s">
        <v>706</v>
      </c>
      <c r="C307" s="22" t="s">
        <v>733</v>
      </c>
      <c r="D307" s="22" t="s">
        <v>734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120</v>
      </c>
      <c r="B308" s="22" t="s">
        <v>706</v>
      </c>
      <c r="C308" s="22" t="s">
        <v>735</v>
      </c>
      <c r="D308" s="22" t="s">
        <v>736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120</v>
      </c>
      <c r="B309" s="22" t="s">
        <v>706</v>
      </c>
      <c r="C309" s="22" t="s">
        <v>737</v>
      </c>
      <c r="D309" s="22" t="s">
        <v>738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120</v>
      </c>
      <c r="B310" s="22" t="s">
        <v>706</v>
      </c>
      <c r="C310" s="22" t="s">
        <v>739</v>
      </c>
      <c r="D310" s="22" t="s">
        <v>740</v>
      </c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>
        <v>0</v>
      </c>
    </row>
    <row r="311" spans="1:42" x14ac:dyDescent="0.25">
      <c r="A311" s="22" t="s">
        <v>120</v>
      </c>
      <c r="B311" s="22" t="s">
        <v>706</v>
      </c>
      <c r="C311" s="22" t="s">
        <v>741</v>
      </c>
      <c r="D311" s="22" t="s">
        <v>742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120</v>
      </c>
      <c r="B312" s="22" t="s">
        <v>706</v>
      </c>
      <c r="C312" s="22" t="s">
        <v>743</v>
      </c>
      <c r="D312" s="22" t="s">
        <v>744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120</v>
      </c>
      <c r="B313" s="22" t="s">
        <v>706</v>
      </c>
      <c r="C313" s="22" t="s">
        <v>745</v>
      </c>
      <c r="D313" s="22" t="s">
        <v>746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120</v>
      </c>
      <c r="B314" s="22" t="s">
        <v>706</v>
      </c>
      <c r="C314" s="22" t="s">
        <v>747</v>
      </c>
      <c r="D314" s="22" t="s">
        <v>748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120</v>
      </c>
      <c r="B315" s="22" t="s">
        <v>706</v>
      </c>
      <c r="C315" s="22" t="s">
        <v>749</v>
      </c>
      <c r="D315" s="22" t="s">
        <v>750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120</v>
      </c>
      <c r="B316" s="22" t="s">
        <v>706</v>
      </c>
      <c r="C316" s="22" t="s">
        <v>751</v>
      </c>
      <c r="D316" s="22" t="s">
        <v>752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120</v>
      </c>
      <c r="B317" s="22" t="s">
        <v>706</v>
      </c>
      <c r="C317" s="22" t="s">
        <v>753</v>
      </c>
      <c r="D317" s="22" t="s">
        <v>754</v>
      </c>
      <c r="E317" s="22">
        <v>0</v>
      </c>
      <c r="F317" s="22">
        <v>581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581</v>
      </c>
    </row>
    <row r="318" spans="1:42" x14ac:dyDescent="0.25">
      <c r="A318" s="22" t="s">
        <v>120</v>
      </c>
      <c r="B318" s="22" t="s">
        <v>706</v>
      </c>
      <c r="C318" s="22" t="s">
        <v>755</v>
      </c>
      <c r="D318" s="22" t="s">
        <v>756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120</v>
      </c>
      <c r="B319" s="22" t="s">
        <v>706</v>
      </c>
      <c r="C319" s="22" t="s">
        <v>757</v>
      </c>
      <c r="D319" s="22" t="s">
        <v>758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120</v>
      </c>
      <c r="B320" s="22" t="s">
        <v>706</v>
      </c>
      <c r="C320" s="22" t="s">
        <v>759</v>
      </c>
      <c r="D320" s="22" t="s">
        <v>760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120</v>
      </c>
      <c r="B321" s="22" t="s">
        <v>706</v>
      </c>
      <c r="C321" s="22" t="s">
        <v>761</v>
      </c>
      <c r="D321" s="22" t="s">
        <v>762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120</v>
      </c>
      <c r="B322" s="22" t="s">
        <v>706</v>
      </c>
      <c r="C322" s="22" t="s">
        <v>763</v>
      </c>
      <c r="D322" s="22" t="s">
        <v>764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120</v>
      </c>
      <c r="B323" s="22" t="s">
        <v>706</v>
      </c>
      <c r="C323" s="22" t="s">
        <v>765</v>
      </c>
      <c r="D323" s="22" t="s">
        <v>766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120</v>
      </c>
      <c r="B324" s="22" t="s">
        <v>706</v>
      </c>
      <c r="C324" s="22" t="s">
        <v>767</v>
      </c>
      <c r="D324" s="22" t="s">
        <v>768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120</v>
      </c>
      <c r="B325" s="22" t="s">
        <v>706</v>
      </c>
      <c r="C325" s="22" t="s">
        <v>769</v>
      </c>
      <c r="D325" s="22" t="s">
        <v>770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120</v>
      </c>
      <c r="B326" s="22" t="s">
        <v>706</v>
      </c>
      <c r="C326" s="22" t="s">
        <v>771</v>
      </c>
      <c r="D326" s="22" t="s">
        <v>772</v>
      </c>
      <c r="E326" s="22">
        <v>0</v>
      </c>
      <c r="F326" s="22">
        <v>745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1600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2345</v>
      </c>
    </row>
    <row r="327" spans="1:42" x14ac:dyDescent="0.25">
      <c r="A327" s="22" t="s">
        <v>120</v>
      </c>
      <c r="B327" s="22" t="s">
        <v>706</v>
      </c>
      <c r="C327" s="22" t="s">
        <v>773</v>
      </c>
      <c r="D327" s="22" t="s">
        <v>774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120</v>
      </c>
      <c r="B328" s="22" t="s">
        <v>706</v>
      </c>
      <c r="C328" s="22" t="s">
        <v>775</v>
      </c>
      <c r="D328" s="22" t="s">
        <v>776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120</v>
      </c>
      <c r="B329" s="22" t="s">
        <v>706</v>
      </c>
      <c r="C329" s="22" t="s">
        <v>777</v>
      </c>
      <c r="D329" s="22" t="s">
        <v>778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120</v>
      </c>
      <c r="B330" s="22" t="s">
        <v>706</v>
      </c>
      <c r="C330" s="22" t="s">
        <v>779</v>
      </c>
      <c r="D330" s="22" t="s">
        <v>780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5972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5972</v>
      </c>
    </row>
    <row r="331" spans="1:42" x14ac:dyDescent="0.25">
      <c r="A331" s="22" t="s">
        <v>120</v>
      </c>
      <c r="B331" s="22" t="s">
        <v>706</v>
      </c>
      <c r="C331" s="22" t="s">
        <v>781</v>
      </c>
      <c r="D331" s="22" t="s">
        <v>782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120</v>
      </c>
      <c r="B332" s="22" t="s">
        <v>706</v>
      </c>
      <c r="C332" s="22" t="s">
        <v>783</v>
      </c>
      <c r="D332" s="22" t="s">
        <v>784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120</v>
      </c>
      <c r="B333" s="22" t="s">
        <v>706</v>
      </c>
      <c r="C333" s="22" t="s">
        <v>785</v>
      </c>
      <c r="D333" s="22" t="s">
        <v>786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120</v>
      </c>
      <c r="B334" s="22" t="s">
        <v>706</v>
      </c>
      <c r="C334" s="22" t="s">
        <v>787</v>
      </c>
      <c r="D334" s="22" t="s">
        <v>788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120</v>
      </c>
      <c r="B335" s="22" t="s">
        <v>706</v>
      </c>
      <c r="C335" s="22" t="s">
        <v>789</v>
      </c>
      <c r="D335" s="22" t="s">
        <v>790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120</v>
      </c>
      <c r="B336" s="22" t="s">
        <v>706</v>
      </c>
      <c r="C336" s="22" t="s">
        <v>791</v>
      </c>
      <c r="D336" s="22" t="s">
        <v>792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120</v>
      </c>
      <c r="B337" s="22" t="s">
        <v>706</v>
      </c>
      <c r="C337" s="22" t="s">
        <v>793</v>
      </c>
      <c r="D337" s="22" t="s">
        <v>794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2903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2903</v>
      </c>
    </row>
    <row r="338" spans="1:42" x14ac:dyDescent="0.25">
      <c r="A338" s="22" t="s">
        <v>120</v>
      </c>
      <c r="B338" s="22" t="s">
        <v>706</v>
      </c>
      <c r="C338" s="22" t="s">
        <v>795</v>
      </c>
      <c r="D338" s="22" t="s">
        <v>796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120</v>
      </c>
      <c r="B339" s="22" t="s">
        <v>706</v>
      </c>
      <c r="C339" s="22" t="s">
        <v>797</v>
      </c>
      <c r="D339" s="22" t="s">
        <v>798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120</v>
      </c>
      <c r="B340" s="22" t="s">
        <v>706</v>
      </c>
      <c r="C340" s="22" t="s">
        <v>799</v>
      </c>
      <c r="D340" s="22" t="s">
        <v>800</v>
      </c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>
        <v>0</v>
      </c>
    </row>
    <row r="341" spans="1:42" x14ac:dyDescent="0.25">
      <c r="A341" s="22" t="s">
        <v>120</v>
      </c>
      <c r="B341" s="22" t="s">
        <v>706</v>
      </c>
      <c r="C341" s="22" t="s">
        <v>801</v>
      </c>
      <c r="D341" s="22" t="s">
        <v>802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120</v>
      </c>
      <c r="B342" s="22" t="s">
        <v>706</v>
      </c>
      <c r="C342" s="22" t="s">
        <v>803</v>
      </c>
      <c r="D342" s="22" t="s">
        <v>804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2726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2726</v>
      </c>
    </row>
    <row r="343" spans="1:42" x14ac:dyDescent="0.25">
      <c r="A343" s="22" t="s">
        <v>120</v>
      </c>
      <c r="B343" s="22" t="s">
        <v>706</v>
      </c>
      <c r="C343" s="22" t="s">
        <v>805</v>
      </c>
      <c r="D343" s="22" t="s">
        <v>806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120</v>
      </c>
      <c r="B344" s="22" t="s">
        <v>706</v>
      </c>
      <c r="C344" s="22" t="s">
        <v>807</v>
      </c>
      <c r="D344" s="22" t="s">
        <v>808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120</v>
      </c>
      <c r="B345" s="22" t="s">
        <v>809</v>
      </c>
      <c r="C345" s="22" t="s">
        <v>810</v>
      </c>
      <c r="D345" s="22" t="s">
        <v>811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120</v>
      </c>
      <c r="B346" s="22" t="s">
        <v>809</v>
      </c>
      <c r="C346" s="22" t="s">
        <v>812</v>
      </c>
      <c r="D346" s="22" t="s">
        <v>813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120</v>
      </c>
      <c r="B347" s="22" t="s">
        <v>809</v>
      </c>
      <c r="C347" s="22" t="s">
        <v>814</v>
      </c>
      <c r="D347" s="22" t="s">
        <v>815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120</v>
      </c>
      <c r="B348" s="22" t="s">
        <v>809</v>
      </c>
      <c r="C348" s="22" t="s">
        <v>816</v>
      </c>
      <c r="D348" s="22" t="s">
        <v>817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</row>
    <row r="349" spans="1:42" x14ac:dyDescent="0.25">
      <c r="A349" s="22" t="s">
        <v>120</v>
      </c>
      <c r="B349" s="22" t="s">
        <v>809</v>
      </c>
      <c r="C349" s="22" t="s">
        <v>818</v>
      </c>
      <c r="D349" s="22" t="s">
        <v>819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0</v>
      </c>
    </row>
    <row r="350" spans="1:42" x14ac:dyDescent="0.25">
      <c r="A350" s="22" t="s">
        <v>120</v>
      </c>
      <c r="B350" s="22" t="s">
        <v>809</v>
      </c>
      <c r="C350" s="22" t="s">
        <v>820</v>
      </c>
      <c r="D350" s="22" t="s">
        <v>821</v>
      </c>
      <c r="E350" s="22">
        <v>0</v>
      </c>
      <c r="F350" s="22">
        <v>0</v>
      </c>
      <c r="G350" s="22">
        <v>0</v>
      </c>
      <c r="H350" s="22">
        <v>0</v>
      </c>
      <c r="I350" s="22">
        <v>17488</v>
      </c>
      <c r="J350" s="22">
        <v>0</v>
      </c>
      <c r="K350" s="22">
        <v>0</v>
      </c>
      <c r="L350" s="22">
        <v>0</v>
      </c>
      <c r="M350" s="22">
        <v>0</v>
      </c>
      <c r="N350" s="22">
        <v>0</v>
      </c>
      <c r="O350" s="22">
        <v>0</v>
      </c>
      <c r="P350" s="22">
        <v>0</v>
      </c>
      <c r="Q350" s="22">
        <v>0</v>
      </c>
      <c r="R350" s="22">
        <v>0</v>
      </c>
      <c r="S350" s="22">
        <v>0</v>
      </c>
      <c r="T350" s="22">
        <v>0</v>
      </c>
      <c r="U350" s="22">
        <v>0</v>
      </c>
      <c r="V350" s="22">
        <v>0</v>
      </c>
      <c r="W350" s="22">
        <v>0</v>
      </c>
      <c r="X350" s="22">
        <v>0</v>
      </c>
      <c r="Y350" s="22">
        <v>0</v>
      </c>
      <c r="Z350" s="22">
        <v>0</v>
      </c>
      <c r="AA350" s="22">
        <v>0</v>
      </c>
      <c r="AB350" s="22">
        <v>0</v>
      </c>
      <c r="AC350" s="22">
        <v>0</v>
      </c>
      <c r="AD350" s="22">
        <v>0</v>
      </c>
      <c r="AE350" s="22">
        <v>0</v>
      </c>
      <c r="AF350" s="22">
        <v>0</v>
      </c>
      <c r="AG350" s="22">
        <v>0</v>
      </c>
      <c r="AH350" s="22">
        <v>0</v>
      </c>
      <c r="AI350" s="22">
        <v>0</v>
      </c>
      <c r="AJ350" s="22">
        <v>0</v>
      </c>
      <c r="AK350" s="22">
        <v>0</v>
      </c>
      <c r="AL350" s="22">
        <v>0</v>
      </c>
      <c r="AM350" s="22">
        <v>0</v>
      </c>
      <c r="AN350" s="22">
        <v>0</v>
      </c>
      <c r="AO350" s="22">
        <v>0</v>
      </c>
      <c r="AP350" s="22">
        <v>17488</v>
      </c>
    </row>
    <row r="351" spans="1:42" x14ac:dyDescent="0.25">
      <c r="A351" s="22" t="s">
        <v>120</v>
      </c>
      <c r="B351" s="22" t="s">
        <v>822</v>
      </c>
      <c r="C351" s="22" t="s">
        <v>823</v>
      </c>
      <c r="D351" s="22" t="s">
        <v>824</v>
      </c>
      <c r="E351" s="22">
        <v>0</v>
      </c>
      <c r="F351" s="22">
        <v>0</v>
      </c>
      <c r="G351" s="22">
        <v>0</v>
      </c>
      <c r="H351" s="22">
        <v>0</v>
      </c>
      <c r="I351" s="22">
        <v>0</v>
      </c>
      <c r="J351" s="22">
        <v>0</v>
      </c>
      <c r="K351" s="22">
        <v>0</v>
      </c>
      <c r="L351" s="22">
        <v>0</v>
      </c>
      <c r="M351" s="22">
        <v>0</v>
      </c>
      <c r="N351" s="22">
        <v>0</v>
      </c>
      <c r="O351" s="22">
        <v>7945</v>
      </c>
      <c r="P351" s="22">
        <v>0</v>
      </c>
      <c r="Q351" s="22">
        <v>0</v>
      </c>
      <c r="R351" s="22">
        <v>0</v>
      </c>
      <c r="S351" s="22">
        <v>0</v>
      </c>
      <c r="T351" s="22">
        <v>0</v>
      </c>
      <c r="U351" s="22">
        <v>0</v>
      </c>
      <c r="V351" s="22">
        <v>0</v>
      </c>
      <c r="W351" s="22">
        <v>0</v>
      </c>
      <c r="X351" s="22">
        <v>0</v>
      </c>
      <c r="Y351" s="22">
        <v>0</v>
      </c>
      <c r="Z351" s="22">
        <v>0</v>
      </c>
      <c r="AA351" s="22">
        <v>0</v>
      </c>
      <c r="AB351" s="22">
        <v>0</v>
      </c>
      <c r="AC351" s="22">
        <v>0</v>
      </c>
      <c r="AD351" s="22">
        <v>0</v>
      </c>
      <c r="AE351" s="22">
        <v>0</v>
      </c>
      <c r="AF351" s="22">
        <v>0</v>
      </c>
      <c r="AG351" s="22">
        <v>0</v>
      </c>
      <c r="AH351" s="22">
        <v>0</v>
      </c>
      <c r="AI351" s="22">
        <v>0</v>
      </c>
      <c r="AJ351" s="22">
        <v>0</v>
      </c>
      <c r="AK351" s="22">
        <v>0</v>
      </c>
      <c r="AL351" s="22">
        <v>0</v>
      </c>
      <c r="AM351" s="22">
        <v>0</v>
      </c>
      <c r="AN351" s="22">
        <v>0</v>
      </c>
      <c r="AO351" s="22">
        <v>0</v>
      </c>
      <c r="AP351" s="22">
        <v>7945</v>
      </c>
    </row>
    <row r="352" spans="1:42" x14ac:dyDescent="0.25">
      <c r="A352" s="22"/>
      <c r="B352" s="22"/>
      <c r="C352" s="22"/>
      <c r="D352" s="22" t="s">
        <v>825</v>
      </c>
      <c r="E352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C3469-501A-4528-A936-23DB03339366}">
  <dimension ref="A1:N354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4" width="15.7109375" customWidth="1"/>
  </cols>
  <sheetData>
    <row r="1" spans="1:14" ht="24" customHeight="1" x14ac:dyDescent="0.3">
      <c r="A1" s="4" t="str">
        <f>HYPERLINK("#'Index'!A1", "&lt;&lt; Index")</f>
        <v>&lt;&lt; Index</v>
      </c>
      <c r="B1" s="20" t="s">
        <v>1125</v>
      </c>
      <c r="D1" s="20" t="s">
        <v>1126</v>
      </c>
    </row>
    <row r="2" spans="1:14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1127</v>
      </c>
      <c r="F2" s="21" t="s">
        <v>1128</v>
      </c>
      <c r="G2" s="21" t="s">
        <v>1129</v>
      </c>
      <c r="H2" s="21" t="s">
        <v>1130</v>
      </c>
      <c r="I2" s="21" t="s">
        <v>1131</v>
      </c>
      <c r="J2" s="21" t="s">
        <v>1132</v>
      </c>
      <c r="K2" s="21" t="s">
        <v>1133</v>
      </c>
      <c r="L2" s="21" t="s">
        <v>1134</v>
      </c>
      <c r="M2" s="21" t="s">
        <v>1135</v>
      </c>
      <c r="N2" s="21" t="s">
        <v>1136</v>
      </c>
    </row>
    <row r="3" spans="1:14" x14ac:dyDescent="0.25">
      <c r="A3" s="21"/>
      <c r="B3" s="21"/>
      <c r="C3" s="21"/>
      <c r="D3" s="21" t="s">
        <v>87</v>
      </c>
      <c r="E3" s="21" t="s">
        <v>1137</v>
      </c>
      <c r="F3" s="21" t="s">
        <v>1138</v>
      </c>
      <c r="G3" s="21" t="s">
        <v>1139</v>
      </c>
      <c r="H3" s="21" t="s">
        <v>1140</v>
      </c>
      <c r="I3" s="21" t="s">
        <v>1141</v>
      </c>
      <c r="J3" s="21" t="s">
        <v>1142</v>
      </c>
      <c r="K3" s="21" t="s">
        <v>1143</v>
      </c>
      <c r="L3" s="21" t="s">
        <v>1144</v>
      </c>
      <c r="M3" s="21" t="s">
        <v>1145</v>
      </c>
      <c r="N3" s="21" t="s">
        <v>1146</v>
      </c>
    </row>
    <row r="4" spans="1:14" x14ac:dyDescent="0.25">
      <c r="A4" s="22" t="s">
        <v>120</v>
      </c>
      <c r="B4" s="22" t="s">
        <v>121</v>
      </c>
      <c r="C4" s="22" t="s">
        <v>122</v>
      </c>
      <c r="D4" s="22" t="s">
        <v>123</v>
      </c>
      <c r="E4" s="22">
        <v>0</v>
      </c>
      <c r="F4" s="22">
        <v>0</v>
      </c>
      <c r="G4" s="22">
        <v>5659687645</v>
      </c>
      <c r="H4" s="22">
        <v>43076090</v>
      </c>
      <c r="I4" s="22">
        <v>4561700</v>
      </c>
      <c r="J4" s="22">
        <v>725072709</v>
      </c>
      <c r="K4" s="22">
        <v>4885563246</v>
      </c>
      <c r="L4" s="22">
        <v>880000</v>
      </c>
      <c r="M4" s="22">
        <v>533900</v>
      </c>
      <c r="N4" s="22"/>
    </row>
    <row r="5" spans="1:14" x14ac:dyDescent="0.25">
      <c r="A5" s="22" t="s">
        <v>120</v>
      </c>
      <c r="B5" s="22" t="s">
        <v>121</v>
      </c>
      <c r="C5" s="22" t="s">
        <v>124</v>
      </c>
      <c r="D5" s="22" t="s">
        <v>125</v>
      </c>
      <c r="E5" s="22">
        <v>0</v>
      </c>
      <c r="F5" s="22">
        <v>0</v>
      </c>
      <c r="G5" s="22">
        <v>1227834064</v>
      </c>
      <c r="H5" s="22">
        <v>28579590</v>
      </c>
      <c r="I5" s="22">
        <v>2178860</v>
      </c>
      <c r="J5" s="22">
        <v>286344551</v>
      </c>
      <c r="K5" s="22">
        <v>909979433</v>
      </c>
      <c r="L5" s="22">
        <v>266270</v>
      </c>
      <c r="M5" s="22">
        <v>485360</v>
      </c>
      <c r="N5" s="22"/>
    </row>
    <row r="6" spans="1:14" x14ac:dyDescent="0.25">
      <c r="A6" s="22" t="s">
        <v>120</v>
      </c>
      <c r="B6" s="22" t="s">
        <v>121</v>
      </c>
      <c r="C6" s="22" t="s">
        <v>126</v>
      </c>
      <c r="D6" s="22" t="s">
        <v>127</v>
      </c>
      <c r="E6" s="22">
        <v>0</v>
      </c>
      <c r="F6" s="22">
        <v>0</v>
      </c>
      <c r="G6" s="22">
        <v>222664712640</v>
      </c>
      <c r="H6" s="22">
        <v>1868625050</v>
      </c>
      <c r="I6" s="22">
        <v>245338930</v>
      </c>
      <c r="J6" s="22">
        <v>49300854138</v>
      </c>
      <c r="K6" s="22">
        <v>171029946210</v>
      </c>
      <c r="L6" s="22">
        <v>15166192</v>
      </c>
      <c r="M6" s="22">
        <v>204782120</v>
      </c>
      <c r="N6" s="22"/>
    </row>
    <row r="7" spans="1:14" x14ac:dyDescent="0.25">
      <c r="A7" s="22" t="s">
        <v>120</v>
      </c>
      <c r="B7" s="22" t="s">
        <v>121</v>
      </c>
      <c r="C7" s="22" t="s">
        <v>128</v>
      </c>
      <c r="D7" s="22" t="s">
        <v>129</v>
      </c>
      <c r="E7" s="22">
        <v>0</v>
      </c>
      <c r="F7" s="22">
        <v>0</v>
      </c>
      <c r="G7" s="22">
        <v>1991948482</v>
      </c>
      <c r="H7" s="22">
        <v>26780980</v>
      </c>
      <c r="I7" s="22">
        <v>51958610</v>
      </c>
      <c r="J7" s="22">
        <v>360131505</v>
      </c>
      <c r="K7" s="22">
        <v>1552312137</v>
      </c>
      <c r="L7" s="22">
        <v>451830</v>
      </c>
      <c r="M7" s="22">
        <v>313420</v>
      </c>
      <c r="N7" s="22"/>
    </row>
    <row r="8" spans="1:14" x14ac:dyDescent="0.25">
      <c r="A8" s="22" t="s">
        <v>120</v>
      </c>
      <c r="B8" s="22" t="s">
        <v>121</v>
      </c>
      <c r="C8" s="22" t="s">
        <v>130</v>
      </c>
      <c r="D8" s="22" t="s">
        <v>131</v>
      </c>
      <c r="E8" s="22">
        <v>0</v>
      </c>
      <c r="F8" s="22">
        <v>0</v>
      </c>
      <c r="G8" s="22">
        <v>1465428416</v>
      </c>
      <c r="H8" s="22">
        <v>19896510</v>
      </c>
      <c r="I8" s="22">
        <v>904470</v>
      </c>
      <c r="J8" s="22">
        <v>250330633</v>
      </c>
      <c r="K8" s="22">
        <v>1194070843</v>
      </c>
      <c r="L8" s="22">
        <v>225960</v>
      </c>
      <c r="M8" s="22"/>
      <c r="N8" s="22"/>
    </row>
    <row r="9" spans="1:14" x14ac:dyDescent="0.25">
      <c r="A9" s="22" t="s">
        <v>120</v>
      </c>
      <c r="B9" s="22" t="s">
        <v>121</v>
      </c>
      <c r="C9" s="22" t="s">
        <v>132</v>
      </c>
      <c r="D9" s="22" t="s">
        <v>133</v>
      </c>
      <c r="E9" s="22">
        <v>0</v>
      </c>
      <c r="F9" s="22">
        <v>0</v>
      </c>
      <c r="G9" s="22">
        <v>132232885592</v>
      </c>
      <c r="H9" s="22">
        <v>1397525570</v>
      </c>
      <c r="I9" s="22">
        <v>922758214</v>
      </c>
      <c r="J9" s="22">
        <v>24670964912</v>
      </c>
      <c r="K9" s="22">
        <v>105200799496</v>
      </c>
      <c r="L9" s="22">
        <v>30046253</v>
      </c>
      <c r="M9" s="22">
        <v>10589147</v>
      </c>
      <c r="N9" s="22">
        <v>202000</v>
      </c>
    </row>
    <row r="10" spans="1:14" x14ac:dyDescent="0.25">
      <c r="A10" s="22" t="s">
        <v>120</v>
      </c>
      <c r="B10" s="22" t="s">
        <v>121</v>
      </c>
      <c r="C10" s="22" t="s">
        <v>134</v>
      </c>
      <c r="D10" s="22" t="s">
        <v>135</v>
      </c>
      <c r="E10" s="22">
        <v>0</v>
      </c>
      <c r="F10" s="22">
        <v>0</v>
      </c>
      <c r="G10" s="22">
        <v>4281255091</v>
      </c>
      <c r="H10" s="22">
        <v>103798680</v>
      </c>
      <c r="I10" s="22">
        <v>1183992910</v>
      </c>
      <c r="J10" s="22">
        <v>547797099</v>
      </c>
      <c r="K10" s="22">
        <v>2443466192</v>
      </c>
      <c r="L10" s="22">
        <v>1286600</v>
      </c>
      <c r="M10" s="22">
        <v>913610</v>
      </c>
      <c r="N10" s="22"/>
    </row>
    <row r="11" spans="1:14" x14ac:dyDescent="0.25">
      <c r="A11" s="22" t="s">
        <v>120</v>
      </c>
      <c r="B11" s="22" t="s">
        <v>121</v>
      </c>
      <c r="C11" s="22" t="s">
        <v>136</v>
      </c>
      <c r="D11" s="22" t="s">
        <v>137</v>
      </c>
      <c r="E11" s="22">
        <v>0</v>
      </c>
      <c r="F11" s="22">
        <v>0</v>
      </c>
      <c r="G11" s="22">
        <v>7493398997</v>
      </c>
      <c r="H11" s="22">
        <v>116423560</v>
      </c>
      <c r="I11" s="22">
        <v>41315700</v>
      </c>
      <c r="J11" s="22">
        <v>1817033334</v>
      </c>
      <c r="K11" s="22">
        <v>5517446003</v>
      </c>
      <c r="L11" s="22">
        <v>945200</v>
      </c>
      <c r="M11" s="22">
        <v>235200</v>
      </c>
      <c r="N11" s="22"/>
    </row>
    <row r="12" spans="1:14" x14ac:dyDescent="0.25">
      <c r="A12" s="22" t="s">
        <v>120</v>
      </c>
      <c r="B12" s="22" t="s">
        <v>121</v>
      </c>
      <c r="C12" s="22" t="s">
        <v>138</v>
      </c>
      <c r="D12" s="22" t="s">
        <v>139</v>
      </c>
      <c r="E12" s="22">
        <v>0</v>
      </c>
      <c r="F12" s="22">
        <v>0</v>
      </c>
      <c r="G12" s="22">
        <v>3343868806</v>
      </c>
      <c r="H12" s="22">
        <v>32767510</v>
      </c>
      <c r="I12" s="22">
        <v>8147600</v>
      </c>
      <c r="J12" s="22">
        <v>707384084</v>
      </c>
      <c r="K12" s="22">
        <v>2592527682</v>
      </c>
      <c r="L12" s="22">
        <v>2372970</v>
      </c>
      <c r="M12" s="22">
        <v>668960</v>
      </c>
      <c r="N12" s="22"/>
    </row>
    <row r="13" spans="1:14" x14ac:dyDescent="0.25">
      <c r="A13" s="22" t="s">
        <v>120</v>
      </c>
      <c r="B13" s="22" t="s">
        <v>121</v>
      </c>
      <c r="C13" s="22" t="s">
        <v>140</v>
      </c>
      <c r="D13" s="22" t="s">
        <v>141</v>
      </c>
      <c r="E13" s="22">
        <v>0</v>
      </c>
      <c r="F13" s="22">
        <v>0</v>
      </c>
      <c r="G13" s="22">
        <v>9680871294</v>
      </c>
      <c r="H13" s="22">
        <v>133280040</v>
      </c>
      <c r="I13" s="22">
        <v>155500200</v>
      </c>
      <c r="J13" s="22">
        <v>1548894661</v>
      </c>
      <c r="K13" s="22">
        <v>7839117778</v>
      </c>
      <c r="L13" s="22">
        <v>2301425</v>
      </c>
      <c r="M13" s="22">
        <v>1777190</v>
      </c>
      <c r="N13" s="22"/>
    </row>
    <row r="14" spans="1:14" x14ac:dyDescent="0.25">
      <c r="A14" s="22" t="s">
        <v>120</v>
      </c>
      <c r="B14" s="22" t="s">
        <v>121</v>
      </c>
      <c r="C14" s="22" t="s">
        <v>1147</v>
      </c>
      <c r="D14" s="22" t="s">
        <v>1148</v>
      </c>
      <c r="E14" s="22">
        <v>0</v>
      </c>
      <c r="F14" s="22">
        <v>0</v>
      </c>
      <c r="G14" s="22">
        <v>2127350566</v>
      </c>
      <c r="H14" s="22">
        <v>39688510</v>
      </c>
      <c r="I14" s="22">
        <v>103250610</v>
      </c>
      <c r="J14" s="22">
        <v>559135015</v>
      </c>
      <c r="K14" s="22">
        <v>1425006271</v>
      </c>
      <c r="L14" s="22">
        <v>153860</v>
      </c>
      <c r="M14" s="22">
        <v>116300</v>
      </c>
      <c r="N14" s="22"/>
    </row>
    <row r="15" spans="1:14" x14ac:dyDescent="0.25">
      <c r="A15" s="22" t="s">
        <v>120</v>
      </c>
      <c r="B15" s="22" t="s">
        <v>121</v>
      </c>
      <c r="C15" s="22" t="s">
        <v>142</v>
      </c>
      <c r="D15" s="22" t="s">
        <v>143</v>
      </c>
      <c r="E15" s="22">
        <v>0</v>
      </c>
      <c r="F15" s="22">
        <v>0</v>
      </c>
      <c r="G15" s="22">
        <v>7228167520</v>
      </c>
      <c r="H15" s="22">
        <v>267253510</v>
      </c>
      <c r="I15" s="22">
        <v>253896500</v>
      </c>
      <c r="J15" s="22">
        <v>1001380283</v>
      </c>
      <c r="K15" s="22">
        <v>5688522047</v>
      </c>
      <c r="L15" s="22">
        <v>2235830</v>
      </c>
      <c r="M15" s="22">
        <v>2382120</v>
      </c>
      <c r="N15" s="22">
        <v>12497230</v>
      </c>
    </row>
    <row r="16" spans="1:14" x14ac:dyDescent="0.25">
      <c r="A16" s="22" t="s">
        <v>120</v>
      </c>
      <c r="B16" s="22" t="s">
        <v>121</v>
      </c>
      <c r="C16" s="22" t="s">
        <v>144</v>
      </c>
      <c r="D16" s="22" t="s">
        <v>145</v>
      </c>
      <c r="E16" s="22">
        <v>0</v>
      </c>
      <c r="F16" s="22">
        <v>0</v>
      </c>
      <c r="G16" s="22">
        <v>12383370877</v>
      </c>
      <c r="H16" s="22">
        <v>114385440</v>
      </c>
      <c r="I16" s="22">
        <v>46025900</v>
      </c>
      <c r="J16" s="22">
        <v>2331751691</v>
      </c>
      <c r="K16" s="22">
        <v>9890283436</v>
      </c>
      <c r="L16" s="22">
        <v>698510</v>
      </c>
      <c r="M16" s="22">
        <v>225900</v>
      </c>
      <c r="N16" s="22"/>
    </row>
    <row r="17" spans="1:14" x14ac:dyDescent="0.25">
      <c r="A17" s="22" t="s">
        <v>120</v>
      </c>
      <c r="B17" s="22" t="s">
        <v>121</v>
      </c>
      <c r="C17" s="22" t="s">
        <v>146</v>
      </c>
      <c r="D17" s="22" t="s">
        <v>147</v>
      </c>
      <c r="E17" s="22">
        <v>0</v>
      </c>
      <c r="F17" s="22">
        <v>0</v>
      </c>
      <c r="G17" s="22">
        <v>3291293532</v>
      </c>
      <c r="H17" s="22">
        <v>30934290</v>
      </c>
      <c r="I17" s="22"/>
      <c r="J17" s="22">
        <v>385673505</v>
      </c>
      <c r="K17" s="22">
        <v>2873258677</v>
      </c>
      <c r="L17" s="22">
        <v>796440</v>
      </c>
      <c r="M17" s="22">
        <v>630620</v>
      </c>
      <c r="N17" s="22"/>
    </row>
    <row r="18" spans="1:14" x14ac:dyDescent="0.25">
      <c r="A18" s="22" t="s">
        <v>120</v>
      </c>
      <c r="B18" s="22" t="s">
        <v>121</v>
      </c>
      <c r="C18" s="22" t="s">
        <v>148</v>
      </c>
      <c r="D18" s="22" t="s">
        <v>149</v>
      </c>
      <c r="E18" s="22">
        <v>0</v>
      </c>
      <c r="F18" s="22">
        <v>0</v>
      </c>
      <c r="G18" s="22">
        <v>10409219258</v>
      </c>
      <c r="H18" s="22">
        <v>83234490</v>
      </c>
      <c r="I18" s="22">
        <v>15707400</v>
      </c>
      <c r="J18" s="22">
        <v>824570374</v>
      </c>
      <c r="K18" s="22">
        <v>9483221024</v>
      </c>
      <c r="L18" s="22">
        <v>2350870</v>
      </c>
      <c r="M18" s="22">
        <v>135100</v>
      </c>
      <c r="N18" s="22"/>
    </row>
    <row r="19" spans="1:14" x14ac:dyDescent="0.25">
      <c r="A19" s="22" t="s">
        <v>120</v>
      </c>
      <c r="B19" s="22" t="s">
        <v>121</v>
      </c>
      <c r="C19" s="22" t="s">
        <v>150</v>
      </c>
      <c r="D19" s="22" t="s">
        <v>151</v>
      </c>
      <c r="E19" s="22">
        <v>0</v>
      </c>
      <c r="F19" s="22">
        <v>0</v>
      </c>
      <c r="G19" s="22">
        <v>1187645278</v>
      </c>
      <c r="H19" s="22">
        <v>21435150</v>
      </c>
      <c r="I19" s="22"/>
      <c r="J19" s="22">
        <v>176264516</v>
      </c>
      <c r="K19" s="22">
        <v>986527472</v>
      </c>
      <c r="L19" s="22">
        <v>2564430</v>
      </c>
      <c r="M19" s="22">
        <v>853710</v>
      </c>
      <c r="N19" s="22"/>
    </row>
    <row r="20" spans="1:14" x14ac:dyDescent="0.25">
      <c r="A20" s="22" t="s">
        <v>120</v>
      </c>
      <c r="B20" s="22" t="s">
        <v>152</v>
      </c>
      <c r="C20" s="22" t="s">
        <v>153</v>
      </c>
      <c r="D20" s="22" t="s">
        <v>154</v>
      </c>
      <c r="E20" s="22">
        <v>0</v>
      </c>
      <c r="F20" s="22">
        <v>0</v>
      </c>
      <c r="G20" s="22">
        <v>924769940</v>
      </c>
      <c r="H20" s="22">
        <v>60525280</v>
      </c>
      <c r="I20" s="22">
        <v>22598150</v>
      </c>
      <c r="J20" s="22">
        <v>83316700</v>
      </c>
      <c r="K20" s="22">
        <v>756599780</v>
      </c>
      <c r="L20" s="22">
        <v>644660</v>
      </c>
      <c r="M20" s="22">
        <v>1085370</v>
      </c>
      <c r="N20" s="22"/>
    </row>
    <row r="21" spans="1:14" x14ac:dyDescent="0.25">
      <c r="A21" s="22" t="s">
        <v>120</v>
      </c>
      <c r="B21" s="22" t="s">
        <v>152</v>
      </c>
      <c r="C21" s="22" t="s">
        <v>155</v>
      </c>
      <c r="D21" s="22" t="s">
        <v>156</v>
      </c>
      <c r="E21" s="22">
        <v>0</v>
      </c>
      <c r="F21" s="22">
        <v>0</v>
      </c>
      <c r="G21" s="22">
        <v>1034059639</v>
      </c>
      <c r="H21" s="22">
        <v>31582370</v>
      </c>
      <c r="I21" s="22">
        <v>2884390</v>
      </c>
      <c r="J21" s="22">
        <v>448614589</v>
      </c>
      <c r="K21" s="22">
        <v>542367060</v>
      </c>
      <c r="L21" s="22"/>
      <c r="M21" s="22">
        <v>8611230</v>
      </c>
      <c r="N21" s="22"/>
    </row>
    <row r="22" spans="1:14" x14ac:dyDescent="0.25">
      <c r="A22" s="22" t="s">
        <v>120</v>
      </c>
      <c r="B22" s="22" t="s">
        <v>152</v>
      </c>
      <c r="C22" s="22" t="s">
        <v>157</v>
      </c>
      <c r="D22" s="22" t="s">
        <v>158</v>
      </c>
      <c r="E22" s="22">
        <v>0</v>
      </c>
      <c r="F22" s="22">
        <v>0</v>
      </c>
      <c r="G22" s="22">
        <v>2299181292</v>
      </c>
      <c r="H22" s="22">
        <v>1224960920</v>
      </c>
      <c r="I22" s="22">
        <v>502607200</v>
      </c>
      <c r="J22" s="22">
        <v>174163178</v>
      </c>
      <c r="K22" s="22">
        <v>358162984</v>
      </c>
      <c r="L22" s="22">
        <v>36846760</v>
      </c>
      <c r="M22" s="22">
        <v>2440250</v>
      </c>
      <c r="N22" s="22"/>
    </row>
    <row r="23" spans="1:14" x14ac:dyDescent="0.25">
      <c r="A23" s="22" t="s">
        <v>120</v>
      </c>
      <c r="B23" s="22" t="s">
        <v>152</v>
      </c>
      <c r="C23" s="22" t="s">
        <v>159</v>
      </c>
      <c r="D23" s="22" t="s">
        <v>160</v>
      </c>
      <c r="E23" s="22">
        <v>0</v>
      </c>
      <c r="F23" s="22">
        <v>0</v>
      </c>
      <c r="G23" s="22">
        <v>23799219923</v>
      </c>
      <c r="H23" s="22">
        <v>584108750</v>
      </c>
      <c r="I23" s="22">
        <v>5581794917</v>
      </c>
      <c r="J23" s="22">
        <v>2261381704</v>
      </c>
      <c r="K23" s="22">
        <v>15329110472</v>
      </c>
      <c r="L23" s="22">
        <v>34345080</v>
      </c>
      <c r="M23" s="22">
        <v>8479000</v>
      </c>
      <c r="N23" s="22"/>
    </row>
    <row r="24" spans="1:14" x14ac:dyDescent="0.25">
      <c r="A24" s="22" t="s">
        <v>120</v>
      </c>
      <c r="B24" s="22" t="s">
        <v>152</v>
      </c>
      <c r="C24" s="22" t="s">
        <v>161</v>
      </c>
      <c r="D24" s="22" t="s">
        <v>162</v>
      </c>
      <c r="E24" s="22">
        <v>0</v>
      </c>
      <c r="F24" s="22">
        <v>0</v>
      </c>
      <c r="G24" s="22">
        <v>25710025554</v>
      </c>
      <c r="H24" s="22">
        <v>1714890460</v>
      </c>
      <c r="I24" s="22">
        <v>11437334448</v>
      </c>
      <c r="J24" s="22">
        <v>3128210950</v>
      </c>
      <c r="K24" s="22">
        <v>9429589696</v>
      </c>
      <c r="L24" s="22"/>
      <c r="M24" s="22"/>
      <c r="N24" s="22"/>
    </row>
    <row r="25" spans="1:14" x14ac:dyDescent="0.25">
      <c r="A25" s="22" t="s">
        <v>120</v>
      </c>
      <c r="B25" s="22" t="s">
        <v>163</v>
      </c>
      <c r="C25" s="22" t="s">
        <v>164</v>
      </c>
      <c r="D25" s="22" t="s">
        <v>165</v>
      </c>
      <c r="E25" s="22">
        <v>0</v>
      </c>
      <c r="F25" s="22">
        <v>0</v>
      </c>
      <c r="G25" s="22">
        <v>87223498</v>
      </c>
      <c r="H25" s="22">
        <v>30311010</v>
      </c>
      <c r="I25" s="22">
        <v>12306700</v>
      </c>
      <c r="J25" s="22">
        <v>3443390</v>
      </c>
      <c r="K25" s="22">
        <v>6464208</v>
      </c>
      <c r="L25" s="22">
        <v>34698190</v>
      </c>
      <c r="M25" s="22"/>
      <c r="N25" s="22"/>
    </row>
    <row r="26" spans="1:14" x14ac:dyDescent="0.25">
      <c r="A26" s="22" t="s">
        <v>120</v>
      </c>
      <c r="B26" s="22" t="s">
        <v>163</v>
      </c>
      <c r="C26" s="22" t="s">
        <v>166</v>
      </c>
      <c r="D26" s="22" t="s">
        <v>167</v>
      </c>
      <c r="E26" s="22">
        <v>0</v>
      </c>
      <c r="F26" s="22">
        <v>0</v>
      </c>
      <c r="G26" s="22">
        <v>1536129020</v>
      </c>
      <c r="H26" s="22">
        <v>434443630</v>
      </c>
      <c r="I26" s="22">
        <v>364307760</v>
      </c>
      <c r="J26" s="22">
        <v>133354386</v>
      </c>
      <c r="K26" s="22">
        <v>535836114</v>
      </c>
      <c r="L26" s="22">
        <v>67241880</v>
      </c>
      <c r="M26" s="22">
        <v>945250</v>
      </c>
      <c r="N26" s="22"/>
    </row>
    <row r="27" spans="1:14" x14ac:dyDescent="0.25">
      <c r="A27" s="22" t="s">
        <v>120</v>
      </c>
      <c r="B27" s="22" t="s">
        <v>163</v>
      </c>
      <c r="C27" s="22" t="s">
        <v>168</v>
      </c>
      <c r="D27" s="22" t="s">
        <v>169</v>
      </c>
      <c r="E27" s="22">
        <v>0</v>
      </c>
      <c r="F27" s="22">
        <v>0</v>
      </c>
      <c r="G27" s="22">
        <v>646084703</v>
      </c>
      <c r="H27" s="22">
        <v>140948950</v>
      </c>
      <c r="I27" s="22">
        <v>40777380</v>
      </c>
      <c r="J27" s="22">
        <v>28795120</v>
      </c>
      <c r="K27" s="22">
        <v>375147803</v>
      </c>
      <c r="L27" s="22">
        <v>60415450</v>
      </c>
      <c r="M27" s="22"/>
      <c r="N27" s="22"/>
    </row>
    <row r="28" spans="1:14" x14ac:dyDescent="0.25">
      <c r="A28" s="22" t="s">
        <v>120</v>
      </c>
      <c r="B28" s="22" t="s">
        <v>163</v>
      </c>
      <c r="C28" s="22" t="s">
        <v>170</v>
      </c>
      <c r="D28" s="22" t="s">
        <v>171</v>
      </c>
      <c r="E28" s="22">
        <v>0</v>
      </c>
      <c r="F28" s="22">
        <v>0</v>
      </c>
      <c r="G28" s="22">
        <v>982706084</v>
      </c>
      <c r="H28" s="22">
        <v>332969750</v>
      </c>
      <c r="I28" s="22">
        <v>113791950</v>
      </c>
      <c r="J28" s="22">
        <v>37666303</v>
      </c>
      <c r="K28" s="22">
        <v>363299289</v>
      </c>
      <c r="L28" s="22">
        <v>114932102</v>
      </c>
      <c r="M28" s="22">
        <v>20046690</v>
      </c>
      <c r="N28" s="22"/>
    </row>
    <row r="29" spans="1:14" x14ac:dyDescent="0.25">
      <c r="A29" s="22" t="s">
        <v>120</v>
      </c>
      <c r="B29" s="22" t="s">
        <v>163</v>
      </c>
      <c r="C29" s="22" t="s">
        <v>172</v>
      </c>
      <c r="D29" s="22" t="s">
        <v>173</v>
      </c>
      <c r="E29" s="22">
        <v>0</v>
      </c>
      <c r="F29" s="22">
        <v>0</v>
      </c>
      <c r="G29" s="22">
        <v>1594710404</v>
      </c>
      <c r="H29" s="22">
        <v>883512030</v>
      </c>
      <c r="I29" s="22">
        <v>351394840</v>
      </c>
      <c r="J29" s="22">
        <v>112608568</v>
      </c>
      <c r="K29" s="22">
        <v>209652486</v>
      </c>
      <c r="L29" s="22">
        <v>35829140</v>
      </c>
      <c r="M29" s="22">
        <v>1713340</v>
      </c>
      <c r="N29" s="22"/>
    </row>
    <row r="30" spans="1:14" x14ac:dyDescent="0.25">
      <c r="A30" s="22" t="s">
        <v>120</v>
      </c>
      <c r="B30" s="22" t="s">
        <v>163</v>
      </c>
      <c r="C30" s="22" t="s">
        <v>174</v>
      </c>
      <c r="D30" s="22" t="s">
        <v>175</v>
      </c>
      <c r="E30" s="22">
        <v>0</v>
      </c>
      <c r="F30" s="22">
        <v>0</v>
      </c>
      <c r="G30" s="22">
        <v>912170472</v>
      </c>
      <c r="H30" s="22">
        <v>128540930</v>
      </c>
      <c r="I30" s="22">
        <v>216378640</v>
      </c>
      <c r="J30" s="22">
        <v>155884647</v>
      </c>
      <c r="K30" s="22">
        <v>400817895</v>
      </c>
      <c r="L30" s="22">
        <v>5334120</v>
      </c>
      <c r="M30" s="22">
        <v>5214240</v>
      </c>
      <c r="N30" s="22"/>
    </row>
    <row r="31" spans="1:14" x14ac:dyDescent="0.25">
      <c r="A31" s="22" t="s">
        <v>120</v>
      </c>
      <c r="B31" s="22" t="s">
        <v>163</v>
      </c>
      <c r="C31" s="22" t="s">
        <v>176</v>
      </c>
      <c r="D31" s="22" t="s">
        <v>177</v>
      </c>
      <c r="E31" s="22">
        <v>0</v>
      </c>
      <c r="F31" s="22">
        <v>0</v>
      </c>
      <c r="G31" s="22">
        <v>374368793</v>
      </c>
      <c r="H31" s="22">
        <v>174212120</v>
      </c>
      <c r="I31" s="22">
        <v>102436910</v>
      </c>
      <c r="J31" s="22">
        <v>21583010</v>
      </c>
      <c r="K31" s="22">
        <v>26962863</v>
      </c>
      <c r="L31" s="22">
        <v>49049260</v>
      </c>
      <c r="M31" s="22">
        <v>124630</v>
      </c>
      <c r="N31" s="22"/>
    </row>
    <row r="32" spans="1:14" x14ac:dyDescent="0.25">
      <c r="A32" s="22" t="s">
        <v>120</v>
      </c>
      <c r="B32" s="22" t="s">
        <v>163</v>
      </c>
      <c r="C32" s="22" t="s">
        <v>178</v>
      </c>
      <c r="D32" s="22" t="s">
        <v>179</v>
      </c>
      <c r="E32" s="22">
        <v>0</v>
      </c>
      <c r="F32" s="22">
        <v>0</v>
      </c>
      <c r="G32" s="22">
        <v>3677990983</v>
      </c>
      <c r="H32" s="22">
        <v>1343744580</v>
      </c>
      <c r="I32" s="22">
        <v>965708570</v>
      </c>
      <c r="J32" s="22">
        <v>257869157</v>
      </c>
      <c r="K32" s="22">
        <v>1046433416</v>
      </c>
      <c r="L32" s="22">
        <v>64235260</v>
      </c>
      <c r="M32" s="22"/>
      <c r="N32" s="22"/>
    </row>
    <row r="33" spans="1:14" x14ac:dyDescent="0.25">
      <c r="A33" s="22" t="s">
        <v>120</v>
      </c>
      <c r="B33" s="22" t="s">
        <v>163</v>
      </c>
      <c r="C33" s="22" t="s">
        <v>180</v>
      </c>
      <c r="D33" s="22" t="s">
        <v>181</v>
      </c>
      <c r="E33" s="22">
        <v>0</v>
      </c>
      <c r="F33" s="22">
        <v>0</v>
      </c>
      <c r="G33" s="22">
        <v>2889454235</v>
      </c>
      <c r="H33" s="22">
        <v>1472524900</v>
      </c>
      <c r="I33" s="22">
        <v>489265190</v>
      </c>
      <c r="J33" s="22">
        <v>204357291</v>
      </c>
      <c r="K33" s="22">
        <v>699173694</v>
      </c>
      <c r="L33" s="22">
        <v>24133160</v>
      </c>
      <c r="M33" s="22"/>
      <c r="N33" s="22"/>
    </row>
    <row r="34" spans="1:14" x14ac:dyDescent="0.25">
      <c r="A34" s="22" t="s">
        <v>120</v>
      </c>
      <c r="B34" s="22" t="s">
        <v>163</v>
      </c>
      <c r="C34" s="22" t="s">
        <v>182</v>
      </c>
      <c r="D34" s="22" t="s">
        <v>183</v>
      </c>
      <c r="E34" s="22">
        <v>0</v>
      </c>
      <c r="F34" s="22">
        <v>0</v>
      </c>
      <c r="G34" s="22">
        <v>1292471615</v>
      </c>
      <c r="H34" s="22">
        <v>375369070</v>
      </c>
      <c r="I34" s="22">
        <v>139156030</v>
      </c>
      <c r="J34" s="22">
        <v>74062473</v>
      </c>
      <c r="K34" s="22">
        <v>559040282</v>
      </c>
      <c r="L34" s="22">
        <v>142213520</v>
      </c>
      <c r="M34" s="22">
        <v>2630240</v>
      </c>
      <c r="N34" s="22"/>
    </row>
    <row r="35" spans="1:14" x14ac:dyDescent="0.25">
      <c r="A35" s="22" t="s">
        <v>120</v>
      </c>
      <c r="B35" s="22" t="s">
        <v>163</v>
      </c>
      <c r="C35" s="22" t="s">
        <v>184</v>
      </c>
      <c r="D35" s="22" t="s">
        <v>185</v>
      </c>
      <c r="E35" s="22">
        <v>0</v>
      </c>
      <c r="F35" s="22">
        <v>0</v>
      </c>
      <c r="G35" s="22">
        <v>467623010</v>
      </c>
      <c r="H35" s="22">
        <v>115795110</v>
      </c>
      <c r="I35" s="22">
        <v>17630660</v>
      </c>
      <c r="J35" s="22">
        <v>13425663</v>
      </c>
      <c r="K35" s="22">
        <v>219625557</v>
      </c>
      <c r="L35" s="22">
        <v>101146020</v>
      </c>
      <c r="M35" s="22"/>
      <c r="N35" s="22"/>
    </row>
    <row r="36" spans="1:14" x14ac:dyDescent="0.25">
      <c r="A36" s="22" t="s">
        <v>120</v>
      </c>
      <c r="B36" s="22" t="s">
        <v>163</v>
      </c>
      <c r="C36" s="22" t="s">
        <v>186</v>
      </c>
      <c r="D36" s="22" t="s">
        <v>187</v>
      </c>
      <c r="E36" s="22">
        <v>0</v>
      </c>
      <c r="F36" s="22">
        <v>0</v>
      </c>
      <c r="G36" s="22">
        <v>1026202966</v>
      </c>
      <c r="H36" s="22">
        <v>600249590</v>
      </c>
      <c r="I36" s="22">
        <v>275223050</v>
      </c>
      <c r="J36" s="22">
        <v>53417828</v>
      </c>
      <c r="K36" s="22">
        <v>57051168</v>
      </c>
      <c r="L36" s="22">
        <v>40261330</v>
      </c>
      <c r="M36" s="22"/>
      <c r="N36" s="22"/>
    </row>
    <row r="37" spans="1:14" x14ac:dyDescent="0.25">
      <c r="A37" s="22" t="s">
        <v>120</v>
      </c>
      <c r="B37" s="22" t="s">
        <v>163</v>
      </c>
      <c r="C37" s="22" t="s">
        <v>188</v>
      </c>
      <c r="D37" s="22" t="s">
        <v>189</v>
      </c>
      <c r="E37" s="22">
        <v>0</v>
      </c>
      <c r="F37" s="22">
        <v>0</v>
      </c>
      <c r="G37" s="22">
        <v>5653557142</v>
      </c>
      <c r="H37" s="22">
        <v>2467760660</v>
      </c>
      <c r="I37" s="22">
        <v>1530972670</v>
      </c>
      <c r="J37" s="22">
        <v>308974900</v>
      </c>
      <c r="K37" s="22">
        <v>1286435272</v>
      </c>
      <c r="L37" s="22">
        <v>57956790</v>
      </c>
      <c r="M37" s="22">
        <v>1456850</v>
      </c>
      <c r="N37" s="22"/>
    </row>
    <row r="38" spans="1:14" x14ac:dyDescent="0.25">
      <c r="A38" s="22" t="s">
        <v>120</v>
      </c>
      <c r="B38" s="22" t="s">
        <v>163</v>
      </c>
      <c r="C38" s="22" t="s">
        <v>190</v>
      </c>
      <c r="D38" s="22" t="s">
        <v>191</v>
      </c>
      <c r="E38" s="22">
        <v>0</v>
      </c>
      <c r="F38" s="22">
        <v>0</v>
      </c>
      <c r="G38" s="22">
        <v>4708895230</v>
      </c>
      <c r="H38" s="22">
        <v>2575048070</v>
      </c>
      <c r="I38" s="22">
        <v>867775860</v>
      </c>
      <c r="J38" s="22">
        <v>394315957</v>
      </c>
      <c r="K38" s="22">
        <v>697407373</v>
      </c>
      <c r="L38" s="22">
        <v>153491870</v>
      </c>
      <c r="M38" s="22">
        <v>20856100</v>
      </c>
      <c r="N38" s="22"/>
    </row>
    <row r="39" spans="1:14" x14ac:dyDescent="0.25">
      <c r="A39" s="22" t="s">
        <v>120</v>
      </c>
      <c r="B39" s="22" t="s">
        <v>163</v>
      </c>
      <c r="C39" s="22" t="s">
        <v>192</v>
      </c>
      <c r="D39" s="22" t="s">
        <v>193</v>
      </c>
      <c r="E39" s="22">
        <v>0</v>
      </c>
      <c r="F39" s="22">
        <v>0</v>
      </c>
      <c r="G39" s="22">
        <v>314944616</v>
      </c>
      <c r="H39" s="22">
        <v>113534540</v>
      </c>
      <c r="I39" s="22">
        <v>76659410</v>
      </c>
      <c r="J39" s="22">
        <v>15356700</v>
      </c>
      <c r="K39" s="22">
        <v>74800856</v>
      </c>
      <c r="L39" s="22">
        <v>34593110</v>
      </c>
      <c r="M39" s="22"/>
      <c r="N39" s="22"/>
    </row>
    <row r="40" spans="1:14" x14ac:dyDescent="0.25">
      <c r="A40" s="22" t="s">
        <v>120</v>
      </c>
      <c r="B40" s="22" t="s">
        <v>163</v>
      </c>
      <c r="C40" s="22" t="s">
        <v>194</v>
      </c>
      <c r="D40" s="22" t="s">
        <v>195</v>
      </c>
      <c r="E40" s="22">
        <v>0</v>
      </c>
      <c r="F40" s="22">
        <v>0</v>
      </c>
      <c r="G40" s="22">
        <v>1176564836</v>
      </c>
      <c r="H40" s="22">
        <v>621584090</v>
      </c>
      <c r="I40" s="22">
        <v>175046520</v>
      </c>
      <c r="J40" s="22">
        <v>71996887</v>
      </c>
      <c r="K40" s="22">
        <v>138551309</v>
      </c>
      <c r="L40" s="22">
        <v>167484800</v>
      </c>
      <c r="M40" s="22">
        <v>1901230</v>
      </c>
      <c r="N40" s="22"/>
    </row>
    <row r="41" spans="1:14" x14ac:dyDescent="0.25">
      <c r="A41" s="22" t="s">
        <v>120</v>
      </c>
      <c r="B41" s="22" t="s">
        <v>163</v>
      </c>
      <c r="C41" s="22" t="s">
        <v>196</v>
      </c>
      <c r="D41" s="22" t="s">
        <v>197</v>
      </c>
      <c r="E41" s="22">
        <v>0</v>
      </c>
      <c r="F41" s="22">
        <v>0</v>
      </c>
      <c r="G41" s="22">
        <v>6511423877</v>
      </c>
      <c r="H41" s="22">
        <v>469768990</v>
      </c>
      <c r="I41" s="22">
        <v>244342360</v>
      </c>
      <c r="J41" s="22">
        <v>326084724</v>
      </c>
      <c r="K41" s="22">
        <v>5330373370</v>
      </c>
      <c r="L41" s="22">
        <v>139988463</v>
      </c>
      <c r="M41" s="22">
        <v>865970</v>
      </c>
      <c r="N41" s="22"/>
    </row>
    <row r="42" spans="1:14" x14ac:dyDescent="0.25">
      <c r="A42" s="22" t="s">
        <v>120</v>
      </c>
      <c r="B42" s="22" t="s">
        <v>163</v>
      </c>
      <c r="C42" s="22" t="s">
        <v>198</v>
      </c>
      <c r="D42" s="22" t="s">
        <v>199</v>
      </c>
      <c r="E42" s="22">
        <v>0</v>
      </c>
      <c r="F42" s="22">
        <v>0</v>
      </c>
      <c r="G42" s="22">
        <v>674519290</v>
      </c>
      <c r="H42" s="22">
        <v>320154520</v>
      </c>
      <c r="I42" s="22">
        <v>43993480</v>
      </c>
      <c r="J42" s="22">
        <v>22869620</v>
      </c>
      <c r="K42" s="22">
        <v>84173000</v>
      </c>
      <c r="L42" s="22">
        <v>195844410</v>
      </c>
      <c r="M42" s="22">
        <v>7484260</v>
      </c>
      <c r="N42" s="22"/>
    </row>
    <row r="43" spans="1:14" x14ac:dyDescent="0.25">
      <c r="A43" s="22" t="s">
        <v>120</v>
      </c>
      <c r="B43" s="22" t="s">
        <v>163</v>
      </c>
      <c r="C43" s="22" t="s">
        <v>200</v>
      </c>
      <c r="D43" s="22" t="s">
        <v>201</v>
      </c>
      <c r="E43" s="22">
        <v>0</v>
      </c>
      <c r="F43" s="22">
        <v>0</v>
      </c>
      <c r="G43" s="22">
        <v>5816713393</v>
      </c>
      <c r="H43" s="22">
        <v>1316379030</v>
      </c>
      <c r="I43" s="22">
        <v>978433860</v>
      </c>
      <c r="J43" s="22">
        <v>1113588436</v>
      </c>
      <c r="K43" s="22">
        <v>2285831492</v>
      </c>
      <c r="L43" s="22">
        <v>120786455</v>
      </c>
      <c r="M43" s="22">
        <v>1694120</v>
      </c>
      <c r="N43" s="22"/>
    </row>
    <row r="44" spans="1:14" x14ac:dyDescent="0.25">
      <c r="A44" s="22" t="s">
        <v>120</v>
      </c>
      <c r="B44" s="22" t="s">
        <v>163</v>
      </c>
      <c r="C44" s="22" t="s">
        <v>202</v>
      </c>
      <c r="D44" s="22" t="s">
        <v>203</v>
      </c>
      <c r="E44" s="22">
        <v>0</v>
      </c>
      <c r="F44" s="22">
        <v>0</v>
      </c>
      <c r="G44" s="22">
        <v>5944721919</v>
      </c>
      <c r="H44" s="22">
        <v>3440697160</v>
      </c>
      <c r="I44" s="22">
        <v>1720401710</v>
      </c>
      <c r="J44" s="22">
        <v>308447209</v>
      </c>
      <c r="K44" s="22">
        <v>416967850</v>
      </c>
      <c r="L44" s="22">
        <v>54414570</v>
      </c>
      <c r="M44" s="22">
        <v>3793420</v>
      </c>
      <c r="N44" s="22"/>
    </row>
    <row r="45" spans="1:14" x14ac:dyDescent="0.25">
      <c r="A45" s="22" t="s">
        <v>120</v>
      </c>
      <c r="B45" s="22" t="s">
        <v>163</v>
      </c>
      <c r="C45" s="22" t="s">
        <v>204</v>
      </c>
      <c r="D45" s="22" t="s">
        <v>205</v>
      </c>
      <c r="E45" s="22">
        <v>0</v>
      </c>
      <c r="F45" s="22">
        <v>0</v>
      </c>
      <c r="G45" s="22">
        <v>1913098071</v>
      </c>
      <c r="H45" s="22">
        <v>873244770</v>
      </c>
      <c r="I45" s="22">
        <v>440471310</v>
      </c>
      <c r="J45" s="22">
        <v>112650231</v>
      </c>
      <c r="K45" s="22">
        <v>333414100</v>
      </c>
      <c r="L45" s="22">
        <v>152269650</v>
      </c>
      <c r="M45" s="22">
        <v>1048010</v>
      </c>
      <c r="N45" s="22"/>
    </row>
    <row r="46" spans="1:14" x14ac:dyDescent="0.25">
      <c r="A46" s="22" t="s">
        <v>120</v>
      </c>
      <c r="B46" s="22" t="s">
        <v>163</v>
      </c>
      <c r="C46" s="22" t="s">
        <v>206</v>
      </c>
      <c r="D46" s="22" t="s">
        <v>207</v>
      </c>
      <c r="E46" s="22">
        <v>0</v>
      </c>
      <c r="F46" s="22">
        <v>0</v>
      </c>
      <c r="G46" s="22">
        <v>2786262696</v>
      </c>
      <c r="H46" s="22">
        <v>1190397630</v>
      </c>
      <c r="I46" s="22">
        <v>567536730</v>
      </c>
      <c r="J46" s="22">
        <v>216480501</v>
      </c>
      <c r="K46" s="22">
        <v>787964635</v>
      </c>
      <c r="L46" s="22">
        <v>22234860</v>
      </c>
      <c r="M46" s="22">
        <v>1648340</v>
      </c>
      <c r="N46" s="22"/>
    </row>
    <row r="47" spans="1:14" x14ac:dyDescent="0.25">
      <c r="A47" s="22" t="s">
        <v>120</v>
      </c>
      <c r="B47" s="22" t="s">
        <v>163</v>
      </c>
      <c r="C47" s="22" t="s">
        <v>208</v>
      </c>
      <c r="D47" s="22" t="s">
        <v>209</v>
      </c>
      <c r="E47" s="22">
        <v>0</v>
      </c>
      <c r="F47" s="22">
        <v>0</v>
      </c>
      <c r="G47" s="22">
        <v>1554551123</v>
      </c>
      <c r="H47" s="22">
        <v>296179120</v>
      </c>
      <c r="I47" s="22">
        <v>89338310</v>
      </c>
      <c r="J47" s="22">
        <v>35802474</v>
      </c>
      <c r="K47" s="22">
        <v>1072645819</v>
      </c>
      <c r="L47" s="22">
        <v>59249350</v>
      </c>
      <c r="M47" s="22">
        <v>1336050</v>
      </c>
      <c r="N47" s="22"/>
    </row>
    <row r="48" spans="1:14" x14ac:dyDescent="0.25">
      <c r="A48" s="22" t="s">
        <v>120</v>
      </c>
      <c r="B48" s="22" t="s">
        <v>163</v>
      </c>
      <c r="C48" s="22" t="s">
        <v>210</v>
      </c>
      <c r="D48" s="22" t="s">
        <v>211</v>
      </c>
      <c r="E48" s="22">
        <v>0</v>
      </c>
      <c r="F48" s="22">
        <v>0</v>
      </c>
      <c r="G48" s="22">
        <v>6052280395</v>
      </c>
      <c r="H48" s="22">
        <v>922252380</v>
      </c>
      <c r="I48" s="22">
        <v>2964920580</v>
      </c>
      <c r="J48" s="22">
        <v>684046760</v>
      </c>
      <c r="K48" s="22">
        <v>1352766055</v>
      </c>
      <c r="L48" s="22">
        <v>123730370</v>
      </c>
      <c r="M48" s="22">
        <v>4564250</v>
      </c>
      <c r="N48" s="22"/>
    </row>
    <row r="49" spans="1:14" x14ac:dyDescent="0.25">
      <c r="A49" s="22" t="s">
        <v>120</v>
      </c>
      <c r="B49" s="22" t="s">
        <v>163</v>
      </c>
      <c r="C49" s="22" t="s">
        <v>212</v>
      </c>
      <c r="D49" s="22" t="s">
        <v>213</v>
      </c>
      <c r="E49" s="22">
        <v>0</v>
      </c>
      <c r="F49" s="22">
        <v>0</v>
      </c>
      <c r="G49" s="22">
        <v>723880868</v>
      </c>
      <c r="H49" s="22">
        <v>260533450</v>
      </c>
      <c r="I49" s="22">
        <v>84444940</v>
      </c>
      <c r="J49" s="22">
        <v>53391208</v>
      </c>
      <c r="K49" s="22">
        <v>227743700</v>
      </c>
      <c r="L49" s="22">
        <v>96482800</v>
      </c>
      <c r="M49" s="22">
        <v>1284770</v>
      </c>
      <c r="N49" s="22"/>
    </row>
    <row r="50" spans="1:14" x14ac:dyDescent="0.25">
      <c r="A50" s="22" t="s">
        <v>120</v>
      </c>
      <c r="B50" s="22" t="s">
        <v>163</v>
      </c>
      <c r="C50" s="22" t="s">
        <v>214</v>
      </c>
      <c r="D50" s="22" t="s">
        <v>215</v>
      </c>
      <c r="E50" s="22">
        <v>0</v>
      </c>
      <c r="F50" s="22">
        <v>0</v>
      </c>
      <c r="G50" s="22">
        <v>5424260981</v>
      </c>
      <c r="H50" s="22">
        <v>1297437740</v>
      </c>
      <c r="I50" s="22">
        <v>134122520</v>
      </c>
      <c r="J50" s="22">
        <v>2099028747</v>
      </c>
      <c r="K50" s="22">
        <v>1798108054</v>
      </c>
      <c r="L50" s="22">
        <v>93033970</v>
      </c>
      <c r="M50" s="22">
        <v>2529950</v>
      </c>
      <c r="N50" s="22"/>
    </row>
    <row r="51" spans="1:14" x14ac:dyDescent="0.25">
      <c r="A51" s="22" t="s">
        <v>120</v>
      </c>
      <c r="B51" s="22" t="s">
        <v>163</v>
      </c>
      <c r="C51" s="22" t="s">
        <v>216</v>
      </c>
      <c r="D51" s="22" t="s">
        <v>217</v>
      </c>
      <c r="E51" s="22">
        <v>0</v>
      </c>
      <c r="F51" s="22">
        <v>0</v>
      </c>
      <c r="G51" s="22">
        <v>1335393599</v>
      </c>
      <c r="H51" s="22">
        <v>579249070</v>
      </c>
      <c r="I51" s="22">
        <v>291269080</v>
      </c>
      <c r="J51" s="22">
        <v>129369828</v>
      </c>
      <c r="K51" s="22">
        <v>326397021</v>
      </c>
      <c r="L51" s="22">
        <v>6873870</v>
      </c>
      <c r="M51" s="22">
        <v>2234730</v>
      </c>
      <c r="N51" s="22"/>
    </row>
    <row r="52" spans="1:14" x14ac:dyDescent="0.25">
      <c r="A52" s="22" t="s">
        <v>120</v>
      </c>
      <c r="B52" s="22" t="s">
        <v>163</v>
      </c>
      <c r="C52" s="22" t="s">
        <v>218</v>
      </c>
      <c r="D52" s="22" t="s">
        <v>219</v>
      </c>
      <c r="E52" s="22">
        <v>0</v>
      </c>
      <c r="F52" s="22">
        <v>0</v>
      </c>
      <c r="G52" s="22">
        <v>1424198100</v>
      </c>
      <c r="H52" s="22">
        <v>208886040</v>
      </c>
      <c r="I52" s="22">
        <v>137372200</v>
      </c>
      <c r="J52" s="22">
        <v>291957181</v>
      </c>
      <c r="K52" s="22">
        <v>624659349</v>
      </c>
      <c r="L52" s="22">
        <v>156231420</v>
      </c>
      <c r="M52" s="22">
        <v>5091910</v>
      </c>
      <c r="N52" s="22"/>
    </row>
    <row r="53" spans="1:14" x14ac:dyDescent="0.25">
      <c r="A53" s="22" t="s">
        <v>120</v>
      </c>
      <c r="B53" s="22" t="s">
        <v>163</v>
      </c>
      <c r="C53" s="22" t="s">
        <v>220</v>
      </c>
      <c r="D53" s="22" t="s">
        <v>221</v>
      </c>
      <c r="E53" s="22">
        <v>0</v>
      </c>
      <c r="F53" s="22">
        <v>0</v>
      </c>
      <c r="G53" s="22">
        <v>668687251</v>
      </c>
      <c r="H53" s="22">
        <v>304197100</v>
      </c>
      <c r="I53" s="22">
        <v>94665540</v>
      </c>
      <c r="J53" s="22">
        <v>31669621</v>
      </c>
      <c r="K53" s="22">
        <v>129287930</v>
      </c>
      <c r="L53" s="22">
        <v>107209250</v>
      </c>
      <c r="M53" s="22">
        <v>1657810</v>
      </c>
      <c r="N53" s="22"/>
    </row>
    <row r="54" spans="1:14" x14ac:dyDescent="0.25">
      <c r="A54" s="22" t="s">
        <v>120</v>
      </c>
      <c r="B54" s="22" t="s">
        <v>163</v>
      </c>
      <c r="C54" s="22" t="s">
        <v>222</v>
      </c>
      <c r="D54" s="22" t="s">
        <v>223</v>
      </c>
      <c r="E54" s="22">
        <v>0</v>
      </c>
      <c r="F54" s="22">
        <v>0</v>
      </c>
      <c r="G54" s="22">
        <v>3522251882</v>
      </c>
      <c r="H54" s="22">
        <v>1075224840</v>
      </c>
      <c r="I54" s="22">
        <v>406602050</v>
      </c>
      <c r="J54" s="22">
        <v>175121134</v>
      </c>
      <c r="K54" s="22">
        <v>1701176588</v>
      </c>
      <c r="L54" s="22">
        <v>160817300</v>
      </c>
      <c r="M54" s="22">
        <v>3309970</v>
      </c>
      <c r="N54" s="22"/>
    </row>
    <row r="55" spans="1:14" x14ac:dyDescent="0.25">
      <c r="A55" s="22" t="s">
        <v>120</v>
      </c>
      <c r="B55" s="22" t="s">
        <v>163</v>
      </c>
      <c r="C55" s="22" t="s">
        <v>224</v>
      </c>
      <c r="D55" s="22" t="s">
        <v>225</v>
      </c>
      <c r="E55" s="22">
        <v>0</v>
      </c>
      <c r="F55" s="22">
        <v>0</v>
      </c>
      <c r="G55" s="22">
        <v>3816909825</v>
      </c>
      <c r="H55" s="22">
        <v>2258498290</v>
      </c>
      <c r="I55" s="22">
        <v>633149300</v>
      </c>
      <c r="J55" s="22">
        <v>299216613</v>
      </c>
      <c r="K55" s="22">
        <v>478442562</v>
      </c>
      <c r="L55" s="22">
        <v>127453740</v>
      </c>
      <c r="M55" s="22">
        <v>20149320</v>
      </c>
      <c r="N55" s="22"/>
    </row>
    <row r="56" spans="1:14" x14ac:dyDescent="0.25">
      <c r="A56" s="22" t="s">
        <v>120</v>
      </c>
      <c r="B56" s="22" t="s">
        <v>163</v>
      </c>
      <c r="C56" s="22" t="s">
        <v>226</v>
      </c>
      <c r="D56" s="22" t="s">
        <v>227</v>
      </c>
      <c r="E56" s="22">
        <v>0</v>
      </c>
      <c r="F56" s="22">
        <v>0</v>
      </c>
      <c r="G56" s="22">
        <v>1258876177</v>
      </c>
      <c r="H56" s="22">
        <v>531118860</v>
      </c>
      <c r="I56" s="22">
        <v>376112480</v>
      </c>
      <c r="J56" s="22">
        <v>122584072</v>
      </c>
      <c r="K56" s="22">
        <v>175772065</v>
      </c>
      <c r="L56" s="22">
        <v>50245180</v>
      </c>
      <c r="M56" s="22">
        <v>3043520</v>
      </c>
      <c r="N56" s="22"/>
    </row>
    <row r="57" spans="1:14" x14ac:dyDescent="0.25">
      <c r="A57" s="22" t="s">
        <v>120</v>
      </c>
      <c r="B57" s="22" t="s">
        <v>163</v>
      </c>
      <c r="C57" s="22" t="s">
        <v>228</v>
      </c>
      <c r="D57" s="22" t="s">
        <v>229</v>
      </c>
      <c r="E57" s="22">
        <v>0</v>
      </c>
      <c r="F57" s="22">
        <v>0</v>
      </c>
      <c r="G57" s="22">
        <v>1483031834</v>
      </c>
      <c r="H57" s="22">
        <v>886479810</v>
      </c>
      <c r="I57" s="22">
        <v>383092120</v>
      </c>
      <c r="J57" s="22">
        <v>81435821</v>
      </c>
      <c r="K57" s="22">
        <v>102829452</v>
      </c>
      <c r="L57" s="22">
        <v>28571451</v>
      </c>
      <c r="M57" s="22">
        <v>623180</v>
      </c>
      <c r="N57" s="22"/>
    </row>
    <row r="58" spans="1:14" x14ac:dyDescent="0.25">
      <c r="A58" s="22" t="s">
        <v>120</v>
      </c>
      <c r="B58" s="22" t="s">
        <v>163</v>
      </c>
      <c r="C58" s="22" t="s">
        <v>230</v>
      </c>
      <c r="D58" s="22" t="s">
        <v>231</v>
      </c>
      <c r="E58" s="22">
        <v>0</v>
      </c>
      <c r="F58" s="22">
        <v>0</v>
      </c>
      <c r="G58" s="22">
        <v>2332871127</v>
      </c>
      <c r="H58" s="22">
        <v>1620574510</v>
      </c>
      <c r="I58" s="22">
        <v>450043190</v>
      </c>
      <c r="J58" s="22">
        <v>126648307</v>
      </c>
      <c r="K58" s="22">
        <v>135255390</v>
      </c>
      <c r="L58" s="22">
        <v>349730</v>
      </c>
      <c r="M58" s="22"/>
      <c r="N58" s="22"/>
    </row>
    <row r="59" spans="1:14" x14ac:dyDescent="0.25">
      <c r="A59" s="22" t="s">
        <v>120</v>
      </c>
      <c r="B59" s="22" t="s">
        <v>163</v>
      </c>
      <c r="C59" s="22" t="s">
        <v>232</v>
      </c>
      <c r="D59" s="22" t="s">
        <v>233</v>
      </c>
      <c r="E59" s="22">
        <v>0</v>
      </c>
      <c r="F59" s="22">
        <v>0</v>
      </c>
      <c r="G59" s="22">
        <v>907014576</v>
      </c>
      <c r="H59" s="22">
        <v>509001670</v>
      </c>
      <c r="I59" s="22">
        <v>180386960</v>
      </c>
      <c r="J59" s="22">
        <v>92372600</v>
      </c>
      <c r="K59" s="22">
        <v>33398816</v>
      </c>
      <c r="L59" s="22">
        <v>91854530</v>
      </c>
      <c r="M59" s="22"/>
      <c r="N59" s="22"/>
    </row>
    <row r="60" spans="1:14" x14ac:dyDescent="0.25">
      <c r="A60" s="22" t="s">
        <v>120</v>
      </c>
      <c r="B60" s="22" t="s">
        <v>163</v>
      </c>
      <c r="C60" s="22" t="s">
        <v>234</v>
      </c>
      <c r="D60" s="22" t="s">
        <v>235</v>
      </c>
      <c r="E60" s="22">
        <v>0</v>
      </c>
      <c r="F60" s="22">
        <v>0</v>
      </c>
      <c r="G60" s="22">
        <v>6728207245</v>
      </c>
      <c r="H60" s="22">
        <v>949385870</v>
      </c>
      <c r="I60" s="22">
        <v>182782180</v>
      </c>
      <c r="J60" s="22">
        <v>724374924</v>
      </c>
      <c r="K60" s="22">
        <v>4814757821</v>
      </c>
      <c r="L60" s="22">
        <v>44359730</v>
      </c>
      <c r="M60" s="22">
        <v>12546720</v>
      </c>
      <c r="N60" s="22"/>
    </row>
    <row r="61" spans="1:14" x14ac:dyDescent="0.25">
      <c r="A61" s="22" t="s">
        <v>120</v>
      </c>
      <c r="B61" s="22" t="s">
        <v>163</v>
      </c>
      <c r="C61" s="22" t="s">
        <v>236</v>
      </c>
      <c r="D61" s="22" t="s">
        <v>237</v>
      </c>
      <c r="E61" s="22">
        <v>0</v>
      </c>
      <c r="F61" s="22">
        <v>0</v>
      </c>
      <c r="G61" s="22">
        <v>204359397</v>
      </c>
      <c r="H61" s="22">
        <v>48430630</v>
      </c>
      <c r="I61" s="22">
        <v>7472460</v>
      </c>
      <c r="J61" s="22">
        <v>37379150</v>
      </c>
      <c r="K61" s="22">
        <v>90509927</v>
      </c>
      <c r="L61" s="22">
        <v>20287540</v>
      </c>
      <c r="M61" s="22">
        <v>279690</v>
      </c>
      <c r="N61" s="22"/>
    </row>
    <row r="62" spans="1:14" x14ac:dyDescent="0.25">
      <c r="A62" s="22" t="s">
        <v>120</v>
      </c>
      <c r="B62" s="22" t="s">
        <v>163</v>
      </c>
      <c r="C62" s="22" t="s">
        <v>238</v>
      </c>
      <c r="D62" s="22" t="s">
        <v>239</v>
      </c>
      <c r="E62" s="22">
        <v>0</v>
      </c>
      <c r="F62" s="22">
        <v>0</v>
      </c>
      <c r="G62" s="22">
        <v>1112127550</v>
      </c>
      <c r="H62" s="22">
        <v>470795660</v>
      </c>
      <c r="I62" s="22">
        <v>156954820</v>
      </c>
      <c r="J62" s="22">
        <v>58266426</v>
      </c>
      <c r="K62" s="22">
        <v>360924334</v>
      </c>
      <c r="L62" s="22">
        <v>59251550</v>
      </c>
      <c r="M62" s="22">
        <v>5934760</v>
      </c>
      <c r="N62" s="22"/>
    </row>
    <row r="63" spans="1:14" x14ac:dyDescent="0.25">
      <c r="A63" s="22" t="s">
        <v>120</v>
      </c>
      <c r="B63" s="22" t="s">
        <v>163</v>
      </c>
      <c r="C63" s="22" t="s">
        <v>240</v>
      </c>
      <c r="D63" s="22" t="s">
        <v>241</v>
      </c>
      <c r="E63" s="22">
        <v>0</v>
      </c>
      <c r="F63" s="22">
        <v>0</v>
      </c>
      <c r="G63" s="22">
        <v>2175715992</v>
      </c>
      <c r="H63" s="22">
        <v>704051170</v>
      </c>
      <c r="I63" s="22">
        <v>398211370</v>
      </c>
      <c r="J63" s="22">
        <v>89968179</v>
      </c>
      <c r="K63" s="22">
        <v>895216563</v>
      </c>
      <c r="L63" s="22">
        <v>85839750</v>
      </c>
      <c r="M63" s="22">
        <v>2428960</v>
      </c>
      <c r="N63" s="22"/>
    </row>
    <row r="64" spans="1:14" x14ac:dyDescent="0.25">
      <c r="A64" s="22" t="s">
        <v>120</v>
      </c>
      <c r="B64" s="22" t="s">
        <v>163</v>
      </c>
      <c r="C64" s="22" t="s">
        <v>242</v>
      </c>
      <c r="D64" s="22" t="s">
        <v>243</v>
      </c>
      <c r="E64" s="22">
        <v>0</v>
      </c>
      <c r="F64" s="22">
        <v>0</v>
      </c>
      <c r="G64" s="22">
        <v>1576462510</v>
      </c>
      <c r="H64" s="22">
        <v>927116670</v>
      </c>
      <c r="I64" s="22">
        <v>388160150</v>
      </c>
      <c r="J64" s="22">
        <v>87668830</v>
      </c>
      <c r="K64" s="22">
        <v>84714500</v>
      </c>
      <c r="L64" s="22">
        <v>87775640</v>
      </c>
      <c r="M64" s="22">
        <v>1026720</v>
      </c>
      <c r="N64" s="22"/>
    </row>
    <row r="65" spans="1:14" x14ac:dyDescent="0.25">
      <c r="A65" s="22" t="s">
        <v>120</v>
      </c>
      <c r="B65" s="22" t="s">
        <v>163</v>
      </c>
      <c r="C65" s="22" t="s">
        <v>244</v>
      </c>
      <c r="D65" s="22" t="s">
        <v>245</v>
      </c>
      <c r="E65" s="22">
        <v>0</v>
      </c>
      <c r="F65" s="22">
        <v>0</v>
      </c>
      <c r="G65" s="22">
        <v>230365300</v>
      </c>
      <c r="H65" s="22">
        <v>178957730</v>
      </c>
      <c r="I65" s="22">
        <v>25485710</v>
      </c>
      <c r="J65" s="22">
        <v>7956300</v>
      </c>
      <c r="K65" s="22">
        <v>8890020</v>
      </c>
      <c r="L65" s="22">
        <v>9075540</v>
      </c>
      <c r="M65" s="22"/>
      <c r="N65" s="22"/>
    </row>
    <row r="66" spans="1:14" x14ac:dyDescent="0.25">
      <c r="A66" s="22" t="s">
        <v>120</v>
      </c>
      <c r="B66" s="22" t="s">
        <v>163</v>
      </c>
      <c r="C66" s="22" t="s">
        <v>246</v>
      </c>
      <c r="D66" s="22" t="s">
        <v>247</v>
      </c>
      <c r="E66" s="22">
        <v>0</v>
      </c>
      <c r="F66" s="22">
        <v>0</v>
      </c>
      <c r="G66" s="22">
        <v>5112987325</v>
      </c>
      <c r="H66" s="22">
        <v>899419960</v>
      </c>
      <c r="I66" s="22">
        <v>417422960</v>
      </c>
      <c r="J66" s="22">
        <v>862745422</v>
      </c>
      <c r="K66" s="22">
        <v>2759157993</v>
      </c>
      <c r="L66" s="22">
        <v>167039490</v>
      </c>
      <c r="M66" s="22">
        <v>7201500</v>
      </c>
      <c r="N66" s="22"/>
    </row>
    <row r="67" spans="1:14" x14ac:dyDescent="0.25">
      <c r="A67" s="22" t="s">
        <v>120</v>
      </c>
      <c r="B67" s="22" t="s">
        <v>163</v>
      </c>
      <c r="C67" s="22" t="s">
        <v>248</v>
      </c>
      <c r="D67" s="22" t="s">
        <v>249</v>
      </c>
      <c r="E67" s="22">
        <v>0</v>
      </c>
      <c r="F67" s="22">
        <v>0</v>
      </c>
      <c r="G67" s="22">
        <v>12799585577</v>
      </c>
      <c r="H67" s="22">
        <v>901795420</v>
      </c>
      <c r="I67" s="22">
        <v>536918000</v>
      </c>
      <c r="J67" s="22">
        <v>884482897</v>
      </c>
      <c r="K67" s="22">
        <v>10308716870</v>
      </c>
      <c r="L67" s="22">
        <v>157487870</v>
      </c>
      <c r="M67" s="22">
        <v>10184520</v>
      </c>
      <c r="N67" s="22"/>
    </row>
    <row r="68" spans="1:14" x14ac:dyDescent="0.25">
      <c r="A68" s="22" t="s">
        <v>120</v>
      </c>
      <c r="B68" s="22" t="s">
        <v>163</v>
      </c>
      <c r="C68" s="22" t="s">
        <v>250</v>
      </c>
      <c r="D68" s="22" t="s">
        <v>251</v>
      </c>
      <c r="E68" s="22">
        <v>0</v>
      </c>
      <c r="F68" s="22">
        <v>0</v>
      </c>
      <c r="G68" s="22">
        <v>1767035826</v>
      </c>
      <c r="H68" s="22">
        <v>942435060</v>
      </c>
      <c r="I68" s="22">
        <v>625313950</v>
      </c>
      <c r="J68" s="22">
        <v>81305434</v>
      </c>
      <c r="K68" s="22">
        <v>68249092</v>
      </c>
      <c r="L68" s="22">
        <v>49448150</v>
      </c>
      <c r="M68" s="22">
        <v>284140</v>
      </c>
      <c r="N68" s="22"/>
    </row>
    <row r="69" spans="1:14" x14ac:dyDescent="0.25">
      <c r="A69" s="22" t="s">
        <v>120</v>
      </c>
      <c r="B69" s="22" t="s">
        <v>163</v>
      </c>
      <c r="C69" s="22" t="s">
        <v>252</v>
      </c>
      <c r="D69" s="22" t="s">
        <v>253</v>
      </c>
      <c r="E69" s="22">
        <v>0</v>
      </c>
      <c r="F69" s="22">
        <v>0</v>
      </c>
      <c r="G69" s="22">
        <v>606352174</v>
      </c>
      <c r="H69" s="22">
        <v>247807980</v>
      </c>
      <c r="I69" s="22">
        <v>73496250</v>
      </c>
      <c r="J69" s="22">
        <v>26883877</v>
      </c>
      <c r="K69" s="22">
        <v>201150527</v>
      </c>
      <c r="L69" s="22">
        <v>56970520</v>
      </c>
      <c r="M69" s="22">
        <v>43020</v>
      </c>
      <c r="N69" s="22"/>
    </row>
    <row r="70" spans="1:14" x14ac:dyDescent="0.25">
      <c r="A70" s="22" t="s">
        <v>120</v>
      </c>
      <c r="B70" s="22" t="s">
        <v>163</v>
      </c>
      <c r="C70" s="22" t="s">
        <v>254</v>
      </c>
      <c r="D70" s="22" t="s">
        <v>255</v>
      </c>
      <c r="E70" s="22">
        <v>0</v>
      </c>
      <c r="F70" s="22">
        <v>0</v>
      </c>
      <c r="G70" s="22">
        <v>317351511</v>
      </c>
      <c r="H70" s="22">
        <v>107385230</v>
      </c>
      <c r="I70" s="22">
        <v>48325260</v>
      </c>
      <c r="J70" s="22">
        <v>25119030</v>
      </c>
      <c r="K70" s="22">
        <v>71461531</v>
      </c>
      <c r="L70" s="22">
        <v>64380180</v>
      </c>
      <c r="M70" s="22">
        <v>680280</v>
      </c>
      <c r="N70" s="22"/>
    </row>
    <row r="71" spans="1:14" x14ac:dyDescent="0.25">
      <c r="A71" s="22" t="s">
        <v>120</v>
      </c>
      <c r="B71" s="22" t="s">
        <v>163</v>
      </c>
      <c r="C71" s="22" t="s">
        <v>256</v>
      </c>
      <c r="D71" s="22" t="s">
        <v>257</v>
      </c>
      <c r="E71" s="22">
        <v>0</v>
      </c>
      <c r="F71" s="22">
        <v>0</v>
      </c>
      <c r="G71" s="22">
        <v>180040004</v>
      </c>
      <c r="H71" s="22">
        <v>51845500</v>
      </c>
      <c r="I71" s="22">
        <v>34780380</v>
      </c>
      <c r="J71" s="22">
        <v>48893096</v>
      </c>
      <c r="K71" s="22">
        <v>23974348</v>
      </c>
      <c r="L71" s="22">
        <v>20127300</v>
      </c>
      <c r="M71" s="22">
        <v>419380</v>
      </c>
      <c r="N71" s="22"/>
    </row>
    <row r="72" spans="1:14" x14ac:dyDescent="0.25">
      <c r="A72" s="22" t="s">
        <v>120</v>
      </c>
      <c r="B72" s="22" t="s">
        <v>163</v>
      </c>
      <c r="C72" s="22" t="s">
        <v>258</v>
      </c>
      <c r="D72" s="22" t="s">
        <v>259</v>
      </c>
      <c r="E72" s="22">
        <v>0</v>
      </c>
      <c r="F72" s="22">
        <v>0</v>
      </c>
      <c r="G72" s="22">
        <v>1110813457</v>
      </c>
      <c r="H72" s="22">
        <v>401252320</v>
      </c>
      <c r="I72" s="22">
        <v>175076880</v>
      </c>
      <c r="J72" s="22">
        <v>47163370</v>
      </c>
      <c r="K72" s="22">
        <v>411072047</v>
      </c>
      <c r="L72" s="22">
        <v>74824970</v>
      </c>
      <c r="M72" s="22"/>
      <c r="N72" s="22">
        <v>1423870</v>
      </c>
    </row>
    <row r="73" spans="1:14" x14ac:dyDescent="0.25">
      <c r="A73" s="22" t="s">
        <v>120</v>
      </c>
      <c r="B73" s="22" t="s">
        <v>163</v>
      </c>
      <c r="C73" s="22" t="s">
        <v>260</v>
      </c>
      <c r="D73" s="22" t="s">
        <v>261</v>
      </c>
      <c r="E73" s="22">
        <v>0</v>
      </c>
      <c r="F73" s="22">
        <v>0</v>
      </c>
      <c r="G73" s="22">
        <v>733763681</v>
      </c>
      <c r="H73" s="22">
        <v>404840520</v>
      </c>
      <c r="I73" s="22">
        <v>169867350</v>
      </c>
      <c r="J73" s="22">
        <v>23988720</v>
      </c>
      <c r="K73" s="22">
        <v>32341961</v>
      </c>
      <c r="L73" s="22">
        <v>102050470</v>
      </c>
      <c r="M73" s="22">
        <v>674660</v>
      </c>
      <c r="N73" s="22"/>
    </row>
    <row r="74" spans="1:14" x14ac:dyDescent="0.25">
      <c r="A74" s="22" t="s">
        <v>120</v>
      </c>
      <c r="B74" s="22" t="s">
        <v>163</v>
      </c>
      <c r="C74" s="22" t="s">
        <v>262</v>
      </c>
      <c r="D74" s="22" t="s">
        <v>263</v>
      </c>
      <c r="E74" s="22">
        <v>0</v>
      </c>
      <c r="F74" s="22">
        <v>0</v>
      </c>
      <c r="G74" s="22">
        <v>1417173723</v>
      </c>
      <c r="H74" s="22">
        <v>562741290</v>
      </c>
      <c r="I74" s="22">
        <v>239081940</v>
      </c>
      <c r="J74" s="22">
        <v>74235958</v>
      </c>
      <c r="K74" s="22">
        <v>414190775</v>
      </c>
      <c r="L74" s="22">
        <v>125926270</v>
      </c>
      <c r="M74" s="22">
        <v>997490</v>
      </c>
      <c r="N74" s="22"/>
    </row>
    <row r="75" spans="1:14" x14ac:dyDescent="0.25">
      <c r="A75" s="22" t="s">
        <v>120</v>
      </c>
      <c r="B75" s="22" t="s">
        <v>163</v>
      </c>
      <c r="C75" s="22" t="s">
        <v>264</v>
      </c>
      <c r="D75" s="22" t="s">
        <v>265</v>
      </c>
      <c r="E75" s="22">
        <v>0</v>
      </c>
      <c r="F75" s="22">
        <v>0</v>
      </c>
      <c r="G75" s="22">
        <v>4543222737</v>
      </c>
      <c r="H75" s="22">
        <v>385985240</v>
      </c>
      <c r="I75" s="22">
        <v>698512960</v>
      </c>
      <c r="J75" s="22">
        <v>587813383</v>
      </c>
      <c r="K75" s="22">
        <v>2788096013</v>
      </c>
      <c r="L75" s="22">
        <v>80049071</v>
      </c>
      <c r="M75" s="22">
        <v>2766070</v>
      </c>
      <c r="N75" s="22"/>
    </row>
    <row r="76" spans="1:14" x14ac:dyDescent="0.25">
      <c r="A76" s="22" t="s">
        <v>120</v>
      </c>
      <c r="B76" s="22" t="s">
        <v>163</v>
      </c>
      <c r="C76" s="22" t="s">
        <v>266</v>
      </c>
      <c r="D76" s="22" t="s">
        <v>267</v>
      </c>
      <c r="E76" s="22">
        <v>0</v>
      </c>
      <c r="F76" s="22">
        <v>0</v>
      </c>
      <c r="G76" s="22">
        <v>1734229449</v>
      </c>
      <c r="H76" s="22">
        <v>875683720</v>
      </c>
      <c r="I76" s="22">
        <v>345325560</v>
      </c>
      <c r="J76" s="22">
        <v>89020575</v>
      </c>
      <c r="K76" s="22">
        <v>246522254</v>
      </c>
      <c r="L76" s="22">
        <v>169788960</v>
      </c>
      <c r="M76" s="22">
        <v>7888380</v>
      </c>
      <c r="N76" s="22"/>
    </row>
    <row r="77" spans="1:14" x14ac:dyDescent="0.25">
      <c r="A77" s="22" t="s">
        <v>120</v>
      </c>
      <c r="B77" s="22" t="s">
        <v>163</v>
      </c>
      <c r="C77" s="22" t="s">
        <v>268</v>
      </c>
      <c r="D77" s="22" t="s">
        <v>269</v>
      </c>
      <c r="E77" s="22">
        <v>0</v>
      </c>
      <c r="F77" s="22">
        <v>0</v>
      </c>
      <c r="G77" s="22">
        <v>450781382</v>
      </c>
      <c r="H77" s="22">
        <v>161411540</v>
      </c>
      <c r="I77" s="22">
        <v>25763870</v>
      </c>
      <c r="J77" s="22">
        <v>12365716</v>
      </c>
      <c r="K77" s="22">
        <v>202567460</v>
      </c>
      <c r="L77" s="22">
        <v>47760046</v>
      </c>
      <c r="M77" s="22">
        <v>912750</v>
      </c>
      <c r="N77" s="22"/>
    </row>
    <row r="78" spans="1:14" x14ac:dyDescent="0.25">
      <c r="A78" s="22" t="s">
        <v>120</v>
      </c>
      <c r="B78" s="22" t="s">
        <v>163</v>
      </c>
      <c r="C78" s="22" t="s">
        <v>270</v>
      </c>
      <c r="D78" s="22" t="s">
        <v>271</v>
      </c>
      <c r="E78" s="22">
        <v>0</v>
      </c>
      <c r="F78" s="22">
        <v>0</v>
      </c>
      <c r="G78" s="22">
        <v>496107521</v>
      </c>
      <c r="H78" s="22">
        <v>197686700</v>
      </c>
      <c r="I78" s="22">
        <v>80128520</v>
      </c>
      <c r="J78" s="22">
        <v>14386620</v>
      </c>
      <c r="K78" s="22">
        <v>111499381</v>
      </c>
      <c r="L78" s="22">
        <v>91166010</v>
      </c>
      <c r="M78" s="22"/>
      <c r="N78" s="22">
        <v>1240290</v>
      </c>
    </row>
    <row r="79" spans="1:14" x14ac:dyDescent="0.25">
      <c r="A79" s="22" t="s">
        <v>120</v>
      </c>
      <c r="B79" s="22" t="s">
        <v>163</v>
      </c>
      <c r="C79" s="22" t="s">
        <v>272</v>
      </c>
      <c r="D79" s="22" t="s">
        <v>273</v>
      </c>
      <c r="E79" s="22">
        <v>0</v>
      </c>
      <c r="F79" s="22">
        <v>0</v>
      </c>
      <c r="G79" s="22">
        <v>1848214512</v>
      </c>
      <c r="H79" s="22">
        <v>687549150</v>
      </c>
      <c r="I79" s="22">
        <v>271663780</v>
      </c>
      <c r="J79" s="22">
        <v>154175494</v>
      </c>
      <c r="K79" s="22">
        <v>548460568</v>
      </c>
      <c r="L79" s="22">
        <v>185121230</v>
      </c>
      <c r="M79" s="22">
        <v>1244290</v>
      </c>
      <c r="N79" s="22"/>
    </row>
    <row r="80" spans="1:14" x14ac:dyDescent="0.25">
      <c r="A80" s="22" t="s">
        <v>120</v>
      </c>
      <c r="B80" s="22" t="s">
        <v>163</v>
      </c>
      <c r="C80" s="22" t="s">
        <v>274</v>
      </c>
      <c r="D80" s="22" t="s">
        <v>275</v>
      </c>
      <c r="E80" s="22">
        <v>0</v>
      </c>
      <c r="F80" s="22">
        <v>0</v>
      </c>
      <c r="G80" s="22">
        <v>1165766608</v>
      </c>
      <c r="H80" s="22">
        <v>540107710</v>
      </c>
      <c r="I80" s="22">
        <v>172032380</v>
      </c>
      <c r="J80" s="22">
        <v>50247000</v>
      </c>
      <c r="K80" s="22">
        <v>203735098</v>
      </c>
      <c r="L80" s="22">
        <v>197446630</v>
      </c>
      <c r="M80" s="22">
        <v>2197790</v>
      </c>
      <c r="N80" s="22"/>
    </row>
    <row r="81" spans="1:14" x14ac:dyDescent="0.25">
      <c r="A81" s="22" t="s">
        <v>120</v>
      </c>
      <c r="B81" s="22" t="s">
        <v>163</v>
      </c>
      <c r="C81" s="22" t="s">
        <v>276</v>
      </c>
      <c r="D81" s="22" t="s">
        <v>277</v>
      </c>
      <c r="E81" s="22">
        <v>0</v>
      </c>
      <c r="F81" s="22">
        <v>0</v>
      </c>
      <c r="G81" s="22">
        <v>1732590475</v>
      </c>
      <c r="H81" s="22">
        <v>926613940</v>
      </c>
      <c r="I81" s="22">
        <v>254614040</v>
      </c>
      <c r="J81" s="22">
        <v>143159890</v>
      </c>
      <c r="K81" s="22">
        <v>297894585</v>
      </c>
      <c r="L81" s="22">
        <v>91545780</v>
      </c>
      <c r="M81" s="22">
        <v>18762240</v>
      </c>
      <c r="N81" s="22"/>
    </row>
    <row r="82" spans="1:14" x14ac:dyDescent="0.25">
      <c r="A82" s="22" t="s">
        <v>120</v>
      </c>
      <c r="B82" s="22" t="s">
        <v>163</v>
      </c>
      <c r="C82" s="22" t="s">
        <v>278</v>
      </c>
      <c r="D82" s="22" t="s">
        <v>279</v>
      </c>
      <c r="E82" s="22">
        <v>0</v>
      </c>
      <c r="F82" s="22">
        <v>0</v>
      </c>
      <c r="G82" s="22">
        <v>544757614</v>
      </c>
      <c r="H82" s="22">
        <v>199613740</v>
      </c>
      <c r="I82" s="22">
        <v>52345680</v>
      </c>
      <c r="J82" s="22">
        <v>20385140</v>
      </c>
      <c r="K82" s="22">
        <v>115228054</v>
      </c>
      <c r="L82" s="22">
        <v>155261940</v>
      </c>
      <c r="M82" s="22">
        <v>1923060</v>
      </c>
      <c r="N82" s="22"/>
    </row>
    <row r="83" spans="1:14" x14ac:dyDescent="0.25">
      <c r="A83" s="22" t="s">
        <v>120</v>
      </c>
      <c r="B83" s="22" t="s">
        <v>163</v>
      </c>
      <c r="C83" s="22" t="s">
        <v>280</v>
      </c>
      <c r="D83" s="22" t="s">
        <v>281</v>
      </c>
      <c r="E83" s="22">
        <v>0</v>
      </c>
      <c r="F83" s="22">
        <v>0</v>
      </c>
      <c r="G83" s="22">
        <v>791217026</v>
      </c>
      <c r="H83" s="22">
        <v>171460520</v>
      </c>
      <c r="I83" s="22">
        <v>40795870</v>
      </c>
      <c r="J83" s="22">
        <v>21112767</v>
      </c>
      <c r="K83" s="22">
        <v>456206599</v>
      </c>
      <c r="L83" s="22">
        <v>100444270</v>
      </c>
      <c r="M83" s="22">
        <v>1197000</v>
      </c>
      <c r="N83" s="22"/>
    </row>
    <row r="84" spans="1:14" x14ac:dyDescent="0.25">
      <c r="A84" s="22" t="s">
        <v>120</v>
      </c>
      <c r="B84" s="22" t="s">
        <v>163</v>
      </c>
      <c r="C84" s="22" t="s">
        <v>282</v>
      </c>
      <c r="D84" s="22" t="s">
        <v>283</v>
      </c>
      <c r="E84" s="22">
        <v>0</v>
      </c>
      <c r="F84" s="22">
        <v>0</v>
      </c>
      <c r="G84" s="22">
        <v>2214170913</v>
      </c>
      <c r="H84" s="22">
        <v>538442840</v>
      </c>
      <c r="I84" s="22">
        <v>205539280</v>
      </c>
      <c r="J84" s="22">
        <v>97718427</v>
      </c>
      <c r="K84" s="22">
        <v>1276306676</v>
      </c>
      <c r="L84" s="22">
        <v>95318800</v>
      </c>
      <c r="M84" s="22">
        <v>844890</v>
      </c>
      <c r="N84" s="22"/>
    </row>
    <row r="85" spans="1:14" x14ac:dyDescent="0.25">
      <c r="A85" s="22" t="s">
        <v>120</v>
      </c>
      <c r="B85" s="22" t="s">
        <v>163</v>
      </c>
      <c r="C85" s="22" t="s">
        <v>284</v>
      </c>
      <c r="D85" s="22" t="s">
        <v>285</v>
      </c>
      <c r="E85" s="22">
        <v>0</v>
      </c>
      <c r="F85" s="22">
        <v>0</v>
      </c>
      <c r="G85" s="22">
        <v>3600160057</v>
      </c>
      <c r="H85" s="22">
        <v>1470260290</v>
      </c>
      <c r="I85" s="22">
        <v>816304640</v>
      </c>
      <c r="J85" s="22">
        <v>267769055</v>
      </c>
      <c r="K85" s="22">
        <v>822709532</v>
      </c>
      <c r="L85" s="22">
        <v>210528540</v>
      </c>
      <c r="M85" s="22">
        <v>12588000</v>
      </c>
      <c r="N85" s="22"/>
    </row>
    <row r="86" spans="1:14" x14ac:dyDescent="0.25">
      <c r="A86" s="22" t="s">
        <v>120</v>
      </c>
      <c r="B86" s="22" t="s">
        <v>163</v>
      </c>
      <c r="C86" s="22" t="s">
        <v>286</v>
      </c>
      <c r="D86" s="22" t="s">
        <v>287</v>
      </c>
      <c r="E86" s="22">
        <v>0</v>
      </c>
      <c r="F86" s="22">
        <v>0</v>
      </c>
      <c r="G86" s="22">
        <v>1027739245</v>
      </c>
      <c r="H86" s="22">
        <v>404608260</v>
      </c>
      <c r="I86" s="22">
        <v>82628540</v>
      </c>
      <c r="J86" s="22">
        <v>31473670</v>
      </c>
      <c r="K86" s="22">
        <v>366606615</v>
      </c>
      <c r="L86" s="22">
        <v>140740690</v>
      </c>
      <c r="M86" s="22">
        <v>1681470</v>
      </c>
      <c r="N86" s="22"/>
    </row>
    <row r="87" spans="1:14" x14ac:dyDescent="0.25">
      <c r="A87" s="22" t="s">
        <v>120</v>
      </c>
      <c r="B87" s="22" t="s">
        <v>163</v>
      </c>
      <c r="C87" s="22" t="s">
        <v>288</v>
      </c>
      <c r="D87" s="22" t="s">
        <v>289</v>
      </c>
      <c r="E87" s="22">
        <v>0</v>
      </c>
      <c r="F87" s="22">
        <v>0</v>
      </c>
      <c r="G87" s="22">
        <v>2227203552</v>
      </c>
      <c r="H87" s="22">
        <v>836637420</v>
      </c>
      <c r="I87" s="22">
        <v>754767010</v>
      </c>
      <c r="J87" s="22">
        <v>155442295</v>
      </c>
      <c r="K87" s="22">
        <v>464016467</v>
      </c>
      <c r="L87" s="22">
        <v>14660820</v>
      </c>
      <c r="M87" s="22">
        <v>1679540</v>
      </c>
      <c r="N87" s="22"/>
    </row>
    <row r="88" spans="1:14" x14ac:dyDescent="0.25">
      <c r="A88" s="22" t="s">
        <v>120</v>
      </c>
      <c r="B88" s="22" t="s">
        <v>163</v>
      </c>
      <c r="C88" s="22" t="s">
        <v>290</v>
      </c>
      <c r="D88" s="22" t="s">
        <v>291</v>
      </c>
      <c r="E88" s="22">
        <v>0</v>
      </c>
      <c r="F88" s="22">
        <v>0</v>
      </c>
      <c r="G88" s="22">
        <v>6697184718</v>
      </c>
      <c r="H88" s="22">
        <v>3270859460</v>
      </c>
      <c r="I88" s="22">
        <v>1940333300</v>
      </c>
      <c r="J88" s="22">
        <v>462238987</v>
      </c>
      <c r="K88" s="22">
        <v>933615441</v>
      </c>
      <c r="L88" s="22">
        <v>39695030</v>
      </c>
      <c r="M88" s="22">
        <v>43247220</v>
      </c>
      <c r="N88" s="22">
        <v>7195280</v>
      </c>
    </row>
    <row r="89" spans="1:14" x14ac:dyDescent="0.25">
      <c r="A89" s="22" t="s">
        <v>120</v>
      </c>
      <c r="B89" s="22" t="s">
        <v>292</v>
      </c>
      <c r="C89" s="22" t="s">
        <v>293</v>
      </c>
      <c r="D89" s="22" t="s">
        <v>294</v>
      </c>
      <c r="E89" s="22">
        <v>0</v>
      </c>
      <c r="F89" s="22">
        <v>0</v>
      </c>
      <c r="G89" s="22">
        <v>246432040</v>
      </c>
      <c r="H89" s="22">
        <v>6132040</v>
      </c>
      <c r="I89" s="22">
        <v>82660</v>
      </c>
      <c r="J89" s="22">
        <v>52853908</v>
      </c>
      <c r="K89" s="22">
        <v>187328982</v>
      </c>
      <c r="L89" s="22">
        <v>34450</v>
      </c>
      <c r="M89" s="22"/>
      <c r="N89" s="22"/>
    </row>
    <row r="90" spans="1:14" x14ac:dyDescent="0.25">
      <c r="A90" s="22" t="s">
        <v>120</v>
      </c>
      <c r="B90" s="22" t="s">
        <v>292</v>
      </c>
      <c r="C90" s="22" t="s">
        <v>295</v>
      </c>
      <c r="D90" s="22" t="s">
        <v>296</v>
      </c>
      <c r="E90" s="22">
        <v>0</v>
      </c>
      <c r="F90" s="22">
        <v>0</v>
      </c>
      <c r="G90" s="22">
        <v>2250789406</v>
      </c>
      <c r="H90" s="22">
        <v>12600050</v>
      </c>
      <c r="I90" s="22"/>
      <c r="J90" s="22">
        <v>1125171805</v>
      </c>
      <c r="K90" s="22">
        <v>1112708391</v>
      </c>
      <c r="L90" s="22"/>
      <c r="M90" s="22">
        <v>309160</v>
      </c>
      <c r="N90" s="22"/>
    </row>
    <row r="91" spans="1:14" x14ac:dyDescent="0.25">
      <c r="A91" s="22" t="s">
        <v>120</v>
      </c>
      <c r="B91" s="22" t="s">
        <v>292</v>
      </c>
      <c r="C91" s="22" t="s">
        <v>297</v>
      </c>
      <c r="D91" s="22" t="s">
        <v>298</v>
      </c>
      <c r="E91" s="22">
        <v>0</v>
      </c>
      <c r="F91" s="22">
        <v>0</v>
      </c>
      <c r="G91" s="22">
        <v>388715697</v>
      </c>
      <c r="H91" s="22">
        <v>7244730</v>
      </c>
      <c r="I91" s="22">
        <v>2745910</v>
      </c>
      <c r="J91" s="22">
        <v>60918926</v>
      </c>
      <c r="K91" s="22">
        <v>317674231</v>
      </c>
      <c r="L91" s="22">
        <v>131900</v>
      </c>
      <c r="M91" s="22"/>
      <c r="N91" s="22"/>
    </row>
    <row r="92" spans="1:14" x14ac:dyDescent="0.25">
      <c r="A92" s="22" t="s">
        <v>120</v>
      </c>
      <c r="B92" s="22" t="s">
        <v>292</v>
      </c>
      <c r="C92" s="22" t="s">
        <v>299</v>
      </c>
      <c r="D92" s="22" t="s">
        <v>300</v>
      </c>
      <c r="E92" s="22">
        <v>0</v>
      </c>
      <c r="F92" s="22">
        <v>0</v>
      </c>
      <c r="G92" s="22">
        <v>57627908</v>
      </c>
      <c r="H92" s="22">
        <v>1978000</v>
      </c>
      <c r="I92" s="22">
        <v>306940</v>
      </c>
      <c r="J92" s="22">
        <v>10240899</v>
      </c>
      <c r="K92" s="22">
        <v>45007109</v>
      </c>
      <c r="L92" s="22">
        <v>48870</v>
      </c>
      <c r="M92" s="22">
        <v>46090</v>
      </c>
      <c r="N92" s="22"/>
    </row>
    <row r="93" spans="1:14" x14ac:dyDescent="0.25">
      <c r="A93" s="22" t="s">
        <v>120</v>
      </c>
      <c r="B93" s="22" t="s">
        <v>292</v>
      </c>
      <c r="C93" s="22" t="s">
        <v>301</v>
      </c>
      <c r="D93" s="22" t="s">
        <v>302</v>
      </c>
      <c r="E93" s="22">
        <v>0</v>
      </c>
      <c r="F93" s="22">
        <v>0</v>
      </c>
      <c r="G93" s="22">
        <v>88806767</v>
      </c>
      <c r="H93" s="22">
        <v>2384670</v>
      </c>
      <c r="I93" s="22">
        <v>4209060</v>
      </c>
      <c r="J93" s="22">
        <v>17656341</v>
      </c>
      <c r="K93" s="22">
        <v>64373306</v>
      </c>
      <c r="L93" s="22">
        <v>148410</v>
      </c>
      <c r="M93" s="22">
        <v>34980</v>
      </c>
      <c r="N93" s="22"/>
    </row>
    <row r="94" spans="1:14" x14ac:dyDescent="0.25">
      <c r="A94" s="22" t="s">
        <v>120</v>
      </c>
      <c r="B94" s="22" t="s">
        <v>292</v>
      </c>
      <c r="C94" s="22" t="s">
        <v>303</v>
      </c>
      <c r="D94" s="22" t="s">
        <v>304</v>
      </c>
      <c r="E94" s="22">
        <v>0</v>
      </c>
      <c r="F94" s="22">
        <v>0</v>
      </c>
      <c r="G94" s="22">
        <v>1745204613</v>
      </c>
      <c r="H94" s="22">
        <v>11116530</v>
      </c>
      <c r="I94" s="22">
        <v>48420</v>
      </c>
      <c r="J94" s="22">
        <v>56107557</v>
      </c>
      <c r="K94" s="22">
        <v>1677725046</v>
      </c>
      <c r="L94" s="22">
        <v>207060</v>
      </c>
      <c r="M94" s="22"/>
      <c r="N94" s="22"/>
    </row>
    <row r="95" spans="1:14" x14ac:dyDescent="0.25">
      <c r="A95" s="22" t="s">
        <v>120</v>
      </c>
      <c r="B95" s="22" t="s">
        <v>292</v>
      </c>
      <c r="C95" s="22" t="s">
        <v>305</v>
      </c>
      <c r="D95" s="22" t="s">
        <v>306</v>
      </c>
      <c r="E95" s="22">
        <v>0</v>
      </c>
      <c r="F95" s="22">
        <v>0</v>
      </c>
      <c r="G95" s="22">
        <v>221387223</v>
      </c>
      <c r="H95" s="22">
        <v>3866230</v>
      </c>
      <c r="I95" s="22">
        <v>521970</v>
      </c>
      <c r="J95" s="22">
        <v>29772130</v>
      </c>
      <c r="K95" s="22">
        <v>187134513</v>
      </c>
      <c r="L95" s="22">
        <v>69000</v>
      </c>
      <c r="M95" s="22">
        <v>23380</v>
      </c>
      <c r="N95" s="22"/>
    </row>
    <row r="96" spans="1:14" x14ac:dyDescent="0.25">
      <c r="A96" s="22" t="s">
        <v>120</v>
      </c>
      <c r="B96" s="22" t="s">
        <v>292</v>
      </c>
      <c r="C96" s="22" t="s">
        <v>307</v>
      </c>
      <c r="D96" s="22" t="s">
        <v>308</v>
      </c>
      <c r="E96" s="22">
        <v>0</v>
      </c>
      <c r="F96" s="22">
        <v>0</v>
      </c>
      <c r="G96" s="22">
        <v>103286672</v>
      </c>
      <c r="H96" s="22">
        <v>1654860</v>
      </c>
      <c r="I96" s="22">
        <v>77620</v>
      </c>
      <c r="J96" s="22">
        <v>10453728</v>
      </c>
      <c r="K96" s="22">
        <v>91058484</v>
      </c>
      <c r="L96" s="22">
        <v>27280</v>
      </c>
      <c r="M96" s="22">
        <v>14700</v>
      </c>
      <c r="N96" s="22"/>
    </row>
    <row r="97" spans="1:14" x14ac:dyDescent="0.25">
      <c r="A97" s="22" t="s">
        <v>120</v>
      </c>
      <c r="B97" s="22" t="s">
        <v>292</v>
      </c>
      <c r="C97" s="22" t="s">
        <v>309</v>
      </c>
      <c r="D97" s="22" t="s">
        <v>310</v>
      </c>
      <c r="E97" s="22">
        <v>0</v>
      </c>
      <c r="F97" s="22">
        <v>0</v>
      </c>
      <c r="G97" s="22">
        <v>683137574</v>
      </c>
      <c r="H97" s="22">
        <v>6023090</v>
      </c>
      <c r="I97" s="22">
        <v>5651280</v>
      </c>
      <c r="J97" s="22">
        <v>51575421</v>
      </c>
      <c r="K97" s="22">
        <v>619573803</v>
      </c>
      <c r="L97" s="22">
        <v>90180</v>
      </c>
      <c r="M97" s="22">
        <v>223800</v>
      </c>
      <c r="N97" s="22"/>
    </row>
    <row r="98" spans="1:14" x14ac:dyDescent="0.25">
      <c r="A98" s="22" t="s">
        <v>120</v>
      </c>
      <c r="B98" s="22" t="s">
        <v>292</v>
      </c>
      <c r="C98" s="22" t="s">
        <v>311</v>
      </c>
      <c r="D98" s="22" t="s">
        <v>312</v>
      </c>
      <c r="E98" s="22">
        <v>0</v>
      </c>
      <c r="F98" s="22">
        <v>0</v>
      </c>
      <c r="G98" s="22">
        <v>147533229</v>
      </c>
      <c r="H98" s="22">
        <v>1919080</v>
      </c>
      <c r="I98" s="22">
        <v>47550</v>
      </c>
      <c r="J98" s="22">
        <v>3161721</v>
      </c>
      <c r="K98" s="22">
        <v>142342888</v>
      </c>
      <c r="L98" s="22">
        <v>61990</v>
      </c>
      <c r="M98" s="22"/>
      <c r="N98" s="22"/>
    </row>
    <row r="99" spans="1:14" x14ac:dyDescent="0.25">
      <c r="A99" s="22" t="s">
        <v>120</v>
      </c>
      <c r="B99" s="22" t="s">
        <v>292</v>
      </c>
      <c r="C99" s="22" t="s">
        <v>313</v>
      </c>
      <c r="D99" s="22" t="s">
        <v>314</v>
      </c>
      <c r="E99" s="22">
        <v>0</v>
      </c>
      <c r="F99" s="22">
        <v>0</v>
      </c>
      <c r="G99" s="22">
        <v>706713485</v>
      </c>
      <c r="H99" s="22">
        <v>10589550</v>
      </c>
      <c r="I99" s="22">
        <v>47050</v>
      </c>
      <c r="J99" s="22">
        <v>200177418</v>
      </c>
      <c r="K99" s="22">
        <v>495614717</v>
      </c>
      <c r="L99" s="22">
        <v>284750</v>
      </c>
      <c r="M99" s="22"/>
      <c r="N99" s="22"/>
    </row>
    <row r="100" spans="1:14" x14ac:dyDescent="0.25">
      <c r="A100" s="22" t="s">
        <v>120</v>
      </c>
      <c r="B100" s="22" t="s">
        <v>292</v>
      </c>
      <c r="C100" s="22" t="s">
        <v>315</v>
      </c>
      <c r="D100" s="22" t="s">
        <v>316</v>
      </c>
      <c r="E100" s="22">
        <v>0</v>
      </c>
      <c r="F100" s="22">
        <v>0</v>
      </c>
      <c r="G100" s="22">
        <v>115627503</v>
      </c>
      <c r="H100" s="22">
        <v>2878790</v>
      </c>
      <c r="I100" s="22">
        <v>2365580</v>
      </c>
      <c r="J100" s="22">
        <v>21648458</v>
      </c>
      <c r="K100" s="22">
        <v>88359665</v>
      </c>
      <c r="L100" s="22">
        <v>132690</v>
      </c>
      <c r="M100" s="22">
        <v>242320</v>
      </c>
      <c r="N100" s="22"/>
    </row>
    <row r="101" spans="1:14" x14ac:dyDescent="0.25">
      <c r="A101" s="22" t="s">
        <v>120</v>
      </c>
      <c r="B101" s="22" t="s">
        <v>292</v>
      </c>
      <c r="C101" s="22" t="s">
        <v>317</v>
      </c>
      <c r="D101" s="22" t="s">
        <v>318</v>
      </c>
      <c r="E101" s="22">
        <v>0</v>
      </c>
      <c r="F101" s="22">
        <v>0</v>
      </c>
      <c r="G101" s="22">
        <v>101794755</v>
      </c>
      <c r="H101" s="22">
        <v>1908520</v>
      </c>
      <c r="I101" s="22">
        <v>20520</v>
      </c>
      <c r="J101" s="22">
        <v>5298056</v>
      </c>
      <c r="K101" s="22">
        <v>94386829</v>
      </c>
      <c r="L101" s="22">
        <v>17060</v>
      </c>
      <c r="M101" s="22">
        <v>163770</v>
      </c>
      <c r="N101" s="22"/>
    </row>
    <row r="102" spans="1:14" x14ac:dyDescent="0.25">
      <c r="A102" s="22" t="s">
        <v>120</v>
      </c>
      <c r="B102" s="22" t="s">
        <v>292</v>
      </c>
      <c r="C102" s="22" t="s">
        <v>319</v>
      </c>
      <c r="D102" s="22" t="s">
        <v>320</v>
      </c>
      <c r="E102" s="22">
        <v>0</v>
      </c>
      <c r="F102" s="22">
        <v>0</v>
      </c>
      <c r="G102" s="22">
        <v>138470463</v>
      </c>
      <c r="H102" s="22">
        <v>2141910</v>
      </c>
      <c r="I102" s="22">
        <v>3400</v>
      </c>
      <c r="J102" s="22">
        <v>4684244</v>
      </c>
      <c r="K102" s="22">
        <v>131517909</v>
      </c>
      <c r="L102" s="22">
        <v>83400</v>
      </c>
      <c r="M102" s="22">
        <v>39600</v>
      </c>
      <c r="N102" s="22"/>
    </row>
    <row r="103" spans="1:14" x14ac:dyDescent="0.25">
      <c r="A103" s="22" t="s">
        <v>120</v>
      </c>
      <c r="B103" s="22" t="s">
        <v>292</v>
      </c>
      <c r="C103" s="22" t="s">
        <v>321</v>
      </c>
      <c r="D103" s="22" t="s">
        <v>322</v>
      </c>
      <c r="E103" s="22">
        <v>0</v>
      </c>
      <c r="F103" s="22">
        <v>0</v>
      </c>
      <c r="G103" s="22">
        <v>273867467</v>
      </c>
      <c r="H103" s="22">
        <v>2891040</v>
      </c>
      <c r="I103" s="22"/>
      <c r="J103" s="22">
        <v>25527226</v>
      </c>
      <c r="K103" s="22">
        <v>245418801</v>
      </c>
      <c r="L103" s="22">
        <v>30400</v>
      </c>
      <c r="M103" s="22"/>
      <c r="N103" s="22"/>
    </row>
    <row r="104" spans="1:14" x14ac:dyDescent="0.25">
      <c r="A104" s="22" t="s">
        <v>120</v>
      </c>
      <c r="B104" s="22" t="s">
        <v>292</v>
      </c>
      <c r="C104" s="22" t="s">
        <v>323</v>
      </c>
      <c r="D104" s="22" t="s">
        <v>324</v>
      </c>
      <c r="E104" s="22">
        <v>0</v>
      </c>
      <c r="F104" s="22">
        <v>0</v>
      </c>
      <c r="G104" s="22">
        <v>205628840</v>
      </c>
      <c r="H104" s="22">
        <v>3479070</v>
      </c>
      <c r="I104" s="22">
        <v>35950</v>
      </c>
      <c r="J104" s="22">
        <v>13092720</v>
      </c>
      <c r="K104" s="22">
        <v>188848000</v>
      </c>
      <c r="L104" s="22">
        <v>159950</v>
      </c>
      <c r="M104" s="22">
        <v>13150</v>
      </c>
      <c r="N104" s="22"/>
    </row>
    <row r="105" spans="1:14" x14ac:dyDescent="0.25">
      <c r="A105" s="22" t="s">
        <v>120</v>
      </c>
      <c r="B105" s="22" t="s">
        <v>292</v>
      </c>
      <c r="C105" s="22" t="s">
        <v>325</v>
      </c>
      <c r="D105" s="22" t="s">
        <v>326</v>
      </c>
      <c r="E105" s="22">
        <v>0</v>
      </c>
      <c r="F105" s="22">
        <v>0</v>
      </c>
      <c r="G105" s="22">
        <v>5995150425</v>
      </c>
      <c r="H105" s="22">
        <v>49096530</v>
      </c>
      <c r="I105" s="22">
        <v>413160</v>
      </c>
      <c r="J105" s="22">
        <v>907586988</v>
      </c>
      <c r="K105" s="22">
        <v>5036645897</v>
      </c>
      <c r="L105" s="22"/>
      <c r="M105" s="22">
        <v>1407850</v>
      </c>
      <c r="N105" s="22"/>
    </row>
    <row r="106" spans="1:14" x14ac:dyDescent="0.25">
      <c r="A106" s="22" t="s">
        <v>120</v>
      </c>
      <c r="B106" s="22" t="s">
        <v>292</v>
      </c>
      <c r="C106" s="22" t="s">
        <v>327</v>
      </c>
      <c r="D106" s="22" t="s">
        <v>328</v>
      </c>
      <c r="E106" s="22">
        <v>0</v>
      </c>
      <c r="F106" s="22">
        <v>0</v>
      </c>
      <c r="G106" s="22">
        <v>229450754</v>
      </c>
      <c r="H106" s="22">
        <v>4976250</v>
      </c>
      <c r="I106" s="22">
        <v>339820</v>
      </c>
      <c r="J106" s="22">
        <v>26511725</v>
      </c>
      <c r="K106" s="22">
        <v>197544129</v>
      </c>
      <c r="L106" s="22">
        <v>78830</v>
      </c>
      <c r="M106" s="22"/>
      <c r="N106" s="22"/>
    </row>
    <row r="107" spans="1:14" x14ac:dyDescent="0.25">
      <c r="A107" s="22" t="s">
        <v>120</v>
      </c>
      <c r="B107" s="22" t="s">
        <v>292</v>
      </c>
      <c r="C107" s="22" t="s">
        <v>329</v>
      </c>
      <c r="D107" s="22" t="s">
        <v>330</v>
      </c>
      <c r="E107" s="22">
        <v>0</v>
      </c>
      <c r="F107" s="22">
        <v>0</v>
      </c>
      <c r="G107" s="22">
        <v>317461923</v>
      </c>
      <c r="H107" s="22">
        <v>4577780</v>
      </c>
      <c r="I107" s="22">
        <v>54500</v>
      </c>
      <c r="J107" s="22">
        <v>29061760</v>
      </c>
      <c r="K107" s="22">
        <v>283673423</v>
      </c>
      <c r="L107" s="22">
        <v>77130</v>
      </c>
      <c r="M107" s="22">
        <v>17330</v>
      </c>
      <c r="N107" s="22"/>
    </row>
    <row r="108" spans="1:14" x14ac:dyDescent="0.25">
      <c r="A108" s="22" t="s">
        <v>120</v>
      </c>
      <c r="B108" s="22" t="s">
        <v>292</v>
      </c>
      <c r="C108" s="22" t="s">
        <v>331</v>
      </c>
      <c r="D108" s="22" t="s">
        <v>332</v>
      </c>
      <c r="E108" s="22">
        <v>0</v>
      </c>
      <c r="F108" s="22">
        <v>0</v>
      </c>
      <c r="G108" s="22">
        <v>44497696</v>
      </c>
      <c r="H108" s="22">
        <v>1647820</v>
      </c>
      <c r="I108" s="22"/>
      <c r="J108" s="22">
        <v>6773613</v>
      </c>
      <c r="K108" s="22">
        <v>36047593</v>
      </c>
      <c r="L108" s="22">
        <v>28670</v>
      </c>
      <c r="M108" s="22"/>
      <c r="N108" s="22"/>
    </row>
    <row r="109" spans="1:14" x14ac:dyDescent="0.25">
      <c r="A109" s="22" t="s">
        <v>120</v>
      </c>
      <c r="B109" s="22" t="s">
        <v>292</v>
      </c>
      <c r="C109" s="22" t="s">
        <v>333</v>
      </c>
      <c r="D109" s="22" t="s">
        <v>334</v>
      </c>
      <c r="E109" s="22">
        <v>0</v>
      </c>
      <c r="F109" s="22">
        <v>0</v>
      </c>
      <c r="G109" s="22">
        <v>1947096771</v>
      </c>
      <c r="H109" s="22">
        <v>13131550</v>
      </c>
      <c r="I109" s="22">
        <v>28100</v>
      </c>
      <c r="J109" s="22">
        <v>45807720</v>
      </c>
      <c r="K109" s="22">
        <v>1888020131</v>
      </c>
      <c r="L109" s="22">
        <v>109270</v>
      </c>
      <c r="M109" s="22"/>
      <c r="N109" s="22"/>
    </row>
    <row r="110" spans="1:14" x14ac:dyDescent="0.25">
      <c r="A110" s="22" t="s">
        <v>120</v>
      </c>
      <c r="B110" s="22" t="s">
        <v>292</v>
      </c>
      <c r="C110" s="22" t="s">
        <v>335</v>
      </c>
      <c r="D110" s="22" t="s">
        <v>336</v>
      </c>
      <c r="E110" s="22">
        <v>0</v>
      </c>
      <c r="F110" s="22">
        <v>0</v>
      </c>
      <c r="G110" s="22">
        <v>358439211</v>
      </c>
      <c r="H110" s="22">
        <v>7757570</v>
      </c>
      <c r="I110" s="22">
        <v>425600</v>
      </c>
      <c r="J110" s="22">
        <v>41499792</v>
      </c>
      <c r="K110" s="22">
        <v>308355099</v>
      </c>
      <c r="L110" s="22">
        <v>401150</v>
      </c>
      <c r="M110" s="22"/>
      <c r="N110" s="22"/>
    </row>
    <row r="111" spans="1:14" x14ac:dyDescent="0.25">
      <c r="A111" s="22" t="s">
        <v>120</v>
      </c>
      <c r="B111" s="22" t="s">
        <v>292</v>
      </c>
      <c r="C111" s="22" t="s">
        <v>337</v>
      </c>
      <c r="D111" s="22" t="s">
        <v>338</v>
      </c>
      <c r="E111" s="22">
        <v>0</v>
      </c>
      <c r="F111" s="22">
        <v>0</v>
      </c>
      <c r="G111" s="22">
        <v>567913410</v>
      </c>
      <c r="H111" s="22">
        <v>8201530</v>
      </c>
      <c r="I111" s="22">
        <v>1512920</v>
      </c>
      <c r="J111" s="22">
        <v>35021354</v>
      </c>
      <c r="K111" s="22">
        <v>522856576</v>
      </c>
      <c r="L111" s="22">
        <v>121010</v>
      </c>
      <c r="M111" s="22">
        <v>200020</v>
      </c>
      <c r="N111" s="22"/>
    </row>
    <row r="112" spans="1:14" x14ac:dyDescent="0.25">
      <c r="A112" s="22" t="s">
        <v>120</v>
      </c>
      <c r="B112" s="22" t="s">
        <v>292</v>
      </c>
      <c r="C112" s="22" t="s">
        <v>339</v>
      </c>
      <c r="D112" s="22" t="s">
        <v>340</v>
      </c>
      <c r="E112" s="22">
        <v>0</v>
      </c>
      <c r="F112" s="22">
        <v>0</v>
      </c>
      <c r="G112" s="22">
        <v>128215806</v>
      </c>
      <c r="H112" s="22">
        <v>1614570</v>
      </c>
      <c r="I112" s="22">
        <v>16370</v>
      </c>
      <c r="J112" s="22">
        <v>4675753</v>
      </c>
      <c r="K112" s="22">
        <v>121576983</v>
      </c>
      <c r="L112" s="22">
        <v>8560</v>
      </c>
      <c r="M112" s="22">
        <v>323570</v>
      </c>
      <c r="N112" s="22"/>
    </row>
    <row r="113" spans="1:14" x14ac:dyDescent="0.25">
      <c r="A113" s="22" t="s">
        <v>120</v>
      </c>
      <c r="B113" s="22" t="s">
        <v>292</v>
      </c>
      <c r="C113" s="22" t="s">
        <v>341</v>
      </c>
      <c r="D113" s="22" t="s">
        <v>342</v>
      </c>
      <c r="E113" s="22">
        <v>0</v>
      </c>
      <c r="F113" s="22">
        <v>0</v>
      </c>
      <c r="G113" s="22">
        <v>2756332858</v>
      </c>
      <c r="H113" s="22">
        <v>26033060</v>
      </c>
      <c r="I113" s="22">
        <v>5838400</v>
      </c>
      <c r="J113" s="22">
        <v>292471127</v>
      </c>
      <c r="K113" s="22">
        <v>2429701561</v>
      </c>
      <c r="L113" s="22">
        <v>1101810</v>
      </c>
      <c r="M113" s="22">
        <v>1186900</v>
      </c>
      <c r="N113" s="22"/>
    </row>
    <row r="114" spans="1:14" x14ac:dyDescent="0.25">
      <c r="A114" s="22" t="s">
        <v>120</v>
      </c>
      <c r="B114" s="22" t="s">
        <v>292</v>
      </c>
      <c r="C114" s="22" t="s">
        <v>343</v>
      </c>
      <c r="D114" s="22" t="s">
        <v>344</v>
      </c>
      <c r="E114" s="22">
        <v>0</v>
      </c>
      <c r="F114" s="22">
        <v>0</v>
      </c>
      <c r="G114" s="22">
        <v>47361903</v>
      </c>
      <c r="H114" s="22">
        <v>2250700</v>
      </c>
      <c r="I114" s="22">
        <v>27240</v>
      </c>
      <c r="J114" s="22">
        <v>12605801</v>
      </c>
      <c r="K114" s="22">
        <v>32460572</v>
      </c>
      <c r="L114" s="22">
        <v>13040</v>
      </c>
      <c r="M114" s="22">
        <v>4550</v>
      </c>
      <c r="N114" s="22"/>
    </row>
    <row r="115" spans="1:14" x14ac:dyDescent="0.25">
      <c r="A115" s="22" t="s">
        <v>120</v>
      </c>
      <c r="B115" s="22" t="s">
        <v>292</v>
      </c>
      <c r="C115" s="22" t="s">
        <v>345</v>
      </c>
      <c r="D115" s="22" t="s">
        <v>346</v>
      </c>
      <c r="E115" s="22">
        <v>0</v>
      </c>
      <c r="F115" s="22">
        <v>0</v>
      </c>
      <c r="G115" s="22">
        <v>357361905</v>
      </c>
      <c r="H115" s="22">
        <v>4851900</v>
      </c>
      <c r="I115" s="22">
        <v>9268260</v>
      </c>
      <c r="J115" s="22">
        <v>79724990</v>
      </c>
      <c r="K115" s="22">
        <v>263401325</v>
      </c>
      <c r="L115" s="22">
        <v>72480</v>
      </c>
      <c r="M115" s="22">
        <v>42950</v>
      </c>
      <c r="N115" s="22"/>
    </row>
    <row r="116" spans="1:14" x14ac:dyDescent="0.25">
      <c r="A116" s="22" t="s">
        <v>120</v>
      </c>
      <c r="B116" s="22" t="s">
        <v>292</v>
      </c>
      <c r="C116" s="22" t="s">
        <v>347</v>
      </c>
      <c r="D116" s="22" t="s">
        <v>348</v>
      </c>
      <c r="E116" s="22">
        <v>0</v>
      </c>
      <c r="F116" s="22">
        <v>0</v>
      </c>
      <c r="G116" s="22">
        <v>50825123</v>
      </c>
      <c r="H116" s="22">
        <v>1380460</v>
      </c>
      <c r="I116" s="22">
        <v>82750</v>
      </c>
      <c r="J116" s="22">
        <v>3763951</v>
      </c>
      <c r="K116" s="22">
        <v>45521942</v>
      </c>
      <c r="L116" s="22">
        <v>36910</v>
      </c>
      <c r="M116" s="22">
        <v>39110</v>
      </c>
      <c r="N116" s="22"/>
    </row>
    <row r="117" spans="1:14" x14ac:dyDescent="0.25">
      <c r="A117" s="22" t="s">
        <v>120</v>
      </c>
      <c r="B117" s="22" t="s">
        <v>292</v>
      </c>
      <c r="C117" s="22" t="s">
        <v>349</v>
      </c>
      <c r="D117" s="22" t="s">
        <v>350</v>
      </c>
      <c r="E117" s="22">
        <v>0</v>
      </c>
      <c r="F117" s="22">
        <v>0</v>
      </c>
      <c r="G117" s="22">
        <v>867457969</v>
      </c>
      <c r="H117" s="22">
        <v>15565020</v>
      </c>
      <c r="I117" s="22">
        <v>540890</v>
      </c>
      <c r="J117" s="22">
        <v>78564622</v>
      </c>
      <c r="K117" s="22">
        <v>772564487</v>
      </c>
      <c r="L117" s="22">
        <v>222950</v>
      </c>
      <c r="M117" s="22"/>
      <c r="N117" s="22"/>
    </row>
    <row r="118" spans="1:14" x14ac:dyDescent="0.25">
      <c r="A118" s="22" t="s">
        <v>120</v>
      </c>
      <c r="B118" s="22" t="s">
        <v>292</v>
      </c>
      <c r="C118" s="22" t="s">
        <v>351</v>
      </c>
      <c r="D118" s="22" t="s">
        <v>352</v>
      </c>
      <c r="E118" s="22">
        <v>0</v>
      </c>
      <c r="F118" s="22">
        <v>0</v>
      </c>
      <c r="G118" s="22">
        <v>507945000</v>
      </c>
      <c r="H118" s="22">
        <v>6244310</v>
      </c>
      <c r="I118" s="22">
        <v>667890</v>
      </c>
      <c r="J118" s="22">
        <v>41094921</v>
      </c>
      <c r="K118" s="22">
        <v>459700599</v>
      </c>
      <c r="L118" s="22">
        <v>51860</v>
      </c>
      <c r="M118" s="22">
        <v>185420</v>
      </c>
      <c r="N118" s="22"/>
    </row>
    <row r="119" spans="1:14" x14ac:dyDescent="0.25">
      <c r="A119" s="22" t="s">
        <v>120</v>
      </c>
      <c r="B119" s="22" t="s">
        <v>292</v>
      </c>
      <c r="C119" s="22" t="s">
        <v>353</v>
      </c>
      <c r="D119" s="22" t="s">
        <v>354</v>
      </c>
      <c r="E119" s="22">
        <v>0</v>
      </c>
      <c r="F119" s="22">
        <v>0</v>
      </c>
      <c r="G119" s="22">
        <v>920728763</v>
      </c>
      <c r="H119" s="22">
        <v>35277400</v>
      </c>
      <c r="I119" s="22">
        <v>46699410</v>
      </c>
      <c r="J119" s="22">
        <v>243467877</v>
      </c>
      <c r="K119" s="22">
        <v>595193886</v>
      </c>
      <c r="L119" s="22">
        <v>90190</v>
      </c>
      <c r="M119" s="22"/>
      <c r="N119" s="22"/>
    </row>
    <row r="120" spans="1:14" x14ac:dyDescent="0.25">
      <c r="A120" s="22" t="s">
        <v>120</v>
      </c>
      <c r="B120" s="22" t="s">
        <v>292</v>
      </c>
      <c r="C120" s="22" t="s">
        <v>355</v>
      </c>
      <c r="D120" s="22" t="s">
        <v>356</v>
      </c>
      <c r="E120" s="22">
        <v>0</v>
      </c>
      <c r="F120" s="22">
        <v>0</v>
      </c>
      <c r="G120" s="22">
        <v>828924144</v>
      </c>
      <c r="H120" s="22">
        <v>38827300</v>
      </c>
      <c r="I120" s="22">
        <v>3735640</v>
      </c>
      <c r="J120" s="22">
        <v>172583451</v>
      </c>
      <c r="K120" s="22">
        <v>611949453</v>
      </c>
      <c r="L120" s="22">
        <v>1426440</v>
      </c>
      <c r="M120" s="22">
        <v>401860</v>
      </c>
      <c r="N120" s="22"/>
    </row>
    <row r="121" spans="1:14" x14ac:dyDescent="0.25">
      <c r="A121" s="22" t="s">
        <v>120</v>
      </c>
      <c r="B121" s="22" t="s">
        <v>292</v>
      </c>
      <c r="C121" s="22" t="s">
        <v>357</v>
      </c>
      <c r="D121" s="22" t="s">
        <v>358</v>
      </c>
      <c r="E121" s="22">
        <v>0</v>
      </c>
      <c r="F121" s="22">
        <v>0</v>
      </c>
      <c r="G121" s="22">
        <v>97539086</v>
      </c>
      <c r="H121" s="22">
        <v>2524170</v>
      </c>
      <c r="I121" s="22"/>
      <c r="J121" s="22">
        <v>10452246</v>
      </c>
      <c r="K121" s="22">
        <v>84540310</v>
      </c>
      <c r="L121" s="22">
        <v>8450</v>
      </c>
      <c r="M121" s="22">
        <v>13910</v>
      </c>
      <c r="N121" s="22"/>
    </row>
    <row r="122" spans="1:14" x14ac:dyDescent="0.25">
      <c r="A122" s="22" t="s">
        <v>120</v>
      </c>
      <c r="B122" s="22" t="s">
        <v>292</v>
      </c>
      <c r="C122" s="22" t="s">
        <v>359</v>
      </c>
      <c r="D122" s="22" t="s">
        <v>360</v>
      </c>
      <c r="E122" s="22">
        <v>0</v>
      </c>
      <c r="F122" s="22">
        <v>0</v>
      </c>
      <c r="G122" s="22">
        <v>976636244</v>
      </c>
      <c r="H122" s="22">
        <v>26885950</v>
      </c>
      <c r="I122" s="22">
        <v>21090170</v>
      </c>
      <c r="J122" s="22">
        <v>228041108</v>
      </c>
      <c r="K122" s="22">
        <v>699328086</v>
      </c>
      <c r="L122" s="22">
        <v>74240</v>
      </c>
      <c r="M122" s="22">
        <v>1216690</v>
      </c>
      <c r="N122" s="22"/>
    </row>
    <row r="123" spans="1:14" x14ac:dyDescent="0.25">
      <c r="A123" s="22" t="s">
        <v>120</v>
      </c>
      <c r="B123" s="22" t="s">
        <v>292</v>
      </c>
      <c r="C123" s="22" t="s">
        <v>361</v>
      </c>
      <c r="D123" s="22" t="s">
        <v>362</v>
      </c>
      <c r="E123" s="22">
        <v>0</v>
      </c>
      <c r="F123" s="22">
        <v>0</v>
      </c>
      <c r="G123" s="22">
        <v>101806407</v>
      </c>
      <c r="H123" s="22">
        <v>2989420</v>
      </c>
      <c r="I123" s="22">
        <v>110290</v>
      </c>
      <c r="J123" s="22">
        <v>19243091</v>
      </c>
      <c r="K123" s="22">
        <v>79355806</v>
      </c>
      <c r="L123" s="22">
        <v>107800</v>
      </c>
      <c r="M123" s="22"/>
      <c r="N123" s="22"/>
    </row>
    <row r="124" spans="1:14" x14ac:dyDescent="0.25">
      <c r="A124" s="22" t="s">
        <v>120</v>
      </c>
      <c r="B124" s="22" t="s">
        <v>292</v>
      </c>
      <c r="C124" s="22" t="s">
        <v>363</v>
      </c>
      <c r="D124" s="22" t="s">
        <v>364</v>
      </c>
      <c r="E124" s="22">
        <v>0</v>
      </c>
      <c r="F124" s="22">
        <v>0</v>
      </c>
      <c r="G124" s="22">
        <v>265306904</v>
      </c>
      <c r="H124" s="22">
        <v>6086910</v>
      </c>
      <c r="I124" s="22">
        <v>301670</v>
      </c>
      <c r="J124" s="22">
        <v>53459390</v>
      </c>
      <c r="K124" s="22">
        <v>205348104</v>
      </c>
      <c r="L124" s="22">
        <v>110830</v>
      </c>
      <c r="M124" s="22"/>
      <c r="N124" s="22"/>
    </row>
    <row r="125" spans="1:14" x14ac:dyDescent="0.25">
      <c r="A125" s="22" t="s">
        <v>120</v>
      </c>
      <c r="B125" s="22" t="s">
        <v>292</v>
      </c>
      <c r="C125" s="22" t="s">
        <v>365</v>
      </c>
      <c r="D125" s="22" t="s">
        <v>366</v>
      </c>
      <c r="E125" s="22">
        <v>0</v>
      </c>
      <c r="F125" s="22">
        <v>0</v>
      </c>
      <c r="G125" s="22">
        <v>59004981</v>
      </c>
      <c r="H125" s="22">
        <v>2284010</v>
      </c>
      <c r="I125" s="22">
        <v>545070</v>
      </c>
      <c r="J125" s="22">
        <v>19529240</v>
      </c>
      <c r="K125" s="22">
        <v>36608891</v>
      </c>
      <c r="L125" s="22">
        <v>17670</v>
      </c>
      <c r="M125" s="22">
        <v>20100</v>
      </c>
      <c r="N125" s="22"/>
    </row>
    <row r="126" spans="1:14" x14ac:dyDescent="0.25">
      <c r="A126" s="22" t="s">
        <v>120</v>
      </c>
      <c r="B126" s="22" t="s">
        <v>292</v>
      </c>
      <c r="C126" s="22" t="s">
        <v>367</v>
      </c>
      <c r="D126" s="22" t="s">
        <v>368</v>
      </c>
      <c r="E126" s="22">
        <v>0</v>
      </c>
      <c r="F126" s="22">
        <v>0</v>
      </c>
      <c r="G126" s="22">
        <v>270235211</v>
      </c>
      <c r="H126" s="22">
        <v>7185420</v>
      </c>
      <c r="I126" s="22">
        <v>1678790</v>
      </c>
      <c r="J126" s="22">
        <v>48350344</v>
      </c>
      <c r="K126" s="22">
        <v>212411417</v>
      </c>
      <c r="L126" s="22">
        <v>225480</v>
      </c>
      <c r="M126" s="22">
        <v>383760</v>
      </c>
      <c r="N126" s="22"/>
    </row>
    <row r="127" spans="1:14" x14ac:dyDescent="0.25">
      <c r="A127" s="22" t="s">
        <v>120</v>
      </c>
      <c r="B127" s="22" t="s">
        <v>292</v>
      </c>
      <c r="C127" s="22" t="s">
        <v>369</v>
      </c>
      <c r="D127" s="22" t="s">
        <v>370</v>
      </c>
      <c r="E127" s="22">
        <v>0</v>
      </c>
      <c r="F127" s="22">
        <v>0</v>
      </c>
      <c r="G127" s="22">
        <v>204921142</v>
      </c>
      <c r="H127" s="22">
        <v>6904150</v>
      </c>
      <c r="I127" s="22">
        <v>503370</v>
      </c>
      <c r="J127" s="22">
        <v>51468062</v>
      </c>
      <c r="K127" s="22">
        <v>146045560</v>
      </c>
      <c r="L127" s="22"/>
      <c r="M127" s="22"/>
      <c r="N127" s="22"/>
    </row>
    <row r="128" spans="1:14" x14ac:dyDescent="0.25">
      <c r="A128" s="22" t="s">
        <v>120</v>
      </c>
      <c r="B128" s="22" t="s">
        <v>292</v>
      </c>
      <c r="C128" s="22" t="s">
        <v>371</v>
      </c>
      <c r="D128" s="22" t="s">
        <v>372</v>
      </c>
      <c r="E128" s="22">
        <v>0</v>
      </c>
      <c r="F128" s="22">
        <v>0</v>
      </c>
      <c r="G128" s="22">
        <v>299054295</v>
      </c>
      <c r="H128" s="22">
        <v>4159670</v>
      </c>
      <c r="I128" s="22">
        <v>105210</v>
      </c>
      <c r="J128" s="22">
        <v>11513909</v>
      </c>
      <c r="K128" s="22">
        <v>283029096</v>
      </c>
      <c r="L128" s="22">
        <v>197140</v>
      </c>
      <c r="M128" s="22">
        <v>49270</v>
      </c>
      <c r="N128" s="22"/>
    </row>
    <row r="129" spans="1:14" x14ac:dyDescent="0.25">
      <c r="A129" s="22" t="s">
        <v>120</v>
      </c>
      <c r="B129" s="22" t="s">
        <v>292</v>
      </c>
      <c r="C129" s="22" t="s">
        <v>373</v>
      </c>
      <c r="D129" s="22" t="s">
        <v>374</v>
      </c>
      <c r="E129" s="22">
        <v>0</v>
      </c>
      <c r="F129" s="22">
        <v>0</v>
      </c>
      <c r="G129" s="22">
        <v>211909589</v>
      </c>
      <c r="H129" s="22">
        <v>4096330</v>
      </c>
      <c r="I129" s="22">
        <v>440220</v>
      </c>
      <c r="J129" s="22">
        <v>32182159</v>
      </c>
      <c r="K129" s="22">
        <v>175042510</v>
      </c>
      <c r="L129" s="22">
        <v>104900</v>
      </c>
      <c r="M129" s="22">
        <v>43470</v>
      </c>
      <c r="N129" s="22"/>
    </row>
    <row r="130" spans="1:14" x14ac:dyDescent="0.25">
      <c r="A130" s="22" t="s">
        <v>120</v>
      </c>
      <c r="B130" s="22" t="s">
        <v>292</v>
      </c>
      <c r="C130" s="22" t="s">
        <v>375</v>
      </c>
      <c r="D130" s="22" t="s">
        <v>376</v>
      </c>
      <c r="E130" s="22">
        <v>0</v>
      </c>
      <c r="F130" s="22">
        <v>0</v>
      </c>
      <c r="G130" s="22">
        <v>395519436</v>
      </c>
      <c r="H130" s="22">
        <v>6095800</v>
      </c>
      <c r="I130" s="22"/>
      <c r="J130" s="22">
        <v>110327568</v>
      </c>
      <c r="K130" s="22">
        <v>279096068</v>
      </c>
      <c r="L130" s="22"/>
      <c r="M130" s="22"/>
      <c r="N130" s="22"/>
    </row>
    <row r="131" spans="1:14" x14ac:dyDescent="0.25">
      <c r="A131" s="22" t="s">
        <v>120</v>
      </c>
      <c r="B131" s="22" t="s">
        <v>292</v>
      </c>
      <c r="C131" s="22" t="s">
        <v>377</v>
      </c>
      <c r="D131" s="22" t="s">
        <v>378</v>
      </c>
      <c r="E131" s="22">
        <v>0</v>
      </c>
      <c r="F131" s="22">
        <v>0</v>
      </c>
      <c r="G131" s="22">
        <v>32442426</v>
      </c>
      <c r="H131" s="22">
        <v>831740</v>
      </c>
      <c r="I131" s="22">
        <v>1055420</v>
      </c>
      <c r="J131" s="22">
        <v>1332028</v>
      </c>
      <c r="K131" s="22">
        <v>29206008</v>
      </c>
      <c r="L131" s="22">
        <v>17230</v>
      </c>
      <c r="M131" s="22"/>
      <c r="N131" s="22"/>
    </row>
    <row r="132" spans="1:14" x14ac:dyDescent="0.25">
      <c r="A132" s="22" t="s">
        <v>120</v>
      </c>
      <c r="B132" s="22" t="s">
        <v>292</v>
      </c>
      <c r="C132" s="22" t="s">
        <v>379</v>
      </c>
      <c r="D132" s="22" t="s">
        <v>380</v>
      </c>
      <c r="E132" s="22">
        <v>0</v>
      </c>
      <c r="F132" s="22">
        <v>0</v>
      </c>
      <c r="G132" s="22">
        <v>174847083</v>
      </c>
      <c r="H132" s="22">
        <v>5979180</v>
      </c>
      <c r="I132" s="22">
        <v>114910</v>
      </c>
      <c r="J132" s="22">
        <v>33170600</v>
      </c>
      <c r="K132" s="22">
        <v>135367383</v>
      </c>
      <c r="L132" s="22">
        <v>105870</v>
      </c>
      <c r="M132" s="22">
        <v>109140</v>
      </c>
      <c r="N132" s="22"/>
    </row>
    <row r="133" spans="1:14" x14ac:dyDescent="0.25">
      <c r="A133" s="22" t="s">
        <v>120</v>
      </c>
      <c r="B133" s="22" t="s">
        <v>292</v>
      </c>
      <c r="C133" s="22" t="s">
        <v>381</v>
      </c>
      <c r="D133" s="22" t="s">
        <v>382</v>
      </c>
      <c r="E133" s="22">
        <v>0</v>
      </c>
      <c r="F133" s="22">
        <v>0</v>
      </c>
      <c r="G133" s="22">
        <v>48976209</v>
      </c>
      <c r="H133" s="22">
        <v>1697190</v>
      </c>
      <c r="I133" s="22">
        <v>10860</v>
      </c>
      <c r="J133" s="22">
        <v>12303194</v>
      </c>
      <c r="K133" s="22">
        <v>34885015</v>
      </c>
      <c r="L133" s="22">
        <v>25240</v>
      </c>
      <c r="M133" s="22">
        <v>54710</v>
      </c>
      <c r="N133" s="22"/>
    </row>
    <row r="134" spans="1:14" x14ac:dyDescent="0.25">
      <c r="A134" s="22" t="s">
        <v>120</v>
      </c>
      <c r="B134" s="22" t="s">
        <v>292</v>
      </c>
      <c r="C134" s="22" t="s">
        <v>383</v>
      </c>
      <c r="D134" s="22" t="s">
        <v>384</v>
      </c>
      <c r="E134" s="22">
        <v>0</v>
      </c>
      <c r="F134" s="22">
        <v>0</v>
      </c>
      <c r="G134" s="22">
        <v>410643940</v>
      </c>
      <c r="H134" s="22">
        <v>10173450</v>
      </c>
      <c r="I134" s="22">
        <v>26075120</v>
      </c>
      <c r="J134" s="22">
        <v>155431091</v>
      </c>
      <c r="K134" s="22">
        <v>218891279</v>
      </c>
      <c r="L134" s="22">
        <v>8110</v>
      </c>
      <c r="M134" s="22">
        <v>64890</v>
      </c>
      <c r="N134" s="22"/>
    </row>
    <row r="135" spans="1:14" x14ac:dyDescent="0.25">
      <c r="A135" s="22" t="s">
        <v>120</v>
      </c>
      <c r="B135" s="22" t="s">
        <v>292</v>
      </c>
      <c r="C135" s="22" t="s">
        <v>385</v>
      </c>
      <c r="D135" s="22" t="s">
        <v>386</v>
      </c>
      <c r="E135" s="22">
        <v>0</v>
      </c>
      <c r="F135" s="22">
        <v>0</v>
      </c>
      <c r="G135" s="22">
        <v>233444420</v>
      </c>
      <c r="H135" s="22">
        <v>5039400</v>
      </c>
      <c r="I135" s="22">
        <v>5725520</v>
      </c>
      <c r="J135" s="22">
        <v>75515519</v>
      </c>
      <c r="K135" s="22">
        <v>147029481</v>
      </c>
      <c r="L135" s="22">
        <v>103340</v>
      </c>
      <c r="M135" s="22">
        <v>31160</v>
      </c>
      <c r="N135" s="22"/>
    </row>
    <row r="136" spans="1:14" x14ac:dyDescent="0.25">
      <c r="A136" s="22" t="s">
        <v>120</v>
      </c>
      <c r="B136" s="22" t="s">
        <v>292</v>
      </c>
      <c r="C136" s="22" t="s">
        <v>387</v>
      </c>
      <c r="D136" s="22" t="s">
        <v>388</v>
      </c>
      <c r="E136" s="22">
        <v>0</v>
      </c>
      <c r="F136" s="22">
        <v>0</v>
      </c>
      <c r="G136" s="22">
        <v>1771613701</v>
      </c>
      <c r="H136" s="22">
        <v>16376160</v>
      </c>
      <c r="I136" s="22"/>
      <c r="J136" s="22">
        <v>228527551</v>
      </c>
      <c r="K136" s="22">
        <v>1526429990</v>
      </c>
      <c r="L136" s="22">
        <v>261000</v>
      </c>
      <c r="M136" s="22">
        <v>19000</v>
      </c>
      <c r="N136" s="22"/>
    </row>
    <row r="137" spans="1:14" x14ac:dyDescent="0.25">
      <c r="A137" s="22" t="s">
        <v>120</v>
      </c>
      <c r="B137" s="22" t="s">
        <v>292</v>
      </c>
      <c r="C137" s="22" t="s">
        <v>389</v>
      </c>
      <c r="D137" s="22" t="s">
        <v>390</v>
      </c>
      <c r="E137" s="22">
        <v>0</v>
      </c>
      <c r="F137" s="22">
        <v>0</v>
      </c>
      <c r="G137" s="22">
        <v>1421985495</v>
      </c>
      <c r="H137" s="22">
        <v>27228590</v>
      </c>
      <c r="I137" s="22">
        <v>245354990</v>
      </c>
      <c r="J137" s="22">
        <v>299780962</v>
      </c>
      <c r="K137" s="22">
        <v>847839433</v>
      </c>
      <c r="L137" s="22">
        <v>6440</v>
      </c>
      <c r="M137" s="22">
        <v>1775080</v>
      </c>
      <c r="N137" s="22"/>
    </row>
    <row r="138" spans="1:14" x14ac:dyDescent="0.25">
      <c r="A138" s="22" t="s">
        <v>120</v>
      </c>
      <c r="B138" s="22" t="s">
        <v>292</v>
      </c>
      <c r="C138" s="22" t="s">
        <v>391</v>
      </c>
      <c r="D138" s="22" t="s">
        <v>392</v>
      </c>
      <c r="E138" s="22">
        <v>0</v>
      </c>
      <c r="F138" s="22">
        <v>0</v>
      </c>
      <c r="G138" s="22">
        <v>952095052</v>
      </c>
      <c r="H138" s="22">
        <v>12444490</v>
      </c>
      <c r="I138" s="22">
        <v>54094930</v>
      </c>
      <c r="J138" s="22">
        <v>162502701</v>
      </c>
      <c r="K138" s="22">
        <v>722537321</v>
      </c>
      <c r="L138" s="22">
        <v>152680</v>
      </c>
      <c r="M138" s="22">
        <v>362930</v>
      </c>
      <c r="N138" s="22"/>
    </row>
    <row r="139" spans="1:14" x14ac:dyDescent="0.25">
      <c r="A139" s="22" t="s">
        <v>120</v>
      </c>
      <c r="B139" s="22" t="s">
        <v>292</v>
      </c>
      <c r="C139" s="22" t="s">
        <v>393</v>
      </c>
      <c r="D139" s="22" t="s">
        <v>394</v>
      </c>
      <c r="E139" s="22">
        <v>0</v>
      </c>
      <c r="F139" s="22">
        <v>0</v>
      </c>
      <c r="G139" s="22">
        <v>116581518</v>
      </c>
      <c r="H139" s="22">
        <v>1514380</v>
      </c>
      <c r="I139" s="22"/>
      <c r="J139" s="22">
        <v>4717310</v>
      </c>
      <c r="K139" s="22">
        <v>110287538</v>
      </c>
      <c r="L139" s="22">
        <v>45780</v>
      </c>
      <c r="M139" s="22">
        <v>16510</v>
      </c>
      <c r="N139" s="22"/>
    </row>
    <row r="140" spans="1:14" x14ac:dyDescent="0.25">
      <c r="A140" s="22" t="s">
        <v>120</v>
      </c>
      <c r="B140" s="22" t="s">
        <v>292</v>
      </c>
      <c r="C140" s="22" t="s">
        <v>395</v>
      </c>
      <c r="D140" s="22" t="s">
        <v>396</v>
      </c>
      <c r="E140" s="22">
        <v>0</v>
      </c>
      <c r="F140" s="22">
        <v>0</v>
      </c>
      <c r="G140" s="22">
        <v>60015873</v>
      </c>
      <c r="H140" s="22">
        <v>1952990</v>
      </c>
      <c r="I140" s="22">
        <v>144730</v>
      </c>
      <c r="J140" s="22">
        <v>12446940</v>
      </c>
      <c r="K140" s="22">
        <v>45325373</v>
      </c>
      <c r="L140" s="22">
        <v>71930</v>
      </c>
      <c r="M140" s="22">
        <v>73910</v>
      </c>
      <c r="N140" s="22"/>
    </row>
    <row r="141" spans="1:14" x14ac:dyDescent="0.25">
      <c r="A141" s="22" t="s">
        <v>120</v>
      </c>
      <c r="B141" s="22" t="s">
        <v>292</v>
      </c>
      <c r="C141" s="22" t="s">
        <v>397</v>
      </c>
      <c r="D141" s="22" t="s">
        <v>398</v>
      </c>
      <c r="E141" s="22">
        <v>0</v>
      </c>
      <c r="F141" s="22">
        <v>0</v>
      </c>
      <c r="G141" s="22">
        <v>1250470469</v>
      </c>
      <c r="H141" s="22">
        <v>15441520</v>
      </c>
      <c r="I141" s="22">
        <v>1603030</v>
      </c>
      <c r="J141" s="22">
        <v>158843727</v>
      </c>
      <c r="K141" s="22">
        <v>1073771672</v>
      </c>
      <c r="L141" s="22">
        <v>494740</v>
      </c>
      <c r="M141" s="22">
        <v>315780</v>
      </c>
      <c r="N141" s="22"/>
    </row>
    <row r="142" spans="1:14" x14ac:dyDescent="0.25">
      <c r="A142" s="22" t="s">
        <v>120</v>
      </c>
      <c r="B142" s="22" t="s">
        <v>292</v>
      </c>
      <c r="C142" s="22" t="s">
        <v>399</v>
      </c>
      <c r="D142" s="22" t="s">
        <v>400</v>
      </c>
      <c r="E142" s="22">
        <v>0</v>
      </c>
      <c r="F142" s="22">
        <v>0</v>
      </c>
      <c r="G142" s="22">
        <v>149530793</v>
      </c>
      <c r="H142" s="22">
        <v>2940270</v>
      </c>
      <c r="I142" s="22">
        <v>159560</v>
      </c>
      <c r="J142" s="22">
        <v>13645752</v>
      </c>
      <c r="K142" s="22">
        <v>132688071</v>
      </c>
      <c r="L142" s="22">
        <v>53850</v>
      </c>
      <c r="M142" s="22">
        <v>43290</v>
      </c>
      <c r="N142" s="22"/>
    </row>
    <row r="143" spans="1:14" x14ac:dyDescent="0.25">
      <c r="A143" s="22" t="s">
        <v>120</v>
      </c>
      <c r="B143" s="22" t="s">
        <v>292</v>
      </c>
      <c r="C143" s="22" t="s">
        <v>401</v>
      </c>
      <c r="D143" s="22" t="s">
        <v>402</v>
      </c>
      <c r="E143" s="22">
        <v>0</v>
      </c>
      <c r="F143" s="22">
        <v>0</v>
      </c>
      <c r="G143" s="22">
        <v>109385506</v>
      </c>
      <c r="H143" s="22">
        <v>1668000</v>
      </c>
      <c r="I143" s="22">
        <v>45320</v>
      </c>
      <c r="J143" s="22">
        <v>5345091</v>
      </c>
      <c r="K143" s="22">
        <v>102187115</v>
      </c>
      <c r="L143" s="22">
        <v>139980</v>
      </c>
      <c r="M143" s="22"/>
      <c r="N143" s="22"/>
    </row>
    <row r="144" spans="1:14" x14ac:dyDescent="0.25">
      <c r="A144" s="22" t="s">
        <v>120</v>
      </c>
      <c r="B144" s="22" t="s">
        <v>292</v>
      </c>
      <c r="C144" s="22" t="s">
        <v>403</v>
      </c>
      <c r="D144" s="22" t="s">
        <v>404</v>
      </c>
      <c r="E144" s="22">
        <v>0</v>
      </c>
      <c r="F144" s="22">
        <v>0</v>
      </c>
      <c r="G144" s="22">
        <v>145237480</v>
      </c>
      <c r="H144" s="22">
        <v>2721670</v>
      </c>
      <c r="I144" s="22">
        <v>601780</v>
      </c>
      <c r="J144" s="22">
        <v>8899305</v>
      </c>
      <c r="K144" s="22">
        <v>132984025</v>
      </c>
      <c r="L144" s="22">
        <v>30700</v>
      </c>
      <c r="M144" s="22"/>
      <c r="N144" s="22"/>
    </row>
    <row r="145" spans="1:14" x14ac:dyDescent="0.25">
      <c r="A145" s="22" t="s">
        <v>120</v>
      </c>
      <c r="B145" s="22" t="s">
        <v>292</v>
      </c>
      <c r="C145" s="22" t="s">
        <v>405</v>
      </c>
      <c r="D145" s="22" t="s">
        <v>406</v>
      </c>
      <c r="E145" s="22">
        <v>0</v>
      </c>
      <c r="F145" s="22">
        <v>0</v>
      </c>
      <c r="G145" s="22">
        <v>90879086</v>
      </c>
      <c r="H145" s="22">
        <v>2304560</v>
      </c>
      <c r="I145" s="22">
        <v>81170</v>
      </c>
      <c r="J145" s="22">
        <v>19160400</v>
      </c>
      <c r="K145" s="22">
        <v>69317916</v>
      </c>
      <c r="L145" s="22">
        <v>15040</v>
      </c>
      <c r="M145" s="22"/>
      <c r="N145" s="22"/>
    </row>
    <row r="146" spans="1:14" x14ac:dyDescent="0.25">
      <c r="A146" s="22" t="s">
        <v>120</v>
      </c>
      <c r="B146" s="22" t="s">
        <v>292</v>
      </c>
      <c r="C146" s="22" t="s">
        <v>407</v>
      </c>
      <c r="D146" s="22" t="s">
        <v>408</v>
      </c>
      <c r="E146" s="22">
        <v>0</v>
      </c>
      <c r="F146" s="22">
        <v>0</v>
      </c>
      <c r="G146" s="22">
        <v>87577119</v>
      </c>
      <c r="H146" s="22">
        <v>2668350</v>
      </c>
      <c r="I146" s="22">
        <v>145400</v>
      </c>
      <c r="J146" s="22">
        <v>16755401</v>
      </c>
      <c r="K146" s="22">
        <v>67981068</v>
      </c>
      <c r="L146" s="22"/>
      <c r="M146" s="22">
        <v>26900</v>
      </c>
      <c r="N146" s="22"/>
    </row>
    <row r="147" spans="1:14" x14ac:dyDescent="0.25">
      <c r="A147" s="22" t="s">
        <v>120</v>
      </c>
      <c r="B147" s="22" t="s">
        <v>292</v>
      </c>
      <c r="C147" s="22" t="s">
        <v>409</v>
      </c>
      <c r="D147" s="22" t="s">
        <v>410</v>
      </c>
      <c r="E147" s="22">
        <v>0</v>
      </c>
      <c r="F147" s="22">
        <v>0</v>
      </c>
      <c r="G147" s="22">
        <v>32534370</v>
      </c>
      <c r="H147" s="22">
        <v>1369510</v>
      </c>
      <c r="I147" s="22">
        <v>16930</v>
      </c>
      <c r="J147" s="22">
        <v>5857710</v>
      </c>
      <c r="K147" s="22">
        <v>25275960</v>
      </c>
      <c r="L147" s="22">
        <v>2270</v>
      </c>
      <c r="M147" s="22">
        <v>11990</v>
      </c>
      <c r="N147" s="22"/>
    </row>
    <row r="148" spans="1:14" x14ac:dyDescent="0.25">
      <c r="A148" s="22" t="s">
        <v>120</v>
      </c>
      <c r="B148" s="22" t="s">
        <v>292</v>
      </c>
      <c r="C148" s="22" t="s">
        <v>411</v>
      </c>
      <c r="D148" s="22" t="s">
        <v>412</v>
      </c>
      <c r="E148" s="22">
        <v>0</v>
      </c>
      <c r="F148" s="22">
        <v>0</v>
      </c>
      <c r="G148" s="22">
        <v>48027049</v>
      </c>
      <c r="H148" s="22">
        <v>1560770</v>
      </c>
      <c r="I148" s="22">
        <v>13150</v>
      </c>
      <c r="J148" s="22">
        <v>7879179</v>
      </c>
      <c r="K148" s="22">
        <v>38520180</v>
      </c>
      <c r="L148" s="22">
        <v>36840</v>
      </c>
      <c r="M148" s="22">
        <v>16930</v>
      </c>
      <c r="N148" s="22"/>
    </row>
    <row r="149" spans="1:14" x14ac:dyDescent="0.25">
      <c r="A149" s="22" t="s">
        <v>120</v>
      </c>
      <c r="B149" s="22" t="s">
        <v>292</v>
      </c>
      <c r="C149" s="22" t="s">
        <v>413</v>
      </c>
      <c r="D149" s="22" t="s">
        <v>414</v>
      </c>
      <c r="E149" s="22">
        <v>0</v>
      </c>
      <c r="F149" s="22">
        <v>0</v>
      </c>
      <c r="G149" s="22">
        <v>205913470</v>
      </c>
      <c r="H149" s="22">
        <v>3243450</v>
      </c>
      <c r="I149" s="22">
        <v>45880</v>
      </c>
      <c r="J149" s="22">
        <v>12560643</v>
      </c>
      <c r="K149" s="22">
        <v>189976297</v>
      </c>
      <c r="L149" s="22">
        <v>24900</v>
      </c>
      <c r="M149" s="22">
        <v>62300</v>
      </c>
      <c r="N149" s="22"/>
    </row>
    <row r="150" spans="1:14" x14ac:dyDescent="0.25">
      <c r="A150" s="22" t="s">
        <v>120</v>
      </c>
      <c r="B150" s="22" t="s">
        <v>292</v>
      </c>
      <c r="C150" s="22" t="s">
        <v>415</v>
      </c>
      <c r="D150" s="22" t="s">
        <v>416</v>
      </c>
      <c r="E150" s="22">
        <v>0</v>
      </c>
      <c r="F150" s="22">
        <v>0</v>
      </c>
      <c r="G150" s="22">
        <v>881983582</v>
      </c>
      <c r="H150" s="22">
        <v>10660960</v>
      </c>
      <c r="I150" s="22">
        <v>2167920</v>
      </c>
      <c r="J150" s="22">
        <v>63772587</v>
      </c>
      <c r="K150" s="22">
        <v>805032935</v>
      </c>
      <c r="L150" s="22">
        <v>276430</v>
      </c>
      <c r="M150" s="22">
        <v>72750</v>
      </c>
      <c r="N150" s="22"/>
    </row>
    <row r="151" spans="1:14" x14ac:dyDescent="0.25">
      <c r="A151" s="22" t="s">
        <v>120</v>
      </c>
      <c r="B151" s="22" t="s">
        <v>292</v>
      </c>
      <c r="C151" s="22" t="s">
        <v>417</v>
      </c>
      <c r="D151" s="22" t="s">
        <v>418</v>
      </c>
      <c r="E151" s="22">
        <v>0</v>
      </c>
      <c r="F151" s="22">
        <v>0</v>
      </c>
      <c r="G151" s="22">
        <v>74443849</v>
      </c>
      <c r="H151" s="22">
        <v>1467540</v>
      </c>
      <c r="I151" s="22">
        <v>472610</v>
      </c>
      <c r="J151" s="22">
        <v>5197251</v>
      </c>
      <c r="K151" s="22">
        <v>67166418</v>
      </c>
      <c r="L151" s="22">
        <v>114460</v>
      </c>
      <c r="M151" s="22">
        <v>25570</v>
      </c>
      <c r="N151" s="22"/>
    </row>
    <row r="152" spans="1:14" x14ac:dyDescent="0.25">
      <c r="A152" s="22" t="s">
        <v>120</v>
      </c>
      <c r="B152" s="22" t="s">
        <v>292</v>
      </c>
      <c r="C152" s="22" t="s">
        <v>419</v>
      </c>
      <c r="D152" s="22" t="s">
        <v>420</v>
      </c>
      <c r="E152" s="22">
        <v>0</v>
      </c>
      <c r="F152" s="22">
        <v>0</v>
      </c>
      <c r="G152" s="22">
        <v>248650762</v>
      </c>
      <c r="H152" s="22">
        <v>3648630</v>
      </c>
      <c r="I152" s="22">
        <v>630530</v>
      </c>
      <c r="J152" s="22">
        <v>29488846</v>
      </c>
      <c r="K152" s="22">
        <v>214836016</v>
      </c>
      <c r="L152" s="22">
        <v>46740</v>
      </c>
      <c r="M152" s="22"/>
      <c r="N152" s="22"/>
    </row>
    <row r="153" spans="1:14" x14ac:dyDescent="0.25">
      <c r="A153" s="22" t="s">
        <v>120</v>
      </c>
      <c r="B153" s="22" t="s">
        <v>292</v>
      </c>
      <c r="C153" s="22" t="s">
        <v>421</v>
      </c>
      <c r="D153" s="22" t="s">
        <v>422</v>
      </c>
      <c r="E153" s="22">
        <v>0</v>
      </c>
      <c r="F153" s="22">
        <v>0</v>
      </c>
      <c r="G153" s="22">
        <v>3512785413</v>
      </c>
      <c r="H153" s="22">
        <v>23581390</v>
      </c>
      <c r="I153" s="22">
        <v>146500</v>
      </c>
      <c r="J153" s="22">
        <v>399557520</v>
      </c>
      <c r="K153" s="22">
        <v>3089256603</v>
      </c>
      <c r="L153" s="22">
        <v>172300</v>
      </c>
      <c r="M153" s="22">
        <v>71100</v>
      </c>
      <c r="N153" s="22"/>
    </row>
    <row r="154" spans="1:14" x14ac:dyDescent="0.25">
      <c r="A154" s="22" t="s">
        <v>120</v>
      </c>
      <c r="B154" s="22" t="s">
        <v>292</v>
      </c>
      <c r="C154" s="22" t="s">
        <v>423</v>
      </c>
      <c r="D154" s="22" t="s">
        <v>424</v>
      </c>
      <c r="E154" s="22">
        <v>0</v>
      </c>
      <c r="F154" s="22">
        <v>0</v>
      </c>
      <c r="G154" s="22">
        <v>1108727229</v>
      </c>
      <c r="H154" s="22">
        <v>12687680</v>
      </c>
      <c r="I154" s="22">
        <v>12161300</v>
      </c>
      <c r="J154" s="22">
        <v>207889281</v>
      </c>
      <c r="K154" s="22">
        <v>875281568</v>
      </c>
      <c r="L154" s="22">
        <v>280700</v>
      </c>
      <c r="M154" s="22">
        <v>426700</v>
      </c>
      <c r="N154" s="22"/>
    </row>
    <row r="155" spans="1:14" x14ac:dyDescent="0.25">
      <c r="A155" s="22" t="s">
        <v>120</v>
      </c>
      <c r="B155" s="22" t="s">
        <v>292</v>
      </c>
      <c r="C155" s="22" t="s">
        <v>425</v>
      </c>
      <c r="D155" s="22" t="s">
        <v>426</v>
      </c>
      <c r="E155" s="22">
        <v>0</v>
      </c>
      <c r="F155" s="22">
        <v>0</v>
      </c>
      <c r="G155" s="22">
        <v>108201340</v>
      </c>
      <c r="H155" s="22">
        <v>2589040</v>
      </c>
      <c r="I155" s="22">
        <v>515640</v>
      </c>
      <c r="J155" s="22">
        <v>17415272</v>
      </c>
      <c r="K155" s="22">
        <v>87589848</v>
      </c>
      <c r="L155" s="22">
        <v>68180</v>
      </c>
      <c r="M155" s="22">
        <v>23360</v>
      </c>
      <c r="N155" s="22"/>
    </row>
    <row r="156" spans="1:14" x14ac:dyDescent="0.25">
      <c r="A156" s="22" t="s">
        <v>120</v>
      </c>
      <c r="B156" s="22" t="s">
        <v>292</v>
      </c>
      <c r="C156" s="22" t="s">
        <v>427</v>
      </c>
      <c r="D156" s="22" t="s">
        <v>428</v>
      </c>
      <c r="E156" s="22">
        <v>0</v>
      </c>
      <c r="F156" s="22">
        <v>0</v>
      </c>
      <c r="G156" s="22">
        <v>54621527</v>
      </c>
      <c r="H156" s="22">
        <v>2251840</v>
      </c>
      <c r="I156" s="22">
        <v>12960</v>
      </c>
      <c r="J156" s="22">
        <v>11918767</v>
      </c>
      <c r="K156" s="22">
        <v>40392440</v>
      </c>
      <c r="L156" s="22">
        <v>29550</v>
      </c>
      <c r="M156" s="22">
        <v>15970</v>
      </c>
      <c r="N156" s="22"/>
    </row>
    <row r="157" spans="1:14" x14ac:dyDescent="0.25">
      <c r="A157" s="22" t="s">
        <v>120</v>
      </c>
      <c r="B157" s="22" t="s">
        <v>292</v>
      </c>
      <c r="C157" s="22" t="s">
        <v>429</v>
      </c>
      <c r="D157" s="22" t="s">
        <v>430</v>
      </c>
      <c r="E157" s="22">
        <v>0</v>
      </c>
      <c r="F157" s="22">
        <v>0</v>
      </c>
      <c r="G157" s="22">
        <v>714017336</v>
      </c>
      <c r="H157" s="22">
        <v>13811830</v>
      </c>
      <c r="I157" s="22">
        <v>386210</v>
      </c>
      <c r="J157" s="22">
        <v>162043286</v>
      </c>
      <c r="K157" s="22">
        <v>537577790</v>
      </c>
      <c r="L157" s="22">
        <v>58090</v>
      </c>
      <c r="M157" s="22">
        <v>140130</v>
      </c>
      <c r="N157" s="22"/>
    </row>
    <row r="158" spans="1:14" x14ac:dyDescent="0.25">
      <c r="A158" s="22" t="s">
        <v>120</v>
      </c>
      <c r="B158" s="22" t="s">
        <v>292</v>
      </c>
      <c r="C158" s="22" t="s">
        <v>431</v>
      </c>
      <c r="D158" s="22" t="s">
        <v>432</v>
      </c>
      <c r="E158" s="22">
        <v>0</v>
      </c>
      <c r="F158" s="22">
        <v>0</v>
      </c>
      <c r="G158" s="22">
        <v>204171838</v>
      </c>
      <c r="H158" s="22">
        <v>2577270</v>
      </c>
      <c r="I158" s="22"/>
      <c r="J158" s="22">
        <v>4844107</v>
      </c>
      <c r="K158" s="22">
        <v>196594341</v>
      </c>
      <c r="L158" s="22">
        <v>37880</v>
      </c>
      <c r="M158" s="22">
        <v>118240</v>
      </c>
      <c r="N158" s="22"/>
    </row>
    <row r="159" spans="1:14" x14ac:dyDescent="0.25">
      <c r="A159" s="22" t="s">
        <v>120</v>
      </c>
      <c r="B159" s="22" t="s">
        <v>292</v>
      </c>
      <c r="C159" s="22" t="s">
        <v>433</v>
      </c>
      <c r="D159" s="22" t="s">
        <v>434</v>
      </c>
      <c r="E159" s="22">
        <v>0</v>
      </c>
      <c r="F159" s="22">
        <v>0</v>
      </c>
      <c r="G159" s="22">
        <v>106220381</v>
      </c>
      <c r="H159" s="22">
        <v>2309310</v>
      </c>
      <c r="I159" s="22">
        <v>973750</v>
      </c>
      <c r="J159" s="22">
        <v>12054127</v>
      </c>
      <c r="K159" s="22">
        <v>90819174</v>
      </c>
      <c r="L159" s="22">
        <v>54030</v>
      </c>
      <c r="M159" s="22">
        <v>9990</v>
      </c>
      <c r="N159" s="22"/>
    </row>
    <row r="160" spans="1:14" x14ac:dyDescent="0.25">
      <c r="A160" s="22" t="s">
        <v>120</v>
      </c>
      <c r="B160" s="22" t="s">
        <v>292</v>
      </c>
      <c r="C160" s="22" t="s">
        <v>435</v>
      </c>
      <c r="D160" s="22" t="s">
        <v>436</v>
      </c>
      <c r="E160" s="22">
        <v>0</v>
      </c>
      <c r="F160" s="22">
        <v>0</v>
      </c>
      <c r="G160" s="22">
        <v>367593990</v>
      </c>
      <c r="H160" s="22">
        <v>6474100</v>
      </c>
      <c r="I160" s="22">
        <v>158100</v>
      </c>
      <c r="J160" s="22">
        <v>74432591</v>
      </c>
      <c r="K160" s="22">
        <v>286382329</v>
      </c>
      <c r="L160" s="22">
        <v>146870</v>
      </c>
      <c r="M160" s="22"/>
      <c r="N160" s="22"/>
    </row>
    <row r="161" spans="1:14" x14ac:dyDescent="0.25">
      <c r="A161" s="22" t="s">
        <v>120</v>
      </c>
      <c r="B161" s="22" t="s">
        <v>292</v>
      </c>
      <c r="C161" s="22" t="s">
        <v>437</v>
      </c>
      <c r="D161" s="22" t="s">
        <v>438</v>
      </c>
      <c r="E161" s="22">
        <v>0</v>
      </c>
      <c r="F161" s="22">
        <v>0</v>
      </c>
      <c r="G161" s="22">
        <v>691621385</v>
      </c>
      <c r="H161" s="22">
        <v>9444830</v>
      </c>
      <c r="I161" s="22">
        <v>538950</v>
      </c>
      <c r="J161" s="22">
        <v>109979309</v>
      </c>
      <c r="K161" s="22">
        <v>571328796</v>
      </c>
      <c r="L161" s="22">
        <v>130100</v>
      </c>
      <c r="M161" s="22">
        <v>199400</v>
      </c>
      <c r="N161" s="22"/>
    </row>
    <row r="162" spans="1:14" x14ac:dyDescent="0.25">
      <c r="A162" s="22" t="s">
        <v>120</v>
      </c>
      <c r="B162" s="22" t="s">
        <v>292</v>
      </c>
      <c r="C162" s="22" t="s">
        <v>439</v>
      </c>
      <c r="D162" s="22" t="s">
        <v>440</v>
      </c>
      <c r="E162" s="22">
        <v>0</v>
      </c>
      <c r="F162" s="22">
        <v>0</v>
      </c>
      <c r="G162" s="22">
        <v>154886486</v>
      </c>
      <c r="H162" s="22">
        <v>4223560</v>
      </c>
      <c r="I162" s="22">
        <v>180980</v>
      </c>
      <c r="J162" s="22">
        <v>45978630</v>
      </c>
      <c r="K162" s="22">
        <v>104372226</v>
      </c>
      <c r="L162" s="22">
        <v>51540</v>
      </c>
      <c r="M162" s="22">
        <v>79550</v>
      </c>
      <c r="N162" s="22"/>
    </row>
    <row r="163" spans="1:14" x14ac:dyDescent="0.25">
      <c r="A163" s="22" t="s">
        <v>120</v>
      </c>
      <c r="B163" s="22" t="s">
        <v>292</v>
      </c>
      <c r="C163" s="22" t="s">
        <v>441</v>
      </c>
      <c r="D163" s="22" t="s">
        <v>442</v>
      </c>
      <c r="E163" s="22">
        <v>0</v>
      </c>
      <c r="F163" s="22">
        <v>0</v>
      </c>
      <c r="G163" s="22">
        <v>81618472</v>
      </c>
      <c r="H163" s="22">
        <v>1428780</v>
      </c>
      <c r="I163" s="22"/>
      <c r="J163" s="22">
        <v>22468289</v>
      </c>
      <c r="K163" s="22">
        <v>57721403</v>
      </c>
      <c r="L163" s="22"/>
      <c r="M163" s="22"/>
      <c r="N163" s="22"/>
    </row>
    <row r="164" spans="1:14" x14ac:dyDescent="0.25">
      <c r="A164" s="22" t="s">
        <v>120</v>
      </c>
      <c r="B164" s="22" t="s">
        <v>292</v>
      </c>
      <c r="C164" s="22" t="s">
        <v>443</v>
      </c>
      <c r="D164" s="22" t="s">
        <v>444</v>
      </c>
      <c r="E164" s="22">
        <v>0</v>
      </c>
      <c r="F164" s="22">
        <v>0</v>
      </c>
      <c r="G164" s="22">
        <v>183272502</v>
      </c>
      <c r="H164" s="22">
        <v>3913730</v>
      </c>
      <c r="I164" s="22">
        <v>1025050</v>
      </c>
      <c r="J164" s="22">
        <v>9066524</v>
      </c>
      <c r="K164" s="22">
        <v>169236478</v>
      </c>
      <c r="L164" s="22">
        <v>30720</v>
      </c>
      <c r="M164" s="22"/>
      <c r="N164" s="22"/>
    </row>
    <row r="165" spans="1:14" x14ac:dyDescent="0.25">
      <c r="A165" s="22" t="s">
        <v>120</v>
      </c>
      <c r="B165" s="22" t="s">
        <v>292</v>
      </c>
      <c r="C165" s="22" t="s">
        <v>445</v>
      </c>
      <c r="D165" s="22" t="s">
        <v>446</v>
      </c>
      <c r="E165" s="22">
        <v>0</v>
      </c>
      <c r="F165" s="22">
        <v>0</v>
      </c>
      <c r="G165" s="22">
        <v>598632471</v>
      </c>
      <c r="H165" s="22">
        <v>8787160</v>
      </c>
      <c r="I165" s="22">
        <v>6712700</v>
      </c>
      <c r="J165" s="22">
        <v>151515854</v>
      </c>
      <c r="K165" s="22">
        <v>426667477</v>
      </c>
      <c r="L165" s="22">
        <v>4523840</v>
      </c>
      <c r="M165" s="22">
        <v>425440</v>
      </c>
      <c r="N165" s="22"/>
    </row>
    <row r="166" spans="1:14" x14ac:dyDescent="0.25">
      <c r="A166" s="22" t="s">
        <v>120</v>
      </c>
      <c r="B166" s="22" t="s">
        <v>292</v>
      </c>
      <c r="C166" s="22" t="s">
        <v>447</v>
      </c>
      <c r="D166" s="22" t="s">
        <v>448</v>
      </c>
      <c r="E166" s="22">
        <v>0</v>
      </c>
      <c r="F166" s="22">
        <v>0</v>
      </c>
      <c r="G166" s="22">
        <v>329319098</v>
      </c>
      <c r="H166" s="22">
        <v>11646890</v>
      </c>
      <c r="I166" s="22">
        <v>12945730</v>
      </c>
      <c r="J166" s="22">
        <v>39657641</v>
      </c>
      <c r="K166" s="22">
        <v>264066627</v>
      </c>
      <c r="L166" s="22">
        <v>598210</v>
      </c>
      <c r="M166" s="22">
        <v>404000</v>
      </c>
      <c r="N166" s="22"/>
    </row>
    <row r="167" spans="1:14" x14ac:dyDescent="0.25">
      <c r="A167" s="22" t="s">
        <v>120</v>
      </c>
      <c r="B167" s="22" t="s">
        <v>292</v>
      </c>
      <c r="C167" s="22" t="s">
        <v>449</v>
      </c>
      <c r="D167" s="22" t="s">
        <v>450</v>
      </c>
      <c r="E167" s="22">
        <v>0</v>
      </c>
      <c r="F167" s="22">
        <v>0</v>
      </c>
      <c r="G167" s="22">
        <v>231320825</v>
      </c>
      <c r="H167" s="22">
        <v>4853980</v>
      </c>
      <c r="I167" s="22">
        <v>212730</v>
      </c>
      <c r="J167" s="22">
        <v>47555481</v>
      </c>
      <c r="K167" s="22">
        <v>178302574</v>
      </c>
      <c r="L167" s="22">
        <v>365240</v>
      </c>
      <c r="M167" s="22">
        <v>30820</v>
      </c>
      <c r="N167" s="22"/>
    </row>
    <row r="168" spans="1:14" x14ac:dyDescent="0.25">
      <c r="A168" s="22" t="s">
        <v>120</v>
      </c>
      <c r="B168" s="22" t="s">
        <v>292</v>
      </c>
      <c r="C168" s="22" t="s">
        <v>451</v>
      </c>
      <c r="D168" s="22" t="s">
        <v>452</v>
      </c>
      <c r="E168" s="22">
        <v>0</v>
      </c>
      <c r="F168" s="22">
        <v>0</v>
      </c>
      <c r="G168" s="22">
        <v>811676471</v>
      </c>
      <c r="H168" s="22">
        <v>14039410</v>
      </c>
      <c r="I168" s="22">
        <v>121800</v>
      </c>
      <c r="J168" s="22">
        <v>191849169</v>
      </c>
      <c r="K168" s="22">
        <v>605223652</v>
      </c>
      <c r="L168" s="22">
        <v>54740</v>
      </c>
      <c r="M168" s="22">
        <v>387700</v>
      </c>
      <c r="N168" s="22"/>
    </row>
    <row r="169" spans="1:14" x14ac:dyDescent="0.25">
      <c r="A169" s="22" t="s">
        <v>120</v>
      </c>
      <c r="B169" s="22" t="s">
        <v>292</v>
      </c>
      <c r="C169" s="22" t="s">
        <v>453</v>
      </c>
      <c r="D169" s="22" t="s">
        <v>454</v>
      </c>
      <c r="E169" s="22">
        <v>0</v>
      </c>
      <c r="F169" s="22">
        <v>0</v>
      </c>
      <c r="G169" s="22">
        <v>55043981</v>
      </c>
      <c r="H169" s="22">
        <v>1691150</v>
      </c>
      <c r="I169" s="22"/>
      <c r="J169" s="22">
        <v>8165068</v>
      </c>
      <c r="K169" s="22">
        <v>45143313</v>
      </c>
      <c r="L169" s="22">
        <v>12360</v>
      </c>
      <c r="M169" s="22">
        <v>32090</v>
      </c>
      <c r="N169" s="22"/>
    </row>
    <row r="170" spans="1:14" x14ac:dyDescent="0.25">
      <c r="A170" s="22" t="s">
        <v>120</v>
      </c>
      <c r="B170" s="22" t="s">
        <v>292</v>
      </c>
      <c r="C170" s="22" t="s">
        <v>455</v>
      </c>
      <c r="D170" s="22" t="s">
        <v>456</v>
      </c>
      <c r="E170" s="22">
        <v>0</v>
      </c>
      <c r="F170" s="22">
        <v>0</v>
      </c>
      <c r="G170" s="22">
        <v>227559080</v>
      </c>
      <c r="H170" s="22">
        <v>3066600</v>
      </c>
      <c r="I170" s="22">
        <v>272770</v>
      </c>
      <c r="J170" s="22">
        <v>13056150</v>
      </c>
      <c r="K170" s="22">
        <v>211105150</v>
      </c>
      <c r="L170" s="22">
        <v>20580</v>
      </c>
      <c r="M170" s="22">
        <v>37830</v>
      </c>
      <c r="N170" s="22"/>
    </row>
    <row r="171" spans="1:14" x14ac:dyDescent="0.25">
      <c r="A171" s="22" t="s">
        <v>120</v>
      </c>
      <c r="B171" s="22" t="s">
        <v>292</v>
      </c>
      <c r="C171" s="22" t="s">
        <v>457</v>
      </c>
      <c r="D171" s="22" t="s">
        <v>458</v>
      </c>
      <c r="E171" s="22">
        <v>0</v>
      </c>
      <c r="F171" s="22">
        <v>0</v>
      </c>
      <c r="G171" s="22">
        <v>807111834</v>
      </c>
      <c r="H171" s="22">
        <v>10840060</v>
      </c>
      <c r="I171" s="22">
        <v>56630</v>
      </c>
      <c r="J171" s="22">
        <v>201173047</v>
      </c>
      <c r="K171" s="22">
        <v>594992687</v>
      </c>
      <c r="L171" s="22">
        <v>1180</v>
      </c>
      <c r="M171" s="22">
        <v>48230</v>
      </c>
      <c r="N171" s="22"/>
    </row>
    <row r="172" spans="1:14" x14ac:dyDescent="0.25">
      <c r="A172" s="22" t="s">
        <v>120</v>
      </c>
      <c r="B172" s="22" t="s">
        <v>292</v>
      </c>
      <c r="C172" s="22" t="s">
        <v>459</v>
      </c>
      <c r="D172" s="22" t="s">
        <v>460</v>
      </c>
      <c r="E172" s="22">
        <v>0</v>
      </c>
      <c r="F172" s="22">
        <v>0</v>
      </c>
      <c r="G172" s="22">
        <v>96740870</v>
      </c>
      <c r="H172" s="22">
        <v>2727010</v>
      </c>
      <c r="I172" s="22">
        <v>69070</v>
      </c>
      <c r="J172" s="22">
        <v>12667922</v>
      </c>
      <c r="K172" s="22">
        <v>81178858</v>
      </c>
      <c r="L172" s="22">
        <v>98010</v>
      </c>
      <c r="M172" s="22"/>
      <c r="N172" s="22"/>
    </row>
    <row r="173" spans="1:14" x14ac:dyDescent="0.25">
      <c r="A173" s="22" t="s">
        <v>120</v>
      </c>
      <c r="B173" s="22" t="s">
        <v>292</v>
      </c>
      <c r="C173" s="22" t="s">
        <v>461</v>
      </c>
      <c r="D173" s="22" t="s">
        <v>462</v>
      </c>
      <c r="E173" s="22">
        <v>0</v>
      </c>
      <c r="F173" s="22">
        <v>0</v>
      </c>
      <c r="G173" s="22">
        <v>66417474</v>
      </c>
      <c r="H173" s="22">
        <v>2681250</v>
      </c>
      <c r="I173" s="22">
        <v>124520</v>
      </c>
      <c r="J173" s="22">
        <v>12813019</v>
      </c>
      <c r="K173" s="22">
        <v>50739895</v>
      </c>
      <c r="L173" s="22">
        <v>58790</v>
      </c>
      <c r="M173" s="22"/>
      <c r="N173" s="22"/>
    </row>
    <row r="174" spans="1:14" x14ac:dyDescent="0.25">
      <c r="A174" s="22" t="s">
        <v>120</v>
      </c>
      <c r="B174" s="22" t="s">
        <v>292</v>
      </c>
      <c r="C174" s="22" t="s">
        <v>463</v>
      </c>
      <c r="D174" s="22" t="s">
        <v>464</v>
      </c>
      <c r="E174" s="22">
        <v>0</v>
      </c>
      <c r="F174" s="22">
        <v>0</v>
      </c>
      <c r="G174" s="22">
        <v>432996131</v>
      </c>
      <c r="H174" s="22">
        <v>8177710</v>
      </c>
      <c r="I174" s="22">
        <v>259080</v>
      </c>
      <c r="J174" s="22">
        <v>97738761</v>
      </c>
      <c r="K174" s="22">
        <v>326749980</v>
      </c>
      <c r="L174" s="22">
        <v>70600</v>
      </c>
      <c r="M174" s="22"/>
      <c r="N174" s="22"/>
    </row>
    <row r="175" spans="1:14" x14ac:dyDescent="0.25">
      <c r="A175" s="22" t="s">
        <v>120</v>
      </c>
      <c r="B175" s="22" t="s">
        <v>292</v>
      </c>
      <c r="C175" s="22" t="s">
        <v>465</v>
      </c>
      <c r="D175" s="22" t="s">
        <v>466</v>
      </c>
      <c r="E175" s="22">
        <v>0</v>
      </c>
      <c r="F175" s="22">
        <v>0</v>
      </c>
      <c r="G175" s="22">
        <v>48079475</v>
      </c>
      <c r="H175" s="22">
        <v>880190</v>
      </c>
      <c r="I175" s="22">
        <v>371440</v>
      </c>
      <c r="J175" s="22">
        <v>2982937</v>
      </c>
      <c r="K175" s="22">
        <v>43807208</v>
      </c>
      <c r="L175" s="22">
        <v>37700</v>
      </c>
      <c r="M175" s="22"/>
      <c r="N175" s="22"/>
    </row>
    <row r="176" spans="1:14" x14ac:dyDescent="0.25">
      <c r="A176" s="22" t="s">
        <v>120</v>
      </c>
      <c r="B176" s="22" t="s">
        <v>292</v>
      </c>
      <c r="C176" s="22" t="s">
        <v>467</v>
      </c>
      <c r="D176" s="22" t="s">
        <v>468</v>
      </c>
      <c r="E176" s="22">
        <v>0</v>
      </c>
      <c r="F176" s="22">
        <v>0</v>
      </c>
      <c r="G176" s="22">
        <v>569460615</v>
      </c>
      <c r="H176" s="22">
        <v>10922120</v>
      </c>
      <c r="I176" s="22">
        <v>689600</v>
      </c>
      <c r="J176" s="22">
        <v>133502554</v>
      </c>
      <c r="K176" s="22">
        <v>424100681</v>
      </c>
      <c r="L176" s="22">
        <v>161030</v>
      </c>
      <c r="M176" s="22">
        <v>84630</v>
      </c>
      <c r="N176" s="22"/>
    </row>
    <row r="177" spans="1:14" x14ac:dyDescent="0.25">
      <c r="A177" s="22" t="s">
        <v>120</v>
      </c>
      <c r="B177" s="22" t="s">
        <v>292</v>
      </c>
      <c r="C177" s="22" t="s">
        <v>469</v>
      </c>
      <c r="D177" s="22" t="s">
        <v>470</v>
      </c>
      <c r="E177" s="22">
        <v>0</v>
      </c>
      <c r="F177" s="22">
        <v>0</v>
      </c>
      <c r="G177" s="22">
        <v>1984169995</v>
      </c>
      <c r="H177" s="22">
        <v>20933180</v>
      </c>
      <c r="I177" s="22">
        <v>697560</v>
      </c>
      <c r="J177" s="22">
        <v>192900529</v>
      </c>
      <c r="K177" s="22">
        <v>1767049506</v>
      </c>
      <c r="L177" s="22">
        <v>1034370</v>
      </c>
      <c r="M177" s="22">
        <v>1554850</v>
      </c>
      <c r="N177" s="22"/>
    </row>
    <row r="178" spans="1:14" x14ac:dyDescent="0.25">
      <c r="A178" s="22" t="s">
        <v>120</v>
      </c>
      <c r="B178" s="22" t="s">
        <v>292</v>
      </c>
      <c r="C178" s="22" t="s">
        <v>471</v>
      </c>
      <c r="D178" s="22" t="s">
        <v>472</v>
      </c>
      <c r="E178" s="22">
        <v>0</v>
      </c>
      <c r="F178" s="22">
        <v>0</v>
      </c>
      <c r="G178" s="22">
        <v>1636494423</v>
      </c>
      <c r="H178" s="22">
        <v>17322090</v>
      </c>
      <c r="I178" s="22">
        <v>734240</v>
      </c>
      <c r="J178" s="22">
        <v>244330919</v>
      </c>
      <c r="K178" s="22">
        <v>1373974184</v>
      </c>
      <c r="L178" s="22">
        <v>132990</v>
      </c>
      <c r="M178" s="22"/>
      <c r="N178" s="22"/>
    </row>
    <row r="179" spans="1:14" x14ac:dyDescent="0.25">
      <c r="A179" s="22" t="s">
        <v>120</v>
      </c>
      <c r="B179" s="22" t="s">
        <v>292</v>
      </c>
      <c r="C179" s="22" t="s">
        <v>473</v>
      </c>
      <c r="D179" s="22" t="s">
        <v>474</v>
      </c>
      <c r="E179" s="22">
        <v>0</v>
      </c>
      <c r="F179" s="22">
        <v>0</v>
      </c>
      <c r="G179" s="22">
        <v>293290122</v>
      </c>
      <c r="H179" s="22">
        <v>11854300</v>
      </c>
      <c r="I179" s="22">
        <v>49490</v>
      </c>
      <c r="J179" s="22">
        <v>45406355</v>
      </c>
      <c r="K179" s="22">
        <v>235925187</v>
      </c>
      <c r="L179" s="22">
        <v>54790</v>
      </c>
      <c r="M179" s="22"/>
      <c r="N179" s="22"/>
    </row>
    <row r="180" spans="1:14" x14ac:dyDescent="0.25">
      <c r="A180" s="22" t="s">
        <v>120</v>
      </c>
      <c r="B180" s="22" t="s">
        <v>292</v>
      </c>
      <c r="C180" s="22" t="s">
        <v>475</v>
      </c>
      <c r="D180" s="22" t="s">
        <v>476</v>
      </c>
      <c r="E180" s="22">
        <v>0</v>
      </c>
      <c r="F180" s="22">
        <v>0</v>
      </c>
      <c r="G180" s="22">
        <v>111159829</v>
      </c>
      <c r="H180" s="22">
        <v>12210960</v>
      </c>
      <c r="I180" s="22">
        <v>1183600</v>
      </c>
      <c r="J180" s="22">
        <v>21993927</v>
      </c>
      <c r="K180" s="22">
        <v>75771342</v>
      </c>
      <c r="L180" s="22"/>
      <c r="M180" s="22"/>
      <c r="N180" s="22"/>
    </row>
    <row r="181" spans="1:14" x14ac:dyDescent="0.25">
      <c r="A181" s="22" t="s">
        <v>120</v>
      </c>
      <c r="B181" s="22" t="s">
        <v>292</v>
      </c>
      <c r="C181" s="22" t="s">
        <v>477</v>
      </c>
      <c r="D181" s="22" t="s">
        <v>478</v>
      </c>
      <c r="E181" s="22">
        <v>0</v>
      </c>
      <c r="F181" s="22">
        <v>0</v>
      </c>
      <c r="G181" s="22">
        <v>1803067034</v>
      </c>
      <c r="H181" s="22">
        <v>17627090</v>
      </c>
      <c r="I181" s="22">
        <v>1365720</v>
      </c>
      <c r="J181" s="22">
        <v>196686194</v>
      </c>
      <c r="K181" s="22">
        <v>1586651530</v>
      </c>
      <c r="L181" s="22">
        <v>688570</v>
      </c>
      <c r="M181" s="22">
        <v>47930</v>
      </c>
      <c r="N181" s="22"/>
    </row>
    <row r="182" spans="1:14" x14ac:dyDescent="0.25">
      <c r="A182" s="22" t="s">
        <v>120</v>
      </c>
      <c r="B182" s="22" t="s">
        <v>292</v>
      </c>
      <c r="C182" s="22" t="s">
        <v>479</v>
      </c>
      <c r="D182" s="22" t="s">
        <v>480</v>
      </c>
      <c r="E182" s="22">
        <v>0</v>
      </c>
      <c r="F182" s="22">
        <v>0</v>
      </c>
      <c r="G182" s="22">
        <v>742792258</v>
      </c>
      <c r="H182" s="22">
        <v>16641880</v>
      </c>
      <c r="I182" s="22">
        <v>55876750</v>
      </c>
      <c r="J182" s="22">
        <v>152005655</v>
      </c>
      <c r="K182" s="22">
        <v>516968593</v>
      </c>
      <c r="L182" s="22">
        <v>216050</v>
      </c>
      <c r="M182" s="22">
        <v>324120</v>
      </c>
      <c r="N182" s="22">
        <v>759210</v>
      </c>
    </row>
    <row r="183" spans="1:14" x14ac:dyDescent="0.25">
      <c r="A183" s="22" t="s">
        <v>120</v>
      </c>
      <c r="B183" s="22" t="s">
        <v>292</v>
      </c>
      <c r="C183" s="22" t="s">
        <v>481</v>
      </c>
      <c r="D183" s="22" t="s">
        <v>482</v>
      </c>
      <c r="E183" s="22">
        <v>0</v>
      </c>
      <c r="F183" s="22">
        <v>0</v>
      </c>
      <c r="G183" s="22">
        <v>259680924</v>
      </c>
      <c r="H183" s="22">
        <v>4337970</v>
      </c>
      <c r="I183" s="22">
        <v>435830</v>
      </c>
      <c r="J183" s="22">
        <v>44726115</v>
      </c>
      <c r="K183" s="22">
        <v>209997059</v>
      </c>
      <c r="L183" s="22">
        <v>156040</v>
      </c>
      <c r="M183" s="22">
        <v>27910</v>
      </c>
      <c r="N183" s="22"/>
    </row>
    <row r="184" spans="1:14" x14ac:dyDescent="0.25">
      <c r="A184" s="22" t="s">
        <v>120</v>
      </c>
      <c r="B184" s="22" t="s">
        <v>292</v>
      </c>
      <c r="C184" s="22" t="s">
        <v>483</v>
      </c>
      <c r="D184" s="22" t="s">
        <v>484</v>
      </c>
      <c r="E184" s="22">
        <v>0</v>
      </c>
      <c r="F184" s="22">
        <v>0</v>
      </c>
      <c r="G184" s="22">
        <v>218365377</v>
      </c>
      <c r="H184" s="22">
        <v>4392790</v>
      </c>
      <c r="I184" s="22">
        <v>188800</v>
      </c>
      <c r="J184" s="22">
        <v>21618478</v>
      </c>
      <c r="K184" s="22">
        <v>191365909</v>
      </c>
      <c r="L184" s="22">
        <v>129400</v>
      </c>
      <c r="M184" s="22">
        <v>670000</v>
      </c>
      <c r="N184" s="22"/>
    </row>
    <row r="185" spans="1:14" x14ac:dyDescent="0.25">
      <c r="A185" s="22" t="s">
        <v>120</v>
      </c>
      <c r="B185" s="22" t="s">
        <v>292</v>
      </c>
      <c r="C185" s="22" t="s">
        <v>485</v>
      </c>
      <c r="D185" s="22" t="s">
        <v>486</v>
      </c>
      <c r="E185" s="22">
        <v>0</v>
      </c>
      <c r="F185" s="22">
        <v>0</v>
      </c>
      <c r="G185" s="22">
        <v>71246901</v>
      </c>
      <c r="H185" s="22">
        <v>1786860</v>
      </c>
      <c r="I185" s="22">
        <v>321700</v>
      </c>
      <c r="J185" s="22">
        <v>9238691</v>
      </c>
      <c r="K185" s="22">
        <v>59839750</v>
      </c>
      <c r="L185" s="22">
        <v>33770</v>
      </c>
      <c r="M185" s="22">
        <v>26130</v>
      </c>
      <c r="N185" s="22"/>
    </row>
    <row r="186" spans="1:14" x14ac:dyDescent="0.25">
      <c r="A186" s="22" t="s">
        <v>120</v>
      </c>
      <c r="B186" s="22" t="s">
        <v>292</v>
      </c>
      <c r="C186" s="22" t="s">
        <v>487</v>
      </c>
      <c r="D186" s="22" t="s">
        <v>488</v>
      </c>
      <c r="E186" s="22">
        <v>0</v>
      </c>
      <c r="F186" s="22">
        <v>0</v>
      </c>
      <c r="G186" s="22">
        <v>56688107</v>
      </c>
      <c r="H186" s="22">
        <v>2332250</v>
      </c>
      <c r="I186" s="22">
        <v>52810</v>
      </c>
      <c r="J186" s="22">
        <v>5573421</v>
      </c>
      <c r="K186" s="22">
        <v>48722466</v>
      </c>
      <c r="L186" s="22">
        <v>7160</v>
      </c>
      <c r="M186" s="22"/>
      <c r="N186" s="22"/>
    </row>
    <row r="187" spans="1:14" x14ac:dyDescent="0.25">
      <c r="A187" s="22" t="s">
        <v>120</v>
      </c>
      <c r="B187" s="22" t="s">
        <v>292</v>
      </c>
      <c r="C187" s="22" t="s">
        <v>489</v>
      </c>
      <c r="D187" s="22" t="s">
        <v>490</v>
      </c>
      <c r="E187" s="22">
        <v>0</v>
      </c>
      <c r="F187" s="22">
        <v>0</v>
      </c>
      <c r="G187" s="22">
        <v>278595234</v>
      </c>
      <c r="H187" s="22">
        <v>7165460</v>
      </c>
      <c r="I187" s="22">
        <v>1762550</v>
      </c>
      <c r="J187" s="22">
        <v>18775983</v>
      </c>
      <c r="K187" s="22">
        <v>250832071</v>
      </c>
      <c r="L187" s="22">
        <v>59170</v>
      </c>
      <c r="M187" s="22"/>
      <c r="N187" s="22"/>
    </row>
    <row r="188" spans="1:14" x14ac:dyDescent="0.25">
      <c r="A188" s="22" t="s">
        <v>120</v>
      </c>
      <c r="B188" s="22" t="s">
        <v>292</v>
      </c>
      <c r="C188" s="22" t="s">
        <v>491</v>
      </c>
      <c r="D188" s="22" t="s">
        <v>492</v>
      </c>
      <c r="E188" s="22">
        <v>0</v>
      </c>
      <c r="F188" s="22">
        <v>0</v>
      </c>
      <c r="G188" s="22">
        <v>146984077</v>
      </c>
      <c r="H188" s="22">
        <v>4745510</v>
      </c>
      <c r="I188" s="22">
        <v>118190</v>
      </c>
      <c r="J188" s="22">
        <v>43904929</v>
      </c>
      <c r="K188" s="22">
        <v>98119628</v>
      </c>
      <c r="L188" s="22">
        <v>95820</v>
      </c>
      <c r="M188" s="22"/>
      <c r="N188" s="22"/>
    </row>
    <row r="189" spans="1:14" x14ac:dyDescent="0.25">
      <c r="A189" s="22" t="s">
        <v>120</v>
      </c>
      <c r="B189" s="22" t="s">
        <v>292</v>
      </c>
      <c r="C189" s="22" t="s">
        <v>493</v>
      </c>
      <c r="D189" s="22" t="s">
        <v>494</v>
      </c>
      <c r="E189" s="22">
        <v>0</v>
      </c>
      <c r="F189" s="22">
        <v>0</v>
      </c>
      <c r="G189" s="22">
        <v>59870290</v>
      </c>
      <c r="H189" s="22">
        <v>2148200</v>
      </c>
      <c r="I189" s="22">
        <v>931810</v>
      </c>
      <c r="J189" s="22">
        <v>8971323</v>
      </c>
      <c r="K189" s="22">
        <v>47527197</v>
      </c>
      <c r="L189" s="22">
        <v>291760</v>
      </c>
      <c r="M189" s="22"/>
      <c r="N189" s="22"/>
    </row>
    <row r="190" spans="1:14" x14ac:dyDescent="0.25">
      <c r="A190" s="22" t="s">
        <v>120</v>
      </c>
      <c r="B190" s="22" t="s">
        <v>292</v>
      </c>
      <c r="C190" s="22" t="s">
        <v>495</v>
      </c>
      <c r="D190" s="22" t="s">
        <v>496</v>
      </c>
      <c r="E190" s="22">
        <v>0</v>
      </c>
      <c r="F190" s="22">
        <v>0</v>
      </c>
      <c r="G190" s="22">
        <v>568729336</v>
      </c>
      <c r="H190" s="22">
        <v>19980020</v>
      </c>
      <c r="I190" s="22">
        <v>1155510</v>
      </c>
      <c r="J190" s="22">
        <v>115557585</v>
      </c>
      <c r="K190" s="22">
        <v>431799161</v>
      </c>
      <c r="L190" s="22">
        <v>154400</v>
      </c>
      <c r="M190" s="22">
        <v>82660</v>
      </c>
      <c r="N190" s="22"/>
    </row>
    <row r="191" spans="1:14" x14ac:dyDescent="0.25">
      <c r="A191" s="22" t="s">
        <v>120</v>
      </c>
      <c r="B191" s="22" t="s">
        <v>292</v>
      </c>
      <c r="C191" s="22" t="s">
        <v>497</v>
      </c>
      <c r="D191" s="22" t="s">
        <v>498</v>
      </c>
      <c r="E191" s="22">
        <v>0</v>
      </c>
      <c r="F191" s="22">
        <v>0</v>
      </c>
      <c r="G191" s="22">
        <v>354301601</v>
      </c>
      <c r="H191" s="22">
        <v>13567950</v>
      </c>
      <c r="I191" s="22">
        <v>1430800</v>
      </c>
      <c r="J191" s="22">
        <v>67061778</v>
      </c>
      <c r="K191" s="22">
        <v>271979723</v>
      </c>
      <c r="L191" s="22">
        <v>121800</v>
      </c>
      <c r="M191" s="22">
        <v>139550</v>
      </c>
      <c r="N191" s="22"/>
    </row>
    <row r="192" spans="1:14" x14ac:dyDescent="0.25">
      <c r="A192" s="22" t="s">
        <v>120</v>
      </c>
      <c r="B192" s="22" t="s">
        <v>292</v>
      </c>
      <c r="C192" s="22" t="s">
        <v>499</v>
      </c>
      <c r="D192" s="22" t="s">
        <v>500</v>
      </c>
      <c r="E192" s="22">
        <v>0</v>
      </c>
      <c r="F192" s="22">
        <v>0</v>
      </c>
      <c r="G192" s="22">
        <v>59095351</v>
      </c>
      <c r="H192" s="22">
        <v>2183630</v>
      </c>
      <c r="I192" s="22">
        <v>348290</v>
      </c>
      <c r="J192" s="22">
        <v>14573345</v>
      </c>
      <c r="K192" s="22">
        <v>41688116</v>
      </c>
      <c r="L192" s="22">
        <v>710</v>
      </c>
      <c r="M192" s="22">
        <v>301260</v>
      </c>
      <c r="N192" s="22"/>
    </row>
    <row r="193" spans="1:14" x14ac:dyDescent="0.25">
      <c r="A193" s="22" t="s">
        <v>120</v>
      </c>
      <c r="B193" s="22" t="s">
        <v>292</v>
      </c>
      <c r="C193" s="22" t="s">
        <v>501</v>
      </c>
      <c r="D193" s="22" t="s">
        <v>502</v>
      </c>
      <c r="E193" s="22">
        <v>0</v>
      </c>
      <c r="F193" s="22">
        <v>0</v>
      </c>
      <c r="G193" s="22">
        <v>181156874</v>
      </c>
      <c r="H193" s="22">
        <v>3241020</v>
      </c>
      <c r="I193" s="22">
        <v>1054240</v>
      </c>
      <c r="J193" s="22">
        <v>37170990</v>
      </c>
      <c r="K193" s="22">
        <v>139585094</v>
      </c>
      <c r="L193" s="22">
        <v>86370</v>
      </c>
      <c r="M193" s="22">
        <v>19160</v>
      </c>
      <c r="N193" s="22"/>
    </row>
    <row r="194" spans="1:14" x14ac:dyDescent="0.25">
      <c r="A194" s="22" t="s">
        <v>120</v>
      </c>
      <c r="B194" s="22" t="s">
        <v>292</v>
      </c>
      <c r="C194" s="22" t="s">
        <v>503</v>
      </c>
      <c r="D194" s="22" t="s">
        <v>504</v>
      </c>
      <c r="E194" s="22">
        <v>0</v>
      </c>
      <c r="F194" s="22">
        <v>0</v>
      </c>
      <c r="G194" s="22">
        <v>525366555</v>
      </c>
      <c r="H194" s="22">
        <v>11827330</v>
      </c>
      <c r="I194" s="22">
        <v>6632470</v>
      </c>
      <c r="J194" s="22">
        <v>113741260</v>
      </c>
      <c r="K194" s="22">
        <v>392307435</v>
      </c>
      <c r="L194" s="22">
        <v>53440</v>
      </c>
      <c r="M194" s="22">
        <v>804620</v>
      </c>
      <c r="N194" s="22"/>
    </row>
    <row r="195" spans="1:14" x14ac:dyDescent="0.25">
      <c r="A195" s="22" t="s">
        <v>120</v>
      </c>
      <c r="B195" s="22" t="s">
        <v>292</v>
      </c>
      <c r="C195" s="22" t="s">
        <v>505</v>
      </c>
      <c r="D195" s="22" t="s">
        <v>506</v>
      </c>
      <c r="E195" s="22">
        <v>0</v>
      </c>
      <c r="F195" s="22">
        <v>0</v>
      </c>
      <c r="G195" s="22">
        <v>126973087</v>
      </c>
      <c r="H195" s="22">
        <v>1923650</v>
      </c>
      <c r="I195" s="22">
        <v>158590</v>
      </c>
      <c r="J195" s="22">
        <v>3236260</v>
      </c>
      <c r="K195" s="22">
        <v>121477057</v>
      </c>
      <c r="L195" s="22">
        <v>146510</v>
      </c>
      <c r="M195" s="22">
        <v>31020</v>
      </c>
      <c r="N195" s="22"/>
    </row>
    <row r="196" spans="1:14" x14ac:dyDescent="0.25">
      <c r="A196" s="22" t="s">
        <v>120</v>
      </c>
      <c r="B196" s="22" t="s">
        <v>292</v>
      </c>
      <c r="C196" s="22" t="s">
        <v>507</v>
      </c>
      <c r="D196" s="22" t="s">
        <v>508</v>
      </c>
      <c r="E196" s="22">
        <v>0</v>
      </c>
      <c r="F196" s="22">
        <v>0</v>
      </c>
      <c r="G196" s="22">
        <v>476330760</v>
      </c>
      <c r="H196" s="22">
        <v>8342270</v>
      </c>
      <c r="I196" s="22">
        <v>923750</v>
      </c>
      <c r="J196" s="22">
        <v>91924169</v>
      </c>
      <c r="K196" s="22">
        <v>374600591</v>
      </c>
      <c r="L196" s="22">
        <v>494270</v>
      </c>
      <c r="M196" s="22">
        <v>45710</v>
      </c>
      <c r="N196" s="22"/>
    </row>
    <row r="197" spans="1:14" x14ac:dyDescent="0.25">
      <c r="A197" s="22" t="s">
        <v>120</v>
      </c>
      <c r="B197" s="22" t="s">
        <v>292</v>
      </c>
      <c r="C197" s="22" t="s">
        <v>509</v>
      </c>
      <c r="D197" s="22" t="s">
        <v>510</v>
      </c>
      <c r="E197" s="22">
        <v>0</v>
      </c>
      <c r="F197" s="22">
        <v>0</v>
      </c>
      <c r="G197" s="22">
        <v>1399763160</v>
      </c>
      <c r="H197" s="22">
        <v>21741140</v>
      </c>
      <c r="I197" s="22">
        <v>125566930</v>
      </c>
      <c r="J197" s="22">
        <v>408276340</v>
      </c>
      <c r="K197" s="22">
        <v>843974050</v>
      </c>
      <c r="L197" s="22">
        <v>62100</v>
      </c>
      <c r="M197" s="22">
        <v>142600</v>
      </c>
      <c r="N197" s="22"/>
    </row>
    <row r="198" spans="1:14" x14ac:dyDescent="0.25">
      <c r="A198" s="22" t="s">
        <v>120</v>
      </c>
      <c r="B198" s="22" t="s">
        <v>511</v>
      </c>
      <c r="C198" s="22" t="s">
        <v>512</v>
      </c>
      <c r="D198" s="22" t="s">
        <v>513</v>
      </c>
      <c r="E198" s="22">
        <v>0</v>
      </c>
      <c r="F198" s="22">
        <v>0</v>
      </c>
      <c r="G198" s="22">
        <v>53528658</v>
      </c>
      <c r="H198" s="22">
        <v>1167440</v>
      </c>
      <c r="I198" s="22"/>
      <c r="J198" s="22">
        <v>5210031</v>
      </c>
      <c r="K198" s="22">
        <v>47111237</v>
      </c>
      <c r="L198" s="22">
        <v>39950</v>
      </c>
      <c r="M198" s="22"/>
      <c r="N198" s="22"/>
    </row>
    <row r="199" spans="1:14" x14ac:dyDescent="0.25">
      <c r="A199" s="22" t="s">
        <v>120</v>
      </c>
      <c r="B199" s="22" t="s">
        <v>511</v>
      </c>
      <c r="C199" s="22" t="s">
        <v>514</v>
      </c>
      <c r="D199" s="22" t="s">
        <v>515</v>
      </c>
      <c r="E199" s="22">
        <v>0</v>
      </c>
      <c r="F199" s="22">
        <v>0</v>
      </c>
      <c r="G199" s="22">
        <v>144657287</v>
      </c>
      <c r="H199" s="22">
        <v>2151350</v>
      </c>
      <c r="I199" s="22"/>
      <c r="J199" s="22">
        <v>4971357</v>
      </c>
      <c r="K199" s="22">
        <v>137532300</v>
      </c>
      <c r="L199" s="22">
        <v>2280</v>
      </c>
      <c r="M199" s="22"/>
      <c r="N199" s="22"/>
    </row>
    <row r="200" spans="1:14" x14ac:dyDescent="0.25">
      <c r="A200" s="22" t="s">
        <v>120</v>
      </c>
      <c r="B200" s="22" t="s">
        <v>511</v>
      </c>
      <c r="C200" s="22" t="s">
        <v>516</v>
      </c>
      <c r="D200" s="22" t="s">
        <v>517</v>
      </c>
      <c r="E200" s="22">
        <v>0</v>
      </c>
      <c r="F200" s="22">
        <v>0</v>
      </c>
      <c r="G200" s="22">
        <v>94113330</v>
      </c>
      <c r="H200" s="22">
        <v>1620740</v>
      </c>
      <c r="I200" s="22">
        <v>26723170</v>
      </c>
      <c r="J200" s="22">
        <v>10325915</v>
      </c>
      <c r="K200" s="22">
        <v>55348425</v>
      </c>
      <c r="L200" s="22">
        <v>42080</v>
      </c>
      <c r="M200" s="22">
        <v>53000</v>
      </c>
      <c r="N200" s="22"/>
    </row>
    <row r="201" spans="1:14" x14ac:dyDescent="0.25">
      <c r="A201" s="22" t="s">
        <v>120</v>
      </c>
      <c r="B201" s="22" t="s">
        <v>511</v>
      </c>
      <c r="C201" s="22" t="s">
        <v>518</v>
      </c>
      <c r="D201" s="22" t="s">
        <v>519</v>
      </c>
      <c r="E201" s="22">
        <v>0</v>
      </c>
      <c r="F201" s="22">
        <v>0</v>
      </c>
      <c r="G201" s="22">
        <v>5835585</v>
      </c>
      <c r="H201" s="22">
        <v>404700</v>
      </c>
      <c r="I201" s="22">
        <v>17450</v>
      </c>
      <c r="J201" s="22">
        <v>1803261</v>
      </c>
      <c r="K201" s="22">
        <v>3587904</v>
      </c>
      <c r="L201" s="22"/>
      <c r="M201" s="22">
        <v>22270</v>
      </c>
      <c r="N201" s="22"/>
    </row>
    <row r="202" spans="1:14" x14ac:dyDescent="0.25">
      <c r="A202" s="22" t="s">
        <v>120</v>
      </c>
      <c r="B202" s="22" t="s">
        <v>511</v>
      </c>
      <c r="C202" s="22" t="s">
        <v>520</v>
      </c>
      <c r="D202" s="22" t="s">
        <v>521</v>
      </c>
      <c r="E202" s="22">
        <v>0</v>
      </c>
      <c r="F202" s="22">
        <v>0</v>
      </c>
      <c r="G202" s="22">
        <v>6386012</v>
      </c>
      <c r="H202" s="22">
        <v>476800</v>
      </c>
      <c r="I202" s="22"/>
      <c r="J202" s="22">
        <v>354490</v>
      </c>
      <c r="K202" s="22">
        <v>5544362</v>
      </c>
      <c r="L202" s="22"/>
      <c r="M202" s="22">
        <v>10360</v>
      </c>
      <c r="N202" s="22"/>
    </row>
    <row r="203" spans="1:14" x14ac:dyDescent="0.25">
      <c r="A203" s="22" t="s">
        <v>120</v>
      </c>
      <c r="B203" s="22" t="s">
        <v>511</v>
      </c>
      <c r="C203" s="22" t="s">
        <v>522</v>
      </c>
      <c r="D203" s="22" t="s">
        <v>523</v>
      </c>
      <c r="E203" s="22">
        <v>0</v>
      </c>
      <c r="F203" s="22">
        <v>0</v>
      </c>
      <c r="G203" s="22">
        <v>29986600</v>
      </c>
      <c r="H203" s="22">
        <v>1633680</v>
      </c>
      <c r="I203" s="22"/>
      <c r="J203" s="22">
        <v>3156219</v>
      </c>
      <c r="K203" s="22">
        <v>25196701</v>
      </c>
      <c r="L203" s="22"/>
      <c r="M203" s="22"/>
      <c r="N203" s="22"/>
    </row>
    <row r="204" spans="1:14" x14ac:dyDescent="0.25">
      <c r="A204" s="22" t="s">
        <v>120</v>
      </c>
      <c r="B204" s="22" t="s">
        <v>511</v>
      </c>
      <c r="C204" s="22" t="s">
        <v>524</v>
      </c>
      <c r="D204" s="22" t="s">
        <v>525</v>
      </c>
      <c r="E204" s="22">
        <v>0</v>
      </c>
      <c r="F204" s="22">
        <v>0</v>
      </c>
      <c r="G204" s="22">
        <v>12119342</v>
      </c>
      <c r="H204" s="22">
        <v>199120</v>
      </c>
      <c r="I204" s="22">
        <v>88900</v>
      </c>
      <c r="J204" s="22">
        <v>2236141</v>
      </c>
      <c r="K204" s="22">
        <v>9595181</v>
      </c>
      <c r="L204" s="22"/>
      <c r="M204" s="22"/>
      <c r="N204" s="22"/>
    </row>
    <row r="205" spans="1:14" x14ac:dyDescent="0.25">
      <c r="A205" s="22" t="s">
        <v>120</v>
      </c>
      <c r="B205" s="22" t="s">
        <v>511</v>
      </c>
      <c r="C205" s="22" t="s">
        <v>526</v>
      </c>
      <c r="D205" s="22" t="s">
        <v>527</v>
      </c>
      <c r="E205" s="22">
        <v>0</v>
      </c>
      <c r="F205" s="22">
        <v>0</v>
      </c>
      <c r="G205" s="22">
        <v>38528002</v>
      </c>
      <c r="H205" s="22">
        <v>515680</v>
      </c>
      <c r="I205" s="22"/>
      <c r="J205" s="22">
        <v>1163290</v>
      </c>
      <c r="K205" s="22">
        <v>36692532</v>
      </c>
      <c r="L205" s="22">
        <v>29060</v>
      </c>
      <c r="M205" s="22">
        <v>127440</v>
      </c>
      <c r="N205" s="22"/>
    </row>
    <row r="206" spans="1:14" x14ac:dyDescent="0.25">
      <c r="A206" s="22" t="s">
        <v>120</v>
      </c>
      <c r="B206" s="22" t="s">
        <v>511</v>
      </c>
      <c r="C206" s="22" t="s">
        <v>528</v>
      </c>
      <c r="D206" s="22" t="s">
        <v>529</v>
      </c>
      <c r="E206" s="22">
        <v>0</v>
      </c>
      <c r="F206" s="22">
        <v>0</v>
      </c>
      <c r="G206" s="22">
        <v>13865328</v>
      </c>
      <c r="H206" s="22">
        <v>443410</v>
      </c>
      <c r="I206" s="22">
        <v>180830</v>
      </c>
      <c r="J206" s="22">
        <v>2515170</v>
      </c>
      <c r="K206" s="22">
        <v>10574938</v>
      </c>
      <c r="L206" s="22"/>
      <c r="M206" s="22">
        <v>150980</v>
      </c>
      <c r="N206" s="22"/>
    </row>
    <row r="207" spans="1:14" x14ac:dyDescent="0.25">
      <c r="A207" s="22" t="s">
        <v>120</v>
      </c>
      <c r="B207" s="22" t="s">
        <v>511</v>
      </c>
      <c r="C207" s="22" t="s">
        <v>530</v>
      </c>
      <c r="D207" s="22" t="s">
        <v>531</v>
      </c>
      <c r="E207" s="22">
        <v>0</v>
      </c>
      <c r="F207" s="22">
        <v>0</v>
      </c>
      <c r="G207" s="22">
        <v>25581328</v>
      </c>
      <c r="H207" s="22">
        <v>435530</v>
      </c>
      <c r="I207" s="22"/>
      <c r="J207" s="22">
        <v>1501660</v>
      </c>
      <c r="K207" s="22">
        <v>23601648</v>
      </c>
      <c r="L207" s="22">
        <v>31290</v>
      </c>
      <c r="M207" s="22">
        <v>11200</v>
      </c>
      <c r="N207" s="22"/>
    </row>
    <row r="208" spans="1:14" x14ac:dyDescent="0.25">
      <c r="A208" s="22" t="s">
        <v>120</v>
      </c>
      <c r="B208" s="22" t="s">
        <v>511</v>
      </c>
      <c r="C208" s="22" t="s">
        <v>532</v>
      </c>
      <c r="D208" s="22" t="s">
        <v>533</v>
      </c>
      <c r="E208" s="22">
        <v>0</v>
      </c>
      <c r="F208" s="22">
        <v>0</v>
      </c>
      <c r="G208" s="22">
        <v>85785303</v>
      </c>
      <c r="H208" s="22">
        <v>4762770</v>
      </c>
      <c r="I208" s="22">
        <v>1320560</v>
      </c>
      <c r="J208" s="22">
        <v>19809680</v>
      </c>
      <c r="K208" s="22">
        <v>59761913</v>
      </c>
      <c r="L208" s="22">
        <v>99600</v>
      </c>
      <c r="M208" s="22">
        <v>30780</v>
      </c>
      <c r="N208" s="22"/>
    </row>
    <row r="209" spans="1:14" x14ac:dyDescent="0.25">
      <c r="A209" s="22" t="s">
        <v>120</v>
      </c>
      <c r="B209" s="22" t="s">
        <v>511</v>
      </c>
      <c r="C209" s="22" t="s">
        <v>534</v>
      </c>
      <c r="D209" s="22" t="s">
        <v>535</v>
      </c>
      <c r="E209" s="22">
        <v>0</v>
      </c>
      <c r="F209" s="22">
        <v>0</v>
      </c>
      <c r="G209" s="22">
        <v>21875342</v>
      </c>
      <c r="H209" s="22">
        <v>1084670</v>
      </c>
      <c r="I209" s="22">
        <v>24430</v>
      </c>
      <c r="J209" s="22">
        <v>2278460</v>
      </c>
      <c r="K209" s="22">
        <v>18478652</v>
      </c>
      <c r="L209" s="22">
        <v>9130</v>
      </c>
      <c r="M209" s="22"/>
      <c r="N209" s="22"/>
    </row>
    <row r="210" spans="1:14" x14ac:dyDescent="0.25">
      <c r="A210" s="22" t="s">
        <v>120</v>
      </c>
      <c r="B210" s="22" t="s">
        <v>511</v>
      </c>
      <c r="C210" s="22" t="s">
        <v>536</v>
      </c>
      <c r="D210" s="22" t="s">
        <v>537</v>
      </c>
      <c r="E210" s="22">
        <v>0</v>
      </c>
      <c r="F210" s="22">
        <v>0</v>
      </c>
      <c r="G210" s="22">
        <v>20620078</v>
      </c>
      <c r="H210" s="22">
        <v>2315400</v>
      </c>
      <c r="I210" s="22"/>
      <c r="J210" s="22">
        <v>1773750</v>
      </c>
      <c r="K210" s="22">
        <v>16506088</v>
      </c>
      <c r="L210" s="22">
        <v>24840</v>
      </c>
      <c r="M210" s="22"/>
      <c r="N210" s="22"/>
    </row>
    <row r="211" spans="1:14" x14ac:dyDescent="0.25">
      <c r="A211" s="22" t="s">
        <v>120</v>
      </c>
      <c r="B211" s="22" t="s">
        <v>511</v>
      </c>
      <c r="C211" s="22" t="s">
        <v>538</v>
      </c>
      <c r="D211" s="22" t="s">
        <v>539</v>
      </c>
      <c r="E211" s="22">
        <v>0</v>
      </c>
      <c r="F211" s="22">
        <v>0</v>
      </c>
      <c r="G211" s="22">
        <v>19215348</v>
      </c>
      <c r="H211" s="22">
        <v>804410</v>
      </c>
      <c r="I211" s="22">
        <v>182780</v>
      </c>
      <c r="J211" s="22">
        <v>494260</v>
      </c>
      <c r="K211" s="22">
        <v>17499698</v>
      </c>
      <c r="L211" s="22">
        <v>134980</v>
      </c>
      <c r="M211" s="22">
        <v>99220</v>
      </c>
      <c r="N211" s="22"/>
    </row>
    <row r="212" spans="1:14" x14ac:dyDescent="0.25">
      <c r="A212" s="22" t="s">
        <v>120</v>
      </c>
      <c r="B212" s="22" t="s">
        <v>511</v>
      </c>
      <c r="C212" s="22" t="s">
        <v>540</v>
      </c>
      <c r="D212" s="22" t="s">
        <v>541</v>
      </c>
      <c r="E212" s="22">
        <v>0</v>
      </c>
      <c r="F212" s="22">
        <v>0</v>
      </c>
      <c r="G212" s="22">
        <v>77629681</v>
      </c>
      <c r="H212" s="22">
        <v>3208360</v>
      </c>
      <c r="I212" s="22">
        <v>11693110</v>
      </c>
      <c r="J212" s="22">
        <v>13960134</v>
      </c>
      <c r="K212" s="22">
        <v>48715607</v>
      </c>
      <c r="L212" s="22">
        <v>24250</v>
      </c>
      <c r="M212" s="22">
        <v>28220</v>
      </c>
      <c r="N212" s="22"/>
    </row>
    <row r="213" spans="1:14" x14ac:dyDescent="0.25">
      <c r="A213" s="22" t="s">
        <v>120</v>
      </c>
      <c r="B213" s="22" t="s">
        <v>511</v>
      </c>
      <c r="C213" s="22" t="s">
        <v>542</v>
      </c>
      <c r="D213" s="22" t="s">
        <v>543</v>
      </c>
      <c r="E213" s="22">
        <v>0</v>
      </c>
      <c r="F213" s="22">
        <v>0</v>
      </c>
      <c r="G213" s="22">
        <v>30900745</v>
      </c>
      <c r="H213" s="22">
        <v>1251630</v>
      </c>
      <c r="I213" s="22">
        <v>25630</v>
      </c>
      <c r="J213" s="22">
        <v>5074692</v>
      </c>
      <c r="K213" s="22">
        <v>24536513</v>
      </c>
      <c r="L213" s="22">
        <v>8140</v>
      </c>
      <c r="M213" s="22">
        <v>4140</v>
      </c>
      <c r="N213" s="22"/>
    </row>
    <row r="214" spans="1:14" x14ac:dyDescent="0.25">
      <c r="A214" s="22" t="s">
        <v>120</v>
      </c>
      <c r="B214" s="22" t="s">
        <v>511</v>
      </c>
      <c r="C214" s="22" t="s">
        <v>544</v>
      </c>
      <c r="D214" s="22" t="s">
        <v>545</v>
      </c>
      <c r="E214" s="22">
        <v>0</v>
      </c>
      <c r="F214" s="22">
        <v>0</v>
      </c>
      <c r="G214" s="22">
        <v>9581093</v>
      </c>
      <c r="H214" s="22">
        <v>249690</v>
      </c>
      <c r="I214" s="22"/>
      <c r="J214" s="22">
        <v>255760</v>
      </c>
      <c r="K214" s="22">
        <v>9062683</v>
      </c>
      <c r="L214" s="22">
        <v>12960</v>
      </c>
      <c r="M214" s="22"/>
      <c r="N214" s="22"/>
    </row>
    <row r="215" spans="1:14" x14ac:dyDescent="0.25">
      <c r="A215" s="22" t="s">
        <v>120</v>
      </c>
      <c r="B215" s="22" t="s">
        <v>511</v>
      </c>
      <c r="C215" s="22" t="s">
        <v>546</v>
      </c>
      <c r="D215" s="22" t="s">
        <v>547</v>
      </c>
      <c r="E215" s="22">
        <v>0</v>
      </c>
      <c r="F215" s="22">
        <v>0</v>
      </c>
      <c r="G215" s="22">
        <v>39027919</v>
      </c>
      <c r="H215" s="22">
        <v>831950</v>
      </c>
      <c r="I215" s="22"/>
      <c r="J215" s="22">
        <v>1958918</v>
      </c>
      <c r="K215" s="22">
        <v>36228071</v>
      </c>
      <c r="L215" s="22">
        <v>8980</v>
      </c>
      <c r="M215" s="22"/>
      <c r="N215" s="22"/>
    </row>
    <row r="216" spans="1:14" x14ac:dyDescent="0.25">
      <c r="A216" s="22" t="s">
        <v>120</v>
      </c>
      <c r="B216" s="22" t="s">
        <v>511</v>
      </c>
      <c r="C216" s="22" t="s">
        <v>548</v>
      </c>
      <c r="D216" s="22" t="s">
        <v>549</v>
      </c>
      <c r="E216" s="22">
        <v>0</v>
      </c>
      <c r="F216" s="22">
        <v>0</v>
      </c>
      <c r="G216" s="22">
        <v>12067670</v>
      </c>
      <c r="H216" s="22">
        <v>456430</v>
      </c>
      <c r="I216" s="22"/>
      <c r="J216" s="22">
        <v>1258970</v>
      </c>
      <c r="K216" s="22">
        <v>10344920</v>
      </c>
      <c r="L216" s="22">
        <v>7350</v>
      </c>
      <c r="M216" s="22"/>
      <c r="N216" s="22"/>
    </row>
    <row r="217" spans="1:14" x14ac:dyDescent="0.25">
      <c r="A217" s="22" t="s">
        <v>120</v>
      </c>
      <c r="B217" s="22" t="s">
        <v>511</v>
      </c>
      <c r="C217" s="22" t="s">
        <v>550</v>
      </c>
      <c r="D217" s="22" t="s">
        <v>551</v>
      </c>
      <c r="E217" s="22">
        <v>0</v>
      </c>
      <c r="F217" s="22">
        <v>0</v>
      </c>
      <c r="G217" s="22">
        <v>33577926</v>
      </c>
      <c r="H217" s="22">
        <v>1211690</v>
      </c>
      <c r="I217" s="22">
        <v>26580</v>
      </c>
      <c r="J217" s="22">
        <v>7374324</v>
      </c>
      <c r="K217" s="22">
        <v>24949832</v>
      </c>
      <c r="L217" s="22">
        <v>15500</v>
      </c>
      <c r="M217" s="22"/>
      <c r="N217" s="22"/>
    </row>
    <row r="218" spans="1:14" x14ac:dyDescent="0.25">
      <c r="A218" s="22" t="s">
        <v>120</v>
      </c>
      <c r="B218" s="22" t="s">
        <v>511</v>
      </c>
      <c r="C218" s="22" t="s">
        <v>552</v>
      </c>
      <c r="D218" s="22" t="s">
        <v>553</v>
      </c>
      <c r="E218" s="22">
        <v>0</v>
      </c>
      <c r="F218" s="22">
        <v>0</v>
      </c>
      <c r="G218" s="22">
        <v>18072860</v>
      </c>
      <c r="H218" s="22">
        <v>563510</v>
      </c>
      <c r="I218" s="22"/>
      <c r="J218" s="22">
        <v>908750</v>
      </c>
      <c r="K218" s="22">
        <v>16598810</v>
      </c>
      <c r="L218" s="22">
        <v>1790</v>
      </c>
      <c r="M218" s="22"/>
      <c r="N218" s="22"/>
    </row>
    <row r="219" spans="1:14" x14ac:dyDescent="0.25">
      <c r="A219" s="22" t="s">
        <v>120</v>
      </c>
      <c r="B219" s="22" t="s">
        <v>511</v>
      </c>
      <c r="C219" s="22" t="s">
        <v>554</v>
      </c>
      <c r="D219" s="22" t="s">
        <v>555</v>
      </c>
      <c r="E219" s="22">
        <v>0</v>
      </c>
      <c r="F219" s="22">
        <v>0</v>
      </c>
      <c r="G219" s="22">
        <v>17059600</v>
      </c>
      <c r="H219" s="22">
        <v>3506090</v>
      </c>
      <c r="I219" s="22">
        <v>310780</v>
      </c>
      <c r="J219" s="22">
        <v>1986317</v>
      </c>
      <c r="K219" s="22">
        <v>10919013</v>
      </c>
      <c r="L219" s="22">
        <v>17550</v>
      </c>
      <c r="M219" s="22">
        <v>319850</v>
      </c>
      <c r="N219" s="22"/>
    </row>
    <row r="220" spans="1:14" x14ac:dyDescent="0.25">
      <c r="A220" s="22" t="s">
        <v>120</v>
      </c>
      <c r="B220" s="22" t="s">
        <v>511</v>
      </c>
      <c r="C220" s="22" t="s">
        <v>556</v>
      </c>
      <c r="D220" s="22" t="s">
        <v>557</v>
      </c>
      <c r="E220" s="22">
        <v>0</v>
      </c>
      <c r="F220" s="22">
        <v>0</v>
      </c>
      <c r="G220" s="22">
        <v>13469547</v>
      </c>
      <c r="H220" s="22">
        <v>564320</v>
      </c>
      <c r="I220" s="22"/>
      <c r="J220" s="22">
        <v>577164</v>
      </c>
      <c r="K220" s="22">
        <v>12313073</v>
      </c>
      <c r="L220" s="22"/>
      <c r="M220" s="22">
        <v>14990</v>
      </c>
      <c r="N220" s="22"/>
    </row>
    <row r="221" spans="1:14" x14ac:dyDescent="0.25">
      <c r="A221" s="22" t="s">
        <v>120</v>
      </c>
      <c r="B221" s="22" t="s">
        <v>511</v>
      </c>
      <c r="C221" s="22" t="s">
        <v>558</v>
      </c>
      <c r="D221" s="22" t="s">
        <v>559</v>
      </c>
      <c r="E221" s="22">
        <v>0</v>
      </c>
      <c r="F221" s="22">
        <v>0</v>
      </c>
      <c r="G221" s="22">
        <v>43598950</v>
      </c>
      <c r="H221" s="22">
        <v>954690</v>
      </c>
      <c r="I221" s="22"/>
      <c r="J221" s="22">
        <v>1025785</v>
      </c>
      <c r="K221" s="22">
        <v>41539615</v>
      </c>
      <c r="L221" s="22">
        <v>56880</v>
      </c>
      <c r="M221" s="22">
        <v>21980</v>
      </c>
      <c r="N221" s="22"/>
    </row>
    <row r="222" spans="1:14" x14ac:dyDescent="0.25">
      <c r="A222" s="22" t="s">
        <v>120</v>
      </c>
      <c r="B222" s="22" t="s">
        <v>511</v>
      </c>
      <c r="C222" s="22" t="s">
        <v>560</v>
      </c>
      <c r="D222" s="22" t="s">
        <v>561</v>
      </c>
      <c r="E222" s="22">
        <v>0</v>
      </c>
      <c r="F222" s="22">
        <v>0</v>
      </c>
      <c r="G222" s="22">
        <v>25633969</v>
      </c>
      <c r="H222" s="22">
        <v>935710</v>
      </c>
      <c r="I222" s="22"/>
      <c r="J222" s="22">
        <v>640576</v>
      </c>
      <c r="K222" s="22">
        <v>24051623</v>
      </c>
      <c r="L222" s="22">
        <v>6060</v>
      </c>
      <c r="M222" s="22"/>
      <c r="N222" s="22"/>
    </row>
    <row r="223" spans="1:14" x14ac:dyDescent="0.25">
      <c r="A223" s="22" t="s">
        <v>120</v>
      </c>
      <c r="B223" s="22" t="s">
        <v>511</v>
      </c>
      <c r="C223" s="22" t="s">
        <v>562</v>
      </c>
      <c r="D223" s="22" t="s">
        <v>563</v>
      </c>
      <c r="E223" s="22">
        <v>0</v>
      </c>
      <c r="F223" s="22">
        <v>0</v>
      </c>
      <c r="G223" s="22">
        <v>38211217</v>
      </c>
      <c r="H223" s="22">
        <v>1645480</v>
      </c>
      <c r="I223" s="22">
        <v>114770</v>
      </c>
      <c r="J223" s="22">
        <v>9598677</v>
      </c>
      <c r="K223" s="22">
        <v>26808360</v>
      </c>
      <c r="L223" s="22">
        <v>43930</v>
      </c>
      <c r="M223" s="22"/>
      <c r="N223" s="22"/>
    </row>
    <row r="224" spans="1:14" x14ac:dyDescent="0.25">
      <c r="A224" s="22" t="s">
        <v>120</v>
      </c>
      <c r="B224" s="22" t="s">
        <v>511</v>
      </c>
      <c r="C224" s="22" t="s">
        <v>564</v>
      </c>
      <c r="D224" s="22" t="s">
        <v>565</v>
      </c>
      <c r="E224" s="22">
        <v>0</v>
      </c>
      <c r="F224" s="22">
        <v>0</v>
      </c>
      <c r="G224" s="22">
        <v>15918215</v>
      </c>
      <c r="H224" s="22">
        <v>656640</v>
      </c>
      <c r="I224" s="22"/>
      <c r="J224" s="22">
        <v>7149750</v>
      </c>
      <c r="K224" s="22">
        <v>8076035</v>
      </c>
      <c r="L224" s="22">
        <v>7610</v>
      </c>
      <c r="M224" s="22">
        <v>28180</v>
      </c>
      <c r="N224" s="22"/>
    </row>
    <row r="225" spans="1:14" x14ac:dyDescent="0.25">
      <c r="A225" s="22" t="s">
        <v>120</v>
      </c>
      <c r="B225" s="22" t="s">
        <v>511</v>
      </c>
      <c r="C225" s="22" t="s">
        <v>566</v>
      </c>
      <c r="D225" s="22" t="s">
        <v>567</v>
      </c>
      <c r="E225" s="22">
        <v>0</v>
      </c>
      <c r="F225" s="22">
        <v>0</v>
      </c>
      <c r="G225" s="22">
        <v>14270296</v>
      </c>
      <c r="H225" s="22">
        <v>418160</v>
      </c>
      <c r="I225" s="22"/>
      <c r="J225" s="22">
        <v>2354870</v>
      </c>
      <c r="K225" s="22">
        <v>11468076</v>
      </c>
      <c r="L225" s="22">
        <v>29190</v>
      </c>
      <c r="M225" s="22"/>
      <c r="N225" s="22"/>
    </row>
    <row r="226" spans="1:14" x14ac:dyDescent="0.25">
      <c r="A226" s="22" t="s">
        <v>120</v>
      </c>
      <c r="B226" s="22" t="s">
        <v>511</v>
      </c>
      <c r="C226" s="22" t="s">
        <v>568</v>
      </c>
      <c r="D226" s="22" t="s">
        <v>569</v>
      </c>
      <c r="E226" s="22">
        <v>0</v>
      </c>
      <c r="F226" s="22">
        <v>0</v>
      </c>
      <c r="G226" s="22">
        <v>46395165</v>
      </c>
      <c r="H226" s="22">
        <v>961540</v>
      </c>
      <c r="I226" s="22"/>
      <c r="J226" s="22">
        <v>5204171</v>
      </c>
      <c r="K226" s="22">
        <v>40189814</v>
      </c>
      <c r="L226" s="22">
        <v>39640</v>
      </c>
      <c r="M226" s="22"/>
      <c r="N226" s="22"/>
    </row>
    <row r="227" spans="1:14" x14ac:dyDescent="0.25">
      <c r="A227" s="22" t="s">
        <v>120</v>
      </c>
      <c r="B227" s="22" t="s">
        <v>511</v>
      </c>
      <c r="C227" s="22" t="s">
        <v>570</v>
      </c>
      <c r="D227" s="22" t="s">
        <v>571</v>
      </c>
      <c r="E227" s="22">
        <v>0</v>
      </c>
      <c r="F227" s="22">
        <v>0</v>
      </c>
      <c r="G227" s="22">
        <v>7449672</v>
      </c>
      <c r="H227" s="22">
        <v>457820</v>
      </c>
      <c r="I227" s="22">
        <v>44600</v>
      </c>
      <c r="J227" s="22">
        <v>1459570</v>
      </c>
      <c r="K227" s="22">
        <v>5476702</v>
      </c>
      <c r="L227" s="22"/>
      <c r="M227" s="22">
        <v>10980</v>
      </c>
      <c r="N227" s="22"/>
    </row>
    <row r="228" spans="1:14" x14ac:dyDescent="0.25">
      <c r="A228" s="22" t="s">
        <v>120</v>
      </c>
      <c r="B228" s="22" t="s">
        <v>511</v>
      </c>
      <c r="C228" s="22" t="s">
        <v>572</v>
      </c>
      <c r="D228" s="22" t="s">
        <v>573</v>
      </c>
      <c r="E228" s="22">
        <v>0</v>
      </c>
      <c r="F228" s="22">
        <v>0</v>
      </c>
      <c r="G228" s="22">
        <v>2970528</v>
      </c>
      <c r="H228" s="22">
        <v>244920</v>
      </c>
      <c r="I228" s="22"/>
      <c r="J228" s="22">
        <v>682911</v>
      </c>
      <c r="K228" s="22">
        <v>2035397</v>
      </c>
      <c r="L228" s="22"/>
      <c r="M228" s="22">
        <v>7300</v>
      </c>
      <c r="N228" s="22"/>
    </row>
    <row r="229" spans="1:14" x14ac:dyDescent="0.25">
      <c r="A229" s="22" t="s">
        <v>120</v>
      </c>
      <c r="B229" s="22" t="s">
        <v>511</v>
      </c>
      <c r="C229" s="22" t="s">
        <v>574</v>
      </c>
      <c r="D229" s="22" t="s">
        <v>575</v>
      </c>
      <c r="E229" s="22">
        <v>0</v>
      </c>
      <c r="F229" s="22">
        <v>0</v>
      </c>
      <c r="G229" s="22">
        <v>72889938</v>
      </c>
      <c r="H229" s="22">
        <v>1478100</v>
      </c>
      <c r="I229" s="22"/>
      <c r="J229" s="22">
        <v>7662083</v>
      </c>
      <c r="K229" s="22">
        <v>63657045</v>
      </c>
      <c r="L229" s="22">
        <v>78050</v>
      </c>
      <c r="M229" s="22">
        <v>14660</v>
      </c>
      <c r="N229" s="22"/>
    </row>
    <row r="230" spans="1:14" x14ac:dyDescent="0.25">
      <c r="A230" s="22" t="s">
        <v>120</v>
      </c>
      <c r="B230" s="22" t="s">
        <v>511</v>
      </c>
      <c r="C230" s="22" t="s">
        <v>576</v>
      </c>
      <c r="D230" s="22" t="s">
        <v>577</v>
      </c>
      <c r="E230" s="22">
        <v>0</v>
      </c>
      <c r="F230" s="22">
        <v>0</v>
      </c>
      <c r="G230" s="22">
        <v>10503238</v>
      </c>
      <c r="H230" s="22">
        <v>522120</v>
      </c>
      <c r="I230" s="22"/>
      <c r="J230" s="22">
        <v>2267260</v>
      </c>
      <c r="K230" s="22">
        <v>7684918</v>
      </c>
      <c r="L230" s="22">
        <v>15320</v>
      </c>
      <c r="M230" s="22">
        <v>13620</v>
      </c>
      <c r="N230" s="22"/>
    </row>
    <row r="231" spans="1:14" x14ac:dyDescent="0.25">
      <c r="A231" s="22" t="s">
        <v>120</v>
      </c>
      <c r="B231" s="22" t="s">
        <v>511</v>
      </c>
      <c r="C231" s="22" t="s">
        <v>578</v>
      </c>
      <c r="D231" s="22" t="s">
        <v>579</v>
      </c>
      <c r="E231" s="22">
        <v>0</v>
      </c>
      <c r="F231" s="22">
        <v>0</v>
      </c>
      <c r="G231" s="22">
        <v>9900097</v>
      </c>
      <c r="H231" s="22">
        <v>597820</v>
      </c>
      <c r="I231" s="22"/>
      <c r="J231" s="22">
        <v>802217</v>
      </c>
      <c r="K231" s="22">
        <v>8486790</v>
      </c>
      <c r="L231" s="22">
        <v>13270</v>
      </c>
      <c r="M231" s="22"/>
      <c r="N231" s="22"/>
    </row>
    <row r="232" spans="1:14" x14ac:dyDescent="0.25">
      <c r="A232" s="22" t="s">
        <v>120</v>
      </c>
      <c r="B232" s="22" t="s">
        <v>511</v>
      </c>
      <c r="C232" s="22" t="s">
        <v>580</v>
      </c>
      <c r="D232" s="22" t="s">
        <v>581</v>
      </c>
      <c r="E232" s="22">
        <v>0</v>
      </c>
      <c r="F232" s="22">
        <v>0</v>
      </c>
      <c r="G232" s="22">
        <v>14795335</v>
      </c>
      <c r="H232" s="22">
        <v>681230</v>
      </c>
      <c r="I232" s="22">
        <v>25010</v>
      </c>
      <c r="J232" s="22">
        <v>1248690</v>
      </c>
      <c r="K232" s="22">
        <v>12811115</v>
      </c>
      <c r="L232" s="22">
        <v>14990</v>
      </c>
      <c r="M232" s="22">
        <v>14300</v>
      </c>
      <c r="N232" s="22"/>
    </row>
    <row r="233" spans="1:14" x14ac:dyDescent="0.25">
      <c r="A233" s="22" t="s">
        <v>120</v>
      </c>
      <c r="B233" s="22" t="s">
        <v>511</v>
      </c>
      <c r="C233" s="22" t="s">
        <v>582</v>
      </c>
      <c r="D233" s="22" t="s">
        <v>583</v>
      </c>
      <c r="E233" s="22">
        <v>0</v>
      </c>
      <c r="F233" s="22">
        <v>0</v>
      </c>
      <c r="G233" s="22">
        <v>86234129</v>
      </c>
      <c r="H233" s="22">
        <v>1560320</v>
      </c>
      <c r="I233" s="22"/>
      <c r="J233" s="22">
        <v>5805320</v>
      </c>
      <c r="K233" s="22">
        <v>78832499</v>
      </c>
      <c r="L233" s="22">
        <v>35990</v>
      </c>
      <c r="M233" s="22"/>
      <c r="N233" s="22"/>
    </row>
    <row r="234" spans="1:14" x14ac:dyDescent="0.25">
      <c r="A234" s="22" t="s">
        <v>120</v>
      </c>
      <c r="B234" s="22" t="s">
        <v>511</v>
      </c>
      <c r="C234" s="22" t="s">
        <v>584</v>
      </c>
      <c r="D234" s="22" t="s">
        <v>585</v>
      </c>
      <c r="E234" s="22">
        <v>0</v>
      </c>
      <c r="F234" s="22">
        <v>0</v>
      </c>
      <c r="G234" s="22">
        <v>2330344</v>
      </c>
      <c r="H234" s="22">
        <v>748150</v>
      </c>
      <c r="I234" s="22"/>
      <c r="J234" s="22">
        <v>299347</v>
      </c>
      <c r="K234" s="22">
        <v>1282847</v>
      </c>
      <c r="L234" s="22"/>
      <c r="M234" s="22"/>
      <c r="N234" s="22"/>
    </row>
    <row r="235" spans="1:14" x14ac:dyDescent="0.25">
      <c r="A235" s="22" t="s">
        <v>120</v>
      </c>
      <c r="B235" s="22" t="s">
        <v>511</v>
      </c>
      <c r="C235" s="22" t="s">
        <v>586</v>
      </c>
      <c r="D235" s="22" t="s">
        <v>587</v>
      </c>
      <c r="E235" s="22">
        <v>0</v>
      </c>
      <c r="F235" s="22">
        <v>0</v>
      </c>
      <c r="G235" s="22">
        <v>8303343</v>
      </c>
      <c r="H235" s="22">
        <v>213550</v>
      </c>
      <c r="I235" s="22"/>
      <c r="J235" s="22">
        <v>1819161</v>
      </c>
      <c r="K235" s="22">
        <v>6265322</v>
      </c>
      <c r="L235" s="22">
        <v>5310</v>
      </c>
      <c r="M235" s="22"/>
      <c r="N235" s="22"/>
    </row>
    <row r="236" spans="1:14" x14ac:dyDescent="0.25">
      <c r="A236" s="22" t="s">
        <v>120</v>
      </c>
      <c r="B236" s="22" t="s">
        <v>511</v>
      </c>
      <c r="C236" s="22" t="s">
        <v>588</v>
      </c>
      <c r="D236" s="22" t="s">
        <v>589</v>
      </c>
      <c r="E236" s="22">
        <v>0</v>
      </c>
      <c r="F236" s="22">
        <v>0</v>
      </c>
      <c r="G236" s="22">
        <v>5019287</v>
      </c>
      <c r="H236" s="22">
        <v>132120</v>
      </c>
      <c r="I236" s="22"/>
      <c r="J236" s="22">
        <v>160715</v>
      </c>
      <c r="K236" s="22">
        <v>4726452</v>
      </c>
      <c r="L236" s="22"/>
      <c r="M236" s="22"/>
      <c r="N236" s="22"/>
    </row>
    <row r="237" spans="1:14" x14ac:dyDescent="0.25">
      <c r="A237" s="22" t="s">
        <v>120</v>
      </c>
      <c r="B237" s="22" t="s">
        <v>511</v>
      </c>
      <c r="C237" s="22" t="s">
        <v>590</v>
      </c>
      <c r="D237" s="22" t="s">
        <v>591</v>
      </c>
      <c r="E237" s="22">
        <v>0</v>
      </c>
      <c r="F237" s="22">
        <v>0</v>
      </c>
      <c r="G237" s="22">
        <v>19927073</v>
      </c>
      <c r="H237" s="22">
        <v>830120</v>
      </c>
      <c r="I237" s="22">
        <v>68330</v>
      </c>
      <c r="J237" s="22">
        <v>1806900</v>
      </c>
      <c r="K237" s="22">
        <v>17036283</v>
      </c>
      <c r="L237" s="22"/>
      <c r="M237" s="22">
        <v>185440</v>
      </c>
      <c r="N237" s="22"/>
    </row>
    <row r="238" spans="1:14" x14ac:dyDescent="0.25">
      <c r="A238" s="22" t="s">
        <v>120</v>
      </c>
      <c r="B238" s="22" t="s">
        <v>511</v>
      </c>
      <c r="C238" s="22" t="s">
        <v>592</v>
      </c>
      <c r="D238" s="22" t="s">
        <v>593</v>
      </c>
      <c r="E238" s="22">
        <v>0</v>
      </c>
      <c r="F238" s="22">
        <v>0</v>
      </c>
      <c r="G238" s="22">
        <v>18623026</v>
      </c>
      <c r="H238" s="22">
        <v>460620</v>
      </c>
      <c r="I238" s="22">
        <v>9760</v>
      </c>
      <c r="J238" s="22">
        <v>1789704</v>
      </c>
      <c r="K238" s="22">
        <v>16333782</v>
      </c>
      <c r="L238" s="22">
        <v>17340</v>
      </c>
      <c r="M238" s="22">
        <v>11820</v>
      </c>
      <c r="N238" s="22"/>
    </row>
    <row r="239" spans="1:14" x14ac:dyDescent="0.25">
      <c r="A239" s="22" t="s">
        <v>120</v>
      </c>
      <c r="B239" s="22" t="s">
        <v>511</v>
      </c>
      <c r="C239" s="22" t="s">
        <v>594</v>
      </c>
      <c r="D239" s="22" t="s">
        <v>595</v>
      </c>
      <c r="E239" s="22">
        <v>0</v>
      </c>
      <c r="F239" s="22">
        <v>0</v>
      </c>
      <c r="G239" s="22">
        <v>4361522</v>
      </c>
      <c r="H239" s="22">
        <v>328140</v>
      </c>
      <c r="I239" s="22"/>
      <c r="J239" s="22">
        <v>825430</v>
      </c>
      <c r="K239" s="22">
        <v>3207952</v>
      </c>
      <c r="L239" s="22"/>
      <c r="M239" s="22"/>
      <c r="N239" s="22"/>
    </row>
    <row r="240" spans="1:14" x14ac:dyDescent="0.25">
      <c r="A240" s="22" t="s">
        <v>120</v>
      </c>
      <c r="B240" s="22" t="s">
        <v>511</v>
      </c>
      <c r="C240" s="22" t="s">
        <v>596</v>
      </c>
      <c r="D240" s="22" t="s">
        <v>597</v>
      </c>
      <c r="E240" s="22">
        <v>0</v>
      </c>
      <c r="F240" s="22">
        <v>0</v>
      </c>
      <c r="G240" s="22">
        <v>29915827</v>
      </c>
      <c r="H240" s="22">
        <v>1041880</v>
      </c>
      <c r="I240" s="22">
        <v>203640</v>
      </c>
      <c r="J240" s="22">
        <v>7434158</v>
      </c>
      <c r="K240" s="22">
        <v>21012439</v>
      </c>
      <c r="L240" s="22">
        <v>213970</v>
      </c>
      <c r="M240" s="22">
        <v>9740</v>
      </c>
      <c r="N240" s="22"/>
    </row>
    <row r="241" spans="1:14" x14ac:dyDescent="0.25">
      <c r="A241" s="22" t="s">
        <v>120</v>
      </c>
      <c r="B241" s="22" t="s">
        <v>511</v>
      </c>
      <c r="C241" s="22" t="s">
        <v>598</v>
      </c>
      <c r="D241" s="22" t="s">
        <v>599</v>
      </c>
      <c r="E241" s="22">
        <v>0</v>
      </c>
      <c r="F241" s="22">
        <v>0</v>
      </c>
      <c r="G241" s="22">
        <v>38006036</v>
      </c>
      <c r="H241" s="22">
        <v>1700340</v>
      </c>
      <c r="I241" s="22">
        <v>16770</v>
      </c>
      <c r="J241" s="22">
        <v>4742107</v>
      </c>
      <c r="K241" s="22">
        <v>31518089</v>
      </c>
      <c r="L241" s="22">
        <v>18290</v>
      </c>
      <c r="M241" s="22">
        <v>10440</v>
      </c>
      <c r="N241" s="22"/>
    </row>
    <row r="242" spans="1:14" x14ac:dyDescent="0.25">
      <c r="A242" s="22" t="s">
        <v>120</v>
      </c>
      <c r="B242" s="22" t="s">
        <v>511</v>
      </c>
      <c r="C242" s="22" t="s">
        <v>600</v>
      </c>
      <c r="D242" s="22" t="s">
        <v>601</v>
      </c>
      <c r="E242" s="22">
        <v>0</v>
      </c>
      <c r="F242" s="22">
        <v>0</v>
      </c>
      <c r="G242" s="22">
        <v>8439163</v>
      </c>
      <c r="H242" s="22">
        <v>358930</v>
      </c>
      <c r="I242" s="22"/>
      <c r="J242" s="22">
        <v>399471</v>
      </c>
      <c r="K242" s="22">
        <v>7624422</v>
      </c>
      <c r="L242" s="22">
        <v>23250</v>
      </c>
      <c r="M242" s="22">
        <v>33090</v>
      </c>
      <c r="N242" s="22"/>
    </row>
    <row r="243" spans="1:14" x14ac:dyDescent="0.25">
      <c r="A243" s="22" t="s">
        <v>120</v>
      </c>
      <c r="B243" s="22" t="s">
        <v>511</v>
      </c>
      <c r="C243" s="22" t="s">
        <v>602</v>
      </c>
      <c r="D243" s="22" t="s">
        <v>603</v>
      </c>
      <c r="E243" s="22">
        <v>0</v>
      </c>
      <c r="F243" s="22">
        <v>0</v>
      </c>
      <c r="G243" s="22">
        <v>11313090</v>
      </c>
      <c r="H243" s="22">
        <v>608900</v>
      </c>
      <c r="I243" s="22">
        <v>7200</v>
      </c>
      <c r="J243" s="22">
        <v>1535780</v>
      </c>
      <c r="K243" s="22">
        <v>9136600</v>
      </c>
      <c r="L243" s="22">
        <v>7990</v>
      </c>
      <c r="M243" s="22">
        <v>16620</v>
      </c>
      <c r="N243" s="22"/>
    </row>
    <row r="244" spans="1:14" x14ac:dyDescent="0.25">
      <c r="A244" s="22" t="s">
        <v>120</v>
      </c>
      <c r="B244" s="22" t="s">
        <v>511</v>
      </c>
      <c r="C244" s="22" t="s">
        <v>604</v>
      </c>
      <c r="D244" s="22" t="s">
        <v>605</v>
      </c>
      <c r="E244" s="22">
        <v>0</v>
      </c>
      <c r="F244" s="22">
        <v>0</v>
      </c>
      <c r="G244" s="22">
        <v>29837981</v>
      </c>
      <c r="H244" s="22">
        <v>1228660</v>
      </c>
      <c r="I244" s="22">
        <v>11400</v>
      </c>
      <c r="J244" s="22">
        <v>2119316</v>
      </c>
      <c r="K244" s="22">
        <v>26453715</v>
      </c>
      <c r="L244" s="22">
        <v>24890</v>
      </c>
      <c r="M244" s="22"/>
      <c r="N244" s="22"/>
    </row>
    <row r="245" spans="1:14" x14ac:dyDescent="0.25">
      <c r="A245" s="22" t="s">
        <v>120</v>
      </c>
      <c r="B245" s="22" t="s">
        <v>511</v>
      </c>
      <c r="C245" s="22" t="s">
        <v>606</v>
      </c>
      <c r="D245" s="22" t="s">
        <v>607</v>
      </c>
      <c r="E245" s="22">
        <v>0</v>
      </c>
      <c r="F245" s="22">
        <v>0</v>
      </c>
      <c r="G245" s="22">
        <v>18867564</v>
      </c>
      <c r="H245" s="22">
        <v>587050</v>
      </c>
      <c r="I245" s="22">
        <v>1659920</v>
      </c>
      <c r="J245" s="22">
        <v>2192970</v>
      </c>
      <c r="K245" s="22">
        <v>14425934</v>
      </c>
      <c r="L245" s="22">
        <v>1690</v>
      </c>
      <c r="M245" s="22"/>
      <c r="N245" s="22"/>
    </row>
    <row r="246" spans="1:14" x14ac:dyDescent="0.25">
      <c r="A246" s="22" t="s">
        <v>120</v>
      </c>
      <c r="B246" s="22" t="s">
        <v>511</v>
      </c>
      <c r="C246" s="22" t="s">
        <v>608</v>
      </c>
      <c r="D246" s="22" t="s">
        <v>609</v>
      </c>
      <c r="E246" s="22">
        <v>0</v>
      </c>
      <c r="F246" s="22">
        <v>0</v>
      </c>
      <c r="G246" s="22">
        <v>729440</v>
      </c>
      <c r="H246" s="22">
        <v>80480</v>
      </c>
      <c r="I246" s="22"/>
      <c r="J246" s="22">
        <v>65233</v>
      </c>
      <c r="K246" s="22">
        <v>547207</v>
      </c>
      <c r="L246" s="22"/>
      <c r="M246" s="22">
        <v>36520</v>
      </c>
      <c r="N246" s="22"/>
    </row>
    <row r="247" spans="1:14" x14ac:dyDescent="0.25">
      <c r="A247" s="22" t="s">
        <v>120</v>
      </c>
      <c r="B247" s="22" t="s">
        <v>511</v>
      </c>
      <c r="C247" s="22" t="s">
        <v>610</v>
      </c>
      <c r="D247" s="22" t="s">
        <v>611</v>
      </c>
      <c r="E247" s="22">
        <v>0</v>
      </c>
      <c r="F247" s="22">
        <v>0</v>
      </c>
      <c r="G247" s="22">
        <v>2702561</v>
      </c>
      <c r="H247" s="22">
        <v>246580</v>
      </c>
      <c r="I247" s="22">
        <v>33510</v>
      </c>
      <c r="J247" s="22">
        <v>588459</v>
      </c>
      <c r="K247" s="22">
        <v>1821062</v>
      </c>
      <c r="L247" s="22"/>
      <c r="M247" s="22">
        <v>12950</v>
      </c>
      <c r="N247" s="22"/>
    </row>
    <row r="248" spans="1:14" x14ac:dyDescent="0.25">
      <c r="A248" s="22" t="s">
        <v>120</v>
      </c>
      <c r="B248" s="22" t="s">
        <v>511</v>
      </c>
      <c r="C248" s="22" t="s">
        <v>612</v>
      </c>
      <c r="D248" s="22" t="s">
        <v>613</v>
      </c>
      <c r="E248" s="22">
        <v>0</v>
      </c>
      <c r="F248" s="22">
        <v>0</v>
      </c>
      <c r="G248" s="22">
        <v>3545649</v>
      </c>
      <c r="H248" s="22">
        <v>198780</v>
      </c>
      <c r="I248" s="22">
        <v>73010</v>
      </c>
      <c r="J248" s="22">
        <v>555260</v>
      </c>
      <c r="K248" s="22">
        <v>2714309</v>
      </c>
      <c r="L248" s="22">
        <v>4290</v>
      </c>
      <c r="M248" s="22"/>
      <c r="N248" s="22"/>
    </row>
    <row r="249" spans="1:14" x14ac:dyDescent="0.25">
      <c r="A249" s="22" t="s">
        <v>120</v>
      </c>
      <c r="B249" s="22" t="s">
        <v>511</v>
      </c>
      <c r="C249" s="22" t="s">
        <v>614</v>
      </c>
      <c r="D249" s="22" t="s">
        <v>615</v>
      </c>
      <c r="E249" s="22">
        <v>0</v>
      </c>
      <c r="F249" s="22">
        <v>0</v>
      </c>
      <c r="G249" s="22">
        <v>31886660</v>
      </c>
      <c r="H249" s="22">
        <v>601620</v>
      </c>
      <c r="I249" s="22"/>
      <c r="J249" s="22">
        <v>1190980</v>
      </c>
      <c r="K249" s="22">
        <v>29902370</v>
      </c>
      <c r="L249" s="22">
        <v>139470</v>
      </c>
      <c r="M249" s="22">
        <v>52220</v>
      </c>
      <c r="N249" s="22"/>
    </row>
    <row r="250" spans="1:14" x14ac:dyDescent="0.25">
      <c r="A250" s="22" t="s">
        <v>120</v>
      </c>
      <c r="B250" s="22" t="s">
        <v>511</v>
      </c>
      <c r="C250" s="22" t="s">
        <v>616</v>
      </c>
      <c r="D250" s="22" t="s">
        <v>617</v>
      </c>
      <c r="E250" s="22">
        <v>0</v>
      </c>
      <c r="F250" s="22">
        <v>0</v>
      </c>
      <c r="G250" s="22">
        <v>6541473</v>
      </c>
      <c r="H250" s="22">
        <v>247730</v>
      </c>
      <c r="I250" s="22"/>
      <c r="J250" s="22">
        <v>671033</v>
      </c>
      <c r="K250" s="22">
        <v>5610150</v>
      </c>
      <c r="L250" s="22"/>
      <c r="M250" s="22">
        <v>12560</v>
      </c>
      <c r="N250" s="22"/>
    </row>
    <row r="251" spans="1:14" x14ac:dyDescent="0.25">
      <c r="A251" s="22" t="s">
        <v>120</v>
      </c>
      <c r="B251" s="22" t="s">
        <v>511</v>
      </c>
      <c r="C251" s="22" t="s">
        <v>618</v>
      </c>
      <c r="D251" s="22" t="s">
        <v>619</v>
      </c>
      <c r="E251" s="22">
        <v>0</v>
      </c>
      <c r="F251" s="22">
        <v>0</v>
      </c>
      <c r="G251" s="22">
        <v>10380958</v>
      </c>
      <c r="H251" s="22">
        <v>478770</v>
      </c>
      <c r="I251" s="22"/>
      <c r="J251" s="22">
        <v>339520</v>
      </c>
      <c r="K251" s="22">
        <v>9561418</v>
      </c>
      <c r="L251" s="22">
        <v>1250</v>
      </c>
      <c r="M251" s="22"/>
      <c r="N251" s="22"/>
    </row>
    <row r="252" spans="1:14" x14ac:dyDescent="0.25">
      <c r="A252" s="22" t="s">
        <v>120</v>
      </c>
      <c r="B252" s="22" t="s">
        <v>511</v>
      </c>
      <c r="C252" s="22" t="s">
        <v>620</v>
      </c>
      <c r="D252" s="22" t="s">
        <v>621</v>
      </c>
      <c r="E252" s="22">
        <v>0</v>
      </c>
      <c r="F252" s="22">
        <v>0</v>
      </c>
      <c r="G252" s="22">
        <v>14870828</v>
      </c>
      <c r="H252" s="22">
        <v>1071770</v>
      </c>
      <c r="I252" s="22">
        <v>836300</v>
      </c>
      <c r="J252" s="22">
        <v>3710010</v>
      </c>
      <c r="K252" s="22">
        <v>9238988</v>
      </c>
      <c r="L252" s="22">
        <v>13760</v>
      </c>
      <c r="M252" s="22"/>
      <c r="N252" s="22"/>
    </row>
    <row r="253" spans="1:14" x14ac:dyDescent="0.25">
      <c r="A253" s="22" t="s">
        <v>120</v>
      </c>
      <c r="B253" s="22" t="s">
        <v>511</v>
      </c>
      <c r="C253" s="22" t="s">
        <v>622</v>
      </c>
      <c r="D253" s="22" t="s">
        <v>623</v>
      </c>
      <c r="E253" s="22">
        <v>0</v>
      </c>
      <c r="F253" s="22">
        <v>0</v>
      </c>
      <c r="G253" s="22">
        <v>19493017</v>
      </c>
      <c r="H253" s="22">
        <v>2235450</v>
      </c>
      <c r="I253" s="22">
        <v>55750</v>
      </c>
      <c r="J253" s="22">
        <v>1856625</v>
      </c>
      <c r="K253" s="22">
        <v>14987722</v>
      </c>
      <c r="L253" s="22">
        <v>13720</v>
      </c>
      <c r="M253" s="22">
        <v>343750</v>
      </c>
      <c r="N253" s="22"/>
    </row>
    <row r="254" spans="1:14" x14ac:dyDescent="0.25">
      <c r="A254" s="22" t="s">
        <v>120</v>
      </c>
      <c r="B254" s="22" t="s">
        <v>511</v>
      </c>
      <c r="C254" s="22" t="s">
        <v>624</v>
      </c>
      <c r="D254" s="22" t="s">
        <v>625</v>
      </c>
      <c r="E254" s="22">
        <v>0</v>
      </c>
      <c r="F254" s="22">
        <v>0</v>
      </c>
      <c r="G254" s="22">
        <v>7011867</v>
      </c>
      <c r="H254" s="22">
        <v>585690</v>
      </c>
      <c r="I254" s="22"/>
      <c r="J254" s="22">
        <v>680040</v>
      </c>
      <c r="K254" s="22">
        <v>5735297</v>
      </c>
      <c r="L254" s="22"/>
      <c r="M254" s="22">
        <v>10840</v>
      </c>
      <c r="N254" s="22"/>
    </row>
    <row r="255" spans="1:14" x14ac:dyDescent="0.25">
      <c r="A255" s="22" t="s">
        <v>120</v>
      </c>
      <c r="B255" s="22" t="s">
        <v>511</v>
      </c>
      <c r="C255" s="22" t="s">
        <v>626</v>
      </c>
      <c r="D255" s="22" t="s">
        <v>627</v>
      </c>
      <c r="E255" s="22">
        <v>0</v>
      </c>
      <c r="F255" s="22">
        <v>0</v>
      </c>
      <c r="G255" s="22">
        <v>11049614</v>
      </c>
      <c r="H255" s="22">
        <v>377030</v>
      </c>
      <c r="I255" s="22">
        <v>156850</v>
      </c>
      <c r="J255" s="22">
        <v>1640190</v>
      </c>
      <c r="K255" s="22">
        <v>8861064</v>
      </c>
      <c r="L255" s="22">
        <v>600</v>
      </c>
      <c r="M255" s="22">
        <v>13880</v>
      </c>
      <c r="N255" s="22"/>
    </row>
    <row r="256" spans="1:14" x14ac:dyDescent="0.25">
      <c r="A256" s="22" t="s">
        <v>120</v>
      </c>
      <c r="B256" s="22" t="s">
        <v>511</v>
      </c>
      <c r="C256" s="22" t="s">
        <v>628</v>
      </c>
      <c r="D256" s="22" t="s">
        <v>629</v>
      </c>
      <c r="E256" s="22">
        <v>0</v>
      </c>
      <c r="F256" s="22">
        <v>0</v>
      </c>
      <c r="G256" s="22">
        <v>49256124</v>
      </c>
      <c r="H256" s="22">
        <v>1804600</v>
      </c>
      <c r="I256" s="22">
        <v>221100</v>
      </c>
      <c r="J256" s="22">
        <v>10715084</v>
      </c>
      <c r="K256" s="22">
        <v>36440860</v>
      </c>
      <c r="L256" s="22">
        <v>63080</v>
      </c>
      <c r="M256" s="22">
        <v>11400</v>
      </c>
      <c r="N256" s="22"/>
    </row>
    <row r="257" spans="1:14" x14ac:dyDescent="0.25">
      <c r="A257" s="22" t="s">
        <v>120</v>
      </c>
      <c r="B257" s="22" t="s">
        <v>511</v>
      </c>
      <c r="C257" s="22" t="s">
        <v>630</v>
      </c>
      <c r="D257" s="22" t="s">
        <v>631</v>
      </c>
      <c r="E257" s="22">
        <v>0</v>
      </c>
      <c r="F257" s="22">
        <v>0</v>
      </c>
      <c r="G257" s="22">
        <v>9375325</v>
      </c>
      <c r="H257" s="22">
        <v>1180930</v>
      </c>
      <c r="I257" s="22">
        <v>61000</v>
      </c>
      <c r="J257" s="22">
        <v>1427417</v>
      </c>
      <c r="K257" s="22">
        <v>6683708</v>
      </c>
      <c r="L257" s="22"/>
      <c r="M257" s="22">
        <v>22270</v>
      </c>
      <c r="N257" s="22"/>
    </row>
    <row r="258" spans="1:14" x14ac:dyDescent="0.25">
      <c r="A258" s="22" t="s">
        <v>120</v>
      </c>
      <c r="B258" s="22" t="s">
        <v>511</v>
      </c>
      <c r="C258" s="22" t="s">
        <v>632</v>
      </c>
      <c r="D258" s="22" t="s">
        <v>633</v>
      </c>
      <c r="E258" s="22">
        <v>0</v>
      </c>
      <c r="F258" s="22">
        <v>0</v>
      </c>
      <c r="G258" s="22">
        <v>29702446</v>
      </c>
      <c r="H258" s="22">
        <v>916070</v>
      </c>
      <c r="I258" s="22">
        <v>338010</v>
      </c>
      <c r="J258" s="22">
        <v>4191515</v>
      </c>
      <c r="K258" s="22">
        <v>24089881</v>
      </c>
      <c r="L258" s="22"/>
      <c r="M258" s="22">
        <v>166970</v>
      </c>
      <c r="N258" s="22"/>
    </row>
    <row r="259" spans="1:14" x14ac:dyDescent="0.25">
      <c r="A259" s="22" t="s">
        <v>120</v>
      </c>
      <c r="B259" s="22" t="s">
        <v>511</v>
      </c>
      <c r="C259" s="22" t="s">
        <v>634</v>
      </c>
      <c r="D259" s="22" t="s">
        <v>635</v>
      </c>
      <c r="E259" s="22">
        <v>0</v>
      </c>
      <c r="F259" s="22">
        <v>0</v>
      </c>
      <c r="G259" s="22">
        <v>51302255</v>
      </c>
      <c r="H259" s="22">
        <v>1488480</v>
      </c>
      <c r="I259" s="22">
        <v>45440</v>
      </c>
      <c r="J259" s="22">
        <v>2975446</v>
      </c>
      <c r="K259" s="22">
        <v>46758649</v>
      </c>
      <c r="L259" s="22">
        <v>2340</v>
      </c>
      <c r="M259" s="22">
        <v>31900</v>
      </c>
      <c r="N259" s="22"/>
    </row>
    <row r="260" spans="1:14" x14ac:dyDescent="0.25">
      <c r="A260" s="22" t="s">
        <v>120</v>
      </c>
      <c r="B260" s="22" t="s">
        <v>511</v>
      </c>
      <c r="C260" s="22" t="s">
        <v>1149</v>
      </c>
      <c r="D260" s="22" t="s">
        <v>1150</v>
      </c>
      <c r="E260" s="22">
        <v>0</v>
      </c>
      <c r="F260" s="22">
        <v>0</v>
      </c>
      <c r="G260" s="22">
        <v>8811998</v>
      </c>
      <c r="H260" s="22">
        <v>331550</v>
      </c>
      <c r="I260" s="22"/>
      <c r="J260" s="22">
        <v>2207535</v>
      </c>
      <c r="K260" s="22">
        <v>6266443</v>
      </c>
      <c r="L260" s="22"/>
      <c r="M260" s="22">
        <v>6470</v>
      </c>
      <c r="N260" s="22"/>
    </row>
    <row r="261" spans="1:14" x14ac:dyDescent="0.25">
      <c r="A261" s="22" t="s">
        <v>120</v>
      </c>
      <c r="B261" s="22" t="s">
        <v>511</v>
      </c>
      <c r="C261" s="22" t="s">
        <v>636</v>
      </c>
      <c r="D261" s="22" t="s">
        <v>637</v>
      </c>
      <c r="E261" s="22">
        <v>0</v>
      </c>
      <c r="F261" s="22">
        <v>0</v>
      </c>
      <c r="G261" s="22">
        <v>61484821</v>
      </c>
      <c r="H261" s="22">
        <v>1047460</v>
      </c>
      <c r="I261" s="22">
        <v>1360320</v>
      </c>
      <c r="J261" s="22">
        <v>8888415</v>
      </c>
      <c r="K261" s="22">
        <v>50111056</v>
      </c>
      <c r="L261" s="22">
        <v>77570</v>
      </c>
      <c r="M261" s="22"/>
      <c r="N261" s="22"/>
    </row>
    <row r="262" spans="1:14" x14ac:dyDescent="0.25">
      <c r="A262" s="22" t="s">
        <v>120</v>
      </c>
      <c r="B262" s="22" t="s">
        <v>511</v>
      </c>
      <c r="C262" s="22" t="s">
        <v>638</v>
      </c>
      <c r="D262" s="22" t="s">
        <v>639</v>
      </c>
      <c r="E262" s="22">
        <v>0</v>
      </c>
      <c r="F262" s="22">
        <v>0</v>
      </c>
      <c r="G262" s="22">
        <v>9505122</v>
      </c>
      <c r="H262" s="22">
        <v>302080</v>
      </c>
      <c r="I262" s="22"/>
      <c r="J262" s="22">
        <v>1309500</v>
      </c>
      <c r="K262" s="22">
        <v>7733002</v>
      </c>
      <c r="L262" s="22">
        <v>160540</v>
      </c>
      <c r="M262" s="22"/>
      <c r="N262" s="22"/>
    </row>
    <row r="263" spans="1:14" x14ac:dyDescent="0.25">
      <c r="A263" s="22" t="s">
        <v>120</v>
      </c>
      <c r="B263" s="22" t="s">
        <v>511</v>
      </c>
      <c r="C263" s="22" t="s">
        <v>640</v>
      </c>
      <c r="D263" s="22" t="s">
        <v>641</v>
      </c>
      <c r="E263" s="22">
        <v>0</v>
      </c>
      <c r="F263" s="22">
        <v>0</v>
      </c>
      <c r="G263" s="22">
        <v>39783868</v>
      </c>
      <c r="H263" s="22">
        <v>2345450</v>
      </c>
      <c r="I263" s="22">
        <v>964040</v>
      </c>
      <c r="J263" s="22">
        <v>6373775</v>
      </c>
      <c r="K263" s="22">
        <v>30084143</v>
      </c>
      <c r="L263" s="22">
        <v>16460</v>
      </c>
      <c r="M263" s="22"/>
      <c r="N263" s="22"/>
    </row>
    <row r="264" spans="1:14" x14ac:dyDescent="0.25">
      <c r="A264" s="22" t="s">
        <v>120</v>
      </c>
      <c r="B264" s="22" t="s">
        <v>511</v>
      </c>
      <c r="C264" s="22" t="s">
        <v>642</v>
      </c>
      <c r="D264" s="22" t="s">
        <v>643</v>
      </c>
      <c r="E264" s="22">
        <v>0</v>
      </c>
      <c r="F264" s="22">
        <v>0</v>
      </c>
      <c r="G264" s="22">
        <v>9104260</v>
      </c>
      <c r="H264" s="22">
        <v>615300</v>
      </c>
      <c r="I264" s="22">
        <v>45590</v>
      </c>
      <c r="J264" s="22">
        <v>2299270</v>
      </c>
      <c r="K264" s="22">
        <v>6110800</v>
      </c>
      <c r="L264" s="22">
        <v>720</v>
      </c>
      <c r="M264" s="22">
        <v>32580</v>
      </c>
      <c r="N264" s="22"/>
    </row>
    <row r="265" spans="1:14" x14ac:dyDescent="0.25">
      <c r="A265" s="22" t="s">
        <v>120</v>
      </c>
      <c r="B265" s="22" t="s">
        <v>511</v>
      </c>
      <c r="C265" s="22" t="s">
        <v>644</v>
      </c>
      <c r="D265" s="22" t="s">
        <v>645</v>
      </c>
      <c r="E265" s="22">
        <v>0</v>
      </c>
      <c r="F265" s="22">
        <v>0</v>
      </c>
      <c r="G265" s="22">
        <v>30250762</v>
      </c>
      <c r="H265" s="22">
        <v>1588830</v>
      </c>
      <c r="I265" s="22">
        <v>26040</v>
      </c>
      <c r="J265" s="22">
        <v>2965178</v>
      </c>
      <c r="K265" s="22">
        <v>25645824</v>
      </c>
      <c r="L265" s="22">
        <v>3240</v>
      </c>
      <c r="M265" s="22">
        <v>21650</v>
      </c>
      <c r="N265" s="22"/>
    </row>
    <row r="266" spans="1:14" x14ac:dyDescent="0.25">
      <c r="A266" s="22" t="s">
        <v>120</v>
      </c>
      <c r="B266" s="22" t="s">
        <v>511</v>
      </c>
      <c r="C266" s="22" t="s">
        <v>646</v>
      </c>
      <c r="D266" s="22" t="s">
        <v>647</v>
      </c>
      <c r="E266" s="22">
        <v>0</v>
      </c>
      <c r="F266" s="22">
        <v>0</v>
      </c>
      <c r="G266" s="22">
        <v>29640862</v>
      </c>
      <c r="H266" s="22">
        <v>715510</v>
      </c>
      <c r="I266" s="22">
        <v>225290</v>
      </c>
      <c r="J266" s="22">
        <v>2128240</v>
      </c>
      <c r="K266" s="22">
        <v>26566492</v>
      </c>
      <c r="L266" s="22">
        <v>5330</v>
      </c>
      <c r="M266" s="22"/>
      <c r="N266" s="22"/>
    </row>
    <row r="267" spans="1:14" x14ac:dyDescent="0.25">
      <c r="A267" s="22" t="s">
        <v>120</v>
      </c>
      <c r="B267" s="22" t="s">
        <v>511</v>
      </c>
      <c r="C267" s="22" t="s">
        <v>648</v>
      </c>
      <c r="D267" s="22" t="s">
        <v>649</v>
      </c>
      <c r="E267" s="22">
        <v>0</v>
      </c>
      <c r="F267" s="22">
        <v>0</v>
      </c>
      <c r="G267" s="22">
        <v>7183279</v>
      </c>
      <c r="H267" s="22">
        <v>164320</v>
      </c>
      <c r="I267" s="22"/>
      <c r="J267" s="22">
        <v>1329291</v>
      </c>
      <c r="K267" s="22">
        <v>5687198</v>
      </c>
      <c r="L267" s="22">
        <v>2470</v>
      </c>
      <c r="M267" s="22"/>
      <c r="N267" s="22"/>
    </row>
    <row r="268" spans="1:14" x14ac:dyDescent="0.25">
      <c r="A268" s="22" t="s">
        <v>120</v>
      </c>
      <c r="B268" s="22" t="s">
        <v>511</v>
      </c>
      <c r="C268" s="22" t="s">
        <v>650</v>
      </c>
      <c r="D268" s="22" t="s">
        <v>651</v>
      </c>
      <c r="E268" s="22">
        <v>0</v>
      </c>
      <c r="F268" s="22">
        <v>0</v>
      </c>
      <c r="G268" s="22">
        <v>9632535</v>
      </c>
      <c r="H268" s="22">
        <v>548720</v>
      </c>
      <c r="I268" s="22"/>
      <c r="J268" s="22">
        <v>393240</v>
      </c>
      <c r="K268" s="22">
        <v>8647775</v>
      </c>
      <c r="L268" s="22">
        <v>14790</v>
      </c>
      <c r="M268" s="22">
        <v>28010</v>
      </c>
      <c r="N268" s="22"/>
    </row>
    <row r="269" spans="1:14" x14ac:dyDescent="0.25">
      <c r="A269" s="22" t="s">
        <v>120</v>
      </c>
      <c r="B269" s="22" t="s">
        <v>511</v>
      </c>
      <c r="C269" s="22" t="s">
        <v>652</v>
      </c>
      <c r="D269" s="22" t="s">
        <v>653</v>
      </c>
      <c r="E269" s="22">
        <v>0</v>
      </c>
      <c r="F269" s="22">
        <v>0</v>
      </c>
      <c r="G269" s="22">
        <v>12279922</v>
      </c>
      <c r="H269" s="22">
        <v>575110</v>
      </c>
      <c r="I269" s="22">
        <v>202830</v>
      </c>
      <c r="J269" s="22">
        <v>835710</v>
      </c>
      <c r="K269" s="22">
        <v>10513712</v>
      </c>
      <c r="L269" s="22">
        <v>126140</v>
      </c>
      <c r="M269" s="22">
        <v>26420</v>
      </c>
      <c r="N269" s="22"/>
    </row>
    <row r="270" spans="1:14" x14ac:dyDescent="0.25">
      <c r="A270" s="22" t="s">
        <v>120</v>
      </c>
      <c r="B270" s="22" t="s">
        <v>511</v>
      </c>
      <c r="C270" s="22" t="s">
        <v>654</v>
      </c>
      <c r="D270" s="22" t="s">
        <v>655</v>
      </c>
      <c r="E270" s="22">
        <v>0</v>
      </c>
      <c r="F270" s="22">
        <v>0</v>
      </c>
      <c r="G270" s="22">
        <v>11204391</v>
      </c>
      <c r="H270" s="22">
        <v>530190</v>
      </c>
      <c r="I270" s="22">
        <v>26700</v>
      </c>
      <c r="J270" s="22">
        <v>757989</v>
      </c>
      <c r="K270" s="22">
        <v>9846382</v>
      </c>
      <c r="L270" s="22">
        <v>43130</v>
      </c>
      <c r="M270" s="22"/>
      <c r="N270" s="22"/>
    </row>
    <row r="271" spans="1:14" x14ac:dyDescent="0.25">
      <c r="A271" s="22" t="s">
        <v>120</v>
      </c>
      <c r="B271" s="22" t="s">
        <v>511</v>
      </c>
      <c r="C271" s="22" t="s">
        <v>656</v>
      </c>
      <c r="D271" s="22" t="s">
        <v>657</v>
      </c>
      <c r="E271" s="22">
        <v>0</v>
      </c>
      <c r="F271" s="22">
        <v>0</v>
      </c>
      <c r="G271" s="22">
        <v>1517285</v>
      </c>
      <c r="H271" s="22">
        <v>219940</v>
      </c>
      <c r="I271" s="22"/>
      <c r="J271" s="22">
        <v>148990</v>
      </c>
      <c r="K271" s="22">
        <v>1130105</v>
      </c>
      <c r="L271" s="22"/>
      <c r="M271" s="22">
        <v>18250</v>
      </c>
      <c r="N271" s="22"/>
    </row>
    <row r="272" spans="1:14" x14ac:dyDescent="0.25">
      <c r="A272" s="22" t="s">
        <v>120</v>
      </c>
      <c r="B272" s="22" t="s">
        <v>511</v>
      </c>
      <c r="C272" s="22" t="s">
        <v>658</v>
      </c>
      <c r="D272" s="22" t="s">
        <v>659</v>
      </c>
      <c r="E272" s="22">
        <v>0</v>
      </c>
      <c r="F272" s="22">
        <v>0</v>
      </c>
      <c r="G272" s="22">
        <v>24011839</v>
      </c>
      <c r="H272" s="22">
        <v>959750</v>
      </c>
      <c r="I272" s="22">
        <v>750740</v>
      </c>
      <c r="J272" s="22">
        <v>6808199</v>
      </c>
      <c r="K272" s="22">
        <v>15456270</v>
      </c>
      <c r="L272" s="22">
        <v>18710</v>
      </c>
      <c r="M272" s="22">
        <v>18170</v>
      </c>
      <c r="N272" s="22"/>
    </row>
    <row r="273" spans="1:14" x14ac:dyDescent="0.25">
      <c r="A273" s="22" t="s">
        <v>120</v>
      </c>
      <c r="B273" s="22" t="s">
        <v>511</v>
      </c>
      <c r="C273" s="22" t="s">
        <v>660</v>
      </c>
      <c r="D273" s="22" t="s">
        <v>661</v>
      </c>
      <c r="E273" s="22">
        <v>0</v>
      </c>
      <c r="F273" s="22">
        <v>0</v>
      </c>
      <c r="G273" s="22">
        <v>49418338</v>
      </c>
      <c r="H273" s="22">
        <v>802880</v>
      </c>
      <c r="I273" s="22">
        <v>278030</v>
      </c>
      <c r="J273" s="22">
        <v>3828619</v>
      </c>
      <c r="K273" s="22">
        <v>44374629</v>
      </c>
      <c r="L273" s="22">
        <v>30940</v>
      </c>
      <c r="M273" s="22">
        <v>103240</v>
      </c>
      <c r="N273" s="22"/>
    </row>
    <row r="274" spans="1:14" x14ac:dyDescent="0.25">
      <c r="A274" s="22" t="s">
        <v>120</v>
      </c>
      <c r="B274" s="22" t="s">
        <v>511</v>
      </c>
      <c r="C274" s="22" t="s">
        <v>662</v>
      </c>
      <c r="D274" s="22" t="s">
        <v>663</v>
      </c>
      <c r="E274" s="22">
        <v>0</v>
      </c>
      <c r="F274" s="22">
        <v>0</v>
      </c>
      <c r="G274" s="22">
        <v>14994521</v>
      </c>
      <c r="H274" s="22">
        <v>312120</v>
      </c>
      <c r="I274" s="22"/>
      <c r="J274" s="22">
        <v>703019</v>
      </c>
      <c r="K274" s="22">
        <v>13918672</v>
      </c>
      <c r="L274" s="22">
        <v>28850</v>
      </c>
      <c r="M274" s="22">
        <v>31860</v>
      </c>
      <c r="N274" s="22"/>
    </row>
    <row r="275" spans="1:14" x14ac:dyDescent="0.25">
      <c r="A275" s="22" t="s">
        <v>120</v>
      </c>
      <c r="B275" s="22" t="s">
        <v>511</v>
      </c>
      <c r="C275" s="22" t="s">
        <v>664</v>
      </c>
      <c r="D275" s="22" t="s">
        <v>665</v>
      </c>
      <c r="E275" s="22">
        <v>0</v>
      </c>
      <c r="F275" s="22">
        <v>0</v>
      </c>
      <c r="G275" s="22">
        <v>30350271</v>
      </c>
      <c r="H275" s="22">
        <v>1085240</v>
      </c>
      <c r="I275" s="22"/>
      <c r="J275" s="22">
        <v>1349381</v>
      </c>
      <c r="K275" s="22">
        <v>27814580</v>
      </c>
      <c r="L275" s="22">
        <v>66120</v>
      </c>
      <c r="M275" s="22">
        <v>34950</v>
      </c>
      <c r="N275" s="22"/>
    </row>
    <row r="276" spans="1:14" x14ac:dyDescent="0.25">
      <c r="A276" s="22" t="s">
        <v>120</v>
      </c>
      <c r="B276" s="22" t="s">
        <v>511</v>
      </c>
      <c r="C276" s="22" t="s">
        <v>666</v>
      </c>
      <c r="D276" s="22" t="s">
        <v>667</v>
      </c>
      <c r="E276" s="22">
        <v>0</v>
      </c>
      <c r="F276" s="22">
        <v>0</v>
      </c>
      <c r="G276" s="22">
        <v>5895348</v>
      </c>
      <c r="H276" s="22">
        <v>236390</v>
      </c>
      <c r="I276" s="22">
        <v>29860</v>
      </c>
      <c r="J276" s="22">
        <v>926004</v>
      </c>
      <c r="K276" s="22">
        <v>4702604</v>
      </c>
      <c r="L276" s="22">
        <v>490</v>
      </c>
      <c r="M276" s="22"/>
      <c r="N276" s="22"/>
    </row>
    <row r="277" spans="1:14" x14ac:dyDescent="0.25">
      <c r="A277" s="22" t="s">
        <v>120</v>
      </c>
      <c r="B277" s="22" t="s">
        <v>511</v>
      </c>
      <c r="C277" s="22" t="s">
        <v>668</v>
      </c>
      <c r="D277" s="22" t="s">
        <v>669</v>
      </c>
      <c r="E277" s="22">
        <v>0</v>
      </c>
      <c r="F277" s="22">
        <v>0</v>
      </c>
      <c r="G277" s="22">
        <v>27811443</v>
      </c>
      <c r="H277" s="22">
        <v>621300</v>
      </c>
      <c r="I277" s="22">
        <v>124030</v>
      </c>
      <c r="J277" s="22">
        <v>4598501</v>
      </c>
      <c r="K277" s="22">
        <v>22432452</v>
      </c>
      <c r="L277" s="22">
        <v>20320</v>
      </c>
      <c r="M277" s="22">
        <v>14840</v>
      </c>
      <c r="N277" s="22"/>
    </row>
    <row r="278" spans="1:14" x14ac:dyDescent="0.25">
      <c r="A278" s="22" t="s">
        <v>120</v>
      </c>
      <c r="B278" s="22" t="s">
        <v>511</v>
      </c>
      <c r="C278" s="22" t="s">
        <v>670</v>
      </c>
      <c r="D278" s="22" t="s">
        <v>671</v>
      </c>
      <c r="E278" s="22">
        <v>0</v>
      </c>
      <c r="F278" s="22">
        <v>0</v>
      </c>
      <c r="G278" s="22">
        <v>8101157</v>
      </c>
      <c r="H278" s="22">
        <v>220790</v>
      </c>
      <c r="I278" s="22">
        <v>247690</v>
      </c>
      <c r="J278" s="22">
        <v>916210</v>
      </c>
      <c r="K278" s="22">
        <v>6695787</v>
      </c>
      <c r="L278" s="22"/>
      <c r="M278" s="22">
        <v>20680</v>
      </c>
      <c r="N278" s="22"/>
    </row>
    <row r="279" spans="1:14" x14ac:dyDescent="0.25">
      <c r="A279" s="22" t="s">
        <v>120</v>
      </c>
      <c r="B279" s="22" t="s">
        <v>511</v>
      </c>
      <c r="C279" s="22" t="s">
        <v>672</v>
      </c>
      <c r="D279" s="22" t="s">
        <v>673</v>
      </c>
      <c r="E279" s="22">
        <v>0</v>
      </c>
      <c r="F279" s="22">
        <v>0</v>
      </c>
      <c r="G279" s="22">
        <v>19136329</v>
      </c>
      <c r="H279" s="22">
        <v>507670</v>
      </c>
      <c r="I279" s="22">
        <v>8820</v>
      </c>
      <c r="J279" s="22">
        <v>590205</v>
      </c>
      <c r="K279" s="22">
        <v>18029634</v>
      </c>
      <c r="L279" s="22"/>
      <c r="M279" s="22"/>
      <c r="N279" s="22"/>
    </row>
    <row r="280" spans="1:14" x14ac:dyDescent="0.25">
      <c r="A280" s="22" t="s">
        <v>120</v>
      </c>
      <c r="B280" s="22" t="s">
        <v>511</v>
      </c>
      <c r="C280" s="22" t="s">
        <v>674</v>
      </c>
      <c r="D280" s="22" t="s">
        <v>675</v>
      </c>
      <c r="E280" s="22">
        <v>0</v>
      </c>
      <c r="F280" s="22">
        <v>0</v>
      </c>
      <c r="G280" s="22">
        <v>37219850</v>
      </c>
      <c r="H280" s="22">
        <v>1261730</v>
      </c>
      <c r="I280" s="22"/>
      <c r="J280" s="22">
        <v>8864772</v>
      </c>
      <c r="K280" s="22">
        <v>27056288</v>
      </c>
      <c r="L280" s="22">
        <v>9810</v>
      </c>
      <c r="M280" s="22">
        <v>27250</v>
      </c>
      <c r="N280" s="22"/>
    </row>
    <row r="281" spans="1:14" x14ac:dyDescent="0.25">
      <c r="A281" s="22" t="s">
        <v>120</v>
      </c>
      <c r="B281" s="22" t="s">
        <v>511</v>
      </c>
      <c r="C281" s="22" t="s">
        <v>676</v>
      </c>
      <c r="D281" s="22" t="s">
        <v>677</v>
      </c>
      <c r="E281" s="22">
        <v>0</v>
      </c>
      <c r="F281" s="22">
        <v>0</v>
      </c>
      <c r="G281" s="22">
        <v>26485500</v>
      </c>
      <c r="H281" s="22">
        <v>1907450</v>
      </c>
      <c r="I281" s="22">
        <v>431320</v>
      </c>
      <c r="J281" s="22">
        <v>6086231</v>
      </c>
      <c r="K281" s="22">
        <v>17776699</v>
      </c>
      <c r="L281" s="22">
        <v>24510</v>
      </c>
      <c r="M281" s="22">
        <v>259290</v>
      </c>
      <c r="N281" s="22"/>
    </row>
    <row r="282" spans="1:14" x14ac:dyDescent="0.25">
      <c r="A282" s="22" t="s">
        <v>120</v>
      </c>
      <c r="B282" s="22" t="s">
        <v>511</v>
      </c>
      <c r="C282" s="22" t="s">
        <v>678</v>
      </c>
      <c r="D282" s="22" t="s">
        <v>679</v>
      </c>
      <c r="E282" s="22">
        <v>0</v>
      </c>
      <c r="F282" s="22">
        <v>0</v>
      </c>
      <c r="G282" s="22">
        <v>85743141</v>
      </c>
      <c r="H282" s="22">
        <v>315670</v>
      </c>
      <c r="I282" s="22"/>
      <c r="J282" s="22">
        <v>1187349</v>
      </c>
      <c r="K282" s="22">
        <v>84240122</v>
      </c>
      <c r="L282" s="22"/>
      <c r="M282" s="22"/>
      <c r="N282" s="22"/>
    </row>
    <row r="283" spans="1:14" x14ac:dyDescent="0.25">
      <c r="A283" s="22" t="s">
        <v>120</v>
      </c>
      <c r="B283" s="22" t="s">
        <v>511</v>
      </c>
      <c r="C283" s="22" t="s">
        <v>680</v>
      </c>
      <c r="D283" s="22" t="s">
        <v>681</v>
      </c>
      <c r="E283" s="22">
        <v>0</v>
      </c>
      <c r="F283" s="22">
        <v>0</v>
      </c>
      <c r="G283" s="22">
        <v>30657096</v>
      </c>
      <c r="H283" s="22">
        <v>862780</v>
      </c>
      <c r="I283" s="22">
        <v>568280</v>
      </c>
      <c r="J283" s="22">
        <v>4760260</v>
      </c>
      <c r="K283" s="22">
        <v>24427886</v>
      </c>
      <c r="L283" s="22">
        <v>25930</v>
      </c>
      <c r="M283" s="22">
        <v>11960</v>
      </c>
      <c r="N283" s="22"/>
    </row>
    <row r="284" spans="1:14" x14ac:dyDescent="0.25">
      <c r="A284" s="22" t="s">
        <v>120</v>
      </c>
      <c r="B284" s="22" t="s">
        <v>511</v>
      </c>
      <c r="C284" s="22" t="s">
        <v>682</v>
      </c>
      <c r="D284" s="22" t="s">
        <v>683</v>
      </c>
      <c r="E284" s="22">
        <v>0</v>
      </c>
      <c r="F284" s="22">
        <v>0</v>
      </c>
      <c r="G284" s="22">
        <v>57750798</v>
      </c>
      <c r="H284" s="22">
        <v>1087450</v>
      </c>
      <c r="I284" s="22"/>
      <c r="J284" s="22">
        <v>701200</v>
      </c>
      <c r="K284" s="22">
        <v>55945058</v>
      </c>
      <c r="L284" s="22">
        <v>17090</v>
      </c>
      <c r="M284" s="22"/>
      <c r="N284" s="22"/>
    </row>
    <row r="285" spans="1:14" x14ac:dyDescent="0.25">
      <c r="A285" s="22" t="s">
        <v>120</v>
      </c>
      <c r="B285" s="22" t="s">
        <v>511</v>
      </c>
      <c r="C285" s="22" t="s">
        <v>684</v>
      </c>
      <c r="D285" s="22" t="s">
        <v>685</v>
      </c>
      <c r="E285" s="22">
        <v>0</v>
      </c>
      <c r="F285" s="22">
        <v>0</v>
      </c>
      <c r="G285" s="22">
        <v>9258434</v>
      </c>
      <c r="H285" s="22">
        <v>346060</v>
      </c>
      <c r="I285" s="22"/>
      <c r="J285" s="22">
        <v>1593916</v>
      </c>
      <c r="K285" s="22">
        <v>7285878</v>
      </c>
      <c r="L285" s="22"/>
      <c r="M285" s="22">
        <v>32580</v>
      </c>
      <c r="N285" s="22"/>
    </row>
    <row r="286" spans="1:14" x14ac:dyDescent="0.25">
      <c r="A286" s="22" t="s">
        <v>120</v>
      </c>
      <c r="B286" s="22" t="s">
        <v>511</v>
      </c>
      <c r="C286" s="22" t="s">
        <v>686</v>
      </c>
      <c r="D286" s="22" t="s">
        <v>687</v>
      </c>
      <c r="E286" s="22">
        <v>0</v>
      </c>
      <c r="F286" s="22">
        <v>0</v>
      </c>
      <c r="G286" s="22">
        <v>94806508</v>
      </c>
      <c r="H286" s="22">
        <v>2954020</v>
      </c>
      <c r="I286" s="22"/>
      <c r="J286" s="22">
        <v>12511712</v>
      </c>
      <c r="K286" s="22">
        <v>79214276</v>
      </c>
      <c r="L286" s="22">
        <v>91390</v>
      </c>
      <c r="M286" s="22">
        <v>35110</v>
      </c>
      <c r="N286" s="22"/>
    </row>
    <row r="287" spans="1:14" x14ac:dyDescent="0.25">
      <c r="A287" s="22" t="s">
        <v>120</v>
      </c>
      <c r="B287" s="22" t="s">
        <v>511</v>
      </c>
      <c r="C287" s="22" t="s">
        <v>688</v>
      </c>
      <c r="D287" s="22" t="s">
        <v>689</v>
      </c>
      <c r="E287" s="22">
        <v>0</v>
      </c>
      <c r="F287" s="22">
        <v>0</v>
      </c>
      <c r="G287" s="22">
        <v>19873013</v>
      </c>
      <c r="H287" s="22">
        <v>357210</v>
      </c>
      <c r="I287" s="22"/>
      <c r="J287" s="22">
        <v>2515545</v>
      </c>
      <c r="K287" s="22">
        <v>16796198</v>
      </c>
      <c r="L287" s="22"/>
      <c r="M287" s="22">
        <v>204060</v>
      </c>
      <c r="N287" s="22"/>
    </row>
    <row r="288" spans="1:14" x14ac:dyDescent="0.25">
      <c r="A288" s="22" t="s">
        <v>120</v>
      </c>
      <c r="B288" s="22" t="s">
        <v>511</v>
      </c>
      <c r="C288" s="22" t="s">
        <v>690</v>
      </c>
      <c r="D288" s="22" t="s">
        <v>691</v>
      </c>
      <c r="E288" s="22">
        <v>0</v>
      </c>
      <c r="F288" s="22">
        <v>0</v>
      </c>
      <c r="G288" s="22">
        <v>8825654</v>
      </c>
      <c r="H288" s="22">
        <v>544340</v>
      </c>
      <c r="I288" s="22">
        <v>13120</v>
      </c>
      <c r="J288" s="22">
        <v>1446371</v>
      </c>
      <c r="K288" s="22">
        <v>6819253</v>
      </c>
      <c r="L288" s="22">
        <v>2570</v>
      </c>
      <c r="M288" s="22"/>
      <c r="N288" s="22"/>
    </row>
    <row r="289" spans="1:14" x14ac:dyDescent="0.25">
      <c r="A289" s="22" t="s">
        <v>120</v>
      </c>
      <c r="B289" s="22" t="s">
        <v>511</v>
      </c>
      <c r="C289" s="22" t="s">
        <v>692</v>
      </c>
      <c r="D289" s="22" t="s">
        <v>693</v>
      </c>
      <c r="E289" s="22">
        <v>0</v>
      </c>
      <c r="F289" s="22">
        <v>0</v>
      </c>
      <c r="G289" s="22">
        <v>13099000</v>
      </c>
      <c r="H289" s="22">
        <v>841670</v>
      </c>
      <c r="I289" s="22"/>
      <c r="J289" s="22">
        <v>1380243</v>
      </c>
      <c r="K289" s="22">
        <v>10871087</v>
      </c>
      <c r="L289" s="22">
        <v>6000</v>
      </c>
      <c r="M289" s="22"/>
      <c r="N289" s="22"/>
    </row>
    <row r="290" spans="1:14" x14ac:dyDescent="0.25">
      <c r="A290" s="22" t="s">
        <v>120</v>
      </c>
      <c r="B290" s="22" t="s">
        <v>511</v>
      </c>
      <c r="C290" s="22" t="s">
        <v>694</v>
      </c>
      <c r="D290" s="22" t="s">
        <v>695</v>
      </c>
      <c r="E290" s="22">
        <v>0</v>
      </c>
      <c r="F290" s="22">
        <v>0</v>
      </c>
      <c r="G290" s="22">
        <v>43962497</v>
      </c>
      <c r="H290" s="22">
        <v>1427270</v>
      </c>
      <c r="I290" s="22">
        <v>427420</v>
      </c>
      <c r="J290" s="22">
        <v>5650992</v>
      </c>
      <c r="K290" s="22">
        <v>36404985</v>
      </c>
      <c r="L290" s="22">
        <v>51830</v>
      </c>
      <c r="M290" s="22"/>
      <c r="N290" s="22"/>
    </row>
    <row r="291" spans="1:14" x14ac:dyDescent="0.25">
      <c r="A291" s="22" t="s">
        <v>120</v>
      </c>
      <c r="B291" s="22" t="s">
        <v>511</v>
      </c>
      <c r="C291" s="22" t="s">
        <v>696</v>
      </c>
      <c r="D291" s="22" t="s">
        <v>697</v>
      </c>
      <c r="E291" s="22">
        <v>0</v>
      </c>
      <c r="F291" s="22">
        <v>0</v>
      </c>
      <c r="G291" s="22">
        <v>17996949</v>
      </c>
      <c r="H291" s="22">
        <v>489800</v>
      </c>
      <c r="I291" s="22">
        <v>1095690</v>
      </c>
      <c r="J291" s="22">
        <v>4133962</v>
      </c>
      <c r="K291" s="22">
        <v>12249937</v>
      </c>
      <c r="L291" s="22">
        <v>5880</v>
      </c>
      <c r="M291" s="22">
        <v>21680</v>
      </c>
      <c r="N291" s="22"/>
    </row>
    <row r="292" spans="1:14" x14ac:dyDescent="0.25">
      <c r="A292" s="22" t="s">
        <v>120</v>
      </c>
      <c r="B292" s="22" t="s">
        <v>511</v>
      </c>
      <c r="C292" s="22" t="s">
        <v>698</v>
      </c>
      <c r="D292" s="22" t="s">
        <v>699</v>
      </c>
      <c r="E292" s="22">
        <v>0</v>
      </c>
      <c r="F292" s="22">
        <v>0</v>
      </c>
      <c r="G292" s="22">
        <v>16479181</v>
      </c>
      <c r="H292" s="22">
        <v>562750</v>
      </c>
      <c r="I292" s="22"/>
      <c r="J292" s="22">
        <v>1885877</v>
      </c>
      <c r="K292" s="22">
        <v>14019154</v>
      </c>
      <c r="L292" s="22"/>
      <c r="M292" s="22">
        <v>11400</v>
      </c>
      <c r="N292" s="22"/>
    </row>
    <row r="293" spans="1:14" x14ac:dyDescent="0.25">
      <c r="A293" s="22" t="s">
        <v>120</v>
      </c>
      <c r="B293" s="22" t="s">
        <v>511</v>
      </c>
      <c r="C293" s="22" t="s">
        <v>700</v>
      </c>
      <c r="D293" s="22" t="s">
        <v>701</v>
      </c>
      <c r="E293" s="22">
        <v>0</v>
      </c>
      <c r="F293" s="22">
        <v>0</v>
      </c>
      <c r="G293" s="22">
        <v>117515929</v>
      </c>
      <c r="H293" s="22">
        <v>44966130</v>
      </c>
      <c r="I293" s="22">
        <v>95490</v>
      </c>
      <c r="J293" s="22">
        <v>20920269</v>
      </c>
      <c r="K293" s="22">
        <v>51064970</v>
      </c>
      <c r="L293" s="22"/>
      <c r="M293" s="22">
        <v>469070</v>
      </c>
      <c r="N293" s="22"/>
    </row>
    <row r="294" spans="1:14" x14ac:dyDescent="0.25">
      <c r="A294" s="22" t="s">
        <v>120</v>
      </c>
      <c r="B294" s="22" t="s">
        <v>511</v>
      </c>
      <c r="C294" s="22" t="s">
        <v>702</v>
      </c>
      <c r="D294" s="22" t="s">
        <v>703</v>
      </c>
      <c r="E294" s="22">
        <v>0</v>
      </c>
      <c r="F294" s="22">
        <v>0</v>
      </c>
      <c r="G294" s="22">
        <v>12233855</v>
      </c>
      <c r="H294" s="22">
        <v>779490</v>
      </c>
      <c r="I294" s="22"/>
      <c r="J294" s="22">
        <v>1118718</v>
      </c>
      <c r="K294" s="22">
        <v>10335647</v>
      </c>
      <c r="L294" s="22"/>
      <c r="M294" s="22"/>
      <c r="N294" s="22"/>
    </row>
    <row r="295" spans="1:14" x14ac:dyDescent="0.25">
      <c r="A295" s="22" t="s">
        <v>120</v>
      </c>
      <c r="B295" s="22" t="s">
        <v>511</v>
      </c>
      <c r="C295" s="22" t="s">
        <v>704</v>
      </c>
      <c r="D295" s="22" t="s">
        <v>705</v>
      </c>
      <c r="E295" s="22">
        <v>0</v>
      </c>
      <c r="F295" s="22">
        <v>0</v>
      </c>
      <c r="G295" s="22">
        <v>5064451</v>
      </c>
      <c r="H295" s="22">
        <v>461080</v>
      </c>
      <c r="I295" s="22"/>
      <c r="J295" s="22">
        <v>1021690</v>
      </c>
      <c r="K295" s="22">
        <v>3565741</v>
      </c>
      <c r="L295" s="22"/>
      <c r="M295" s="22">
        <v>15940</v>
      </c>
      <c r="N295" s="22"/>
    </row>
    <row r="296" spans="1:14" x14ac:dyDescent="0.25">
      <c r="A296" s="22" t="s">
        <v>120</v>
      </c>
      <c r="B296" s="22" t="s">
        <v>706</v>
      </c>
      <c r="C296" s="22" t="s">
        <v>707</v>
      </c>
      <c r="D296" s="22" t="s">
        <v>708</v>
      </c>
      <c r="E296" s="22">
        <v>0</v>
      </c>
      <c r="F296" s="22">
        <v>0</v>
      </c>
      <c r="G296" s="22">
        <v>95944373</v>
      </c>
      <c r="H296" s="22">
        <v>1903370</v>
      </c>
      <c r="I296" s="22">
        <v>255800</v>
      </c>
      <c r="J296" s="22">
        <v>57500</v>
      </c>
      <c r="K296" s="22">
        <v>93727703</v>
      </c>
      <c r="L296" s="22"/>
      <c r="M296" s="22"/>
      <c r="N296" s="22"/>
    </row>
    <row r="297" spans="1:14" x14ac:dyDescent="0.25">
      <c r="A297" s="22" t="s">
        <v>120</v>
      </c>
      <c r="B297" s="22" t="s">
        <v>706</v>
      </c>
      <c r="C297" s="22" t="s">
        <v>709</v>
      </c>
      <c r="D297" s="22" t="s">
        <v>710</v>
      </c>
      <c r="E297" s="22">
        <v>0</v>
      </c>
      <c r="F297" s="22">
        <v>0</v>
      </c>
      <c r="G297" s="22">
        <v>10384460</v>
      </c>
      <c r="H297" s="22">
        <v>46470</v>
      </c>
      <c r="I297" s="22"/>
      <c r="J297" s="22"/>
      <c r="K297" s="22">
        <v>10337990</v>
      </c>
      <c r="L297" s="22"/>
      <c r="M297" s="22"/>
      <c r="N297" s="22"/>
    </row>
    <row r="298" spans="1:14" x14ac:dyDescent="0.25">
      <c r="A298" s="22" t="s">
        <v>120</v>
      </c>
      <c r="B298" s="22" t="s">
        <v>706</v>
      </c>
      <c r="C298" s="22" t="s">
        <v>711</v>
      </c>
      <c r="D298" s="22" t="s">
        <v>712</v>
      </c>
      <c r="E298" s="22">
        <v>0</v>
      </c>
      <c r="F298" s="22">
        <v>0</v>
      </c>
      <c r="G298" s="22">
        <v>8575190</v>
      </c>
      <c r="H298" s="22">
        <v>63330</v>
      </c>
      <c r="I298" s="22"/>
      <c r="J298" s="22"/>
      <c r="K298" s="22">
        <v>8511860</v>
      </c>
      <c r="L298" s="22"/>
      <c r="M298" s="22"/>
      <c r="N298" s="22"/>
    </row>
    <row r="299" spans="1:14" x14ac:dyDescent="0.25">
      <c r="A299" s="22" t="s">
        <v>120</v>
      </c>
      <c r="B299" s="22" t="s">
        <v>706</v>
      </c>
      <c r="C299" s="22" t="s">
        <v>713</v>
      </c>
      <c r="D299" s="22" t="s">
        <v>714</v>
      </c>
      <c r="E299" s="22">
        <v>0</v>
      </c>
      <c r="F299" s="22">
        <v>0</v>
      </c>
      <c r="G299" s="22">
        <v>151200599</v>
      </c>
      <c r="H299" s="22">
        <v>440420</v>
      </c>
      <c r="I299" s="22">
        <v>15900</v>
      </c>
      <c r="J299" s="22">
        <v>1208580</v>
      </c>
      <c r="K299" s="22">
        <v>149535699</v>
      </c>
      <c r="L299" s="22"/>
      <c r="M299" s="22"/>
      <c r="N299" s="22"/>
    </row>
    <row r="300" spans="1:14" x14ac:dyDescent="0.25">
      <c r="A300" s="22" t="s">
        <v>120</v>
      </c>
      <c r="B300" s="22" t="s">
        <v>706</v>
      </c>
      <c r="C300" s="22" t="s">
        <v>715</v>
      </c>
      <c r="D300" s="22" t="s">
        <v>716</v>
      </c>
      <c r="E300" s="22">
        <v>0</v>
      </c>
      <c r="F300" s="22">
        <v>0</v>
      </c>
      <c r="G300" s="22">
        <v>44988537</v>
      </c>
      <c r="H300" s="22">
        <v>306940</v>
      </c>
      <c r="I300" s="22"/>
      <c r="J300" s="22">
        <v>373700</v>
      </c>
      <c r="K300" s="22">
        <v>44305637</v>
      </c>
      <c r="L300" s="22"/>
      <c r="M300" s="22">
        <v>2260</v>
      </c>
      <c r="N300" s="22"/>
    </row>
    <row r="301" spans="1:14" x14ac:dyDescent="0.25">
      <c r="A301" s="22" t="s">
        <v>120</v>
      </c>
      <c r="B301" s="22" t="s">
        <v>706</v>
      </c>
      <c r="C301" s="22" t="s">
        <v>717</v>
      </c>
      <c r="D301" s="22" t="s">
        <v>718</v>
      </c>
      <c r="E301" s="22">
        <v>0</v>
      </c>
      <c r="F301" s="22">
        <v>0</v>
      </c>
      <c r="G301" s="22">
        <v>19926217</v>
      </c>
      <c r="H301" s="22">
        <v>159290</v>
      </c>
      <c r="I301" s="22"/>
      <c r="J301" s="22"/>
      <c r="K301" s="22">
        <v>19766927</v>
      </c>
      <c r="L301" s="22"/>
      <c r="M301" s="22"/>
      <c r="N301" s="22"/>
    </row>
    <row r="302" spans="1:14" x14ac:dyDescent="0.25">
      <c r="A302" s="22" t="s">
        <v>120</v>
      </c>
      <c r="B302" s="22" t="s">
        <v>706</v>
      </c>
      <c r="C302" s="22" t="s">
        <v>719</v>
      </c>
      <c r="D302" s="22" t="s">
        <v>720</v>
      </c>
      <c r="E302" s="22">
        <v>0</v>
      </c>
      <c r="F302" s="22">
        <v>0</v>
      </c>
      <c r="G302" s="22">
        <v>13987781</v>
      </c>
      <c r="H302" s="22">
        <v>46550</v>
      </c>
      <c r="I302" s="22"/>
      <c r="J302" s="22"/>
      <c r="K302" s="22">
        <v>13941231</v>
      </c>
      <c r="L302" s="22"/>
      <c r="M302" s="22"/>
      <c r="N302" s="22"/>
    </row>
    <row r="303" spans="1:14" x14ac:dyDescent="0.25">
      <c r="A303" s="22" t="s">
        <v>120</v>
      </c>
      <c r="B303" s="22" t="s">
        <v>706</v>
      </c>
      <c r="C303" s="22" t="s">
        <v>721</v>
      </c>
      <c r="D303" s="22" t="s">
        <v>722</v>
      </c>
      <c r="E303" s="22">
        <v>0</v>
      </c>
      <c r="F303" s="22">
        <v>0</v>
      </c>
      <c r="G303" s="22">
        <v>9989560</v>
      </c>
      <c r="H303" s="22">
        <v>18550</v>
      </c>
      <c r="I303" s="22"/>
      <c r="J303" s="22"/>
      <c r="K303" s="22">
        <v>9971010</v>
      </c>
      <c r="L303" s="22"/>
      <c r="M303" s="22"/>
      <c r="N303" s="22"/>
    </row>
    <row r="304" spans="1:14" x14ac:dyDescent="0.25">
      <c r="A304" s="22" t="s">
        <v>120</v>
      </c>
      <c r="B304" s="22" t="s">
        <v>706</v>
      </c>
      <c r="C304" s="22" t="s">
        <v>723</v>
      </c>
      <c r="D304" s="22" t="s">
        <v>724</v>
      </c>
      <c r="E304" s="22">
        <v>0</v>
      </c>
      <c r="F304" s="22">
        <v>0</v>
      </c>
      <c r="G304" s="22">
        <v>98035173</v>
      </c>
      <c r="H304" s="22">
        <v>296250</v>
      </c>
      <c r="I304" s="22"/>
      <c r="J304" s="22">
        <v>347990</v>
      </c>
      <c r="K304" s="22">
        <v>97390933</v>
      </c>
      <c r="L304" s="22"/>
      <c r="M304" s="22"/>
      <c r="N304" s="22"/>
    </row>
    <row r="305" spans="1:14" x14ac:dyDescent="0.25">
      <c r="A305" s="22" t="s">
        <v>120</v>
      </c>
      <c r="B305" s="22" t="s">
        <v>706</v>
      </c>
      <c r="C305" s="22" t="s">
        <v>725</v>
      </c>
      <c r="D305" s="22" t="s">
        <v>726</v>
      </c>
      <c r="E305" s="22">
        <v>0</v>
      </c>
      <c r="F305" s="22">
        <v>0</v>
      </c>
      <c r="G305" s="22">
        <v>28503234</v>
      </c>
      <c r="H305" s="22">
        <v>81190</v>
      </c>
      <c r="I305" s="22"/>
      <c r="J305" s="22"/>
      <c r="K305" s="22">
        <v>28422044</v>
      </c>
      <c r="L305" s="22"/>
      <c r="M305" s="22"/>
      <c r="N305" s="22"/>
    </row>
    <row r="306" spans="1:14" x14ac:dyDescent="0.25">
      <c r="A306" s="22" t="s">
        <v>120</v>
      </c>
      <c r="B306" s="22" t="s">
        <v>706</v>
      </c>
      <c r="C306" s="22" t="s">
        <v>727</v>
      </c>
      <c r="D306" s="22" t="s">
        <v>728</v>
      </c>
      <c r="E306" s="22">
        <v>0</v>
      </c>
      <c r="F306" s="22">
        <v>0</v>
      </c>
      <c r="G306" s="22">
        <v>148576008</v>
      </c>
      <c r="H306" s="22">
        <v>660660</v>
      </c>
      <c r="I306" s="22">
        <v>52280</v>
      </c>
      <c r="J306" s="22">
        <v>259570</v>
      </c>
      <c r="K306" s="22">
        <v>147593838</v>
      </c>
      <c r="L306" s="22">
        <v>9660</v>
      </c>
      <c r="M306" s="22"/>
      <c r="N306" s="22"/>
    </row>
    <row r="307" spans="1:14" x14ac:dyDescent="0.25">
      <c r="A307" s="22" t="s">
        <v>120</v>
      </c>
      <c r="B307" s="22" t="s">
        <v>706</v>
      </c>
      <c r="C307" s="22" t="s">
        <v>729</v>
      </c>
      <c r="D307" s="22" t="s">
        <v>730</v>
      </c>
      <c r="E307" s="22">
        <v>0</v>
      </c>
      <c r="F307" s="22">
        <v>0</v>
      </c>
      <c r="G307" s="22">
        <v>133134354</v>
      </c>
      <c r="H307" s="22">
        <v>404660</v>
      </c>
      <c r="I307" s="22"/>
      <c r="J307" s="22">
        <v>694800</v>
      </c>
      <c r="K307" s="22">
        <v>132034894</v>
      </c>
      <c r="L307" s="22"/>
      <c r="M307" s="22"/>
      <c r="N307" s="22"/>
    </row>
    <row r="308" spans="1:14" x14ac:dyDescent="0.25">
      <c r="A308" s="22" t="s">
        <v>120</v>
      </c>
      <c r="B308" s="22" t="s">
        <v>706</v>
      </c>
      <c r="C308" s="22" t="s">
        <v>731</v>
      </c>
      <c r="D308" s="22" t="s">
        <v>732</v>
      </c>
      <c r="E308" s="22">
        <v>0</v>
      </c>
      <c r="F308" s="22">
        <v>0</v>
      </c>
      <c r="G308" s="22">
        <v>77336757</v>
      </c>
      <c r="H308" s="22">
        <v>288100</v>
      </c>
      <c r="I308" s="22"/>
      <c r="J308" s="22">
        <v>812534</v>
      </c>
      <c r="K308" s="22">
        <v>76236123</v>
      </c>
      <c r="L308" s="22"/>
      <c r="M308" s="22"/>
      <c r="N308" s="22"/>
    </row>
    <row r="309" spans="1:14" x14ac:dyDescent="0.25">
      <c r="A309" s="22" t="s">
        <v>120</v>
      </c>
      <c r="B309" s="22" t="s">
        <v>706</v>
      </c>
      <c r="C309" s="22" t="s">
        <v>733</v>
      </c>
      <c r="D309" s="22" t="s">
        <v>734</v>
      </c>
      <c r="E309" s="22">
        <v>0</v>
      </c>
      <c r="F309" s="22">
        <v>0</v>
      </c>
      <c r="G309" s="22">
        <v>36793075</v>
      </c>
      <c r="H309" s="22">
        <v>52490</v>
      </c>
      <c r="I309" s="22"/>
      <c r="J309" s="22"/>
      <c r="K309" s="22">
        <v>36740585</v>
      </c>
      <c r="L309" s="22"/>
      <c r="M309" s="22"/>
      <c r="N309" s="22"/>
    </row>
    <row r="310" spans="1:14" x14ac:dyDescent="0.25">
      <c r="A310" s="22" t="s">
        <v>120</v>
      </c>
      <c r="B310" s="22" t="s">
        <v>706</v>
      </c>
      <c r="C310" s="22" t="s">
        <v>735</v>
      </c>
      <c r="D310" s="22" t="s">
        <v>736</v>
      </c>
      <c r="E310" s="22">
        <v>0</v>
      </c>
      <c r="F310" s="22">
        <v>0</v>
      </c>
      <c r="G310" s="22">
        <v>7880657</v>
      </c>
      <c r="H310" s="22">
        <v>178270</v>
      </c>
      <c r="I310" s="22"/>
      <c r="J310" s="22"/>
      <c r="K310" s="22">
        <v>7702387</v>
      </c>
      <c r="L310" s="22"/>
      <c r="M310" s="22"/>
      <c r="N310" s="22"/>
    </row>
    <row r="311" spans="1:14" x14ac:dyDescent="0.25">
      <c r="A311" s="22" t="s">
        <v>120</v>
      </c>
      <c r="B311" s="22" t="s">
        <v>706</v>
      </c>
      <c r="C311" s="22" t="s">
        <v>737</v>
      </c>
      <c r="D311" s="22" t="s">
        <v>738</v>
      </c>
      <c r="E311" s="22">
        <v>0</v>
      </c>
      <c r="F311" s="22">
        <v>0</v>
      </c>
      <c r="G311" s="22">
        <v>62115614</v>
      </c>
      <c r="H311" s="22">
        <v>444200</v>
      </c>
      <c r="I311" s="22"/>
      <c r="J311" s="22">
        <v>124850</v>
      </c>
      <c r="K311" s="22">
        <v>61541474</v>
      </c>
      <c r="L311" s="22">
        <v>5090</v>
      </c>
      <c r="M311" s="22"/>
      <c r="N311" s="22"/>
    </row>
    <row r="312" spans="1:14" x14ac:dyDescent="0.25">
      <c r="A312" s="22" t="s">
        <v>120</v>
      </c>
      <c r="B312" s="22" t="s">
        <v>706</v>
      </c>
      <c r="C312" s="22" t="s">
        <v>739</v>
      </c>
      <c r="D312" s="22" t="s">
        <v>740</v>
      </c>
      <c r="E312" s="22">
        <v>0</v>
      </c>
      <c r="F312" s="22">
        <v>0</v>
      </c>
      <c r="G312" s="22">
        <v>14525964</v>
      </c>
      <c r="H312" s="22">
        <v>113250</v>
      </c>
      <c r="I312" s="22"/>
      <c r="J312" s="22"/>
      <c r="K312" s="22">
        <v>14412714</v>
      </c>
      <c r="L312" s="22"/>
      <c r="M312" s="22"/>
      <c r="N312" s="22"/>
    </row>
    <row r="313" spans="1:14" x14ac:dyDescent="0.25">
      <c r="A313" s="22" t="s">
        <v>120</v>
      </c>
      <c r="B313" s="22" t="s">
        <v>706</v>
      </c>
      <c r="C313" s="22" t="s">
        <v>741</v>
      </c>
      <c r="D313" s="22" t="s">
        <v>742</v>
      </c>
      <c r="E313" s="22">
        <v>0</v>
      </c>
      <c r="F313" s="22">
        <v>0</v>
      </c>
      <c r="G313" s="22">
        <v>67646975</v>
      </c>
      <c r="H313" s="22">
        <v>144480</v>
      </c>
      <c r="I313" s="22"/>
      <c r="J313" s="22"/>
      <c r="K313" s="22">
        <v>67502495</v>
      </c>
      <c r="L313" s="22"/>
      <c r="M313" s="22"/>
      <c r="N313" s="22"/>
    </row>
    <row r="314" spans="1:14" x14ac:dyDescent="0.25">
      <c r="A314" s="22" t="s">
        <v>120</v>
      </c>
      <c r="B314" s="22" t="s">
        <v>706</v>
      </c>
      <c r="C314" s="22" t="s">
        <v>743</v>
      </c>
      <c r="D314" s="22" t="s">
        <v>744</v>
      </c>
      <c r="E314" s="22">
        <v>0</v>
      </c>
      <c r="F314" s="22">
        <v>0</v>
      </c>
      <c r="G314" s="22">
        <v>128886555</v>
      </c>
      <c r="H314" s="22">
        <v>357220</v>
      </c>
      <c r="I314" s="22"/>
      <c r="J314" s="22"/>
      <c r="K314" s="22">
        <v>128529335</v>
      </c>
      <c r="L314" s="22"/>
      <c r="M314" s="22"/>
      <c r="N314" s="22"/>
    </row>
    <row r="315" spans="1:14" x14ac:dyDescent="0.25">
      <c r="A315" s="22" t="s">
        <v>120</v>
      </c>
      <c r="B315" s="22" t="s">
        <v>706</v>
      </c>
      <c r="C315" s="22" t="s">
        <v>745</v>
      </c>
      <c r="D315" s="22" t="s">
        <v>746</v>
      </c>
      <c r="E315" s="22">
        <v>0</v>
      </c>
      <c r="F315" s="22">
        <v>0</v>
      </c>
      <c r="G315" s="22">
        <v>18662248</v>
      </c>
      <c r="H315" s="22">
        <v>46060</v>
      </c>
      <c r="I315" s="22"/>
      <c r="J315" s="22"/>
      <c r="K315" s="22">
        <v>18616188</v>
      </c>
      <c r="L315" s="22"/>
      <c r="M315" s="22"/>
      <c r="N315" s="22"/>
    </row>
    <row r="316" spans="1:14" x14ac:dyDescent="0.25">
      <c r="A316" s="22" t="s">
        <v>120</v>
      </c>
      <c r="B316" s="22" t="s">
        <v>706</v>
      </c>
      <c r="C316" s="22" t="s">
        <v>747</v>
      </c>
      <c r="D316" s="22" t="s">
        <v>748</v>
      </c>
      <c r="E316" s="22">
        <v>0</v>
      </c>
      <c r="F316" s="22">
        <v>0</v>
      </c>
      <c r="G316" s="22">
        <v>7725921</v>
      </c>
      <c r="H316" s="22">
        <v>90220</v>
      </c>
      <c r="I316" s="22"/>
      <c r="J316" s="22"/>
      <c r="K316" s="22">
        <v>7635701</v>
      </c>
      <c r="L316" s="22"/>
      <c r="M316" s="22"/>
      <c r="N316" s="22"/>
    </row>
    <row r="317" spans="1:14" x14ac:dyDescent="0.25">
      <c r="A317" s="22" t="s">
        <v>120</v>
      </c>
      <c r="B317" s="22" t="s">
        <v>706</v>
      </c>
      <c r="C317" s="22" t="s">
        <v>749</v>
      </c>
      <c r="D317" s="22" t="s">
        <v>750</v>
      </c>
      <c r="E317" s="22">
        <v>0</v>
      </c>
      <c r="F317" s="22">
        <v>0</v>
      </c>
      <c r="G317" s="22">
        <v>14179622</v>
      </c>
      <c r="H317" s="22">
        <v>65610</v>
      </c>
      <c r="I317" s="22"/>
      <c r="J317" s="22"/>
      <c r="K317" s="22">
        <v>14114012</v>
      </c>
      <c r="L317" s="22"/>
      <c r="M317" s="22"/>
      <c r="N317" s="22"/>
    </row>
    <row r="318" spans="1:14" x14ac:dyDescent="0.25">
      <c r="A318" s="22" t="s">
        <v>120</v>
      </c>
      <c r="B318" s="22" t="s">
        <v>706</v>
      </c>
      <c r="C318" s="22" t="s">
        <v>751</v>
      </c>
      <c r="D318" s="22" t="s">
        <v>752</v>
      </c>
      <c r="E318" s="22">
        <v>0</v>
      </c>
      <c r="F318" s="22">
        <v>0</v>
      </c>
      <c r="G318" s="22">
        <v>105668463</v>
      </c>
      <c r="H318" s="22">
        <v>585100</v>
      </c>
      <c r="I318" s="22"/>
      <c r="J318" s="22">
        <v>2155100</v>
      </c>
      <c r="K318" s="22">
        <v>102928263</v>
      </c>
      <c r="L318" s="22"/>
      <c r="M318" s="22"/>
      <c r="N318" s="22"/>
    </row>
    <row r="319" spans="1:14" x14ac:dyDescent="0.25">
      <c r="A319" s="22" t="s">
        <v>120</v>
      </c>
      <c r="B319" s="22" t="s">
        <v>706</v>
      </c>
      <c r="C319" s="22" t="s">
        <v>753</v>
      </c>
      <c r="D319" s="22" t="s">
        <v>754</v>
      </c>
      <c r="E319" s="22">
        <v>0</v>
      </c>
      <c r="F319" s="22">
        <v>0</v>
      </c>
      <c r="G319" s="22">
        <v>34998675</v>
      </c>
      <c r="H319" s="22">
        <v>268000</v>
      </c>
      <c r="I319" s="22"/>
      <c r="J319" s="22"/>
      <c r="K319" s="22">
        <v>34730675</v>
      </c>
      <c r="L319" s="22"/>
      <c r="M319" s="22"/>
      <c r="N319" s="22"/>
    </row>
    <row r="320" spans="1:14" x14ac:dyDescent="0.25">
      <c r="A320" s="22" t="s">
        <v>120</v>
      </c>
      <c r="B320" s="22" t="s">
        <v>706</v>
      </c>
      <c r="C320" s="22" t="s">
        <v>755</v>
      </c>
      <c r="D320" s="22" t="s">
        <v>756</v>
      </c>
      <c r="E320" s="22">
        <v>0</v>
      </c>
      <c r="F320" s="22">
        <v>0</v>
      </c>
      <c r="G320" s="22">
        <v>20953015</v>
      </c>
      <c r="H320" s="22">
        <v>166130</v>
      </c>
      <c r="I320" s="22"/>
      <c r="J320" s="22"/>
      <c r="K320" s="22">
        <v>20786885</v>
      </c>
      <c r="L320" s="22"/>
      <c r="M320" s="22"/>
      <c r="N320" s="22"/>
    </row>
    <row r="321" spans="1:14" x14ac:dyDescent="0.25">
      <c r="A321" s="22" t="s">
        <v>120</v>
      </c>
      <c r="B321" s="22" t="s">
        <v>706</v>
      </c>
      <c r="C321" s="22" t="s">
        <v>757</v>
      </c>
      <c r="D321" s="22" t="s">
        <v>758</v>
      </c>
      <c r="E321" s="22">
        <v>0</v>
      </c>
      <c r="F321" s="22">
        <v>0</v>
      </c>
      <c r="G321" s="22">
        <v>189967574</v>
      </c>
      <c r="H321" s="22">
        <v>541200</v>
      </c>
      <c r="I321" s="22"/>
      <c r="J321" s="22"/>
      <c r="K321" s="22">
        <v>189426374</v>
      </c>
      <c r="L321" s="22"/>
      <c r="M321" s="22"/>
      <c r="N321" s="22"/>
    </row>
    <row r="322" spans="1:14" x14ac:dyDescent="0.25">
      <c r="A322" s="22" t="s">
        <v>120</v>
      </c>
      <c r="B322" s="22" t="s">
        <v>706</v>
      </c>
      <c r="C322" s="22" t="s">
        <v>759</v>
      </c>
      <c r="D322" s="22" t="s">
        <v>760</v>
      </c>
      <c r="E322" s="22">
        <v>0</v>
      </c>
      <c r="F322" s="22">
        <v>0</v>
      </c>
      <c r="G322" s="22">
        <v>43195618</v>
      </c>
      <c r="H322" s="22">
        <v>173590</v>
      </c>
      <c r="I322" s="22"/>
      <c r="J322" s="22"/>
      <c r="K322" s="22">
        <v>43022028</v>
      </c>
      <c r="L322" s="22"/>
      <c r="M322" s="22"/>
      <c r="N322" s="22"/>
    </row>
    <row r="323" spans="1:14" x14ac:dyDescent="0.25">
      <c r="A323" s="22" t="s">
        <v>120</v>
      </c>
      <c r="B323" s="22" t="s">
        <v>706</v>
      </c>
      <c r="C323" s="22" t="s">
        <v>761</v>
      </c>
      <c r="D323" s="22" t="s">
        <v>762</v>
      </c>
      <c r="E323" s="22">
        <v>0</v>
      </c>
      <c r="F323" s="22">
        <v>0</v>
      </c>
      <c r="G323" s="22">
        <v>64492726</v>
      </c>
      <c r="H323" s="22">
        <v>214270</v>
      </c>
      <c r="I323" s="22"/>
      <c r="J323" s="22">
        <v>1916640</v>
      </c>
      <c r="K323" s="22">
        <v>62352536</v>
      </c>
      <c r="L323" s="22">
        <v>9280</v>
      </c>
      <c r="M323" s="22"/>
      <c r="N323" s="22"/>
    </row>
    <row r="324" spans="1:14" x14ac:dyDescent="0.25">
      <c r="A324" s="22" t="s">
        <v>120</v>
      </c>
      <c r="B324" s="22" t="s">
        <v>706</v>
      </c>
      <c r="C324" s="22" t="s">
        <v>763</v>
      </c>
      <c r="D324" s="22" t="s">
        <v>764</v>
      </c>
      <c r="E324" s="22">
        <v>0</v>
      </c>
      <c r="F324" s="22">
        <v>0</v>
      </c>
      <c r="G324" s="22">
        <v>44089877</v>
      </c>
      <c r="H324" s="22">
        <v>193130</v>
      </c>
      <c r="I324" s="22"/>
      <c r="J324" s="22"/>
      <c r="K324" s="22">
        <v>43896097</v>
      </c>
      <c r="L324" s="22">
        <v>650</v>
      </c>
      <c r="M324" s="22"/>
      <c r="N324" s="22"/>
    </row>
    <row r="325" spans="1:14" x14ac:dyDescent="0.25">
      <c r="A325" s="22" t="s">
        <v>120</v>
      </c>
      <c r="B325" s="22" t="s">
        <v>706</v>
      </c>
      <c r="C325" s="22" t="s">
        <v>765</v>
      </c>
      <c r="D325" s="22" t="s">
        <v>766</v>
      </c>
      <c r="E325" s="22">
        <v>0</v>
      </c>
      <c r="F325" s="22">
        <v>0</v>
      </c>
      <c r="G325" s="22">
        <v>13869313</v>
      </c>
      <c r="H325" s="22">
        <v>85850</v>
      </c>
      <c r="I325" s="22"/>
      <c r="J325" s="22"/>
      <c r="K325" s="22">
        <v>13783463</v>
      </c>
      <c r="L325" s="22"/>
      <c r="M325" s="22"/>
      <c r="N325" s="22"/>
    </row>
    <row r="326" spans="1:14" x14ac:dyDescent="0.25">
      <c r="A326" s="22" t="s">
        <v>120</v>
      </c>
      <c r="B326" s="22" t="s">
        <v>706</v>
      </c>
      <c r="C326" s="22" t="s">
        <v>767</v>
      </c>
      <c r="D326" s="22" t="s">
        <v>768</v>
      </c>
      <c r="E326" s="22">
        <v>0</v>
      </c>
      <c r="F326" s="22">
        <v>0</v>
      </c>
      <c r="G326" s="22">
        <v>136791360</v>
      </c>
      <c r="H326" s="22">
        <v>325850</v>
      </c>
      <c r="I326" s="22"/>
      <c r="J326" s="22"/>
      <c r="K326" s="22">
        <v>136465510</v>
      </c>
      <c r="L326" s="22"/>
      <c r="M326" s="22"/>
      <c r="N326" s="22"/>
    </row>
    <row r="327" spans="1:14" x14ac:dyDescent="0.25">
      <c r="A327" s="22" t="s">
        <v>120</v>
      </c>
      <c r="B327" s="22" t="s">
        <v>706</v>
      </c>
      <c r="C327" s="22" t="s">
        <v>769</v>
      </c>
      <c r="D327" s="22" t="s">
        <v>770</v>
      </c>
      <c r="E327" s="22">
        <v>0</v>
      </c>
      <c r="F327" s="22">
        <v>0</v>
      </c>
      <c r="G327" s="22">
        <v>45220022</v>
      </c>
      <c r="H327" s="22">
        <v>339860</v>
      </c>
      <c r="I327" s="22"/>
      <c r="J327" s="22">
        <v>56590</v>
      </c>
      <c r="K327" s="22">
        <v>44820472</v>
      </c>
      <c r="L327" s="22">
        <v>3100</v>
      </c>
      <c r="M327" s="22"/>
      <c r="N327" s="22"/>
    </row>
    <row r="328" spans="1:14" x14ac:dyDescent="0.25">
      <c r="A328" s="22" t="s">
        <v>120</v>
      </c>
      <c r="B328" s="22" t="s">
        <v>706</v>
      </c>
      <c r="C328" s="22" t="s">
        <v>771</v>
      </c>
      <c r="D328" s="22" t="s">
        <v>772</v>
      </c>
      <c r="E328" s="22">
        <v>0</v>
      </c>
      <c r="F328" s="22">
        <v>0</v>
      </c>
      <c r="G328" s="22">
        <v>40084385</v>
      </c>
      <c r="H328" s="22">
        <v>256640</v>
      </c>
      <c r="I328" s="22"/>
      <c r="J328" s="22">
        <v>179530</v>
      </c>
      <c r="K328" s="22">
        <v>39648215</v>
      </c>
      <c r="L328" s="22"/>
      <c r="M328" s="22"/>
      <c r="N328" s="22"/>
    </row>
    <row r="329" spans="1:14" x14ac:dyDescent="0.25">
      <c r="A329" s="22" t="s">
        <v>120</v>
      </c>
      <c r="B329" s="22" t="s">
        <v>706</v>
      </c>
      <c r="C329" s="22" t="s">
        <v>773</v>
      </c>
      <c r="D329" s="22" t="s">
        <v>774</v>
      </c>
      <c r="E329" s="22">
        <v>0</v>
      </c>
      <c r="F329" s="22">
        <v>0</v>
      </c>
      <c r="G329" s="22">
        <v>47047219</v>
      </c>
      <c r="H329" s="22">
        <v>351670</v>
      </c>
      <c r="I329" s="22"/>
      <c r="J329" s="22">
        <v>364400</v>
      </c>
      <c r="K329" s="22">
        <v>46331149</v>
      </c>
      <c r="L329" s="22"/>
      <c r="M329" s="22"/>
      <c r="N329" s="22"/>
    </row>
    <row r="330" spans="1:14" x14ac:dyDescent="0.25">
      <c r="A330" s="22" t="s">
        <v>120</v>
      </c>
      <c r="B330" s="22" t="s">
        <v>706</v>
      </c>
      <c r="C330" s="22" t="s">
        <v>775</v>
      </c>
      <c r="D330" s="22" t="s">
        <v>776</v>
      </c>
      <c r="E330" s="22">
        <v>0</v>
      </c>
      <c r="F330" s="22">
        <v>0</v>
      </c>
      <c r="G330" s="22">
        <v>125672010</v>
      </c>
      <c r="H330" s="22">
        <v>965960</v>
      </c>
      <c r="I330" s="22"/>
      <c r="J330" s="22">
        <v>2196967</v>
      </c>
      <c r="K330" s="22">
        <v>122509083</v>
      </c>
      <c r="L330" s="22"/>
      <c r="M330" s="22"/>
      <c r="N330" s="22"/>
    </row>
    <row r="331" spans="1:14" x14ac:dyDescent="0.25">
      <c r="A331" s="22" t="s">
        <v>120</v>
      </c>
      <c r="B331" s="22" t="s">
        <v>706</v>
      </c>
      <c r="C331" s="22" t="s">
        <v>777</v>
      </c>
      <c r="D331" s="22" t="s">
        <v>778</v>
      </c>
      <c r="E331" s="22">
        <v>0</v>
      </c>
      <c r="F331" s="22">
        <v>0</v>
      </c>
      <c r="G331" s="22">
        <v>106965343</v>
      </c>
      <c r="H331" s="22">
        <v>255750</v>
      </c>
      <c r="I331" s="22"/>
      <c r="J331" s="22"/>
      <c r="K331" s="22">
        <v>106709593</v>
      </c>
      <c r="L331" s="22"/>
      <c r="M331" s="22"/>
      <c r="N331" s="22"/>
    </row>
    <row r="332" spans="1:14" x14ac:dyDescent="0.25">
      <c r="A332" s="22" t="s">
        <v>120</v>
      </c>
      <c r="B332" s="22" t="s">
        <v>706</v>
      </c>
      <c r="C332" s="22" t="s">
        <v>779</v>
      </c>
      <c r="D332" s="22" t="s">
        <v>780</v>
      </c>
      <c r="E332" s="22">
        <v>0</v>
      </c>
      <c r="F332" s="22">
        <v>0</v>
      </c>
      <c r="G332" s="22">
        <v>50612219</v>
      </c>
      <c r="H332" s="22">
        <v>262530</v>
      </c>
      <c r="I332" s="22"/>
      <c r="J332" s="22">
        <v>1055910</v>
      </c>
      <c r="K332" s="22">
        <v>49283479</v>
      </c>
      <c r="L332" s="22">
        <v>10300</v>
      </c>
      <c r="M332" s="22"/>
      <c r="N332" s="22"/>
    </row>
    <row r="333" spans="1:14" x14ac:dyDescent="0.25">
      <c r="A333" s="22" t="s">
        <v>120</v>
      </c>
      <c r="B333" s="22" t="s">
        <v>706</v>
      </c>
      <c r="C333" s="22" t="s">
        <v>781</v>
      </c>
      <c r="D333" s="22" t="s">
        <v>782</v>
      </c>
      <c r="E333" s="22">
        <v>0</v>
      </c>
      <c r="F333" s="22">
        <v>0</v>
      </c>
      <c r="G333" s="22">
        <v>14417520</v>
      </c>
      <c r="H333" s="22">
        <v>155590</v>
      </c>
      <c r="I333" s="22"/>
      <c r="J333" s="22">
        <v>57530</v>
      </c>
      <c r="K333" s="22">
        <v>14204400</v>
      </c>
      <c r="L333" s="22"/>
      <c r="M333" s="22"/>
      <c r="N333" s="22"/>
    </row>
    <row r="334" spans="1:14" x14ac:dyDescent="0.25">
      <c r="A334" s="22" t="s">
        <v>120</v>
      </c>
      <c r="B334" s="22" t="s">
        <v>706</v>
      </c>
      <c r="C334" s="22" t="s">
        <v>783</v>
      </c>
      <c r="D334" s="22" t="s">
        <v>784</v>
      </c>
      <c r="E334" s="22">
        <v>0</v>
      </c>
      <c r="F334" s="22">
        <v>0</v>
      </c>
      <c r="G334" s="22">
        <v>13797796</v>
      </c>
      <c r="H334" s="22">
        <v>143100</v>
      </c>
      <c r="I334" s="22"/>
      <c r="J334" s="22"/>
      <c r="K334" s="22">
        <v>13654696</v>
      </c>
      <c r="L334" s="22"/>
      <c r="M334" s="22"/>
      <c r="N334" s="22"/>
    </row>
    <row r="335" spans="1:14" x14ac:dyDescent="0.25">
      <c r="A335" s="22" t="s">
        <v>120</v>
      </c>
      <c r="B335" s="22" t="s">
        <v>706</v>
      </c>
      <c r="C335" s="22" t="s">
        <v>785</v>
      </c>
      <c r="D335" s="22" t="s">
        <v>786</v>
      </c>
      <c r="E335" s="22">
        <v>0</v>
      </c>
      <c r="F335" s="22">
        <v>0</v>
      </c>
      <c r="G335" s="22">
        <v>134770933</v>
      </c>
      <c r="H335" s="22">
        <v>208280</v>
      </c>
      <c r="I335" s="22"/>
      <c r="J335" s="22"/>
      <c r="K335" s="22">
        <v>134562653</v>
      </c>
      <c r="L335" s="22"/>
      <c r="M335" s="22"/>
      <c r="N335" s="22"/>
    </row>
    <row r="336" spans="1:14" x14ac:dyDescent="0.25">
      <c r="A336" s="22" t="s">
        <v>120</v>
      </c>
      <c r="B336" s="22" t="s">
        <v>706</v>
      </c>
      <c r="C336" s="22" t="s">
        <v>787</v>
      </c>
      <c r="D336" s="22" t="s">
        <v>788</v>
      </c>
      <c r="E336" s="22">
        <v>0</v>
      </c>
      <c r="F336" s="22">
        <v>0</v>
      </c>
      <c r="G336" s="22">
        <v>73332007</v>
      </c>
      <c r="H336" s="22">
        <v>108420</v>
      </c>
      <c r="I336" s="22"/>
      <c r="J336" s="22"/>
      <c r="K336" s="22">
        <v>73223587</v>
      </c>
      <c r="L336" s="22"/>
      <c r="M336" s="22"/>
      <c r="N336" s="22"/>
    </row>
    <row r="337" spans="1:14" x14ac:dyDescent="0.25">
      <c r="A337" s="22" t="s">
        <v>120</v>
      </c>
      <c r="B337" s="22" t="s">
        <v>706</v>
      </c>
      <c r="C337" s="22" t="s">
        <v>789</v>
      </c>
      <c r="D337" s="22" t="s">
        <v>790</v>
      </c>
      <c r="E337" s="22">
        <v>0</v>
      </c>
      <c r="F337" s="22">
        <v>0</v>
      </c>
      <c r="G337" s="22">
        <v>23175970</v>
      </c>
      <c r="H337" s="22">
        <v>174230</v>
      </c>
      <c r="I337" s="22"/>
      <c r="J337" s="22"/>
      <c r="K337" s="22">
        <v>22982650</v>
      </c>
      <c r="L337" s="22">
        <v>19090</v>
      </c>
      <c r="M337" s="22"/>
      <c r="N337" s="22"/>
    </row>
    <row r="338" spans="1:14" x14ac:dyDescent="0.25">
      <c r="A338" s="22" t="s">
        <v>120</v>
      </c>
      <c r="B338" s="22" t="s">
        <v>706</v>
      </c>
      <c r="C338" s="22" t="s">
        <v>791</v>
      </c>
      <c r="D338" s="22" t="s">
        <v>792</v>
      </c>
      <c r="E338" s="22">
        <v>0</v>
      </c>
      <c r="F338" s="22">
        <v>0</v>
      </c>
      <c r="G338" s="22">
        <v>21959051</v>
      </c>
      <c r="H338" s="22">
        <v>174610</v>
      </c>
      <c r="I338" s="22"/>
      <c r="J338" s="22"/>
      <c r="K338" s="22">
        <v>21784441</v>
      </c>
      <c r="L338" s="22"/>
      <c r="M338" s="22"/>
      <c r="N338" s="22"/>
    </row>
    <row r="339" spans="1:14" x14ac:dyDescent="0.25">
      <c r="A339" s="22" t="s">
        <v>120</v>
      </c>
      <c r="B339" s="22" t="s">
        <v>706</v>
      </c>
      <c r="C339" s="22" t="s">
        <v>793</v>
      </c>
      <c r="D339" s="22" t="s">
        <v>794</v>
      </c>
      <c r="E339" s="22">
        <v>0</v>
      </c>
      <c r="F339" s="22">
        <v>0</v>
      </c>
      <c r="G339" s="22">
        <v>54585868</v>
      </c>
      <c r="H339" s="22">
        <v>267160</v>
      </c>
      <c r="I339" s="22"/>
      <c r="J339" s="22">
        <v>71510</v>
      </c>
      <c r="K339" s="22">
        <v>54247198</v>
      </c>
      <c r="L339" s="22"/>
      <c r="M339" s="22"/>
      <c r="N339" s="22"/>
    </row>
    <row r="340" spans="1:14" x14ac:dyDescent="0.25">
      <c r="A340" s="22" t="s">
        <v>120</v>
      </c>
      <c r="B340" s="22" t="s">
        <v>706</v>
      </c>
      <c r="C340" s="22" t="s">
        <v>795</v>
      </c>
      <c r="D340" s="22" t="s">
        <v>796</v>
      </c>
      <c r="E340" s="22">
        <v>0</v>
      </c>
      <c r="F340" s="22">
        <v>0</v>
      </c>
      <c r="G340" s="22">
        <v>35150364</v>
      </c>
      <c r="H340" s="22">
        <v>242990</v>
      </c>
      <c r="I340" s="22"/>
      <c r="J340" s="22"/>
      <c r="K340" s="22">
        <v>34907374</v>
      </c>
      <c r="L340" s="22"/>
      <c r="M340" s="22"/>
      <c r="N340" s="22"/>
    </row>
    <row r="341" spans="1:14" x14ac:dyDescent="0.25">
      <c r="A341" s="22" t="s">
        <v>120</v>
      </c>
      <c r="B341" s="22" t="s">
        <v>706</v>
      </c>
      <c r="C341" s="22" t="s">
        <v>797</v>
      </c>
      <c r="D341" s="22" t="s">
        <v>798</v>
      </c>
      <c r="E341" s="22">
        <v>0</v>
      </c>
      <c r="F341" s="22">
        <v>0</v>
      </c>
      <c r="G341" s="22">
        <v>24618682</v>
      </c>
      <c r="H341" s="22">
        <v>63970</v>
      </c>
      <c r="I341" s="22"/>
      <c r="J341" s="22"/>
      <c r="K341" s="22">
        <v>24554712</v>
      </c>
      <c r="L341" s="22"/>
      <c r="M341" s="22"/>
      <c r="N341" s="22"/>
    </row>
    <row r="342" spans="1:14" x14ac:dyDescent="0.25">
      <c r="A342" s="22" t="s">
        <v>120</v>
      </c>
      <c r="B342" s="22" t="s">
        <v>706</v>
      </c>
      <c r="C342" s="22" t="s">
        <v>799</v>
      </c>
      <c r="D342" s="22" t="s">
        <v>800</v>
      </c>
      <c r="E342" s="22">
        <v>0</v>
      </c>
      <c r="F342" s="22">
        <v>0</v>
      </c>
      <c r="G342" s="22">
        <v>19558197</v>
      </c>
      <c r="H342" s="22">
        <v>144660</v>
      </c>
      <c r="I342" s="22"/>
      <c r="J342" s="22"/>
      <c r="K342" s="22">
        <v>19413537</v>
      </c>
      <c r="L342" s="22"/>
      <c r="M342" s="22"/>
      <c r="N342" s="22"/>
    </row>
    <row r="343" spans="1:14" x14ac:dyDescent="0.25">
      <c r="A343" s="22" t="s">
        <v>120</v>
      </c>
      <c r="B343" s="22" t="s">
        <v>706</v>
      </c>
      <c r="C343" s="22" t="s">
        <v>801</v>
      </c>
      <c r="D343" s="22" t="s">
        <v>802</v>
      </c>
      <c r="E343" s="22">
        <v>0</v>
      </c>
      <c r="F343" s="22">
        <v>0</v>
      </c>
      <c r="G343" s="22">
        <v>34062070</v>
      </c>
      <c r="H343" s="22">
        <v>269970</v>
      </c>
      <c r="I343" s="22"/>
      <c r="J343" s="22"/>
      <c r="K343" s="22">
        <v>33792100</v>
      </c>
      <c r="L343" s="22"/>
      <c r="M343" s="22"/>
      <c r="N343" s="22"/>
    </row>
    <row r="344" spans="1:14" x14ac:dyDescent="0.25">
      <c r="A344" s="22" t="s">
        <v>120</v>
      </c>
      <c r="B344" s="22" t="s">
        <v>706</v>
      </c>
      <c r="C344" s="22" t="s">
        <v>803</v>
      </c>
      <c r="D344" s="22" t="s">
        <v>804</v>
      </c>
      <c r="E344" s="22">
        <v>0</v>
      </c>
      <c r="F344" s="22">
        <v>0</v>
      </c>
      <c r="G344" s="22">
        <v>30238660</v>
      </c>
      <c r="H344" s="22">
        <v>247160</v>
      </c>
      <c r="I344" s="22"/>
      <c r="J344" s="22"/>
      <c r="K344" s="22">
        <v>29991500</v>
      </c>
      <c r="L344" s="22"/>
      <c r="M344" s="22"/>
      <c r="N344" s="22"/>
    </row>
    <row r="345" spans="1:14" x14ac:dyDescent="0.25">
      <c r="A345" s="22" t="s">
        <v>120</v>
      </c>
      <c r="B345" s="22" t="s">
        <v>706</v>
      </c>
      <c r="C345" s="22" t="s">
        <v>805</v>
      </c>
      <c r="D345" s="22" t="s">
        <v>806</v>
      </c>
      <c r="E345" s="22">
        <v>0</v>
      </c>
      <c r="F345" s="22">
        <v>0</v>
      </c>
      <c r="G345" s="22">
        <v>71740045</v>
      </c>
      <c r="H345" s="22">
        <v>391810</v>
      </c>
      <c r="I345" s="22"/>
      <c r="J345" s="22"/>
      <c r="K345" s="22">
        <v>71343725</v>
      </c>
      <c r="L345" s="22">
        <v>4510</v>
      </c>
      <c r="M345" s="22"/>
      <c r="N345" s="22"/>
    </row>
    <row r="346" spans="1:14" x14ac:dyDescent="0.25">
      <c r="A346" s="22" t="s">
        <v>120</v>
      </c>
      <c r="B346" s="22" t="s">
        <v>706</v>
      </c>
      <c r="C346" s="22" t="s">
        <v>807</v>
      </c>
      <c r="D346" s="22" t="s">
        <v>808</v>
      </c>
      <c r="E346" s="22">
        <v>0</v>
      </c>
      <c r="F346" s="22">
        <v>0</v>
      </c>
      <c r="G346" s="22">
        <v>22602294</v>
      </c>
      <c r="H346" s="22">
        <v>176770</v>
      </c>
      <c r="I346" s="22"/>
      <c r="J346" s="22"/>
      <c r="K346" s="22">
        <v>22425524</v>
      </c>
      <c r="L346" s="22"/>
      <c r="M346" s="22"/>
      <c r="N346" s="22"/>
    </row>
    <row r="347" spans="1:14" x14ac:dyDescent="0.25">
      <c r="A347" s="22" t="s">
        <v>120</v>
      </c>
      <c r="B347" s="22" t="s">
        <v>809</v>
      </c>
      <c r="C347" s="22" t="s">
        <v>810</v>
      </c>
      <c r="D347" s="22" t="s">
        <v>811</v>
      </c>
      <c r="E347" s="22">
        <v>0</v>
      </c>
      <c r="F347" s="22">
        <v>0</v>
      </c>
      <c r="G347" s="22">
        <v>137591390</v>
      </c>
      <c r="H347" s="22">
        <v>609470</v>
      </c>
      <c r="I347" s="22"/>
      <c r="J347" s="22">
        <v>41625300</v>
      </c>
      <c r="K347" s="22">
        <v>95356620</v>
      </c>
      <c r="L347" s="22"/>
      <c r="M347" s="22"/>
      <c r="N347" s="22"/>
    </row>
    <row r="348" spans="1:14" x14ac:dyDescent="0.25">
      <c r="A348" s="22" t="s">
        <v>120</v>
      </c>
      <c r="B348" s="22" t="s">
        <v>809</v>
      </c>
      <c r="C348" s="22" t="s">
        <v>812</v>
      </c>
      <c r="D348" s="22" t="s">
        <v>813</v>
      </c>
      <c r="E348" s="22">
        <v>0</v>
      </c>
      <c r="F348" s="22">
        <v>0</v>
      </c>
      <c r="G348" s="22">
        <v>520276176</v>
      </c>
      <c r="H348" s="22">
        <v>17118380</v>
      </c>
      <c r="I348" s="22">
        <v>3590730</v>
      </c>
      <c r="J348" s="22">
        <v>441515156</v>
      </c>
      <c r="K348" s="22">
        <v>56898440</v>
      </c>
      <c r="L348" s="22"/>
      <c r="M348" s="22">
        <v>1153470</v>
      </c>
      <c r="N348" s="22"/>
    </row>
    <row r="349" spans="1:14" x14ac:dyDescent="0.25">
      <c r="A349" s="22" t="s">
        <v>120</v>
      </c>
      <c r="B349" s="22" t="s">
        <v>809</v>
      </c>
      <c r="C349" s="22" t="s">
        <v>814</v>
      </c>
      <c r="D349" s="22" t="s">
        <v>815</v>
      </c>
      <c r="E349" s="22">
        <v>0</v>
      </c>
      <c r="F349" s="22">
        <v>0</v>
      </c>
      <c r="G349" s="22">
        <v>36873190</v>
      </c>
      <c r="H349" s="22">
        <v>16292820</v>
      </c>
      <c r="I349" s="22"/>
      <c r="J349" s="22">
        <v>8843180</v>
      </c>
      <c r="K349" s="22">
        <v>5394860</v>
      </c>
      <c r="L349" s="22"/>
      <c r="M349" s="22">
        <v>6342330</v>
      </c>
      <c r="N349" s="22"/>
    </row>
    <row r="350" spans="1:14" x14ac:dyDescent="0.25">
      <c r="A350" s="22" t="s">
        <v>120</v>
      </c>
      <c r="B350" s="22" t="s">
        <v>809</v>
      </c>
      <c r="C350" s="22" t="s">
        <v>816</v>
      </c>
      <c r="D350" s="22" t="s">
        <v>817</v>
      </c>
      <c r="E350" s="22">
        <v>0</v>
      </c>
      <c r="F350" s="22">
        <v>0</v>
      </c>
      <c r="G350" s="22">
        <v>5736440</v>
      </c>
      <c r="H350" s="22">
        <v>1088530</v>
      </c>
      <c r="I350" s="22"/>
      <c r="J350" s="22">
        <v>3705800</v>
      </c>
      <c r="K350" s="22">
        <v>942110</v>
      </c>
      <c r="L350" s="22"/>
      <c r="M350" s="22"/>
      <c r="N350" s="22"/>
    </row>
    <row r="351" spans="1:14" x14ac:dyDescent="0.25">
      <c r="A351" s="22" t="s">
        <v>120</v>
      </c>
      <c r="B351" s="22" t="s">
        <v>809</v>
      </c>
      <c r="C351" s="22" t="s">
        <v>818</v>
      </c>
      <c r="D351" s="22" t="s">
        <v>819</v>
      </c>
      <c r="E351" s="22">
        <v>0</v>
      </c>
      <c r="F351" s="22">
        <v>0</v>
      </c>
      <c r="G351" s="22">
        <v>2948510</v>
      </c>
      <c r="H351" s="22">
        <v>759940</v>
      </c>
      <c r="I351" s="22"/>
      <c r="J351" s="22">
        <v>421400</v>
      </c>
      <c r="K351" s="22">
        <v>1767170</v>
      </c>
      <c r="L351" s="22"/>
      <c r="M351" s="22"/>
      <c r="N351" s="22"/>
    </row>
    <row r="352" spans="1:14" x14ac:dyDescent="0.25">
      <c r="A352" s="22" t="s">
        <v>120</v>
      </c>
      <c r="B352" s="22" t="s">
        <v>809</v>
      </c>
      <c r="C352" s="22" t="s">
        <v>820</v>
      </c>
      <c r="D352" s="22" t="s">
        <v>821</v>
      </c>
      <c r="E352" s="22">
        <v>0</v>
      </c>
      <c r="F352" s="22">
        <v>0</v>
      </c>
      <c r="G352" s="22">
        <v>178495247</v>
      </c>
      <c r="H352" s="22">
        <v>44959220</v>
      </c>
      <c r="I352" s="22">
        <v>11568720</v>
      </c>
      <c r="J352" s="22">
        <v>77583042</v>
      </c>
      <c r="K352" s="22">
        <v>44384265</v>
      </c>
      <c r="L352" s="22"/>
      <c r="M352" s="22"/>
      <c r="N352" s="22"/>
    </row>
    <row r="353" spans="1:14" x14ac:dyDescent="0.25">
      <c r="A353" s="22" t="s">
        <v>120</v>
      </c>
      <c r="B353" s="22" t="s">
        <v>822</v>
      </c>
      <c r="C353" s="22" t="s">
        <v>823</v>
      </c>
      <c r="D353" s="22" t="s">
        <v>824</v>
      </c>
      <c r="E353" s="22">
        <v>0</v>
      </c>
      <c r="F353" s="22">
        <v>0</v>
      </c>
      <c r="G353" s="22">
        <v>4372770983</v>
      </c>
      <c r="H353" s="22">
        <v>3177617510</v>
      </c>
      <c r="I353" s="22">
        <v>615499870</v>
      </c>
      <c r="J353" s="22">
        <v>188194525</v>
      </c>
      <c r="K353" s="22">
        <v>61576988</v>
      </c>
      <c r="L353" s="22">
        <v>327672700</v>
      </c>
      <c r="M353" s="22">
        <v>2209390</v>
      </c>
      <c r="N353" s="22"/>
    </row>
    <row r="354" spans="1:14" x14ac:dyDescent="0.25">
      <c r="A354" s="22" t="s">
        <v>120</v>
      </c>
      <c r="B354" s="22" t="s">
        <v>1151</v>
      </c>
      <c r="C354" s="22" t="s">
        <v>1152</v>
      </c>
      <c r="D354" s="22" t="s">
        <v>1153</v>
      </c>
      <c r="E354" s="22">
        <v>0</v>
      </c>
      <c r="F354" s="22">
        <v>0</v>
      </c>
      <c r="G354" s="22">
        <v>30065783</v>
      </c>
      <c r="H354" s="22">
        <v>964440</v>
      </c>
      <c r="I354" s="22">
        <v>223860</v>
      </c>
      <c r="J354" s="22">
        <v>4404462</v>
      </c>
      <c r="K354" s="22">
        <v>24443031</v>
      </c>
      <c r="L354" s="22">
        <v>13150</v>
      </c>
      <c r="M354" s="22">
        <v>16840</v>
      </c>
      <c r="N354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EF6E7-B12E-411C-A8DB-E5A2D0AC956E}">
  <dimension ref="A1:AP35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1154</v>
      </c>
      <c r="D1" s="20" t="s">
        <v>1155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877</v>
      </c>
      <c r="F2" s="21" t="s">
        <v>878</v>
      </c>
      <c r="G2" s="21" t="s">
        <v>879</v>
      </c>
      <c r="H2" s="21" t="s">
        <v>880</v>
      </c>
      <c r="I2" s="21" t="s">
        <v>881</v>
      </c>
      <c r="J2" s="21" t="s">
        <v>882</v>
      </c>
      <c r="K2" s="21" t="s">
        <v>883</v>
      </c>
      <c r="L2" s="21" t="s">
        <v>884</v>
      </c>
      <c r="M2" s="21" t="s">
        <v>885</v>
      </c>
      <c r="N2" s="21" t="s">
        <v>1081</v>
      </c>
      <c r="O2" s="21" t="s">
        <v>887</v>
      </c>
      <c r="P2" s="21" t="s">
        <v>888</v>
      </c>
      <c r="Q2" s="21" t="s">
        <v>889</v>
      </c>
      <c r="R2" s="21" t="s">
        <v>890</v>
      </c>
      <c r="S2" s="21" t="s">
        <v>891</v>
      </c>
      <c r="T2" s="21" t="s">
        <v>892</v>
      </c>
      <c r="U2" s="21" t="s">
        <v>893</v>
      </c>
      <c r="V2" s="21" t="s">
        <v>894</v>
      </c>
      <c r="W2" s="21" t="s">
        <v>895</v>
      </c>
      <c r="X2" s="21" t="s">
        <v>896</v>
      </c>
      <c r="Y2" s="21" t="s">
        <v>897</v>
      </c>
      <c r="Z2" s="21" t="s">
        <v>898</v>
      </c>
      <c r="AA2" s="21" t="s">
        <v>899</v>
      </c>
      <c r="AB2" s="21" t="s">
        <v>900</v>
      </c>
      <c r="AC2" s="21" t="s">
        <v>901</v>
      </c>
      <c r="AD2" s="21" t="s">
        <v>902</v>
      </c>
      <c r="AE2" s="21" t="s">
        <v>903</v>
      </c>
      <c r="AF2" s="21" t="s">
        <v>904</v>
      </c>
      <c r="AG2" s="21" t="s">
        <v>905</v>
      </c>
      <c r="AH2" s="21" t="s">
        <v>906</v>
      </c>
      <c r="AI2" s="21" t="s">
        <v>907</v>
      </c>
      <c r="AJ2" s="21" t="s">
        <v>908</v>
      </c>
      <c r="AK2" s="21" t="s">
        <v>909</v>
      </c>
      <c r="AL2" s="21" t="s">
        <v>910</v>
      </c>
      <c r="AM2" s="21" t="s">
        <v>911</v>
      </c>
      <c r="AN2" s="21" t="s">
        <v>912</v>
      </c>
      <c r="AO2" s="21" t="s">
        <v>65</v>
      </c>
      <c r="AP2" s="21" t="s">
        <v>1083</v>
      </c>
    </row>
    <row r="3" spans="1:42" x14ac:dyDescent="0.25">
      <c r="A3" s="21"/>
      <c r="B3" s="21"/>
      <c r="C3" s="21"/>
      <c r="D3" s="21" t="s">
        <v>87</v>
      </c>
      <c r="E3" s="21" t="s">
        <v>1156</v>
      </c>
      <c r="F3" s="21" t="s">
        <v>1157</v>
      </c>
      <c r="G3" s="21" t="s">
        <v>1158</v>
      </c>
      <c r="H3" s="21" t="s">
        <v>1159</v>
      </c>
      <c r="I3" s="21" t="s">
        <v>1160</v>
      </c>
      <c r="J3" s="21" t="s">
        <v>1161</v>
      </c>
      <c r="K3" s="21" t="s">
        <v>1162</v>
      </c>
      <c r="L3" s="21" t="s">
        <v>1163</v>
      </c>
      <c r="M3" s="21" t="s">
        <v>1164</v>
      </c>
      <c r="N3" s="21" t="s">
        <v>1165</v>
      </c>
      <c r="O3" s="21" t="s">
        <v>1166</v>
      </c>
      <c r="P3" s="21" t="s">
        <v>1167</v>
      </c>
      <c r="Q3" s="21" t="s">
        <v>1168</v>
      </c>
      <c r="R3" s="21" t="s">
        <v>1169</v>
      </c>
      <c r="S3" s="21" t="s">
        <v>1170</v>
      </c>
      <c r="T3" s="21" t="s">
        <v>1171</v>
      </c>
      <c r="U3" s="21" t="s">
        <v>1172</v>
      </c>
      <c r="V3" s="21" t="s">
        <v>1173</v>
      </c>
      <c r="W3" s="21" t="s">
        <v>1174</v>
      </c>
      <c r="X3" s="21" t="s">
        <v>1175</v>
      </c>
      <c r="Y3" s="21" t="s">
        <v>1176</v>
      </c>
      <c r="Z3" s="21" t="s">
        <v>1177</v>
      </c>
      <c r="AA3" s="21" t="s">
        <v>1178</v>
      </c>
      <c r="AB3" s="21" t="s">
        <v>1179</v>
      </c>
      <c r="AC3" s="21" t="s">
        <v>1180</v>
      </c>
      <c r="AD3" s="21" t="s">
        <v>1181</v>
      </c>
      <c r="AE3" s="21" t="s">
        <v>1182</v>
      </c>
      <c r="AF3" s="21" t="s">
        <v>1183</v>
      </c>
      <c r="AG3" s="21" t="s">
        <v>1184</v>
      </c>
      <c r="AH3" s="21" t="s">
        <v>1185</v>
      </c>
      <c r="AI3" s="21" t="s">
        <v>1186</v>
      </c>
      <c r="AJ3" s="21" t="s">
        <v>1187</v>
      </c>
      <c r="AK3" s="21" t="s">
        <v>1188</v>
      </c>
      <c r="AL3" s="21" t="s">
        <v>1189</v>
      </c>
      <c r="AM3" s="21" t="s">
        <v>1190</v>
      </c>
      <c r="AN3" s="21" t="s">
        <v>1191</v>
      </c>
      <c r="AO3" s="21" t="s">
        <v>1192</v>
      </c>
      <c r="AP3" s="21" t="s">
        <v>1193</v>
      </c>
    </row>
    <row r="4" spans="1:42" x14ac:dyDescent="0.25">
      <c r="A4" s="22" t="s">
        <v>120</v>
      </c>
      <c r="B4" s="22" t="s">
        <v>121</v>
      </c>
      <c r="C4" s="22" t="s">
        <v>122</v>
      </c>
      <c r="D4" s="22" t="s">
        <v>123</v>
      </c>
      <c r="E4" s="22">
        <v>0</v>
      </c>
      <c r="F4" s="22">
        <v>1346022</v>
      </c>
      <c r="G4" s="22">
        <v>0</v>
      </c>
      <c r="H4" s="22">
        <v>3672</v>
      </c>
      <c r="I4" s="22">
        <v>1843600</v>
      </c>
      <c r="J4" s="22">
        <v>0</v>
      </c>
      <c r="K4" s="22">
        <v>247301</v>
      </c>
      <c r="L4" s="22">
        <v>75670</v>
      </c>
      <c r="M4" s="22">
        <v>0</v>
      </c>
      <c r="N4" s="22">
        <v>6942551</v>
      </c>
      <c r="O4" s="22">
        <v>11997622</v>
      </c>
      <c r="P4" s="22">
        <v>0</v>
      </c>
      <c r="Q4" s="22">
        <v>0</v>
      </c>
      <c r="R4" s="22">
        <v>0</v>
      </c>
      <c r="S4" s="22">
        <v>0</v>
      </c>
      <c r="T4" s="22">
        <v>2775276</v>
      </c>
      <c r="U4" s="22">
        <v>261880</v>
      </c>
      <c r="V4" s="22">
        <v>95823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20306262</v>
      </c>
      <c r="AJ4" s="22">
        <v>115146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46010825</v>
      </c>
    </row>
    <row r="5" spans="1:42" x14ac:dyDescent="0.25">
      <c r="A5" s="22" t="s">
        <v>120</v>
      </c>
      <c r="B5" s="22" t="s">
        <v>121</v>
      </c>
      <c r="C5" s="22" t="s">
        <v>124</v>
      </c>
      <c r="D5" s="22" t="s">
        <v>125</v>
      </c>
      <c r="E5" s="22">
        <v>0</v>
      </c>
      <c r="F5" s="22">
        <v>0</v>
      </c>
      <c r="G5" s="22">
        <v>0</v>
      </c>
      <c r="H5" s="22">
        <v>0</v>
      </c>
      <c r="I5" s="22">
        <v>212444</v>
      </c>
      <c r="J5" s="22">
        <v>0</v>
      </c>
      <c r="K5" s="22">
        <v>0</v>
      </c>
      <c r="L5" s="22">
        <v>75959</v>
      </c>
      <c r="M5" s="22">
        <v>0</v>
      </c>
      <c r="N5" s="22">
        <v>205348</v>
      </c>
      <c r="O5" s="22">
        <v>5360288</v>
      </c>
      <c r="P5" s="22">
        <v>1098404</v>
      </c>
      <c r="Q5" s="22">
        <v>0</v>
      </c>
      <c r="R5" s="22">
        <v>366973</v>
      </c>
      <c r="S5" s="22">
        <v>0</v>
      </c>
      <c r="T5" s="22">
        <v>280359</v>
      </c>
      <c r="U5" s="22">
        <v>1371611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8913</v>
      </c>
      <c r="AE5" s="22">
        <v>0</v>
      </c>
      <c r="AF5" s="22">
        <v>0</v>
      </c>
      <c r="AG5" s="22">
        <v>0</v>
      </c>
      <c r="AH5" s="22">
        <v>0</v>
      </c>
      <c r="AI5" s="22">
        <v>16366416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25346715</v>
      </c>
    </row>
    <row r="6" spans="1:42" x14ac:dyDescent="0.25">
      <c r="A6" s="22" t="s">
        <v>120</v>
      </c>
      <c r="B6" s="22" t="s">
        <v>121</v>
      </c>
      <c r="C6" s="22" t="s">
        <v>126</v>
      </c>
      <c r="D6" s="22" t="s">
        <v>127</v>
      </c>
      <c r="E6" s="22">
        <v>0</v>
      </c>
      <c r="F6" s="22">
        <v>107125000</v>
      </c>
      <c r="G6" s="22">
        <v>0</v>
      </c>
      <c r="H6" s="22">
        <v>116352000</v>
      </c>
      <c r="I6" s="22">
        <v>40591000</v>
      </c>
      <c r="J6" s="22">
        <v>0</v>
      </c>
      <c r="K6" s="22">
        <v>793000</v>
      </c>
      <c r="L6" s="22">
        <v>0</v>
      </c>
      <c r="M6" s="22">
        <v>0</v>
      </c>
      <c r="N6" s="22">
        <v>35668000</v>
      </c>
      <c r="O6" s="22">
        <v>208575000</v>
      </c>
      <c r="P6" s="22">
        <v>0</v>
      </c>
      <c r="Q6" s="22">
        <v>247236000</v>
      </c>
      <c r="R6" s="22">
        <v>0</v>
      </c>
      <c r="S6" s="22">
        <v>0</v>
      </c>
      <c r="T6" s="22">
        <v>300580000</v>
      </c>
      <c r="U6" s="22">
        <v>0</v>
      </c>
      <c r="V6" s="22">
        <v>17313000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49283000</v>
      </c>
      <c r="AE6" s="22">
        <v>18910000</v>
      </c>
      <c r="AF6" s="22">
        <v>19453000</v>
      </c>
      <c r="AG6" s="22">
        <v>0</v>
      </c>
      <c r="AH6" s="22">
        <v>0</v>
      </c>
      <c r="AI6" s="22">
        <v>62791000</v>
      </c>
      <c r="AJ6" s="22">
        <v>6076000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1230746000</v>
      </c>
    </row>
    <row r="7" spans="1:42" x14ac:dyDescent="0.25">
      <c r="A7" s="22" t="s">
        <v>120</v>
      </c>
      <c r="B7" s="22" t="s">
        <v>121</v>
      </c>
      <c r="C7" s="22" t="s">
        <v>128</v>
      </c>
      <c r="D7" s="22" t="s">
        <v>129</v>
      </c>
      <c r="E7" s="22">
        <v>0</v>
      </c>
      <c r="F7" s="22">
        <v>806492</v>
      </c>
      <c r="G7" s="22">
        <v>0</v>
      </c>
      <c r="H7" s="22">
        <v>161830</v>
      </c>
      <c r="I7" s="22">
        <v>48185</v>
      </c>
      <c r="J7" s="22">
        <v>0</v>
      </c>
      <c r="K7" s="22">
        <v>0</v>
      </c>
      <c r="L7" s="22">
        <v>0</v>
      </c>
      <c r="M7" s="22">
        <v>19980</v>
      </c>
      <c r="N7" s="22">
        <v>294270</v>
      </c>
      <c r="O7" s="22">
        <v>3339284</v>
      </c>
      <c r="P7" s="22">
        <v>1412</v>
      </c>
      <c r="Q7" s="22">
        <v>0</v>
      </c>
      <c r="R7" s="22">
        <v>315625</v>
      </c>
      <c r="S7" s="22">
        <v>0</v>
      </c>
      <c r="T7" s="22">
        <v>1507688</v>
      </c>
      <c r="U7" s="22">
        <v>1553019</v>
      </c>
      <c r="V7" s="22">
        <v>0</v>
      </c>
      <c r="W7" s="22">
        <v>0</v>
      </c>
      <c r="X7" s="22">
        <v>0</v>
      </c>
      <c r="Y7" s="22">
        <v>0</v>
      </c>
      <c r="Z7" s="22">
        <v>213059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989564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9250408</v>
      </c>
    </row>
    <row r="8" spans="1:42" x14ac:dyDescent="0.25">
      <c r="A8" s="22" t="s">
        <v>120</v>
      </c>
      <c r="B8" s="22" t="s">
        <v>121</v>
      </c>
      <c r="C8" s="22" t="s">
        <v>130</v>
      </c>
      <c r="D8" s="22" t="s">
        <v>131</v>
      </c>
      <c r="E8" s="22">
        <v>0</v>
      </c>
      <c r="F8" s="22">
        <v>0</v>
      </c>
      <c r="G8" s="22">
        <v>14700</v>
      </c>
      <c r="H8" s="22">
        <v>0</v>
      </c>
      <c r="I8" s="22">
        <v>327424</v>
      </c>
      <c r="J8" s="22">
        <v>0</v>
      </c>
      <c r="K8" s="22">
        <v>0</v>
      </c>
      <c r="L8" s="22">
        <v>31566</v>
      </c>
      <c r="M8" s="22">
        <v>0</v>
      </c>
      <c r="N8" s="22">
        <v>0</v>
      </c>
      <c r="O8" s="22">
        <v>11521396</v>
      </c>
      <c r="P8" s="22">
        <v>0</v>
      </c>
      <c r="Q8" s="22">
        <v>0</v>
      </c>
      <c r="R8" s="22">
        <v>0</v>
      </c>
      <c r="S8" s="22">
        <v>0</v>
      </c>
      <c r="T8" s="22">
        <v>630393</v>
      </c>
      <c r="U8" s="22">
        <v>263424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142176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460992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13392071</v>
      </c>
    </row>
    <row r="9" spans="1:42" x14ac:dyDescent="0.25">
      <c r="A9" s="22" t="s">
        <v>120</v>
      </c>
      <c r="B9" s="22" t="s">
        <v>121</v>
      </c>
      <c r="C9" s="22" t="s">
        <v>132</v>
      </c>
      <c r="D9" s="22" t="s">
        <v>133</v>
      </c>
      <c r="E9" s="22">
        <v>0</v>
      </c>
      <c r="F9" s="22">
        <v>25267000</v>
      </c>
      <c r="G9" s="22">
        <v>0</v>
      </c>
      <c r="H9" s="22">
        <v>30529000</v>
      </c>
      <c r="I9" s="22">
        <v>545000</v>
      </c>
      <c r="J9" s="22">
        <v>0</v>
      </c>
      <c r="K9" s="22">
        <v>0</v>
      </c>
      <c r="L9" s="22">
        <v>3569000</v>
      </c>
      <c r="M9" s="22">
        <v>0</v>
      </c>
      <c r="N9" s="22">
        <v>13474000</v>
      </c>
      <c r="O9" s="22">
        <v>384549000</v>
      </c>
      <c r="P9" s="22">
        <v>0</v>
      </c>
      <c r="Q9" s="22">
        <v>169018000</v>
      </c>
      <c r="R9" s="22">
        <v>62846000</v>
      </c>
      <c r="S9" s="22">
        <v>0</v>
      </c>
      <c r="T9" s="22">
        <v>0</v>
      </c>
      <c r="U9" s="22">
        <v>87772000</v>
      </c>
      <c r="V9" s="22">
        <v>58785000</v>
      </c>
      <c r="W9" s="22">
        <v>0</v>
      </c>
      <c r="X9" s="22">
        <v>1622000</v>
      </c>
      <c r="Y9" s="22">
        <v>0</v>
      </c>
      <c r="Z9" s="22">
        <v>0</v>
      </c>
      <c r="AA9" s="22">
        <v>0</v>
      </c>
      <c r="AB9" s="22">
        <v>959000</v>
      </c>
      <c r="AC9" s="22">
        <v>0</v>
      </c>
      <c r="AD9" s="22">
        <v>10402000</v>
      </c>
      <c r="AE9" s="22">
        <v>0</v>
      </c>
      <c r="AF9" s="22">
        <v>183112000</v>
      </c>
      <c r="AG9" s="22">
        <v>0</v>
      </c>
      <c r="AH9" s="22">
        <v>0</v>
      </c>
      <c r="AI9" s="22">
        <v>88479000</v>
      </c>
      <c r="AJ9" s="22">
        <v>10670000</v>
      </c>
      <c r="AK9" s="22">
        <v>642000</v>
      </c>
      <c r="AL9" s="22">
        <v>0</v>
      </c>
      <c r="AM9" s="22">
        <v>0</v>
      </c>
      <c r="AN9" s="22">
        <v>0</v>
      </c>
      <c r="AO9" s="22">
        <v>0</v>
      </c>
      <c r="AP9" s="22">
        <v>1132240000</v>
      </c>
    </row>
    <row r="10" spans="1:42" x14ac:dyDescent="0.25">
      <c r="A10" s="22" t="s">
        <v>120</v>
      </c>
      <c r="B10" s="22" t="s">
        <v>121</v>
      </c>
      <c r="C10" s="22" t="s">
        <v>134</v>
      </c>
      <c r="D10" s="22" t="s">
        <v>135</v>
      </c>
      <c r="E10" s="22">
        <v>0</v>
      </c>
      <c r="F10" s="22">
        <v>0</v>
      </c>
      <c r="G10" s="22">
        <v>280862</v>
      </c>
      <c r="H10" s="22">
        <v>23575</v>
      </c>
      <c r="I10" s="22">
        <v>941326</v>
      </c>
      <c r="J10" s="22">
        <v>0</v>
      </c>
      <c r="K10" s="22">
        <v>0</v>
      </c>
      <c r="L10" s="22">
        <v>0</v>
      </c>
      <c r="M10" s="22">
        <v>0</v>
      </c>
      <c r="N10" s="22">
        <v>648226</v>
      </c>
      <c r="O10" s="22">
        <v>11651477</v>
      </c>
      <c r="P10" s="22">
        <v>0</v>
      </c>
      <c r="Q10" s="22">
        <v>0</v>
      </c>
      <c r="R10" s="22">
        <v>0</v>
      </c>
      <c r="S10" s="22">
        <v>122523</v>
      </c>
      <c r="T10" s="22">
        <v>123035</v>
      </c>
      <c r="U10" s="22">
        <v>1085648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1339707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671321</v>
      </c>
      <c r="AJ10" s="22">
        <v>749103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17636803</v>
      </c>
    </row>
    <row r="11" spans="1:42" x14ac:dyDescent="0.25">
      <c r="A11" s="22" t="s">
        <v>120</v>
      </c>
      <c r="B11" s="22" t="s">
        <v>121</v>
      </c>
      <c r="C11" s="22" t="s">
        <v>136</v>
      </c>
      <c r="D11" s="22" t="s">
        <v>137</v>
      </c>
      <c r="E11" s="22">
        <v>0</v>
      </c>
      <c r="F11" s="22">
        <v>0</v>
      </c>
      <c r="G11" s="22">
        <v>0</v>
      </c>
      <c r="H11" s="22">
        <v>0</v>
      </c>
      <c r="I11" s="22">
        <v>1242821</v>
      </c>
      <c r="J11" s="22">
        <v>0</v>
      </c>
      <c r="K11" s="22">
        <v>0</v>
      </c>
      <c r="L11" s="22">
        <v>112016</v>
      </c>
      <c r="M11" s="22">
        <v>0</v>
      </c>
      <c r="N11" s="22">
        <v>8703368</v>
      </c>
      <c r="O11" s="22">
        <v>14360682</v>
      </c>
      <c r="P11" s="22">
        <v>6913307</v>
      </c>
      <c r="Q11" s="22">
        <v>1654503</v>
      </c>
      <c r="R11" s="22">
        <v>549561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45463402</v>
      </c>
      <c r="AJ11" s="22">
        <v>7057135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86056795</v>
      </c>
    </row>
    <row r="12" spans="1:42" x14ac:dyDescent="0.25">
      <c r="A12" s="22" t="s">
        <v>120</v>
      </c>
      <c r="B12" s="22" t="s">
        <v>121</v>
      </c>
      <c r="C12" s="22" t="s">
        <v>138</v>
      </c>
      <c r="D12" s="22" t="s">
        <v>139</v>
      </c>
      <c r="E12" s="22">
        <v>0</v>
      </c>
      <c r="F12" s="22">
        <v>636615</v>
      </c>
      <c r="G12" s="22">
        <v>0</v>
      </c>
      <c r="H12" s="22">
        <v>1000</v>
      </c>
      <c r="I12" s="22">
        <v>58898</v>
      </c>
      <c r="J12" s="22">
        <v>0</v>
      </c>
      <c r="K12" s="22">
        <v>2571</v>
      </c>
      <c r="L12" s="22">
        <v>39017</v>
      </c>
      <c r="M12" s="22">
        <v>0</v>
      </c>
      <c r="N12" s="22">
        <v>851517</v>
      </c>
      <c r="O12" s="22">
        <v>7552812</v>
      </c>
      <c r="P12" s="22">
        <v>0</v>
      </c>
      <c r="Q12" s="22">
        <v>0</v>
      </c>
      <c r="R12" s="22">
        <v>8162</v>
      </c>
      <c r="S12" s="22">
        <v>0</v>
      </c>
      <c r="T12" s="22">
        <v>954477</v>
      </c>
      <c r="U12" s="22">
        <v>1411853</v>
      </c>
      <c r="V12" s="22">
        <v>24059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4018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30353915</v>
      </c>
      <c r="AJ12" s="22">
        <v>49878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41948792</v>
      </c>
    </row>
    <row r="13" spans="1:42" x14ac:dyDescent="0.25">
      <c r="A13" s="22" t="s">
        <v>120</v>
      </c>
      <c r="B13" s="22" t="s">
        <v>121</v>
      </c>
      <c r="C13" s="22" t="s">
        <v>140</v>
      </c>
      <c r="D13" s="22" t="s">
        <v>141</v>
      </c>
      <c r="E13" s="22">
        <v>0</v>
      </c>
      <c r="F13" s="22">
        <v>11524000</v>
      </c>
      <c r="G13" s="22">
        <v>0</v>
      </c>
      <c r="H13" s="22">
        <v>124000</v>
      </c>
      <c r="I13" s="22">
        <v>8359000</v>
      </c>
      <c r="J13" s="22">
        <v>33000</v>
      </c>
      <c r="K13" s="22">
        <v>0</v>
      </c>
      <c r="L13" s="22">
        <v>0</v>
      </c>
      <c r="M13" s="22">
        <v>83000</v>
      </c>
      <c r="N13" s="22">
        <v>3662000</v>
      </c>
      <c r="O13" s="22">
        <v>5005000</v>
      </c>
      <c r="P13" s="22">
        <v>0</v>
      </c>
      <c r="Q13" s="22">
        <v>2159000</v>
      </c>
      <c r="R13" s="22">
        <v>270000</v>
      </c>
      <c r="S13" s="22">
        <v>20000</v>
      </c>
      <c r="T13" s="22">
        <v>1528000</v>
      </c>
      <c r="U13" s="22">
        <v>1463000</v>
      </c>
      <c r="V13" s="22">
        <v>2654000</v>
      </c>
      <c r="W13" s="22">
        <v>0</v>
      </c>
      <c r="X13" s="22">
        <v>0</v>
      </c>
      <c r="Y13" s="22">
        <v>0</v>
      </c>
      <c r="Z13" s="22">
        <v>21000</v>
      </c>
      <c r="AA13" s="22">
        <v>0</v>
      </c>
      <c r="AB13" s="22">
        <v>0</v>
      </c>
      <c r="AC13" s="22">
        <v>0</v>
      </c>
      <c r="AD13" s="22">
        <v>5579000</v>
      </c>
      <c r="AE13" s="22">
        <v>292000</v>
      </c>
      <c r="AF13" s="22">
        <v>0</v>
      </c>
      <c r="AG13" s="22">
        <v>0</v>
      </c>
      <c r="AH13" s="22">
        <v>0</v>
      </c>
      <c r="AI13" s="22">
        <v>13016000</v>
      </c>
      <c r="AJ13" s="22">
        <v>4706000</v>
      </c>
      <c r="AK13" s="22">
        <v>0</v>
      </c>
      <c r="AL13" s="22">
        <v>0</v>
      </c>
      <c r="AM13" s="22">
        <v>0</v>
      </c>
      <c r="AN13" s="22">
        <v>13441000</v>
      </c>
      <c r="AO13" s="22">
        <v>0</v>
      </c>
      <c r="AP13" s="22">
        <v>73939000</v>
      </c>
    </row>
    <row r="14" spans="1:42" x14ac:dyDescent="0.25">
      <c r="A14" s="22" t="s">
        <v>120</v>
      </c>
      <c r="B14" s="22" t="s">
        <v>121</v>
      </c>
      <c r="C14" s="22" t="s">
        <v>142</v>
      </c>
      <c r="D14" s="22" t="s">
        <v>143</v>
      </c>
      <c r="E14" s="22">
        <v>0</v>
      </c>
      <c r="F14" s="22">
        <v>1052000</v>
      </c>
      <c r="G14" s="22">
        <v>0</v>
      </c>
      <c r="H14" s="22">
        <v>299000</v>
      </c>
      <c r="I14" s="22">
        <v>135000</v>
      </c>
      <c r="J14" s="22">
        <v>0</v>
      </c>
      <c r="K14" s="22">
        <v>0</v>
      </c>
      <c r="L14" s="22">
        <v>0</v>
      </c>
      <c r="M14" s="22">
        <v>0</v>
      </c>
      <c r="N14" s="22">
        <v>7710000</v>
      </c>
      <c r="O14" s="22">
        <v>13728000</v>
      </c>
      <c r="P14" s="22">
        <v>476000</v>
      </c>
      <c r="Q14" s="22">
        <v>87000</v>
      </c>
      <c r="R14" s="22">
        <v>11866000</v>
      </c>
      <c r="S14" s="22">
        <v>0</v>
      </c>
      <c r="T14" s="22">
        <v>3834000</v>
      </c>
      <c r="U14" s="22">
        <v>6277000</v>
      </c>
      <c r="V14" s="22">
        <v>1670000</v>
      </c>
      <c r="W14" s="22">
        <v>0</v>
      </c>
      <c r="X14" s="22">
        <v>16000</v>
      </c>
      <c r="Y14" s="22">
        <v>0</v>
      </c>
      <c r="Z14" s="22">
        <v>0</v>
      </c>
      <c r="AA14" s="22">
        <v>0</v>
      </c>
      <c r="AB14" s="22">
        <v>30000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2889000</v>
      </c>
      <c r="AJ14" s="22">
        <v>63000</v>
      </c>
      <c r="AK14" s="22">
        <v>0</v>
      </c>
      <c r="AL14" s="22">
        <v>0</v>
      </c>
      <c r="AM14" s="22">
        <v>23066000</v>
      </c>
      <c r="AN14" s="22">
        <v>37499000</v>
      </c>
      <c r="AO14" s="22">
        <v>0</v>
      </c>
      <c r="AP14" s="22">
        <v>110697000</v>
      </c>
    </row>
    <row r="15" spans="1:42" x14ac:dyDescent="0.25">
      <c r="A15" s="22" t="s">
        <v>120</v>
      </c>
      <c r="B15" s="22" t="s">
        <v>121</v>
      </c>
      <c r="C15" s="22" t="s">
        <v>144</v>
      </c>
      <c r="D15" s="22" t="s">
        <v>145</v>
      </c>
      <c r="E15" s="22">
        <v>0</v>
      </c>
      <c r="F15" s="22">
        <v>8416447</v>
      </c>
      <c r="G15" s="22">
        <v>0</v>
      </c>
      <c r="H15" s="22">
        <v>8418874</v>
      </c>
      <c r="I15" s="22">
        <v>418193</v>
      </c>
      <c r="J15" s="22">
        <v>0</v>
      </c>
      <c r="K15" s="22">
        <v>0</v>
      </c>
      <c r="L15" s="22">
        <v>0</v>
      </c>
      <c r="M15" s="22">
        <v>0</v>
      </c>
      <c r="N15" s="22">
        <v>15341035</v>
      </c>
      <c r="O15" s="22">
        <v>32744827</v>
      </c>
      <c r="P15" s="22">
        <v>0</v>
      </c>
      <c r="Q15" s="22">
        <v>29969057</v>
      </c>
      <c r="R15" s="22">
        <v>266928</v>
      </c>
      <c r="S15" s="22">
        <v>0</v>
      </c>
      <c r="T15" s="22">
        <v>6378321</v>
      </c>
      <c r="U15" s="22">
        <v>5270052</v>
      </c>
      <c r="V15" s="22">
        <v>911188</v>
      </c>
      <c r="W15" s="22">
        <v>0</v>
      </c>
      <c r="X15" s="22">
        <v>3025490</v>
      </c>
      <c r="Y15" s="22">
        <v>0</v>
      </c>
      <c r="Z15" s="22">
        <v>0</v>
      </c>
      <c r="AA15" s="22">
        <v>0</v>
      </c>
      <c r="AB15" s="22">
        <v>0</v>
      </c>
      <c r="AC15" s="22">
        <v>4962036</v>
      </c>
      <c r="AD15" s="22">
        <v>17573977</v>
      </c>
      <c r="AE15" s="22">
        <v>0</v>
      </c>
      <c r="AF15" s="22">
        <v>0</v>
      </c>
      <c r="AG15" s="22">
        <v>0</v>
      </c>
      <c r="AH15" s="22">
        <v>0</v>
      </c>
      <c r="AI15" s="22">
        <v>12414750</v>
      </c>
      <c r="AJ15" s="22">
        <v>464927</v>
      </c>
      <c r="AK15" s="22">
        <v>0</v>
      </c>
      <c r="AL15" s="22">
        <v>120539</v>
      </c>
      <c r="AM15" s="22">
        <v>0</v>
      </c>
      <c r="AN15" s="22">
        <v>15022329</v>
      </c>
      <c r="AO15" s="22">
        <v>0</v>
      </c>
      <c r="AP15" s="22">
        <v>161718970</v>
      </c>
    </row>
    <row r="16" spans="1:42" x14ac:dyDescent="0.25">
      <c r="A16" s="22" t="s">
        <v>120</v>
      </c>
      <c r="B16" s="22" t="s">
        <v>121</v>
      </c>
      <c r="C16" s="22" t="s">
        <v>146</v>
      </c>
      <c r="D16" s="22" t="s">
        <v>147</v>
      </c>
      <c r="E16" s="22">
        <v>0</v>
      </c>
      <c r="F16" s="22">
        <v>0</v>
      </c>
      <c r="G16" s="22">
        <v>0</v>
      </c>
      <c r="H16" s="22">
        <v>0</v>
      </c>
      <c r="I16" s="22">
        <v>269057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8348373</v>
      </c>
      <c r="P16" s="22">
        <v>0</v>
      </c>
      <c r="Q16" s="22">
        <v>0</v>
      </c>
      <c r="R16" s="22">
        <v>906250</v>
      </c>
      <c r="S16" s="22">
        <v>0</v>
      </c>
      <c r="T16" s="22">
        <v>493686</v>
      </c>
      <c r="U16" s="22">
        <v>39000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2928042</v>
      </c>
      <c r="AJ16" s="22">
        <v>88949</v>
      </c>
      <c r="AK16" s="22">
        <v>0</v>
      </c>
      <c r="AL16" s="22">
        <v>0</v>
      </c>
      <c r="AM16" s="22">
        <v>0</v>
      </c>
      <c r="AN16" s="22">
        <v>0</v>
      </c>
      <c r="AO16" s="22">
        <v>212417</v>
      </c>
      <c r="AP16" s="22">
        <v>13285774</v>
      </c>
    </row>
    <row r="17" spans="1:42" x14ac:dyDescent="0.25">
      <c r="A17" s="22" t="s">
        <v>120</v>
      </c>
      <c r="B17" s="22" t="s">
        <v>121</v>
      </c>
      <c r="C17" s="22" t="s">
        <v>148</v>
      </c>
      <c r="D17" s="22" t="s">
        <v>149</v>
      </c>
      <c r="E17" s="22">
        <v>0</v>
      </c>
      <c r="F17" s="22">
        <v>516485</v>
      </c>
      <c r="G17" s="22">
        <v>0</v>
      </c>
      <c r="H17" s="22">
        <v>3490</v>
      </c>
      <c r="I17" s="22">
        <v>2677754</v>
      </c>
      <c r="J17" s="22">
        <v>0</v>
      </c>
      <c r="K17" s="22">
        <v>0</v>
      </c>
      <c r="L17" s="22">
        <v>70570</v>
      </c>
      <c r="M17" s="22">
        <v>0</v>
      </c>
      <c r="N17" s="22">
        <v>1392919</v>
      </c>
      <c r="O17" s="22">
        <v>18284821</v>
      </c>
      <c r="P17" s="22">
        <v>0</v>
      </c>
      <c r="Q17" s="22">
        <v>9099349</v>
      </c>
      <c r="R17" s="22">
        <v>123093</v>
      </c>
      <c r="S17" s="22">
        <v>0</v>
      </c>
      <c r="T17" s="22">
        <v>447534</v>
      </c>
      <c r="U17" s="22">
        <v>1285289</v>
      </c>
      <c r="V17" s="22">
        <v>8735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5784823</v>
      </c>
      <c r="AJ17" s="22">
        <v>608835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40303697</v>
      </c>
    </row>
    <row r="18" spans="1:42" x14ac:dyDescent="0.25">
      <c r="A18" s="22" t="s">
        <v>120</v>
      </c>
      <c r="B18" s="22" t="s">
        <v>121</v>
      </c>
      <c r="C18" s="22" t="s">
        <v>150</v>
      </c>
      <c r="D18" s="22" t="s">
        <v>151</v>
      </c>
      <c r="E18" s="22">
        <v>0</v>
      </c>
      <c r="F18" s="22">
        <v>15995</v>
      </c>
      <c r="G18" s="22">
        <v>0</v>
      </c>
      <c r="H18" s="22">
        <v>0</v>
      </c>
      <c r="I18" s="22">
        <v>18374</v>
      </c>
      <c r="J18" s="22">
        <v>0</v>
      </c>
      <c r="K18" s="22">
        <v>0</v>
      </c>
      <c r="L18" s="22">
        <v>0</v>
      </c>
      <c r="M18" s="22">
        <v>0</v>
      </c>
      <c r="N18" s="22">
        <v>658850</v>
      </c>
      <c r="O18" s="22">
        <v>1774467</v>
      </c>
      <c r="P18" s="22">
        <v>18960</v>
      </c>
      <c r="Q18" s="22">
        <v>0</v>
      </c>
      <c r="R18" s="22">
        <v>183886</v>
      </c>
      <c r="S18" s="22">
        <v>0</v>
      </c>
      <c r="T18" s="22">
        <v>2461244</v>
      </c>
      <c r="U18" s="22">
        <v>2281015</v>
      </c>
      <c r="V18" s="22">
        <v>5218</v>
      </c>
      <c r="W18" s="22">
        <v>0</v>
      </c>
      <c r="X18" s="22">
        <v>0</v>
      </c>
      <c r="Y18" s="22">
        <v>0</v>
      </c>
      <c r="Z18" s="22">
        <v>97445</v>
      </c>
      <c r="AA18" s="22">
        <v>0</v>
      </c>
      <c r="AB18" s="22">
        <v>26931</v>
      </c>
      <c r="AC18" s="22">
        <v>5620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331825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7879830</v>
      </c>
    </row>
    <row r="19" spans="1:42" x14ac:dyDescent="0.25">
      <c r="A19" s="22" t="s">
        <v>120</v>
      </c>
      <c r="B19" s="22" t="s">
        <v>152</v>
      </c>
      <c r="C19" s="22" t="s">
        <v>153</v>
      </c>
      <c r="D19" s="22" t="s">
        <v>154</v>
      </c>
      <c r="E19" s="22">
        <v>0</v>
      </c>
      <c r="F19" s="22">
        <v>33298</v>
      </c>
      <c r="G19" s="22">
        <v>0</v>
      </c>
      <c r="H19" s="22">
        <v>0</v>
      </c>
      <c r="I19" s="22">
        <v>0</v>
      </c>
      <c r="J19" s="22">
        <v>0</v>
      </c>
      <c r="K19" s="22">
        <v>223330</v>
      </c>
      <c r="L19" s="22">
        <v>156794</v>
      </c>
      <c r="M19" s="22">
        <v>0</v>
      </c>
      <c r="N19" s="22">
        <v>383110</v>
      </c>
      <c r="O19" s="22">
        <v>94266</v>
      </c>
      <c r="P19" s="22">
        <v>0</v>
      </c>
      <c r="Q19" s="22">
        <v>0</v>
      </c>
      <c r="R19" s="22">
        <v>0</v>
      </c>
      <c r="S19" s="22">
        <v>0</v>
      </c>
      <c r="T19" s="22">
        <v>4461034</v>
      </c>
      <c r="U19" s="22">
        <v>1443103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191415</v>
      </c>
      <c r="AJ19" s="22">
        <v>8736</v>
      </c>
      <c r="AK19" s="22">
        <v>0</v>
      </c>
      <c r="AL19" s="22">
        <v>0</v>
      </c>
      <c r="AM19" s="22">
        <v>0</v>
      </c>
      <c r="AN19" s="22">
        <v>0</v>
      </c>
      <c r="AO19" s="22">
        <v>64900</v>
      </c>
      <c r="AP19" s="22">
        <v>7059986</v>
      </c>
    </row>
    <row r="20" spans="1:42" x14ac:dyDescent="0.25">
      <c r="A20" s="22" t="s">
        <v>120</v>
      </c>
      <c r="B20" s="22" t="s">
        <v>152</v>
      </c>
      <c r="C20" s="22" t="s">
        <v>155</v>
      </c>
      <c r="D20" s="22" t="s">
        <v>156</v>
      </c>
      <c r="E20" s="22">
        <v>0</v>
      </c>
      <c r="F20" s="22">
        <v>31147</v>
      </c>
      <c r="G20" s="22">
        <v>0</v>
      </c>
      <c r="H20" s="22">
        <v>0</v>
      </c>
      <c r="I20" s="22">
        <v>133154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1107365</v>
      </c>
      <c r="P20" s="22">
        <v>0</v>
      </c>
      <c r="Q20" s="22">
        <v>0</v>
      </c>
      <c r="R20" s="22">
        <v>0</v>
      </c>
      <c r="S20" s="22">
        <v>0</v>
      </c>
      <c r="T20" s="22">
        <v>109282</v>
      </c>
      <c r="U20" s="22">
        <v>208560</v>
      </c>
      <c r="V20" s="22">
        <v>51732</v>
      </c>
      <c r="W20" s="22">
        <v>0</v>
      </c>
      <c r="X20" s="22">
        <v>816469</v>
      </c>
      <c r="Y20" s="22">
        <v>0</v>
      </c>
      <c r="Z20" s="22">
        <v>0</v>
      </c>
      <c r="AA20" s="22">
        <v>0</v>
      </c>
      <c r="AB20" s="22">
        <v>0</v>
      </c>
      <c r="AC20" s="22">
        <v>5696</v>
      </c>
      <c r="AD20" s="22">
        <v>0</v>
      </c>
      <c r="AE20" s="22">
        <v>178181</v>
      </c>
      <c r="AF20" s="22">
        <v>0</v>
      </c>
      <c r="AG20" s="22">
        <v>0</v>
      </c>
      <c r="AH20" s="22">
        <v>0</v>
      </c>
      <c r="AI20" s="22">
        <v>597242</v>
      </c>
      <c r="AJ20" s="22">
        <v>1640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3240468</v>
      </c>
    </row>
    <row r="21" spans="1:42" x14ac:dyDescent="0.25">
      <c r="A21" s="22" t="s">
        <v>120</v>
      </c>
      <c r="B21" s="22" t="s">
        <v>152</v>
      </c>
      <c r="C21" s="22" t="s">
        <v>157</v>
      </c>
      <c r="D21" s="22" t="s">
        <v>158</v>
      </c>
      <c r="E21" s="22">
        <v>0</v>
      </c>
      <c r="F21" s="22">
        <v>2034407</v>
      </c>
      <c r="G21" s="22">
        <v>0</v>
      </c>
      <c r="H21" s="22">
        <v>0</v>
      </c>
      <c r="I21" s="22">
        <v>285398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9322379</v>
      </c>
      <c r="P21" s="22">
        <v>0</v>
      </c>
      <c r="Q21" s="22">
        <v>0</v>
      </c>
      <c r="R21" s="22">
        <v>0</v>
      </c>
      <c r="S21" s="22">
        <v>0</v>
      </c>
      <c r="T21" s="22">
        <v>3828359</v>
      </c>
      <c r="U21" s="22">
        <v>106579</v>
      </c>
      <c r="V21" s="22">
        <v>39127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555731</v>
      </c>
      <c r="AD21" s="22">
        <v>0</v>
      </c>
      <c r="AE21" s="22">
        <v>0</v>
      </c>
      <c r="AF21" s="22">
        <v>0</v>
      </c>
      <c r="AG21" s="22">
        <v>0</v>
      </c>
      <c r="AH21" s="22">
        <v>320899</v>
      </c>
      <c r="AI21" s="22">
        <v>87263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16580142</v>
      </c>
    </row>
    <row r="22" spans="1:42" x14ac:dyDescent="0.25">
      <c r="A22" s="22" t="s">
        <v>120</v>
      </c>
      <c r="B22" s="22" t="s">
        <v>152</v>
      </c>
      <c r="C22" s="22" t="s">
        <v>159</v>
      </c>
      <c r="D22" s="22" t="s">
        <v>160</v>
      </c>
      <c r="E22" s="22">
        <v>0</v>
      </c>
      <c r="F22" s="22">
        <v>2077892</v>
      </c>
      <c r="G22" s="22">
        <v>0</v>
      </c>
      <c r="H22" s="22">
        <v>1124825</v>
      </c>
      <c r="I22" s="22">
        <v>3603275</v>
      </c>
      <c r="J22" s="22">
        <v>0</v>
      </c>
      <c r="K22" s="22">
        <v>707972</v>
      </c>
      <c r="L22" s="22">
        <v>55493</v>
      </c>
      <c r="M22" s="22">
        <v>0</v>
      </c>
      <c r="N22" s="22">
        <v>28148</v>
      </c>
      <c r="O22" s="22">
        <v>25816392</v>
      </c>
      <c r="P22" s="22">
        <v>0</v>
      </c>
      <c r="Q22" s="22">
        <v>3217615</v>
      </c>
      <c r="R22" s="22">
        <v>946518</v>
      </c>
      <c r="S22" s="22">
        <v>0</v>
      </c>
      <c r="T22" s="22">
        <v>19390982</v>
      </c>
      <c r="U22" s="22">
        <v>1073300</v>
      </c>
      <c r="V22" s="22">
        <v>56787</v>
      </c>
      <c r="W22" s="22">
        <v>432738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4891547</v>
      </c>
      <c r="AJ22" s="22">
        <v>38269760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101693244</v>
      </c>
    </row>
    <row r="23" spans="1:42" x14ac:dyDescent="0.25">
      <c r="A23" s="22" t="s">
        <v>120</v>
      </c>
      <c r="B23" s="22" t="s">
        <v>152</v>
      </c>
      <c r="C23" s="22" t="s">
        <v>161</v>
      </c>
      <c r="D23" s="22" t="s">
        <v>162</v>
      </c>
      <c r="E23" s="22">
        <v>0</v>
      </c>
      <c r="F23" s="22">
        <v>17036959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56296550</v>
      </c>
      <c r="O23" s="22">
        <v>22455530</v>
      </c>
      <c r="P23" s="22">
        <v>0</v>
      </c>
      <c r="Q23" s="22">
        <v>0</v>
      </c>
      <c r="R23" s="22">
        <v>606234</v>
      </c>
      <c r="S23" s="22">
        <v>0</v>
      </c>
      <c r="T23" s="22">
        <v>57451389</v>
      </c>
      <c r="U23" s="22">
        <v>33737579</v>
      </c>
      <c r="V23" s="22">
        <v>5915715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33009548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2121461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228630965</v>
      </c>
    </row>
    <row r="24" spans="1:42" x14ac:dyDescent="0.25">
      <c r="A24" s="22" t="s">
        <v>120</v>
      </c>
      <c r="B24" s="22" t="s">
        <v>163</v>
      </c>
      <c r="C24" s="22" t="s">
        <v>164</v>
      </c>
      <c r="D24" s="22" t="s">
        <v>165</v>
      </c>
      <c r="E24" s="22">
        <v>0</v>
      </c>
      <c r="F24" s="22">
        <v>21628</v>
      </c>
      <c r="G24" s="22">
        <v>0</v>
      </c>
      <c r="H24" s="22">
        <v>0</v>
      </c>
      <c r="I24" s="22">
        <v>13437</v>
      </c>
      <c r="J24" s="22">
        <v>0</v>
      </c>
      <c r="K24" s="22">
        <v>0</v>
      </c>
      <c r="L24" s="22">
        <v>0</v>
      </c>
      <c r="M24" s="22">
        <v>0</v>
      </c>
      <c r="N24" s="22">
        <v>85619</v>
      </c>
      <c r="O24" s="22">
        <v>207922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15649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344255</v>
      </c>
    </row>
    <row r="25" spans="1:42" x14ac:dyDescent="0.25">
      <c r="A25" s="22" t="s">
        <v>120</v>
      </c>
      <c r="B25" s="22" t="s">
        <v>163</v>
      </c>
      <c r="C25" s="22" t="s">
        <v>166</v>
      </c>
      <c r="D25" s="22" t="s">
        <v>167</v>
      </c>
      <c r="E25" s="22">
        <v>0</v>
      </c>
      <c r="F25" s="22">
        <v>1321058</v>
      </c>
      <c r="G25" s="22">
        <v>0</v>
      </c>
      <c r="H25" s="22">
        <v>0</v>
      </c>
      <c r="I25" s="22">
        <v>130988</v>
      </c>
      <c r="J25" s="22">
        <v>0</v>
      </c>
      <c r="K25" s="22">
        <v>0</v>
      </c>
      <c r="L25" s="22">
        <v>0</v>
      </c>
      <c r="M25" s="22">
        <v>0</v>
      </c>
      <c r="N25" s="22">
        <v>1724777</v>
      </c>
      <c r="O25" s="22">
        <v>1087884</v>
      </c>
      <c r="P25" s="22">
        <v>27185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304955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4596847</v>
      </c>
    </row>
    <row r="26" spans="1:42" x14ac:dyDescent="0.25">
      <c r="A26" s="22" t="s">
        <v>120</v>
      </c>
      <c r="B26" s="22" t="s">
        <v>163</v>
      </c>
      <c r="C26" s="22" t="s">
        <v>168</v>
      </c>
      <c r="D26" s="22" t="s">
        <v>169</v>
      </c>
      <c r="E26" s="22">
        <v>0</v>
      </c>
      <c r="F26" s="22">
        <v>5485</v>
      </c>
      <c r="G26" s="22">
        <v>4450</v>
      </c>
      <c r="H26" s="22">
        <v>0</v>
      </c>
      <c r="I26" s="22">
        <v>10922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3609226</v>
      </c>
      <c r="P26" s="22">
        <v>0</v>
      </c>
      <c r="Q26" s="22">
        <v>0</v>
      </c>
      <c r="R26" s="22">
        <v>0</v>
      </c>
      <c r="S26" s="22">
        <v>0</v>
      </c>
      <c r="T26" s="22">
        <v>1055991</v>
      </c>
      <c r="U26" s="22">
        <v>0</v>
      </c>
      <c r="V26" s="22">
        <v>374353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23291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62121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5145839</v>
      </c>
    </row>
    <row r="27" spans="1:42" x14ac:dyDescent="0.25">
      <c r="A27" s="22" t="s">
        <v>120</v>
      </c>
      <c r="B27" s="22" t="s">
        <v>163</v>
      </c>
      <c r="C27" s="22" t="s">
        <v>170</v>
      </c>
      <c r="D27" s="22" t="s">
        <v>171</v>
      </c>
      <c r="E27" s="22">
        <v>0</v>
      </c>
      <c r="F27" s="22">
        <v>81064</v>
      </c>
      <c r="G27" s="22">
        <v>0</v>
      </c>
      <c r="H27" s="22">
        <v>0</v>
      </c>
      <c r="I27" s="22">
        <v>321239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3300056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575143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9118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47528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4334148</v>
      </c>
    </row>
    <row r="28" spans="1:42" x14ac:dyDescent="0.25">
      <c r="A28" s="22" t="s">
        <v>120</v>
      </c>
      <c r="B28" s="22" t="s">
        <v>163</v>
      </c>
      <c r="C28" s="22" t="s">
        <v>172</v>
      </c>
      <c r="D28" s="22" t="s">
        <v>173</v>
      </c>
      <c r="E28" s="22">
        <v>0</v>
      </c>
      <c r="F28" s="22">
        <v>781523</v>
      </c>
      <c r="G28" s="22">
        <v>0</v>
      </c>
      <c r="H28" s="22">
        <v>0</v>
      </c>
      <c r="I28" s="22">
        <v>234039</v>
      </c>
      <c r="J28" s="22">
        <v>0</v>
      </c>
      <c r="K28" s="22">
        <v>0</v>
      </c>
      <c r="L28" s="22">
        <v>0</v>
      </c>
      <c r="M28" s="22">
        <v>0</v>
      </c>
      <c r="N28" s="22">
        <v>792673</v>
      </c>
      <c r="O28" s="22">
        <v>43676</v>
      </c>
      <c r="P28" s="22">
        <v>0</v>
      </c>
      <c r="Q28" s="22">
        <v>0</v>
      </c>
      <c r="R28" s="22">
        <v>0</v>
      </c>
      <c r="S28" s="22">
        <v>0</v>
      </c>
      <c r="T28" s="22">
        <v>268329</v>
      </c>
      <c r="U28" s="22">
        <v>295083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3500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2418823</v>
      </c>
    </row>
    <row r="29" spans="1:42" x14ac:dyDescent="0.25">
      <c r="A29" s="22" t="s">
        <v>120</v>
      </c>
      <c r="B29" s="22" t="s">
        <v>163</v>
      </c>
      <c r="C29" s="22" t="s">
        <v>174</v>
      </c>
      <c r="D29" s="22" t="s">
        <v>175</v>
      </c>
      <c r="E29" s="22">
        <v>0</v>
      </c>
      <c r="F29" s="22">
        <v>22438</v>
      </c>
      <c r="G29" s="22">
        <v>0</v>
      </c>
      <c r="H29" s="22">
        <v>0</v>
      </c>
      <c r="I29" s="22">
        <v>56692</v>
      </c>
      <c r="J29" s="22">
        <v>0</v>
      </c>
      <c r="K29" s="22">
        <v>0</v>
      </c>
      <c r="L29" s="22">
        <v>0</v>
      </c>
      <c r="M29" s="22">
        <v>0</v>
      </c>
      <c r="N29" s="22">
        <v>52069</v>
      </c>
      <c r="O29" s="22">
        <v>214590</v>
      </c>
      <c r="P29" s="22">
        <v>0</v>
      </c>
      <c r="Q29" s="22">
        <v>0</v>
      </c>
      <c r="R29" s="22">
        <v>0</v>
      </c>
      <c r="S29" s="22">
        <v>0</v>
      </c>
      <c r="T29" s="22">
        <v>1164873</v>
      </c>
      <c r="U29" s="22">
        <v>288689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38001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1837352</v>
      </c>
    </row>
    <row r="30" spans="1:42" x14ac:dyDescent="0.25">
      <c r="A30" s="22" t="s">
        <v>120</v>
      </c>
      <c r="B30" s="22" t="s">
        <v>163</v>
      </c>
      <c r="C30" s="22" t="s">
        <v>176</v>
      </c>
      <c r="D30" s="22" t="s">
        <v>177</v>
      </c>
      <c r="E30" s="22">
        <v>0</v>
      </c>
      <c r="F30" s="22">
        <v>0</v>
      </c>
      <c r="G30" s="22">
        <v>0</v>
      </c>
      <c r="H30" s="22">
        <v>0</v>
      </c>
      <c r="I30" s="22">
        <v>558870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899655</v>
      </c>
      <c r="P30" s="22">
        <v>0</v>
      </c>
      <c r="Q30" s="22">
        <v>0</v>
      </c>
      <c r="R30" s="22">
        <v>0</v>
      </c>
      <c r="S30" s="22">
        <v>0</v>
      </c>
      <c r="T30" s="22">
        <v>90869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1549394</v>
      </c>
    </row>
    <row r="31" spans="1:42" x14ac:dyDescent="0.25">
      <c r="A31" s="22" t="s">
        <v>120</v>
      </c>
      <c r="B31" s="22" t="s">
        <v>163</v>
      </c>
      <c r="C31" s="22" t="s">
        <v>178</v>
      </c>
      <c r="D31" s="22" t="s">
        <v>179</v>
      </c>
      <c r="E31" s="22">
        <v>0</v>
      </c>
      <c r="F31" s="22">
        <v>0</v>
      </c>
      <c r="G31" s="22">
        <v>0</v>
      </c>
      <c r="H31" s="22">
        <v>0</v>
      </c>
      <c r="I31" s="22">
        <v>460999</v>
      </c>
      <c r="J31" s="22">
        <v>0</v>
      </c>
      <c r="K31" s="22">
        <v>0</v>
      </c>
      <c r="L31" s="22">
        <v>74378</v>
      </c>
      <c r="M31" s="22">
        <v>0</v>
      </c>
      <c r="N31" s="22">
        <v>0</v>
      </c>
      <c r="O31" s="22">
        <v>11606449</v>
      </c>
      <c r="P31" s="22">
        <v>0</v>
      </c>
      <c r="Q31" s="22">
        <v>0</v>
      </c>
      <c r="R31" s="22">
        <v>0</v>
      </c>
      <c r="S31" s="22">
        <v>0</v>
      </c>
      <c r="T31" s="22">
        <v>158828</v>
      </c>
      <c r="U31" s="22">
        <v>3464311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25336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3972856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19763157</v>
      </c>
    </row>
    <row r="32" spans="1:42" x14ac:dyDescent="0.25">
      <c r="A32" s="22" t="s">
        <v>120</v>
      </c>
      <c r="B32" s="22" t="s">
        <v>163</v>
      </c>
      <c r="C32" s="22" t="s">
        <v>180</v>
      </c>
      <c r="D32" s="22" t="s">
        <v>181</v>
      </c>
      <c r="E32" s="22">
        <v>0</v>
      </c>
      <c r="F32" s="22">
        <v>7237839</v>
      </c>
      <c r="G32" s="22">
        <v>0</v>
      </c>
      <c r="H32" s="22">
        <v>0</v>
      </c>
      <c r="I32" s="22">
        <v>1387765</v>
      </c>
      <c r="J32" s="22">
        <v>0</v>
      </c>
      <c r="K32" s="22">
        <v>0</v>
      </c>
      <c r="L32" s="22">
        <v>0</v>
      </c>
      <c r="M32" s="22">
        <v>0</v>
      </c>
      <c r="N32" s="22">
        <v>1664244</v>
      </c>
      <c r="O32" s="22">
        <v>3490764</v>
      </c>
      <c r="P32" s="22">
        <v>0</v>
      </c>
      <c r="Q32" s="22">
        <v>0</v>
      </c>
      <c r="R32" s="22">
        <v>0</v>
      </c>
      <c r="S32" s="22">
        <v>25918</v>
      </c>
      <c r="T32" s="22">
        <v>681975</v>
      </c>
      <c r="U32" s="22">
        <v>622954</v>
      </c>
      <c r="V32" s="22">
        <v>0</v>
      </c>
      <c r="W32" s="22">
        <v>1079942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16191401</v>
      </c>
    </row>
    <row r="33" spans="1:42" x14ac:dyDescent="0.25">
      <c r="A33" s="22" t="s">
        <v>120</v>
      </c>
      <c r="B33" s="22" t="s">
        <v>163</v>
      </c>
      <c r="C33" s="22" t="s">
        <v>182</v>
      </c>
      <c r="D33" s="22" t="s">
        <v>183</v>
      </c>
      <c r="E33" s="22">
        <v>0</v>
      </c>
      <c r="F33" s="22">
        <v>333567</v>
      </c>
      <c r="G33" s="22">
        <v>0</v>
      </c>
      <c r="H33" s="22">
        <v>14985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4040058</v>
      </c>
      <c r="P33" s="22">
        <v>0</v>
      </c>
      <c r="Q33" s="22">
        <v>0</v>
      </c>
      <c r="R33" s="22">
        <v>0</v>
      </c>
      <c r="S33" s="22">
        <v>0</v>
      </c>
      <c r="T33" s="22">
        <v>1232861</v>
      </c>
      <c r="U33" s="22">
        <v>279978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92145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814450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6808044</v>
      </c>
    </row>
    <row r="34" spans="1:42" x14ac:dyDescent="0.25">
      <c r="A34" s="22" t="s">
        <v>120</v>
      </c>
      <c r="B34" s="22" t="s">
        <v>163</v>
      </c>
      <c r="C34" s="22" t="s">
        <v>184</v>
      </c>
      <c r="D34" s="22" t="s">
        <v>185</v>
      </c>
      <c r="E34" s="22">
        <v>0</v>
      </c>
      <c r="F34" s="22">
        <v>108315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930940</v>
      </c>
      <c r="P34" s="22">
        <v>0</v>
      </c>
      <c r="Q34" s="22">
        <v>0</v>
      </c>
      <c r="R34" s="22">
        <v>0</v>
      </c>
      <c r="S34" s="22">
        <v>0</v>
      </c>
      <c r="T34" s="22">
        <v>16765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104262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1160282</v>
      </c>
    </row>
    <row r="35" spans="1:42" x14ac:dyDescent="0.25">
      <c r="A35" s="22" t="s">
        <v>120</v>
      </c>
      <c r="B35" s="22" t="s">
        <v>163</v>
      </c>
      <c r="C35" s="22" t="s">
        <v>186</v>
      </c>
      <c r="D35" s="22" t="s">
        <v>187</v>
      </c>
      <c r="E35" s="22">
        <v>0</v>
      </c>
      <c r="F35" s="22">
        <v>18783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8641424</v>
      </c>
      <c r="P35" s="22">
        <v>0</v>
      </c>
      <c r="Q35" s="22">
        <v>0</v>
      </c>
      <c r="R35" s="22">
        <v>0</v>
      </c>
      <c r="S35" s="22">
        <v>0</v>
      </c>
      <c r="T35" s="22">
        <v>9854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43093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8713154</v>
      </c>
    </row>
    <row r="36" spans="1:42" x14ac:dyDescent="0.25">
      <c r="A36" s="22" t="s">
        <v>120</v>
      </c>
      <c r="B36" s="22" t="s">
        <v>163</v>
      </c>
      <c r="C36" s="22" t="s">
        <v>188</v>
      </c>
      <c r="D36" s="22" t="s">
        <v>189</v>
      </c>
      <c r="E36" s="22">
        <v>0</v>
      </c>
      <c r="F36" s="22">
        <v>53188</v>
      </c>
      <c r="G36" s="22">
        <v>0</v>
      </c>
      <c r="H36" s="22">
        <v>0</v>
      </c>
      <c r="I36" s="22">
        <v>402435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23026111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54196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296230</v>
      </c>
      <c r="AD36" s="22">
        <v>2755215</v>
      </c>
      <c r="AE36" s="22">
        <v>0</v>
      </c>
      <c r="AF36" s="22">
        <v>0</v>
      </c>
      <c r="AG36" s="22">
        <v>0</v>
      </c>
      <c r="AH36" s="22">
        <v>0</v>
      </c>
      <c r="AI36" s="22">
        <v>305010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26892385</v>
      </c>
    </row>
    <row r="37" spans="1:42" x14ac:dyDescent="0.25">
      <c r="A37" s="22" t="s">
        <v>120</v>
      </c>
      <c r="B37" s="22" t="s">
        <v>163</v>
      </c>
      <c r="C37" s="22" t="s">
        <v>190</v>
      </c>
      <c r="D37" s="22" t="s">
        <v>191</v>
      </c>
      <c r="E37" s="22"/>
      <c r="F37" s="22">
        <v>1085598</v>
      </c>
      <c r="G37" s="22"/>
      <c r="H37" s="22"/>
      <c r="I37" s="22">
        <v>352070</v>
      </c>
      <c r="J37" s="22"/>
      <c r="K37" s="22"/>
      <c r="L37" s="22"/>
      <c r="M37" s="22"/>
      <c r="N37" s="22">
        <v>1431334</v>
      </c>
      <c r="O37" s="22">
        <v>5038093</v>
      </c>
      <c r="P37" s="22"/>
      <c r="Q37" s="22"/>
      <c r="R37" s="22"/>
      <c r="S37" s="22"/>
      <c r="T37" s="22">
        <v>129909</v>
      </c>
      <c r="U37" s="22">
        <v>39392</v>
      </c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>
        <v>58358</v>
      </c>
      <c r="AJ37" s="22">
        <v>34775</v>
      </c>
      <c r="AK37" s="22"/>
      <c r="AL37" s="22"/>
      <c r="AM37" s="22"/>
      <c r="AN37" s="22"/>
      <c r="AO37" s="22"/>
      <c r="AP37" s="22">
        <v>8169529</v>
      </c>
    </row>
    <row r="38" spans="1:42" x14ac:dyDescent="0.25">
      <c r="A38" s="22" t="s">
        <v>120</v>
      </c>
      <c r="B38" s="22" t="s">
        <v>163</v>
      </c>
      <c r="C38" s="22" t="s">
        <v>192</v>
      </c>
      <c r="D38" s="22" t="s">
        <v>193</v>
      </c>
      <c r="E38" s="22">
        <v>2119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1442297</v>
      </c>
      <c r="P38" s="22">
        <v>147809</v>
      </c>
      <c r="Q38" s="22">
        <v>0</v>
      </c>
      <c r="R38" s="22">
        <v>0</v>
      </c>
      <c r="S38" s="22">
        <v>0</v>
      </c>
      <c r="T38" s="22">
        <v>99824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119316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1811365</v>
      </c>
    </row>
    <row r="39" spans="1:42" x14ac:dyDescent="0.25">
      <c r="A39" s="22" t="s">
        <v>120</v>
      </c>
      <c r="B39" s="22" t="s">
        <v>163</v>
      </c>
      <c r="C39" s="22" t="s">
        <v>194</v>
      </c>
      <c r="D39" s="22" t="s">
        <v>195</v>
      </c>
      <c r="E39" s="22">
        <v>0</v>
      </c>
      <c r="F39" s="22">
        <v>125209</v>
      </c>
      <c r="G39" s="22">
        <v>0</v>
      </c>
      <c r="H39" s="22">
        <v>38340</v>
      </c>
      <c r="I39" s="22">
        <v>401873</v>
      </c>
      <c r="J39" s="22">
        <v>0</v>
      </c>
      <c r="K39" s="22">
        <v>26304</v>
      </c>
      <c r="L39" s="22">
        <v>0</v>
      </c>
      <c r="M39" s="22">
        <v>28805</v>
      </c>
      <c r="N39" s="22">
        <v>0</v>
      </c>
      <c r="O39" s="22">
        <v>5732052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182829</v>
      </c>
      <c r="AB39" s="22">
        <v>0</v>
      </c>
      <c r="AC39" s="22">
        <v>59365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6594777</v>
      </c>
    </row>
    <row r="40" spans="1:42" x14ac:dyDescent="0.25">
      <c r="A40" s="22" t="s">
        <v>120</v>
      </c>
      <c r="B40" s="22" t="s">
        <v>163</v>
      </c>
      <c r="C40" s="22" t="s">
        <v>196</v>
      </c>
      <c r="D40" s="22" t="s">
        <v>197</v>
      </c>
      <c r="E40" s="22"/>
      <c r="F40" s="22">
        <v>2495669</v>
      </c>
      <c r="G40" s="22"/>
      <c r="H40" s="22"/>
      <c r="I40" s="22">
        <v>871280</v>
      </c>
      <c r="J40" s="22"/>
      <c r="K40" s="22"/>
      <c r="L40" s="22"/>
      <c r="M40" s="22"/>
      <c r="N40" s="22"/>
      <c r="O40" s="22">
        <v>5936340</v>
      </c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>
        <v>1223582</v>
      </c>
      <c r="AC40" s="22"/>
      <c r="AD40" s="22"/>
      <c r="AE40" s="22"/>
      <c r="AF40" s="22">
        <v>851877</v>
      </c>
      <c r="AG40" s="22"/>
      <c r="AH40" s="22"/>
      <c r="AI40" s="22"/>
      <c r="AJ40" s="22"/>
      <c r="AK40" s="22"/>
      <c r="AL40" s="22"/>
      <c r="AM40" s="22"/>
      <c r="AN40" s="22"/>
      <c r="AO40" s="22"/>
      <c r="AP40" s="22">
        <v>11378748</v>
      </c>
    </row>
    <row r="41" spans="1:42" x14ac:dyDescent="0.25">
      <c r="A41" s="22" t="s">
        <v>120</v>
      </c>
      <c r="B41" s="22" t="s">
        <v>163</v>
      </c>
      <c r="C41" s="22" t="s">
        <v>198</v>
      </c>
      <c r="D41" s="22" t="s">
        <v>199</v>
      </c>
      <c r="E41" s="22">
        <v>0</v>
      </c>
      <c r="F41" s="22">
        <v>176706</v>
      </c>
      <c r="G41" s="22">
        <v>0</v>
      </c>
      <c r="H41" s="22">
        <v>0</v>
      </c>
      <c r="I41" s="22">
        <v>357590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1211009</v>
      </c>
      <c r="P41" s="22">
        <v>0</v>
      </c>
      <c r="Q41" s="22">
        <v>0</v>
      </c>
      <c r="R41" s="22">
        <v>0</v>
      </c>
      <c r="S41" s="22">
        <v>0</v>
      </c>
      <c r="T41" s="22">
        <v>37414</v>
      </c>
      <c r="U41" s="22">
        <v>0</v>
      </c>
      <c r="V41" s="22">
        <v>12203</v>
      </c>
      <c r="W41" s="22">
        <v>0</v>
      </c>
      <c r="X41" s="22">
        <v>0</v>
      </c>
      <c r="Y41" s="22">
        <v>0</v>
      </c>
      <c r="Z41" s="22">
        <v>12300</v>
      </c>
      <c r="AA41" s="22">
        <v>101483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1908705</v>
      </c>
    </row>
    <row r="42" spans="1:42" x14ac:dyDescent="0.25">
      <c r="A42" s="22" t="s">
        <v>120</v>
      </c>
      <c r="B42" s="22" t="s">
        <v>163</v>
      </c>
      <c r="C42" s="22" t="s">
        <v>200</v>
      </c>
      <c r="D42" s="22" t="s">
        <v>201</v>
      </c>
      <c r="E42" s="22">
        <v>0</v>
      </c>
      <c r="F42" s="22">
        <v>834485</v>
      </c>
      <c r="G42" s="22">
        <v>0</v>
      </c>
      <c r="H42" s="22">
        <v>0</v>
      </c>
      <c r="I42" s="22">
        <v>5207291</v>
      </c>
      <c r="J42" s="22">
        <v>0</v>
      </c>
      <c r="K42" s="22">
        <v>0</v>
      </c>
      <c r="L42" s="22">
        <v>263662</v>
      </c>
      <c r="M42" s="22">
        <v>0</v>
      </c>
      <c r="N42" s="22">
        <v>0</v>
      </c>
      <c r="O42" s="22">
        <v>23505703</v>
      </c>
      <c r="P42" s="22">
        <v>0</v>
      </c>
      <c r="Q42" s="22">
        <v>0</v>
      </c>
      <c r="R42" s="22">
        <v>0</v>
      </c>
      <c r="S42" s="22">
        <v>0</v>
      </c>
      <c r="T42" s="22">
        <v>6901678</v>
      </c>
      <c r="U42" s="22">
        <v>120293</v>
      </c>
      <c r="V42" s="22">
        <v>2501174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36468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274600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39645354</v>
      </c>
    </row>
    <row r="43" spans="1:42" x14ac:dyDescent="0.25">
      <c r="A43" s="22" t="s">
        <v>120</v>
      </c>
      <c r="B43" s="22" t="s">
        <v>163</v>
      </c>
      <c r="C43" s="22" t="s">
        <v>202</v>
      </c>
      <c r="D43" s="22" t="s">
        <v>203</v>
      </c>
      <c r="E43" s="22">
        <v>0</v>
      </c>
      <c r="F43" s="22">
        <v>96388</v>
      </c>
      <c r="G43" s="22">
        <v>0</v>
      </c>
      <c r="H43" s="22">
        <v>0</v>
      </c>
      <c r="I43" s="22">
        <v>78371</v>
      </c>
      <c r="J43" s="22">
        <v>0</v>
      </c>
      <c r="K43" s="22">
        <v>0</v>
      </c>
      <c r="L43" s="22">
        <v>0</v>
      </c>
      <c r="M43" s="22">
        <v>0</v>
      </c>
      <c r="N43" s="22">
        <v>1622897</v>
      </c>
      <c r="O43" s="22">
        <v>20539598</v>
      </c>
      <c r="P43" s="22">
        <v>0</v>
      </c>
      <c r="Q43" s="22">
        <v>0</v>
      </c>
      <c r="R43" s="22">
        <v>0</v>
      </c>
      <c r="S43" s="22">
        <v>0</v>
      </c>
      <c r="T43" s="22">
        <v>435355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51575</v>
      </c>
      <c r="AC43" s="22">
        <v>114241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9648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22948073</v>
      </c>
    </row>
    <row r="44" spans="1:42" x14ac:dyDescent="0.25">
      <c r="A44" s="22" t="s">
        <v>120</v>
      </c>
      <c r="B44" s="22" t="s">
        <v>163</v>
      </c>
      <c r="C44" s="22" t="s">
        <v>204</v>
      </c>
      <c r="D44" s="22" t="s">
        <v>205</v>
      </c>
      <c r="E44" s="22">
        <v>0</v>
      </c>
      <c r="F44" s="22">
        <v>217156</v>
      </c>
      <c r="G44" s="22">
        <v>0</v>
      </c>
      <c r="H44" s="22">
        <v>0</v>
      </c>
      <c r="I44" s="22">
        <v>475000</v>
      </c>
      <c r="J44" s="22">
        <v>0</v>
      </c>
      <c r="K44" s="22">
        <v>0</v>
      </c>
      <c r="L44" s="22">
        <v>41821</v>
      </c>
      <c r="M44" s="22">
        <v>0</v>
      </c>
      <c r="N44" s="22">
        <v>2230391</v>
      </c>
      <c r="O44" s="22">
        <v>1954274</v>
      </c>
      <c r="P44" s="22">
        <v>0</v>
      </c>
      <c r="Q44" s="22">
        <v>0</v>
      </c>
      <c r="R44" s="22">
        <v>0</v>
      </c>
      <c r="S44" s="22">
        <v>560413</v>
      </c>
      <c r="T44" s="22">
        <v>10053304</v>
      </c>
      <c r="U44" s="22">
        <v>0</v>
      </c>
      <c r="V44" s="22">
        <v>35604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18433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48831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15635227</v>
      </c>
    </row>
    <row r="45" spans="1:42" x14ac:dyDescent="0.25">
      <c r="A45" s="22" t="s">
        <v>120</v>
      </c>
      <c r="B45" s="22" t="s">
        <v>163</v>
      </c>
      <c r="C45" s="22" t="s">
        <v>206</v>
      </c>
      <c r="D45" s="22" t="s">
        <v>207</v>
      </c>
      <c r="E45" s="22">
        <v>0</v>
      </c>
      <c r="F45" s="22">
        <v>0</v>
      </c>
      <c r="G45" s="22">
        <v>386573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13411660</v>
      </c>
      <c r="P45" s="22">
        <v>0</v>
      </c>
      <c r="Q45" s="22">
        <v>0</v>
      </c>
      <c r="R45" s="22">
        <v>55002</v>
      </c>
      <c r="S45" s="22">
        <v>0</v>
      </c>
      <c r="T45" s="22">
        <v>3977459</v>
      </c>
      <c r="U45" s="22">
        <v>80140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859000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930720</v>
      </c>
      <c r="AJ45" s="22">
        <v>0</v>
      </c>
      <c r="AK45" s="22">
        <v>0</v>
      </c>
      <c r="AL45" s="22">
        <v>21386017</v>
      </c>
      <c r="AM45" s="22">
        <v>0</v>
      </c>
      <c r="AN45" s="22">
        <v>0</v>
      </c>
      <c r="AO45" s="22">
        <v>0</v>
      </c>
      <c r="AP45" s="22">
        <v>41086571</v>
      </c>
    </row>
    <row r="46" spans="1:42" x14ac:dyDescent="0.25">
      <c r="A46" s="22" t="s">
        <v>120</v>
      </c>
      <c r="B46" s="22" t="s">
        <v>163</v>
      </c>
      <c r="C46" s="22" t="s">
        <v>208</v>
      </c>
      <c r="D46" s="22" t="s">
        <v>209</v>
      </c>
      <c r="E46" s="22">
        <v>0</v>
      </c>
      <c r="F46" s="22">
        <v>37844</v>
      </c>
      <c r="G46" s="22">
        <v>0</v>
      </c>
      <c r="H46" s="22">
        <v>0</v>
      </c>
      <c r="I46" s="22">
        <v>1605031</v>
      </c>
      <c r="J46" s="22">
        <v>0</v>
      </c>
      <c r="K46" s="22">
        <v>0</v>
      </c>
      <c r="L46" s="22">
        <v>62786</v>
      </c>
      <c r="M46" s="22">
        <v>0</v>
      </c>
      <c r="N46" s="22">
        <v>0</v>
      </c>
      <c r="O46" s="22">
        <v>4017491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17119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6000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219881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5966152</v>
      </c>
    </row>
    <row r="47" spans="1:42" x14ac:dyDescent="0.25">
      <c r="A47" s="22" t="s">
        <v>120</v>
      </c>
      <c r="B47" s="22" t="s">
        <v>163</v>
      </c>
      <c r="C47" s="22" t="s">
        <v>210</v>
      </c>
      <c r="D47" s="22" t="s">
        <v>211</v>
      </c>
      <c r="E47" s="22">
        <v>0</v>
      </c>
      <c r="F47" s="22">
        <v>1397409</v>
      </c>
      <c r="G47" s="22">
        <v>0</v>
      </c>
      <c r="H47" s="22">
        <v>0</v>
      </c>
      <c r="I47" s="22">
        <v>298796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14792185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423193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96500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17008083</v>
      </c>
    </row>
    <row r="48" spans="1:42" x14ac:dyDescent="0.25">
      <c r="A48" s="22" t="s">
        <v>120</v>
      </c>
      <c r="B48" s="22" t="s">
        <v>163</v>
      </c>
      <c r="C48" s="22" t="s">
        <v>212</v>
      </c>
      <c r="D48" s="22" t="s">
        <v>213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12867</v>
      </c>
      <c r="K48" s="22">
        <v>0</v>
      </c>
      <c r="L48" s="22">
        <v>0</v>
      </c>
      <c r="M48" s="22">
        <v>0</v>
      </c>
      <c r="N48" s="22">
        <v>0</v>
      </c>
      <c r="O48" s="22">
        <v>2730732</v>
      </c>
      <c r="P48" s="22">
        <v>0</v>
      </c>
      <c r="Q48" s="22">
        <v>0</v>
      </c>
      <c r="R48" s="22">
        <v>0</v>
      </c>
      <c r="S48" s="22">
        <v>0</v>
      </c>
      <c r="T48" s="22">
        <v>248263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204614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3196476</v>
      </c>
    </row>
    <row r="49" spans="1:42" x14ac:dyDescent="0.25">
      <c r="A49" s="22" t="s">
        <v>120</v>
      </c>
      <c r="B49" s="22" t="s">
        <v>163</v>
      </c>
      <c r="C49" s="22" t="s">
        <v>214</v>
      </c>
      <c r="D49" s="22" t="s">
        <v>215</v>
      </c>
      <c r="E49" s="22">
        <v>0</v>
      </c>
      <c r="F49" s="22">
        <v>529320</v>
      </c>
      <c r="G49" s="22">
        <v>0</v>
      </c>
      <c r="H49" s="22">
        <v>93720</v>
      </c>
      <c r="I49" s="22">
        <v>1043413</v>
      </c>
      <c r="J49" s="22">
        <v>264647</v>
      </c>
      <c r="K49" s="22">
        <v>143900</v>
      </c>
      <c r="L49" s="22">
        <v>0</v>
      </c>
      <c r="M49" s="22">
        <v>0</v>
      </c>
      <c r="N49" s="22">
        <v>0</v>
      </c>
      <c r="O49" s="22">
        <v>8859082</v>
      </c>
      <c r="P49" s="22">
        <v>0</v>
      </c>
      <c r="Q49" s="22">
        <v>0</v>
      </c>
      <c r="R49" s="22">
        <v>0</v>
      </c>
      <c r="S49" s="22">
        <v>0</v>
      </c>
      <c r="T49" s="22">
        <v>111013</v>
      </c>
      <c r="U49" s="22">
        <v>0</v>
      </c>
      <c r="V49" s="22">
        <v>173000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142701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471640</v>
      </c>
      <c r="AJ49" s="22">
        <v>7658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11840094</v>
      </c>
    </row>
    <row r="50" spans="1:42" x14ac:dyDescent="0.25">
      <c r="A50" s="22" t="s">
        <v>120</v>
      </c>
      <c r="B50" s="22" t="s">
        <v>163</v>
      </c>
      <c r="C50" s="22" t="s">
        <v>216</v>
      </c>
      <c r="D50" s="22" t="s">
        <v>217</v>
      </c>
      <c r="E50" s="22"/>
      <c r="F50" s="22">
        <v>85598</v>
      </c>
      <c r="G50" s="22"/>
      <c r="H50" s="22"/>
      <c r="I50" s="22">
        <v>37778</v>
      </c>
      <c r="J50" s="22"/>
      <c r="K50" s="22"/>
      <c r="L50" s="22">
        <v>792</v>
      </c>
      <c r="M50" s="22"/>
      <c r="N50" s="22"/>
      <c r="O50" s="22">
        <v>902402</v>
      </c>
      <c r="P50" s="22"/>
      <c r="Q50" s="22"/>
      <c r="R50" s="22"/>
      <c r="S50" s="22"/>
      <c r="T50" s="22">
        <v>398173</v>
      </c>
      <c r="U50" s="22">
        <v>4502908</v>
      </c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>
        <v>5927651</v>
      </c>
    </row>
    <row r="51" spans="1:42" x14ac:dyDescent="0.25">
      <c r="A51" s="22" t="s">
        <v>120</v>
      </c>
      <c r="B51" s="22" t="s">
        <v>163</v>
      </c>
      <c r="C51" s="22" t="s">
        <v>218</v>
      </c>
      <c r="D51" s="22" t="s">
        <v>219</v>
      </c>
      <c r="E51" s="22">
        <v>0</v>
      </c>
      <c r="F51" s="22">
        <v>27256</v>
      </c>
      <c r="G51" s="22">
        <v>0</v>
      </c>
      <c r="H51" s="22">
        <v>0</v>
      </c>
      <c r="I51" s="22">
        <v>163735</v>
      </c>
      <c r="J51" s="22">
        <v>0</v>
      </c>
      <c r="K51" s="22">
        <v>0</v>
      </c>
      <c r="L51" s="22">
        <v>0</v>
      </c>
      <c r="M51" s="22">
        <v>0</v>
      </c>
      <c r="N51" s="22">
        <v>1756504</v>
      </c>
      <c r="O51" s="22">
        <v>2478127</v>
      </c>
      <c r="P51" s="22">
        <v>1427613</v>
      </c>
      <c r="Q51" s="22">
        <v>0</v>
      </c>
      <c r="R51" s="22">
        <v>0</v>
      </c>
      <c r="S51" s="22">
        <v>0</v>
      </c>
      <c r="T51" s="22">
        <v>101417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8713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5963365</v>
      </c>
    </row>
    <row r="52" spans="1:42" x14ac:dyDescent="0.25">
      <c r="A52" s="22" t="s">
        <v>120</v>
      </c>
      <c r="B52" s="22" t="s">
        <v>163</v>
      </c>
      <c r="C52" s="22" t="s">
        <v>220</v>
      </c>
      <c r="D52" s="22" t="s">
        <v>221</v>
      </c>
      <c r="E52" s="22">
        <v>0</v>
      </c>
      <c r="F52" s="22">
        <v>151798</v>
      </c>
      <c r="G52" s="22">
        <v>0</v>
      </c>
      <c r="H52" s="22">
        <v>0</v>
      </c>
      <c r="I52" s="22">
        <v>289033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2458762</v>
      </c>
      <c r="P52" s="22">
        <v>0</v>
      </c>
      <c r="Q52" s="22">
        <v>0</v>
      </c>
      <c r="R52" s="22">
        <v>0</v>
      </c>
      <c r="S52" s="22">
        <v>0</v>
      </c>
      <c r="T52" s="22">
        <v>16000</v>
      </c>
      <c r="U52" s="22">
        <v>14900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75870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3006363</v>
      </c>
    </row>
    <row r="53" spans="1:42" x14ac:dyDescent="0.25">
      <c r="A53" s="22" t="s">
        <v>120</v>
      </c>
      <c r="B53" s="22" t="s">
        <v>163</v>
      </c>
      <c r="C53" s="22" t="s">
        <v>222</v>
      </c>
      <c r="D53" s="22" t="s">
        <v>223</v>
      </c>
      <c r="E53" s="22">
        <v>0</v>
      </c>
      <c r="F53" s="22">
        <v>154955</v>
      </c>
      <c r="G53" s="22">
        <v>0</v>
      </c>
      <c r="H53" s="22">
        <v>41580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983175</v>
      </c>
      <c r="O53" s="22">
        <v>8572586</v>
      </c>
      <c r="P53" s="22">
        <v>635492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102463</v>
      </c>
      <c r="AC53" s="22">
        <v>336032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21886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10848169</v>
      </c>
    </row>
    <row r="54" spans="1:42" x14ac:dyDescent="0.25">
      <c r="A54" s="22" t="s">
        <v>120</v>
      </c>
      <c r="B54" s="22" t="s">
        <v>163</v>
      </c>
      <c r="C54" s="22" t="s">
        <v>224</v>
      </c>
      <c r="D54" s="22" t="s">
        <v>225</v>
      </c>
      <c r="E54" s="22">
        <v>0</v>
      </c>
      <c r="F54" s="22">
        <v>1150465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61083</v>
      </c>
      <c r="O54" s="22">
        <v>17535653</v>
      </c>
      <c r="P54" s="22">
        <v>0</v>
      </c>
      <c r="Q54" s="22">
        <v>0</v>
      </c>
      <c r="R54" s="22">
        <v>0</v>
      </c>
      <c r="S54" s="22">
        <v>0</v>
      </c>
      <c r="T54" s="22">
        <v>7900722</v>
      </c>
      <c r="U54" s="22">
        <v>16904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277770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267465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27210062</v>
      </c>
    </row>
    <row r="55" spans="1:42" x14ac:dyDescent="0.25">
      <c r="A55" s="22" t="s">
        <v>120</v>
      </c>
      <c r="B55" s="22" t="s">
        <v>163</v>
      </c>
      <c r="C55" s="22" t="s">
        <v>226</v>
      </c>
      <c r="D55" s="22" t="s">
        <v>227</v>
      </c>
      <c r="E55" s="22">
        <v>0</v>
      </c>
      <c r="F55" s="22">
        <v>0</v>
      </c>
      <c r="G55" s="22">
        <v>0</v>
      </c>
      <c r="H55" s="22">
        <v>0</v>
      </c>
      <c r="I55" s="22">
        <v>131920</v>
      </c>
      <c r="J55" s="22">
        <v>0</v>
      </c>
      <c r="K55" s="22">
        <v>0</v>
      </c>
      <c r="L55" s="22">
        <v>0</v>
      </c>
      <c r="M55" s="22">
        <v>0</v>
      </c>
      <c r="N55" s="22">
        <v>633920</v>
      </c>
      <c r="O55" s="22">
        <v>3460314</v>
      </c>
      <c r="P55" s="22">
        <v>55273</v>
      </c>
      <c r="Q55" s="22">
        <v>0</v>
      </c>
      <c r="R55" s="22">
        <v>0</v>
      </c>
      <c r="S55" s="22">
        <v>386998</v>
      </c>
      <c r="T55" s="22">
        <v>907218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5375</v>
      </c>
      <c r="AP55" s="22">
        <v>5581018</v>
      </c>
    </row>
    <row r="56" spans="1:42" x14ac:dyDescent="0.25">
      <c r="A56" s="22" t="s">
        <v>120</v>
      </c>
      <c r="B56" s="22" t="s">
        <v>163</v>
      </c>
      <c r="C56" s="22" t="s">
        <v>228</v>
      </c>
      <c r="D56" s="22" t="s">
        <v>229</v>
      </c>
      <c r="E56" s="22">
        <v>0</v>
      </c>
      <c r="F56" s="22">
        <v>46795</v>
      </c>
      <c r="G56" s="22">
        <v>92243</v>
      </c>
      <c r="H56" s="22">
        <v>0</v>
      </c>
      <c r="I56" s="22">
        <v>1273883</v>
      </c>
      <c r="J56" s="22">
        <v>0</v>
      </c>
      <c r="K56" s="22">
        <v>0</v>
      </c>
      <c r="L56" s="22">
        <v>0</v>
      </c>
      <c r="M56" s="22">
        <v>0</v>
      </c>
      <c r="N56" s="22">
        <v>669242</v>
      </c>
      <c r="O56" s="22">
        <v>5093590</v>
      </c>
      <c r="P56" s="22">
        <v>0</v>
      </c>
      <c r="Q56" s="22">
        <v>0</v>
      </c>
      <c r="R56" s="22">
        <v>0</v>
      </c>
      <c r="S56" s="22">
        <v>47454</v>
      </c>
      <c r="T56" s="22">
        <v>18021495</v>
      </c>
      <c r="U56" s="22">
        <v>57112</v>
      </c>
      <c r="V56" s="22">
        <v>103975</v>
      </c>
      <c r="W56" s="22">
        <v>0</v>
      </c>
      <c r="X56" s="22">
        <v>83474</v>
      </c>
      <c r="Y56" s="22">
        <v>0</v>
      </c>
      <c r="Z56" s="22">
        <v>0</v>
      </c>
      <c r="AA56" s="22">
        <v>0</v>
      </c>
      <c r="AB56" s="22">
        <v>0</v>
      </c>
      <c r="AC56" s="22">
        <v>91748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465559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26046570</v>
      </c>
    </row>
    <row r="57" spans="1:42" x14ac:dyDescent="0.25">
      <c r="A57" s="22" t="s">
        <v>120</v>
      </c>
      <c r="B57" s="22" t="s">
        <v>163</v>
      </c>
      <c r="C57" s="22" t="s">
        <v>230</v>
      </c>
      <c r="D57" s="22" t="s">
        <v>231</v>
      </c>
      <c r="E57" s="22">
        <v>0</v>
      </c>
      <c r="F57" s="22">
        <v>59357</v>
      </c>
      <c r="G57" s="22">
        <v>0</v>
      </c>
      <c r="H57" s="22">
        <v>0</v>
      </c>
      <c r="I57" s="22">
        <v>478384</v>
      </c>
      <c r="J57" s="22">
        <v>63422</v>
      </c>
      <c r="K57" s="22">
        <v>0</v>
      </c>
      <c r="L57" s="22">
        <v>0</v>
      </c>
      <c r="M57" s="22">
        <v>0</v>
      </c>
      <c r="N57" s="22">
        <v>0</v>
      </c>
      <c r="O57" s="22">
        <v>17796827</v>
      </c>
      <c r="P57" s="22">
        <v>0</v>
      </c>
      <c r="Q57" s="22">
        <v>0</v>
      </c>
      <c r="R57" s="22">
        <v>0</v>
      </c>
      <c r="S57" s="22">
        <v>2708225</v>
      </c>
      <c r="T57" s="22">
        <v>0</v>
      </c>
      <c r="U57" s="22">
        <v>161828</v>
      </c>
      <c r="V57" s="22">
        <v>447687</v>
      </c>
      <c r="W57" s="22">
        <v>17055287</v>
      </c>
      <c r="X57" s="22">
        <v>0</v>
      </c>
      <c r="Y57" s="22">
        <v>0</v>
      </c>
      <c r="Z57" s="22">
        <v>0</v>
      </c>
      <c r="AA57" s="22">
        <v>1021029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119144</v>
      </c>
      <c r="AH57" s="22">
        <v>0</v>
      </c>
      <c r="AI57" s="22">
        <v>8591634</v>
      </c>
      <c r="AJ57" s="22">
        <v>0</v>
      </c>
      <c r="AK57" s="22">
        <v>0</v>
      </c>
      <c r="AL57" s="22">
        <v>269059</v>
      </c>
      <c r="AM57" s="22">
        <v>0</v>
      </c>
      <c r="AN57" s="22">
        <v>0</v>
      </c>
      <c r="AO57" s="22">
        <v>0</v>
      </c>
      <c r="AP57" s="22">
        <v>48771883</v>
      </c>
    </row>
    <row r="58" spans="1:42" x14ac:dyDescent="0.25">
      <c r="A58" s="22" t="s">
        <v>120</v>
      </c>
      <c r="B58" s="22" t="s">
        <v>163</v>
      </c>
      <c r="C58" s="22" t="s">
        <v>232</v>
      </c>
      <c r="D58" s="22" t="s">
        <v>233</v>
      </c>
      <c r="E58" s="22">
        <v>2427</v>
      </c>
      <c r="F58" s="22">
        <v>971039</v>
      </c>
      <c r="G58" s="22">
        <v>0</v>
      </c>
      <c r="H58" s="22">
        <v>0</v>
      </c>
      <c r="I58" s="22">
        <v>312082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2835505</v>
      </c>
      <c r="P58" s="22">
        <v>0</v>
      </c>
      <c r="Q58" s="22">
        <v>0</v>
      </c>
      <c r="R58" s="22">
        <v>0</v>
      </c>
      <c r="S58" s="22">
        <v>0</v>
      </c>
      <c r="T58" s="22">
        <v>269664</v>
      </c>
      <c r="U58" s="22">
        <v>16363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7420</v>
      </c>
      <c r="AC58" s="22">
        <v>192827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59322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4666649</v>
      </c>
    </row>
    <row r="59" spans="1:42" x14ac:dyDescent="0.25">
      <c r="A59" s="22" t="s">
        <v>120</v>
      </c>
      <c r="B59" s="22" t="s">
        <v>163</v>
      </c>
      <c r="C59" s="22" t="s">
        <v>234</v>
      </c>
      <c r="D59" s="22" t="s">
        <v>235</v>
      </c>
      <c r="E59" s="22">
        <v>0</v>
      </c>
      <c r="F59" s="22">
        <v>753132</v>
      </c>
      <c r="G59" s="22">
        <v>0</v>
      </c>
      <c r="H59" s="22">
        <v>16301</v>
      </c>
      <c r="I59" s="22">
        <v>44148</v>
      </c>
      <c r="J59" s="22">
        <v>31417</v>
      </c>
      <c r="K59" s="22">
        <v>52571</v>
      </c>
      <c r="L59" s="22">
        <v>5139</v>
      </c>
      <c r="M59" s="22">
        <v>0</v>
      </c>
      <c r="N59" s="22">
        <v>0</v>
      </c>
      <c r="O59" s="22">
        <v>6295841</v>
      </c>
      <c r="P59" s="22">
        <v>0</v>
      </c>
      <c r="Q59" s="22">
        <v>0</v>
      </c>
      <c r="R59" s="22">
        <v>0</v>
      </c>
      <c r="S59" s="22">
        <v>0</v>
      </c>
      <c r="T59" s="22">
        <v>667238</v>
      </c>
      <c r="U59" s="22">
        <v>3592704</v>
      </c>
      <c r="V59" s="22">
        <v>112020</v>
      </c>
      <c r="W59" s="22">
        <v>0</v>
      </c>
      <c r="X59" s="22">
        <v>120280</v>
      </c>
      <c r="Y59" s="22">
        <v>0</v>
      </c>
      <c r="Z59" s="22">
        <v>0</v>
      </c>
      <c r="AA59" s="22">
        <v>0</v>
      </c>
      <c r="AB59" s="22">
        <v>0</v>
      </c>
      <c r="AC59" s="22">
        <v>44305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48231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11783327</v>
      </c>
    </row>
    <row r="60" spans="1:42" x14ac:dyDescent="0.25">
      <c r="A60" s="22" t="s">
        <v>120</v>
      </c>
      <c r="B60" s="22" t="s">
        <v>163</v>
      </c>
      <c r="C60" s="22" t="s">
        <v>236</v>
      </c>
      <c r="D60" s="22" t="s">
        <v>237</v>
      </c>
      <c r="E60" s="22">
        <v>0</v>
      </c>
      <c r="F60" s="22">
        <v>15990</v>
      </c>
      <c r="G60" s="22">
        <v>0</v>
      </c>
      <c r="H60" s="22">
        <v>0</v>
      </c>
      <c r="I60" s="22">
        <v>8709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333786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23500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106119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488104</v>
      </c>
    </row>
    <row r="61" spans="1:42" x14ac:dyDescent="0.25">
      <c r="A61" s="22" t="s">
        <v>120</v>
      </c>
      <c r="B61" s="22" t="s">
        <v>163</v>
      </c>
      <c r="C61" s="22" t="s">
        <v>238</v>
      </c>
      <c r="D61" s="22" t="s">
        <v>239</v>
      </c>
      <c r="E61" s="22">
        <v>0</v>
      </c>
      <c r="F61" s="22">
        <v>34232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1805060</v>
      </c>
      <c r="P61" s="22">
        <v>0</v>
      </c>
      <c r="Q61" s="22">
        <v>0</v>
      </c>
      <c r="R61" s="22">
        <v>0</v>
      </c>
      <c r="S61" s="22">
        <v>0</v>
      </c>
      <c r="T61" s="22">
        <v>684108</v>
      </c>
      <c r="U61" s="22">
        <v>684108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37400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3244908</v>
      </c>
    </row>
    <row r="62" spans="1:42" x14ac:dyDescent="0.25">
      <c r="A62" s="22" t="s">
        <v>120</v>
      </c>
      <c r="B62" s="22" t="s">
        <v>163</v>
      </c>
      <c r="C62" s="22" t="s">
        <v>240</v>
      </c>
      <c r="D62" s="22" t="s">
        <v>241</v>
      </c>
      <c r="E62" s="22">
        <v>0</v>
      </c>
      <c r="F62" s="22">
        <v>40487</v>
      </c>
      <c r="G62" s="22">
        <v>0</v>
      </c>
      <c r="H62" s="22">
        <v>0</v>
      </c>
      <c r="I62" s="22">
        <v>271166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9722039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139182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10172874</v>
      </c>
    </row>
    <row r="63" spans="1:42" x14ac:dyDescent="0.25">
      <c r="A63" s="22" t="s">
        <v>120</v>
      </c>
      <c r="B63" s="22" t="s">
        <v>163</v>
      </c>
      <c r="C63" s="22" t="s">
        <v>242</v>
      </c>
      <c r="D63" s="22" t="s">
        <v>243</v>
      </c>
      <c r="E63" s="22">
        <v>0</v>
      </c>
      <c r="F63" s="22">
        <v>28799</v>
      </c>
      <c r="G63" s="22">
        <v>0</v>
      </c>
      <c r="H63" s="22">
        <v>0</v>
      </c>
      <c r="I63" s="22">
        <v>38683</v>
      </c>
      <c r="J63" s="22">
        <v>0</v>
      </c>
      <c r="K63" s="22">
        <v>56809</v>
      </c>
      <c r="L63" s="22">
        <v>51341</v>
      </c>
      <c r="M63" s="22">
        <v>0</v>
      </c>
      <c r="N63" s="22">
        <v>0</v>
      </c>
      <c r="O63" s="22">
        <v>14704561</v>
      </c>
      <c r="P63" s="22">
        <v>0</v>
      </c>
      <c r="Q63" s="22">
        <v>0</v>
      </c>
      <c r="R63" s="22">
        <v>0</v>
      </c>
      <c r="S63" s="22">
        <v>0</v>
      </c>
      <c r="T63" s="22">
        <v>83185</v>
      </c>
      <c r="U63" s="22">
        <v>40869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80920</v>
      </c>
      <c r="AC63" s="22">
        <v>10500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75634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15171301</v>
      </c>
    </row>
    <row r="64" spans="1:42" x14ac:dyDescent="0.25">
      <c r="A64" s="22" t="s">
        <v>120</v>
      </c>
      <c r="B64" s="22" t="s">
        <v>163</v>
      </c>
      <c r="C64" s="22" t="s">
        <v>244</v>
      </c>
      <c r="D64" s="22" t="s">
        <v>245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177403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26916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204319</v>
      </c>
    </row>
    <row r="65" spans="1:42" x14ac:dyDescent="0.25">
      <c r="A65" s="22" t="s">
        <v>120</v>
      </c>
      <c r="B65" s="22" t="s">
        <v>163</v>
      </c>
      <c r="C65" s="22" t="s">
        <v>246</v>
      </c>
      <c r="D65" s="22" t="s">
        <v>247</v>
      </c>
      <c r="E65" s="22">
        <v>0</v>
      </c>
      <c r="F65" s="22">
        <v>1714180</v>
      </c>
      <c r="G65" s="22">
        <v>1949181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18378005</v>
      </c>
      <c r="P65" s="22">
        <v>0</v>
      </c>
      <c r="Q65" s="22">
        <v>0</v>
      </c>
      <c r="R65" s="22">
        <v>3390435</v>
      </c>
      <c r="S65" s="22">
        <v>1291382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231547</v>
      </c>
      <c r="AP65" s="22">
        <v>26954730</v>
      </c>
    </row>
    <row r="66" spans="1:42" x14ac:dyDescent="0.25">
      <c r="A66" s="22" t="s">
        <v>120</v>
      </c>
      <c r="B66" s="22" t="s">
        <v>163</v>
      </c>
      <c r="C66" s="22" t="s">
        <v>248</v>
      </c>
      <c r="D66" s="22" t="s">
        <v>249</v>
      </c>
      <c r="E66" s="22">
        <v>0</v>
      </c>
      <c r="F66" s="22">
        <v>5781587</v>
      </c>
      <c r="G66" s="22">
        <v>120744</v>
      </c>
      <c r="H66" s="22">
        <v>32777</v>
      </c>
      <c r="I66" s="22">
        <v>1227337</v>
      </c>
      <c r="J66" s="22">
        <v>0</v>
      </c>
      <c r="K66" s="22">
        <v>0</v>
      </c>
      <c r="L66" s="22">
        <v>0</v>
      </c>
      <c r="M66" s="22">
        <v>0</v>
      </c>
      <c r="N66" s="22">
        <v>499836</v>
      </c>
      <c r="O66" s="22">
        <v>14902582</v>
      </c>
      <c r="P66" s="22">
        <v>0</v>
      </c>
      <c r="Q66" s="22">
        <v>0</v>
      </c>
      <c r="R66" s="22">
        <v>0</v>
      </c>
      <c r="S66" s="22">
        <v>0</v>
      </c>
      <c r="T66" s="22">
        <v>16540813</v>
      </c>
      <c r="U66" s="22">
        <v>1974680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96779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41177135</v>
      </c>
    </row>
    <row r="67" spans="1:42" x14ac:dyDescent="0.25">
      <c r="A67" s="22" t="s">
        <v>120</v>
      </c>
      <c r="B67" s="22" t="s">
        <v>163</v>
      </c>
      <c r="C67" s="22" t="s">
        <v>250</v>
      </c>
      <c r="D67" s="22" t="s">
        <v>251</v>
      </c>
      <c r="E67" s="22">
        <v>0</v>
      </c>
      <c r="F67" s="22">
        <v>310944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3445556</v>
      </c>
      <c r="P67" s="22">
        <v>0</v>
      </c>
      <c r="Q67" s="22">
        <v>0</v>
      </c>
      <c r="R67" s="22">
        <v>0</v>
      </c>
      <c r="S67" s="22">
        <v>0</v>
      </c>
      <c r="T67" s="22">
        <v>855751</v>
      </c>
      <c r="U67" s="22">
        <v>0</v>
      </c>
      <c r="V67" s="22">
        <v>507555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30880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5150686</v>
      </c>
    </row>
    <row r="68" spans="1:42" x14ac:dyDescent="0.25">
      <c r="A68" s="22" t="s">
        <v>120</v>
      </c>
      <c r="B68" s="22" t="s">
        <v>163</v>
      </c>
      <c r="C68" s="22" t="s">
        <v>252</v>
      </c>
      <c r="D68" s="22" t="s">
        <v>253</v>
      </c>
      <c r="E68" s="22">
        <v>0</v>
      </c>
      <c r="F68" s="22">
        <v>46547</v>
      </c>
      <c r="G68" s="22">
        <v>0</v>
      </c>
      <c r="H68" s="22">
        <v>0</v>
      </c>
      <c r="I68" s="22">
        <v>399122</v>
      </c>
      <c r="J68" s="22">
        <v>0</v>
      </c>
      <c r="K68" s="22">
        <v>0</v>
      </c>
      <c r="L68" s="22">
        <v>5249</v>
      </c>
      <c r="M68" s="22">
        <v>0</v>
      </c>
      <c r="N68" s="22">
        <v>0</v>
      </c>
      <c r="O68" s="22">
        <v>1626592</v>
      </c>
      <c r="P68" s="22">
        <v>0</v>
      </c>
      <c r="Q68" s="22">
        <v>0</v>
      </c>
      <c r="R68" s="22">
        <v>0</v>
      </c>
      <c r="S68" s="22">
        <v>0</v>
      </c>
      <c r="T68" s="22">
        <v>348301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209594</v>
      </c>
      <c r="AJ68" s="22">
        <v>0</v>
      </c>
      <c r="AK68" s="22">
        <v>0</v>
      </c>
      <c r="AL68" s="22">
        <v>0</v>
      </c>
      <c r="AM68" s="22">
        <v>35935</v>
      </c>
      <c r="AN68" s="22">
        <v>0</v>
      </c>
      <c r="AO68" s="22">
        <v>0</v>
      </c>
      <c r="AP68" s="22">
        <v>2671340</v>
      </c>
    </row>
    <row r="69" spans="1:42" x14ac:dyDescent="0.25">
      <c r="A69" s="22" t="s">
        <v>120</v>
      </c>
      <c r="B69" s="22" t="s">
        <v>163</v>
      </c>
      <c r="C69" s="22" t="s">
        <v>254</v>
      </c>
      <c r="D69" s="22" t="s">
        <v>255</v>
      </c>
      <c r="E69" s="22">
        <v>0</v>
      </c>
      <c r="F69" s="22">
        <v>19520</v>
      </c>
      <c r="G69" s="22">
        <v>0</v>
      </c>
      <c r="H69" s="22">
        <v>0</v>
      </c>
      <c r="I69" s="22">
        <v>150247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1058825</v>
      </c>
      <c r="P69" s="22">
        <v>0</v>
      </c>
      <c r="Q69" s="22">
        <v>0</v>
      </c>
      <c r="R69" s="22">
        <v>0</v>
      </c>
      <c r="S69" s="22">
        <v>0</v>
      </c>
      <c r="T69" s="22">
        <v>2615344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197613</v>
      </c>
      <c r="AB69" s="22">
        <v>0</v>
      </c>
      <c r="AC69" s="22">
        <v>225763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176289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4443601</v>
      </c>
    </row>
    <row r="70" spans="1:42" x14ac:dyDescent="0.25">
      <c r="A70" s="22" t="s">
        <v>120</v>
      </c>
      <c r="B70" s="22" t="s">
        <v>163</v>
      </c>
      <c r="C70" s="22" t="s">
        <v>256</v>
      </c>
      <c r="D70" s="22" t="s">
        <v>257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2229468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2229468</v>
      </c>
    </row>
    <row r="71" spans="1:42" x14ac:dyDescent="0.25">
      <c r="A71" s="22" t="s">
        <v>120</v>
      </c>
      <c r="B71" s="22" t="s">
        <v>163</v>
      </c>
      <c r="C71" s="22" t="s">
        <v>258</v>
      </c>
      <c r="D71" s="22" t="s">
        <v>259</v>
      </c>
      <c r="E71" s="22">
        <v>0</v>
      </c>
      <c r="F71" s="22">
        <v>55498</v>
      </c>
      <c r="G71" s="22">
        <v>0</v>
      </c>
      <c r="H71" s="22">
        <v>0</v>
      </c>
      <c r="I71" s="22">
        <v>1417536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6040768</v>
      </c>
      <c r="P71" s="22">
        <v>0</v>
      </c>
      <c r="Q71" s="22">
        <v>0</v>
      </c>
      <c r="R71" s="22">
        <v>0</v>
      </c>
      <c r="S71" s="22">
        <v>0</v>
      </c>
      <c r="T71" s="22">
        <v>245609</v>
      </c>
      <c r="U71" s="22">
        <v>129853</v>
      </c>
      <c r="V71" s="22">
        <v>182560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184193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64500</v>
      </c>
      <c r="AJ71" s="22">
        <v>5725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8326242</v>
      </c>
    </row>
    <row r="72" spans="1:42" x14ac:dyDescent="0.25">
      <c r="A72" s="22" t="s">
        <v>120</v>
      </c>
      <c r="B72" s="22" t="s">
        <v>163</v>
      </c>
      <c r="C72" s="22" t="s">
        <v>260</v>
      </c>
      <c r="D72" s="22" t="s">
        <v>261</v>
      </c>
      <c r="E72" s="22">
        <v>0</v>
      </c>
      <c r="F72" s="22">
        <v>143591</v>
      </c>
      <c r="G72" s="22">
        <v>0</v>
      </c>
      <c r="H72" s="22">
        <v>0</v>
      </c>
      <c r="I72" s="22">
        <v>230113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4834478</v>
      </c>
      <c r="P72" s="22">
        <v>0</v>
      </c>
      <c r="Q72" s="22">
        <v>0</v>
      </c>
      <c r="R72" s="22">
        <v>0</v>
      </c>
      <c r="S72" s="22">
        <v>0</v>
      </c>
      <c r="T72" s="22">
        <v>5192028</v>
      </c>
      <c r="U72" s="22">
        <v>20415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50243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17250</v>
      </c>
      <c r="AJ72" s="22">
        <v>12691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10500809</v>
      </c>
    </row>
    <row r="73" spans="1:42" x14ac:dyDescent="0.25">
      <c r="A73" s="22" t="s">
        <v>120</v>
      </c>
      <c r="B73" s="22" t="s">
        <v>163</v>
      </c>
      <c r="C73" s="22" t="s">
        <v>262</v>
      </c>
      <c r="D73" s="22" t="s">
        <v>263</v>
      </c>
      <c r="E73" s="22">
        <v>0</v>
      </c>
      <c r="F73" s="22">
        <v>37324</v>
      </c>
      <c r="G73" s="22">
        <v>0</v>
      </c>
      <c r="H73" s="22">
        <v>0</v>
      </c>
      <c r="I73" s="22">
        <v>702728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6473658</v>
      </c>
      <c r="P73" s="22">
        <v>0</v>
      </c>
      <c r="Q73" s="22">
        <v>0</v>
      </c>
      <c r="R73" s="22">
        <v>0</v>
      </c>
      <c r="S73" s="22">
        <v>0</v>
      </c>
      <c r="T73" s="22">
        <v>2134402</v>
      </c>
      <c r="U73" s="22">
        <v>15365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38877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9402354</v>
      </c>
    </row>
    <row r="74" spans="1:42" x14ac:dyDescent="0.25">
      <c r="A74" s="22" t="s">
        <v>120</v>
      </c>
      <c r="B74" s="22" t="s">
        <v>163</v>
      </c>
      <c r="C74" s="22" t="s">
        <v>264</v>
      </c>
      <c r="D74" s="22" t="s">
        <v>265</v>
      </c>
      <c r="E74" s="22">
        <v>0</v>
      </c>
      <c r="F74" s="22">
        <v>1361884</v>
      </c>
      <c r="G74" s="22">
        <v>0</v>
      </c>
      <c r="H74" s="22">
        <v>0</v>
      </c>
      <c r="I74" s="22">
        <v>321377</v>
      </c>
      <c r="J74" s="22">
        <v>0</v>
      </c>
      <c r="K74" s="22">
        <v>0</v>
      </c>
      <c r="L74" s="22">
        <v>18208</v>
      </c>
      <c r="M74" s="22">
        <v>0</v>
      </c>
      <c r="N74" s="22">
        <v>118869</v>
      </c>
      <c r="O74" s="22">
        <v>9191197</v>
      </c>
      <c r="P74" s="22">
        <v>0</v>
      </c>
      <c r="Q74" s="22">
        <v>0</v>
      </c>
      <c r="R74" s="22">
        <v>60013</v>
      </c>
      <c r="S74" s="22">
        <v>0</v>
      </c>
      <c r="T74" s="22">
        <v>85799</v>
      </c>
      <c r="U74" s="22">
        <v>608997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146383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143815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12056542</v>
      </c>
    </row>
    <row r="75" spans="1:42" x14ac:dyDescent="0.25">
      <c r="A75" s="22" t="s">
        <v>120</v>
      </c>
      <c r="B75" s="22" t="s">
        <v>163</v>
      </c>
      <c r="C75" s="22" t="s">
        <v>266</v>
      </c>
      <c r="D75" s="22" t="s">
        <v>267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5111195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537627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246948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5895770</v>
      </c>
    </row>
    <row r="76" spans="1:42" x14ac:dyDescent="0.25">
      <c r="A76" s="22" t="s">
        <v>120</v>
      </c>
      <c r="B76" s="22" t="s">
        <v>163</v>
      </c>
      <c r="C76" s="22" t="s">
        <v>268</v>
      </c>
      <c r="D76" s="22" t="s">
        <v>269</v>
      </c>
      <c r="E76" s="22">
        <v>0</v>
      </c>
      <c r="F76" s="22">
        <v>51169</v>
      </c>
      <c r="G76" s="22">
        <v>0</v>
      </c>
      <c r="H76" s="22">
        <v>0</v>
      </c>
      <c r="I76" s="22">
        <v>215357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2405525</v>
      </c>
      <c r="P76" s="22">
        <v>0</v>
      </c>
      <c r="Q76" s="22">
        <v>0</v>
      </c>
      <c r="R76" s="22">
        <v>0</v>
      </c>
      <c r="S76" s="22">
        <v>0</v>
      </c>
      <c r="T76" s="22">
        <v>1156321</v>
      </c>
      <c r="U76" s="22">
        <v>28800</v>
      </c>
      <c r="V76" s="22">
        <v>956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152992</v>
      </c>
      <c r="AD76" s="22">
        <v>0</v>
      </c>
      <c r="AE76" s="22">
        <v>0</v>
      </c>
      <c r="AF76" s="22">
        <v>0</v>
      </c>
      <c r="AG76" s="22">
        <v>0</v>
      </c>
      <c r="AH76" s="22">
        <v>96700</v>
      </c>
      <c r="AI76" s="22">
        <v>0</v>
      </c>
      <c r="AJ76" s="22">
        <v>0</v>
      </c>
      <c r="AK76" s="22">
        <v>0</v>
      </c>
      <c r="AL76" s="22">
        <v>0</v>
      </c>
      <c r="AM76" s="22">
        <v>86069</v>
      </c>
      <c r="AN76" s="22">
        <v>0</v>
      </c>
      <c r="AO76" s="22">
        <v>0</v>
      </c>
      <c r="AP76" s="22">
        <v>4193889</v>
      </c>
    </row>
    <row r="77" spans="1:42" x14ac:dyDescent="0.25">
      <c r="A77" s="22" t="s">
        <v>120</v>
      </c>
      <c r="B77" s="22" t="s">
        <v>163</v>
      </c>
      <c r="C77" s="22" t="s">
        <v>270</v>
      </c>
      <c r="D77" s="22" t="s">
        <v>271</v>
      </c>
      <c r="E77" s="22">
        <v>0</v>
      </c>
      <c r="F77" s="22">
        <v>127876</v>
      </c>
      <c r="G77" s="22">
        <v>0</v>
      </c>
      <c r="H77" s="22">
        <v>0</v>
      </c>
      <c r="I77" s="22">
        <v>15500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1791656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99499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323848</v>
      </c>
      <c r="AN77" s="22">
        <v>0</v>
      </c>
      <c r="AO77" s="22">
        <v>0</v>
      </c>
      <c r="AP77" s="22">
        <v>2358379</v>
      </c>
    </row>
    <row r="78" spans="1:42" x14ac:dyDescent="0.25">
      <c r="A78" s="22" t="s">
        <v>120</v>
      </c>
      <c r="B78" s="22" t="s">
        <v>163</v>
      </c>
      <c r="C78" s="22" t="s">
        <v>272</v>
      </c>
      <c r="D78" s="22" t="s">
        <v>273</v>
      </c>
      <c r="E78" s="22">
        <v>0</v>
      </c>
      <c r="F78" s="22">
        <v>159865</v>
      </c>
      <c r="G78" s="22">
        <v>0</v>
      </c>
      <c r="H78" s="22">
        <v>0</v>
      </c>
      <c r="I78" s="22">
        <v>239825</v>
      </c>
      <c r="J78" s="22">
        <v>0</v>
      </c>
      <c r="K78" s="22">
        <v>0</v>
      </c>
      <c r="L78" s="22">
        <v>0</v>
      </c>
      <c r="M78" s="22">
        <v>29225</v>
      </c>
      <c r="N78" s="22">
        <v>0</v>
      </c>
      <c r="O78" s="22">
        <v>8504412</v>
      </c>
      <c r="P78" s="22">
        <v>0</v>
      </c>
      <c r="Q78" s="22">
        <v>0</v>
      </c>
      <c r="R78" s="22">
        <v>0</v>
      </c>
      <c r="S78" s="22">
        <v>0</v>
      </c>
      <c r="T78" s="22">
        <v>238983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109577</v>
      </c>
      <c r="AD78" s="22">
        <v>62364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2639231</v>
      </c>
      <c r="AN78" s="22">
        <v>0</v>
      </c>
      <c r="AO78" s="22">
        <v>0</v>
      </c>
      <c r="AP78" s="22">
        <v>11983482</v>
      </c>
    </row>
    <row r="79" spans="1:42" x14ac:dyDescent="0.25">
      <c r="A79" s="22" t="s">
        <v>120</v>
      </c>
      <c r="B79" s="22" t="s">
        <v>163</v>
      </c>
      <c r="C79" s="22" t="s">
        <v>274</v>
      </c>
      <c r="D79" s="22" t="s">
        <v>275</v>
      </c>
      <c r="E79" s="22">
        <v>0</v>
      </c>
      <c r="F79" s="22">
        <v>371350</v>
      </c>
      <c r="G79" s="22">
        <v>0</v>
      </c>
      <c r="H79" s="22">
        <v>0</v>
      </c>
      <c r="I79" s="22">
        <v>198253</v>
      </c>
      <c r="J79" s="22">
        <v>0</v>
      </c>
      <c r="K79" s="22">
        <v>0</v>
      </c>
      <c r="L79" s="22">
        <v>14100</v>
      </c>
      <c r="M79" s="22">
        <v>2480920</v>
      </c>
      <c r="N79" s="22">
        <v>0</v>
      </c>
      <c r="O79" s="22">
        <v>5333523</v>
      </c>
      <c r="P79" s="22">
        <v>0</v>
      </c>
      <c r="Q79" s="22">
        <v>0</v>
      </c>
      <c r="R79" s="22">
        <v>0</v>
      </c>
      <c r="S79" s="22">
        <v>0</v>
      </c>
      <c r="T79" s="22">
        <v>768025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119776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688457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9974404</v>
      </c>
    </row>
    <row r="80" spans="1:42" x14ac:dyDescent="0.25">
      <c r="A80" s="22" t="s">
        <v>120</v>
      </c>
      <c r="B80" s="22" t="s">
        <v>163</v>
      </c>
      <c r="C80" s="22" t="s">
        <v>276</v>
      </c>
      <c r="D80" s="22" t="s">
        <v>277</v>
      </c>
      <c r="E80" s="22">
        <v>0</v>
      </c>
      <c r="F80" s="22">
        <v>12111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19928929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239231</v>
      </c>
      <c r="V80" s="22">
        <v>59352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32237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38656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20310516</v>
      </c>
    </row>
    <row r="81" spans="1:42" x14ac:dyDescent="0.25">
      <c r="A81" s="22" t="s">
        <v>120</v>
      </c>
      <c r="B81" s="22" t="s">
        <v>163</v>
      </c>
      <c r="C81" s="22" t="s">
        <v>278</v>
      </c>
      <c r="D81" s="22" t="s">
        <v>279</v>
      </c>
      <c r="E81" s="22">
        <v>0</v>
      </c>
      <c r="F81" s="22">
        <v>40220</v>
      </c>
      <c r="G81" s="22">
        <v>0</v>
      </c>
      <c r="H81" s="22">
        <v>0</v>
      </c>
      <c r="I81" s="22">
        <v>10000</v>
      </c>
      <c r="J81" s="22">
        <v>0</v>
      </c>
      <c r="K81" s="22">
        <v>0</v>
      </c>
      <c r="L81" s="22">
        <v>60737</v>
      </c>
      <c r="M81" s="22">
        <v>0</v>
      </c>
      <c r="N81" s="22">
        <v>0</v>
      </c>
      <c r="O81" s="22">
        <v>2503438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51262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2665657</v>
      </c>
    </row>
    <row r="82" spans="1:42" x14ac:dyDescent="0.25">
      <c r="A82" s="22" t="s">
        <v>120</v>
      </c>
      <c r="B82" s="22" t="s">
        <v>163</v>
      </c>
      <c r="C82" s="22" t="s">
        <v>280</v>
      </c>
      <c r="D82" s="22" t="s">
        <v>281</v>
      </c>
      <c r="E82" s="22">
        <v>0</v>
      </c>
      <c r="F82" s="22">
        <v>44443</v>
      </c>
      <c r="G82" s="22">
        <v>0</v>
      </c>
      <c r="H82" s="22">
        <v>0</v>
      </c>
      <c r="I82" s="22">
        <v>11577</v>
      </c>
      <c r="J82" s="22">
        <v>0</v>
      </c>
      <c r="K82" s="22">
        <v>0</v>
      </c>
      <c r="L82" s="22">
        <v>152114</v>
      </c>
      <c r="M82" s="22">
        <v>0</v>
      </c>
      <c r="N82" s="22">
        <v>0</v>
      </c>
      <c r="O82" s="22">
        <v>571457</v>
      </c>
      <c r="P82" s="22">
        <v>0</v>
      </c>
      <c r="Q82" s="22">
        <v>0</v>
      </c>
      <c r="R82" s="22">
        <v>0</v>
      </c>
      <c r="S82" s="22">
        <v>0</v>
      </c>
      <c r="T82" s="22">
        <v>752024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81329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1612944</v>
      </c>
    </row>
    <row r="83" spans="1:42" x14ac:dyDescent="0.25">
      <c r="A83" s="22" t="s">
        <v>120</v>
      </c>
      <c r="B83" s="22" t="s">
        <v>163</v>
      </c>
      <c r="C83" s="22" t="s">
        <v>282</v>
      </c>
      <c r="D83" s="22" t="s">
        <v>283</v>
      </c>
      <c r="E83" s="22">
        <v>0</v>
      </c>
      <c r="F83" s="22">
        <v>48339</v>
      </c>
      <c r="G83" s="22">
        <v>0</v>
      </c>
      <c r="H83" s="22">
        <v>0</v>
      </c>
      <c r="I83" s="22">
        <v>843217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8455741</v>
      </c>
      <c r="P83" s="22">
        <v>0</v>
      </c>
      <c r="Q83" s="22">
        <v>0</v>
      </c>
      <c r="R83" s="22">
        <v>0</v>
      </c>
      <c r="S83" s="22">
        <v>0</v>
      </c>
      <c r="T83" s="22">
        <v>434826</v>
      </c>
      <c r="U83" s="22">
        <v>87386</v>
      </c>
      <c r="V83" s="22">
        <v>1090510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10960019</v>
      </c>
    </row>
    <row r="84" spans="1:42" x14ac:dyDescent="0.25">
      <c r="A84" s="22" t="s">
        <v>120</v>
      </c>
      <c r="B84" s="22" t="s">
        <v>163</v>
      </c>
      <c r="C84" s="22" t="s">
        <v>284</v>
      </c>
      <c r="D84" s="22" t="s">
        <v>285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18580802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91315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18672117</v>
      </c>
    </row>
    <row r="85" spans="1:42" x14ac:dyDescent="0.25">
      <c r="A85" s="22" t="s">
        <v>120</v>
      </c>
      <c r="B85" s="22" t="s">
        <v>163</v>
      </c>
      <c r="C85" s="22" t="s">
        <v>286</v>
      </c>
      <c r="D85" s="22" t="s">
        <v>287</v>
      </c>
      <c r="E85" s="22">
        <v>32548</v>
      </c>
      <c r="F85" s="22">
        <v>0</v>
      </c>
      <c r="G85" s="22">
        <v>0</v>
      </c>
      <c r="H85" s="22">
        <v>0</v>
      </c>
      <c r="I85" s="22">
        <v>1430358</v>
      </c>
      <c r="J85" s="22">
        <v>0</v>
      </c>
      <c r="K85" s="22">
        <v>0</v>
      </c>
      <c r="L85" s="22">
        <v>0</v>
      </c>
      <c r="M85" s="22">
        <v>0</v>
      </c>
      <c r="N85" s="22">
        <v>741613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113176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15000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2332695</v>
      </c>
    </row>
    <row r="86" spans="1:42" x14ac:dyDescent="0.25">
      <c r="A86" s="22" t="s">
        <v>120</v>
      </c>
      <c r="B86" s="22" t="s">
        <v>163</v>
      </c>
      <c r="C86" s="22" t="s">
        <v>288</v>
      </c>
      <c r="D86" s="22" t="s">
        <v>289</v>
      </c>
      <c r="E86" s="22">
        <v>0</v>
      </c>
      <c r="F86" s="22">
        <v>18053</v>
      </c>
      <c r="G86" s="22">
        <v>0</v>
      </c>
      <c r="H86" s="22">
        <v>0</v>
      </c>
      <c r="I86" s="22">
        <v>493169</v>
      </c>
      <c r="J86" s="22">
        <v>0</v>
      </c>
      <c r="K86" s="22">
        <v>0</v>
      </c>
      <c r="L86" s="22">
        <v>23</v>
      </c>
      <c r="M86" s="22">
        <v>0</v>
      </c>
      <c r="N86" s="22">
        <v>0</v>
      </c>
      <c r="O86" s="22">
        <v>7963636</v>
      </c>
      <c r="P86" s="22">
        <v>274914</v>
      </c>
      <c r="Q86" s="22">
        <v>0</v>
      </c>
      <c r="R86" s="22">
        <v>0</v>
      </c>
      <c r="S86" s="22">
        <v>0</v>
      </c>
      <c r="T86" s="22">
        <v>31694</v>
      </c>
      <c r="U86" s="22">
        <v>16000</v>
      </c>
      <c r="V86" s="22">
        <v>18314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91829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50229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8957861</v>
      </c>
    </row>
    <row r="87" spans="1:42" x14ac:dyDescent="0.25">
      <c r="A87" s="22" t="s">
        <v>120</v>
      </c>
      <c r="B87" s="22" t="s">
        <v>163</v>
      </c>
      <c r="C87" s="22" t="s">
        <v>290</v>
      </c>
      <c r="D87" s="22" t="s">
        <v>291</v>
      </c>
      <c r="E87" s="22">
        <v>0</v>
      </c>
      <c r="F87" s="22">
        <v>473617</v>
      </c>
      <c r="G87" s="22">
        <v>0</v>
      </c>
      <c r="H87" s="22">
        <v>0</v>
      </c>
      <c r="I87" s="22">
        <v>143509</v>
      </c>
      <c r="J87" s="22">
        <v>0</v>
      </c>
      <c r="K87" s="22">
        <v>0</v>
      </c>
      <c r="L87" s="22">
        <v>43360</v>
      </c>
      <c r="M87" s="22">
        <v>31460</v>
      </c>
      <c r="N87" s="22">
        <v>1153961</v>
      </c>
      <c r="O87" s="22">
        <v>18149349</v>
      </c>
      <c r="P87" s="22">
        <v>0</v>
      </c>
      <c r="Q87" s="22">
        <v>0</v>
      </c>
      <c r="R87" s="22">
        <v>0</v>
      </c>
      <c r="S87" s="22">
        <v>2343029</v>
      </c>
      <c r="T87" s="22">
        <v>2061636</v>
      </c>
      <c r="U87" s="22">
        <v>3240913</v>
      </c>
      <c r="V87" s="22">
        <v>0</v>
      </c>
      <c r="W87" s="22">
        <v>0</v>
      </c>
      <c r="X87" s="22">
        <v>32191</v>
      </c>
      <c r="Y87" s="22">
        <v>0</v>
      </c>
      <c r="Z87" s="22">
        <v>16685</v>
      </c>
      <c r="AA87" s="22">
        <v>0</v>
      </c>
      <c r="AB87" s="22">
        <v>0</v>
      </c>
      <c r="AC87" s="22">
        <v>20476</v>
      </c>
      <c r="AD87" s="22">
        <v>809466</v>
      </c>
      <c r="AE87" s="22">
        <v>0</v>
      </c>
      <c r="AF87" s="22">
        <v>0</v>
      </c>
      <c r="AG87" s="22">
        <v>0</v>
      </c>
      <c r="AH87" s="22">
        <v>0</v>
      </c>
      <c r="AI87" s="22">
        <v>402347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28921999</v>
      </c>
    </row>
    <row r="88" spans="1:42" x14ac:dyDescent="0.25">
      <c r="A88" s="22" t="s">
        <v>120</v>
      </c>
      <c r="B88" s="22" t="s">
        <v>292</v>
      </c>
      <c r="C88" s="22" t="s">
        <v>293</v>
      </c>
      <c r="D88" s="22" t="s">
        <v>294</v>
      </c>
      <c r="E88" s="22">
        <v>0</v>
      </c>
      <c r="F88" s="22">
        <v>26015</v>
      </c>
      <c r="G88" s="22">
        <v>0</v>
      </c>
      <c r="H88" s="22">
        <v>0</v>
      </c>
      <c r="I88" s="22">
        <v>45000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308539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38190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508765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926509</v>
      </c>
    </row>
    <row r="89" spans="1:42" x14ac:dyDescent="0.25">
      <c r="A89" s="22" t="s">
        <v>120</v>
      </c>
      <c r="B89" s="22" t="s">
        <v>292</v>
      </c>
      <c r="C89" s="22" t="s">
        <v>295</v>
      </c>
      <c r="D89" s="22" t="s">
        <v>296</v>
      </c>
      <c r="E89" s="22">
        <v>0</v>
      </c>
      <c r="F89" s="22">
        <v>179739</v>
      </c>
      <c r="G89" s="22">
        <v>0</v>
      </c>
      <c r="H89" s="22">
        <v>0</v>
      </c>
      <c r="I89" s="22">
        <v>54777</v>
      </c>
      <c r="J89" s="22">
        <v>0</v>
      </c>
      <c r="K89" s="22">
        <v>0</v>
      </c>
      <c r="L89" s="22">
        <v>0</v>
      </c>
      <c r="M89" s="22">
        <v>0</v>
      </c>
      <c r="N89" s="22">
        <v>2871273</v>
      </c>
      <c r="O89" s="22">
        <v>1470479</v>
      </c>
      <c r="P89" s="22">
        <v>0</v>
      </c>
      <c r="Q89" s="22">
        <v>2758428</v>
      </c>
      <c r="R89" s="22">
        <v>40671</v>
      </c>
      <c r="S89" s="22">
        <v>0</v>
      </c>
      <c r="T89" s="22">
        <v>810354</v>
      </c>
      <c r="U89" s="22">
        <v>108769</v>
      </c>
      <c r="V89" s="22">
        <v>192539</v>
      </c>
      <c r="W89" s="22">
        <v>0</v>
      </c>
      <c r="X89" s="22">
        <v>14757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7857056</v>
      </c>
      <c r="AJ89" s="22">
        <v>41259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16400101</v>
      </c>
    </row>
    <row r="90" spans="1:42" x14ac:dyDescent="0.25">
      <c r="A90" s="22" t="s">
        <v>120</v>
      </c>
      <c r="B90" s="22" t="s">
        <v>292</v>
      </c>
      <c r="C90" s="22" t="s">
        <v>297</v>
      </c>
      <c r="D90" s="22" t="s">
        <v>298</v>
      </c>
      <c r="E90" s="22">
        <v>0</v>
      </c>
      <c r="F90" s="22">
        <v>233294</v>
      </c>
      <c r="G90" s="22">
        <v>0</v>
      </c>
      <c r="H90" s="22">
        <v>0</v>
      </c>
      <c r="I90" s="22">
        <v>21844</v>
      </c>
      <c r="J90" s="22">
        <v>0</v>
      </c>
      <c r="K90" s="22">
        <v>154647</v>
      </c>
      <c r="L90" s="22">
        <v>0</v>
      </c>
      <c r="M90" s="22">
        <v>0</v>
      </c>
      <c r="N90" s="22">
        <v>2563523</v>
      </c>
      <c r="O90" s="22">
        <v>954128</v>
      </c>
      <c r="P90" s="22">
        <v>0</v>
      </c>
      <c r="Q90" s="22">
        <v>0</v>
      </c>
      <c r="R90" s="22">
        <v>0</v>
      </c>
      <c r="S90" s="22">
        <v>0</v>
      </c>
      <c r="T90" s="22">
        <v>344667</v>
      </c>
      <c r="U90" s="22">
        <v>484957</v>
      </c>
      <c r="V90" s="22">
        <v>843143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100566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5700769</v>
      </c>
    </row>
    <row r="91" spans="1:42" x14ac:dyDescent="0.25">
      <c r="A91" s="22" t="s">
        <v>120</v>
      </c>
      <c r="B91" s="22" t="s">
        <v>292</v>
      </c>
      <c r="C91" s="22" t="s">
        <v>299</v>
      </c>
      <c r="D91" s="22" t="s">
        <v>300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708063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18920</v>
      </c>
      <c r="AJ91" s="22">
        <v>1798688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2525671</v>
      </c>
    </row>
    <row r="92" spans="1:42" x14ac:dyDescent="0.25">
      <c r="A92" s="22" t="s">
        <v>120</v>
      </c>
      <c r="B92" s="22" t="s">
        <v>292</v>
      </c>
      <c r="C92" s="22" t="s">
        <v>301</v>
      </c>
      <c r="D92" s="22" t="s">
        <v>302</v>
      </c>
      <c r="E92" s="22">
        <v>0</v>
      </c>
      <c r="F92" s="22">
        <v>168250</v>
      </c>
      <c r="G92" s="22">
        <v>0</v>
      </c>
      <c r="H92" s="22">
        <v>0</v>
      </c>
      <c r="I92" s="22">
        <v>95000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7317</v>
      </c>
      <c r="P92" s="22">
        <v>363358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1891029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2524954</v>
      </c>
    </row>
    <row r="93" spans="1:42" x14ac:dyDescent="0.25">
      <c r="A93" s="22" t="s">
        <v>120</v>
      </c>
      <c r="B93" s="22" t="s">
        <v>292</v>
      </c>
      <c r="C93" s="22" t="s">
        <v>303</v>
      </c>
      <c r="D93" s="22" t="s">
        <v>304</v>
      </c>
      <c r="E93" s="22">
        <v>0</v>
      </c>
      <c r="F93" s="22">
        <v>6500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4837470</v>
      </c>
      <c r="P93" s="22">
        <v>0</v>
      </c>
      <c r="Q93" s="22">
        <v>0</v>
      </c>
      <c r="R93" s="22">
        <v>0</v>
      </c>
      <c r="S93" s="22">
        <v>0</v>
      </c>
      <c r="T93" s="22">
        <v>4085065</v>
      </c>
      <c r="U93" s="22">
        <v>0</v>
      </c>
      <c r="V93" s="22">
        <v>0</v>
      </c>
      <c r="W93" s="22">
        <v>0</v>
      </c>
      <c r="X93" s="22">
        <v>0</v>
      </c>
      <c r="Y93" s="22">
        <v>226176</v>
      </c>
      <c r="Z93" s="22">
        <v>0</v>
      </c>
      <c r="AA93" s="22">
        <v>0</v>
      </c>
      <c r="AB93" s="22">
        <v>17573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7297552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16470336</v>
      </c>
    </row>
    <row r="94" spans="1:42" x14ac:dyDescent="0.25">
      <c r="A94" s="22" t="s">
        <v>120</v>
      </c>
      <c r="B94" s="22" t="s">
        <v>292</v>
      </c>
      <c r="C94" s="22" t="s">
        <v>305</v>
      </c>
      <c r="D94" s="22" t="s">
        <v>306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384896</v>
      </c>
      <c r="P94" s="22">
        <v>0</v>
      </c>
      <c r="Q94" s="22">
        <v>0</v>
      </c>
      <c r="R94" s="22">
        <v>0</v>
      </c>
      <c r="S94" s="22">
        <v>0</v>
      </c>
      <c r="T94" s="22">
        <v>14597</v>
      </c>
      <c r="U94" s="22">
        <v>9113</v>
      </c>
      <c r="V94" s="22">
        <v>10219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175667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594492</v>
      </c>
    </row>
    <row r="95" spans="1:42" x14ac:dyDescent="0.25">
      <c r="A95" s="22" t="s">
        <v>120</v>
      </c>
      <c r="B95" s="22" t="s">
        <v>292</v>
      </c>
      <c r="C95" s="22" t="s">
        <v>307</v>
      </c>
      <c r="D95" s="22" t="s">
        <v>308</v>
      </c>
      <c r="E95" s="22">
        <v>0</v>
      </c>
      <c r="F95" s="22">
        <v>12163</v>
      </c>
      <c r="G95" s="22">
        <v>0</v>
      </c>
      <c r="H95" s="22">
        <v>0</v>
      </c>
      <c r="I95" s="22">
        <v>74335</v>
      </c>
      <c r="J95" s="22">
        <v>20181</v>
      </c>
      <c r="K95" s="22">
        <v>0</v>
      </c>
      <c r="L95" s="22">
        <v>0</v>
      </c>
      <c r="M95" s="22">
        <v>0</v>
      </c>
      <c r="N95" s="22">
        <v>80306</v>
      </c>
      <c r="O95" s="22">
        <v>212836</v>
      </c>
      <c r="P95" s="22">
        <v>0</v>
      </c>
      <c r="Q95" s="22">
        <v>0</v>
      </c>
      <c r="R95" s="22">
        <v>0</v>
      </c>
      <c r="S95" s="22">
        <v>0</v>
      </c>
      <c r="T95" s="22">
        <v>6178</v>
      </c>
      <c r="U95" s="22">
        <v>185350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65980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657329</v>
      </c>
    </row>
    <row r="96" spans="1:42" x14ac:dyDescent="0.25">
      <c r="A96" s="22" t="s">
        <v>120</v>
      </c>
      <c r="B96" s="22" t="s">
        <v>292</v>
      </c>
      <c r="C96" s="22" t="s">
        <v>309</v>
      </c>
      <c r="D96" s="22" t="s">
        <v>310</v>
      </c>
      <c r="E96" s="22"/>
      <c r="F96" s="22">
        <v>60294</v>
      </c>
      <c r="G96" s="22"/>
      <c r="H96" s="22">
        <v>2126610</v>
      </c>
      <c r="I96" s="22">
        <v>52921</v>
      </c>
      <c r="J96" s="22"/>
      <c r="K96" s="22"/>
      <c r="L96" s="22"/>
      <c r="M96" s="22"/>
      <c r="N96" s="22">
        <v>61000</v>
      </c>
      <c r="O96" s="22">
        <v>586308</v>
      </c>
      <c r="P96" s="22"/>
      <c r="Q96" s="22"/>
      <c r="R96" s="22"/>
      <c r="S96" s="22"/>
      <c r="T96" s="22">
        <v>169692</v>
      </c>
      <c r="U96" s="22">
        <v>1518952</v>
      </c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>
        <v>961269</v>
      </c>
      <c r="AJ96" s="22"/>
      <c r="AK96" s="22"/>
      <c r="AL96" s="22"/>
      <c r="AM96" s="22"/>
      <c r="AN96" s="22"/>
      <c r="AO96" s="22"/>
      <c r="AP96" s="22">
        <v>5537046</v>
      </c>
    </row>
    <row r="97" spans="1:42" x14ac:dyDescent="0.25">
      <c r="A97" s="22" t="s">
        <v>120</v>
      </c>
      <c r="B97" s="22" t="s">
        <v>292</v>
      </c>
      <c r="C97" s="22" t="s">
        <v>311</v>
      </c>
      <c r="D97" s="22" t="s">
        <v>312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108813</v>
      </c>
      <c r="O97" s="22">
        <v>793903</v>
      </c>
      <c r="P97" s="22">
        <v>0</v>
      </c>
      <c r="Q97" s="22">
        <v>0</v>
      </c>
      <c r="R97" s="22">
        <v>0</v>
      </c>
      <c r="S97" s="22">
        <v>0</v>
      </c>
      <c r="T97" s="22">
        <v>105564</v>
      </c>
      <c r="U97" s="22">
        <v>14286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1022566</v>
      </c>
    </row>
    <row r="98" spans="1:42" x14ac:dyDescent="0.25">
      <c r="A98" s="22" t="s">
        <v>120</v>
      </c>
      <c r="B98" s="22" t="s">
        <v>292</v>
      </c>
      <c r="C98" s="22" t="s">
        <v>313</v>
      </c>
      <c r="D98" s="22" t="s">
        <v>314</v>
      </c>
      <c r="E98" s="22">
        <v>0</v>
      </c>
      <c r="F98" s="22">
        <v>0</v>
      </c>
      <c r="G98" s="22">
        <v>0</v>
      </c>
      <c r="H98" s="22">
        <v>12481</v>
      </c>
      <c r="I98" s="22">
        <v>377476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1340824</v>
      </c>
      <c r="P98" s="22">
        <v>8025</v>
      </c>
      <c r="Q98" s="22">
        <v>0</v>
      </c>
      <c r="R98" s="22">
        <v>9823</v>
      </c>
      <c r="S98" s="22">
        <v>0</v>
      </c>
      <c r="T98" s="22">
        <v>38177</v>
      </c>
      <c r="U98" s="22">
        <v>35107</v>
      </c>
      <c r="V98" s="22">
        <v>8000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1436254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3266167</v>
      </c>
    </row>
    <row r="99" spans="1:42" x14ac:dyDescent="0.25">
      <c r="A99" s="22" t="s">
        <v>120</v>
      </c>
      <c r="B99" s="22" t="s">
        <v>292</v>
      </c>
      <c r="C99" s="22" t="s">
        <v>315</v>
      </c>
      <c r="D99" s="22" t="s">
        <v>316</v>
      </c>
      <c r="E99" s="22">
        <v>0</v>
      </c>
      <c r="F99" s="22">
        <v>41442</v>
      </c>
      <c r="G99" s="22">
        <v>0</v>
      </c>
      <c r="H99" s="22">
        <v>0</v>
      </c>
      <c r="I99" s="22">
        <v>9833</v>
      </c>
      <c r="J99" s="22">
        <v>0</v>
      </c>
      <c r="K99" s="22">
        <v>0</v>
      </c>
      <c r="L99" s="22">
        <v>0</v>
      </c>
      <c r="M99" s="22">
        <v>0</v>
      </c>
      <c r="N99" s="22">
        <v>239577</v>
      </c>
      <c r="O99" s="22">
        <v>817856</v>
      </c>
      <c r="P99" s="22">
        <v>0</v>
      </c>
      <c r="Q99" s="22">
        <v>0</v>
      </c>
      <c r="R99" s="22">
        <v>0</v>
      </c>
      <c r="S99" s="22">
        <v>0</v>
      </c>
      <c r="T99" s="22">
        <v>14047</v>
      </c>
      <c r="U99" s="22">
        <v>16595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4591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1143941</v>
      </c>
    </row>
    <row r="100" spans="1:42" x14ac:dyDescent="0.25">
      <c r="A100" s="22" t="s">
        <v>120</v>
      </c>
      <c r="B100" s="22" t="s">
        <v>292</v>
      </c>
      <c r="C100" s="22" t="s">
        <v>317</v>
      </c>
      <c r="D100" s="22" t="s">
        <v>318</v>
      </c>
      <c r="E100" s="22">
        <v>0</v>
      </c>
      <c r="F100" s="22">
        <v>96101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942903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783760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1822764</v>
      </c>
    </row>
    <row r="101" spans="1:42" x14ac:dyDescent="0.25">
      <c r="A101" s="22" t="s">
        <v>120</v>
      </c>
      <c r="B101" s="22" t="s">
        <v>292</v>
      </c>
      <c r="C101" s="22" t="s">
        <v>319</v>
      </c>
      <c r="D101" s="22" t="s">
        <v>320</v>
      </c>
      <c r="E101" s="22">
        <v>0</v>
      </c>
      <c r="F101" s="22">
        <v>0</v>
      </c>
      <c r="G101" s="22">
        <v>0</v>
      </c>
      <c r="H101" s="22">
        <v>0</v>
      </c>
      <c r="I101" s="22">
        <v>8751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103000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9036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120787</v>
      </c>
    </row>
    <row r="102" spans="1:42" x14ac:dyDescent="0.25">
      <c r="A102" s="22" t="s">
        <v>120</v>
      </c>
      <c r="B102" s="22" t="s">
        <v>292</v>
      </c>
      <c r="C102" s="22" t="s">
        <v>321</v>
      </c>
      <c r="D102" s="22" t="s">
        <v>322</v>
      </c>
      <c r="E102" s="22">
        <v>0</v>
      </c>
      <c r="F102" s="22">
        <v>24826</v>
      </c>
      <c r="G102" s="22">
        <v>0</v>
      </c>
      <c r="H102" s="22">
        <v>0</v>
      </c>
      <c r="I102" s="22">
        <v>264788</v>
      </c>
      <c r="J102" s="22">
        <v>102959</v>
      </c>
      <c r="K102" s="22">
        <v>0</v>
      </c>
      <c r="L102" s="22">
        <v>5600</v>
      </c>
      <c r="M102" s="22">
        <v>0</v>
      </c>
      <c r="N102" s="22">
        <v>0</v>
      </c>
      <c r="O102" s="22">
        <v>28422</v>
      </c>
      <c r="P102" s="22">
        <v>0</v>
      </c>
      <c r="Q102" s="22">
        <v>0</v>
      </c>
      <c r="R102" s="22">
        <v>9459</v>
      </c>
      <c r="S102" s="22">
        <v>0</v>
      </c>
      <c r="T102" s="22">
        <v>92456</v>
      </c>
      <c r="U102" s="22">
        <v>955</v>
      </c>
      <c r="V102" s="22">
        <v>0</v>
      </c>
      <c r="W102" s="22">
        <v>0</v>
      </c>
      <c r="X102" s="22">
        <v>3445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154212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687122</v>
      </c>
    </row>
    <row r="103" spans="1:42" x14ac:dyDescent="0.25">
      <c r="A103" s="22" t="s">
        <v>120</v>
      </c>
      <c r="B103" s="22" t="s">
        <v>292</v>
      </c>
      <c r="C103" s="22" t="s">
        <v>323</v>
      </c>
      <c r="D103" s="22" t="s">
        <v>324</v>
      </c>
      <c r="E103" s="22">
        <v>0</v>
      </c>
      <c r="F103" s="22">
        <v>0</v>
      </c>
      <c r="G103" s="22">
        <v>0</v>
      </c>
      <c r="H103" s="22">
        <v>0</v>
      </c>
      <c r="I103" s="22">
        <v>9739</v>
      </c>
      <c r="J103" s="22">
        <v>0</v>
      </c>
      <c r="K103" s="22">
        <v>0</v>
      </c>
      <c r="L103" s="22">
        <v>51562</v>
      </c>
      <c r="M103" s="22">
        <v>0</v>
      </c>
      <c r="N103" s="22">
        <v>73020</v>
      </c>
      <c r="O103" s="22">
        <v>671670</v>
      </c>
      <c r="P103" s="22">
        <v>0</v>
      </c>
      <c r="Q103" s="22">
        <v>0</v>
      </c>
      <c r="R103" s="22">
        <v>79256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16200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901447</v>
      </c>
    </row>
    <row r="104" spans="1:42" x14ac:dyDescent="0.25">
      <c r="A104" s="22" t="s">
        <v>120</v>
      </c>
      <c r="B104" s="22" t="s">
        <v>292</v>
      </c>
      <c r="C104" s="22" t="s">
        <v>325</v>
      </c>
      <c r="D104" s="22" t="s">
        <v>326</v>
      </c>
      <c r="E104" s="22">
        <v>0</v>
      </c>
      <c r="F104" s="22">
        <v>624863</v>
      </c>
      <c r="G104" s="22">
        <v>0</v>
      </c>
      <c r="H104" s="22">
        <v>0</v>
      </c>
      <c r="I104" s="22">
        <v>213902</v>
      </c>
      <c r="J104" s="22">
        <v>0</v>
      </c>
      <c r="K104" s="22">
        <v>0</v>
      </c>
      <c r="L104" s="22">
        <v>650</v>
      </c>
      <c r="M104" s="22">
        <v>0</v>
      </c>
      <c r="N104" s="22">
        <v>1934887</v>
      </c>
      <c r="O104" s="22">
        <v>5287260</v>
      </c>
      <c r="P104" s="22">
        <v>0</v>
      </c>
      <c r="Q104" s="22">
        <v>77231</v>
      </c>
      <c r="R104" s="22">
        <v>309255</v>
      </c>
      <c r="S104" s="22">
        <v>0</v>
      </c>
      <c r="T104" s="22">
        <v>1652774</v>
      </c>
      <c r="U104" s="22">
        <v>7321285</v>
      </c>
      <c r="V104" s="22">
        <v>185880</v>
      </c>
      <c r="W104" s="22">
        <v>0</v>
      </c>
      <c r="X104" s="22">
        <v>43122</v>
      </c>
      <c r="Y104" s="22">
        <v>60933</v>
      </c>
      <c r="Z104" s="22">
        <v>6931</v>
      </c>
      <c r="AA104" s="22">
        <v>0</v>
      </c>
      <c r="AB104" s="22">
        <v>0</v>
      </c>
      <c r="AC104" s="22">
        <v>0</v>
      </c>
      <c r="AD104" s="22">
        <v>0</v>
      </c>
      <c r="AE104" s="22">
        <v>49769</v>
      </c>
      <c r="AF104" s="22">
        <v>168526</v>
      </c>
      <c r="AG104" s="22">
        <v>0</v>
      </c>
      <c r="AH104" s="22">
        <v>0</v>
      </c>
      <c r="AI104" s="22">
        <v>516840</v>
      </c>
      <c r="AJ104" s="22">
        <v>129948</v>
      </c>
      <c r="AK104" s="22">
        <v>0</v>
      </c>
      <c r="AL104" s="22">
        <v>59644</v>
      </c>
      <c r="AM104" s="22">
        <v>0</v>
      </c>
      <c r="AN104" s="22">
        <v>0</v>
      </c>
      <c r="AO104" s="22">
        <v>0</v>
      </c>
      <c r="AP104" s="22">
        <v>18643700</v>
      </c>
    </row>
    <row r="105" spans="1:42" x14ac:dyDescent="0.25">
      <c r="A105" s="22" t="s">
        <v>120</v>
      </c>
      <c r="B105" s="22" t="s">
        <v>292</v>
      </c>
      <c r="C105" s="22" t="s">
        <v>327</v>
      </c>
      <c r="D105" s="22" t="s">
        <v>328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618960</v>
      </c>
      <c r="P105" s="22">
        <v>0</v>
      </c>
      <c r="Q105" s="22">
        <v>0</v>
      </c>
      <c r="R105" s="22">
        <v>0</v>
      </c>
      <c r="S105" s="22">
        <v>0</v>
      </c>
      <c r="T105" s="22">
        <v>793338</v>
      </c>
      <c r="U105" s="22">
        <v>398506</v>
      </c>
      <c r="V105" s="22">
        <v>29940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100260</v>
      </c>
      <c r="AJ105" s="22">
        <v>0</v>
      </c>
      <c r="AK105" s="22">
        <v>0</v>
      </c>
      <c r="AL105" s="22">
        <v>0</v>
      </c>
      <c r="AM105" s="22">
        <v>0</v>
      </c>
      <c r="AN105" s="22">
        <v>408972</v>
      </c>
      <c r="AO105" s="22">
        <v>0</v>
      </c>
      <c r="AP105" s="22">
        <v>2349976</v>
      </c>
    </row>
    <row r="106" spans="1:42" x14ac:dyDescent="0.25">
      <c r="A106" s="22" t="s">
        <v>120</v>
      </c>
      <c r="B106" s="22" t="s">
        <v>292</v>
      </c>
      <c r="C106" s="22" t="s">
        <v>329</v>
      </c>
      <c r="D106" s="22" t="s">
        <v>330</v>
      </c>
      <c r="E106" s="22">
        <v>0</v>
      </c>
      <c r="F106" s="22">
        <v>189688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38996</v>
      </c>
      <c r="M106" s="22">
        <v>0</v>
      </c>
      <c r="N106" s="22">
        <v>54257</v>
      </c>
      <c r="O106" s="22">
        <v>2059278</v>
      </c>
      <c r="P106" s="22">
        <v>0</v>
      </c>
      <c r="Q106" s="22">
        <v>0</v>
      </c>
      <c r="R106" s="22">
        <v>495977</v>
      </c>
      <c r="S106" s="22">
        <v>0</v>
      </c>
      <c r="T106" s="22">
        <v>49822</v>
      </c>
      <c r="U106" s="22">
        <v>24279</v>
      </c>
      <c r="V106" s="22">
        <v>7214</v>
      </c>
      <c r="W106" s="22">
        <v>0</v>
      </c>
      <c r="X106" s="22">
        <v>0</v>
      </c>
      <c r="Y106" s="22">
        <v>0</v>
      </c>
      <c r="Z106" s="22">
        <v>260901</v>
      </c>
      <c r="AA106" s="22">
        <v>0</v>
      </c>
      <c r="AB106" s="22">
        <v>11899</v>
      </c>
      <c r="AC106" s="22">
        <v>9131</v>
      </c>
      <c r="AD106" s="22">
        <v>152700</v>
      </c>
      <c r="AE106" s="22">
        <v>0</v>
      </c>
      <c r="AF106" s="22">
        <v>0</v>
      </c>
      <c r="AG106" s="22">
        <v>0</v>
      </c>
      <c r="AH106" s="22">
        <v>0</v>
      </c>
      <c r="AI106" s="22">
        <v>181774</v>
      </c>
      <c r="AJ106" s="22">
        <v>792941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4328857</v>
      </c>
    </row>
    <row r="107" spans="1:42" x14ac:dyDescent="0.25">
      <c r="A107" s="22" t="s">
        <v>120</v>
      </c>
      <c r="B107" s="22" t="s">
        <v>292</v>
      </c>
      <c r="C107" s="22" t="s">
        <v>331</v>
      </c>
      <c r="D107" s="22" t="s">
        <v>332</v>
      </c>
      <c r="E107" s="22">
        <v>0</v>
      </c>
      <c r="F107" s="22">
        <v>0</v>
      </c>
      <c r="G107" s="22">
        <v>0</v>
      </c>
      <c r="H107" s="22">
        <v>0</v>
      </c>
      <c r="I107" s="22">
        <v>118972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226088</v>
      </c>
      <c r="P107" s="22">
        <v>0</v>
      </c>
      <c r="Q107" s="22">
        <v>0</v>
      </c>
      <c r="R107" s="22">
        <v>0</v>
      </c>
      <c r="S107" s="22">
        <v>0</v>
      </c>
      <c r="T107" s="22">
        <v>91470</v>
      </c>
      <c r="U107" s="22">
        <v>135665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87500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38874</v>
      </c>
      <c r="AJ107" s="22">
        <v>1431536</v>
      </c>
      <c r="AK107" s="22">
        <v>0</v>
      </c>
      <c r="AL107" s="22">
        <v>0</v>
      </c>
      <c r="AM107" s="22">
        <v>8522</v>
      </c>
      <c r="AN107" s="22">
        <v>0</v>
      </c>
      <c r="AO107" s="22">
        <v>0</v>
      </c>
      <c r="AP107" s="22">
        <v>2138627</v>
      </c>
    </row>
    <row r="108" spans="1:42" x14ac:dyDescent="0.25">
      <c r="A108" s="22" t="s">
        <v>120</v>
      </c>
      <c r="B108" s="22" t="s">
        <v>292</v>
      </c>
      <c r="C108" s="22" t="s">
        <v>333</v>
      </c>
      <c r="D108" s="22" t="s">
        <v>334</v>
      </c>
      <c r="E108" s="22">
        <v>0</v>
      </c>
      <c r="F108" s="22">
        <v>0</v>
      </c>
      <c r="G108" s="22">
        <v>0</v>
      </c>
      <c r="H108" s="22">
        <v>0</v>
      </c>
      <c r="I108" s="22">
        <v>1032171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1020270</v>
      </c>
      <c r="P108" s="22">
        <v>0</v>
      </c>
      <c r="Q108" s="22">
        <v>0</v>
      </c>
      <c r="R108" s="22">
        <v>12142</v>
      </c>
      <c r="S108" s="22">
        <v>0</v>
      </c>
      <c r="T108" s="22">
        <v>509188</v>
      </c>
      <c r="U108" s="22">
        <v>774</v>
      </c>
      <c r="V108" s="22">
        <v>291344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1285977</v>
      </c>
      <c r="AJ108" s="22">
        <v>201031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4352897</v>
      </c>
    </row>
    <row r="109" spans="1:42" x14ac:dyDescent="0.25">
      <c r="A109" s="22" t="s">
        <v>120</v>
      </c>
      <c r="B109" s="22" t="s">
        <v>292</v>
      </c>
      <c r="C109" s="22" t="s">
        <v>335</v>
      </c>
      <c r="D109" s="22" t="s">
        <v>336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105900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5807129</v>
      </c>
      <c r="U109" s="22">
        <v>277614</v>
      </c>
      <c r="V109" s="22">
        <v>206995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15215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6412853</v>
      </c>
    </row>
    <row r="110" spans="1:42" x14ac:dyDescent="0.25">
      <c r="A110" s="22" t="s">
        <v>120</v>
      </c>
      <c r="B110" s="22" t="s">
        <v>292</v>
      </c>
      <c r="C110" s="22" t="s">
        <v>337</v>
      </c>
      <c r="D110" s="22" t="s">
        <v>338</v>
      </c>
      <c r="E110" s="22">
        <v>0</v>
      </c>
      <c r="F110" s="22">
        <v>108008</v>
      </c>
      <c r="G110" s="22">
        <v>0</v>
      </c>
      <c r="H110" s="22">
        <v>0</v>
      </c>
      <c r="I110" s="22">
        <v>50122</v>
      </c>
      <c r="J110" s="22">
        <v>900</v>
      </c>
      <c r="K110" s="22">
        <v>0</v>
      </c>
      <c r="L110" s="22">
        <v>10358</v>
      </c>
      <c r="M110" s="22">
        <v>0</v>
      </c>
      <c r="N110" s="22">
        <v>264346</v>
      </c>
      <c r="O110" s="22">
        <v>1082358</v>
      </c>
      <c r="P110" s="22">
        <v>0</v>
      </c>
      <c r="Q110" s="22">
        <v>0</v>
      </c>
      <c r="R110" s="22">
        <v>441600</v>
      </c>
      <c r="S110" s="22">
        <v>0</v>
      </c>
      <c r="T110" s="22">
        <v>560733</v>
      </c>
      <c r="U110" s="22">
        <v>1354008</v>
      </c>
      <c r="V110" s="22">
        <v>146400</v>
      </c>
      <c r="W110" s="22">
        <v>0</v>
      </c>
      <c r="X110" s="22">
        <v>0</v>
      </c>
      <c r="Y110" s="22">
        <v>0</v>
      </c>
      <c r="Z110" s="22">
        <v>76148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312569</v>
      </c>
      <c r="AJ110" s="22">
        <v>16663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4424213</v>
      </c>
    </row>
    <row r="111" spans="1:42" x14ac:dyDescent="0.25">
      <c r="A111" s="22" t="s">
        <v>120</v>
      </c>
      <c r="B111" s="22" t="s">
        <v>292</v>
      </c>
      <c r="C111" s="22" t="s">
        <v>339</v>
      </c>
      <c r="D111" s="22" t="s">
        <v>340</v>
      </c>
      <c r="E111" s="22">
        <v>0</v>
      </c>
      <c r="F111" s="22">
        <v>23904</v>
      </c>
      <c r="G111" s="22">
        <v>0</v>
      </c>
      <c r="H111" s="22">
        <v>0</v>
      </c>
      <c r="I111" s="22">
        <v>64639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196031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198000</v>
      </c>
      <c r="AE111" s="22">
        <v>0</v>
      </c>
      <c r="AF111" s="22">
        <v>0</v>
      </c>
      <c r="AG111" s="22">
        <v>0</v>
      </c>
      <c r="AH111" s="22">
        <v>0</v>
      </c>
      <c r="AI111" s="22">
        <v>14362</v>
      </c>
      <c r="AJ111" s="22">
        <v>11970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508906</v>
      </c>
    </row>
    <row r="112" spans="1:42" x14ac:dyDescent="0.25">
      <c r="A112" s="22" t="s">
        <v>120</v>
      </c>
      <c r="B112" s="22" t="s">
        <v>292</v>
      </c>
      <c r="C112" s="22" t="s">
        <v>341</v>
      </c>
      <c r="D112" s="22" t="s">
        <v>342</v>
      </c>
      <c r="E112" s="22"/>
      <c r="F112" s="22">
        <v>248377</v>
      </c>
      <c r="G112" s="22"/>
      <c r="H112" s="22"/>
      <c r="I112" s="22">
        <v>50824</v>
      </c>
      <c r="J112" s="22"/>
      <c r="K112" s="22"/>
      <c r="L112" s="22"/>
      <c r="M112" s="22"/>
      <c r="N112" s="22"/>
      <c r="O112" s="22">
        <v>56071</v>
      </c>
      <c r="P112" s="22"/>
      <c r="Q112" s="22"/>
      <c r="R112" s="22">
        <v>43979</v>
      </c>
      <c r="S112" s="22"/>
      <c r="T112" s="22">
        <v>8584442</v>
      </c>
      <c r="U112" s="22">
        <v>34576</v>
      </c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>
        <v>6978110</v>
      </c>
      <c r="AJ112" s="22"/>
      <c r="AK112" s="22"/>
      <c r="AL112" s="22"/>
      <c r="AM112" s="22"/>
      <c r="AN112" s="22"/>
      <c r="AO112" s="22"/>
      <c r="AP112" s="22">
        <v>15996379</v>
      </c>
    </row>
    <row r="113" spans="1:42" x14ac:dyDescent="0.25">
      <c r="A113" s="22" t="s">
        <v>120</v>
      </c>
      <c r="B113" s="22" t="s">
        <v>292</v>
      </c>
      <c r="C113" s="22" t="s">
        <v>343</v>
      </c>
      <c r="D113" s="22" t="s">
        <v>344</v>
      </c>
      <c r="E113" s="22">
        <v>0</v>
      </c>
      <c r="F113" s="22">
        <v>344738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46563</v>
      </c>
      <c r="P113" s="22">
        <v>0</v>
      </c>
      <c r="Q113" s="22">
        <v>0</v>
      </c>
      <c r="R113" s="22">
        <v>0</v>
      </c>
      <c r="S113" s="22">
        <v>0</v>
      </c>
      <c r="T113" s="22">
        <v>22792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5546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419639</v>
      </c>
    </row>
    <row r="114" spans="1:42" x14ac:dyDescent="0.25">
      <c r="A114" s="22" t="s">
        <v>120</v>
      </c>
      <c r="B114" s="22" t="s">
        <v>292</v>
      </c>
      <c r="C114" s="22" t="s">
        <v>345</v>
      </c>
      <c r="D114" s="22" t="s">
        <v>346</v>
      </c>
      <c r="E114" s="22">
        <v>0</v>
      </c>
      <c r="F114" s="22">
        <v>118471</v>
      </c>
      <c r="G114" s="22">
        <v>0</v>
      </c>
      <c r="H114" s="22">
        <v>0</v>
      </c>
      <c r="I114" s="22">
        <v>288860</v>
      </c>
      <c r="J114" s="22">
        <v>0</v>
      </c>
      <c r="K114" s="22">
        <v>0</v>
      </c>
      <c r="L114" s="22">
        <v>1504</v>
      </c>
      <c r="M114" s="22">
        <v>0</v>
      </c>
      <c r="N114" s="22">
        <v>0</v>
      </c>
      <c r="O114" s="22">
        <v>1405769</v>
      </c>
      <c r="P114" s="22">
        <v>0</v>
      </c>
      <c r="Q114" s="22">
        <v>0</v>
      </c>
      <c r="R114" s="22">
        <v>220657</v>
      </c>
      <c r="S114" s="22">
        <v>0</v>
      </c>
      <c r="T114" s="22">
        <v>332976</v>
      </c>
      <c r="U114" s="22">
        <v>139242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80727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2588206</v>
      </c>
    </row>
    <row r="115" spans="1:42" x14ac:dyDescent="0.25">
      <c r="A115" s="22" t="s">
        <v>120</v>
      </c>
      <c r="B115" s="22" t="s">
        <v>292</v>
      </c>
      <c r="C115" s="22" t="s">
        <v>347</v>
      </c>
      <c r="D115" s="22" t="s">
        <v>348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100300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521639</v>
      </c>
      <c r="U115" s="22">
        <v>270030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66627</v>
      </c>
      <c r="AE115" s="22">
        <v>0</v>
      </c>
      <c r="AF115" s="22">
        <v>0</v>
      </c>
      <c r="AG115" s="22">
        <v>0</v>
      </c>
      <c r="AH115" s="22">
        <v>0</v>
      </c>
      <c r="AI115" s="22">
        <v>181989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1140585</v>
      </c>
    </row>
    <row r="116" spans="1:42" x14ac:dyDescent="0.25">
      <c r="A116" s="22" t="s">
        <v>120</v>
      </c>
      <c r="B116" s="22" t="s">
        <v>292</v>
      </c>
      <c r="C116" s="22" t="s">
        <v>349</v>
      </c>
      <c r="D116" s="22" t="s">
        <v>350</v>
      </c>
      <c r="E116" s="22">
        <v>0</v>
      </c>
      <c r="F116" s="22">
        <v>126855</v>
      </c>
      <c r="G116" s="22">
        <v>0</v>
      </c>
      <c r="H116" s="22">
        <v>0</v>
      </c>
      <c r="I116" s="22">
        <v>1851</v>
      </c>
      <c r="J116" s="22">
        <v>0</v>
      </c>
      <c r="K116" s="22">
        <v>0</v>
      </c>
      <c r="L116" s="22">
        <v>0</v>
      </c>
      <c r="M116" s="22">
        <v>0</v>
      </c>
      <c r="N116" s="22">
        <v>109014</v>
      </c>
      <c r="O116" s="22">
        <v>1648307</v>
      </c>
      <c r="P116" s="22">
        <v>0</v>
      </c>
      <c r="Q116" s="22">
        <v>0</v>
      </c>
      <c r="R116" s="22">
        <v>0</v>
      </c>
      <c r="S116" s="22">
        <v>0</v>
      </c>
      <c r="T116" s="22">
        <v>334093</v>
      </c>
      <c r="U116" s="22">
        <v>301650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629284</v>
      </c>
      <c r="AJ116" s="22">
        <v>0</v>
      </c>
      <c r="AK116" s="22">
        <v>0</v>
      </c>
      <c r="AL116" s="22">
        <v>0</v>
      </c>
      <c r="AM116" s="22">
        <v>76024</v>
      </c>
      <c r="AN116" s="22">
        <v>0</v>
      </c>
      <c r="AO116" s="22">
        <v>0</v>
      </c>
      <c r="AP116" s="22">
        <v>3227078</v>
      </c>
    </row>
    <row r="117" spans="1:42" x14ac:dyDescent="0.25">
      <c r="A117" s="22" t="s">
        <v>120</v>
      </c>
      <c r="B117" s="22" t="s">
        <v>292</v>
      </c>
      <c r="C117" s="22" t="s">
        <v>351</v>
      </c>
      <c r="D117" s="22" t="s">
        <v>352</v>
      </c>
      <c r="E117" s="22">
        <v>0</v>
      </c>
      <c r="F117" s="22">
        <v>393532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971901</v>
      </c>
      <c r="P117" s="22">
        <v>0</v>
      </c>
      <c r="Q117" s="22">
        <v>0</v>
      </c>
      <c r="R117" s="22">
        <v>307791</v>
      </c>
      <c r="S117" s="22">
        <v>0</v>
      </c>
      <c r="T117" s="22">
        <v>32574</v>
      </c>
      <c r="U117" s="22">
        <v>77723</v>
      </c>
      <c r="V117" s="22">
        <v>0</v>
      </c>
      <c r="W117" s="22">
        <v>0</v>
      </c>
      <c r="X117" s="22">
        <v>0</v>
      </c>
      <c r="Y117" s="22">
        <v>0</v>
      </c>
      <c r="Z117" s="22">
        <v>10000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428271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2221792</v>
      </c>
    </row>
    <row r="118" spans="1:42" x14ac:dyDescent="0.25">
      <c r="A118" s="22" t="s">
        <v>120</v>
      </c>
      <c r="B118" s="22" t="s">
        <v>292</v>
      </c>
      <c r="C118" s="22" t="s">
        <v>353</v>
      </c>
      <c r="D118" s="22" t="s">
        <v>354</v>
      </c>
      <c r="E118" s="22">
        <v>0</v>
      </c>
      <c r="F118" s="22">
        <v>272501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454827</v>
      </c>
      <c r="O118" s="22">
        <v>4830943</v>
      </c>
      <c r="P118" s="22">
        <v>127387</v>
      </c>
      <c r="Q118" s="22">
        <v>0</v>
      </c>
      <c r="R118" s="22">
        <v>0</v>
      </c>
      <c r="S118" s="22">
        <v>0</v>
      </c>
      <c r="T118" s="22">
        <v>388198</v>
      </c>
      <c r="U118" s="22">
        <v>2263777</v>
      </c>
      <c r="V118" s="22">
        <v>264909</v>
      </c>
      <c r="W118" s="22">
        <v>0</v>
      </c>
      <c r="X118" s="22">
        <v>0</v>
      </c>
      <c r="Y118" s="22">
        <v>0</v>
      </c>
      <c r="Z118" s="22">
        <v>0</v>
      </c>
      <c r="AA118" s="22">
        <v>850055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989746</v>
      </c>
      <c r="AJ118" s="22">
        <v>533162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10975505</v>
      </c>
    </row>
    <row r="119" spans="1:42" x14ac:dyDescent="0.25">
      <c r="A119" s="22" t="s">
        <v>120</v>
      </c>
      <c r="B119" s="22" t="s">
        <v>292</v>
      </c>
      <c r="C119" s="22" t="s">
        <v>355</v>
      </c>
      <c r="D119" s="22" t="s">
        <v>356</v>
      </c>
      <c r="E119" s="22"/>
      <c r="F119" s="22">
        <v>88538</v>
      </c>
      <c r="G119" s="22"/>
      <c r="H119" s="22"/>
      <c r="I119" s="22"/>
      <c r="J119" s="22"/>
      <c r="K119" s="22"/>
      <c r="L119" s="22"/>
      <c r="M119" s="22"/>
      <c r="N119" s="22">
        <v>496012</v>
      </c>
      <c r="O119" s="22"/>
      <c r="P119" s="22"/>
      <c r="Q119" s="22"/>
      <c r="R119" s="22"/>
      <c r="S119" s="22"/>
      <c r="T119" s="22">
        <v>2822489</v>
      </c>
      <c r="U119" s="22">
        <v>10149004</v>
      </c>
      <c r="V119" s="22"/>
      <c r="W119" s="22"/>
      <c r="X119" s="22"/>
      <c r="Y119" s="22"/>
      <c r="Z119" s="22"/>
      <c r="AA119" s="22"/>
      <c r="AB119" s="22"/>
      <c r="AC119" s="22"/>
      <c r="AD119" s="22">
        <v>508188</v>
      </c>
      <c r="AE119" s="22">
        <v>1289596</v>
      </c>
      <c r="AF119" s="22"/>
      <c r="AG119" s="22"/>
      <c r="AH119" s="22"/>
      <c r="AI119" s="22">
        <v>164282</v>
      </c>
      <c r="AJ119" s="22">
        <v>573882</v>
      </c>
      <c r="AK119" s="22"/>
      <c r="AL119" s="22"/>
      <c r="AM119" s="22"/>
      <c r="AN119" s="22"/>
      <c r="AO119" s="22"/>
      <c r="AP119" s="22">
        <v>16091991</v>
      </c>
    </row>
    <row r="120" spans="1:42" x14ac:dyDescent="0.25">
      <c r="A120" s="22" t="s">
        <v>120</v>
      </c>
      <c r="B120" s="22" t="s">
        <v>292</v>
      </c>
      <c r="C120" s="22" t="s">
        <v>357</v>
      </c>
      <c r="D120" s="22" t="s">
        <v>358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39677</v>
      </c>
      <c r="O120" s="22">
        <v>0</v>
      </c>
      <c r="P120" s="22">
        <v>0</v>
      </c>
      <c r="Q120" s="22">
        <v>0</v>
      </c>
      <c r="R120" s="22">
        <v>11964</v>
      </c>
      <c r="S120" s="22">
        <v>0</v>
      </c>
      <c r="T120" s="22">
        <v>0</v>
      </c>
      <c r="U120" s="22">
        <v>61129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112770</v>
      </c>
    </row>
    <row r="121" spans="1:42" x14ac:dyDescent="0.25">
      <c r="A121" s="22" t="s">
        <v>120</v>
      </c>
      <c r="B121" s="22" t="s">
        <v>292</v>
      </c>
      <c r="C121" s="22" t="s">
        <v>359</v>
      </c>
      <c r="D121" s="22" t="s">
        <v>360</v>
      </c>
      <c r="E121" s="22">
        <v>0</v>
      </c>
      <c r="F121" s="22">
        <v>0</v>
      </c>
      <c r="G121" s="22">
        <v>0</v>
      </c>
      <c r="H121" s="22">
        <v>0</v>
      </c>
      <c r="I121" s="22">
        <v>501137</v>
      </c>
      <c r="J121" s="22">
        <v>0</v>
      </c>
      <c r="K121" s="22">
        <v>0</v>
      </c>
      <c r="L121" s="22">
        <v>0</v>
      </c>
      <c r="M121" s="22">
        <v>0</v>
      </c>
      <c r="N121" s="22">
        <v>292197</v>
      </c>
      <c r="O121" s="22">
        <v>3357842</v>
      </c>
      <c r="P121" s="22">
        <v>0</v>
      </c>
      <c r="Q121" s="22">
        <v>0</v>
      </c>
      <c r="R121" s="22">
        <v>0</v>
      </c>
      <c r="S121" s="22">
        <v>0</v>
      </c>
      <c r="T121" s="22">
        <v>4692641</v>
      </c>
      <c r="U121" s="22">
        <v>91088</v>
      </c>
      <c r="V121" s="22">
        <v>355992</v>
      </c>
      <c r="W121" s="22">
        <v>0</v>
      </c>
      <c r="X121" s="22">
        <v>0</v>
      </c>
      <c r="Y121" s="22">
        <v>0</v>
      </c>
      <c r="Z121" s="22">
        <v>14400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631686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9936983</v>
      </c>
    </row>
    <row r="122" spans="1:42" x14ac:dyDescent="0.25">
      <c r="A122" s="22" t="s">
        <v>120</v>
      </c>
      <c r="B122" s="22" t="s">
        <v>292</v>
      </c>
      <c r="C122" s="22" t="s">
        <v>361</v>
      </c>
      <c r="D122" s="22" t="s">
        <v>362</v>
      </c>
      <c r="E122" s="22">
        <v>0</v>
      </c>
      <c r="F122" s="22">
        <v>0</v>
      </c>
      <c r="G122" s="22">
        <v>0</v>
      </c>
      <c r="H122" s="22">
        <v>0</v>
      </c>
      <c r="I122" s="22">
        <v>805183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67318</v>
      </c>
      <c r="P122" s="22">
        <v>0</v>
      </c>
      <c r="Q122" s="22">
        <v>0</v>
      </c>
      <c r="R122" s="22">
        <v>0</v>
      </c>
      <c r="S122" s="22">
        <v>0</v>
      </c>
      <c r="T122" s="22">
        <v>90005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461367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18950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1442823</v>
      </c>
    </row>
    <row r="123" spans="1:42" x14ac:dyDescent="0.25">
      <c r="A123" s="22" t="s">
        <v>120</v>
      </c>
      <c r="B123" s="22" t="s">
        <v>292</v>
      </c>
      <c r="C123" s="22" t="s">
        <v>363</v>
      </c>
      <c r="D123" s="22" t="s">
        <v>364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948458</v>
      </c>
      <c r="O123" s="22">
        <v>159965</v>
      </c>
      <c r="P123" s="22">
        <v>0</v>
      </c>
      <c r="Q123" s="22">
        <v>0</v>
      </c>
      <c r="R123" s="22">
        <v>0</v>
      </c>
      <c r="S123" s="22">
        <v>0</v>
      </c>
      <c r="T123" s="22">
        <v>1014045</v>
      </c>
      <c r="U123" s="22">
        <v>139997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2262465</v>
      </c>
    </row>
    <row r="124" spans="1:42" x14ac:dyDescent="0.25">
      <c r="A124" s="22" t="s">
        <v>120</v>
      </c>
      <c r="B124" s="22" t="s">
        <v>292</v>
      </c>
      <c r="C124" s="22" t="s">
        <v>365</v>
      </c>
      <c r="D124" s="22" t="s">
        <v>366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32838</v>
      </c>
      <c r="O124" s="22">
        <v>61152</v>
      </c>
      <c r="P124" s="22">
        <v>0</v>
      </c>
      <c r="Q124" s="22">
        <v>0</v>
      </c>
      <c r="R124" s="22">
        <v>0</v>
      </c>
      <c r="S124" s="22">
        <v>0</v>
      </c>
      <c r="T124" s="22">
        <v>127690</v>
      </c>
      <c r="U124" s="22">
        <v>99968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53018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325401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700067</v>
      </c>
    </row>
    <row r="125" spans="1:42" x14ac:dyDescent="0.25">
      <c r="A125" s="22" t="s">
        <v>120</v>
      </c>
      <c r="B125" s="22" t="s">
        <v>292</v>
      </c>
      <c r="C125" s="22" t="s">
        <v>367</v>
      </c>
      <c r="D125" s="22" t="s">
        <v>368</v>
      </c>
      <c r="E125" s="22">
        <v>0</v>
      </c>
      <c r="F125" s="22">
        <v>43773</v>
      </c>
      <c r="G125" s="22">
        <v>0</v>
      </c>
      <c r="H125" s="22">
        <v>0</v>
      </c>
      <c r="I125" s="22">
        <v>15495</v>
      </c>
      <c r="J125" s="22">
        <v>0</v>
      </c>
      <c r="K125" s="22">
        <v>27414</v>
      </c>
      <c r="L125" s="22">
        <v>0</v>
      </c>
      <c r="M125" s="22">
        <v>0</v>
      </c>
      <c r="N125" s="22">
        <v>0</v>
      </c>
      <c r="O125" s="22">
        <v>610687</v>
      </c>
      <c r="P125" s="22">
        <v>0</v>
      </c>
      <c r="Q125" s="22">
        <v>0</v>
      </c>
      <c r="R125" s="22">
        <v>0</v>
      </c>
      <c r="S125" s="22">
        <v>0</v>
      </c>
      <c r="T125" s="22">
        <v>24990</v>
      </c>
      <c r="U125" s="22">
        <v>3706098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56185</v>
      </c>
      <c r="AC125" s="22">
        <v>11000</v>
      </c>
      <c r="AD125" s="22">
        <v>0</v>
      </c>
      <c r="AE125" s="22">
        <v>0</v>
      </c>
      <c r="AF125" s="22">
        <v>0</v>
      </c>
      <c r="AG125" s="22">
        <v>0</v>
      </c>
      <c r="AH125" s="22">
        <v>162132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117702</v>
      </c>
      <c r="AO125" s="22">
        <v>0</v>
      </c>
      <c r="AP125" s="22">
        <v>4775476</v>
      </c>
    </row>
    <row r="126" spans="1:42" x14ac:dyDescent="0.25">
      <c r="A126" s="22" t="s">
        <v>120</v>
      </c>
      <c r="B126" s="22" t="s">
        <v>292</v>
      </c>
      <c r="C126" s="22" t="s">
        <v>369</v>
      </c>
      <c r="D126" s="22" t="s">
        <v>370</v>
      </c>
      <c r="E126" s="22">
        <v>0</v>
      </c>
      <c r="F126" s="22">
        <v>32547</v>
      </c>
      <c r="G126" s="22">
        <v>0</v>
      </c>
      <c r="H126" s="22">
        <v>0</v>
      </c>
      <c r="I126" s="22">
        <v>336107</v>
      </c>
      <c r="J126" s="22">
        <v>0</v>
      </c>
      <c r="K126" s="22">
        <v>0</v>
      </c>
      <c r="L126" s="22">
        <v>0</v>
      </c>
      <c r="M126" s="22">
        <v>0</v>
      </c>
      <c r="N126" s="22">
        <v>103486</v>
      </c>
      <c r="O126" s="22">
        <v>535207</v>
      </c>
      <c r="P126" s="22">
        <v>0</v>
      </c>
      <c r="Q126" s="22">
        <v>0</v>
      </c>
      <c r="R126" s="22">
        <v>0</v>
      </c>
      <c r="S126" s="22">
        <v>0</v>
      </c>
      <c r="T126" s="22">
        <v>232864</v>
      </c>
      <c r="U126" s="22">
        <v>2485</v>
      </c>
      <c r="V126" s="22">
        <v>216127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190036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5305</v>
      </c>
      <c r="AP126" s="22">
        <v>1654164</v>
      </c>
    </row>
    <row r="127" spans="1:42" x14ac:dyDescent="0.25">
      <c r="A127" s="22" t="s">
        <v>120</v>
      </c>
      <c r="B127" s="22" t="s">
        <v>292</v>
      </c>
      <c r="C127" s="22" t="s">
        <v>371</v>
      </c>
      <c r="D127" s="22" t="s">
        <v>372</v>
      </c>
      <c r="E127" s="22"/>
      <c r="F127" s="22">
        <v>43657</v>
      </c>
      <c r="G127" s="22"/>
      <c r="H127" s="22"/>
      <c r="I127" s="22"/>
      <c r="J127" s="22"/>
      <c r="K127" s="22"/>
      <c r="L127" s="22"/>
      <c r="M127" s="22"/>
      <c r="N127" s="22">
        <v>202156</v>
      </c>
      <c r="O127" s="22">
        <v>63473</v>
      </c>
      <c r="P127" s="22"/>
      <c r="Q127" s="22"/>
      <c r="R127" s="22"/>
      <c r="S127" s="22"/>
      <c r="T127" s="22"/>
      <c r="U127" s="22">
        <v>152133</v>
      </c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>
        <v>461419</v>
      </c>
    </row>
    <row r="128" spans="1:42" x14ac:dyDescent="0.25">
      <c r="A128" s="22" t="s">
        <v>120</v>
      </c>
      <c r="B128" s="22" t="s">
        <v>292</v>
      </c>
      <c r="C128" s="22" t="s">
        <v>373</v>
      </c>
      <c r="D128" s="22" t="s">
        <v>374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643518</v>
      </c>
      <c r="P128" s="22">
        <v>0</v>
      </c>
      <c r="Q128" s="22">
        <v>0</v>
      </c>
      <c r="R128" s="22">
        <v>0</v>
      </c>
      <c r="S128" s="22">
        <v>0</v>
      </c>
      <c r="T128" s="22">
        <v>24230</v>
      </c>
      <c r="U128" s="22">
        <v>336138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5414</v>
      </c>
      <c r="AE128" s="22">
        <v>0</v>
      </c>
      <c r="AF128" s="22">
        <v>0</v>
      </c>
      <c r="AG128" s="22">
        <v>0</v>
      </c>
      <c r="AH128" s="22">
        <v>0</v>
      </c>
      <c r="AI128" s="22">
        <v>291915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1301215</v>
      </c>
    </row>
    <row r="129" spans="1:42" x14ac:dyDescent="0.25">
      <c r="A129" s="22" t="s">
        <v>120</v>
      </c>
      <c r="B129" s="22" t="s">
        <v>292</v>
      </c>
      <c r="C129" s="22" t="s">
        <v>375</v>
      </c>
      <c r="D129" s="22" t="s">
        <v>376</v>
      </c>
      <c r="E129" s="22">
        <v>0</v>
      </c>
      <c r="F129" s="22">
        <v>0</v>
      </c>
      <c r="G129" s="22">
        <v>0</v>
      </c>
      <c r="H129" s="22">
        <v>0</v>
      </c>
      <c r="I129" s="22">
        <v>95223</v>
      </c>
      <c r="J129" s="22">
        <v>0</v>
      </c>
      <c r="K129" s="22">
        <v>0</v>
      </c>
      <c r="L129" s="22">
        <v>0</v>
      </c>
      <c r="M129" s="22">
        <v>0</v>
      </c>
      <c r="N129" s="22">
        <v>96281</v>
      </c>
      <c r="O129" s="22">
        <v>852415</v>
      </c>
      <c r="P129" s="22">
        <v>0</v>
      </c>
      <c r="Q129" s="22">
        <v>0</v>
      </c>
      <c r="R129" s="22">
        <v>0</v>
      </c>
      <c r="S129" s="22">
        <v>0</v>
      </c>
      <c r="T129" s="22">
        <v>338003</v>
      </c>
      <c r="U129" s="22">
        <v>53176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3711203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5146301</v>
      </c>
    </row>
    <row r="130" spans="1:42" x14ac:dyDescent="0.25">
      <c r="A130" s="22" t="s">
        <v>120</v>
      </c>
      <c r="B130" s="22" t="s">
        <v>292</v>
      </c>
      <c r="C130" s="22" t="s">
        <v>377</v>
      </c>
      <c r="D130" s="22" t="s">
        <v>378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2133747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2133747</v>
      </c>
    </row>
    <row r="131" spans="1:42" x14ac:dyDescent="0.25">
      <c r="A131" s="22" t="s">
        <v>120</v>
      </c>
      <c r="B131" s="22" t="s">
        <v>292</v>
      </c>
      <c r="C131" s="22" t="s">
        <v>379</v>
      </c>
      <c r="D131" s="22" t="s">
        <v>380</v>
      </c>
      <c r="E131" s="22">
        <v>0</v>
      </c>
      <c r="F131" s="22">
        <v>0</v>
      </c>
      <c r="G131" s="22">
        <v>0</v>
      </c>
      <c r="H131" s="22">
        <v>0</v>
      </c>
      <c r="I131" s="22">
        <v>14429</v>
      </c>
      <c r="J131" s="22">
        <v>0</v>
      </c>
      <c r="K131" s="22">
        <v>0</v>
      </c>
      <c r="L131" s="22">
        <v>0</v>
      </c>
      <c r="M131" s="22">
        <v>0</v>
      </c>
      <c r="N131" s="22">
        <v>116947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3838</v>
      </c>
      <c r="U131" s="22">
        <v>21542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280598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366626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803980</v>
      </c>
    </row>
    <row r="132" spans="1:42" x14ac:dyDescent="0.25">
      <c r="A132" s="22" t="s">
        <v>120</v>
      </c>
      <c r="B132" s="22" t="s">
        <v>292</v>
      </c>
      <c r="C132" s="22" t="s">
        <v>381</v>
      </c>
      <c r="D132" s="22" t="s">
        <v>382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77831</v>
      </c>
      <c r="U132" s="22">
        <v>48002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125833</v>
      </c>
    </row>
    <row r="133" spans="1:42" x14ac:dyDescent="0.25">
      <c r="A133" s="22" t="s">
        <v>120</v>
      </c>
      <c r="B133" s="22" t="s">
        <v>292</v>
      </c>
      <c r="C133" s="22" t="s">
        <v>383</v>
      </c>
      <c r="D133" s="22" t="s">
        <v>384</v>
      </c>
      <c r="E133" s="22">
        <v>0</v>
      </c>
      <c r="F133" s="22">
        <v>100110</v>
      </c>
      <c r="G133" s="22">
        <v>0</v>
      </c>
      <c r="H133" s="22">
        <v>0</v>
      </c>
      <c r="I133" s="22">
        <v>560733</v>
      </c>
      <c r="J133" s="22">
        <v>0</v>
      </c>
      <c r="K133" s="22">
        <v>0</v>
      </c>
      <c r="L133" s="22">
        <v>0</v>
      </c>
      <c r="M133" s="22">
        <v>0</v>
      </c>
      <c r="N133" s="22">
        <v>205485</v>
      </c>
      <c r="O133" s="22">
        <v>1360625</v>
      </c>
      <c r="P133" s="22">
        <v>517551</v>
      </c>
      <c r="Q133" s="22">
        <v>0</v>
      </c>
      <c r="R133" s="22">
        <v>0</v>
      </c>
      <c r="S133" s="22">
        <v>0</v>
      </c>
      <c r="T133" s="22">
        <v>64377</v>
      </c>
      <c r="U133" s="22">
        <v>101084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7787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174996</v>
      </c>
      <c r="AJ133" s="22">
        <v>31979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3124727</v>
      </c>
    </row>
    <row r="134" spans="1:42" x14ac:dyDescent="0.25">
      <c r="A134" s="22" t="s">
        <v>120</v>
      </c>
      <c r="B134" s="22" t="s">
        <v>292</v>
      </c>
      <c r="C134" s="22" t="s">
        <v>385</v>
      </c>
      <c r="D134" s="22" t="s">
        <v>386</v>
      </c>
      <c r="E134" s="22">
        <v>0</v>
      </c>
      <c r="F134" s="22">
        <v>5288</v>
      </c>
      <c r="G134" s="22">
        <v>0</v>
      </c>
      <c r="H134" s="22">
        <v>0</v>
      </c>
      <c r="I134" s="22">
        <v>78096</v>
      </c>
      <c r="J134" s="22">
        <v>0</v>
      </c>
      <c r="K134" s="22">
        <v>0</v>
      </c>
      <c r="L134" s="22">
        <v>25121</v>
      </c>
      <c r="M134" s="22">
        <v>0</v>
      </c>
      <c r="N134" s="22">
        <v>204278</v>
      </c>
      <c r="O134" s="22">
        <v>1583347</v>
      </c>
      <c r="P134" s="22">
        <v>10088</v>
      </c>
      <c r="Q134" s="22">
        <v>0</v>
      </c>
      <c r="R134" s="22">
        <v>7382</v>
      </c>
      <c r="S134" s="22">
        <v>0</v>
      </c>
      <c r="T134" s="22">
        <v>412108</v>
      </c>
      <c r="U134" s="22">
        <v>231475</v>
      </c>
      <c r="V134" s="22">
        <v>22217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95655</v>
      </c>
      <c r="AH134" s="22">
        <v>27020</v>
      </c>
      <c r="AI134" s="22">
        <v>0</v>
      </c>
      <c r="AJ134" s="22">
        <v>0</v>
      </c>
      <c r="AK134" s="22">
        <v>0</v>
      </c>
      <c r="AL134" s="22">
        <v>0</v>
      </c>
      <c r="AM134" s="22">
        <v>155000</v>
      </c>
      <c r="AN134" s="22">
        <v>0</v>
      </c>
      <c r="AO134" s="22">
        <v>0</v>
      </c>
      <c r="AP134" s="22">
        <v>2857075</v>
      </c>
    </row>
    <row r="135" spans="1:42" x14ac:dyDescent="0.25">
      <c r="A135" s="22" t="s">
        <v>120</v>
      </c>
      <c r="B135" s="22" t="s">
        <v>292</v>
      </c>
      <c r="C135" s="22" t="s">
        <v>387</v>
      </c>
      <c r="D135" s="22" t="s">
        <v>388</v>
      </c>
      <c r="E135" s="22">
        <v>0</v>
      </c>
      <c r="F135" s="22">
        <v>412505</v>
      </c>
      <c r="G135" s="22">
        <v>0</v>
      </c>
      <c r="H135" s="22">
        <v>0</v>
      </c>
      <c r="I135" s="22">
        <v>105684</v>
      </c>
      <c r="J135" s="22">
        <v>10500</v>
      </c>
      <c r="K135" s="22">
        <v>0</v>
      </c>
      <c r="L135" s="22">
        <v>22386</v>
      </c>
      <c r="M135" s="22">
        <v>0</v>
      </c>
      <c r="N135" s="22">
        <v>433240</v>
      </c>
      <c r="O135" s="22">
        <v>1578062</v>
      </c>
      <c r="P135" s="22">
        <v>0</v>
      </c>
      <c r="Q135" s="22">
        <v>0</v>
      </c>
      <c r="R135" s="22">
        <v>41004</v>
      </c>
      <c r="S135" s="22">
        <v>0</v>
      </c>
      <c r="T135" s="22">
        <v>2787118</v>
      </c>
      <c r="U135" s="22">
        <v>2685958</v>
      </c>
      <c r="V135" s="22">
        <v>396561</v>
      </c>
      <c r="W135" s="22">
        <v>0</v>
      </c>
      <c r="X135" s="22">
        <v>3210464</v>
      </c>
      <c r="Y135" s="22">
        <v>0</v>
      </c>
      <c r="Z135" s="22">
        <v>0</v>
      </c>
      <c r="AA135" s="22">
        <v>0</v>
      </c>
      <c r="AB135" s="22">
        <v>19755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684325</v>
      </c>
      <c r="AI135" s="22">
        <v>0</v>
      </c>
      <c r="AJ135" s="22">
        <v>28657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12416219</v>
      </c>
    </row>
    <row r="136" spans="1:42" x14ac:dyDescent="0.25">
      <c r="A136" s="22" t="s">
        <v>120</v>
      </c>
      <c r="B136" s="22" t="s">
        <v>292</v>
      </c>
      <c r="C136" s="22" t="s">
        <v>389</v>
      </c>
      <c r="D136" s="22" t="s">
        <v>390</v>
      </c>
      <c r="E136" s="22">
        <v>0</v>
      </c>
      <c r="F136" s="22">
        <v>0</v>
      </c>
      <c r="G136" s="22">
        <v>0</v>
      </c>
      <c r="H136" s="22">
        <v>0</v>
      </c>
      <c r="I136" s="22">
        <v>155259</v>
      </c>
      <c r="J136" s="22">
        <v>0</v>
      </c>
      <c r="K136" s="22">
        <v>0</v>
      </c>
      <c r="L136" s="22">
        <v>0</v>
      </c>
      <c r="M136" s="22">
        <v>0</v>
      </c>
      <c r="N136" s="22">
        <v>318579</v>
      </c>
      <c r="O136" s="22">
        <v>2109231</v>
      </c>
      <c r="P136" s="22">
        <v>0</v>
      </c>
      <c r="Q136" s="22">
        <v>0</v>
      </c>
      <c r="R136" s="22">
        <v>1088782</v>
      </c>
      <c r="S136" s="22">
        <v>0</v>
      </c>
      <c r="T136" s="22">
        <v>2456311</v>
      </c>
      <c r="U136" s="22">
        <v>755920</v>
      </c>
      <c r="V136" s="22">
        <v>0</v>
      </c>
      <c r="W136" s="22">
        <v>175872</v>
      </c>
      <c r="X136" s="22">
        <v>1351746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4205290</v>
      </c>
      <c r="AJ136" s="22">
        <v>70842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12687832</v>
      </c>
    </row>
    <row r="137" spans="1:42" x14ac:dyDescent="0.25">
      <c r="A137" s="22" t="s">
        <v>120</v>
      </c>
      <c r="B137" s="22" t="s">
        <v>292</v>
      </c>
      <c r="C137" s="22" t="s">
        <v>391</v>
      </c>
      <c r="D137" s="22" t="s">
        <v>392</v>
      </c>
      <c r="E137" s="22">
        <v>255795</v>
      </c>
      <c r="F137" s="22">
        <v>0</v>
      </c>
      <c r="G137" s="22">
        <v>0</v>
      </c>
      <c r="H137" s="22">
        <v>0</v>
      </c>
      <c r="I137" s="22">
        <v>107513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968149</v>
      </c>
      <c r="P137" s="22">
        <v>0</v>
      </c>
      <c r="Q137" s="22">
        <v>0</v>
      </c>
      <c r="R137" s="22">
        <v>0</v>
      </c>
      <c r="S137" s="22">
        <v>0</v>
      </c>
      <c r="T137" s="22">
        <v>1955779</v>
      </c>
      <c r="U137" s="22">
        <v>22494</v>
      </c>
      <c r="V137" s="22">
        <v>19956</v>
      </c>
      <c r="W137" s="22">
        <v>0</v>
      </c>
      <c r="X137" s="22">
        <v>0</v>
      </c>
      <c r="Y137" s="22">
        <v>0</v>
      </c>
      <c r="Z137" s="22">
        <v>53997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250068</v>
      </c>
      <c r="AJ137" s="22">
        <v>592867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4226618</v>
      </c>
    </row>
    <row r="138" spans="1:42" x14ac:dyDescent="0.25">
      <c r="A138" s="22" t="s">
        <v>120</v>
      </c>
      <c r="B138" s="22" t="s">
        <v>292</v>
      </c>
      <c r="C138" s="22" t="s">
        <v>393</v>
      </c>
      <c r="D138" s="22" t="s">
        <v>394</v>
      </c>
      <c r="E138" s="22"/>
      <c r="F138" s="22">
        <v>175925</v>
      </c>
      <c r="G138" s="22"/>
      <c r="H138" s="22"/>
      <c r="I138" s="22"/>
      <c r="J138" s="22"/>
      <c r="K138" s="22"/>
      <c r="L138" s="22"/>
      <c r="M138" s="22"/>
      <c r="N138" s="22"/>
      <c r="O138" s="22">
        <v>122215</v>
      </c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>
        <v>44393</v>
      </c>
      <c r="AK138" s="22"/>
      <c r="AL138" s="22"/>
      <c r="AM138" s="22"/>
      <c r="AN138" s="22"/>
      <c r="AO138" s="22"/>
      <c r="AP138" s="22">
        <v>342533</v>
      </c>
    </row>
    <row r="139" spans="1:42" x14ac:dyDescent="0.25">
      <c r="A139" s="22" t="s">
        <v>120</v>
      </c>
      <c r="B139" s="22" t="s">
        <v>292</v>
      </c>
      <c r="C139" s="22" t="s">
        <v>395</v>
      </c>
      <c r="D139" s="22" t="s">
        <v>396</v>
      </c>
      <c r="E139" s="22">
        <v>0</v>
      </c>
      <c r="F139" s="22">
        <v>20172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11040</v>
      </c>
      <c r="O139" s="22">
        <v>375900</v>
      </c>
      <c r="P139" s="22">
        <v>0</v>
      </c>
      <c r="Q139" s="22">
        <v>0</v>
      </c>
      <c r="R139" s="22">
        <v>0</v>
      </c>
      <c r="S139" s="22">
        <v>0</v>
      </c>
      <c r="T139" s="22">
        <v>112070</v>
      </c>
      <c r="U139" s="22">
        <v>26433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71150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616765</v>
      </c>
    </row>
    <row r="140" spans="1:42" x14ac:dyDescent="0.25">
      <c r="A140" s="22" t="s">
        <v>120</v>
      </c>
      <c r="B140" s="22" t="s">
        <v>292</v>
      </c>
      <c r="C140" s="22" t="s">
        <v>397</v>
      </c>
      <c r="D140" s="22" t="s">
        <v>398</v>
      </c>
      <c r="E140" s="22">
        <v>0</v>
      </c>
      <c r="F140" s="22">
        <v>8586</v>
      </c>
      <c r="G140" s="22">
        <v>0</v>
      </c>
      <c r="H140" s="22">
        <v>39824</v>
      </c>
      <c r="I140" s="22">
        <v>0</v>
      </c>
      <c r="J140" s="22">
        <v>0</v>
      </c>
      <c r="K140" s="22">
        <v>0</v>
      </c>
      <c r="L140" s="22">
        <v>24379</v>
      </c>
      <c r="M140" s="22">
        <v>0</v>
      </c>
      <c r="N140" s="22">
        <v>59380</v>
      </c>
      <c r="O140" s="22">
        <v>401897</v>
      </c>
      <c r="P140" s="22">
        <v>0</v>
      </c>
      <c r="Q140" s="22">
        <v>0</v>
      </c>
      <c r="R140" s="22">
        <v>411120</v>
      </c>
      <c r="S140" s="22">
        <v>0</v>
      </c>
      <c r="T140" s="22">
        <v>754391</v>
      </c>
      <c r="U140" s="22">
        <v>1533184</v>
      </c>
      <c r="V140" s="22">
        <v>41177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8379</v>
      </c>
      <c r="AE140" s="22">
        <v>0</v>
      </c>
      <c r="AF140" s="22">
        <v>0</v>
      </c>
      <c r="AG140" s="22">
        <v>0</v>
      </c>
      <c r="AH140" s="22">
        <v>0</v>
      </c>
      <c r="AI140" s="22">
        <v>7523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3289840</v>
      </c>
    </row>
    <row r="141" spans="1:42" x14ac:dyDescent="0.25">
      <c r="A141" s="22" t="s">
        <v>120</v>
      </c>
      <c r="B141" s="22" t="s">
        <v>292</v>
      </c>
      <c r="C141" s="22" t="s">
        <v>399</v>
      </c>
      <c r="D141" s="22" t="s">
        <v>400</v>
      </c>
      <c r="E141" s="22">
        <v>0</v>
      </c>
      <c r="F141" s="22">
        <v>0</v>
      </c>
      <c r="G141" s="22">
        <v>0</v>
      </c>
      <c r="H141" s="22">
        <v>0</v>
      </c>
      <c r="I141" s="22">
        <v>10000</v>
      </c>
      <c r="J141" s="22">
        <v>0</v>
      </c>
      <c r="K141" s="22">
        <v>0</v>
      </c>
      <c r="L141" s="22">
        <v>0</v>
      </c>
      <c r="M141" s="22">
        <v>0</v>
      </c>
      <c r="N141" s="22">
        <v>832156</v>
      </c>
      <c r="O141" s="22">
        <v>206797</v>
      </c>
      <c r="P141" s="22">
        <v>0</v>
      </c>
      <c r="Q141" s="22">
        <v>0</v>
      </c>
      <c r="R141" s="22">
        <v>0</v>
      </c>
      <c r="S141" s="22">
        <v>0</v>
      </c>
      <c r="T141" s="22">
        <v>2144923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96663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3290539</v>
      </c>
    </row>
    <row r="142" spans="1:42" x14ac:dyDescent="0.25">
      <c r="A142" s="22" t="s">
        <v>120</v>
      </c>
      <c r="B142" s="22" t="s">
        <v>292</v>
      </c>
      <c r="C142" s="22" t="s">
        <v>401</v>
      </c>
      <c r="D142" s="22" t="s">
        <v>402</v>
      </c>
      <c r="E142" s="22">
        <v>0</v>
      </c>
      <c r="F142" s="22">
        <v>0</v>
      </c>
      <c r="G142" s="22">
        <v>0</v>
      </c>
      <c r="H142" s="22">
        <v>0</v>
      </c>
      <c r="I142" s="22">
        <v>60850</v>
      </c>
      <c r="J142" s="22">
        <v>0</v>
      </c>
      <c r="K142" s="22">
        <v>0</v>
      </c>
      <c r="L142" s="22">
        <v>0</v>
      </c>
      <c r="M142" s="22">
        <v>0</v>
      </c>
      <c r="N142" s="22">
        <v>114350</v>
      </c>
      <c r="O142" s="22">
        <v>573501</v>
      </c>
      <c r="P142" s="22">
        <v>0</v>
      </c>
      <c r="Q142" s="22">
        <v>0</v>
      </c>
      <c r="R142" s="22">
        <v>0</v>
      </c>
      <c r="S142" s="22">
        <v>0</v>
      </c>
      <c r="T142" s="22">
        <v>1049143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42300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1840144</v>
      </c>
    </row>
    <row r="143" spans="1:42" x14ac:dyDescent="0.25">
      <c r="A143" s="22" t="s">
        <v>120</v>
      </c>
      <c r="B143" s="22" t="s">
        <v>292</v>
      </c>
      <c r="C143" s="22" t="s">
        <v>403</v>
      </c>
      <c r="D143" s="22" t="s">
        <v>404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85324</v>
      </c>
      <c r="O143" s="22">
        <v>296616</v>
      </c>
      <c r="P143" s="22">
        <v>0</v>
      </c>
      <c r="Q143" s="22">
        <v>0</v>
      </c>
      <c r="R143" s="22">
        <v>0</v>
      </c>
      <c r="S143" s="22">
        <v>0</v>
      </c>
      <c r="T143" s="22">
        <v>10192</v>
      </c>
      <c r="U143" s="22">
        <v>69575</v>
      </c>
      <c r="V143" s="22">
        <v>0</v>
      </c>
      <c r="W143" s="22">
        <v>0</v>
      </c>
      <c r="X143" s="22">
        <v>52529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5796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520032</v>
      </c>
    </row>
    <row r="144" spans="1:42" x14ac:dyDescent="0.25">
      <c r="A144" s="22" t="s">
        <v>120</v>
      </c>
      <c r="B144" s="22" t="s">
        <v>292</v>
      </c>
      <c r="C144" s="22" t="s">
        <v>405</v>
      </c>
      <c r="D144" s="22" t="s">
        <v>406</v>
      </c>
      <c r="E144" s="22">
        <v>0</v>
      </c>
      <c r="F144" s="22">
        <v>0</v>
      </c>
      <c r="G144" s="22">
        <v>0</v>
      </c>
      <c r="H144" s="22">
        <v>0</v>
      </c>
      <c r="I144" s="22">
        <v>42511</v>
      </c>
      <c r="J144" s="22">
        <v>0</v>
      </c>
      <c r="K144" s="22">
        <v>0</v>
      </c>
      <c r="L144" s="22">
        <v>0</v>
      </c>
      <c r="M144" s="22">
        <v>0</v>
      </c>
      <c r="N144" s="22">
        <v>25338</v>
      </c>
      <c r="O144" s="22">
        <v>164827</v>
      </c>
      <c r="P144" s="22">
        <v>0</v>
      </c>
      <c r="Q144" s="22">
        <v>0</v>
      </c>
      <c r="R144" s="22">
        <v>3728</v>
      </c>
      <c r="S144" s="22">
        <v>0</v>
      </c>
      <c r="T144" s="22">
        <v>4646367</v>
      </c>
      <c r="U144" s="22">
        <v>172056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86943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5141770</v>
      </c>
    </row>
    <row r="145" spans="1:42" x14ac:dyDescent="0.25">
      <c r="A145" s="22" t="s">
        <v>120</v>
      </c>
      <c r="B145" s="22" t="s">
        <v>292</v>
      </c>
      <c r="C145" s="22" t="s">
        <v>407</v>
      </c>
      <c r="D145" s="22" t="s">
        <v>408</v>
      </c>
      <c r="E145" s="22">
        <v>0</v>
      </c>
      <c r="F145" s="22">
        <v>0</v>
      </c>
      <c r="G145" s="22">
        <v>0</v>
      </c>
      <c r="H145" s="22">
        <v>0</v>
      </c>
      <c r="I145" s="22">
        <v>82047</v>
      </c>
      <c r="J145" s="22">
        <v>15135</v>
      </c>
      <c r="K145" s="22">
        <v>0</v>
      </c>
      <c r="L145" s="22">
        <v>0</v>
      </c>
      <c r="M145" s="22">
        <v>0</v>
      </c>
      <c r="N145" s="22">
        <v>23995</v>
      </c>
      <c r="O145" s="22">
        <v>269733</v>
      </c>
      <c r="P145" s="22">
        <v>0</v>
      </c>
      <c r="Q145" s="22">
        <v>0</v>
      </c>
      <c r="R145" s="22">
        <v>0</v>
      </c>
      <c r="S145" s="22">
        <v>0</v>
      </c>
      <c r="T145" s="22">
        <v>133393</v>
      </c>
      <c r="U145" s="22">
        <v>96410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151105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771818</v>
      </c>
    </row>
    <row r="146" spans="1:42" x14ac:dyDescent="0.25">
      <c r="A146" s="22" t="s">
        <v>120</v>
      </c>
      <c r="B146" s="22" t="s">
        <v>292</v>
      </c>
      <c r="C146" s="22" t="s">
        <v>409</v>
      </c>
      <c r="D146" s="22" t="s">
        <v>410</v>
      </c>
      <c r="E146" s="22">
        <v>0</v>
      </c>
      <c r="F146" s="22">
        <v>8078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96622</v>
      </c>
      <c r="P146" s="22">
        <v>0</v>
      </c>
      <c r="Q146" s="22">
        <v>0</v>
      </c>
      <c r="R146" s="22">
        <v>0</v>
      </c>
      <c r="S146" s="22">
        <v>0</v>
      </c>
      <c r="T146" s="22">
        <v>106087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38559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39500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288846</v>
      </c>
    </row>
    <row r="147" spans="1:42" x14ac:dyDescent="0.25">
      <c r="A147" s="22" t="s">
        <v>120</v>
      </c>
      <c r="B147" s="22" t="s">
        <v>292</v>
      </c>
      <c r="C147" s="22" t="s">
        <v>411</v>
      </c>
      <c r="D147" s="22" t="s">
        <v>412</v>
      </c>
      <c r="E147" s="22">
        <v>0</v>
      </c>
      <c r="F147" s="22">
        <v>8040</v>
      </c>
      <c r="G147" s="22">
        <v>0</v>
      </c>
      <c r="H147" s="22">
        <v>0</v>
      </c>
      <c r="I147" s="22">
        <v>160658</v>
      </c>
      <c r="J147" s="22">
        <v>0</v>
      </c>
      <c r="K147" s="22">
        <v>0</v>
      </c>
      <c r="L147" s="22">
        <v>0</v>
      </c>
      <c r="M147" s="22">
        <v>0</v>
      </c>
      <c r="N147" s="22">
        <v>100138</v>
      </c>
      <c r="O147" s="22">
        <v>148503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2522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248306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668167</v>
      </c>
    </row>
    <row r="148" spans="1:42" x14ac:dyDescent="0.25">
      <c r="A148" s="22" t="s">
        <v>120</v>
      </c>
      <c r="B148" s="22" t="s">
        <v>292</v>
      </c>
      <c r="C148" s="22" t="s">
        <v>413</v>
      </c>
      <c r="D148" s="22" t="s">
        <v>414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126649</v>
      </c>
      <c r="O148" s="22">
        <v>828737</v>
      </c>
      <c r="P148" s="22">
        <v>0</v>
      </c>
      <c r="Q148" s="22">
        <v>0</v>
      </c>
      <c r="R148" s="22">
        <v>207184</v>
      </c>
      <c r="S148" s="22">
        <v>0</v>
      </c>
      <c r="T148" s="22">
        <v>517961</v>
      </c>
      <c r="U148" s="22">
        <v>540091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2220622</v>
      </c>
    </row>
    <row r="149" spans="1:42" x14ac:dyDescent="0.25">
      <c r="A149" s="22" t="s">
        <v>120</v>
      </c>
      <c r="B149" s="22" t="s">
        <v>292</v>
      </c>
      <c r="C149" s="22" t="s">
        <v>415</v>
      </c>
      <c r="D149" s="22" t="s">
        <v>416</v>
      </c>
      <c r="E149" s="22">
        <v>0</v>
      </c>
      <c r="F149" s="22">
        <v>780680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3186244</v>
      </c>
      <c r="P149" s="22">
        <v>0</v>
      </c>
      <c r="Q149" s="22">
        <v>0</v>
      </c>
      <c r="R149" s="22">
        <v>137035</v>
      </c>
      <c r="S149" s="22">
        <v>459470</v>
      </c>
      <c r="T149" s="22">
        <v>256421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51676</v>
      </c>
      <c r="AH149" s="22">
        <v>0</v>
      </c>
      <c r="AI149" s="22">
        <v>98795</v>
      </c>
      <c r="AJ149" s="22">
        <v>67854</v>
      </c>
      <c r="AK149" s="22">
        <v>293930</v>
      </c>
      <c r="AL149" s="22">
        <v>0</v>
      </c>
      <c r="AM149" s="22">
        <v>0</v>
      </c>
      <c r="AN149" s="22">
        <v>0</v>
      </c>
      <c r="AO149" s="22">
        <v>0</v>
      </c>
      <c r="AP149" s="22">
        <v>5332105</v>
      </c>
    </row>
    <row r="150" spans="1:42" x14ac:dyDescent="0.25">
      <c r="A150" s="22" t="s">
        <v>120</v>
      </c>
      <c r="B150" s="22" t="s">
        <v>292</v>
      </c>
      <c r="C150" s="22" t="s">
        <v>417</v>
      </c>
      <c r="D150" s="22" t="s">
        <v>418</v>
      </c>
      <c r="E150" s="22">
        <v>0</v>
      </c>
      <c r="F150" s="22">
        <v>0</v>
      </c>
      <c r="G150" s="22">
        <v>0</v>
      </c>
      <c r="H150" s="22">
        <v>0</v>
      </c>
      <c r="I150" s="22">
        <v>12960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2399892</v>
      </c>
      <c r="P150" s="22">
        <v>0</v>
      </c>
      <c r="Q150" s="22">
        <v>0</v>
      </c>
      <c r="R150" s="22">
        <v>1834918</v>
      </c>
      <c r="S150" s="22">
        <v>0</v>
      </c>
      <c r="T150" s="22">
        <v>446888</v>
      </c>
      <c r="U150" s="22">
        <v>239404</v>
      </c>
      <c r="V150" s="22">
        <v>11000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72310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5017372</v>
      </c>
    </row>
    <row r="151" spans="1:42" x14ac:dyDescent="0.25">
      <c r="A151" s="22" t="s">
        <v>120</v>
      </c>
      <c r="B151" s="22" t="s">
        <v>292</v>
      </c>
      <c r="C151" s="22" t="s">
        <v>419</v>
      </c>
      <c r="D151" s="22" t="s">
        <v>420</v>
      </c>
      <c r="E151" s="22">
        <v>0</v>
      </c>
      <c r="F151" s="22">
        <v>3390</v>
      </c>
      <c r="G151" s="22">
        <v>0</v>
      </c>
      <c r="H151" s="22">
        <v>0</v>
      </c>
      <c r="I151" s="22">
        <v>42403</v>
      </c>
      <c r="J151" s="22">
        <v>0</v>
      </c>
      <c r="K151" s="22">
        <v>0</v>
      </c>
      <c r="L151" s="22">
        <v>41297</v>
      </c>
      <c r="M151" s="22">
        <v>0</v>
      </c>
      <c r="N151" s="22">
        <v>105431</v>
      </c>
      <c r="O151" s="22">
        <v>278227</v>
      </c>
      <c r="P151" s="22">
        <v>0</v>
      </c>
      <c r="Q151" s="22">
        <v>0</v>
      </c>
      <c r="R151" s="22">
        <v>0</v>
      </c>
      <c r="S151" s="22">
        <v>0</v>
      </c>
      <c r="T151" s="22">
        <v>715104</v>
      </c>
      <c r="U151" s="22">
        <v>27050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23366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1236268</v>
      </c>
    </row>
    <row r="152" spans="1:42" x14ac:dyDescent="0.25">
      <c r="A152" s="22" t="s">
        <v>120</v>
      </c>
      <c r="B152" s="22" t="s">
        <v>292</v>
      </c>
      <c r="C152" s="22" t="s">
        <v>421</v>
      </c>
      <c r="D152" s="22" t="s">
        <v>422</v>
      </c>
      <c r="E152" s="22"/>
      <c r="F152" s="22">
        <v>143463</v>
      </c>
      <c r="G152" s="22"/>
      <c r="H152" s="22"/>
      <c r="I152" s="22">
        <v>1951220</v>
      </c>
      <c r="J152" s="22"/>
      <c r="K152" s="22"/>
      <c r="L152" s="22"/>
      <c r="M152" s="22"/>
      <c r="N152" s="22">
        <v>26018</v>
      </c>
      <c r="O152" s="22">
        <v>10955096</v>
      </c>
      <c r="P152" s="22"/>
      <c r="Q152" s="22"/>
      <c r="R152" s="22">
        <v>494242</v>
      </c>
      <c r="S152" s="22"/>
      <c r="T152" s="22">
        <v>1714618</v>
      </c>
      <c r="U152" s="22">
        <v>601153</v>
      </c>
      <c r="V152" s="22">
        <v>17016</v>
      </c>
      <c r="W152" s="22"/>
      <c r="X152" s="22"/>
      <c r="Y152" s="22"/>
      <c r="Z152" s="22">
        <v>325007</v>
      </c>
      <c r="AA152" s="22"/>
      <c r="AB152" s="22"/>
      <c r="AC152" s="22"/>
      <c r="AD152" s="22"/>
      <c r="AE152" s="22"/>
      <c r="AF152" s="22"/>
      <c r="AG152" s="22"/>
      <c r="AH152" s="22"/>
      <c r="AI152" s="22">
        <v>6065992</v>
      </c>
      <c r="AJ152" s="22">
        <v>119249</v>
      </c>
      <c r="AK152" s="22"/>
      <c r="AL152" s="22"/>
      <c r="AM152" s="22"/>
      <c r="AN152" s="22"/>
      <c r="AO152" s="22"/>
      <c r="AP152" s="22">
        <v>22413074</v>
      </c>
    </row>
    <row r="153" spans="1:42" x14ac:dyDescent="0.25">
      <c r="A153" s="22" t="s">
        <v>120</v>
      </c>
      <c r="B153" s="22" t="s">
        <v>292</v>
      </c>
      <c r="C153" s="22" t="s">
        <v>423</v>
      </c>
      <c r="D153" s="22" t="s">
        <v>424</v>
      </c>
      <c r="E153" s="22"/>
      <c r="F153" s="22">
        <v>58956</v>
      </c>
      <c r="G153" s="22"/>
      <c r="H153" s="22"/>
      <c r="I153" s="22">
        <v>108739</v>
      </c>
      <c r="J153" s="22"/>
      <c r="K153" s="22"/>
      <c r="L153" s="22"/>
      <c r="M153" s="22"/>
      <c r="N153" s="22">
        <v>105000</v>
      </c>
      <c r="O153" s="22">
        <v>2301343</v>
      </c>
      <c r="P153" s="22"/>
      <c r="Q153" s="22"/>
      <c r="R153" s="22">
        <v>9039</v>
      </c>
      <c r="S153" s="22"/>
      <c r="T153" s="22">
        <v>1328011</v>
      </c>
      <c r="U153" s="22">
        <v>335484</v>
      </c>
      <c r="V153" s="22">
        <v>196999</v>
      </c>
      <c r="W153" s="22"/>
      <c r="X153" s="22"/>
      <c r="Y153" s="22"/>
      <c r="Z153" s="22"/>
      <c r="AA153" s="22"/>
      <c r="AB153" s="22">
        <v>35430</v>
      </c>
      <c r="AC153" s="22"/>
      <c r="AD153" s="22"/>
      <c r="AE153" s="22"/>
      <c r="AF153" s="22"/>
      <c r="AG153" s="22"/>
      <c r="AH153" s="22"/>
      <c r="AI153" s="22">
        <v>147256</v>
      </c>
      <c r="AJ153" s="22">
        <v>591101</v>
      </c>
      <c r="AK153" s="22"/>
      <c r="AL153" s="22"/>
      <c r="AM153" s="22"/>
      <c r="AN153" s="22"/>
      <c r="AO153" s="22"/>
      <c r="AP153" s="22">
        <v>5217358</v>
      </c>
    </row>
    <row r="154" spans="1:42" x14ac:dyDescent="0.25">
      <c r="A154" s="22" t="s">
        <v>120</v>
      </c>
      <c r="B154" s="22" t="s">
        <v>292</v>
      </c>
      <c r="C154" s="22" t="s">
        <v>425</v>
      </c>
      <c r="D154" s="22" t="s">
        <v>426</v>
      </c>
      <c r="E154" s="22">
        <v>0</v>
      </c>
      <c r="F154" s="22">
        <v>28243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54026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66999</v>
      </c>
      <c r="U154" s="22">
        <v>737449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24705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911422</v>
      </c>
    </row>
    <row r="155" spans="1:42" x14ac:dyDescent="0.25">
      <c r="A155" s="22" t="s">
        <v>120</v>
      </c>
      <c r="B155" s="22" t="s">
        <v>292</v>
      </c>
      <c r="C155" s="22" t="s">
        <v>427</v>
      </c>
      <c r="D155" s="22" t="s">
        <v>428</v>
      </c>
      <c r="E155" s="22">
        <v>0</v>
      </c>
      <c r="F155" s="22">
        <v>0</v>
      </c>
      <c r="G155" s="22">
        <v>0</v>
      </c>
      <c r="H155" s="22">
        <v>0</v>
      </c>
      <c r="I155" s="22">
        <v>21869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89627</v>
      </c>
      <c r="P155" s="22">
        <v>8988</v>
      </c>
      <c r="Q155" s="22">
        <v>0</v>
      </c>
      <c r="R155" s="22">
        <v>0</v>
      </c>
      <c r="S155" s="22">
        <v>0</v>
      </c>
      <c r="T155" s="22">
        <v>3629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115418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239531</v>
      </c>
    </row>
    <row r="156" spans="1:42" x14ac:dyDescent="0.25">
      <c r="A156" s="22" t="s">
        <v>120</v>
      </c>
      <c r="B156" s="22" t="s">
        <v>292</v>
      </c>
      <c r="C156" s="22" t="s">
        <v>429</v>
      </c>
      <c r="D156" s="22" t="s">
        <v>430</v>
      </c>
      <c r="E156" s="22">
        <v>0</v>
      </c>
      <c r="F156" s="22">
        <v>32835</v>
      </c>
      <c r="G156" s="22">
        <v>0</v>
      </c>
      <c r="H156" s="22">
        <v>0</v>
      </c>
      <c r="I156" s="22">
        <v>221677</v>
      </c>
      <c r="J156" s="22">
        <v>39702</v>
      </c>
      <c r="K156" s="22">
        <v>0</v>
      </c>
      <c r="L156" s="22">
        <v>0</v>
      </c>
      <c r="M156" s="22">
        <v>0</v>
      </c>
      <c r="N156" s="22">
        <v>0</v>
      </c>
      <c r="O156" s="22">
        <v>1102709</v>
      </c>
      <c r="P156" s="22">
        <v>0</v>
      </c>
      <c r="Q156" s="22">
        <v>0</v>
      </c>
      <c r="R156" s="22">
        <v>0</v>
      </c>
      <c r="S156" s="22">
        <v>0</v>
      </c>
      <c r="T156" s="22">
        <v>355614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83315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165161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2001013</v>
      </c>
    </row>
    <row r="157" spans="1:42" x14ac:dyDescent="0.25">
      <c r="A157" s="22" t="s">
        <v>120</v>
      </c>
      <c r="B157" s="22" t="s">
        <v>292</v>
      </c>
      <c r="C157" s="22" t="s">
        <v>431</v>
      </c>
      <c r="D157" s="22" t="s">
        <v>432</v>
      </c>
      <c r="E157" s="22">
        <v>0</v>
      </c>
      <c r="F157" s="22">
        <v>12690</v>
      </c>
      <c r="G157" s="22">
        <v>0</v>
      </c>
      <c r="H157" s="22">
        <v>0</v>
      </c>
      <c r="I157" s="22">
        <v>24551</v>
      </c>
      <c r="J157" s="22">
        <v>0</v>
      </c>
      <c r="K157" s="22">
        <v>0</v>
      </c>
      <c r="L157" s="22">
        <v>31426</v>
      </c>
      <c r="M157" s="22">
        <v>0</v>
      </c>
      <c r="N157" s="22">
        <v>83618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148115</v>
      </c>
      <c r="U157" s="22">
        <v>480968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8803709</v>
      </c>
      <c r="AJ157" s="22">
        <v>1884659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11469736</v>
      </c>
    </row>
    <row r="158" spans="1:42" x14ac:dyDescent="0.25">
      <c r="A158" s="22" t="s">
        <v>120</v>
      </c>
      <c r="B158" s="22" t="s">
        <v>292</v>
      </c>
      <c r="C158" s="22" t="s">
        <v>433</v>
      </c>
      <c r="D158" s="22" t="s">
        <v>434</v>
      </c>
      <c r="E158" s="22">
        <v>0</v>
      </c>
      <c r="F158" s="22">
        <v>61590</v>
      </c>
      <c r="G158" s="22">
        <v>0</v>
      </c>
      <c r="H158" s="22">
        <v>0</v>
      </c>
      <c r="I158" s="22">
        <v>125000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283914</v>
      </c>
      <c r="P158" s="22">
        <v>0</v>
      </c>
      <c r="Q158" s="22">
        <v>0</v>
      </c>
      <c r="R158" s="22">
        <v>0</v>
      </c>
      <c r="S158" s="22">
        <v>0</v>
      </c>
      <c r="T158" s="22">
        <v>185638</v>
      </c>
      <c r="U158" s="22">
        <v>179750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89067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924959</v>
      </c>
    </row>
    <row r="159" spans="1:42" x14ac:dyDescent="0.25">
      <c r="A159" s="22" t="s">
        <v>120</v>
      </c>
      <c r="B159" s="22" t="s">
        <v>292</v>
      </c>
      <c r="C159" s="22" t="s">
        <v>435</v>
      </c>
      <c r="D159" s="22" t="s">
        <v>436</v>
      </c>
      <c r="E159" s="22">
        <v>0</v>
      </c>
      <c r="F159" s="22">
        <v>83214</v>
      </c>
      <c r="G159" s="22">
        <v>0</v>
      </c>
      <c r="H159" s="22">
        <v>12293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109117</v>
      </c>
      <c r="O159" s="22">
        <v>317019</v>
      </c>
      <c r="P159" s="22">
        <v>0</v>
      </c>
      <c r="Q159" s="22">
        <v>0</v>
      </c>
      <c r="R159" s="22">
        <v>0</v>
      </c>
      <c r="S159" s="22">
        <v>0</v>
      </c>
      <c r="T159" s="22">
        <v>262803</v>
      </c>
      <c r="U159" s="22">
        <v>17144</v>
      </c>
      <c r="V159" s="22">
        <v>241325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159311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1202226</v>
      </c>
    </row>
    <row r="160" spans="1:42" x14ac:dyDescent="0.25">
      <c r="A160" s="22" t="s">
        <v>120</v>
      </c>
      <c r="B160" s="22" t="s">
        <v>292</v>
      </c>
      <c r="C160" s="22" t="s">
        <v>437</v>
      </c>
      <c r="D160" s="22" t="s">
        <v>438</v>
      </c>
      <c r="E160" s="22">
        <v>0</v>
      </c>
      <c r="F160" s="22">
        <v>191891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145014</v>
      </c>
      <c r="O160" s="22">
        <v>2269507</v>
      </c>
      <c r="P160" s="22">
        <v>603990</v>
      </c>
      <c r="Q160" s="22">
        <v>0</v>
      </c>
      <c r="R160" s="22">
        <v>534771</v>
      </c>
      <c r="S160" s="22">
        <v>0</v>
      </c>
      <c r="T160" s="22">
        <v>769698</v>
      </c>
      <c r="U160" s="22">
        <v>348968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71550</v>
      </c>
      <c r="AC160" s="22">
        <v>389642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340432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5665463</v>
      </c>
    </row>
    <row r="161" spans="1:42" x14ac:dyDescent="0.25">
      <c r="A161" s="22" t="s">
        <v>120</v>
      </c>
      <c r="B161" s="22" t="s">
        <v>292</v>
      </c>
      <c r="C161" s="22" t="s">
        <v>439</v>
      </c>
      <c r="D161" s="22" t="s">
        <v>440</v>
      </c>
      <c r="E161" s="22">
        <v>0</v>
      </c>
      <c r="F161" s="22">
        <v>0</v>
      </c>
      <c r="G161" s="22">
        <v>0</v>
      </c>
      <c r="H161" s="22">
        <v>0</v>
      </c>
      <c r="I161" s="22">
        <v>24467</v>
      </c>
      <c r="J161" s="22">
        <v>0</v>
      </c>
      <c r="K161" s="22">
        <v>56809</v>
      </c>
      <c r="L161" s="22">
        <v>0</v>
      </c>
      <c r="M161" s="22">
        <v>0</v>
      </c>
      <c r="N161" s="22">
        <v>0</v>
      </c>
      <c r="O161" s="22">
        <v>565102</v>
      </c>
      <c r="P161" s="22">
        <v>0</v>
      </c>
      <c r="Q161" s="22">
        <v>0</v>
      </c>
      <c r="R161" s="22">
        <v>0</v>
      </c>
      <c r="S161" s="22">
        <v>0</v>
      </c>
      <c r="T161" s="22">
        <v>86220</v>
      </c>
      <c r="U161" s="22">
        <v>22000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49096</v>
      </c>
      <c r="AE161" s="22">
        <v>0</v>
      </c>
      <c r="AF161" s="22">
        <v>0</v>
      </c>
      <c r="AG161" s="22">
        <v>0</v>
      </c>
      <c r="AH161" s="22">
        <v>0</v>
      </c>
      <c r="AI161" s="22">
        <v>9499967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10303661</v>
      </c>
    </row>
    <row r="162" spans="1:42" x14ac:dyDescent="0.25">
      <c r="A162" s="22" t="s">
        <v>120</v>
      </c>
      <c r="B162" s="22" t="s">
        <v>292</v>
      </c>
      <c r="C162" s="22" t="s">
        <v>441</v>
      </c>
      <c r="D162" s="22" t="s">
        <v>442</v>
      </c>
      <c r="E162" s="22">
        <v>0</v>
      </c>
      <c r="F162" s="22">
        <v>0</v>
      </c>
      <c r="G162" s="22">
        <v>0</v>
      </c>
      <c r="H162" s="22">
        <v>0</v>
      </c>
      <c r="I162" s="22">
        <v>7418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210771</v>
      </c>
      <c r="P162" s="22">
        <v>0</v>
      </c>
      <c r="Q162" s="22">
        <v>0</v>
      </c>
      <c r="R162" s="22">
        <v>0</v>
      </c>
      <c r="S162" s="22">
        <v>0</v>
      </c>
      <c r="T162" s="22">
        <v>52829</v>
      </c>
      <c r="U162" s="22">
        <v>27685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86315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385018</v>
      </c>
    </row>
    <row r="163" spans="1:42" x14ac:dyDescent="0.25">
      <c r="A163" s="22" t="s">
        <v>120</v>
      </c>
      <c r="B163" s="22" t="s">
        <v>292</v>
      </c>
      <c r="C163" s="22" t="s">
        <v>443</v>
      </c>
      <c r="D163" s="22" t="s">
        <v>444</v>
      </c>
      <c r="E163" s="22">
        <v>0</v>
      </c>
      <c r="F163" s="22">
        <v>25871</v>
      </c>
      <c r="G163" s="22">
        <v>0</v>
      </c>
      <c r="H163" s="22">
        <v>0</v>
      </c>
      <c r="I163" s="22">
        <v>19371</v>
      </c>
      <c r="J163" s="22">
        <v>0</v>
      </c>
      <c r="K163" s="22">
        <v>0</v>
      </c>
      <c r="L163" s="22">
        <v>0</v>
      </c>
      <c r="M163" s="22">
        <v>0</v>
      </c>
      <c r="N163" s="22">
        <v>147476</v>
      </c>
      <c r="O163" s="22">
        <v>764439</v>
      </c>
      <c r="P163" s="22">
        <v>0</v>
      </c>
      <c r="Q163" s="22">
        <v>0</v>
      </c>
      <c r="R163" s="22">
        <v>0</v>
      </c>
      <c r="S163" s="22">
        <v>0</v>
      </c>
      <c r="T163" s="22">
        <v>6423171</v>
      </c>
      <c r="U163" s="22">
        <v>204819</v>
      </c>
      <c r="V163" s="22">
        <v>19085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3251573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10855805</v>
      </c>
    </row>
    <row r="164" spans="1:42" x14ac:dyDescent="0.25">
      <c r="A164" s="22" t="s">
        <v>120</v>
      </c>
      <c r="B164" s="22" t="s">
        <v>292</v>
      </c>
      <c r="C164" s="22" t="s">
        <v>445</v>
      </c>
      <c r="D164" s="22" t="s">
        <v>446</v>
      </c>
      <c r="E164" s="22">
        <v>0</v>
      </c>
      <c r="F164" s="22">
        <v>44132</v>
      </c>
      <c r="G164" s="22">
        <v>0</v>
      </c>
      <c r="H164" s="22">
        <v>899108</v>
      </c>
      <c r="I164" s="22">
        <v>22296</v>
      </c>
      <c r="J164" s="22">
        <v>0</v>
      </c>
      <c r="K164" s="22">
        <v>0</v>
      </c>
      <c r="L164" s="22">
        <v>0</v>
      </c>
      <c r="M164" s="22">
        <v>0</v>
      </c>
      <c r="N164" s="22">
        <v>253473</v>
      </c>
      <c r="O164" s="22">
        <v>2657256</v>
      </c>
      <c r="P164" s="22">
        <v>0</v>
      </c>
      <c r="Q164" s="22">
        <v>0</v>
      </c>
      <c r="R164" s="22">
        <v>1419448</v>
      </c>
      <c r="S164" s="22">
        <v>0</v>
      </c>
      <c r="T164" s="22">
        <v>301898</v>
      </c>
      <c r="U164" s="22">
        <v>39310</v>
      </c>
      <c r="V164" s="22">
        <v>24240</v>
      </c>
      <c r="W164" s="22">
        <v>0</v>
      </c>
      <c r="X164" s="22">
        <v>0</v>
      </c>
      <c r="Y164" s="22">
        <v>0</v>
      </c>
      <c r="Z164" s="22">
        <v>12630</v>
      </c>
      <c r="AA164" s="22">
        <v>0</v>
      </c>
      <c r="AB164" s="22">
        <v>0</v>
      </c>
      <c r="AC164" s="22">
        <v>0</v>
      </c>
      <c r="AD164" s="22">
        <v>907144</v>
      </c>
      <c r="AE164" s="22">
        <v>0</v>
      </c>
      <c r="AF164" s="22">
        <v>0</v>
      </c>
      <c r="AG164" s="22">
        <v>0</v>
      </c>
      <c r="AH164" s="22">
        <v>0</v>
      </c>
      <c r="AI164" s="22">
        <v>34279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6615214</v>
      </c>
    </row>
    <row r="165" spans="1:42" x14ac:dyDescent="0.25">
      <c r="A165" s="22" t="s">
        <v>120</v>
      </c>
      <c r="B165" s="22" t="s">
        <v>292</v>
      </c>
      <c r="C165" s="22" t="s">
        <v>447</v>
      </c>
      <c r="D165" s="22" t="s">
        <v>448</v>
      </c>
      <c r="E165" s="22">
        <v>0</v>
      </c>
      <c r="F165" s="22">
        <v>77932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469878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71841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619651</v>
      </c>
    </row>
    <row r="166" spans="1:42" x14ac:dyDescent="0.25">
      <c r="A166" s="22" t="s">
        <v>120</v>
      </c>
      <c r="B166" s="22" t="s">
        <v>292</v>
      </c>
      <c r="C166" s="22" t="s">
        <v>449</v>
      </c>
      <c r="D166" s="22" t="s">
        <v>450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651630</v>
      </c>
      <c r="L166" s="22">
        <v>0</v>
      </c>
      <c r="M166" s="22">
        <v>0</v>
      </c>
      <c r="N166" s="22">
        <v>6380</v>
      </c>
      <c r="O166" s="22">
        <v>1078989</v>
      </c>
      <c r="P166" s="22">
        <v>0</v>
      </c>
      <c r="Q166" s="22">
        <v>0</v>
      </c>
      <c r="R166" s="22">
        <v>0</v>
      </c>
      <c r="S166" s="22">
        <v>83125</v>
      </c>
      <c r="T166" s="22">
        <v>131809</v>
      </c>
      <c r="U166" s="22">
        <v>1029696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173705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3155334</v>
      </c>
    </row>
    <row r="167" spans="1:42" x14ac:dyDescent="0.25">
      <c r="A167" s="22" t="s">
        <v>120</v>
      </c>
      <c r="B167" s="22" t="s">
        <v>292</v>
      </c>
      <c r="C167" s="22" t="s">
        <v>451</v>
      </c>
      <c r="D167" s="22" t="s">
        <v>452</v>
      </c>
      <c r="E167" s="22">
        <v>0</v>
      </c>
      <c r="F167" s="22">
        <v>203000</v>
      </c>
      <c r="G167" s="22">
        <v>0</v>
      </c>
      <c r="H167" s="22">
        <v>29585</v>
      </c>
      <c r="I167" s="22">
        <v>135339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1250885</v>
      </c>
      <c r="P167" s="22">
        <v>0</v>
      </c>
      <c r="Q167" s="22">
        <v>0</v>
      </c>
      <c r="R167" s="22">
        <v>138911</v>
      </c>
      <c r="S167" s="22">
        <v>0</v>
      </c>
      <c r="T167" s="22">
        <v>1230883</v>
      </c>
      <c r="U167" s="22">
        <v>4245580</v>
      </c>
      <c r="V167" s="22">
        <v>199796</v>
      </c>
      <c r="W167" s="22">
        <v>0</v>
      </c>
      <c r="X167" s="22">
        <v>0</v>
      </c>
      <c r="Y167" s="22">
        <v>0</v>
      </c>
      <c r="Z167" s="22">
        <v>14193</v>
      </c>
      <c r="AA167" s="22">
        <v>9131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65973</v>
      </c>
      <c r="AJ167" s="22">
        <v>554387</v>
      </c>
      <c r="AK167" s="22">
        <v>280263</v>
      </c>
      <c r="AL167" s="22">
        <v>0</v>
      </c>
      <c r="AM167" s="22">
        <v>0</v>
      </c>
      <c r="AN167" s="22">
        <v>0</v>
      </c>
      <c r="AO167" s="22">
        <v>0</v>
      </c>
      <c r="AP167" s="22">
        <v>8357926</v>
      </c>
    </row>
    <row r="168" spans="1:42" x14ac:dyDescent="0.25">
      <c r="A168" s="22" t="s">
        <v>120</v>
      </c>
      <c r="B168" s="22" t="s">
        <v>292</v>
      </c>
      <c r="C168" s="22" t="s">
        <v>453</v>
      </c>
      <c r="D168" s="22" t="s">
        <v>454</v>
      </c>
      <c r="E168" s="22">
        <v>0</v>
      </c>
      <c r="F168" s="22">
        <v>15093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30912</v>
      </c>
      <c r="P168" s="22">
        <v>0</v>
      </c>
      <c r="Q168" s="22">
        <v>0</v>
      </c>
      <c r="R168" s="22">
        <v>0</v>
      </c>
      <c r="S168" s="22">
        <v>0</v>
      </c>
      <c r="T168" s="22">
        <v>52160</v>
      </c>
      <c r="U168" s="22">
        <v>1164732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1262897</v>
      </c>
    </row>
    <row r="169" spans="1:42" x14ac:dyDescent="0.25">
      <c r="A169" s="22" t="s">
        <v>120</v>
      </c>
      <c r="B169" s="22" t="s">
        <v>292</v>
      </c>
      <c r="C169" s="22" t="s">
        <v>455</v>
      </c>
      <c r="D169" s="22" t="s">
        <v>456</v>
      </c>
      <c r="E169" s="22">
        <v>0</v>
      </c>
      <c r="F169" s="22">
        <v>0</v>
      </c>
      <c r="G169" s="22">
        <v>0</v>
      </c>
      <c r="H169" s="22">
        <v>0</v>
      </c>
      <c r="I169" s="22">
        <v>207310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424164</v>
      </c>
      <c r="P169" s="22">
        <v>0</v>
      </c>
      <c r="Q169" s="22">
        <v>0</v>
      </c>
      <c r="R169" s="22">
        <v>0</v>
      </c>
      <c r="S169" s="22">
        <v>0</v>
      </c>
      <c r="T169" s="22">
        <v>44079</v>
      </c>
      <c r="U169" s="22">
        <v>0</v>
      </c>
      <c r="V169" s="22">
        <v>190451</v>
      </c>
      <c r="W169" s="22">
        <v>0</v>
      </c>
      <c r="X169" s="22">
        <v>0</v>
      </c>
      <c r="Y169" s="22">
        <v>0</v>
      </c>
      <c r="Z169" s="22">
        <v>0</v>
      </c>
      <c r="AA169" s="22">
        <v>153661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1019665</v>
      </c>
    </row>
    <row r="170" spans="1:42" x14ac:dyDescent="0.25">
      <c r="A170" s="22" t="s">
        <v>120</v>
      </c>
      <c r="B170" s="22" t="s">
        <v>292</v>
      </c>
      <c r="C170" s="22" t="s">
        <v>457</v>
      </c>
      <c r="D170" s="22" t="s">
        <v>458</v>
      </c>
      <c r="E170" s="22">
        <v>0</v>
      </c>
      <c r="F170" s="22">
        <v>4457208</v>
      </c>
      <c r="G170" s="22">
        <v>0</v>
      </c>
      <c r="H170" s="22">
        <v>0</v>
      </c>
      <c r="I170" s="22">
        <v>62436</v>
      </c>
      <c r="J170" s="22">
        <v>0</v>
      </c>
      <c r="K170" s="22">
        <v>0</v>
      </c>
      <c r="L170" s="22">
        <v>14403</v>
      </c>
      <c r="M170" s="22">
        <v>0</v>
      </c>
      <c r="N170" s="22">
        <v>0</v>
      </c>
      <c r="O170" s="22">
        <v>488245</v>
      </c>
      <c r="P170" s="22">
        <v>0</v>
      </c>
      <c r="Q170" s="22">
        <v>0</v>
      </c>
      <c r="R170" s="22">
        <v>0</v>
      </c>
      <c r="S170" s="22">
        <v>0</v>
      </c>
      <c r="T170" s="22">
        <v>291670</v>
      </c>
      <c r="U170" s="22">
        <v>414315</v>
      </c>
      <c r="V170" s="22">
        <v>18150</v>
      </c>
      <c r="W170" s="22">
        <v>0</v>
      </c>
      <c r="X170" s="22">
        <v>0</v>
      </c>
      <c r="Y170" s="22">
        <v>0</v>
      </c>
      <c r="Z170" s="22">
        <v>225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26270960</v>
      </c>
      <c r="AG170" s="22">
        <v>0</v>
      </c>
      <c r="AH170" s="22">
        <v>0</v>
      </c>
      <c r="AI170" s="22">
        <v>1212502</v>
      </c>
      <c r="AJ170" s="22">
        <v>2112200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35342314</v>
      </c>
    </row>
    <row r="171" spans="1:42" x14ac:dyDescent="0.25">
      <c r="A171" s="22" t="s">
        <v>120</v>
      </c>
      <c r="B171" s="22" t="s">
        <v>292</v>
      </c>
      <c r="C171" s="22" t="s">
        <v>459</v>
      </c>
      <c r="D171" s="22" t="s">
        <v>460</v>
      </c>
      <c r="E171" s="22">
        <v>0</v>
      </c>
      <c r="F171" s="22">
        <v>19672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107467</v>
      </c>
      <c r="O171" s="22">
        <v>344743</v>
      </c>
      <c r="P171" s="22">
        <v>0</v>
      </c>
      <c r="Q171" s="22">
        <v>0</v>
      </c>
      <c r="R171" s="22">
        <v>0</v>
      </c>
      <c r="S171" s="22">
        <v>0</v>
      </c>
      <c r="T171" s="22">
        <v>255397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19950</v>
      </c>
      <c r="AN171" s="22">
        <v>0</v>
      </c>
      <c r="AO171" s="22">
        <v>0</v>
      </c>
      <c r="AP171" s="22">
        <v>747229</v>
      </c>
    </row>
    <row r="172" spans="1:42" x14ac:dyDescent="0.25">
      <c r="A172" s="22" t="s">
        <v>120</v>
      </c>
      <c r="B172" s="22" t="s">
        <v>292</v>
      </c>
      <c r="C172" s="22" t="s">
        <v>461</v>
      </c>
      <c r="D172" s="22" t="s">
        <v>462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231800</v>
      </c>
      <c r="P172" s="22">
        <v>0</v>
      </c>
      <c r="Q172" s="22">
        <v>0</v>
      </c>
      <c r="R172" s="22">
        <v>1946</v>
      </c>
      <c r="S172" s="22">
        <v>0</v>
      </c>
      <c r="T172" s="22">
        <v>798421</v>
      </c>
      <c r="U172" s="22">
        <v>568703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1600870</v>
      </c>
    </row>
    <row r="173" spans="1:42" x14ac:dyDescent="0.25">
      <c r="A173" s="22" t="s">
        <v>120</v>
      </c>
      <c r="B173" s="22" t="s">
        <v>292</v>
      </c>
      <c r="C173" s="22" t="s">
        <v>463</v>
      </c>
      <c r="D173" s="22" t="s">
        <v>464</v>
      </c>
      <c r="E173" s="22">
        <v>0</v>
      </c>
      <c r="F173" s="22">
        <v>115000</v>
      </c>
      <c r="G173" s="22">
        <v>0</v>
      </c>
      <c r="H173" s="22">
        <v>0</v>
      </c>
      <c r="I173" s="22">
        <v>12960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2204041</v>
      </c>
      <c r="P173" s="22">
        <v>98474</v>
      </c>
      <c r="Q173" s="22">
        <v>0</v>
      </c>
      <c r="R173" s="22">
        <v>0</v>
      </c>
      <c r="S173" s="22">
        <v>0</v>
      </c>
      <c r="T173" s="22">
        <v>724493</v>
      </c>
      <c r="U173" s="22">
        <v>1238865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306202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4700035</v>
      </c>
    </row>
    <row r="174" spans="1:42" x14ac:dyDescent="0.25">
      <c r="A174" s="22" t="s">
        <v>120</v>
      </c>
      <c r="B174" s="22" t="s">
        <v>292</v>
      </c>
      <c r="C174" s="22" t="s">
        <v>465</v>
      </c>
      <c r="D174" s="22" t="s">
        <v>466</v>
      </c>
      <c r="E174" s="22">
        <v>0</v>
      </c>
      <c r="F174" s="22">
        <v>10467</v>
      </c>
      <c r="G174" s="22">
        <v>0</v>
      </c>
      <c r="H174" s="22">
        <v>0</v>
      </c>
      <c r="I174" s="22">
        <v>728909</v>
      </c>
      <c r="J174" s="22">
        <v>3886</v>
      </c>
      <c r="K174" s="22">
        <v>0</v>
      </c>
      <c r="L174" s="22">
        <v>0</v>
      </c>
      <c r="M174" s="22">
        <v>0</v>
      </c>
      <c r="N174" s="22">
        <v>30703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68705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842670</v>
      </c>
    </row>
    <row r="175" spans="1:42" x14ac:dyDescent="0.25">
      <c r="A175" s="22" t="s">
        <v>120</v>
      </c>
      <c r="B175" s="22" t="s">
        <v>292</v>
      </c>
      <c r="C175" s="22" t="s">
        <v>467</v>
      </c>
      <c r="D175" s="22" t="s">
        <v>468</v>
      </c>
      <c r="E175" s="22">
        <v>0</v>
      </c>
      <c r="F175" s="22">
        <v>1600665</v>
      </c>
      <c r="G175" s="22">
        <v>0</v>
      </c>
      <c r="H175" s="22">
        <v>0</v>
      </c>
      <c r="I175" s="22">
        <v>158370</v>
      </c>
      <c r="J175" s="22">
        <v>0</v>
      </c>
      <c r="K175" s="22">
        <v>0</v>
      </c>
      <c r="L175" s="22">
        <v>0</v>
      </c>
      <c r="M175" s="22">
        <v>0</v>
      </c>
      <c r="N175" s="22">
        <v>313794</v>
      </c>
      <c r="O175" s="22">
        <v>1476026</v>
      </c>
      <c r="P175" s="22">
        <v>0</v>
      </c>
      <c r="Q175" s="22">
        <v>0</v>
      </c>
      <c r="R175" s="22">
        <v>520601</v>
      </c>
      <c r="S175" s="22">
        <v>0</v>
      </c>
      <c r="T175" s="22">
        <v>11226015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5769</v>
      </c>
      <c r="AC175" s="22">
        <v>0</v>
      </c>
      <c r="AD175" s="22">
        <v>0</v>
      </c>
      <c r="AE175" s="22">
        <v>1168592</v>
      </c>
      <c r="AF175" s="22">
        <v>0</v>
      </c>
      <c r="AG175" s="22">
        <v>0</v>
      </c>
      <c r="AH175" s="22">
        <v>0</v>
      </c>
      <c r="AI175" s="22">
        <v>833267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17303099</v>
      </c>
    </row>
    <row r="176" spans="1:42" x14ac:dyDescent="0.25">
      <c r="A176" s="22" t="s">
        <v>120</v>
      </c>
      <c r="B176" s="22" t="s">
        <v>292</v>
      </c>
      <c r="C176" s="22" t="s">
        <v>469</v>
      </c>
      <c r="D176" s="22" t="s">
        <v>470</v>
      </c>
      <c r="E176" s="22">
        <v>0</v>
      </c>
      <c r="F176" s="22">
        <v>474254</v>
      </c>
      <c r="G176" s="22">
        <v>26605</v>
      </c>
      <c r="H176" s="22">
        <v>0</v>
      </c>
      <c r="I176" s="22">
        <v>136560</v>
      </c>
      <c r="J176" s="22">
        <v>0</v>
      </c>
      <c r="K176" s="22">
        <v>0</v>
      </c>
      <c r="L176" s="22">
        <v>11445</v>
      </c>
      <c r="M176" s="22">
        <v>0</v>
      </c>
      <c r="N176" s="22">
        <v>281263</v>
      </c>
      <c r="O176" s="22">
        <v>1659498</v>
      </c>
      <c r="P176" s="22">
        <v>0</v>
      </c>
      <c r="Q176" s="22">
        <v>0</v>
      </c>
      <c r="R176" s="22">
        <v>625683</v>
      </c>
      <c r="S176" s="22">
        <v>0</v>
      </c>
      <c r="T176" s="22">
        <v>1655230</v>
      </c>
      <c r="U176" s="22">
        <v>2651757</v>
      </c>
      <c r="V176" s="22">
        <v>10050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4181787</v>
      </c>
      <c r="AJ176" s="22">
        <v>75852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11789984</v>
      </c>
    </row>
    <row r="177" spans="1:42" x14ac:dyDescent="0.25">
      <c r="A177" s="22" t="s">
        <v>120</v>
      </c>
      <c r="B177" s="22" t="s">
        <v>292</v>
      </c>
      <c r="C177" s="22" t="s">
        <v>471</v>
      </c>
      <c r="D177" s="22" t="s">
        <v>472</v>
      </c>
      <c r="E177" s="22">
        <v>28810</v>
      </c>
      <c r="F177" s="22">
        <v>277800</v>
      </c>
      <c r="G177" s="22">
        <v>0</v>
      </c>
      <c r="H177" s="22">
        <v>0</v>
      </c>
      <c r="I177" s="22">
        <v>40500</v>
      </c>
      <c r="J177" s="22">
        <v>0</v>
      </c>
      <c r="K177" s="22">
        <v>0</v>
      </c>
      <c r="L177" s="22">
        <v>0</v>
      </c>
      <c r="M177" s="22">
        <v>0</v>
      </c>
      <c r="N177" s="22">
        <v>237898</v>
      </c>
      <c r="O177" s="22">
        <v>1191312</v>
      </c>
      <c r="P177" s="22">
        <v>0</v>
      </c>
      <c r="Q177" s="22">
        <v>0</v>
      </c>
      <c r="R177" s="22">
        <v>0</v>
      </c>
      <c r="S177" s="22">
        <v>0</v>
      </c>
      <c r="T177" s="22">
        <v>33097609</v>
      </c>
      <c r="U177" s="22">
        <v>12209759</v>
      </c>
      <c r="V177" s="22">
        <v>0</v>
      </c>
      <c r="W177" s="22">
        <v>0</v>
      </c>
      <c r="X177" s="22">
        <v>0</v>
      </c>
      <c r="Y177" s="22">
        <v>0</v>
      </c>
      <c r="Z177" s="22">
        <v>11531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722400</v>
      </c>
      <c r="AG177" s="22">
        <v>0</v>
      </c>
      <c r="AH177" s="22">
        <v>0</v>
      </c>
      <c r="AI177" s="22">
        <v>675889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48493508</v>
      </c>
    </row>
    <row r="178" spans="1:42" x14ac:dyDescent="0.25">
      <c r="A178" s="22" t="s">
        <v>120</v>
      </c>
      <c r="B178" s="22" t="s">
        <v>292</v>
      </c>
      <c r="C178" s="22" t="s">
        <v>473</v>
      </c>
      <c r="D178" s="22" t="s">
        <v>474</v>
      </c>
      <c r="E178" s="22"/>
      <c r="F178" s="22">
        <v>730010</v>
      </c>
      <c r="G178" s="22"/>
      <c r="H178" s="22"/>
      <c r="I178" s="22">
        <v>82251</v>
      </c>
      <c r="J178" s="22"/>
      <c r="K178" s="22"/>
      <c r="L178" s="22">
        <v>23946</v>
      </c>
      <c r="M178" s="22"/>
      <c r="N178" s="22"/>
      <c r="O178" s="22">
        <v>185149</v>
      </c>
      <c r="P178" s="22"/>
      <c r="Q178" s="22"/>
      <c r="R178" s="22"/>
      <c r="S178" s="22"/>
      <c r="T178" s="22">
        <v>1601495</v>
      </c>
      <c r="U178" s="22">
        <v>260872</v>
      </c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>
        <v>72131</v>
      </c>
      <c r="AJ178" s="22"/>
      <c r="AK178" s="22"/>
      <c r="AL178" s="22"/>
      <c r="AM178" s="22">
        <v>31269</v>
      </c>
      <c r="AN178" s="22"/>
      <c r="AO178" s="22"/>
      <c r="AP178" s="22">
        <v>2987123</v>
      </c>
    </row>
    <row r="179" spans="1:42" x14ac:dyDescent="0.25">
      <c r="A179" s="22" t="s">
        <v>120</v>
      </c>
      <c r="B179" s="22" t="s">
        <v>292</v>
      </c>
      <c r="C179" s="22" t="s">
        <v>475</v>
      </c>
      <c r="D179" s="22" t="s">
        <v>476</v>
      </c>
      <c r="E179" s="22">
        <v>0</v>
      </c>
      <c r="F179" s="22">
        <v>314861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3098</v>
      </c>
      <c r="P179" s="22">
        <v>0</v>
      </c>
      <c r="Q179" s="22">
        <v>0</v>
      </c>
      <c r="R179" s="22">
        <v>0</v>
      </c>
      <c r="S179" s="22">
        <v>46082</v>
      </c>
      <c r="T179" s="22">
        <v>2539251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449578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3352870</v>
      </c>
    </row>
    <row r="180" spans="1:42" x14ac:dyDescent="0.25">
      <c r="A180" s="22" t="s">
        <v>120</v>
      </c>
      <c r="B180" s="22" t="s">
        <v>292</v>
      </c>
      <c r="C180" s="22" t="s">
        <v>477</v>
      </c>
      <c r="D180" s="22" t="s">
        <v>478</v>
      </c>
      <c r="E180" s="22"/>
      <c r="F180" s="22">
        <v>19430</v>
      </c>
      <c r="G180" s="22"/>
      <c r="H180" s="22">
        <v>2416192</v>
      </c>
      <c r="I180" s="22"/>
      <c r="J180" s="22"/>
      <c r="K180" s="22"/>
      <c r="L180" s="22">
        <v>20039</v>
      </c>
      <c r="M180" s="22"/>
      <c r="N180" s="22">
        <v>253021</v>
      </c>
      <c r="O180" s="22">
        <v>4706361</v>
      </c>
      <c r="P180" s="22"/>
      <c r="Q180" s="22"/>
      <c r="R180" s="22">
        <v>515242</v>
      </c>
      <c r="S180" s="22"/>
      <c r="T180" s="22">
        <v>198071</v>
      </c>
      <c r="U180" s="22">
        <v>3302693</v>
      </c>
      <c r="V180" s="22">
        <v>22345</v>
      </c>
      <c r="W180" s="22"/>
      <c r="X180" s="22">
        <v>343549</v>
      </c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>
        <v>628752</v>
      </c>
      <c r="AJ180" s="22"/>
      <c r="AK180" s="22"/>
      <c r="AL180" s="22"/>
      <c r="AM180" s="22"/>
      <c r="AN180" s="22"/>
      <c r="AO180" s="22"/>
      <c r="AP180" s="22">
        <v>12425695</v>
      </c>
    </row>
    <row r="181" spans="1:42" x14ac:dyDescent="0.25">
      <c r="A181" s="22" t="s">
        <v>120</v>
      </c>
      <c r="B181" s="22" t="s">
        <v>292</v>
      </c>
      <c r="C181" s="22" t="s">
        <v>479</v>
      </c>
      <c r="D181" s="22" t="s">
        <v>480</v>
      </c>
      <c r="E181" s="22">
        <v>0</v>
      </c>
      <c r="F181" s="22">
        <v>127595</v>
      </c>
      <c r="G181" s="22">
        <v>0</v>
      </c>
      <c r="H181" s="22">
        <v>39052</v>
      </c>
      <c r="I181" s="22">
        <v>11744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1386053</v>
      </c>
      <c r="P181" s="22">
        <v>0</v>
      </c>
      <c r="Q181" s="22">
        <v>0</v>
      </c>
      <c r="R181" s="22">
        <v>4462758</v>
      </c>
      <c r="S181" s="22">
        <v>0</v>
      </c>
      <c r="T181" s="22">
        <v>0</v>
      </c>
      <c r="U181" s="22">
        <v>14459087</v>
      </c>
      <c r="V181" s="22">
        <v>32300</v>
      </c>
      <c r="W181" s="22">
        <v>0</v>
      </c>
      <c r="X181" s="22">
        <v>0</v>
      </c>
      <c r="Y181" s="22">
        <v>0</v>
      </c>
      <c r="Z181" s="22">
        <v>74038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153206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20745833</v>
      </c>
    </row>
    <row r="182" spans="1:42" x14ac:dyDescent="0.25">
      <c r="A182" s="22" t="s">
        <v>120</v>
      </c>
      <c r="B182" s="22" t="s">
        <v>292</v>
      </c>
      <c r="C182" s="22" t="s">
        <v>481</v>
      </c>
      <c r="D182" s="22" t="s">
        <v>482</v>
      </c>
      <c r="E182" s="22">
        <v>0</v>
      </c>
      <c r="F182" s="22">
        <v>50717</v>
      </c>
      <c r="G182" s="22">
        <v>0</v>
      </c>
      <c r="H182" s="22">
        <v>0</v>
      </c>
      <c r="I182" s="22">
        <v>1676687</v>
      </c>
      <c r="J182" s="22">
        <v>0</v>
      </c>
      <c r="K182" s="22">
        <v>0</v>
      </c>
      <c r="L182" s="22">
        <v>0</v>
      </c>
      <c r="M182" s="22">
        <v>0</v>
      </c>
      <c r="N182" s="22">
        <v>343782</v>
      </c>
      <c r="O182" s="22">
        <v>554972</v>
      </c>
      <c r="P182" s="22">
        <v>0</v>
      </c>
      <c r="Q182" s="22">
        <v>0</v>
      </c>
      <c r="R182" s="22">
        <v>37868</v>
      </c>
      <c r="S182" s="22">
        <v>0</v>
      </c>
      <c r="T182" s="22">
        <v>90190</v>
      </c>
      <c r="U182" s="22">
        <v>4183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33433</v>
      </c>
      <c r="AE182" s="22">
        <v>0</v>
      </c>
      <c r="AF182" s="22">
        <v>0</v>
      </c>
      <c r="AG182" s="22">
        <v>0</v>
      </c>
      <c r="AH182" s="22">
        <v>0</v>
      </c>
      <c r="AI182" s="22">
        <v>2351158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5142990</v>
      </c>
    </row>
    <row r="183" spans="1:42" x14ac:dyDescent="0.25">
      <c r="A183" s="22" t="s">
        <v>120</v>
      </c>
      <c r="B183" s="22" t="s">
        <v>292</v>
      </c>
      <c r="C183" s="22" t="s">
        <v>483</v>
      </c>
      <c r="D183" s="22" t="s">
        <v>484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660322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133701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794023</v>
      </c>
    </row>
    <row r="184" spans="1:42" x14ac:dyDescent="0.25">
      <c r="A184" s="22" t="s">
        <v>120</v>
      </c>
      <c r="B184" s="22" t="s">
        <v>292</v>
      </c>
      <c r="C184" s="22" t="s">
        <v>485</v>
      </c>
      <c r="D184" s="22" t="s">
        <v>486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583171</v>
      </c>
      <c r="P184" s="22">
        <v>0</v>
      </c>
      <c r="Q184" s="22">
        <v>0</v>
      </c>
      <c r="R184" s="22">
        <v>0</v>
      </c>
      <c r="S184" s="22">
        <v>0</v>
      </c>
      <c r="T184" s="22">
        <v>5270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88000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676441</v>
      </c>
    </row>
    <row r="185" spans="1:42" x14ac:dyDescent="0.25">
      <c r="A185" s="22" t="s">
        <v>120</v>
      </c>
      <c r="B185" s="22" t="s">
        <v>292</v>
      </c>
      <c r="C185" s="22" t="s">
        <v>487</v>
      </c>
      <c r="D185" s="22" t="s">
        <v>488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122684</v>
      </c>
      <c r="P185" s="22">
        <v>0</v>
      </c>
      <c r="Q185" s="22">
        <v>0</v>
      </c>
      <c r="R185" s="22">
        <v>0</v>
      </c>
      <c r="S185" s="22">
        <v>0</v>
      </c>
      <c r="T185" s="22">
        <v>356237</v>
      </c>
      <c r="U185" s="22">
        <v>248719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12560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740200</v>
      </c>
    </row>
    <row r="186" spans="1:42" x14ac:dyDescent="0.25">
      <c r="A186" s="22" t="s">
        <v>120</v>
      </c>
      <c r="B186" s="22" t="s">
        <v>292</v>
      </c>
      <c r="C186" s="22" t="s">
        <v>489</v>
      </c>
      <c r="D186" s="22" t="s">
        <v>490</v>
      </c>
      <c r="E186" s="22">
        <v>0</v>
      </c>
      <c r="F186" s="22">
        <v>18951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13545</v>
      </c>
      <c r="M186" s="22">
        <v>0</v>
      </c>
      <c r="N186" s="22">
        <v>70899</v>
      </c>
      <c r="O186" s="22">
        <v>218109</v>
      </c>
      <c r="P186" s="22">
        <v>0</v>
      </c>
      <c r="Q186" s="22">
        <v>0</v>
      </c>
      <c r="R186" s="22">
        <v>0</v>
      </c>
      <c r="S186" s="22">
        <v>0</v>
      </c>
      <c r="T186" s="22">
        <v>41452</v>
      </c>
      <c r="U186" s="22">
        <v>1243080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56349</v>
      </c>
      <c r="AJ186" s="22">
        <v>7120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1669505</v>
      </c>
    </row>
    <row r="187" spans="1:42" x14ac:dyDescent="0.25">
      <c r="A187" s="22" t="s">
        <v>120</v>
      </c>
      <c r="B187" s="22" t="s">
        <v>292</v>
      </c>
      <c r="C187" s="22" t="s">
        <v>491</v>
      </c>
      <c r="D187" s="22" t="s">
        <v>492</v>
      </c>
      <c r="E187" s="22">
        <v>0</v>
      </c>
      <c r="F187" s="22">
        <v>0</v>
      </c>
      <c r="G187" s="22">
        <v>0</v>
      </c>
      <c r="H187" s="22">
        <v>0</v>
      </c>
      <c r="I187" s="22">
        <v>82153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942136</v>
      </c>
      <c r="P187" s="22">
        <v>0</v>
      </c>
      <c r="Q187" s="22">
        <v>0</v>
      </c>
      <c r="R187" s="22">
        <v>0</v>
      </c>
      <c r="S187" s="22">
        <v>0</v>
      </c>
      <c r="T187" s="22">
        <v>84761</v>
      </c>
      <c r="U187" s="22">
        <v>31412</v>
      </c>
      <c r="V187" s="22">
        <v>90532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149628</v>
      </c>
      <c r="AF187" s="22">
        <v>0</v>
      </c>
      <c r="AG187" s="22">
        <v>0</v>
      </c>
      <c r="AH187" s="22">
        <v>0</v>
      </c>
      <c r="AI187" s="22">
        <v>75235</v>
      </c>
      <c r="AJ187" s="22">
        <v>234797</v>
      </c>
      <c r="AK187" s="22">
        <v>0</v>
      </c>
      <c r="AL187" s="22">
        <v>0</v>
      </c>
      <c r="AM187" s="22">
        <v>108028</v>
      </c>
      <c r="AN187" s="22">
        <v>0</v>
      </c>
      <c r="AO187" s="22">
        <v>0</v>
      </c>
      <c r="AP187" s="22">
        <v>1798682</v>
      </c>
    </row>
    <row r="188" spans="1:42" x14ac:dyDescent="0.25">
      <c r="A188" s="22" t="s">
        <v>120</v>
      </c>
      <c r="B188" s="22" t="s">
        <v>292</v>
      </c>
      <c r="C188" s="22" t="s">
        <v>493</v>
      </c>
      <c r="D188" s="22" t="s">
        <v>494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34050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17547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51597</v>
      </c>
    </row>
    <row r="189" spans="1:42" x14ac:dyDescent="0.25">
      <c r="A189" s="22" t="s">
        <v>120</v>
      </c>
      <c r="B189" s="22" t="s">
        <v>292</v>
      </c>
      <c r="C189" s="22" t="s">
        <v>495</v>
      </c>
      <c r="D189" s="22" t="s">
        <v>496</v>
      </c>
      <c r="E189" s="22">
        <v>0</v>
      </c>
      <c r="F189" s="22">
        <v>71331</v>
      </c>
      <c r="G189" s="22">
        <v>0</v>
      </c>
      <c r="H189" s="22">
        <v>0</v>
      </c>
      <c r="I189" s="22">
        <v>37299</v>
      </c>
      <c r="J189" s="22">
        <v>0</v>
      </c>
      <c r="K189" s="22">
        <v>104717</v>
      </c>
      <c r="L189" s="22">
        <v>0</v>
      </c>
      <c r="M189" s="22">
        <v>0</v>
      </c>
      <c r="N189" s="22">
        <v>0</v>
      </c>
      <c r="O189" s="22">
        <v>1384624</v>
      </c>
      <c r="P189" s="22">
        <v>0</v>
      </c>
      <c r="Q189" s="22">
        <v>0</v>
      </c>
      <c r="R189" s="22">
        <v>110039</v>
      </c>
      <c r="S189" s="22">
        <v>0</v>
      </c>
      <c r="T189" s="22">
        <v>598914</v>
      </c>
      <c r="U189" s="22">
        <v>483986</v>
      </c>
      <c r="V189" s="22">
        <v>76644</v>
      </c>
      <c r="W189" s="22">
        <v>0</v>
      </c>
      <c r="X189" s="22">
        <v>0</v>
      </c>
      <c r="Y189" s="22">
        <v>0</v>
      </c>
      <c r="Z189" s="22">
        <v>0</v>
      </c>
      <c r="AA189" s="22">
        <v>175649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68141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3111344</v>
      </c>
    </row>
    <row r="190" spans="1:42" x14ac:dyDescent="0.25">
      <c r="A190" s="22" t="s">
        <v>120</v>
      </c>
      <c r="B190" s="22" t="s">
        <v>292</v>
      </c>
      <c r="C190" s="22" t="s">
        <v>497</v>
      </c>
      <c r="D190" s="22" t="s">
        <v>498</v>
      </c>
      <c r="E190" s="22">
        <v>0</v>
      </c>
      <c r="F190" s="22">
        <v>87990</v>
      </c>
      <c r="G190" s="22">
        <v>0</v>
      </c>
      <c r="H190" s="22">
        <v>0</v>
      </c>
      <c r="I190" s="22">
        <v>650398</v>
      </c>
      <c r="J190" s="22">
        <v>0</v>
      </c>
      <c r="K190" s="22">
        <v>0</v>
      </c>
      <c r="L190" s="22">
        <v>7655</v>
      </c>
      <c r="M190" s="22">
        <v>0</v>
      </c>
      <c r="N190" s="22">
        <v>31803</v>
      </c>
      <c r="O190" s="22">
        <v>3474117</v>
      </c>
      <c r="P190" s="22">
        <v>17198</v>
      </c>
      <c r="Q190" s="22">
        <v>0</v>
      </c>
      <c r="R190" s="22">
        <v>156027</v>
      </c>
      <c r="S190" s="22">
        <v>0</v>
      </c>
      <c r="T190" s="22">
        <v>973663</v>
      </c>
      <c r="U190" s="22">
        <v>135629</v>
      </c>
      <c r="V190" s="22">
        <v>7470</v>
      </c>
      <c r="W190" s="22">
        <v>0</v>
      </c>
      <c r="X190" s="22">
        <v>0</v>
      </c>
      <c r="Y190" s="22">
        <v>0</v>
      </c>
      <c r="Z190" s="22">
        <v>0</v>
      </c>
      <c r="AA190" s="22">
        <v>4800</v>
      </c>
      <c r="AB190" s="22">
        <v>0</v>
      </c>
      <c r="AC190" s="22">
        <v>18119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418752</v>
      </c>
      <c r="AJ190" s="22">
        <v>66444</v>
      </c>
      <c r="AK190" s="22">
        <v>243644</v>
      </c>
      <c r="AL190" s="22">
        <v>0</v>
      </c>
      <c r="AM190" s="22">
        <v>0</v>
      </c>
      <c r="AN190" s="22">
        <v>0</v>
      </c>
      <c r="AO190" s="22">
        <v>0</v>
      </c>
      <c r="AP190" s="22">
        <v>6293709</v>
      </c>
    </row>
    <row r="191" spans="1:42" x14ac:dyDescent="0.25">
      <c r="A191" s="22" t="s">
        <v>120</v>
      </c>
      <c r="B191" s="22" t="s">
        <v>292</v>
      </c>
      <c r="C191" s="22" t="s">
        <v>499</v>
      </c>
      <c r="D191" s="22" t="s">
        <v>500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59120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9338</v>
      </c>
      <c r="AE191" s="22">
        <v>0</v>
      </c>
      <c r="AF191" s="22">
        <v>0</v>
      </c>
      <c r="AG191" s="22">
        <v>0</v>
      </c>
      <c r="AH191" s="22">
        <v>0</v>
      </c>
      <c r="AI191" s="22">
        <v>109813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178271</v>
      </c>
    </row>
    <row r="192" spans="1:42" x14ac:dyDescent="0.25">
      <c r="A192" s="22" t="s">
        <v>120</v>
      </c>
      <c r="B192" s="22" t="s">
        <v>292</v>
      </c>
      <c r="C192" s="22" t="s">
        <v>501</v>
      </c>
      <c r="D192" s="22" t="s">
        <v>502</v>
      </c>
      <c r="E192" s="22">
        <v>0</v>
      </c>
      <c r="F192" s="22">
        <v>4200</v>
      </c>
      <c r="G192" s="22">
        <v>0</v>
      </c>
      <c r="H192" s="22">
        <v>0</v>
      </c>
      <c r="I192" s="22">
        <v>180000</v>
      </c>
      <c r="J192" s="22">
        <v>0</v>
      </c>
      <c r="K192" s="22">
        <v>0</v>
      </c>
      <c r="L192" s="22">
        <v>0</v>
      </c>
      <c r="M192" s="22">
        <v>0</v>
      </c>
      <c r="N192" s="22">
        <v>178004</v>
      </c>
      <c r="O192" s="22">
        <v>867152</v>
      </c>
      <c r="P192" s="22">
        <v>0</v>
      </c>
      <c r="Q192" s="22">
        <v>0</v>
      </c>
      <c r="R192" s="22">
        <v>0</v>
      </c>
      <c r="S192" s="22">
        <v>0</v>
      </c>
      <c r="T192" s="22">
        <v>100565</v>
      </c>
      <c r="U192" s="22">
        <v>182715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63398</v>
      </c>
      <c r="AJ192" s="22">
        <v>79983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1656017</v>
      </c>
    </row>
    <row r="193" spans="1:42" x14ac:dyDescent="0.25">
      <c r="A193" s="22" t="s">
        <v>120</v>
      </c>
      <c r="B193" s="22" t="s">
        <v>292</v>
      </c>
      <c r="C193" s="22" t="s">
        <v>503</v>
      </c>
      <c r="D193" s="22" t="s">
        <v>504</v>
      </c>
      <c r="E193" s="22">
        <v>0</v>
      </c>
      <c r="F193" s="22">
        <v>1212652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701401</v>
      </c>
      <c r="O193" s="22">
        <v>950489</v>
      </c>
      <c r="P193" s="22">
        <v>0</v>
      </c>
      <c r="Q193" s="22">
        <v>0</v>
      </c>
      <c r="R193" s="22">
        <v>1117907</v>
      </c>
      <c r="S193" s="22">
        <v>0</v>
      </c>
      <c r="T193" s="22">
        <v>1887893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112680</v>
      </c>
      <c r="AJ193" s="22">
        <v>0</v>
      </c>
      <c r="AK193" s="22">
        <v>0</v>
      </c>
      <c r="AL193" s="22">
        <v>0</v>
      </c>
      <c r="AM193" s="22">
        <v>19927</v>
      </c>
      <c r="AN193" s="22">
        <v>0</v>
      </c>
      <c r="AO193" s="22">
        <v>0</v>
      </c>
      <c r="AP193" s="22">
        <v>6002949</v>
      </c>
    </row>
    <row r="194" spans="1:42" x14ac:dyDescent="0.25">
      <c r="A194" s="22" t="s">
        <v>120</v>
      </c>
      <c r="B194" s="22" t="s">
        <v>292</v>
      </c>
      <c r="C194" s="22" t="s">
        <v>505</v>
      </c>
      <c r="D194" s="22" t="s">
        <v>506</v>
      </c>
      <c r="E194" s="22">
        <v>0</v>
      </c>
      <c r="F194" s="22">
        <v>162815</v>
      </c>
      <c r="G194" s="22">
        <v>0</v>
      </c>
      <c r="H194" s="22">
        <v>0</v>
      </c>
      <c r="I194" s="22">
        <v>378557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210781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10220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32613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794986</v>
      </c>
    </row>
    <row r="195" spans="1:42" x14ac:dyDescent="0.25">
      <c r="A195" s="22" t="s">
        <v>120</v>
      </c>
      <c r="B195" s="22" t="s">
        <v>292</v>
      </c>
      <c r="C195" s="22" t="s">
        <v>507</v>
      </c>
      <c r="D195" s="22" t="s">
        <v>508</v>
      </c>
      <c r="E195" s="22">
        <v>0</v>
      </c>
      <c r="F195" s="22">
        <v>46480</v>
      </c>
      <c r="G195" s="22">
        <v>0</v>
      </c>
      <c r="H195" s="22">
        <v>0</v>
      </c>
      <c r="I195" s="22">
        <v>85874</v>
      </c>
      <c r="J195" s="22">
        <v>9585</v>
      </c>
      <c r="K195" s="22">
        <v>0</v>
      </c>
      <c r="L195" s="22">
        <v>0</v>
      </c>
      <c r="M195" s="22">
        <v>0</v>
      </c>
      <c r="N195" s="22">
        <v>244390</v>
      </c>
      <c r="O195" s="22">
        <v>2065022</v>
      </c>
      <c r="P195" s="22">
        <v>0</v>
      </c>
      <c r="Q195" s="22">
        <v>0</v>
      </c>
      <c r="R195" s="22">
        <v>0</v>
      </c>
      <c r="S195" s="22">
        <v>0</v>
      </c>
      <c r="T195" s="22">
        <v>179797</v>
      </c>
      <c r="U195" s="22">
        <v>1414980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55655</v>
      </c>
      <c r="AD195" s="22">
        <v>0</v>
      </c>
      <c r="AE195" s="22">
        <v>2675498</v>
      </c>
      <c r="AF195" s="22">
        <v>0</v>
      </c>
      <c r="AG195" s="22">
        <v>10060</v>
      </c>
      <c r="AH195" s="22">
        <v>0</v>
      </c>
      <c r="AI195" s="22">
        <v>559422</v>
      </c>
      <c r="AJ195" s="22">
        <v>22218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7368981</v>
      </c>
    </row>
    <row r="196" spans="1:42" x14ac:dyDescent="0.25">
      <c r="A196" s="22" t="s">
        <v>120</v>
      </c>
      <c r="B196" s="22" t="s">
        <v>292</v>
      </c>
      <c r="C196" s="22" t="s">
        <v>509</v>
      </c>
      <c r="D196" s="22" t="s">
        <v>510</v>
      </c>
      <c r="E196" s="22">
        <v>0</v>
      </c>
      <c r="F196" s="22">
        <v>299977</v>
      </c>
      <c r="G196" s="22">
        <v>0</v>
      </c>
      <c r="H196" s="22">
        <v>0</v>
      </c>
      <c r="I196" s="22">
        <v>69994</v>
      </c>
      <c r="J196" s="22">
        <v>0</v>
      </c>
      <c r="K196" s="22">
        <v>0</v>
      </c>
      <c r="L196" s="22">
        <v>0</v>
      </c>
      <c r="M196" s="22">
        <v>0</v>
      </c>
      <c r="N196" s="22">
        <v>630738</v>
      </c>
      <c r="O196" s="22">
        <v>4996287</v>
      </c>
      <c r="P196" s="22">
        <v>0</v>
      </c>
      <c r="Q196" s="22">
        <v>0</v>
      </c>
      <c r="R196" s="22">
        <v>172329</v>
      </c>
      <c r="S196" s="22">
        <v>0</v>
      </c>
      <c r="T196" s="22">
        <v>2764973</v>
      </c>
      <c r="U196" s="22">
        <v>72927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1056438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10063663</v>
      </c>
    </row>
    <row r="197" spans="1:42" x14ac:dyDescent="0.25">
      <c r="A197" s="22" t="s">
        <v>120</v>
      </c>
      <c r="B197" s="22" t="s">
        <v>511</v>
      </c>
      <c r="C197" s="22" t="s">
        <v>512</v>
      </c>
      <c r="D197" s="22" t="s">
        <v>513</v>
      </c>
      <c r="E197" s="22">
        <v>0</v>
      </c>
      <c r="F197" s="22">
        <v>7215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62639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74223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144077</v>
      </c>
    </row>
    <row r="198" spans="1:42" x14ac:dyDescent="0.25">
      <c r="A198" s="22" t="s">
        <v>120</v>
      </c>
      <c r="B198" s="22" t="s">
        <v>511</v>
      </c>
      <c r="C198" s="22" t="s">
        <v>514</v>
      </c>
      <c r="D198" s="22" t="s">
        <v>515</v>
      </c>
      <c r="E198" s="22">
        <v>0</v>
      </c>
      <c r="F198" s="22">
        <v>1648</v>
      </c>
      <c r="G198" s="22">
        <v>0</v>
      </c>
      <c r="H198" s="22">
        <v>67186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18640</v>
      </c>
      <c r="O198" s="22">
        <v>286077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7990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381541</v>
      </c>
    </row>
    <row r="199" spans="1:42" x14ac:dyDescent="0.25">
      <c r="A199" s="22" t="s">
        <v>120</v>
      </c>
      <c r="B199" s="22" t="s">
        <v>511</v>
      </c>
      <c r="C199" s="22" t="s">
        <v>516</v>
      </c>
      <c r="D199" s="22" t="s">
        <v>517</v>
      </c>
      <c r="E199" s="22">
        <v>0</v>
      </c>
      <c r="F199" s="22">
        <v>13210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142974</v>
      </c>
      <c r="O199" s="22">
        <v>146332</v>
      </c>
      <c r="P199" s="22">
        <v>0</v>
      </c>
      <c r="Q199" s="22">
        <v>0</v>
      </c>
      <c r="R199" s="22">
        <v>0</v>
      </c>
      <c r="S199" s="22">
        <v>0</v>
      </c>
      <c r="T199" s="22">
        <v>65418</v>
      </c>
      <c r="U199" s="22">
        <v>264352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15833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648119</v>
      </c>
    </row>
    <row r="200" spans="1:42" x14ac:dyDescent="0.25">
      <c r="A200" s="22" t="s">
        <v>120</v>
      </c>
      <c r="B200" s="22" t="s">
        <v>511</v>
      </c>
      <c r="C200" s="22" t="s">
        <v>518</v>
      </c>
      <c r="D200" s="22" t="s">
        <v>519</v>
      </c>
      <c r="E200" s="22">
        <v>0</v>
      </c>
      <c r="F200" s="22">
        <v>0</v>
      </c>
      <c r="G200" s="22">
        <v>0</v>
      </c>
      <c r="H200" s="22">
        <v>0</v>
      </c>
      <c r="I200" s="22">
        <v>48000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86755</v>
      </c>
      <c r="P200" s="22">
        <v>0</v>
      </c>
      <c r="Q200" s="22">
        <v>0</v>
      </c>
      <c r="R200" s="22">
        <v>0</v>
      </c>
      <c r="S200" s="22">
        <v>0</v>
      </c>
      <c r="T200" s="22">
        <v>325927</v>
      </c>
      <c r="U200" s="22">
        <v>188072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32000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680754</v>
      </c>
    </row>
    <row r="201" spans="1:42" x14ac:dyDescent="0.25">
      <c r="A201" s="22" t="s">
        <v>120</v>
      </c>
      <c r="B201" s="22" t="s">
        <v>511</v>
      </c>
      <c r="C201" s="22" t="s">
        <v>520</v>
      </c>
      <c r="D201" s="22" t="s">
        <v>521</v>
      </c>
      <c r="E201" s="22">
        <v>0</v>
      </c>
      <c r="F201" s="22">
        <v>0</v>
      </c>
      <c r="G201" s="22">
        <v>0</v>
      </c>
      <c r="H201" s="22">
        <v>0</v>
      </c>
      <c r="I201" s="22">
        <v>30803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21113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51916</v>
      </c>
    </row>
    <row r="202" spans="1:42" x14ac:dyDescent="0.25">
      <c r="A202" s="22" t="s">
        <v>120</v>
      </c>
      <c r="B202" s="22" t="s">
        <v>511</v>
      </c>
      <c r="C202" s="22" t="s">
        <v>522</v>
      </c>
      <c r="D202" s="22" t="s">
        <v>523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167029</v>
      </c>
      <c r="P202" s="22">
        <v>0</v>
      </c>
      <c r="Q202" s="22">
        <v>0</v>
      </c>
      <c r="R202" s="22">
        <v>0</v>
      </c>
      <c r="S202" s="22">
        <v>0</v>
      </c>
      <c r="T202" s="22">
        <v>12430</v>
      </c>
      <c r="U202" s="22">
        <v>174279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353738</v>
      </c>
    </row>
    <row r="203" spans="1:42" x14ac:dyDescent="0.25">
      <c r="A203" s="22" t="s">
        <v>120</v>
      </c>
      <c r="B203" s="22" t="s">
        <v>511</v>
      </c>
      <c r="C203" s="22" t="s">
        <v>524</v>
      </c>
      <c r="D203" s="22" t="s">
        <v>525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32000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14070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55340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101410</v>
      </c>
    </row>
    <row r="204" spans="1:42" x14ac:dyDescent="0.25">
      <c r="A204" s="22" t="s">
        <v>120</v>
      </c>
      <c r="B204" s="22" t="s">
        <v>511</v>
      </c>
      <c r="C204" s="22" t="s">
        <v>526</v>
      </c>
      <c r="D204" s="22" t="s">
        <v>527</v>
      </c>
      <c r="E204" s="22">
        <v>0</v>
      </c>
      <c r="F204" s="22">
        <v>4000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75028</v>
      </c>
      <c r="O204" s="22">
        <v>44664</v>
      </c>
      <c r="P204" s="22">
        <v>0</v>
      </c>
      <c r="Q204" s="22">
        <v>0</v>
      </c>
      <c r="R204" s="22">
        <v>0</v>
      </c>
      <c r="S204" s="22">
        <v>0</v>
      </c>
      <c r="T204" s="22">
        <v>9904</v>
      </c>
      <c r="U204" s="22">
        <v>437954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571550</v>
      </c>
    </row>
    <row r="205" spans="1:42" x14ac:dyDescent="0.25">
      <c r="A205" s="22" t="s">
        <v>120</v>
      </c>
      <c r="B205" s="22" t="s">
        <v>511</v>
      </c>
      <c r="C205" s="22" t="s">
        <v>528</v>
      </c>
      <c r="D205" s="22" t="s">
        <v>529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33000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33000</v>
      </c>
    </row>
    <row r="206" spans="1:42" x14ac:dyDescent="0.25">
      <c r="A206" s="22" t="s">
        <v>120</v>
      </c>
      <c r="B206" s="22" t="s">
        <v>511</v>
      </c>
      <c r="C206" s="22" t="s">
        <v>530</v>
      </c>
      <c r="D206" s="22" t="s">
        <v>531</v>
      </c>
      <c r="E206" s="22">
        <v>0</v>
      </c>
      <c r="F206" s="22">
        <v>234778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12689</v>
      </c>
      <c r="U206" s="22">
        <v>12689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260156</v>
      </c>
    </row>
    <row r="207" spans="1:42" x14ac:dyDescent="0.25">
      <c r="A207" s="22" t="s">
        <v>120</v>
      </c>
      <c r="B207" s="22" t="s">
        <v>511</v>
      </c>
      <c r="C207" s="22" t="s">
        <v>532</v>
      </c>
      <c r="D207" s="22" t="s">
        <v>533</v>
      </c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>
        <v>174486</v>
      </c>
      <c r="P207" s="22"/>
      <c r="Q207" s="22"/>
      <c r="R207" s="22"/>
      <c r="S207" s="22"/>
      <c r="T207" s="22"/>
      <c r="U207" s="22">
        <v>42021</v>
      </c>
      <c r="V207" s="22">
        <v>16513</v>
      </c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>
        <v>233020</v>
      </c>
    </row>
    <row r="208" spans="1:42" x14ac:dyDescent="0.25">
      <c r="A208" s="22" t="s">
        <v>120</v>
      </c>
      <c r="B208" s="22" t="s">
        <v>511</v>
      </c>
      <c r="C208" s="22" t="s">
        <v>534</v>
      </c>
      <c r="D208" s="22" t="s">
        <v>535</v>
      </c>
      <c r="E208" s="22">
        <v>0</v>
      </c>
      <c r="F208" s="22">
        <v>0</v>
      </c>
      <c r="G208" s="22">
        <v>0</v>
      </c>
      <c r="H208" s="22">
        <v>0</v>
      </c>
      <c r="I208" s="22">
        <v>8708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410215</v>
      </c>
      <c r="P208" s="22">
        <v>0</v>
      </c>
      <c r="Q208" s="22">
        <v>0</v>
      </c>
      <c r="R208" s="22">
        <v>0</v>
      </c>
      <c r="S208" s="22">
        <v>0</v>
      </c>
      <c r="T208" s="22">
        <v>5005</v>
      </c>
      <c r="U208" s="22">
        <v>12452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3567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439947</v>
      </c>
    </row>
    <row r="209" spans="1:42" x14ac:dyDescent="0.25">
      <c r="A209" s="22" t="s">
        <v>120</v>
      </c>
      <c r="B209" s="22" t="s">
        <v>511</v>
      </c>
      <c r="C209" s="22" t="s">
        <v>536</v>
      </c>
      <c r="D209" s="22" t="s">
        <v>537</v>
      </c>
      <c r="E209" s="22">
        <v>0</v>
      </c>
      <c r="F209" s="22">
        <v>3400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181801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78396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60377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323974</v>
      </c>
    </row>
    <row r="210" spans="1:42" x14ac:dyDescent="0.25">
      <c r="A210" s="22" t="s">
        <v>120</v>
      </c>
      <c r="B210" s="22" t="s">
        <v>511</v>
      </c>
      <c r="C210" s="22" t="s">
        <v>538</v>
      </c>
      <c r="D210" s="22" t="s">
        <v>539</v>
      </c>
      <c r="E210" s="22">
        <v>0</v>
      </c>
      <c r="F210" s="22">
        <v>3453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34290</v>
      </c>
      <c r="P210" s="22">
        <v>0</v>
      </c>
      <c r="Q210" s="22">
        <v>0</v>
      </c>
      <c r="R210" s="22">
        <v>0</v>
      </c>
      <c r="S210" s="22">
        <v>0</v>
      </c>
      <c r="T210" s="22">
        <v>82348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120091</v>
      </c>
    </row>
    <row r="211" spans="1:42" x14ac:dyDescent="0.25">
      <c r="A211" s="22" t="s">
        <v>120</v>
      </c>
      <c r="B211" s="22" t="s">
        <v>511</v>
      </c>
      <c r="C211" s="22" t="s">
        <v>540</v>
      </c>
      <c r="D211" s="22" t="s">
        <v>541</v>
      </c>
      <c r="E211" s="22">
        <v>0</v>
      </c>
      <c r="F211" s="22">
        <v>0</v>
      </c>
      <c r="G211" s="22">
        <v>0</v>
      </c>
      <c r="H211" s="22">
        <v>0</v>
      </c>
      <c r="I211" s="22">
        <v>24375</v>
      </c>
      <c r="J211" s="22">
        <v>0</v>
      </c>
      <c r="K211" s="22">
        <v>0</v>
      </c>
      <c r="L211" s="22">
        <v>0</v>
      </c>
      <c r="M211" s="22">
        <v>0</v>
      </c>
      <c r="N211" s="22">
        <v>93360</v>
      </c>
      <c r="O211" s="22">
        <v>187276</v>
      </c>
      <c r="P211" s="22">
        <v>0</v>
      </c>
      <c r="Q211" s="22">
        <v>0</v>
      </c>
      <c r="R211" s="22">
        <v>0</v>
      </c>
      <c r="S211" s="22">
        <v>0</v>
      </c>
      <c r="T211" s="22">
        <v>28575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415280</v>
      </c>
      <c r="AJ211" s="22">
        <v>96132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844998</v>
      </c>
    </row>
    <row r="212" spans="1:42" x14ac:dyDescent="0.25">
      <c r="A212" s="22" t="s">
        <v>120</v>
      </c>
      <c r="B212" s="22" t="s">
        <v>511</v>
      </c>
      <c r="C212" s="22" t="s">
        <v>542</v>
      </c>
      <c r="D212" s="22" t="s">
        <v>543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100285</v>
      </c>
      <c r="P212" s="22">
        <v>0</v>
      </c>
      <c r="Q212" s="22">
        <v>0</v>
      </c>
      <c r="R212" s="22">
        <v>0</v>
      </c>
      <c r="S212" s="22">
        <v>0</v>
      </c>
      <c r="T212" s="22">
        <v>5811</v>
      </c>
      <c r="U212" s="22">
        <v>70445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5900</v>
      </c>
      <c r="AJ212" s="22">
        <v>7227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189668</v>
      </c>
    </row>
    <row r="213" spans="1:42" x14ac:dyDescent="0.25">
      <c r="A213" s="22" t="s">
        <v>120</v>
      </c>
      <c r="B213" s="22" t="s">
        <v>511</v>
      </c>
      <c r="C213" s="22" t="s">
        <v>544</v>
      </c>
      <c r="D213" s="22" t="s">
        <v>545</v>
      </c>
      <c r="E213" s="22">
        <v>0</v>
      </c>
      <c r="F213" s="22">
        <v>6900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47242</v>
      </c>
      <c r="S213" s="22">
        <v>0</v>
      </c>
      <c r="T213" s="22">
        <v>16026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70168</v>
      </c>
    </row>
    <row r="214" spans="1:42" x14ac:dyDescent="0.25">
      <c r="A214" s="22" t="s">
        <v>120</v>
      </c>
      <c r="B214" s="22" t="s">
        <v>511</v>
      </c>
      <c r="C214" s="22" t="s">
        <v>546</v>
      </c>
      <c r="D214" s="22" t="s">
        <v>547</v>
      </c>
      <c r="E214" s="22">
        <v>0</v>
      </c>
      <c r="F214" s="22">
        <v>173011</v>
      </c>
      <c r="G214" s="22">
        <v>0</v>
      </c>
      <c r="H214" s="22">
        <v>0</v>
      </c>
      <c r="I214" s="22">
        <v>34276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165273</v>
      </c>
      <c r="P214" s="22">
        <v>0</v>
      </c>
      <c r="Q214" s="22">
        <v>0</v>
      </c>
      <c r="R214" s="22">
        <v>0</v>
      </c>
      <c r="S214" s="22">
        <v>0</v>
      </c>
      <c r="T214" s="22">
        <v>150709</v>
      </c>
      <c r="U214" s="22">
        <v>305957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14668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843894</v>
      </c>
    </row>
    <row r="215" spans="1:42" x14ac:dyDescent="0.25">
      <c r="A215" s="22" t="s">
        <v>120</v>
      </c>
      <c r="B215" s="22" t="s">
        <v>511</v>
      </c>
      <c r="C215" s="22" t="s">
        <v>548</v>
      </c>
      <c r="D215" s="22" t="s">
        <v>549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57778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57778</v>
      </c>
    </row>
    <row r="216" spans="1:42" x14ac:dyDescent="0.25">
      <c r="A216" s="22" t="s">
        <v>120</v>
      </c>
      <c r="B216" s="22" t="s">
        <v>511</v>
      </c>
      <c r="C216" s="22" t="s">
        <v>550</v>
      </c>
      <c r="D216" s="22" t="s">
        <v>551</v>
      </c>
      <c r="E216" s="22">
        <v>0</v>
      </c>
      <c r="F216" s="22">
        <v>16930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82850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70716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170496</v>
      </c>
    </row>
    <row r="217" spans="1:42" x14ac:dyDescent="0.25">
      <c r="A217" s="22" t="s">
        <v>120</v>
      </c>
      <c r="B217" s="22" t="s">
        <v>511</v>
      </c>
      <c r="C217" s="22" t="s">
        <v>552</v>
      </c>
      <c r="D217" s="22" t="s">
        <v>553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17371</v>
      </c>
      <c r="O217" s="22">
        <v>198939</v>
      </c>
      <c r="P217" s="22">
        <v>0</v>
      </c>
      <c r="Q217" s="22">
        <v>0</v>
      </c>
      <c r="R217" s="22">
        <v>78336</v>
      </c>
      <c r="S217" s="22">
        <v>29341</v>
      </c>
      <c r="T217" s="22">
        <v>138186</v>
      </c>
      <c r="U217" s="22">
        <v>138186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600359</v>
      </c>
    </row>
    <row r="218" spans="1:42" x14ac:dyDescent="0.25">
      <c r="A218" s="22" t="s">
        <v>120</v>
      </c>
      <c r="B218" s="22" t="s">
        <v>511</v>
      </c>
      <c r="C218" s="22" t="s">
        <v>554</v>
      </c>
      <c r="D218" s="22" t="s">
        <v>555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28067</v>
      </c>
      <c r="P218" s="22">
        <v>0</v>
      </c>
      <c r="Q218" s="22">
        <v>0</v>
      </c>
      <c r="R218" s="22">
        <v>0</v>
      </c>
      <c r="S218" s="22">
        <v>0</v>
      </c>
      <c r="T218" s="22">
        <v>59284</v>
      </c>
      <c r="U218" s="22">
        <v>11376</v>
      </c>
      <c r="V218" s="22">
        <v>7840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106567</v>
      </c>
    </row>
    <row r="219" spans="1:42" x14ac:dyDescent="0.25">
      <c r="A219" s="22" t="s">
        <v>120</v>
      </c>
      <c r="B219" s="22" t="s">
        <v>511</v>
      </c>
      <c r="C219" s="22" t="s">
        <v>556</v>
      </c>
      <c r="D219" s="22" t="s">
        <v>557</v>
      </c>
      <c r="E219" s="22">
        <v>0</v>
      </c>
      <c r="F219" s="22">
        <v>24399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1211887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18968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1255254</v>
      </c>
    </row>
    <row r="220" spans="1:42" x14ac:dyDescent="0.25">
      <c r="A220" s="22" t="s">
        <v>120</v>
      </c>
      <c r="B220" s="22" t="s">
        <v>511</v>
      </c>
      <c r="C220" s="22" t="s">
        <v>558</v>
      </c>
      <c r="D220" s="22" t="s">
        <v>559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47495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8000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15000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70495</v>
      </c>
    </row>
    <row r="221" spans="1:42" x14ac:dyDescent="0.25">
      <c r="A221" s="22" t="s">
        <v>120</v>
      </c>
      <c r="B221" s="22" t="s">
        <v>511</v>
      </c>
      <c r="C221" s="22" t="s">
        <v>560</v>
      </c>
      <c r="D221" s="22" t="s">
        <v>561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70000</v>
      </c>
      <c r="P221" s="22">
        <v>0</v>
      </c>
      <c r="Q221" s="22">
        <v>0</v>
      </c>
      <c r="R221" s="22">
        <v>0</v>
      </c>
      <c r="S221" s="22">
        <v>0</v>
      </c>
      <c r="T221" s="22">
        <v>59000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129000</v>
      </c>
    </row>
    <row r="222" spans="1:42" x14ac:dyDescent="0.25">
      <c r="A222" s="22" t="s">
        <v>120</v>
      </c>
      <c r="B222" s="22" t="s">
        <v>511</v>
      </c>
      <c r="C222" s="22" t="s">
        <v>562</v>
      </c>
      <c r="D222" s="22" t="s">
        <v>563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4874</v>
      </c>
      <c r="L222" s="22">
        <v>0</v>
      </c>
      <c r="M222" s="22">
        <v>0</v>
      </c>
      <c r="N222" s="22">
        <v>0</v>
      </c>
      <c r="O222" s="22">
        <v>1031794</v>
      </c>
      <c r="P222" s="22">
        <v>0</v>
      </c>
      <c r="Q222" s="22">
        <v>0</v>
      </c>
      <c r="R222" s="22">
        <v>0</v>
      </c>
      <c r="S222" s="22">
        <v>0</v>
      </c>
      <c r="T222" s="22">
        <v>45713</v>
      </c>
      <c r="U222" s="22">
        <v>61709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21529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1165619</v>
      </c>
    </row>
    <row r="223" spans="1:42" x14ac:dyDescent="0.25">
      <c r="A223" s="22" t="s">
        <v>120</v>
      </c>
      <c r="B223" s="22" t="s">
        <v>511</v>
      </c>
      <c r="C223" s="22" t="s">
        <v>564</v>
      </c>
      <c r="D223" s="22" t="s">
        <v>565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3916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3916</v>
      </c>
    </row>
    <row r="224" spans="1:42" x14ac:dyDescent="0.25">
      <c r="A224" s="22" t="s">
        <v>120</v>
      </c>
      <c r="B224" s="22" t="s">
        <v>511</v>
      </c>
      <c r="C224" s="22" t="s">
        <v>566</v>
      </c>
      <c r="D224" s="22" t="s">
        <v>567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34500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8075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42575</v>
      </c>
    </row>
    <row r="225" spans="1:42" x14ac:dyDescent="0.25">
      <c r="A225" s="22" t="s">
        <v>120</v>
      </c>
      <c r="B225" s="22" t="s">
        <v>511</v>
      </c>
      <c r="C225" s="22" t="s">
        <v>568</v>
      </c>
      <c r="D225" s="22" t="s">
        <v>569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4507</v>
      </c>
      <c r="P225" s="22">
        <v>0</v>
      </c>
      <c r="Q225" s="22">
        <v>0</v>
      </c>
      <c r="R225" s="22">
        <v>0</v>
      </c>
      <c r="S225" s="22">
        <v>0</v>
      </c>
      <c r="T225" s="22">
        <v>800944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805451</v>
      </c>
    </row>
    <row r="226" spans="1:42" x14ac:dyDescent="0.25">
      <c r="A226" s="22" t="s">
        <v>120</v>
      </c>
      <c r="B226" s="22" t="s">
        <v>511</v>
      </c>
      <c r="C226" s="22" t="s">
        <v>570</v>
      </c>
      <c r="D226" s="22" t="s">
        <v>571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17400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107841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125241</v>
      </c>
    </row>
    <row r="227" spans="1:42" x14ac:dyDescent="0.25">
      <c r="A227" s="22" t="s">
        <v>120</v>
      </c>
      <c r="B227" s="22" t="s">
        <v>511</v>
      </c>
      <c r="C227" s="22" t="s">
        <v>572</v>
      </c>
      <c r="D227" s="22" t="s">
        <v>573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120</v>
      </c>
      <c r="B228" s="22" t="s">
        <v>511</v>
      </c>
      <c r="C228" s="22" t="s">
        <v>574</v>
      </c>
      <c r="D228" s="22" t="s">
        <v>575</v>
      </c>
      <c r="E228" s="22">
        <v>0</v>
      </c>
      <c r="F228" s="22">
        <v>22280</v>
      </c>
      <c r="G228" s="22">
        <v>0</v>
      </c>
      <c r="H228" s="22">
        <v>0</v>
      </c>
      <c r="I228" s="22">
        <v>0</v>
      </c>
      <c r="J228" s="22">
        <v>7597</v>
      </c>
      <c r="K228" s="22">
        <v>0</v>
      </c>
      <c r="L228" s="22">
        <v>0</v>
      </c>
      <c r="M228" s="22">
        <v>0</v>
      </c>
      <c r="N228" s="22">
        <v>0</v>
      </c>
      <c r="O228" s="22">
        <v>110129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339549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479555</v>
      </c>
    </row>
    <row r="229" spans="1:42" x14ac:dyDescent="0.25">
      <c r="A229" s="22" t="s">
        <v>120</v>
      </c>
      <c r="B229" s="22" t="s">
        <v>511</v>
      </c>
      <c r="C229" s="22" t="s">
        <v>576</v>
      </c>
      <c r="D229" s="22" t="s">
        <v>577</v>
      </c>
      <c r="E229" s="22">
        <v>0</v>
      </c>
      <c r="F229" s="22">
        <v>0</v>
      </c>
      <c r="G229" s="22">
        <v>0</v>
      </c>
      <c r="H229" s="22">
        <v>0</v>
      </c>
      <c r="I229" s="22">
        <v>312702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51900</v>
      </c>
      <c r="P229" s="22">
        <v>0</v>
      </c>
      <c r="Q229" s="22">
        <v>0</v>
      </c>
      <c r="R229" s="22">
        <v>0</v>
      </c>
      <c r="S229" s="22">
        <v>0</v>
      </c>
      <c r="T229" s="22">
        <v>115856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480458</v>
      </c>
    </row>
    <row r="230" spans="1:42" x14ac:dyDescent="0.25">
      <c r="A230" s="22" t="s">
        <v>120</v>
      </c>
      <c r="B230" s="22" t="s">
        <v>511</v>
      </c>
      <c r="C230" s="22" t="s">
        <v>578</v>
      </c>
      <c r="D230" s="22" t="s">
        <v>579</v>
      </c>
      <c r="E230" s="22">
        <v>0</v>
      </c>
      <c r="F230" s="22">
        <v>0</v>
      </c>
      <c r="G230" s="22">
        <v>0</v>
      </c>
      <c r="H230" s="22">
        <v>0</v>
      </c>
      <c r="I230" s="22">
        <v>225618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461575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687193</v>
      </c>
    </row>
    <row r="231" spans="1:42" x14ac:dyDescent="0.25">
      <c r="A231" s="22" t="s">
        <v>120</v>
      </c>
      <c r="B231" s="22" t="s">
        <v>511</v>
      </c>
      <c r="C231" s="22" t="s">
        <v>580</v>
      </c>
      <c r="D231" s="22" t="s">
        <v>581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179083</v>
      </c>
      <c r="P231" s="22">
        <v>0</v>
      </c>
      <c r="Q231" s="22">
        <v>0</v>
      </c>
      <c r="R231" s="22">
        <v>552668</v>
      </c>
      <c r="S231" s="22">
        <v>0</v>
      </c>
      <c r="T231" s="22">
        <v>237651</v>
      </c>
      <c r="U231" s="22">
        <v>187039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17673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1174114</v>
      </c>
    </row>
    <row r="232" spans="1:42" x14ac:dyDescent="0.25">
      <c r="A232" s="22" t="s">
        <v>120</v>
      </c>
      <c r="B232" s="22" t="s">
        <v>511</v>
      </c>
      <c r="C232" s="22" t="s">
        <v>582</v>
      </c>
      <c r="D232" s="22" t="s">
        <v>583</v>
      </c>
      <c r="E232" s="22">
        <v>0</v>
      </c>
      <c r="F232" s="22">
        <v>34053</v>
      </c>
      <c r="G232" s="22">
        <v>0</v>
      </c>
      <c r="H232" s="22">
        <v>0</v>
      </c>
      <c r="I232" s="22">
        <v>9762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195280</v>
      </c>
      <c r="P232" s="22">
        <v>0</v>
      </c>
      <c r="Q232" s="22">
        <v>0</v>
      </c>
      <c r="R232" s="22">
        <v>0</v>
      </c>
      <c r="S232" s="22">
        <v>0</v>
      </c>
      <c r="T232" s="22">
        <v>175388</v>
      </c>
      <c r="U232" s="22">
        <v>166700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6332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587515</v>
      </c>
    </row>
    <row r="233" spans="1:42" x14ac:dyDescent="0.25">
      <c r="A233" s="22" t="s">
        <v>120</v>
      </c>
      <c r="B233" s="22" t="s">
        <v>511</v>
      </c>
      <c r="C233" s="22" t="s">
        <v>584</v>
      </c>
      <c r="D233" s="22" t="s">
        <v>585</v>
      </c>
      <c r="E233" s="22">
        <v>0</v>
      </c>
      <c r="F233" s="22">
        <v>1205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14112</v>
      </c>
      <c r="P233" s="22">
        <v>0</v>
      </c>
      <c r="Q233" s="22">
        <v>0</v>
      </c>
      <c r="R233" s="22">
        <v>0</v>
      </c>
      <c r="S233" s="22">
        <v>0</v>
      </c>
      <c r="T233" s="22">
        <v>91549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106866</v>
      </c>
    </row>
    <row r="234" spans="1:42" x14ac:dyDescent="0.25">
      <c r="A234" s="22" t="s">
        <v>120</v>
      </c>
      <c r="B234" s="22" t="s">
        <v>511</v>
      </c>
      <c r="C234" s="22" t="s">
        <v>586</v>
      </c>
      <c r="D234" s="22" t="s">
        <v>587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19294</v>
      </c>
      <c r="K234" s="22">
        <v>0</v>
      </c>
      <c r="L234" s="22">
        <v>0</v>
      </c>
      <c r="M234" s="22">
        <v>0</v>
      </c>
      <c r="N234" s="22">
        <v>0</v>
      </c>
      <c r="O234" s="22">
        <v>33633</v>
      </c>
      <c r="P234" s="22">
        <v>0</v>
      </c>
      <c r="Q234" s="22">
        <v>0</v>
      </c>
      <c r="R234" s="22">
        <v>0</v>
      </c>
      <c r="S234" s="22">
        <v>0</v>
      </c>
      <c r="T234" s="22">
        <v>55888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108815</v>
      </c>
    </row>
    <row r="235" spans="1:42" x14ac:dyDescent="0.25">
      <c r="A235" s="22" t="s">
        <v>120</v>
      </c>
      <c r="B235" s="22" t="s">
        <v>511</v>
      </c>
      <c r="C235" s="22" t="s">
        <v>588</v>
      </c>
      <c r="D235" s="22" t="s">
        <v>589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42995</v>
      </c>
      <c r="P235" s="22">
        <v>0</v>
      </c>
      <c r="Q235" s="22">
        <v>0</v>
      </c>
      <c r="R235" s="22">
        <v>0</v>
      </c>
      <c r="S235" s="22">
        <v>0</v>
      </c>
      <c r="T235" s="22">
        <v>11797</v>
      </c>
      <c r="U235" s="22">
        <v>257479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312271</v>
      </c>
    </row>
    <row r="236" spans="1:42" x14ac:dyDescent="0.25">
      <c r="A236" s="22" t="s">
        <v>120</v>
      </c>
      <c r="B236" s="22" t="s">
        <v>511</v>
      </c>
      <c r="C236" s="22" t="s">
        <v>590</v>
      </c>
      <c r="D236" s="22" t="s">
        <v>591</v>
      </c>
      <c r="E236" s="22">
        <v>0</v>
      </c>
      <c r="F236" s="22">
        <v>0</v>
      </c>
      <c r="G236" s="22">
        <v>0</v>
      </c>
      <c r="H236" s="22">
        <v>0</v>
      </c>
      <c r="I236" s="22">
        <v>187856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77872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8335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362667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636730</v>
      </c>
    </row>
    <row r="237" spans="1:42" x14ac:dyDescent="0.25">
      <c r="A237" s="22" t="s">
        <v>120</v>
      </c>
      <c r="B237" s="22" t="s">
        <v>511</v>
      </c>
      <c r="C237" s="22" t="s">
        <v>592</v>
      </c>
      <c r="D237" s="22" t="s">
        <v>593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21716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21716</v>
      </c>
    </row>
    <row r="238" spans="1:42" x14ac:dyDescent="0.25">
      <c r="A238" s="22" t="s">
        <v>120</v>
      </c>
      <c r="B238" s="22" t="s">
        <v>511</v>
      </c>
      <c r="C238" s="22" t="s">
        <v>594</v>
      </c>
      <c r="D238" s="22" t="s">
        <v>595</v>
      </c>
      <c r="E238" s="22"/>
      <c r="F238" s="22"/>
      <c r="G238" s="22">
        <v>1366</v>
      </c>
      <c r="H238" s="22"/>
      <c r="I238" s="22">
        <v>5099</v>
      </c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>
        <v>42527</v>
      </c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>
        <v>19224</v>
      </c>
      <c r="AJ238" s="22"/>
      <c r="AK238" s="22"/>
      <c r="AL238" s="22"/>
      <c r="AM238" s="22"/>
      <c r="AN238" s="22"/>
      <c r="AO238" s="22"/>
      <c r="AP238" s="22">
        <v>68216</v>
      </c>
    </row>
    <row r="239" spans="1:42" x14ac:dyDescent="0.25">
      <c r="A239" s="22" t="s">
        <v>120</v>
      </c>
      <c r="B239" s="22" t="s">
        <v>511</v>
      </c>
      <c r="C239" s="22" t="s">
        <v>596</v>
      </c>
      <c r="D239" s="22" t="s">
        <v>597</v>
      </c>
      <c r="E239" s="22">
        <v>0</v>
      </c>
      <c r="F239" s="22">
        <v>3287</v>
      </c>
      <c r="G239" s="22">
        <v>0</v>
      </c>
      <c r="H239" s="22">
        <v>0</v>
      </c>
      <c r="I239" s="22">
        <v>0</v>
      </c>
      <c r="J239" s="22">
        <v>0</v>
      </c>
      <c r="K239" s="22">
        <v>929</v>
      </c>
      <c r="L239" s="22">
        <v>0</v>
      </c>
      <c r="M239" s="22">
        <v>0</v>
      </c>
      <c r="N239" s="22">
        <v>0</v>
      </c>
      <c r="O239" s="22">
        <v>19000</v>
      </c>
      <c r="P239" s="22">
        <v>0</v>
      </c>
      <c r="Q239" s="22">
        <v>0</v>
      </c>
      <c r="R239" s="22">
        <v>0</v>
      </c>
      <c r="S239" s="22">
        <v>0</v>
      </c>
      <c r="T239" s="22">
        <v>6116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646861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676193</v>
      </c>
    </row>
    <row r="240" spans="1:42" x14ac:dyDescent="0.25">
      <c r="A240" s="22" t="s">
        <v>120</v>
      </c>
      <c r="B240" s="22" t="s">
        <v>511</v>
      </c>
      <c r="C240" s="22" t="s">
        <v>598</v>
      </c>
      <c r="D240" s="22" t="s">
        <v>599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367465</v>
      </c>
      <c r="P240" s="22">
        <v>0</v>
      </c>
      <c r="Q240" s="22">
        <v>0</v>
      </c>
      <c r="R240" s="22">
        <v>0</v>
      </c>
      <c r="S240" s="22">
        <v>0</v>
      </c>
      <c r="T240" s="22">
        <v>11064</v>
      </c>
      <c r="U240" s="22">
        <v>11321</v>
      </c>
      <c r="V240" s="22">
        <v>0</v>
      </c>
      <c r="W240" s="22">
        <v>0</v>
      </c>
      <c r="X240" s="22">
        <v>0</v>
      </c>
      <c r="Y240" s="22">
        <v>0</v>
      </c>
      <c r="Z240" s="22">
        <v>3026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96255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489131</v>
      </c>
    </row>
    <row r="241" spans="1:42" x14ac:dyDescent="0.25">
      <c r="A241" s="22" t="s">
        <v>120</v>
      </c>
      <c r="B241" s="22" t="s">
        <v>511</v>
      </c>
      <c r="C241" s="22" t="s">
        <v>600</v>
      </c>
      <c r="D241" s="22" t="s">
        <v>601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22015</v>
      </c>
      <c r="P241" s="22">
        <v>0</v>
      </c>
      <c r="Q241" s="22">
        <v>0</v>
      </c>
      <c r="R241" s="22">
        <v>0</v>
      </c>
      <c r="S241" s="22">
        <v>0</v>
      </c>
      <c r="T241" s="22">
        <v>132401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17704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172120</v>
      </c>
    </row>
    <row r="242" spans="1:42" x14ac:dyDescent="0.25">
      <c r="A242" s="22" t="s">
        <v>120</v>
      </c>
      <c r="B242" s="22" t="s">
        <v>511</v>
      </c>
      <c r="C242" s="22" t="s">
        <v>602</v>
      </c>
      <c r="D242" s="22" t="s">
        <v>603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8456</v>
      </c>
      <c r="P242" s="22">
        <v>0</v>
      </c>
      <c r="Q242" s="22">
        <v>0</v>
      </c>
      <c r="R242" s="22">
        <v>91101</v>
      </c>
      <c r="S242" s="22">
        <v>0</v>
      </c>
      <c r="T242" s="22">
        <v>0</v>
      </c>
      <c r="U242" s="22">
        <v>149641</v>
      </c>
      <c r="V242" s="22">
        <v>34468</v>
      </c>
      <c r="W242" s="22">
        <v>0</v>
      </c>
      <c r="X242" s="22">
        <v>0</v>
      </c>
      <c r="Y242" s="22">
        <v>0</v>
      </c>
      <c r="Z242" s="22">
        <v>0</v>
      </c>
      <c r="AA242" s="22">
        <v>14460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298126</v>
      </c>
    </row>
    <row r="243" spans="1:42" x14ac:dyDescent="0.25">
      <c r="A243" s="22" t="s">
        <v>120</v>
      </c>
      <c r="B243" s="22" t="s">
        <v>511</v>
      </c>
      <c r="C243" s="22" t="s">
        <v>604</v>
      </c>
      <c r="D243" s="22" t="s">
        <v>605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471348</v>
      </c>
      <c r="P243" s="22">
        <v>0</v>
      </c>
      <c r="Q243" s="22">
        <v>0</v>
      </c>
      <c r="R243" s="22">
        <v>0</v>
      </c>
      <c r="S243" s="22">
        <v>0</v>
      </c>
      <c r="T243" s="22">
        <v>164649</v>
      </c>
      <c r="U243" s="22">
        <v>0</v>
      </c>
      <c r="V243" s="22">
        <v>150000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785997</v>
      </c>
    </row>
    <row r="244" spans="1:42" x14ac:dyDescent="0.25">
      <c r="A244" s="22" t="s">
        <v>120</v>
      </c>
      <c r="B244" s="22" t="s">
        <v>511</v>
      </c>
      <c r="C244" s="22" t="s">
        <v>606</v>
      </c>
      <c r="D244" s="22" t="s">
        <v>607</v>
      </c>
      <c r="E244" s="22">
        <v>0</v>
      </c>
      <c r="F244" s="22">
        <v>20148</v>
      </c>
      <c r="G244" s="22">
        <v>0</v>
      </c>
      <c r="H244" s="22">
        <v>0</v>
      </c>
      <c r="I244" s="22">
        <v>106430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126578</v>
      </c>
    </row>
    <row r="245" spans="1:42" x14ac:dyDescent="0.25">
      <c r="A245" s="22" t="s">
        <v>120</v>
      </c>
      <c r="B245" s="22" t="s">
        <v>511</v>
      </c>
      <c r="C245" s="22" t="s">
        <v>608</v>
      </c>
      <c r="D245" s="22" t="s">
        <v>609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5645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5884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11529</v>
      </c>
    </row>
    <row r="246" spans="1:42" x14ac:dyDescent="0.25">
      <c r="A246" s="22" t="s">
        <v>120</v>
      </c>
      <c r="B246" s="22" t="s">
        <v>511</v>
      </c>
      <c r="C246" s="22" t="s">
        <v>610</v>
      </c>
      <c r="D246" s="22" t="s">
        <v>611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107299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107299</v>
      </c>
    </row>
    <row r="247" spans="1:42" x14ac:dyDescent="0.25">
      <c r="A247" s="22" t="s">
        <v>120</v>
      </c>
      <c r="B247" s="22" t="s">
        <v>511</v>
      </c>
      <c r="C247" s="22" t="s">
        <v>612</v>
      </c>
      <c r="D247" s="22" t="s">
        <v>613</v>
      </c>
      <c r="E247" s="22">
        <v>0</v>
      </c>
      <c r="F247" s="22">
        <v>2520</v>
      </c>
      <c r="G247" s="22">
        <v>0</v>
      </c>
      <c r="H247" s="22">
        <v>0</v>
      </c>
      <c r="I247" s="22">
        <v>6006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68192</v>
      </c>
      <c r="P247" s="22">
        <v>0</v>
      </c>
      <c r="Q247" s="22">
        <v>0</v>
      </c>
      <c r="R247" s="22">
        <v>0</v>
      </c>
      <c r="S247" s="22">
        <v>0</v>
      </c>
      <c r="T247" s="22">
        <v>271352</v>
      </c>
      <c r="U247" s="22">
        <v>8914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356984</v>
      </c>
    </row>
    <row r="248" spans="1:42" x14ac:dyDescent="0.25">
      <c r="A248" s="22" t="s">
        <v>120</v>
      </c>
      <c r="B248" s="22" t="s">
        <v>511</v>
      </c>
      <c r="C248" s="22" t="s">
        <v>614</v>
      </c>
      <c r="D248" s="22" t="s">
        <v>615</v>
      </c>
      <c r="E248" s="22"/>
      <c r="F248" s="22"/>
      <c r="G248" s="22"/>
      <c r="H248" s="22"/>
      <c r="I248" s="22">
        <v>2395</v>
      </c>
      <c r="J248" s="22"/>
      <c r="K248" s="22"/>
      <c r="L248" s="22"/>
      <c r="M248" s="22"/>
      <c r="N248" s="22"/>
      <c r="O248" s="22">
        <v>61360</v>
      </c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>
        <v>63755</v>
      </c>
    </row>
    <row r="249" spans="1:42" x14ac:dyDescent="0.25">
      <c r="A249" s="22" t="s">
        <v>120</v>
      </c>
      <c r="B249" s="22" t="s">
        <v>511</v>
      </c>
      <c r="C249" s="22" t="s">
        <v>616</v>
      </c>
      <c r="D249" s="22" t="s">
        <v>617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11654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11654</v>
      </c>
    </row>
    <row r="250" spans="1:42" x14ac:dyDescent="0.25">
      <c r="A250" s="22" t="s">
        <v>120</v>
      </c>
      <c r="B250" s="22" t="s">
        <v>511</v>
      </c>
      <c r="C250" s="22" t="s">
        <v>618</v>
      </c>
      <c r="D250" s="22" t="s">
        <v>619</v>
      </c>
      <c r="E250" s="22">
        <v>0</v>
      </c>
      <c r="F250" s="22">
        <v>810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16646</v>
      </c>
      <c r="P250" s="22">
        <v>0</v>
      </c>
      <c r="Q250" s="22">
        <v>0</v>
      </c>
      <c r="R250" s="22">
        <v>0</v>
      </c>
      <c r="S250" s="22">
        <v>0</v>
      </c>
      <c r="T250" s="22">
        <v>58999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76455</v>
      </c>
    </row>
    <row r="251" spans="1:42" x14ac:dyDescent="0.25">
      <c r="A251" s="22" t="s">
        <v>120</v>
      </c>
      <c r="B251" s="22" t="s">
        <v>511</v>
      </c>
      <c r="C251" s="22" t="s">
        <v>620</v>
      </c>
      <c r="D251" s="22" t="s">
        <v>621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24625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160623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185248</v>
      </c>
    </row>
    <row r="252" spans="1:42" x14ac:dyDescent="0.25">
      <c r="A252" s="22" t="s">
        <v>120</v>
      </c>
      <c r="B252" s="22" t="s">
        <v>511</v>
      </c>
      <c r="C252" s="22" t="s">
        <v>622</v>
      </c>
      <c r="D252" s="22" t="s">
        <v>623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233128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189627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8655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431410</v>
      </c>
    </row>
    <row r="253" spans="1:42" x14ac:dyDescent="0.25">
      <c r="A253" s="22" t="s">
        <v>120</v>
      </c>
      <c r="B253" s="22" t="s">
        <v>511</v>
      </c>
      <c r="C253" s="22" t="s">
        <v>624</v>
      </c>
      <c r="D253" s="22" t="s">
        <v>625</v>
      </c>
      <c r="E253" s="22">
        <v>0</v>
      </c>
      <c r="F253" s="22">
        <v>0</v>
      </c>
      <c r="G253" s="22">
        <v>0</v>
      </c>
      <c r="H253" s="22">
        <v>0</v>
      </c>
      <c r="I253" s="22">
        <v>69702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261166</v>
      </c>
      <c r="P253" s="22">
        <v>0</v>
      </c>
      <c r="Q253" s="22">
        <v>0</v>
      </c>
      <c r="R253" s="22">
        <v>0</v>
      </c>
      <c r="S253" s="22">
        <v>0</v>
      </c>
      <c r="T253" s="22">
        <v>1435</v>
      </c>
      <c r="U253" s="22">
        <v>9382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341685</v>
      </c>
    </row>
    <row r="254" spans="1:42" x14ac:dyDescent="0.25">
      <c r="A254" s="22" t="s">
        <v>120</v>
      </c>
      <c r="B254" s="22" t="s">
        <v>511</v>
      </c>
      <c r="C254" s="22" t="s">
        <v>626</v>
      </c>
      <c r="D254" s="22" t="s">
        <v>627</v>
      </c>
      <c r="E254" s="22">
        <v>0</v>
      </c>
      <c r="F254" s="22">
        <v>3686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3686</v>
      </c>
    </row>
    <row r="255" spans="1:42" x14ac:dyDescent="0.25">
      <c r="A255" s="22" t="s">
        <v>120</v>
      </c>
      <c r="B255" s="22" t="s">
        <v>511</v>
      </c>
      <c r="C255" s="22" t="s">
        <v>628</v>
      </c>
      <c r="D255" s="22" t="s">
        <v>629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178946</v>
      </c>
      <c r="P255" s="22">
        <v>0</v>
      </c>
      <c r="Q255" s="22">
        <v>0</v>
      </c>
      <c r="R255" s="22">
        <v>0</v>
      </c>
      <c r="S255" s="22">
        <v>0</v>
      </c>
      <c r="T255" s="22">
        <v>22285</v>
      </c>
      <c r="U255" s="22">
        <v>47598</v>
      </c>
      <c r="V255" s="22">
        <v>10220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259049</v>
      </c>
    </row>
    <row r="256" spans="1:42" x14ac:dyDescent="0.25">
      <c r="A256" s="22" t="s">
        <v>120</v>
      </c>
      <c r="B256" s="22" t="s">
        <v>511</v>
      </c>
      <c r="C256" s="22" t="s">
        <v>630</v>
      </c>
      <c r="D256" s="22" t="s">
        <v>631</v>
      </c>
      <c r="E256" s="22">
        <v>0</v>
      </c>
      <c r="F256" s="22">
        <v>0</v>
      </c>
      <c r="G256" s="22">
        <v>0</v>
      </c>
      <c r="H256" s="22">
        <v>0</v>
      </c>
      <c r="I256" s="22">
        <v>12136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55103</v>
      </c>
      <c r="U256" s="22">
        <v>0</v>
      </c>
      <c r="V256" s="22">
        <v>8000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75239</v>
      </c>
    </row>
    <row r="257" spans="1:42" x14ac:dyDescent="0.25">
      <c r="A257" s="22" t="s">
        <v>120</v>
      </c>
      <c r="B257" s="22" t="s">
        <v>511</v>
      </c>
      <c r="C257" s="22" t="s">
        <v>632</v>
      </c>
      <c r="D257" s="22" t="s">
        <v>633</v>
      </c>
      <c r="E257" s="22">
        <v>0</v>
      </c>
      <c r="F257" s="22">
        <v>0</v>
      </c>
      <c r="G257" s="22">
        <v>0</v>
      </c>
      <c r="H257" s="22">
        <v>0</v>
      </c>
      <c r="I257" s="22">
        <v>756278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6250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1168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763696</v>
      </c>
    </row>
    <row r="258" spans="1:42" x14ac:dyDescent="0.25">
      <c r="A258" s="22" t="s">
        <v>120</v>
      </c>
      <c r="B258" s="22" t="s">
        <v>511</v>
      </c>
      <c r="C258" s="22" t="s">
        <v>634</v>
      </c>
      <c r="D258" s="22" t="s">
        <v>635</v>
      </c>
      <c r="E258" s="22">
        <v>0</v>
      </c>
      <c r="F258" s="22">
        <v>26049</v>
      </c>
      <c r="G258" s="22">
        <v>0</v>
      </c>
      <c r="H258" s="22">
        <v>0</v>
      </c>
      <c r="I258" s="22">
        <v>34473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291887</v>
      </c>
      <c r="P258" s="22">
        <v>0</v>
      </c>
      <c r="Q258" s="22">
        <v>0</v>
      </c>
      <c r="R258" s="22">
        <v>0</v>
      </c>
      <c r="S258" s="22">
        <v>0</v>
      </c>
      <c r="T258" s="22">
        <v>55524</v>
      </c>
      <c r="U258" s="22">
        <v>14745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86628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509306</v>
      </c>
    </row>
    <row r="259" spans="1:42" x14ac:dyDescent="0.25">
      <c r="A259" s="22" t="s">
        <v>120</v>
      </c>
      <c r="B259" s="22" t="s">
        <v>511</v>
      </c>
      <c r="C259" s="22" t="s">
        <v>636</v>
      </c>
      <c r="D259" s="22" t="s">
        <v>637</v>
      </c>
      <c r="E259" s="22">
        <v>0</v>
      </c>
      <c r="F259" s="22">
        <v>3598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492822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7848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504268</v>
      </c>
    </row>
    <row r="260" spans="1:42" x14ac:dyDescent="0.25">
      <c r="A260" s="22" t="s">
        <v>120</v>
      </c>
      <c r="B260" s="22" t="s">
        <v>511</v>
      </c>
      <c r="C260" s="22" t="s">
        <v>638</v>
      </c>
      <c r="D260" s="22" t="s">
        <v>639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101365</v>
      </c>
      <c r="U260" s="22">
        <v>0</v>
      </c>
      <c r="V260" s="22">
        <v>10000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111365</v>
      </c>
    </row>
    <row r="261" spans="1:42" x14ac:dyDescent="0.25">
      <c r="A261" s="22" t="s">
        <v>120</v>
      </c>
      <c r="B261" s="22" t="s">
        <v>511</v>
      </c>
      <c r="C261" s="22" t="s">
        <v>640</v>
      </c>
      <c r="D261" s="22" t="s">
        <v>641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211580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211580</v>
      </c>
    </row>
    <row r="262" spans="1:42" x14ac:dyDescent="0.25">
      <c r="A262" s="22" t="s">
        <v>120</v>
      </c>
      <c r="B262" s="22" t="s">
        <v>511</v>
      </c>
      <c r="C262" s="22" t="s">
        <v>642</v>
      </c>
      <c r="D262" s="22" t="s">
        <v>643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50552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50552</v>
      </c>
    </row>
    <row r="263" spans="1:42" x14ac:dyDescent="0.25">
      <c r="A263" s="22" t="s">
        <v>120</v>
      </c>
      <c r="B263" s="22" t="s">
        <v>511</v>
      </c>
      <c r="C263" s="22" t="s">
        <v>644</v>
      </c>
      <c r="D263" s="22" t="s">
        <v>645</v>
      </c>
      <c r="E263" s="22">
        <v>0</v>
      </c>
      <c r="F263" s="22">
        <v>0</v>
      </c>
      <c r="G263" s="22">
        <v>0</v>
      </c>
      <c r="H263" s="22">
        <v>0</v>
      </c>
      <c r="I263" s="22">
        <v>38520</v>
      </c>
      <c r="J263" s="22">
        <v>0</v>
      </c>
      <c r="K263" s="22">
        <v>7525</v>
      </c>
      <c r="L263" s="22">
        <v>0</v>
      </c>
      <c r="M263" s="22">
        <v>0</v>
      </c>
      <c r="N263" s="22">
        <v>0</v>
      </c>
      <c r="O263" s="22">
        <v>304798</v>
      </c>
      <c r="P263" s="22">
        <v>0</v>
      </c>
      <c r="Q263" s="22">
        <v>0</v>
      </c>
      <c r="R263" s="22">
        <v>0</v>
      </c>
      <c r="S263" s="22">
        <v>0</v>
      </c>
      <c r="T263" s="22">
        <v>230993</v>
      </c>
      <c r="U263" s="22">
        <v>0</v>
      </c>
      <c r="V263" s="22">
        <v>23589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6318</v>
      </c>
      <c r="AJ263" s="22">
        <v>5110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616853</v>
      </c>
    </row>
    <row r="264" spans="1:42" x14ac:dyDescent="0.25">
      <c r="A264" s="22" t="s">
        <v>120</v>
      </c>
      <c r="B264" s="22" t="s">
        <v>511</v>
      </c>
      <c r="C264" s="22" t="s">
        <v>646</v>
      </c>
      <c r="D264" s="22" t="s">
        <v>647</v>
      </c>
      <c r="E264" s="22">
        <v>0</v>
      </c>
      <c r="F264" s="22">
        <v>0</v>
      </c>
      <c r="G264" s="22">
        <v>0</v>
      </c>
      <c r="H264" s="22">
        <v>0</v>
      </c>
      <c r="I264" s="22">
        <v>7955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22584</v>
      </c>
      <c r="P264" s="22">
        <v>0</v>
      </c>
      <c r="Q264" s="22">
        <v>0</v>
      </c>
      <c r="R264" s="22">
        <v>0</v>
      </c>
      <c r="S264" s="22">
        <v>59062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15565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105166</v>
      </c>
    </row>
    <row r="265" spans="1:42" x14ac:dyDescent="0.25">
      <c r="A265" s="22" t="s">
        <v>120</v>
      </c>
      <c r="B265" s="22" t="s">
        <v>511</v>
      </c>
      <c r="C265" s="22" t="s">
        <v>648</v>
      </c>
      <c r="D265" s="22" t="s">
        <v>649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36392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36392</v>
      </c>
    </row>
    <row r="266" spans="1:42" x14ac:dyDescent="0.25">
      <c r="A266" s="22" t="s">
        <v>120</v>
      </c>
      <c r="B266" s="22" t="s">
        <v>511</v>
      </c>
      <c r="C266" s="22" t="s">
        <v>650</v>
      </c>
      <c r="D266" s="22" t="s">
        <v>651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171084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171084</v>
      </c>
    </row>
    <row r="267" spans="1:42" x14ac:dyDescent="0.25">
      <c r="A267" s="22" t="s">
        <v>120</v>
      </c>
      <c r="B267" s="22" t="s">
        <v>511</v>
      </c>
      <c r="C267" s="22" t="s">
        <v>652</v>
      </c>
      <c r="D267" s="22" t="s">
        <v>653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253829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64454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318283</v>
      </c>
    </row>
    <row r="268" spans="1:42" x14ac:dyDescent="0.25">
      <c r="A268" s="22" t="s">
        <v>120</v>
      </c>
      <c r="B268" s="22" t="s">
        <v>511</v>
      </c>
      <c r="C268" s="22" t="s">
        <v>654</v>
      </c>
      <c r="D268" s="22" t="s">
        <v>655</v>
      </c>
      <c r="E268" s="22">
        <v>0</v>
      </c>
      <c r="F268" s="22">
        <v>8050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53800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2343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44400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108593</v>
      </c>
    </row>
    <row r="269" spans="1:42" x14ac:dyDescent="0.25">
      <c r="A269" s="22" t="s">
        <v>120</v>
      </c>
      <c r="B269" s="22" t="s">
        <v>511</v>
      </c>
      <c r="C269" s="22" t="s">
        <v>656</v>
      </c>
      <c r="D269" s="22" t="s">
        <v>657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30826</v>
      </c>
      <c r="P269" s="22">
        <v>0</v>
      </c>
      <c r="Q269" s="22">
        <v>0</v>
      </c>
      <c r="R269" s="22">
        <v>174608</v>
      </c>
      <c r="S269" s="22">
        <v>0</v>
      </c>
      <c r="T269" s="22">
        <v>0</v>
      </c>
      <c r="U269" s="22">
        <v>3000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8995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217429</v>
      </c>
    </row>
    <row r="270" spans="1:42" x14ac:dyDescent="0.25">
      <c r="A270" s="22" t="s">
        <v>120</v>
      </c>
      <c r="B270" s="22" t="s">
        <v>511</v>
      </c>
      <c r="C270" s="22" t="s">
        <v>658</v>
      </c>
      <c r="D270" s="22" t="s">
        <v>659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149897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53930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12001</v>
      </c>
      <c r="AE270" s="22">
        <v>0</v>
      </c>
      <c r="AF270" s="22">
        <v>0</v>
      </c>
      <c r="AG270" s="22">
        <v>0</v>
      </c>
      <c r="AH270" s="22">
        <v>0</v>
      </c>
      <c r="AI270" s="22">
        <v>53604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269432</v>
      </c>
    </row>
    <row r="271" spans="1:42" x14ac:dyDescent="0.25">
      <c r="A271" s="22" t="s">
        <v>120</v>
      </c>
      <c r="B271" s="22" t="s">
        <v>511</v>
      </c>
      <c r="C271" s="22" t="s">
        <v>660</v>
      </c>
      <c r="D271" s="22" t="s">
        <v>661</v>
      </c>
      <c r="E271" s="22">
        <v>0</v>
      </c>
      <c r="F271" s="22">
        <v>0</v>
      </c>
      <c r="G271" s="22">
        <v>0</v>
      </c>
      <c r="H271" s="22">
        <v>0</v>
      </c>
      <c r="I271" s="22">
        <v>22522</v>
      </c>
      <c r="J271" s="22">
        <v>0</v>
      </c>
      <c r="K271" s="22">
        <v>0</v>
      </c>
      <c r="L271" s="22">
        <v>0</v>
      </c>
      <c r="M271" s="22">
        <v>0</v>
      </c>
      <c r="N271" s="22">
        <v>18750</v>
      </c>
      <c r="O271" s="22">
        <v>86680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170000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297952</v>
      </c>
    </row>
    <row r="272" spans="1:42" x14ac:dyDescent="0.25">
      <c r="A272" s="22" t="s">
        <v>120</v>
      </c>
      <c r="B272" s="22" t="s">
        <v>511</v>
      </c>
      <c r="C272" s="22" t="s">
        <v>662</v>
      </c>
      <c r="D272" s="22" t="s">
        <v>663</v>
      </c>
      <c r="E272" s="22">
        <v>0</v>
      </c>
      <c r="F272" s="22">
        <v>4592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38623</v>
      </c>
      <c r="P272" s="22">
        <v>0</v>
      </c>
      <c r="Q272" s="22">
        <v>0</v>
      </c>
      <c r="R272" s="22">
        <v>0</v>
      </c>
      <c r="S272" s="22">
        <v>0</v>
      </c>
      <c r="T272" s="22">
        <v>178690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30128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252033</v>
      </c>
    </row>
    <row r="273" spans="1:42" x14ac:dyDescent="0.25">
      <c r="A273" s="22" t="s">
        <v>120</v>
      </c>
      <c r="B273" s="22" t="s">
        <v>511</v>
      </c>
      <c r="C273" s="22" t="s">
        <v>664</v>
      </c>
      <c r="D273" s="22" t="s">
        <v>665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120</v>
      </c>
      <c r="B274" s="22" t="s">
        <v>511</v>
      </c>
      <c r="C274" s="22" t="s">
        <v>666</v>
      </c>
      <c r="D274" s="22" t="s">
        <v>667</v>
      </c>
      <c r="E274" s="22">
        <v>0</v>
      </c>
      <c r="F274" s="22">
        <v>0</v>
      </c>
      <c r="G274" s="22">
        <v>0</v>
      </c>
      <c r="H274" s="22">
        <v>0</v>
      </c>
      <c r="I274" s="22">
        <v>7300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273117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280417</v>
      </c>
    </row>
    <row r="275" spans="1:42" x14ac:dyDescent="0.25">
      <c r="A275" s="22" t="s">
        <v>120</v>
      </c>
      <c r="B275" s="22" t="s">
        <v>511</v>
      </c>
      <c r="C275" s="22" t="s">
        <v>668</v>
      </c>
      <c r="D275" s="22" t="s">
        <v>669</v>
      </c>
      <c r="E275" s="22">
        <v>0</v>
      </c>
      <c r="F275" s="22">
        <v>312448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9350</v>
      </c>
      <c r="O275" s="22">
        <v>7700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329498</v>
      </c>
    </row>
    <row r="276" spans="1:42" x14ac:dyDescent="0.25">
      <c r="A276" s="22" t="s">
        <v>120</v>
      </c>
      <c r="B276" s="22" t="s">
        <v>511</v>
      </c>
      <c r="C276" s="22" t="s">
        <v>670</v>
      </c>
      <c r="D276" s="22" t="s">
        <v>671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3896</v>
      </c>
      <c r="O276" s="22">
        <v>168472</v>
      </c>
      <c r="P276" s="22">
        <v>0</v>
      </c>
      <c r="Q276" s="22">
        <v>0</v>
      </c>
      <c r="R276" s="22">
        <v>0</v>
      </c>
      <c r="S276" s="22">
        <v>0</v>
      </c>
      <c r="T276" s="22">
        <v>17822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190190</v>
      </c>
    </row>
    <row r="277" spans="1:42" x14ac:dyDescent="0.25">
      <c r="A277" s="22" t="s">
        <v>120</v>
      </c>
      <c r="B277" s="22" t="s">
        <v>511</v>
      </c>
      <c r="C277" s="22" t="s">
        <v>672</v>
      </c>
      <c r="D277" s="22" t="s">
        <v>673</v>
      </c>
      <c r="E277" s="22">
        <v>0</v>
      </c>
      <c r="F277" s="22">
        <v>0</v>
      </c>
      <c r="G277" s="22">
        <v>0</v>
      </c>
      <c r="H277" s="22">
        <v>0</v>
      </c>
      <c r="I277" s="22">
        <v>19136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24709</v>
      </c>
      <c r="P277" s="22">
        <v>0</v>
      </c>
      <c r="Q277" s="22">
        <v>0</v>
      </c>
      <c r="R277" s="22">
        <v>0</v>
      </c>
      <c r="S277" s="22">
        <v>0</v>
      </c>
      <c r="T277" s="22">
        <v>1584716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1628561</v>
      </c>
    </row>
    <row r="278" spans="1:42" x14ac:dyDescent="0.25">
      <c r="A278" s="22" t="s">
        <v>120</v>
      </c>
      <c r="B278" s="22" t="s">
        <v>511</v>
      </c>
      <c r="C278" s="22" t="s">
        <v>674</v>
      </c>
      <c r="D278" s="22" t="s">
        <v>675</v>
      </c>
      <c r="E278" s="22">
        <v>0</v>
      </c>
      <c r="F278" s="22">
        <v>17406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23193</v>
      </c>
      <c r="M278" s="22">
        <v>0</v>
      </c>
      <c r="N278" s="22">
        <v>0</v>
      </c>
      <c r="O278" s="22">
        <v>56939</v>
      </c>
      <c r="P278" s="22">
        <v>0</v>
      </c>
      <c r="Q278" s="22">
        <v>0</v>
      </c>
      <c r="R278" s="22">
        <v>0</v>
      </c>
      <c r="S278" s="22">
        <v>0</v>
      </c>
      <c r="T278" s="22">
        <v>260314</v>
      </c>
      <c r="U278" s="22">
        <v>0</v>
      </c>
      <c r="V278" s="22">
        <v>10300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368152</v>
      </c>
    </row>
    <row r="279" spans="1:42" x14ac:dyDescent="0.25">
      <c r="A279" s="22" t="s">
        <v>120</v>
      </c>
      <c r="B279" s="22" t="s">
        <v>511</v>
      </c>
      <c r="C279" s="22" t="s">
        <v>676</v>
      </c>
      <c r="D279" s="22" t="s">
        <v>677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326906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5031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331937</v>
      </c>
    </row>
    <row r="280" spans="1:42" x14ac:dyDescent="0.25">
      <c r="A280" s="22" t="s">
        <v>120</v>
      </c>
      <c r="B280" s="22" t="s">
        <v>511</v>
      </c>
      <c r="C280" s="22" t="s">
        <v>678</v>
      </c>
      <c r="D280" s="22" t="s">
        <v>679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66499</v>
      </c>
      <c r="O280" s="22">
        <v>18360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84859</v>
      </c>
    </row>
    <row r="281" spans="1:42" x14ac:dyDescent="0.25">
      <c r="A281" s="22" t="s">
        <v>120</v>
      </c>
      <c r="B281" s="22" t="s">
        <v>511</v>
      </c>
      <c r="C281" s="22" t="s">
        <v>680</v>
      </c>
      <c r="D281" s="22" t="s">
        <v>681</v>
      </c>
      <c r="E281" s="22">
        <v>0</v>
      </c>
      <c r="F281" s="22">
        <v>2709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53981</v>
      </c>
      <c r="P281" s="22">
        <v>0</v>
      </c>
      <c r="Q281" s="22">
        <v>0</v>
      </c>
      <c r="R281" s="22">
        <v>0</v>
      </c>
      <c r="S281" s="22">
        <v>0</v>
      </c>
      <c r="T281" s="22">
        <v>66299</v>
      </c>
      <c r="U281" s="22">
        <v>339491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462480</v>
      </c>
    </row>
    <row r="282" spans="1:42" x14ac:dyDescent="0.25">
      <c r="A282" s="22" t="s">
        <v>120</v>
      </c>
      <c r="B282" s="22" t="s">
        <v>511</v>
      </c>
      <c r="C282" s="22" t="s">
        <v>682</v>
      </c>
      <c r="D282" s="22" t="s">
        <v>683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53088</v>
      </c>
      <c r="O282" s="22">
        <v>369285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461704</v>
      </c>
      <c r="AJ282" s="22">
        <v>244347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1128424</v>
      </c>
    </row>
    <row r="283" spans="1:42" x14ac:dyDescent="0.25">
      <c r="A283" s="22" t="s">
        <v>120</v>
      </c>
      <c r="B283" s="22" t="s">
        <v>511</v>
      </c>
      <c r="C283" s="22" t="s">
        <v>684</v>
      </c>
      <c r="D283" s="22" t="s">
        <v>685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182291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182291</v>
      </c>
    </row>
    <row r="284" spans="1:42" x14ac:dyDescent="0.25">
      <c r="A284" s="22" t="s">
        <v>120</v>
      </c>
      <c r="B284" s="22" t="s">
        <v>511</v>
      </c>
      <c r="C284" s="22" t="s">
        <v>686</v>
      </c>
      <c r="D284" s="22" t="s">
        <v>687</v>
      </c>
      <c r="E284" s="22">
        <v>0</v>
      </c>
      <c r="F284" s="22">
        <v>12400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20310</v>
      </c>
      <c r="O284" s="22">
        <v>1055715</v>
      </c>
      <c r="P284" s="22">
        <v>0</v>
      </c>
      <c r="Q284" s="22">
        <v>0</v>
      </c>
      <c r="R284" s="22">
        <v>0</v>
      </c>
      <c r="S284" s="22">
        <v>0</v>
      </c>
      <c r="T284" s="22">
        <v>677586</v>
      </c>
      <c r="U284" s="22">
        <v>162819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1928830</v>
      </c>
    </row>
    <row r="285" spans="1:42" x14ac:dyDescent="0.25">
      <c r="A285" s="22" t="s">
        <v>120</v>
      </c>
      <c r="B285" s="22" t="s">
        <v>511</v>
      </c>
      <c r="C285" s="22" t="s">
        <v>688</v>
      </c>
      <c r="D285" s="22" t="s">
        <v>689</v>
      </c>
      <c r="E285" s="22">
        <v>0</v>
      </c>
      <c r="F285" s="22">
        <v>0</v>
      </c>
      <c r="G285" s="22">
        <v>0</v>
      </c>
      <c r="H285" s="22">
        <v>0</v>
      </c>
      <c r="I285" s="22">
        <v>43801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22400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35485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101686</v>
      </c>
    </row>
    <row r="286" spans="1:42" x14ac:dyDescent="0.25">
      <c r="A286" s="22" t="s">
        <v>120</v>
      </c>
      <c r="B286" s="22" t="s">
        <v>511</v>
      </c>
      <c r="C286" s="22" t="s">
        <v>690</v>
      </c>
      <c r="D286" s="22" t="s">
        <v>691</v>
      </c>
      <c r="E286" s="22">
        <v>0</v>
      </c>
      <c r="F286" s="22">
        <v>19987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193574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4137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34898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252596</v>
      </c>
    </row>
    <row r="287" spans="1:42" x14ac:dyDescent="0.25">
      <c r="A287" s="22" t="s">
        <v>120</v>
      </c>
      <c r="B287" s="22" t="s">
        <v>511</v>
      </c>
      <c r="C287" s="22" t="s">
        <v>692</v>
      </c>
      <c r="D287" s="22" t="s">
        <v>693</v>
      </c>
      <c r="E287" s="22">
        <v>0</v>
      </c>
      <c r="F287" s="22">
        <v>17309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461266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34320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512895</v>
      </c>
    </row>
    <row r="288" spans="1:42" x14ac:dyDescent="0.25">
      <c r="A288" s="22" t="s">
        <v>120</v>
      </c>
      <c r="B288" s="22" t="s">
        <v>511</v>
      </c>
      <c r="C288" s="22" t="s">
        <v>694</v>
      </c>
      <c r="D288" s="22" t="s">
        <v>695</v>
      </c>
      <c r="E288" s="22">
        <v>0</v>
      </c>
      <c r="F288" s="22">
        <v>2241</v>
      </c>
      <c r="G288" s="22">
        <v>0</v>
      </c>
      <c r="H288" s="22">
        <v>0</v>
      </c>
      <c r="I288" s="22">
        <v>2995</v>
      </c>
      <c r="J288" s="22">
        <v>0</v>
      </c>
      <c r="K288" s="22">
        <v>0</v>
      </c>
      <c r="L288" s="22">
        <v>0</v>
      </c>
      <c r="M288" s="22">
        <v>0</v>
      </c>
      <c r="N288" s="22">
        <v>16800</v>
      </c>
      <c r="O288" s="22">
        <v>63997</v>
      </c>
      <c r="P288" s="22">
        <v>0</v>
      </c>
      <c r="Q288" s="22">
        <v>0</v>
      </c>
      <c r="R288" s="22">
        <v>0</v>
      </c>
      <c r="S288" s="22">
        <v>0</v>
      </c>
      <c r="T288" s="22">
        <v>394440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480473</v>
      </c>
    </row>
    <row r="289" spans="1:42" x14ac:dyDescent="0.25">
      <c r="A289" s="22" t="s">
        <v>120</v>
      </c>
      <c r="B289" s="22" t="s">
        <v>511</v>
      </c>
      <c r="C289" s="22" t="s">
        <v>696</v>
      </c>
      <c r="D289" s="22" t="s">
        <v>697</v>
      </c>
      <c r="E289" s="22">
        <v>0</v>
      </c>
      <c r="F289" s="22">
        <v>4715</v>
      </c>
      <c r="G289" s="22">
        <v>0</v>
      </c>
      <c r="H289" s="22">
        <v>0</v>
      </c>
      <c r="I289" s="22">
        <v>98912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11674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43965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159266</v>
      </c>
    </row>
    <row r="290" spans="1:42" x14ac:dyDescent="0.25">
      <c r="A290" s="22" t="s">
        <v>120</v>
      </c>
      <c r="B290" s="22" t="s">
        <v>511</v>
      </c>
      <c r="C290" s="22" t="s">
        <v>698</v>
      </c>
      <c r="D290" s="22" t="s">
        <v>699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120</v>
      </c>
      <c r="B291" s="22" t="s">
        <v>511</v>
      </c>
      <c r="C291" s="22" t="s">
        <v>700</v>
      </c>
      <c r="D291" s="22" t="s">
        <v>701</v>
      </c>
      <c r="E291" s="22">
        <v>0</v>
      </c>
      <c r="F291" s="22">
        <v>5000</v>
      </c>
      <c r="G291" s="22">
        <v>0</v>
      </c>
      <c r="H291" s="22">
        <v>0</v>
      </c>
      <c r="I291" s="22">
        <v>34689</v>
      </c>
      <c r="J291" s="22">
        <v>0</v>
      </c>
      <c r="K291" s="22">
        <v>4778</v>
      </c>
      <c r="L291" s="22">
        <v>0</v>
      </c>
      <c r="M291" s="22">
        <v>0</v>
      </c>
      <c r="N291" s="22">
        <v>0</v>
      </c>
      <c r="O291" s="22">
        <v>31097</v>
      </c>
      <c r="P291" s="22">
        <v>0</v>
      </c>
      <c r="Q291" s="22">
        <v>0</v>
      </c>
      <c r="R291" s="22">
        <v>0</v>
      </c>
      <c r="S291" s="22">
        <v>0</v>
      </c>
      <c r="T291" s="22">
        <v>76529</v>
      </c>
      <c r="U291" s="22">
        <v>27305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473466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652864</v>
      </c>
    </row>
    <row r="292" spans="1:42" x14ac:dyDescent="0.25">
      <c r="A292" s="22" t="s">
        <v>120</v>
      </c>
      <c r="B292" s="22" t="s">
        <v>511</v>
      </c>
      <c r="C292" s="22" t="s">
        <v>702</v>
      </c>
      <c r="D292" s="22" t="s">
        <v>703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52099</v>
      </c>
      <c r="P292" s="22">
        <v>0</v>
      </c>
      <c r="Q292" s="22">
        <v>0</v>
      </c>
      <c r="R292" s="22">
        <v>0</v>
      </c>
      <c r="S292" s="22">
        <v>0</v>
      </c>
      <c r="T292" s="22">
        <v>71452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123551</v>
      </c>
    </row>
    <row r="293" spans="1:42" x14ac:dyDescent="0.25">
      <c r="A293" s="22" t="s">
        <v>120</v>
      </c>
      <c r="B293" s="22" t="s">
        <v>511</v>
      </c>
      <c r="C293" s="22" t="s">
        <v>704</v>
      </c>
      <c r="D293" s="22" t="s">
        <v>705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1500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4300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5800</v>
      </c>
    </row>
    <row r="294" spans="1:42" x14ac:dyDescent="0.25">
      <c r="A294" s="22" t="s">
        <v>120</v>
      </c>
      <c r="B294" s="22" t="s">
        <v>706</v>
      </c>
      <c r="C294" s="22" t="s">
        <v>707</v>
      </c>
      <c r="D294" s="22" t="s">
        <v>708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12357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12357</v>
      </c>
    </row>
    <row r="295" spans="1:42" x14ac:dyDescent="0.25">
      <c r="A295" s="22" t="s">
        <v>120</v>
      </c>
      <c r="B295" s="22" t="s">
        <v>706</v>
      </c>
      <c r="C295" s="22" t="s">
        <v>709</v>
      </c>
      <c r="D295" s="22" t="s">
        <v>710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11880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11880</v>
      </c>
    </row>
    <row r="296" spans="1:42" x14ac:dyDescent="0.25">
      <c r="A296" s="22" t="s">
        <v>120</v>
      </c>
      <c r="B296" s="22" t="s">
        <v>706</v>
      </c>
      <c r="C296" s="22" t="s">
        <v>711</v>
      </c>
      <c r="D296" s="22" t="s">
        <v>712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21135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21135</v>
      </c>
    </row>
    <row r="297" spans="1:42" x14ac:dyDescent="0.25">
      <c r="A297" s="22" t="s">
        <v>120</v>
      </c>
      <c r="B297" s="22" t="s">
        <v>706</v>
      </c>
      <c r="C297" s="22" t="s">
        <v>713</v>
      </c>
      <c r="D297" s="22" t="s">
        <v>714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120</v>
      </c>
      <c r="B298" s="22" t="s">
        <v>706</v>
      </c>
      <c r="C298" s="22" t="s">
        <v>715</v>
      </c>
      <c r="D298" s="22" t="s">
        <v>716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120</v>
      </c>
      <c r="B299" s="22" t="s">
        <v>706</v>
      </c>
      <c r="C299" s="22" t="s">
        <v>717</v>
      </c>
      <c r="D299" s="22" t="s">
        <v>718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9293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9293</v>
      </c>
    </row>
    <row r="300" spans="1:42" x14ac:dyDescent="0.25">
      <c r="A300" s="22" t="s">
        <v>120</v>
      </c>
      <c r="B300" s="22" t="s">
        <v>706</v>
      </c>
      <c r="C300" s="22" t="s">
        <v>719</v>
      </c>
      <c r="D300" s="22" t="s">
        <v>720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22330</v>
      </c>
      <c r="P300" s="22">
        <v>0</v>
      </c>
      <c r="Q300" s="22">
        <v>0</v>
      </c>
      <c r="R300" s="22">
        <v>11610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33940</v>
      </c>
    </row>
    <row r="301" spans="1:42" x14ac:dyDescent="0.25">
      <c r="A301" s="22" t="s">
        <v>120</v>
      </c>
      <c r="B301" s="22" t="s">
        <v>706</v>
      </c>
      <c r="C301" s="22" t="s">
        <v>721</v>
      </c>
      <c r="D301" s="22" t="s">
        <v>722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120</v>
      </c>
      <c r="B302" s="22" t="s">
        <v>706</v>
      </c>
      <c r="C302" s="22" t="s">
        <v>723</v>
      </c>
      <c r="D302" s="22" t="s">
        <v>724</v>
      </c>
      <c r="E302" s="22">
        <v>0</v>
      </c>
      <c r="F302" s="22">
        <v>2510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40500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43010</v>
      </c>
    </row>
    <row r="303" spans="1:42" x14ac:dyDescent="0.25">
      <c r="A303" s="22" t="s">
        <v>120</v>
      </c>
      <c r="B303" s="22" t="s">
        <v>706</v>
      </c>
      <c r="C303" s="22" t="s">
        <v>725</v>
      </c>
      <c r="D303" s="22" t="s">
        <v>726</v>
      </c>
      <c r="E303" s="22">
        <v>0</v>
      </c>
      <c r="F303" s="22">
        <v>0</v>
      </c>
      <c r="G303" s="22">
        <v>0</v>
      </c>
      <c r="H303" s="22">
        <v>0</v>
      </c>
      <c r="I303" s="22">
        <v>7497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7497</v>
      </c>
    </row>
    <row r="304" spans="1:42" x14ac:dyDescent="0.25">
      <c r="A304" s="22" t="s">
        <v>120</v>
      </c>
      <c r="B304" s="22" t="s">
        <v>706</v>
      </c>
      <c r="C304" s="22" t="s">
        <v>727</v>
      </c>
      <c r="D304" s="22" t="s">
        <v>728</v>
      </c>
      <c r="E304" s="22">
        <v>0</v>
      </c>
      <c r="F304" s="22">
        <v>2510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200275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141695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344480</v>
      </c>
    </row>
    <row r="305" spans="1:42" x14ac:dyDescent="0.25">
      <c r="A305" s="22" t="s">
        <v>120</v>
      </c>
      <c r="B305" s="22" t="s">
        <v>706</v>
      </c>
      <c r="C305" s="22" t="s">
        <v>729</v>
      </c>
      <c r="D305" s="22" t="s">
        <v>730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20666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20666</v>
      </c>
    </row>
    <row r="306" spans="1:42" x14ac:dyDescent="0.25">
      <c r="A306" s="22" t="s">
        <v>120</v>
      </c>
      <c r="B306" s="22" t="s">
        <v>706</v>
      </c>
      <c r="C306" s="22" t="s">
        <v>731</v>
      </c>
      <c r="D306" s="22" t="s">
        <v>732</v>
      </c>
      <c r="E306" s="22">
        <v>0</v>
      </c>
      <c r="F306" s="22">
        <v>73520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27467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85000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185987</v>
      </c>
    </row>
    <row r="307" spans="1:42" x14ac:dyDescent="0.25">
      <c r="A307" s="22" t="s">
        <v>120</v>
      </c>
      <c r="B307" s="22" t="s">
        <v>706</v>
      </c>
      <c r="C307" s="22" t="s">
        <v>733</v>
      </c>
      <c r="D307" s="22" t="s">
        <v>734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120</v>
      </c>
      <c r="B308" s="22" t="s">
        <v>706</v>
      </c>
      <c r="C308" s="22" t="s">
        <v>735</v>
      </c>
      <c r="D308" s="22" t="s">
        <v>736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18963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3266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22229</v>
      </c>
    </row>
    <row r="309" spans="1:42" x14ac:dyDescent="0.25">
      <c r="A309" s="22" t="s">
        <v>120</v>
      </c>
      <c r="B309" s="22" t="s">
        <v>706</v>
      </c>
      <c r="C309" s="22" t="s">
        <v>737</v>
      </c>
      <c r="D309" s="22" t="s">
        <v>738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120</v>
      </c>
      <c r="B310" s="22" t="s">
        <v>706</v>
      </c>
      <c r="C310" s="22" t="s">
        <v>739</v>
      </c>
      <c r="D310" s="22" t="s">
        <v>740</v>
      </c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>
        <v>0</v>
      </c>
    </row>
    <row r="311" spans="1:42" x14ac:dyDescent="0.25">
      <c r="A311" s="22" t="s">
        <v>120</v>
      </c>
      <c r="B311" s="22" t="s">
        <v>706</v>
      </c>
      <c r="C311" s="22" t="s">
        <v>741</v>
      </c>
      <c r="D311" s="22" t="s">
        <v>742</v>
      </c>
      <c r="E311" s="22">
        <v>0</v>
      </c>
      <c r="F311" s="22">
        <v>2045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42147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44192</v>
      </c>
    </row>
    <row r="312" spans="1:42" x14ac:dyDescent="0.25">
      <c r="A312" s="22" t="s">
        <v>120</v>
      </c>
      <c r="B312" s="22" t="s">
        <v>706</v>
      </c>
      <c r="C312" s="22" t="s">
        <v>743</v>
      </c>
      <c r="D312" s="22" t="s">
        <v>744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120</v>
      </c>
      <c r="B313" s="22" t="s">
        <v>706</v>
      </c>
      <c r="C313" s="22" t="s">
        <v>745</v>
      </c>
      <c r="D313" s="22" t="s">
        <v>746</v>
      </c>
      <c r="E313" s="22">
        <v>0</v>
      </c>
      <c r="F313" s="22">
        <v>2077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2077</v>
      </c>
    </row>
    <row r="314" spans="1:42" x14ac:dyDescent="0.25">
      <c r="A314" s="22" t="s">
        <v>120</v>
      </c>
      <c r="B314" s="22" t="s">
        <v>706</v>
      </c>
      <c r="C314" s="22" t="s">
        <v>747</v>
      </c>
      <c r="D314" s="22" t="s">
        <v>748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5823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5823</v>
      </c>
    </row>
    <row r="315" spans="1:42" x14ac:dyDescent="0.25">
      <c r="A315" s="22" t="s">
        <v>120</v>
      </c>
      <c r="B315" s="22" t="s">
        <v>706</v>
      </c>
      <c r="C315" s="22" t="s">
        <v>749</v>
      </c>
      <c r="D315" s="22" t="s">
        <v>750</v>
      </c>
      <c r="E315" s="22">
        <v>0</v>
      </c>
      <c r="F315" s="22">
        <v>0</v>
      </c>
      <c r="G315" s="22">
        <v>0</v>
      </c>
      <c r="H315" s="22">
        <v>0</v>
      </c>
      <c r="I315" s="22">
        <v>6380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10326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16706</v>
      </c>
    </row>
    <row r="316" spans="1:42" x14ac:dyDescent="0.25">
      <c r="A316" s="22" t="s">
        <v>120</v>
      </c>
      <c r="B316" s="22" t="s">
        <v>706</v>
      </c>
      <c r="C316" s="22" t="s">
        <v>751</v>
      </c>
      <c r="D316" s="22" t="s">
        <v>752</v>
      </c>
      <c r="E316" s="22">
        <v>0</v>
      </c>
      <c r="F316" s="22">
        <v>64555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65900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18265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148720</v>
      </c>
    </row>
    <row r="317" spans="1:42" x14ac:dyDescent="0.25">
      <c r="A317" s="22" t="s">
        <v>120</v>
      </c>
      <c r="B317" s="22" t="s">
        <v>706</v>
      </c>
      <c r="C317" s="22" t="s">
        <v>753</v>
      </c>
      <c r="D317" s="22" t="s">
        <v>754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4581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4581</v>
      </c>
    </row>
    <row r="318" spans="1:42" x14ac:dyDescent="0.25">
      <c r="A318" s="22" t="s">
        <v>120</v>
      </c>
      <c r="B318" s="22" t="s">
        <v>706</v>
      </c>
      <c r="C318" s="22" t="s">
        <v>755</v>
      </c>
      <c r="D318" s="22" t="s">
        <v>756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9095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9095</v>
      </c>
    </row>
    <row r="319" spans="1:42" x14ac:dyDescent="0.25">
      <c r="A319" s="22" t="s">
        <v>120</v>
      </c>
      <c r="B319" s="22" t="s">
        <v>706</v>
      </c>
      <c r="C319" s="22" t="s">
        <v>757</v>
      </c>
      <c r="D319" s="22" t="s">
        <v>758</v>
      </c>
      <c r="E319" s="22">
        <v>0</v>
      </c>
      <c r="F319" s="22">
        <v>24665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392744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1866276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2283685</v>
      </c>
    </row>
    <row r="320" spans="1:42" x14ac:dyDescent="0.25">
      <c r="A320" s="22" t="s">
        <v>120</v>
      </c>
      <c r="B320" s="22" t="s">
        <v>706</v>
      </c>
      <c r="C320" s="22" t="s">
        <v>759</v>
      </c>
      <c r="D320" s="22" t="s">
        <v>760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142828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142828</v>
      </c>
    </row>
    <row r="321" spans="1:42" x14ac:dyDescent="0.25">
      <c r="A321" s="22" t="s">
        <v>120</v>
      </c>
      <c r="B321" s="22" t="s">
        <v>706</v>
      </c>
      <c r="C321" s="22" t="s">
        <v>761</v>
      </c>
      <c r="D321" s="22" t="s">
        <v>762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105628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5200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110828</v>
      </c>
    </row>
    <row r="322" spans="1:42" x14ac:dyDescent="0.25">
      <c r="A322" s="22" t="s">
        <v>120</v>
      </c>
      <c r="B322" s="22" t="s">
        <v>706</v>
      </c>
      <c r="C322" s="22" t="s">
        <v>763</v>
      </c>
      <c r="D322" s="22" t="s">
        <v>764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184174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184174</v>
      </c>
    </row>
    <row r="323" spans="1:42" x14ac:dyDescent="0.25">
      <c r="A323" s="22" t="s">
        <v>120</v>
      </c>
      <c r="B323" s="22" t="s">
        <v>706</v>
      </c>
      <c r="C323" s="22" t="s">
        <v>765</v>
      </c>
      <c r="D323" s="22" t="s">
        <v>766</v>
      </c>
      <c r="E323" s="22">
        <v>0</v>
      </c>
      <c r="F323" s="22">
        <v>1538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1538</v>
      </c>
    </row>
    <row r="324" spans="1:42" x14ac:dyDescent="0.25">
      <c r="A324" s="22" t="s">
        <v>120</v>
      </c>
      <c r="B324" s="22" t="s">
        <v>706</v>
      </c>
      <c r="C324" s="22" t="s">
        <v>767</v>
      </c>
      <c r="D324" s="22" t="s">
        <v>768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40500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40500</v>
      </c>
    </row>
    <row r="325" spans="1:42" x14ac:dyDescent="0.25">
      <c r="A325" s="22" t="s">
        <v>120</v>
      </c>
      <c r="B325" s="22" t="s">
        <v>706</v>
      </c>
      <c r="C325" s="22" t="s">
        <v>769</v>
      </c>
      <c r="D325" s="22" t="s">
        <v>770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52224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52224</v>
      </c>
    </row>
    <row r="326" spans="1:42" x14ac:dyDescent="0.25">
      <c r="A326" s="22" t="s">
        <v>120</v>
      </c>
      <c r="B326" s="22" t="s">
        <v>706</v>
      </c>
      <c r="C326" s="22" t="s">
        <v>771</v>
      </c>
      <c r="D326" s="22" t="s">
        <v>772</v>
      </c>
      <c r="E326" s="22">
        <v>0</v>
      </c>
      <c r="F326" s="22">
        <v>59471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34822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94293</v>
      </c>
    </row>
    <row r="327" spans="1:42" x14ac:dyDescent="0.25">
      <c r="A327" s="22" t="s">
        <v>120</v>
      </c>
      <c r="B327" s="22" t="s">
        <v>706</v>
      </c>
      <c r="C327" s="22" t="s">
        <v>773</v>
      </c>
      <c r="D327" s="22" t="s">
        <v>774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2762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10600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13362</v>
      </c>
    </row>
    <row r="328" spans="1:42" x14ac:dyDescent="0.25">
      <c r="A328" s="22" t="s">
        <v>120</v>
      </c>
      <c r="B328" s="22" t="s">
        <v>706</v>
      </c>
      <c r="C328" s="22" t="s">
        <v>775</v>
      </c>
      <c r="D328" s="22" t="s">
        <v>776</v>
      </c>
      <c r="E328" s="22">
        <v>0</v>
      </c>
      <c r="F328" s="22">
        <v>0</v>
      </c>
      <c r="G328" s="22">
        <v>0</v>
      </c>
      <c r="H328" s="22">
        <v>0</v>
      </c>
      <c r="I328" s="22">
        <v>7700</v>
      </c>
      <c r="J328" s="22">
        <v>0</v>
      </c>
      <c r="K328" s="22">
        <v>0</v>
      </c>
      <c r="L328" s="22">
        <v>0</v>
      </c>
      <c r="M328" s="22">
        <v>0</v>
      </c>
      <c r="N328" s="22">
        <v>5649</v>
      </c>
      <c r="O328" s="22">
        <v>122620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135969</v>
      </c>
    </row>
    <row r="329" spans="1:42" x14ac:dyDescent="0.25">
      <c r="A329" s="22" t="s">
        <v>120</v>
      </c>
      <c r="B329" s="22" t="s">
        <v>706</v>
      </c>
      <c r="C329" s="22" t="s">
        <v>777</v>
      </c>
      <c r="D329" s="22" t="s">
        <v>778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3950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3950</v>
      </c>
    </row>
    <row r="330" spans="1:42" x14ac:dyDescent="0.25">
      <c r="A330" s="22" t="s">
        <v>120</v>
      </c>
      <c r="B330" s="22" t="s">
        <v>706</v>
      </c>
      <c r="C330" s="22" t="s">
        <v>779</v>
      </c>
      <c r="D330" s="22" t="s">
        <v>780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13480</v>
      </c>
      <c r="O330" s="22">
        <v>123494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136974</v>
      </c>
    </row>
    <row r="331" spans="1:42" x14ac:dyDescent="0.25">
      <c r="A331" s="22" t="s">
        <v>120</v>
      </c>
      <c r="B331" s="22" t="s">
        <v>706</v>
      </c>
      <c r="C331" s="22" t="s">
        <v>781</v>
      </c>
      <c r="D331" s="22" t="s">
        <v>782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120</v>
      </c>
      <c r="B332" s="22" t="s">
        <v>706</v>
      </c>
      <c r="C332" s="22" t="s">
        <v>783</v>
      </c>
      <c r="D332" s="22" t="s">
        <v>784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127288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2750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130038</v>
      </c>
    </row>
    <row r="333" spans="1:42" x14ac:dyDescent="0.25">
      <c r="A333" s="22" t="s">
        <v>120</v>
      </c>
      <c r="B333" s="22" t="s">
        <v>706</v>
      </c>
      <c r="C333" s="22" t="s">
        <v>785</v>
      </c>
      <c r="D333" s="22" t="s">
        <v>786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270752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270752</v>
      </c>
    </row>
    <row r="334" spans="1:42" x14ac:dyDescent="0.25">
      <c r="A334" s="22" t="s">
        <v>120</v>
      </c>
      <c r="B334" s="22" t="s">
        <v>706</v>
      </c>
      <c r="C334" s="22" t="s">
        <v>787</v>
      </c>
      <c r="D334" s="22" t="s">
        <v>788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120</v>
      </c>
      <c r="B335" s="22" t="s">
        <v>706</v>
      </c>
      <c r="C335" s="22" t="s">
        <v>789</v>
      </c>
      <c r="D335" s="22" t="s">
        <v>790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6372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6372</v>
      </c>
    </row>
    <row r="336" spans="1:42" x14ac:dyDescent="0.25">
      <c r="A336" s="22" t="s">
        <v>120</v>
      </c>
      <c r="B336" s="22" t="s">
        <v>706</v>
      </c>
      <c r="C336" s="22" t="s">
        <v>791</v>
      </c>
      <c r="D336" s="22" t="s">
        <v>792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120</v>
      </c>
      <c r="B337" s="22" t="s">
        <v>706</v>
      </c>
      <c r="C337" s="22" t="s">
        <v>793</v>
      </c>
      <c r="D337" s="22" t="s">
        <v>794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120</v>
      </c>
      <c r="B338" s="22" t="s">
        <v>706</v>
      </c>
      <c r="C338" s="22" t="s">
        <v>795</v>
      </c>
      <c r="D338" s="22" t="s">
        <v>796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5166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5166</v>
      </c>
    </row>
    <row r="339" spans="1:42" x14ac:dyDescent="0.25">
      <c r="A339" s="22" t="s">
        <v>120</v>
      </c>
      <c r="B339" s="22" t="s">
        <v>706</v>
      </c>
      <c r="C339" s="22" t="s">
        <v>797</v>
      </c>
      <c r="D339" s="22" t="s">
        <v>798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120</v>
      </c>
      <c r="B340" s="22" t="s">
        <v>706</v>
      </c>
      <c r="C340" s="22" t="s">
        <v>799</v>
      </c>
      <c r="D340" s="22" t="s">
        <v>800</v>
      </c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>
        <v>0</v>
      </c>
    </row>
    <row r="341" spans="1:42" x14ac:dyDescent="0.25">
      <c r="A341" s="22" t="s">
        <v>120</v>
      </c>
      <c r="B341" s="22" t="s">
        <v>706</v>
      </c>
      <c r="C341" s="22" t="s">
        <v>801</v>
      </c>
      <c r="D341" s="22" t="s">
        <v>802</v>
      </c>
      <c r="E341" s="22">
        <v>0</v>
      </c>
      <c r="F341" s="22">
        <v>8306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354887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363193</v>
      </c>
    </row>
    <row r="342" spans="1:42" x14ac:dyDescent="0.25">
      <c r="A342" s="22" t="s">
        <v>120</v>
      </c>
      <c r="B342" s="22" t="s">
        <v>706</v>
      </c>
      <c r="C342" s="22" t="s">
        <v>803</v>
      </c>
      <c r="D342" s="22" t="s">
        <v>804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120</v>
      </c>
      <c r="B343" s="22" t="s">
        <v>706</v>
      </c>
      <c r="C343" s="22" t="s">
        <v>805</v>
      </c>
      <c r="D343" s="22" t="s">
        <v>806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68547</v>
      </c>
      <c r="O343" s="22">
        <v>6549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13820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88916</v>
      </c>
    </row>
    <row r="344" spans="1:42" x14ac:dyDescent="0.25">
      <c r="A344" s="22" t="s">
        <v>120</v>
      </c>
      <c r="B344" s="22" t="s">
        <v>706</v>
      </c>
      <c r="C344" s="22" t="s">
        <v>807</v>
      </c>
      <c r="D344" s="22" t="s">
        <v>808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937</v>
      </c>
      <c r="O344" s="22">
        <v>25912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26849</v>
      </c>
    </row>
    <row r="345" spans="1:42" x14ac:dyDescent="0.25">
      <c r="A345" s="22" t="s">
        <v>120</v>
      </c>
      <c r="B345" s="22" t="s">
        <v>809</v>
      </c>
      <c r="C345" s="22" t="s">
        <v>810</v>
      </c>
      <c r="D345" s="22" t="s">
        <v>811</v>
      </c>
      <c r="E345" s="22">
        <v>0</v>
      </c>
      <c r="F345" s="22">
        <v>25000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306905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331905</v>
      </c>
    </row>
    <row r="346" spans="1:42" x14ac:dyDescent="0.25">
      <c r="A346" s="22" t="s">
        <v>120</v>
      </c>
      <c r="B346" s="22" t="s">
        <v>809</v>
      </c>
      <c r="C346" s="22" t="s">
        <v>812</v>
      </c>
      <c r="D346" s="22" t="s">
        <v>813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120</v>
      </c>
      <c r="B347" s="22" t="s">
        <v>809</v>
      </c>
      <c r="C347" s="22" t="s">
        <v>814</v>
      </c>
      <c r="D347" s="22" t="s">
        <v>815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120</v>
      </c>
      <c r="B348" s="22" t="s">
        <v>809</v>
      </c>
      <c r="C348" s="22" t="s">
        <v>816</v>
      </c>
      <c r="D348" s="22" t="s">
        <v>817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</row>
    <row r="349" spans="1:42" x14ac:dyDescent="0.25">
      <c r="A349" s="22" t="s">
        <v>120</v>
      </c>
      <c r="B349" s="22" t="s">
        <v>809</v>
      </c>
      <c r="C349" s="22" t="s">
        <v>818</v>
      </c>
      <c r="D349" s="22" t="s">
        <v>819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0</v>
      </c>
    </row>
    <row r="350" spans="1:42" x14ac:dyDescent="0.25">
      <c r="A350" s="22" t="s">
        <v>120</v>
      </c>
      <c r="B350" s="22" t="s">
        <v>809</v>
      </c>
      <c r="C350" s="22" t="s">
        <v>820</v>
      </c>
      <c r="D350" s="22" t="s">
        <v>821</v>
      </c>
      <c r="E350" s="22">
        <v>0</v>
      </c>
      <c r="F350" s="22">
        <v>0</v>
      </c>
      <c r="G350" s="22">
        <v>0</v>
      </c>
      <c r="H350" s="22">
        <v>0</v>
      </c>
      <c r="I350" s="22">
        <v>11202</v>
      </c>
      <c r="J350" s="22">
        <v>0</v>
      </c>
      <c r="K350" s="22">
        <v>0</v>
      </c>
      <c r="L350" s="22">
        <v>0</v>
      </c>
      <c r="M350" s="22">
        <v>0</v>
      </c>
      <c r="N350" s="22">
        <v>0</v>
      </c>
      <c r="O350" s="22">
        <v>0</v>
      </c>
      <c r="P350" s="22">
        <v>0</v>
      </c>
      <c r="Q350" s="22">
        <v>0</v>
      </c>
      <c r="R350" s="22">
        <v>0</v>
      </c>
      <c r="S350" s="22">
        <v>0</v>
      </c>
      <c r="T350" s="22">
        <v>122715</v>
      </c>
      <c r="U350" s="22">
        <v>0</v>
      </c>
      <c r="V350" s="22">
        <v>0</v>
      </c>
      <c r="W350" s="22">
        <v>0</v>
      </c>
      <c r="X350" s="22">
        <v>0</v>
      </c>
      <c r="Y350" s="22">
        <v>0</v>
      </c>
      <c r="Z350" s="22">
        <v>0</v>
      </c>
      <c r="AA350" s="22">
        <v>0</v>
      </c>
      <c r="AB350" s="22">
        <v>0</v>
      </c>
      <c r="AC350" s="22">
        <v>0</v>
      </c>
      <c r="AD350" s="22">
        <v>0</v>
      </c>
      <c r="AE350" s="22">
        <v>0</v>
      </c>
      <c r="AF350" s="22">
        <v>0</v>
      </c>
      <c r="AG350" s="22">
        <v>0</v>
      </c>
      <c r="AH350" s="22">
        <v>0</v>
      </c>
      <c r="AI350" s="22">
        <v>0</v>
      </c>
      <c r="AJ350" s="22">
        <v>0</v>
      </c>
      <c r="AK350" s="22">
        <v>0</v>
      </c>
      <c r="AL350" s="22">
        <v>0</v>
      </c>
      <c r="AM350" s="22">
        <v>0</v>
      </c>
      <c r="AN350" s="22">
        <v>0</v>
      </c>
      <c r="AO350" s="22">
        <v>0</v>
      </c>
      <c r="AP350" s="22">
        <v>133917</v>
      </c>
    </row>
    <row r="351" spans="1:42" x14ac:dyDescent="0.25">
      <c r="A351" s="22" t="s">
        <v>120</v>
      </c>
      <c r="B351" s="22" t="s">
        <v>822</v>
      </c>
      <c r="C351" s="22" t="s">
        <v>823</v>
      </c>
      <c r="D351" s="22" t="s">
        <v>824</v>
      </c>
      <c r="E351" s="22">
        <v>0</v>
      </c>
      <c r="F351" s="22">
        <v>115495</v>
      </c>
      <c r="G351" s="22">
        <v>0</v>
      </c>
      <c r="H351" s="22">
        <v>0</v>
      </c>
      <c r="I351" s="22">
        <v>1000025</v>
      </c>
      <c r="J351" s="22">
        <v>0</v>
      </c>
      <c r="K351" s="22">
        <v>0</v>
      </c>
      <c r="L351" s="22">
        <v>0</v>
      </c>
      <c r="M351" s="22">
        <v>36495</v>
      </c>
      <c r="N351" s="22">
        <v>453977</v>
      </c>
      <c r="O351" s="22">
        <v>10867599</v>
      </c>
      <c r="P351" s="22">
        <v>0</v>
      </c>
      <c r="Q351" s="22">
        <v>0</v>
      </c>
      <c r="R351" s="22">
        <v>0</v>
      </c>
      <c r="S351" s="22">
        <v>0</v>
      </c>
      <c r="T351" s="22">
        <v>1269553</v>
      </c>
      <c r="U351" s="22">
        <v>0</v>
      </c>
      <c r="V351" s="22">
        <v>0</v>
      </c>
      <c r="W351" s="22">
        <v>0</v>
      </c>
      <c r="X351" s="22">
        <v>0</v>
      </c>
      <c r="Y351" s="22">
        <v>0</v>
      </c>
      <c r="Z351" s="22">
        <v>0</v>
      </c>
      <c r="AA351" s="22">
        <v>0</v>
      </c>
      <c r="AB351" s="22">
        <v>0</v>
      </c>
      <c r="AC351" s="22">
        <v>298250</v>
      </c>
      <c r="AD351" s="22">
        <v>0</v>
      </c>
      <c r="AE351" s="22">
        <v>0</v>
      </c>
      <c r="AF351" s="22">
        <v>0</v>
      </c>
      <c r="AG351" s="22">
        <v>0</v>
      </c>
      <c r="AH351" s="22">
        <v>0</v>
      </c>
      <c r="AI351" s="22">
        <v>142857</v>
      </c>
      <c r="AJ351" s="22">
        <v>0</v>
      </c>
      <c r="AK351" s="22">
        <v>0</v>
      </c>
      <c r="AL351" s="22">
        <v>0</v>
      </c>
      <c r="AM351" s="22">
        <v>0</v>
      </c>
      <c r="AN351" s="22">
        <v>0</v>
      </c>
      <c r="AO351" s="22">
        <v>0</v>
      </c>
      <c r="AP351" s="22">
        <v>14184251</v>
      </c>
    </row>
    <row r="352" spans="1:42" x14ac:dyDescent="0.25">
      <c r="A352" s="22"/>
      <c r="B352" s="22"/>
      <c r="C352" s="22"/>
      <c r="D352" s="22" t="s">
        <v>825</v>
      </c>
      <c r="E352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08B10-0769-4B1A-B60E-064A1DCF2EE7}">
  <dimension ref="A1:AP35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1154</v>
      </c>
      <c r="D1" s="20" t="s">
        <v>1194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877</v>
      </c>
      <c r="F2" s="21" t="s">
        <v>878</v>
      </c>
      <c r="G2" s="21" t="s">
        <v>879</v>
      </c>
      <c r="H2" s="21" t="s">
        <v>880</v>
      </c>
      <c r="I2" s="21" t="s">
        <v>881</v>
      </c>
      <c r="J2" s="21" t="s">
        <v>882</v>
      </c>
      <c r="K2" s="21" t="s">
        <v>883</v>
      </c>
      <c r="L2" s="21" t="s">
        <v>884</v>
      </c>
      <c r="M2" s="21" t="s">
        <v>885</v>
      </c>
      <c r="N2" s="21" t="s">
        <v>1081</v>
      </c>
      <c r="O2" s="21" t="s">
        <v>887</v>
      </c>
      <c r="P2" s="21" t="s">
        <v>888</v>
      </c>
      <c r="Q2" s="21" t="s">
        <v>889</v>
      </c>
      <c r="R2" s="21" t="s">
        <v>890</v>
      </c>
      <c r="S2" s="21" t="s">
        <v>891</v>
      </c>
      <c r="T2" s="21" t="s">
        <v>892</v>
      </c>
      <c r="U2" s="21" t="s">
        <v>893</v>
      </c>
      <c r="V2" s="21" t="s">
        <v>894</v>
      </c>
      <c r="W2" s="21" t="s">
        <v>895</v>
      </c>
      <c r="X2" s="21" t="s">
        <v>896</v>
      </c>
      <c r="Y2" s="21" t="s">
        <v>897</v>
      </c>
      <c r="Z2" s="21" t="s">
        <v>898</v>
      </c>
      <c r="AA2" s="21" t="s">
        <v>899</v>
      </c>
      <c r="AB2" s="21" t="s">
        <v>900</v>
      </c>
      <c r="AC2" s="21" t="s">
        <v>901</v>
      </c>
      <c r="AD2" s="21" t="s">
        <v>902</v>
      </c>
      <c r="AE2" s="21" t="s">
        <v>903</v>
      </c>
      <c r="AF2" s="21" t="s">
        <v>904</v>
      </c>
      <c r="AG2" s="21" t="s">
        <v>905</v>
      </c>
      <c r="AH2" s="21" t="s">
        <v>906</v>
      </c>
      <c r="AI2" s="21" t="s">
        <v>907</v>
      </c>
      <c r="AJ2" s="21" t="s">
        <v>908</v>
      </c>
      <c r="AK2" s="21" t="s">
        <v>909</v>
      </c>
      <c r="AL2" s="21" t="s">
        <v>910</v>
      </c>
      <c r="AM2" s="21" t="s">
        <v>911</v>
      </c>
      <c r="AN2" s="21" t="s">
        <v>912</v>
      </c>
      <c r="AO2" s="21" t="s">
        <v>65</v>
      </c>
      <c r="AP2" s="21" t="s">
        <v>1083</v>
      </c>
    </row>
    <row r="3" spans="1:42" x14ac:dyDescent="0.25">
      <c r="A3" s="21"/>
      <c r="B3" s="21"/>
      <c r="C3" s="21"/>
      <c r="D3" s="21" t="s">
        <v>87</v>
      </c>
      <c r="E3" s="21" t="s">
        <v>1156</v>
      </c>
      <c r="F3" s="21" t="s">
        <v>1157</v>
      </c>
      <c r="G3" s="21" t="s">
        <v>1158</v>
      </c>
      <c r="H3" s="21" t="s">
        <v>1159</v>
      </c>
      <c r="I3" s="21" t="s">
        <v>1160</v>
      </c>
      <c r="J3" s="21" t="s">
        <v>1161</v>
      </c>
      <c r="K3" s="21" t="s">
        <v>1162</v>
      </c>
      <c r="L3" s="21" t="s">
        <v>1163</v>
      </c>
      <c r="M3" s="21" t="s">
        <v>1164</v>
      </c>
      <c r="N3" s="21" t="s">
        <v>1165</v>
      </c>
      <c r="O3" s="21" t="s">
        <v>1166</v>
      </c>
      <c r="P3" s="21" t="s">
        <v>1167</v>
      </c>
      <c r="Q3" s="21" t="s">
        <v>1168</v>
      </c>
      <c r="R3" s="21" t="s">
        <v>1169</v>
      </c>
      <c r="S3" s="21" t="s">
        <v>1170</v>
      </c>
      <c r="T3" s="21" t="s">
        <v>1171</v>
      </c>
      <c r="U3" s="21" t="s">
        <v>1172</v>
      </c>
      <c r="V3" s="21" t="s">
        <v>1173</v>
      </c>
      <c r="W3" s="21" t="s">
        <v>1174</v>
      </c>
      <c r="X3" s="21" t="s">
        <v>1175</v>
      </c>
      <c r="Y3" s="21" t="s">
        <v>1176</v>
      </c>
      <c r="Z3" s="21" t="s">
        <v>1177</v>
      </c>
      <c r="AA3" s="21" t="s">
        <v>1178</v>
      </c>
      <c r="AB3" s="21" t="s">
        <v>1179</v>
      </c>
      <c r="AC3" s="21" t="s">
        <v>1180</v>
      </c>
      <c r="AD3" s="21" t="s">
        <v>1181</v>
      </c>
      <c r="AE3" s="21" t="s">
        <v>1182</v>
      </c>
      <c r="AF3" s="21" t="s">
        <v>1183</v>
      </c>
      <c r="AG3" s="21" t="s">
        <v>1184</v>
      </c>
      <c r="AH3" s="21" t="s">
        <v>1185</v>
      </c>
      <c r="AI3" s="21" t="s">
        <v>1186</v>
      </c>
      <c r="AJ3" s="21" t="s">
        <v>1187</v>
      </c>
      <c r="AK3" s="21" t="s">
        <v>1188</v>
      </c>
      <c r="AL3" s="21" t="s">
        <v>1189</v>
      </c>
      <c r="AM3" s="21" t="s">
        <v>1190</v>
      </c>
      <c r="AN3" s="21" t="s">
        <v>1191</v>
      </c>
      <c r="AO3" s="21" t="s">
        <v>1192</v>
      </c>
      <c r="AP3" s="21" t="s">
        <v>1193</v>
      </c>
    </row>
    <row r="4" spans="1:42" x14ac:dyDescent="0.25">
      <c r="A4" s="22" t="s">
        <v>120</v>
      </c>
      <c r="B4" s="22" t="s">
        <v>121</v>
      </c>
      <c r="C4" s="22" t="s">
        <v>122</v>
      </c>
      <c r="D4" s="22" t="s">
        <v>123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15005988</v>
      </c>
      <c r="P4" s="22">
        <v>0</v>
      </c>
      <c r="Q4" s="22">
        <v>0</v>
      </c>
      <c r="R4" s="22">
        <v>1829369</v>
      </c>
      <c r="S4" s="22">
        <v>0</v>
      </c>
      <c r="T4" s="22">
        <v>1865836</v>
      </c>
      <c r="U4" s="22">
        <v>2014157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1503241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22218591</v>
      </c>
    </row>
    <row r="5" spans="1:42" x14ac:dyDescent="0.25">
      <c r="A5" s="22" t="s">
        <v>120</v>
      </c>
      <c r="B5" s="22" t="s">
        <v>121</v>
      </c>
      <c r="C5" s="22" t="s">
        <v>124</v>
      </c>
      <c r="D5" s="22" t="s">
        <v>125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14997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14997</v>
      </c>
    </row>
    <row r="6" spans="1:42" x14ac:dyDescent="0.25">
      <c r="A6" s="22" t="s">
        <v>120</v>
      </c>
      <c r="B6" s="22" t="s">
        <v>121</v>
      </c>
      <c r="C6" s="22" t="s">
        <v>126</v>
      </c>
      <c r="D6" s="22" t="s">
        <v>127</v>
      </c>
      <c r="E6" s="22">
        <v>0</v>
      </c>
      <c r="F6" s="22">
        <v>0</v>
      </c>
      <c r="G6" s="22">
        <v>0</v>
      </c>
      <c r="H6" s="22">
        <v>0</v>
      </c>
      <c r="I6" s="22">
        <v>14000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112000</v>
      </c>
      <c r="P6" s="22">
        <v>0</v>
      </c>
      <c r="Q6" s="22">
        <v>0</v>
      </c>
      <c r="R6" s="22">
        <v>0</v>
      </c>
      <c r="S6" s="22">
        <v>0</v>
      </c>
      <c r="T6" s="22">
        <v>28395000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3620000</v>
      </c>
      <c r="AF6" s="22">
        <v>0</v>
      </c>
      <c r="AG6" s="22">
        <v>0</v>
      </c>
      <c r="AH6" s="22">
        <v>0</v>
      </c>
      <c r="AI6" s="22">
        <v>43101000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75242000</v>
      </c>
    </row>
    <row r="7" spans="1:42" x14ac:dyDescent="0.25">
      <c r="A7" s="22" t="s">
        <v>120</v>
      </c>
      <c r="B7" s="22" t="s">
        <v>121</v>
      </c>
      <c r="C7" s="22" t="s">
        <v>128</v>
      </c>
      <c r="D7" s="22" t="s">
        <v>129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</row>
    <row r="8" spans="1:42" x14ac:dyDescent="0.25">
      <c r="A8" s="22" t="s">
        <v>120</v>
      </c>
      <c r="B8" s="22" t="s">
        <v>121</v>
      </c>
      <c r="C8" s="22" t="s">
        <v>130</v>
      </c>
      <c r="D8" s="22" t="s">
        <v>131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</row>
    <row r="9" spans="1:42" x14ac:dyDescent="0.25">
      <c r="A9" s="22" t="s">
        <v>120</v>
      </c>
      <c r="B9" s="22" t="s">
        <v>121</v>
      </c>
      <c r="C9" s="22" t="s">
        <v>132</v>
      </c>
      <c r="D9" s="22" t="s">
        <v>133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116183000</v>
      </c>
      <c r="P9" s="22">
        <v>0</v>
      </c>
      <c r="Q9" s="22">
        <v>0</v>
      </c>
      <c r="R9" s="22">
        <v>66589000</v>
      </c>
      <c r="S9" s="22">
        <v>0</v>
      </c>
      <c r="T9" s="22">
        <v>0</v>
      </c>
      <c r="U9" s="22">
        <v>37108000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2842000</v>
      </c>
      <c r="AG9" s="22">
        <v>0</v>
      </c>
      <c r="AH9" s="22">
        <v>0</v>
      </c>
      <c r="AI9" s="22">
        <v>18352000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241074000</v>
      </c>
    </row>
    <row r="10" spans="1:42" x14ac:dyDescent="0.25">
      <c r="A10" s="22" t="s">
        <v>120</v>
      </c>
      <c r="B10" s="22" t="s">
        <v>121</v>
      </c>
      <c r="C10" s="22" t="s">
        <v>134</v>
      </c>
      <c r="D10" s="22" t="s">
        <v>135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</row>
    <row r="11" spans="1:42" x14ac:dyDescent="0.25">
      <c r="A11" s="22" t="s">
        <v>120</v>
      </c>
      <c r="B11" s="22" t="s">
        <v>121</v>
      </c>
      <c r="C11" s="22" t="s">
        <v>136</v>
      </c>
      <c r="D11" s="22" t="s">
        <v>137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8836206</v>
      </c>
      <c r="P11" s="22">
        <v>0</v>
      </c>
      <c r="Q11" s="22">
        <v>0</v>
      </c>
      <c r="R11" s="22">
        <v>4873994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270700</v>
      </c>
      <c r="AJ11" s="22">
        <v>88238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14069138</v>
      </c>
    </row>
    <row r="12" spans="1:42" x14ac:dyDescent="0.25">
      <c r="A12" s="22" t="s">
        <v>120</v>
      </c>
      <c r="B12" s="22" t="s">
        <v>121</v>
      </c>
      <c r="C12" s="22" t="s">
        <v>138</v>
      </c>
      <c r="D12" s="22" t="s">
        <v>139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9619699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130000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9749699</v>
      </c>
    </row>
    <row r="13" spans="1:42" x14ac:dyDescent="0.25">
      <c r="A13" s="22" t="s">
        <v>120</v>
      </c>
      <c r="B13" s="22" t="s">
        <v>121</v>
      </c>
      <c r="C13" s="22" t="s">
        <v>140</v>
      </c>
      <c r="D13" s="22" t="s">
        <v>141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2207000</v>
      </c>
      <c r="P13" s="22">
        <v>0</v>
      </c>
      <c r="Q13" s="22">
        <v>0</v>
      </c>
      <c r="R13" s="22">
        <v>2906000</v>
      </c>
      <c r="S13" s="22">
        <v>0</v>
      </c>
      <c r="T13" s="22">
        <v>248000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-5890000</v>
      </c>
      <c r="AE13" s="22">
        <v>0</v>
      </c>
      <c r="AF13" s="22">
        <v>0</v>
      </c>
      <c r="AG13" s="22">
        <v>0</v>
      </c>
      <c r="AH13" s="22">
        <v>0</v>
      </c>
      <c r="AI13" s="22">
        <v>1686000</v>
      </c>
      <c r="AJ13" s="22">
        <v>155000</v>
      </c>
      <c r="AK13" s="22">
        <v>0</v>
      </c>
      <c r="AL13" s="22">
        <v>0</v>
      </c>
      <c r="AM13" s="22">
        <v>0</v>
      </c>
      <c r="AN13" s="22">
        <v>1000</v>
      </c>
      <c r="AO13" s="22">
        <v>0</v>
      </c>
      <c r="AP13" s="22">
        <v>1313000</v>
      </c>
    </row>
    <row r="14" spans="1:42" x14ac:dyDescent="0.25">
      <c r="A14" s="22" t="s">
        <v>120</v>
      </c>
      <c r="B14" s="22" t="s">
        <v>121</v>
      </c>
      <c r="C14" s="22" t="s">
        <v>142</v>
      </c>
      <c r="D14" s="22" t="s">
        <v>143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1981000</v>
      </c>
      <c r="S14" s="22">
        <v>0</v>
      </c>
      <c r="T14" s="22">
        <v>2100000</v>
      </c>
      <c r="U14" s="22">
        <v>1790000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148000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6019000</v>
      </c>
    </row>
    <row r="15" spans="1:42" x14ac:dyDescent="0.25">
      <c r="A15" s="22" t="s">
        <v>120</v>
      </c>
      <c r="B15" s="22" t="s">
        <v>121</v>
      </c>
      <c r="C15" s="22" t="s">
        <v>144</v>
      </c>
      <c r="D15" s="22" t="s">
        <v>145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6212440</v>
      </c>
      <c r="P15" s="22">
        <v>0</v>
      </c>
      <c r="Q15" s="22">
        <v>0</v>
      </c>
      <c r="R15" s="22">
        <v>4388313</v>
      </c>
      <c r="S15" s="22">
        <v>0</v>
      </c>
      <c r="T15" s="22">
        <v>2877337</v>
      </c>
      <c r="U15" s="22">
        <v>2342784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43600569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59421443</v>
      </c>
    </row>
    <row r="16" spans="1:42" x14ac:dyDescent="0.25">
      <c r="A16" s="22" t="s">
        <v>120</v>
      </c>
      <c r="B16" s="22" t="s">
        <v>121</v>
      </c>
      <c r="C16" s="22" t="s">
        <v>146</v>
      </c>
      <c r="D16" s="22" t="s">
        <v>147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6460006</v>
      </c>
      <c r="P16" s="22">
        <v>0</v>
      </c>
      <c r="Q16" s="22">
        <v>0</v>
      </c>
      <c r="R16" s="22">
        <v>2302548</v>
      </c>
      <c r="S16" s="22">
        <v>0</v>
      </c>
      <c r="T16" s="22">
        <v>574952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3912350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16515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13266371</v>
      </c>
    </row>
    <row r="17" spans="1:42" x14ac:dyDescent="0.25">
      <c r="A17" s="22" t="s">
        <v>120</v>
      </c>
      <c r="B17" s="22" t="s">
        <v>121</v>
      </c>
      <c r="C17" s="22" t="s">
        <v>148</v>
      </c>
      <c r="D17" s="22" t="s">
        <v>149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3017997</v>
      </c>
      <c r="P17" s="22">
        <v>0</v>
      </c>
      <c r="Q17" s="22">
        <v>0</v>
      </c>
      <c r="R17" s="22">
        <v>1233479</v>
      </c>
      <c r="S17" s="22">
        <v>0</v>
      </c>
      <c r="T17" s="22">
        <v>1793847</v>
      </c>
      <c r="U17" s="22">
        <v>686805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243778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6975906</v>
      </c>
    </row>
    <row r="18" spans="1:42" x14ac:dyDescent="0.25">
      <c r="A18" s="22" t="s">
        <v>120</v>
      </c>
      <c r="B18" s="22" t="s">
        <v>121</v>
      </c>
      <c r="C18" s="22" t="s">
        <v>150</v>
      </c>
      <c r="D18" s="22" t="s">
        <v>151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1432443</v>
      </c>
      <c r="P18" s="22">
        <v>0</v>
      </c>
      <c r="Q18" s="22">
        <v>0</v>
      </c>
      <c r="R18" s="22">
        <v>220864</v>
      </c>
      <c r="S18" s="22">
        <v>0</v>
      </c>
      <c r="T18" s="22">
        <v>2299908</v>
      </c>
      <c r="U18" s="22">
        <v>431338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4384553</v>
      </c>
    </row>
    <row r="19" spans="1:42" x14ac:dyDescent="0.25">
      <c r="A19" s="22" t="s">
        <v>120</v>
      </c>
      <c r="B19" s="22" t="s">
        <v>152</v>
      </c>
      <c r="C19" s="22" t="s">
        <v>153</v>
      </c>
      <c r="D19" s="22" t="s">
        <v>154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</row>
    <row r="20" spans="1:42" x14ac:dyDescent="0.25">
      <c r="A20" s="22" t="s">
        <v>120</v>
      </c>
      <c r="B20" s="22" t="s">
        <v>152</v>
      </c>
      <c r="C20" s="22" t="s">
        <v>155</v>
      </c>
      <c r="D20" s="22" t="s">
        <v>156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</row>
    <row r="21" spans="1:42" x14ac:dyDescent="0.25">
      <c r="A21" s="22" t="s">
        <v>120</v>
      </c>
      <c r="B21" s="22" t="s">
        <v>152</v>
      </c>
      <c r="C21" s="22" t="s">
        <v>157</v>
      </c>
      <c r="D21" s="22" t="s">
        <v>158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19230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19230</v>
      </c>
    </row>
    <row r="22" spans="1:42" x14ac:dyDescent="0.25">
      <c r="A22" s="22" t="s">
        <v>120</v>
      </c>
      <c r="B22" s="22" t="s">
        <v>152</v>
      </c>
      <c r="C22" s="22" t="s">
        <v>159</v>
      </c>
      <c r="D22" s="22" t="s">
        <v>160</v>
      </c>
      <c r="E22" s="22">
        <v>0</v>
      </c>
      <c r="F22" s="22">
        <v>348690</v>
      </c>
      <c r="G22" s="22">
        <v>0</v>
      </c>
      <c r="H22" s="22">
        <v>0</v>
      </c>
      <c r="I22" s="22">
        <v>66742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27140054</v>
      </c>
      <c r="P22" s="22">
        <v>0</v>
      </c>
      <c r="Q22" s="22">
        <v>0</v>
      </c>
      <c r="R22" s="22">
        <v>498504</v>
      </c>
      <c r="S22" s="22">
        <v>0</v>
      </c>
      <c r="T22" s="22">
        <v>492703</v>
      </c>
      <c r="U22" s="22">
        <v>380924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9550200</v>
      </c>
      <c r="AJ22" s="22">
        <v>55680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38533497</v>
      </c>
    </row>
    <row r="23" spans="1:42" x14ac:dyDescent="0.25">
      <c r="A23" s="22" t="s">
        <v>120</v>
      </c>
      <c r="B23" s="22" t="s">
        <v>152</v>
      </c>
      <c r="C23" s="22" t="s">
        <v>161</v>
      </c>
      <c r="D23" s="22" t="s">
        <v>162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20766082</v>
      </c>
      <c r="P23" s="22">
        <v>0</v>
      </c>
      <c r="Q23" s="22">
        <v>0</v>
      </c>
      <c r="R23" s="22">
        <v>10564171</v>
      </c>
      <c r="S23" s="22">
        <v>0</v>
      </c>
      <c r="T23" s="22">
        <v>26287540</v>
      </c>
      <c r="U23" s="22">
        <v>15138334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2833723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75589850</v>
      </c>
    </row>
    <row r="24" spans="1:42" x14ac:dyDescent="0.25">
      <c r="A24" s="22" t="s">
        <v>120</v>
      </c>
      <c r="B24" s="22" t="s">
        <v>163</v>
      </c>
      <c r="C24" s="22" t="s">
        <v>164</v>
      </c>
      <c r="D24" s="22" t="s">
        <v>165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</row>
    <row r="25" spans="1:42" x14ac:dyDescent="0.25">
      <c r="A25" s="22" t="s">
        <v>120</v>
      </c>
      <c r="B25" s="22" t="s">
        <v>163</v>
      </c>
      <c r="C25" s="22" t="s">
        <v>166</v>
      </c>
      <c r="D25" s="22" t="s">
        <v>167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</row>
    <row r="26" spans="1:42" x14ac:dyDescent="0.25">
      <c r="A26" s="22" t="s">
        <v>120</v>
      </c>
      <c r="B26" s="22" t="s">
        <v>163</v>
      </c>
      <c r="C26" s="22" t="s">
        <v>168</v>
      </c>
      <c r="D26" s="22" t="s">
        <v>169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</row>
    <row r="27" spans="1:42" x14ac:dyDescent="0.25">
      <c r="A27" s="22" t="s">
        <v>120</v>
      </c>
      <c r="B27" s="22" t="s">
        <v>163</v>
      </c>
      <c r="C27" s="22" t="s">
        <v>170</v>
      </c>
      <c r="D27" s="22" t="s">
        <v>171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</row>
    <row r="28" spans="1:42" x14ac:dyDescent="0.25">
      <c r="A28" s="22" t="s">
        <v>120</v>
      </c>
      <c r="B28" s="22" t="s">
        <v>163</v>
      </c>
      <c r="C28" s="22" t="s">
        <v>172</v>
      </c>
      <c r="D28" s="22" t="s">
        <v>173</v>
      </c>
      <c r="E28" s="22">
        <v>0</v>
      </c>
      <c r="F28" s="22">
        <v>181057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177756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2451922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2810735</v>
      </c>
    </row>
    <row r="29" spans="1:42" x14ac:dyDescent="0.25">
      <c r="A29" s="22" t="s">
        <v>120</v>
      </c>
      <c r="B29" s="22" t="s">
        <v>163</v>
      </c>
      <c r="C29" s="22" t="s">
        <v>174</v>
      </c>
      <c r="D29" s="22" t="s">
        <v>175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200000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200000</v>
      </c>
    </row>
    <row r="30" spans="1:42" x14ac:dyDescent="0.25">
      <c r="A30" s="22" t="s">
        <v>120</v>
      </c>
      <c r="B30" s="22" t="s">
        <v>163</v>
      </c>
      <c r="C30" s="22" t="s">
        <v>176</v>
      </c>
      <c r="D30" s="22" t="s">
        <v>177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120</v>
      </c>
      <c r="B31" s="22" t="s">
        <v>163</v>
      </c>
      <c r="C31" s="22" t="s">
        <v>178</v>
      </c>
      <c r="D31" s="22" t="s">
        <v>179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1757050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167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1757217</v>
      </c>
    </row>
    <row r="32" spans="1:42" x14ac:dyDescent="0.25">
      <c r="A32" s="22" t="s">
        <v>120</v>
      </c>
      <c r="B32" s="22" t="s">
        <v>163</v>
      </c>
      <c r="C32" s="22" t="s">
        <v>180</v>
      </c>
      <c r="D32" s="22" t="s">
        <v>181</v>
      </c>
      <c r="E32" s="22">
        <v>0</v>
      </c>
      <c r="F32" s="22">
        <v>291194</v>
      </c>
      <c r="G32" s="22">
        <v>0</v>
      </c>
      <c r="H32" s="22">
        <v>0</v>
      </c>
      <c r="I32" s="22">
        <v>82294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170918</v>
      </c>
      <c r="P32" s="22">
        <v>0</v>
      </c>
      <c r="Q32" s="22">
        <v>0</v>
      </c>
      <c r="R32" s="22">
        <v>0</v>
      </c>
      <c r="S32" s="22">
        <v>0</v>
      </c>
      <c r="T32" s="22">
        <v>25321</v>
      </c>
      <c r="U32" s="22">
        <v>0</v>
      </c>
      <c r="V32" s="22">
        <v>25321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37982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633030</v>
      </c>
    </row>
    <row r="33" spans="1:42" x14ac:dyDescent="0.25">
      <c r="A33" s="22" t="s">
        <v>120</v>
      </c>
      <c r="B33" s="22" t="s">
        <v>163</v>
      </c>
      <c r="C33" s="22" t="s">
        <v>182</v>
      </c>
      <c r="D33" s="22" t="s">
        <v>183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</row>
    <row r="34" spans="1:42" x14ac:dyDescent="0.25">
      <c r="A34" s="22" t="s">
        <v>120</v>
      </c>
      <c r="B34" s="22" t="s">
        <v>163</v>
      </c>
      <c r="C34" s="22" t="s">
        <v>184</v>
      </c>
      <c r="D34" s="22" t="s">
        <v>185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51545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51545</v>
      </c>
    </row>
    <row r="35" spans="1:42" x14ac:dyDescent="0.25">
      <c r="A35" s="22" t="s">
        <v>120</v>
      </c>
      <c r="B35" s="22" t="s">
        <v>163</v>
      </c>
      <c r="C35" s="22" t="s">
        <v>186</v>
      </c>
      <c r="D35" s="22" t="s">
        <v>187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</row>
    <row r="36" spans="1:42" x14ac:dyDescent="0.25">
      <c r="A36" s="22" t="s">
        <v>120</v>
      </c>
      <c r="B36" s="22" t="s">
        <v>163</v>
      </c>
      <c r="C36" s="22" t="s">
        <v>188</v>
      </c>
      <c r="D36" s="22" t="s">
        <v>189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</row>
    <row r="37" spans="1:42" x14ac:dyDescent="0.25">
      <c r="A37" s="22" t="s">
        <v>120</v>
      </c>
      <c r="B37" s="22" t="s">
        <v>163</v>
      </c>
      <c r="C37" s="22" t="s">
        <v>190</v>
      </c>
      <c r="D37" s="22" t="s">
        <v>191</v>
      </c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>
        <v>0</v>
      </c>
    </row>
    <row r="38" spans="1:42" x14ac:dyDescent="0.25">
      <c r="A38" s="22" t="s">
        <v>120</v>
      </c>
      <c r="B38" s="22" t="s">
        <v>163</v>
      </c>
      <c r="C38" s="22" t="s">
        <v>192</v>
      </c>
      <c r="D38" s="22" t="s">
        <v>193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</row>
    <row r="39" spans="1:42" x14ac:dyDescent="0.25">
      <c r="A39" s="22" t="s">
        <v>120</v>
      </c>
      <c r="B39" s="22" t="s">
        <v>163</v>
      </c>
      <c r="C39" s="22" t="s">
        <v>194</v>
      </c>
      <c r="D39" s="22" t="s">
        <v>195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120</v>
      </c>
      <c r="B40" s="22" t="s">
        <v>163</v>
      </c>
      <c r="C40" s="22" t="s">
        <v>196</v>
      </c>
      <c r="D40" s="22" t="s">
        <v>197</v>
      </c>
      <c r="E40" s="22"/>
      <c r="F40" s="22">
        <v>59529</v>
      </c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>
        <v>16851</v>
      </c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>
        <v>76380</v>
      </c>
    </row>
    <row r="41" spans="1:42" x14ac:dyDescent="0.25">
      <c r="A41" s="22" t="s">
        <v>120</v>
      </c>
      <c r="B41" s="22" t="s">
        <v>163</v>
      </c>
      <c r="C41" s="22" t="s">
        <v>198</v>
      </c>
      <c r="D41" s="22" t="s">
        <v>199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</row>
    <row r="42" spans="1:42" x14ac:dyDescent="0.25">
      <c r="A42" s="22" t="s">
        <v>120</v>
      </c>
      <c r="B42" s="22" t="s">
        <v>163</v>
      </c>
      <c r="C42" s="22" t="s">
        <v>200</v>
      </c>
      <c r="D42" s="22" t="s">
        <v>201</v>
      </c>
      <c r="E42" s="22">
        <v>0</v>
      </c>
      <c r="F42" s="22">
        <v>7669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5767942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110600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5886211</v>
      </c>
    </row>
    <row r="43" spans="1:42" x14ac:dyDescent="0.25">
      <c r="A43" s="22" t="s">
        <v>120</v>
      </c>
      <c r="B43" s="22" t="s">
        <v>163</v>
      </c>
      <c r="C43" s="22" t="s">
        <v>202</v>
      </c>
      <c r="D43" s="22" t="s">
        <v>203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</row>
    <row r="44" spans="1:42" x14ac:dyDescent="0.25">
      <c r="A44" s="22" t="s">
        <v>120</v>
      </c>
      <c r="B44" s="22" t="s">
        <v>163</v>
      </c>
      <c r="C44" s="22" t="s">
        <v>204</v>
      </c>
      <c r="D44" s="22" t="s">
        <v>205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</row>
    <row r="45" spans="1:42" x14ac:dyDescent="0.25">
      <c r="A45" s="22" t="s">
        <v>120</v>
      </c>
      <c r="B45" s="22" t="s">
        <v>163</v>
      </c>
      <c r="C45" s="22" t="s">
        <v>206</v>
      </c>
      <c r="D45" s="22" t="s">
        <v>207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357000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357000</v>
      </c>
    </row>
    <row r="46" spans="1:42" x14ac:dyDescent="0.25">
      <c r="A46" s="22" t="s">
        <v>120</v>
      </c>
      <c r="B46" s="22" t="s">
        <v>163</v>
      </c>
      <c r="C46" s="22" t="s">
        <v>208</v>
      </c>
      <c r="D46" s="22" t="s">
        <v>209</v>
      </c>
      <c r="E46" s="22">
        <v>0</v>
      </c>
      <c r="F46" s="22">
        <v>65000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1059249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47550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1171799</v>
      </c>
    </row>
    <row r="47" spans="1:42" x14ac:dyDescent="0.25">
      <c r="A47" s="22" t="s">
        <v>120</v>
      </c>
      <c r="B47" s="22" t="s">
        <v>163</v>
      </c>
      <c r="C47" s="22" t="s">
        <v>210</v>
      </c>
      <c r="D47" s="22" t="s">
        <v>211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124361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217760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342121</v>
      </c>
    </row>
    <row r="48" spans="1:42" x14ac:dyDescent="0.25">
      <c r="A48" s="22" t="s">
        <v>120</v>
      </c>
      <c r="B48" s="22" t="s">
        <v>163</v>
      </c>
      <c r="C48" s="22" t="s">
        <v>212</v>
      </c>
      <c r="D48" s="22" t="s">
        <v>213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</row>
    <row r="49" spans="1:42" x14ac:dyDescent="0.25">
      <c r="A49" s="22" t="s">
        <v>120</v>
      </c>
      <c r="B49" s="22" t="s">
        <v>163</v>
      </c>
      <c r="C49" s="22" t="s">
        <v>214</v>
      </c>
      <c r="D49" s="22" t="s">
        <v>215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142205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3208660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1628830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4979695</v>
      </c>
    </row>
    <row r="50" spans="1:42" x14ac:dyDescent="0.25">
      <c r="A50" s="22" t="s">
        <v>120</v>
      </c>
      <c r="B50" s="22" t="s">
        <v>163</v>
      </c>
      <c r="C50" s="22" t="s">
        <v>216</v>
      </c>
      <c r="D50" s="22" t="s">
        <v>217</v>
      </c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>
        <v>0</v>
      </c>
    </row>
    <row r="51" spans="1:42" x14ac:dyDescent="0.25">
      <c r="A51" s="22" t="s">
        <v>120</v>
      </c>
      <c r="B51" s="22" t="s">
        <v>163</v>
      </c>
      <c r="C51" s="22" t="s">
        <v>218</v>
      </c>
      <c r="D51" s="22" t="s">
        <v>219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</row>
    <row r="52" spans="1:42" x14ac:dyDescent="0.25">
      <c r="A52" s="22" t="s">
        <v>120</v>
      </c>
      <c r="B52" s="22" t="s">
        <v>163</v>
      </c>
      <c r="C52" s="22" t="s">
        <v>220</v>
      </c>
      <c r="D52" s="22" t="s">
        <v>221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</row>
    <row r="53" spans="1:42" x14ac:dyDescent="0.25">
      <c r="A53" s="22" t="s">
        <v>120</v>
      </c>
      <c r="B53" s="22" t="s">
        <v>163</v>
      </c>
      <c r="C53" s="22" t="s">
        <v>222</v>
      </c>
      <c r="D53" s="22" t="s">
        <v>223</v>
      </c>
      <c r="E53" s="22">
        <v>0</v>
      </c>
      <c r="F53" s="22">
        <v>1011610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1011610</v>
      </c>
    </row>
    <row r="54" spans="1:42" x14ac:dyDescent="0.25">
      <c r="A54" s="22" t="s">
        <v>120</v>
      </c>
      <c r="B54" s="22" t="s">
        <v>163</v>
      </c>
      <c r="C54" s="22" t="s">
        <v>224</v>
      </c>
      <c r="D54" s="22" t="s">
        <v>225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624420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624420</v>
      </c>
    </row>
    <row r="55" spans="1:42" x14ac:dyDescent="0.25">
      <c r="A55" s="22" t="s">
        <v>120</v>
      </c>
      <c r="B55" s="22" t="s">
        <v>163</v>
      </c>
      <c r="C55" s="22" t="s">
        <v>226</v>
      </c>
      <c r="D55" s="22" t="s">
        <v>227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</row>
    <row r="56" spans="1:42" x14ac:dyDescent="0.25">
      <c r="A56" s="22" t="s">
        <v>120</v>
      </c>
      <c r="B56" s="22" t="s">
        <v>163</v>
      </c>
      <c r="C56" s="22" t="s">
        <v>228</v>
      </c>
      <c r="D56" s="22" t="s">
        <v>229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</row>
    <row r="57" spans="1:42" x14ac:dyDescent="0.25">
      <c r="A57" s="22" t="s">
        <v>120</v>
      </c>
      <c r="B57" s="22" t="s">
        <v>163</v>
      </c>
      <c r="C57" s="22" t="s">
        <v>230</v>
      </c>
      <c r="D57" s="22" t="s">
        <v>231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</row>
    <row r="58" spans="1:42" x14ac:dyDescent="0.25">
      <c r="A58" s="22" t="s">
        <v>120</v>
      </c>
      <c r="B58" s="22" t="s">
        <v>163</v>
      </c>
      <c r="C58" s="22" t="s">
        <v>232</v>
      </c>
      <c r="D58" s="22" t="s">
        <v>233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</row>
    <row r="59" spans="1:42" x14ac:dyDescent="0.25">
      <c r="A59" s="22" t="s">
        <v>120</v>
      </c>
      <c r="B59" s="22" t="s">
        <v>163</v>
      </c>
      <c r="C59" s="22" t="s">
        <v>234</v>
      </c>
      <c r="D59" s="22" t="s">
        <v>235</v>
      </c>
      <c r="E59" s="22">
        <v>0</v>
      </c>
      <c r="F59" s="22">
        <v>0</v>
      </c>
      <c r="G59" s="22">
        <v>5473510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1201354</v>
      </c>
      <c r="P59" s="22">
        <v>0</v>
      </c>
      <c r="Q59" s="22">
        <v>0</v>
      </c>
      <c r="R59" s="22">
        <v>0</v>
      </c>
      <c r="S59" s="22">
        <v>0</v>
      </c>
      <c r="T59" s="22">
        <v>88692</v>
      </c>
      <c r="U59" s="22">
        <v>85638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6849194</v>
      </c>
    </row>
    <row r="60" spans="1:42" x14ac:dyDescent="0.25">
      <c r="A60" s="22" t="s">
        <v>120</v>
      </c>
      <c r="B60" s="22" t="s">
        <v>163</v>
      </c>
      <c r="C60" s="22" t="s">
        <v>236</v>
      </c>
      <c r="D60" s="22" t="s">
        <v>237</v>
      </c>
      <c r="E60" s="22">
        <v>0</v>
      </c>
      <c r="F60" s="22">
        <v>1913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1913</v>
      </c>
    </row>
    <row r="61" spans="1:42" x14ac:dyDescent="0.25">
      <c r="A61" s="22" t="s">
        <v>120</v>
      </c>
      <c r="B61" s="22" t="s">
        <v>163</v>
      </c>
      <c r="C61" s="22" t="s">
        <v>238</v>
      </c>
      <c r="D61" s="22" t="s">
        <v>239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15275115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15275115</v>
      </c>
    </row>
    <row r="62" spans="1:42" x14ac:dyDescent="0.25">
      <c r="A62" s="22" t="s">
        <v>120</v>
      </c>
      <c r="B62" s="22" t="s">
        <v>163</v>
      </c>
      <c r="C62" s="22" t="s">
        <v>240</v>
      </c>
      <c r="D62" s="22" t="s">
        <v>241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</row>
    <row r="63" spans="1:42" x14ac:dyDescent="0.25">
      <c r="A63" s="22" t="s">
        <v>120</v>
      </c>
      <c r="B63" s="22" t="s">
        <v>163</v>
      </c>
      <c r="C63" s="22" t="s">
        <v>242</v>
      </c>
      <c r="D63" s="22" t="s">
        <v>243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</row>
    <row r="64" spans="1:42" x14ac:dyDescent="0.25">
      <c r="A64" s="22" t="s">
        <v>120</v>
      </c>
      <c r="B64" s="22" t="s">
        <v>163</v>
      </c>
      <c r="C64" s="22" t="s">
        <v>244</v>
      </c>
      <c r="D64" s="22" t="s">
        <v>245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</row>
    <row r="65" spans="1:42" x14ac:dyDescent="0.25">
      <c r="A65" s="22" t="s">
        <v>120</v>
      </c>
      <c r="B65" s="22" t="s">
        <v>163</v>
      </c>
      <c r="C65" s="22" t="s">
        <v>246</v>
      </c>
      <c r="D65" s="22" t="s">
        <v>247</v>
      </c>
      <c r="E65" s="22">
        <v>0</v>
      </c>
      <c r="F65" s="22">
        <v>0</v>
      </c>
      <c r="G65" s="22">
        <v>909271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943901</v>
      </c>
      <c r="P65" s="22">
        <v>0</v>
      </c>
      <c r="Q65" s="22">
        <v>0</v>
      </c>
      <c r="R65" s="22">
        <v>1042699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2895871</v>
      </c>
    </row>
    <row r="66" spans="1:42" x14ac:dyDescent="0.25">
      <c r="A66" s="22" t="s">
        <v>120</v>
      </c>
      <c r="B66" s="22" t="s">
        <v>163</v>
      </c>
      <c r="C66" s="22" t="s">
        <v>248</v>
      </c>
      <c r="D66" s="22" t="s">
        <v>249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11869793</v>
      </c>
      <c r="P66" s="22">
        <v>0</v>
      </c>
      <c r="Q66" s="22">
        <v>0</v>
      </c>
      <c r="R66" s="22">
        <v>352466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10094547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22316806</v>
      </c>
    </row>
    <row r="67" spans="1:42" x14ac:dyDescent="0.25">
      <c r="A67" s="22" t="s">
        <v>120</v>
      </c>
      <c r="B67" s="22" t="s">
        <v>163</v>
      </c>
      <c r="C67" s="22" t="s">
        <v>250</v>
      </c>
      <c r="D67" s="22" t="s">
        <v>251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120</v>
      </c>
      <c r="B68" s="22" t="s">
        <v>163</v>
      </c>
      <c r="C68" s="22" t="s">
        <v>252</v>
      </c>
      <c r="D68" s="22" t="s">
        <v>253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</row>
    <row r="69" spans="1:42" x14ac:dyDescent="0.25">
      <c r="A69" s="22" t="s">
        <v>120</v>
      </c>
      <c r="B69" s="22" t="s">
        <v>163</v>
      </c>
      <c r="C69" s="22" t="s">
        <v>254</v>
      </c>
      <c r="D69" s="22" t="s">
        <v>255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</row>
    <row r="70" spans="1:42" x14ac:dyDescent="0.25">
      <c r="A70" s="22" t="s">
        <v>120</v>
      </c>
      <c r="B70" s="22" t="s">
        <v>163</v>
      </c>
      <c r="C70" s="22" t="s">
        <v>256</v>
      </c>
      <c r="D70" s="22" t="s">
        <v>257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</row>
    <row r="71" spans="1:42" x14ac:dyDescent="0.25">
      <c r="A71" s="22" t="s">
        <v>120</v>
      </c>
      <c r="B71" s="22" t="s">
        <v>163</v>
      </c>
      <c r="C71" s="22" t="s">
        <v>258</v>
      </c>
      <c r="D71" s="22" t="s">
        <v>259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615000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615000</v>
      </c>
    </row>
    <row r="72" spans="1:42" x14ac:dyDescent="0.25">
      <c r="A72" s="22" t="s">
        <v>120</v>
      </c>
      <c r="B72" s="22" t="s">
        <v>163</v>
      </c>
      <c r="C72" s="22" t="s">
        <v>260</v>
      </c>
      <c r="D72" s="22" t="s">
        <v>261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120</v>
      </c>
      <c r="B73" s="22" t="s">
        <v>163</v>
      </c>
      <c r="C73" s="22" t="s">
        <v>262</v>
      </c>
      <c r="D73" s="22" t="s">
        <v>263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</row>
    <row r="74" spans="1:42" x14ac:dyDescent="0.25">
      <c r="A74" s="22" t="s">
        <v>120</v>
      </c>
      <c r="B74" s="22" t="s">
        <v>163</v>
      </c>
      <c r="C74" s="22" t="s">
        <v>264</v>
      </c>
      <c r="D74" s="22" t="s">
        <v>265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16000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729950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745950</v>
      </c>
    </row>
    <row r="75" spans="1:42" x14ac:dyDescent="0.25">
      <c r="A75" s="22" t="s">
        <v>120</v>
      </c>
      <c r="B75" s="22" t="s">
        <v>163</v>
      </c>
      <c r="C75" s="22" t="s">
        <v>266</v>
      </c>
      <c r="D75" s="22" t="s">
        <v>267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1193000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1193000</v>
      </c>
    </row>
    <row r="76" spans="1:42" x14ac:dyDescent="0.25">
      <c r="A76" s="22" t="s">
        <v>120</v>
      </c>
      <c r="B76" s="22" t="s">
        <v>163</v>
      </c>
      <c r="C76" s="22" t="s">
        <v>268</v>
      </c>
      <c r="D76" s="22" t="s">
        <v>269</v>
      </c>
      <c r="E76" s="22">
        <v>0</v>
      </c>
      <c r="F76" s="22">
        <v>197960</v>
      </c>
      <c r="G76" s="22">
        <v>0</v>
      </c>
      <c r="H76" s="22">
        <v>0</v>
      </c>
      <c r="I76" s="22">
        <v>60324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930320</v>
      </c>
      <c r="P76" s="22">
        <v>0</v>
      </c>
      <c r="Q76" s="22">
        <v>0</v>
      </c>
      <c r="R76" s="22">
        <v>0</v>
      </c>
      <c r="S76" s="22">
        <v>0</v>
      </c>
      <c r="T76" s="22">
        <v>55239</v>
      </c>
      <c r="U76" s="22">
        <v>938003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219700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41235</v>
      </c>
      <c r="AI76" s="22">
        <v>0</v>
      </c>
      <c r="AJ76" s="22">
        <v>0</v>
      </c>
      <c r="AK76" s="22">
        <v>0</v>
      </c>
      <c r="AL76" s="22">
        <v>0</v>
      </c>
      <c r="AM76" s="22">
        <v>34218</v>
      </c>
      <c r="AN76" s="22">
        <v>0</v>
      </c>
      <c r="AO76" s="22">
        <v>0</v>
      </c>
      <c r="AP76" s="22">
        <v>2476999</v>
      </c>
    </row>
    <row r="77" spans="1:42" x14ac:dyDescent="0.25">
      <c r="A77" s="22" t="s">
        <v>120</v>
      </c>
      <c r="B77" s="22" t="s">
        <v>163</v>
      </c>
      <c r="C77" s="22" t="s">
        <v>270</v>
      </c>
      <c r="D77" s="22" t="s">
        <v>271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</row>
    <row r="78" spans="1:42" x14ac:dyDescent="0.25">
      <c r="A78" s="22" t="s">
        <v>120</v>
      </c>
      <c r="B78" s="22" t="s">
        <v>163</v>
      </c>
      <c r="C78" s="22" t="s">
        <v>272</v>
      </c>
      <c r="D78" s="22" t="s">
        <v>273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</row>
    <row r="79" spans="1:42" x14ac:dyDescent="0.25">
      <c r="A79" s="22" t="s">
        <v>120</v>
      </c>
      <c r="B79" s="22" t="s">
        <v>163</v>
      </c>
      <c r="C79" s="22" t="s">
        <v>274</v>
      </c>
      <c r="D79" s="22" t="s">
        <v>275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</row>
    <row r="80" spans="1:42" x14ac:dyDescent="0.25">
      <c r="A80" s="22" t="s">
        <v>120</v>
      </c>
      <c r="B80" s="22" t="s">
        <v>163</v>
      </c>
      <c r="C80" s="22" t="s">
        <v>276</v>
      </c>
      <c r="D80" s="22" t="s">
        <v>277</v>
      </c>
      <c r="E80" s="22">
        <v>0</v>
      </c>
      <c r="F80" s="22">
        <v>150000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150000</v>
      </c>
    </row>
    <row r="81" spans="1:42" x14ac:dyDescent="0.25">
      <c r="A81" s="22" t="s">
        <v>120</v>
      </c>
      <c r="B81" s="22" t="s">
        <v>163</v>
      </c>
      <c r="C81" s="22" t="s">
        <v>278</v>
      </c>
      <c r="D81" s="22" t="s">
        <v>279</v>
      </c>
      <c r="E81" s="22">
        <v>0</v>
      </c>
      <c r="F81" s="22">
        <v>0</v>
      </c>
      <c r="G81" s="22">
        <v>0</v>
      </c>
      <c r="H81" s="22">
        <v>0</v>
      </c>
      <c r="I81" s="22">
        <v>10000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552465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562465</v>
      </c>
    </row>
    <row r="82" spans="1:42" x14ac:dyDescent="0.25">
      <c r="A82" s="22" t="s">
        <v>120</v>
      </c>
      <c r="B82" s="22" t="s">
        <v>163</v>
      </c>
      <c r="C82" s="22" t="s">
        <v>280</v>
      </c>
      <c r="D82" s="22" t="s">
        <v>281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</row>
    <row r="83" spans="1:42" x14ac:dyDescent="0.25">
      <c r="A83" s="22" t="s">
        <v>120</v>
      </c>
      <c r="B83" s="22" t="s">
        <v>163</v>
      </c>
      <c r="C83" s="22" t="s">
        <v>282</v>
      </c>
      <c r="D83" s="22" t="s">
        <v>283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18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18</v>
      </c>
    </row>
    <row r="84" spans="1:42" x14ac:dyDescent="0.25">
      <c r="A84" s="22" t="s">
        <v>120</v>
      </c>
      <c r="B84" s="22" t="s">
        <v>163</v>
      </c>
      <c r="C84" s="22" t="s">
        <v>284</v>
      </c>
      <c r="D84" s="22" t="s">
        <v>285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246660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669200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915860</v>
      </c>
    </row>
    <row r="85" spans="1:42" x14ac:dyDescent="0.25">
      <c r="A85" s="22" t="s">
        <v>120</v>
      </c>
      <c r="B85" s="22" t="s">
        <v>163</v>
      </c>
      <c r="C85" s="22" t="s">
        <v>286</v>
      </c>
      <c r="D85" s="22" t="s">
        <v>287</v>
      </c>
      <c r="E85" s="22">
        <v>0</v>
      </c>
      <c r="F85" s="22">
        <v>0</v>
      </c>
      <c r="G85" s="22">
        <v>0</v>
      </c>
      <c r="H85" s="22">
        <v>0</v>
      </c>
      <c r="I85" s="22">
        <v>51333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1033909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1085242</v>
      </c>
    </row>
    <row r="86" spans="1:42" x14ac:dyDescent="0.25">
      <c r="A86" s="22" t="s">
        <v>120</v>
      </c>
      <c r="B86" s="22" t="s">
        <v>163</v>
      </c>
      <c r="C86" s="22" t="s">
        <v>288</v>
      </c>
      <c r="D86" s="22" t="s">
        <v>289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</row>
    <row r="87" spans="1:42" x14ac:dyDescent="0.25">
      <c r="A87" s="22" t="s">
        <v>120</v>
      </c>
      <c r="B87" s="22" t="s">
        <v>163</v>
      </c>
      <c r="C87" s="22" t="s">
        <v>290</v>
      </c>
      <c r="D87" s="22" t="s">
        <v>291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</row>
    <row r="88" spans="1:42" x14ac:dyDescent="0.25">
      <c r="A88" s="22" t="s">
        <v>120</v>
      </c>
      <c r="B88" s="22" t="s">
        <v>292</v>
      </c>
      <c r="C88" s="22" t="s">
        <v>293</v>
      </c>
      <c r="D88" s="22" t="s">
        <v>294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</row>
    <row r="89" spans="1:42" x14ac:dyDescent="0.25">
      <c r="A89" s="22" t="s">
        <v>120</v>
      </c>
      <c r="B89" s="22" t="s">
        <v>292</v>
      </c>
      <c r="C89" s="22" t="s">
        <v>295</v>
      </c>
      <c r="D89" s="22" t="s">
        <v>296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328856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328856</v>
      </c>
    </row>
    <row r="90" spans="1:42" x14ac:dyDescent="0.25">
      <c r="A90" s="22" t="s">
        <v>120</v>
      </c>
      <c r="B90" s="22" t="s">
        <v>292</v>
      </c>
      <c r="C90" s="22" t="s">
        <v>297</v>
      </c>
      <c r="D90" s="22" t="s">
        <v>298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</row>
    <row r="91" spans="1:42" x14ac:dyDescent="0.25">
      <c r="A91" s="22" t="s">
        <v>120</v>
      </c>
      <c r="B91" s="22" t="s">
        <v>292</v>
      </c>
      <c r="C91" s="22" t="s">
        <v>299</v>
      </c>
      <c r="D91" s="22" t="s">
        <v>300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</row>
    <row r="92" spans="1:42" x14ac:dyDescent="0.25">
      <c r="A92" s="22" t="s">
        <v>120</v>
      </c>
      <c r="B92" s="22" t="s">
        <v>292</v>
      </c>
      <c r="C92" s="22" t="s">
        <v>301</v>
      </c>
      <c r="D92" s="22" t="s">
        <v>302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</row>
    <row r="93" spans="1:42" x14ac:dyDescent="0.25">
      <c r="A93" s="22" t="s">
        <v>120</v>
      </c>
      <c r="B93" s="22" t="s">
        <v>292</v>
      </c>
      <c r="C93" s="22" t="s">
        <v>303</v>
      </c>
      <c r="D93" s="22" t="s">
        <v>304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2739624</v>
      </c>
      <c r="P93" s="22">
        <v>0</v>
      </c>
      <c r="Q93" s="22">
        <v>0</v>
      </c>
      <c r="R93" s="22">
        <v>0</v>
      </c>
      <c r="S93" s="22">
        <v>0</v>
      </c>
      <c r="T93" s="22">
        <v>345668</v>
      </c>
      <c r="U93" s="22">
        <v>282854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3368146</v>
      </c>
    </row>
    <row r="94" spans="1:42" x14ac:dyDescent="0.25">
      <c r="A94" s="22" t="s">
        <v>120</v>
      </c>
      <c r="B94" s="22" t="s">
        <v>292</v>
      </c>
      <c r="C94" s="22" t="s">
        <v>305</v>
      </c>
      <c r="D94" s="22" t="s">
        <v>306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202350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202350</v>
      </c>
    </row>
    <row r="95" spans="1:42" x14ac:dyDescent="0.25">
      <c r="A95" s="22" t="s">
        <v>120</v>
      </c>
      <c r="B95" s="22" t="s">
        <v>292</v>
      </c>
      <c r="C95" s="22" t="s">
        <v>307</v>
      </c>
      <c r="D95" s="22" t="s">
        <v>308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</row>
    <row r="96" spans="1:42" x14ac:dyDescent="0.25">
      <c r="A96" s="22" t="s">
        <v>120</v>
      </c>
      <c r="B96" s="22" t="s">
        <v>292</v>
      </c>
      <c r="C96" s="22" t="s">
        <v>309</v>
      </c>
      <c r="D96" s="22" t="s">
        <v>310</v>
      </c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>
        <v>0</v>
      </c>
    </row>
    <row r="97" spans="1:42" x14ac:dyDescent="0.25">
      <c r="A97" s="22" t="s">
        <v>120</v>
      </c>
      <c r="B97" s="22" t="s">
        <v>292</v>
      </c>
      <c r="C97" s="22" t="s">
        <v>311</v>
      </c>
      <c r="D97" s="22" t="s">
        <v>312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</row>
    <row r="98" spans="1:42" x14ac:dyDescent="0.25">
      <c r="A98" s="22" t="s">
        <v>120</v>
      </c>
      <c r="B98" s="22" t="s">
        <v>292</v>
      </c>
      <c r="C98" s="22" t="s">
        <v>313</v>
      </c>
      <c r="D98" s="22" t="s">
        <v>314</v>
      </c>
      <c r="E98" s="22">
        <v>0</v>
      </c>
      <c r="F98" s="22">
        <v>743696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2871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746567</v>
      </c>
    </row>
    <row r="99" spans="1:42" x14ac:dyDescent="0.25">
      <c r="A99" s="22" t="s">
        <v>120</v>
      </c>
      <c r="B99" s="22" t="s">
        <v>292</v>
      </c>
      <c r="C99" s="22" t="s">
        <v>315</v>
      </c>
      <c r="D99" s="22" t="s">
        <v>316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500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500</v>
      </c>
    </row>
    <row r="100" spans="1:42" x14ac:dyDescent="0.25">
      <c r="A100" s="22" t="s">
        <v>120</v>
      </c>
      <c r="B100" s="22" t="s">
        <v>292</v>
      </c>
      <c r="C100" s="22" t="s">
        <v>317</v>
      </c>
      <c r="D100" s="22" t="s">
        <v>318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</row>
    <row r="101" spans="1:42" x14ac:dyDescent="0.25">
      <c r="A101" s="22" t="s">
        <v>120</v>
      </c>
      <c r="B101" s="22" t="s">
        <v>292</v>
      </c>
      <c r="C101" s="22" t="s">
        <v>319</v>
      </c>
      <c r="D101" s="22" t="s">
        <v>320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71758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71758</v>
      </c>
    </row>
    <row r="102" spans="1:42" x14ac:dyDescent="0.25">
      <c r="A102" s="22" t="s">
        <v>120</v>
      </c>
      <c r="B102" s="22" t="s">
        <v>292</v>
      </c>
      <c r="C102" s="22" t="s">
        <v>321</v>
      </c>
      <c r="D102" s="22" t="s">
        <v>322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</row>
    <row r="103" spans="1:42" x14ac:dyDescent="0.25">
      <c r="A103" s="22" t="s">
        <v>120</v>
      </c>
      <c r="B103" s="22" t="s">
        <v>292</v>
      </c>
      <c r="C103" s="22" t="s">
        <v>323</v>
      </c>
      <c r="D103" s="22" t="s">
        <v>324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</row>
    <row r="104" spans="1:42" x14ac:dyDescent="0.25">
      <c r="A104" s="22" t="s">
        <v>120</v>
      </c>
      <c r="B104" s="22" t="s">
        <v>292</v>
      </c>
      <c r="C104" s="22" t="s">
        <v>325</v>
      </c>
      <c r="D104" s="22" t="s">
        <v>326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497843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497843</v>
      </c>
    </row>
    <row r="105" spans="1:42" x14ac:dyDescent="0.25">
      <c r="A105" s="22" t="s">
        <v>120</v>
      </c>
      <c r="B105" s="22" t="s">
        <v>292</v>
      </c>
      <c r="C105" s="22" t="s">
        <v>327</v>
      </c>
      <c r="D105" s="22" t="s">
        <v>328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</row>
    <row r="106" spans="1:42" x14ac:dyDescent="0.25">
      <c r="A106" s="22" t="s">
        <v>120</v>
      </c>
      <c r="B106" s="22" t="s">
        <v>292</v>
      </c>
      <c r="C106" s="22" t="s">
        <v>329</v>
      </c>
      <c r="D106" s="22" t="s">
        <v>330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</row>
    <row r="107" spans="1:42" x14ac:dyDescent="0.25">
      <c r="A107" s="22" t="s">
        <v>120</v>
      </c>
      <c r="B107" s="22" t="s">
        <v>292</v>
      </c>
      <c r="C107" s="22" t="s">
        <v>331</v>
      </c>
      <c r="D107" s="22" t="s">
        <v>332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0</v>
      </c>
    </row>
    <row r="108" spans="1:42" x14ac:dyDescent="0.25">
      <c r="A108" s="22" t="s">
        <v>120</v>
      </c>
      <c r="B108" s="22" t="s">
        <v>292</v>
      </c>
      <c r="C108" s="22" t="s">
        <v>333</v>
      </c>
      <c r="D108" s="22" t="s">
        <v>334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1555611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1555611</v>
      </c>
    </row>
    <row r="109" spans="1:42" x14ac:dyDescent="0.25">
      <c r="A109" s="22" t="s">
        <v>120</v>
      </c>
      <c r="B109" s="22" t="s">
        <v>292</v>
      </c>
      <c r="C109" s="22" t="s">
        <v>335</v>
      </c>
      <c r="D109" s="22" t="s">
        <v>336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</row>
    <row r="110" spans="1:42" x14ac:dyDescent="0.25">
      <c r="A110" s="22" t="s">
        <v>120</v>
      </c>
      <c r="B110" s="22" t="s">
        <v>292</v>
      </c>
      <c r="C110" s="22" t="s">
        <v>337</v>
      </c>
      <c r="D110" s="22" t="s">
        <v>338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234615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234615</v>
      </c>
    </row>
    <row r="111" spans="1:42" x14ac:dyDescent="0.25">
      <c r="A111" s="22" t="s">
        <v>120</v>
      </c>
      <c r="B111" s="22" t="s">
        <v>292</v>
      </c>
      <c r="C111" s="22" t="s">
        <v>339</v>
      </c>
      <c r="D111" s="22" t="s">
        <v>340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</row>
    <row r="112" spans="1:42" x14ac:dyDescent="0.25">
      <c r="A112" s="22" t="s">
        <v>120</v>
      </c>
      <c r="B112" s="22" t="s">
        <v>292</v>
      </c>
      <c r="C112" s="22" t="s">
        <v>341</v>
      </c>
      <c r="D112" s="22" t="s">
        <v>342</v>
      </c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>
        <v>8775816</v>
      </c>
      <c r="P112" s="22"/>
      <c r="Q112" s="22"/>
      <c r="R112" s="22">
        <v>6390668</v>
      </c>
      <c r="S112" s="22"/>
      <c r="T112" s="22">
        <v>5579896</v>
      </c>
      <c r="U112" s="22">
        <v>4518852</v>
      </c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>
        <v>906000</v>
      </c>
      <c r="AJ112" s="22"/>
      <c r="AK112" s="22"/>
      <c r="AL112" s="22"/>
      <c r="AM112" s="22"/>
      <c r="AN112" s="22"/>
      <c r="AO112" s="22"/>
      <c r="AP112" s="22">
        <v>26171232</v>
      </c>
    </row>
    <row r="113" spans="1:42" x14ac:dyDescent="0.25">
      <c r="A113" s="22" t="s">
        <v>120</v>
      </c>
      <c r="B113" s="22" t="s">
        <v>292</v>
      </c>
      <c r="C113" s="22" t="s">
        <v>343</v>
      </c>
      <c r="D113" s="22" t="s">
        <v>344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</row>
    <row r="114" spans="1:42" x14ac:dyDescent="0.25">
      <c r="A114" s="22" t="s">
        <v>120</v>
      </c>
      <c r="B114" s="22" t="s">
        <v>292</v>
      </c>
      <c r="C114" s="22" t="s">
        <v>345</v>
      </c>
      <c r="D114" s="22" t="s">
        <v>346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171029</v>
      </c>
      <c r="P114" s="22">
        <v>0</v>
      </c>
      <c r="Q114" s="22">
        <v>0</v>
      </c>
      <c r="R114" s="22">
        <v>123526</v>
      </c>
      <c r="S114" s="22">
        <v>0</v>
      </c>
      <c r="T114" s="22">
        <v>102454</v>
      </c>
      <c r="U114" s="22">
        <v>163338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5575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565922</v>
      </c>
    </row>
    <row r="115" spans="1:42" x14ac:dyDescent="0.25">
      <c r="A115" s="22" t="s">
        <v>120</v>
      </c>
      <c r="B115" s="22" t="s">
        <v>292</v>
      </c>
      <c r="C115" s="22" t="s">
        <v>347</v>
      </c>
      <c r="D115" s="22" t="s">
        <v>348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</row>
    <row r="116" spans="1:42" x14ac:dyDescent="0.25">
      <c r="A116" s="22" t="s">
        <v>120</v>
      </c>
      <c r="B116" s="22" t="s">
        <v>292</v>
      </c>
      <c r="C116" s="22" t="s">
        <v>349</v>
      </c>
      <c r="D116" s="22" t="s">
        <v>350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93766</v>
      </c>
      <c r="AN116" s="22">
        <v>0</v>
      </c>
      <c r="AO116" s="22">
        <v>0</v>
      </c>
      <c r="AP116" s="22">
        <v>93766</v>
      </c>
    </row>
    <row r="117" spans="1:42" x14ac:dyDescent="0.25">
      <c r="A117" s="22" t="s">
        <v>120</v>
      </c>
      <c r="B117" s="22" t="s">
        <v>292</v>
      </c>
      <c r="C117" s="22" t="s">
        <v>351</v>
      </c>
      <c r="D117" s="22" t="s">
        <v>352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</row>
    <row r="118" spans="1:42" x14ac:dyDescent="0.25">
      <c r="A118" s="22" t="s">
        <v>120</v>
      </c>
      <c r="B118" s="22" t="s">
        <v>292</v>
      </c>
      <c r="C118" s="22" t="s">
        <v>353</v>
      </c>
      <c r="D118" s="22" t="s">
        <v>354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</row>
    <row r="119" spans="1:42" x14ac:dyDescent="0.25">
      <c r="A119" s="22" t="s">
        <v>120</v>
      </c>
      <c r="B119" s="22" t="s">
        <v>292</v>
      </c>
      <c r="C119" s="22" t="s">
        <v>355</v>
      </c>
      <c r="D119" s="22" t="s">
        <v>356</v>
      </c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>
        <v>0</v>
      </c>
    </row>
    <row r="120" spans="1:42" x14ac:dyDescent="0.25">
      <c r="A120" s="22" t="s">
        <v>120</v>
      </c>
      <c r="B120" s="22" t="s">
        <v>292</v>
      </c>
      <c r="C120" s="22" t="s">
        <v>357</v>
      </c>
      <c r="D120" s="22" t="s">
        <v>358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21222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21222</v>
      </c>
    </row>
    <row r="121" spans="1:42" x14ac:dyDescent="0.25">
      <c r="A121" s="22" t="s">
        <v>120</v>
      </c>
      <c r="B121" s="22" t="s">
        <v>292</v>
      </c>
      <c r="C121" s="22" t="s">
        <v>359</v>
      </c>
      <c r="D121" s="22" t="s">
        <v>360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</row>
    <row r="122" spans="1:42" x14ac:dyDescent="0.25">
      <c r="A122" s="22" t="s">
        <v>120</v>
      </c>
      <c r="B122" s="22" t="s">
        <v>292</v>
      </c>
      <c r="C122" s="22" t="s">
        <v>361</v>
      </c>
      <c r="D122" s="22" t="s">
        <v>362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</row>
    <row r="123" spans="1:42" x14ac:dyDescent="0.25">
      <c r="A123" s="22" t="s">
        <v>120</v>
      </c>
      <c r="B123" s="22" t="s">
        <v>292</v>
      </c>
      <c r="C123" s="22" t="s">
        <v>363</v>
      </c>
      <c r="D123" s="22" t="s">
        <v>364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</row>
    <row r="124" spans="1:42" x14ac:dyDescent="0.25">
      <c r="A124" s="22" t="s">
        <v>120</v>
      </c>
      <c r="B124" s="22" t="s">
        <v>292</v>
      </c>
      <c r="C124" s="22" t="s">
        <v>365</v>
      </c>
      <c r="D124" s="22" t="s">
        <v>366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</row>
    <row r="125" spans="1:42" x14ac:dyDescent="0.25">
      <c r="A125" s="22" t="s">
        <v>120</v>
      </c>
      <c r="B125" s="22" t="s">
        <v>292</v>
      </c>
      <c r="C125" s="22" t="s">
        <v>367</v>
      </c>
      <c r="D125" s="22" t="s">
        <v>368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205424</v>
      </c>
      <c r="AI125" s="22">
        <v>0</v>
      </c>
      <c r="AJ125" s="22">
        <v>13624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219048</v>
      </c>
    </row>
    <row r="126" spans="1:42" x14ac:dyDescent="0.25">
      <c r="A126" s="22" t="s">
        <v>120</v>
      </c>
      <c r="B126" s="22" t="s">
        <v>292</v>
      </c>
      <c r="C126" s="22" t="s">
        <v>369</v>
      </c>
      <c r="D126" s="22" t="s">
        <v>370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</row>
    <row r="127" spans="1:42" x14ac:dyDescent="0.25">
      <c r="A127" s="22" t="s">
        <v>120</v>
      </c>
      <c r="B127" s="22" t="s">
        <v>292</v>
      </c>
      <c r="C127" s="22" t="s">
        <v>371</v>
      </c>
      <c r="D127" s="22" t="s">
        <v>372</v>
      </c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>
        <v>0</v>
      </c>
    </row>
    <row r="128" spans="1:42" x14ac:dyDescent="0.25">
      <c r="A128" s="22" t="s">
        <v>120</v>
      </c>
      <c r="B128" s="22" t="s">
        <v>292</v>
      </c>
      <c r="C128" s="22" t="s">
        <v>373</v>
      </c>
      <c r="D128" s="22" t="s">
        <v>374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</row>
    <row r="129" spans="1:42" x14ac:dyDescent="0.25">
      <c r="A129" s="22" t="s">
        <v>120</v>
      </c>
      <c r="B129" s="22" t="s">
        <v>292</v>
      </c>
      <c r="C129" s="22" t="s">
        <v>375</v>
      </c>
      <c r="D129" s="22" t="s">
        <v>376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</row>
    <row r="130" spans="1:42" x14ac:dyDescent="0.25">
      <c r="A130" s="22" t="s">
        <v>120</v>
      </c>
      <c r="B130" s="22" t="s">
        <v>292</v>
      </c>
      <c r="C130" s="22" t="s">
        <v>377</v>
      </c>
      <c r="D130" s="22" t="s">
        <v>378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</row>
    <row r="131" spans="1:42" x14ac:dyDescent="0.25">
      <c r="A131" s="22" t="s">
        <v>120</v>
      </c>
      <c r="B131" s="22" t="s">
        <v>292</v>
      </c>
      <c r="C131" s="22" t="s">
        <v>379</v>
      </c>
      <c r="D131" s="22" t="s">
        <v>380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</row>
    <row r="132" spans="1:42" x14ac:dyDescent="0.25">
      <c r="A132" s="22" t="s">
        <v>120</v>
      </c>
      <c r="B132" s="22" t="s">
        <v>292</v>
      </c>
      <c r="C132" s="22" t="s">
        <v>381</v>
      </c>
      <c r="D132" s="22" t="s">
        <v>382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</row>
    <row r="133" spans="1:42" x14ac:dyDescent="0.25">
      <c r="A133" s="22" t="s">
        <v>120</v>
      </c>
      <c r="B133" s="22" t="s">
        <v>292</v>
      </c>
      <c r="C133" s="22" t="s">
        <v>383</v>
      </c>
      <c r="D133" s="22" t="s">
        <v>384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</row>
    <row r="134" spans="1:42" x14ac:dyDescent="0.25">
      <c r="A134" s="22" t="s">
        <v>120</v>
      </c>
      <c r="B134" s="22" t="s">
        <v>292</v>
      </c>
      <c r="C134" s="22" t="s">
        <v>385</v>
      </c>
      <c r="D134" s="22" t="s">
        <v>386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50000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50000</v>
      </c>
    </row>
    <row r="135" spans="1:42" x14ac:dyDescent="0.25">
      <c r="A135" s="22" t="s">
        <v>120</v>
      </c>
      <c r="B135" s="22" t="s">
        <v>292</v>
      </c>
      <c r="C135" s="22" t="s">
        <v>387</v>
      </c>
      <c r="D135" s="22" t="s">
        <v>388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</row>
    <row r="136" spans="1:42" x14ac:dyDescent="0.25">
      <c r="A136" s="22" t="s">
        <v>120</v>
      </c>
      <c r="B136" s="22" t="s">
        <v>292</v>
      </c>
      <c r="C136" s="22" t="s">
        <v>389</v>
      </c>
      <c r="D136" s="22" t="s">
        <v>390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271914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271914</v>
      </c>
    </row>
    <row r="137" spans="1:42" x14ac:dyDescent="0.25">
      <c r="A137" s="22" t="s">
        <v>120</v>
      </c>
      <c r="B137" s="22" t="s">
        <v>292</v>
      </c>
      <c r="C137" s="22" t="s">
        <v>391</v>
      </c>
      <c r="D137" s="22" t="s">
        <v>392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</row>
    <row r="138" spans="1:42" x14ac:dyDescent="0.25">
      <c r="A138" s="22" t="s">
        <v>120</v>
      </c>
      <c r="B138" s="22" t="s">
        <v>292</v>
      </c>
      <c r="C138" s="22" t="s">
        <v>393</v>
      </c>
      <c r="D138" s="22" t="s">
        <v>394</v>
      </c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>
        <v>4645</v>
      </c>
      <c r="AK138" s="22"/>
      <c r="AL138" s="22"/>
      <c r="AM138" s="22"/>
      <c r="AN138" s="22"/>
      <c r="AO138" s="22"/>
      <c r="AP138" s="22">
        <v>4645</v>
      </c>
    </row>
    <row r="139" spans="1:42" x14ac:dyDescent="0.25">
      <c r="A139" s="22" t="s">
        <v>120</v>
      </c>
      <c r="B139" s="22" t="s">
        <v>292</v>
      </c>
      <c r="C139" s="22" t="s">
        <v>395</v>
      </c>
      <c r="D139" s="22" t="s">
        <v>396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</row>
    <row r="140" spans="1:42" x14ac:dyDescent="0.25">
      <c r="A140" s="22" t="s">
        <v>120</v>
      </c>
      <c r="B140" s="22" t="s">
        <v>292</v>
      </c>
      <c r="C140" s="22" t="s">
        <v>397</v>
      </c>
      <c r="D140" s="22" t="s">
        <v>398</v>
      </c>
      <c r="E140" s="22">
        <v>0</v>
      </c>
      <c r="F140" s="22">
        <v>49972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66242</v>
      </c>
      <c r="O140" s="22">
        <v>121270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492790</v>
      </c>
      <c r="AE140" s="22">
        <v>0</v>
      </c>
      <c r="AF140" s="22">
        <v>14942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745216</v>
      </c>
    </row>
    <row r="141" spans="1:42" x14ac:dyDescent="0.25">
      <c r="A141" s="22" t="s">
        <v>120</v>
      </c>
      <c r="B141" s="22" t="s">
        <v>292</v>
      </c>
      <c r="C141" s="22" t="s">
        <v>399</v>
      </c>
      <c r="D141" s="22" t="s">
        <v>400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</row>
    <row r="142" spans="1:42" x14ac:dyDescent="0.25">
      <c r="A142" s="22" t="s">
        <v>120</v>
      </c>
      <c r="B142" s="22" t="s">
        <v>292</v>
      </c>
      <c r="C142" s="22" t="s">
        <v>401</v>
      </c>
      <c r="D142" s="22" t="s">
        <v>402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</row>
    <row r="143" spans="1:42" x14ac:dyDescent="0.25">
      <c r="A143" s="22" t="s">
        <v>120</v>
      </c>
      <c r="B143" s="22" t="s">
        <v>292</v>
      </c>
      <c r="C143" s="22" t="s">
        <v>403</v>
      </c>
      <c r="D143" s="22" t="s">
        <v>404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</row>
    <row r="144" spans="1:42" x14ac:dyDescent="0.25">
      <c r="A144" s="22" t="s">
        <v>120</v>
      </c>
      <c r="B144" s="22" t="s">
        <v>292</v>
      </c>
      <c r="C144" s="22" t="s">
        <v>405</v>
      </c>
      <c r="D144" s="22" t="s">
        <v>406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</row>
    <row r="145" spans="1:42" x14ac:dyDescent="0.25">
      <c r="A145" s="22" t="s">
        <v>120</v>
      </c>
      <c r="B145" s="22" t="s">
        <v>292</v>
      </c>
      <c r="C145" s="22" t="s">
        <v>407</v>
      </c>
      <c r="D145" s="22" t="s">
        <v>408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</row>
    <row r="146" spans="1:42" x14ac:dyDescent="0.25">
      <c r="A146" s="22" t="s">
        <v>120</v>
      </c>
      <c r="B146" s="22" t="s">
        <v>292</v>
      </c>
      <c r="C146" s="22" t="s">
        <v>409</v>
      </c>
      <c r="D146" s="22" t="s">
        <v>410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</row>
    <row r="147" spans="1:42" x14ac:dyDescent="0.25">
      <c r="A147" s="22" t="s">
        <v>120</v>
      </c>
      <c r="B147" s="22" t="s">
        <v>292</v>
      </c>
      <c r="C147" s="22" t="s">
        <v>411</v>
      </c>
      <c r="D147" s="22" t="s">
        <v>412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</row>
    <row r="148" spans="1:42" x14ac:dyDescent="0.25">
      <c r="A148" s="22" t="s">
        <v>120</v>
      </c>
      <c r="B148" s="22" t="s">
        <v>292</v>
      </c>
      <c r="C148" s="22" t="s">
        <v>413</v>
      </c>
      <c r="D148" s="22" t="s">
        <v>414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</row>
    <row r="149" spans="1:42" x14ac:dyDescent="0.25">
      <c r="A149" s="22" t="s">
        <v>120</v>
      </c>
      <c r="B149" s="22" t="s">
        <v>292</v>
      </c>
      <c r="C149" s="22" t="s">
        <v>415</v>
      </c>
      <c r="D149" s="22" t="s">
        <v>416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</row>
    <row r="150" spans="1:42" x14ac:dyDescent="0.25">
      <c r="A150" s="22" t="s">
        <v>120</v>
      </c>
      <c r="B150" s="22" t="s">
        <v>292</v>
      </c>
      <c r="C150" s="22" t="s">
        <v>417</v>
      </c>
      <c r="D150" s="22" t="s">
        <v>418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</row>
    <row r="151" spans="1:42" x14ac:dyDescent="0.25">
      <c r="A151" s="22" t="s">
        <v>120</v>
      </c>
      <c r="B151" s="22" t="s">
        <v>292</v>
      </c>
      <c r="C151" s="22" t="s">
        <v>419</v>
      </c>
      <c r="D151" s="22" t="s">
        <v>420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</row>
    <row r="152" spans="1:42" x14ac:dyDescent="0.25">
      <c r="A152" s="22" t="s">
        <v>120</v>
      </c>
      <c r="B152" s="22" t="s">
        <v>292</v>
      </c>
      <c r="C152" s="22" t="s">
        <v>421</v>
      </c>
      <c r="D152" s="22" t="s">
        <v>422</v>
      </c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>
        <v>444326</v>
      </c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>
        <v>444326</v>
      </c>
    </row>
    <row r="153" spans="1:42" x14ac:dyDescent="0.25">
      <c r="A153" s="22" t="s">
        <v>120</v>
      </c>
      <c r="B153" s="22" t="s">
        <v>292</v>
      </c>
      <c r="C153" s="22" t="s">
        <v>423</v>
      </c>
      <c r="D153" s="22" t="s">
        <v>424</v>
      </c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>
        <v>0</v>
      </c>
    </row>
    <row r="154" spans="1:42" x14ac:dyDescent="0.25">
      <c r="A154" s="22" t="s">
        <v>120</v>
      </c>
      <c r="B154" s="22" t="s">
        <v>292</v>
      </c>
      <c r="C154" s="22" t="s">
        <v>425</v>
      </c>
      <c r="D154" s="22" t="s">
        <v>426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</row>
    <row r="155" spans="1:42" x14ac:dyDescent="0.25">
      <c r="A155" s="22" t="s">
        <v>120</v>
      </c>
      <c r="B155" s="22" t="s">
        <v>292</v>
      </c>
      <c r="C155" s="22" t="s">
        <v>427</v>
      </c>
      <c r="D155" s="22" t="s">
        <v>428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</row>
    <row r="156" spans="1:42" x14ac:dyDescent="0.25">
      <c r="A156" s="22" t="s">
        <v>120</v>
      </c>
      <c r="B156" s="22" t="s">
        <v>292</v>
      </c>
      <c r="C156" s="22" t="s">
        <v>429</v>
      </c>
      <c r="D156" s="22" t="s">
        <v>430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</row>
    <row r="157" spans="1:42" x14ac:dyDescent="0.25">
      <c r="A157" s="22" t="s">
        <v>120</v>
      </c>
      <c r="B157" s="22" t="s">
        <v>292</v>
      </c>
      <c r="C157" s="22" t="s">
        <v>431</v>
      </c>
      <c r="D157" s="22" t="s">
        <v>432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331832</v>
      </c>
      <c r="P157" s="22">
        <v>0</v>
      </c>
      <c r="Q157" s="22">
        <v>0</v>
      </c>
      <c r="R157" s="22">
        <v>0</v>
      </c>
      <c r="S157" s="22">
        <v>0</v>
      </c>
      <c r="T157" s="22">
        <v>181467</v>
      </c>
      <c r="U157" s="22">
        <v>658625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18400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1190324</v>
      </c>
    </row>
    <row r="158" spans="1:42" x14ac:dyDescent="0.25">
      <c r="A158" s="22" t="s">
        <v>120</v>
      </c>
      <c r="B158" s="22" t="s">
        <v>292</v>
      </c>
      <c r="C158" s="22" t="s">
        <v>433</v>
      </c>
      <c r="D158" s="22" t="s">
        <v>434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</row>
    <row r="159" spans="1:42" x14ac:dyDescent="0.25">
      <c r="A159" s="22" t="s">
        <v>120</v>
      </c>
      <c r="B159" s="22" t="s">
        <v>292</v>
      </c>
      <c r="C159" s="22" t="s">
        <v>435</v>
      </c>
      <c r="D159" s="22" t="s">
        <v>436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</row>
    <row r="160" spans="1:42" x14ac:dyDescent="0.25">
      <c r="A160" s="22" t="s">
        <v>120</v>
      </c>
      <c r="B160" s="22" t="s">
        <v>292</v>
      </c>
      <c r="C160" s="22" t="s">
        <v>437</v>
      </c>
      <c r="D160" s="22" t="s">
        <v>438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887159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887159</v>
      </c>
    </row>
    <row r="161" spans="1:42" x14ac:dyDescent="0.25">
      <c r="A161" s="22" t="s">
        <v>120</v>
      </c>
      <c r="B161" s="22" t="s">
        <v>292</v>
      </c>
      <c r="C161" s="22" t="s">
        <v>439</v>
      </c>
      <c r="D161" s="22" t="s">
        <v>440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</row>
    <row r="162" spans="1:42" x14ac:dyDescent="0.25">
      <c r="A162" s="22" t="s">
        <v>120</v>
      </c>
      <c r="B162" s="22" t="s">
        <v>292</v>
      </c>
      <c r="C162" s="22" t="s">
        <v>441</v>
      </c>
      <c r="D162" s="22" t="s">
        <v>442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</row>
    <row r="163" spans="1:42" x14ac:dyDescent="0.25">
      <c r="A163" s="22" t="s">
        <v>120</v>
      </c>
      <c r="B163" s="22" t="s">
        <v>292</v>
      </c>
      <c r="C163" s="22" t="s">
        <v>443</v>
      </c>
      <c r="D163" s="22" t="s">
        <v>444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</row>
    <row r="164" spans="1:42" x14ac:dyDescent="0.25">
      <c r="A164" s="22" t="s">
        <v>120</v>
      </c>
      <c r="B164" s="22" t="s">
        <v>292</v>
      </c>
      <c r="C164" s="22" t="s">
        <v>445</v>
      </c>
      <c r="D164" s="22" t="s">
        <v>446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</row>
    <row r="165" spans="1:42" x14ac:dyDescent="0.25">
      <c r="A165" s="22" t="s">
        <v>120</v>
      </c>
      <c r="B165" s="22" t="s">
        <v>292</v>
      </c>
      <c r="C165" s="22" t="s">
        <v>447</v>
      </c>
      <c r="D165" s="22" t="s">
        <v>448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</row>
    <row r="166" spans="1:42" x14ac:dyDescent="0.25">
      <c r="A166" s="22" t="s">
        <v>120</v>
      </c>
      <c r="B166" s="22" t="s">
        <v>292</v>
      </c>
      <c r="C166" s="22" t="s">
        <v>449</v>
      </c>
      <c r="D166" s="22" t="s">
        <v>450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109404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109404</v>
      </c>
    </row>
    <row r="167" spans="1:42" x14ac:dyDescent="0.25">
      <c r="A167" s="22" t="s">
        <v>120</v>
      </c>
      <c r="B167" s="22" t="s">
        <v>292</v>
      </c>
      <c r="C167" s="22" t="s">
        <v>451</v>
      </c>
      <c r="D167" s="22" t="s">
        <v>452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</row>
    <row r="168" spans="1:42" x14ac:dyDescent="0.25">
      <c r="A168" s="22" t="s">
        <v>120</v>
      </c>
      <c r="B168" s="22" t="s">
        <v>292</v>
      </c>
      <c r="C168" s="22" t="s">
        <v>453</v>
      </c>
      <c r="D168" s="22" t="s">
        <v>454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</row>
    <row r="169" spans="1:42" x14ac:dyDescent="0.25">
      <c r="A169" s="22" t="s">
        <v>120</v>
      </c>
      <c r="B169" s="22" t="s">
        <v>292</v>
      </c>
      <c r="C169" s="22" t="s">
        <v>455</v>
      </c>
      <c r="D169" s="22" t="s">
        <v>456</v>
      </c>
      <c r="E169" s="22">
        <v>0</v>
      </c>
      <c r="F169" s="22">
        <v>0</v>
      </c>
      <c r="G169" s="22">
        <v>0</v>
      </c>
      <c r="H169" s="22">
        <v>0</v>
      </c>
      <c r="I169" s="22">
        <v>6750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6750</v>
      </c>
    </row>
    <row r="170" spans="1:42" x14ac:dyDescent="0.25">
      <c r="A170" s="22" t="s">
        <v>120</v>
      </c>
      <c r="B170" s="22" t="s">
        <v>292</v>
      </c>
      <c r="C170" s="22" t="s">
        <v>457</v>
      </c>
      <c r="D170" s="22" t="s">
        <v>458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</row>
    <row r="171" spans="1:42" x14ac:dyDescent="0.25">
      <c r="A171" s="22" t="s">
        <v>120</v>
      </c>
      <c r="B171" s="22" t="s">
        <v>292</v>
      </c>
      <c r="C171" s="22" t="s">
        <v>459</v>
      </c>
      <c r="D171" s="22" t="s">
        <v>460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</row>
    <row r="172" spans="1:42" x14ac:dyDescent="0.25">
      <c r="A172" s="22" t="s">
        <v>120</v>
      </c>
      <c r="B172" s="22" t="s">
        <v>292</v>
      </c>
      <c r="C172" s="22" t="s">
        <v>461</v>
      </c>
      <c r="D172" s="22" t="s">
        <v>462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</row>
    <row r="173" spans="1:42" x14ac:dyDescent="0.25">
      <c r="A173" s="22" t="s">
        <v>120</v>
      </c>
      <c r="B173" s="22" t="s">
        <v>292</v>
      </c>
      <c r="C173" s="22" t="s">
        <v>463</v>
      </c>
      <c r="D173" s="22" t="s">
        <v>464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</row>
    <row r="174" spans="1:42" x14ac:dyDescent="0.25">
      <c r="A174" s="22" t="s">
        <v>120</v>
      </c>
      <c r="B174" s="22" t="s">
        <v>292</v>
      </c>
      <c r="C174" s="22" t="s">
        <v>465</v>
      </c>
      <c r="D174" s="22" t="s">
        <v>466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</row>
    <row r="175" spans="1:42" x14ac:dyDescent="0.25">
      <c r="A175" s="22" t="s">
        <v>120</v>
      </c>
      <c r="B175" s="22" t="s">
        <v>292</v>
      </c>
      <c r="C175" s="22" t="s">
        <v>467</v>
      </c>
      <c r="D175" s="22" t="s">
        <v>468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</row>
    <row r="176" spans="1:42" x14ac:dyDescent="0.25">
      <c r="A176" s="22" t="s">
        <v>120</v>
      </c>
      <c r="B176" s="22" t="s">
        <v>292</v>
      </c>
      <c r="C176" s="22" t="s">
        <v>469</v>
      </c>
      <c r="D176" s="22" t="s">
        <v>470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</row>
    <row r="177" spans="1:42" x14ac:dyDescent="0.25">
      <c r="A177" s="22" t="s">
        <v>120</v>
      </c>
      <c r="B177" s="22" t="s">
        <v>292</v>
      </c>
      <c r="C177" s="22" t="s">
        <v>471</v>
      </c>
      <c r="D177" s="22" t="s">
        <v>472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</row>
    <row r="178" spans="1:42" x14ac:dyDescent="0.25">
      <c r="A178" s="22" t="s">
        <v>120</v>
      </c>
      <c r="B178" s="22" t="s">
        <v>292</v>
      </c>
      <c r="C178" s="22" t="s">
        <v>473</v>
      </c>
      <c r="D178" s="22" t="s">
        <v>474</v>
      </c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>
        <v>0</v>
      </c>
    </row>
    <row r="179" spans="1:42" x14ac:dyDescent="0.25">
      <c r="A179" s="22" t="s">
        <v>120</v>
      </c>
      <c r="B179" s="22" t="s">
        <v>292</v>
      </c>
      <c r="C179" s="22" t="s">
        <v>475</v>
      </c>
      <c r="D179" s="22" t="s">
        <v>476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</row>
    <row r="180" spans="1:42" x14ac:dyDescent="0.25">
      <c r="A180" s="22" t="s">
        <v>120</v>
      </c>
      <c r="B180" s="22" t="s">
        <v>292</v>
      </c>
      <c r="C180" s="22" t="s">
        <v>477</v>
      </c>
      <c r="D180" s="22" t="s">
        <v>478</v>
      </c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>
        <v>95025</v>
      </c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>
        <v>136900</v>
      </c>
      <c r="AJ180" s="22"/>
      <c r="AK180" s="22"/>
      <c r="AL180" s="22"/>
      <c r="AM180" s="22"/>
      <c r="AN180" s="22"/>
      <c r="AO180" s="22"/>
      <c r="AP180" s="22">
        <v>231925</v>
      </c>
    </row>
    <row r="181" spans="1:42" x14ac:dyDescent="0.25">
      <c r="A181" s="22" t="s">
        <v>120</v>
      </c>
      <c r="B181" s="22" t="s">
        <v>292</v>
      </c>
      <c r="C181" s="22" t="s">
        <v>479</v>
      </c>
      <c r="D181" s="22" t="s">
        <v>480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</row>
    <row r="182" spans="1:42" x14ac:dyDescent="0.25">
      <c r="A182" s="22" t="s">
        <v>120</v>
      </c>
      <c r="B182" s="22" t="s">
        <v>292</v>
      </c>
      <c r="C182" s="22" t="s">
        <v>481</v>
      </c>
      <c r="D182" s="22" t="s">
        <v>482</v>
      </c>
      <c r="E182" s="22">
        <v>0</v>
      </c>
      <c r="F182" s="22">
        <v>0</v>
      </c>
      <c r="G182" s="22">
        <v>0</v>
      </c>
      <c r="H182" s="22">
        <v>0</v>
      </c>
      <c r="I182" s="22">
        <v>14519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35000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49519</v>
      </c>
    </row>
    <row r="183" spans="1:42" x14ac:dyDescent="0.25">
      <c r="A183" s="22" t="s">
        <v>120</v>
      </c>
      <c r="B183" s="22" t="s">
        <v>292</v>
      </c>
      <c r="C183" s="22" t="s">
        <v>483</v>
      </c>
      <c r="D183" s="22" t="s">
        <v>484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</row>
    <row r="184" spans="1:42" x14ac:dyDescent="0.25">
      <c r="A184" s="22" t="s">
        <v>120</v>
      </c>
      <c r="B184" s="22" t="s">
        <v>292</v>
      </c>
      <c r="C184" s="22" t="s">
        <v>485</v>
      </c>
      <c r="D184" s="22" t="s">
        <v>486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1000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1000</v>
      </c>
    </row>
    <row r="185" spans="1:42" x14ac:dyDescent="0.25">
      <c r="A185" s="22" t="s">
        <v>120</v>
      </c>
      <c r="B185" s="22" t="s">
        <v>292</v>
      </c>
      <c r="C185" s="22" t="s">
        <v>487</v>
      </c>
      <c r="D185" s="22" t="s">
        <v>488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</row>
    <row r="186" spans="1:42" x14ac:dyDescent="0.25">
      <c r="A186" s="22" t="s">
        <v>120</v>
      </c>
      <c r="B186" s="22" t="s">
        <v>292</v>
      </c>
      <c r="C186" s="22" t="s">
        <v>489</v>
      </c>
      <c r="D186" s="22" t="s">
        <v>490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</row>
    <row r="187" spans="1:42" x14ac:dyDescent="0.25">
      <c r="A187" s="22" t="s">
        <v>120</v>
      </c>
      <c r="B187" s="22" t="s">
        <v>292</v>
      </c>
      <c r="C187" s="22" t="s">
        <v>491</v>
      </c>
      <c r="D187" s="22" t="s">
        <v>492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</row>
    <row r="188" spans="1:42" x14ac:dyDescent="0.25">
      <c r="A188" s="22" t="s">
        <v>120</v>
      </c>
      <c r="B188" s="22" t="s">
        <v>292</v>
      </c>
      <c r="C188" s="22" t="s">
        <v>493</v>
      </c>
      <c r="D188" s="22" t="s">
        <v>494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</row>
    <row r="189" spans="1:42" x14ac:dyDescent="0.25">
      <c r="A189" s="22" t="s">
        <v>120</v>
      </c>
      <c r="B189" s="22" t="s">
        <v>292</v>
      </c>
      <c r="C189" s="22" t="s">
        <v>495</v>
      </c>
      <c r="D189" s="22" t="s">
        <v>496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</row>
    <row r="190" spans="1:42" x14ac:dyDescent="0.25">
      <c r="A190" s="22" t="s">
        <v>120</v>
      </c>
      <c r="B190" s="22" t="s">
        <v>292</v>
      </c>
      <c r="C190" s="22" t="s">
        <v>497</v>
      </c>
      <c r="D190" s="22" t="s">
        <v>498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</row>
    <row r="191" spans="1:42" x14ac:dyDescent="0.25">
      <c r="A191" s="22" t="s">
        <v>120</v>
      </c>
      <c r="B191" s="22" t="s">
        <v>292</v>
      </c>
      <c r="C191" s="22" t="s">
        <v>499</v>
      </c>
      <c r="D191" s="22" t="s">
        <v>500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</row>
    <row r="192" spans="1:42" x14ac:dyDescent="0.25">
      <c r="A192" s="22" t="s">
        <v>120</v>
      </c>
      <c r="B192" s="22" t="s">
        <v>292</v>
      </c>
      <c r="C192" s="22" t="s">
        <v>501</v>
      </c>
      <c r="D192" s="22" t="s">
        <v>502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</row>
    <row r="193" spans="1:42" x14ac:dyDescent="0.25">
      <c r="A193" s="22" t="s">
        <v>120</v>
      </c>
      <c r="B193" s="22" t="s">
        <v>292</v>
      </c>
      <c r="C193" s="22" t="s">
        <v>503</v>
      </c>
      <c r="D193" s="22" t="s">
        <v>504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</row>
    <row r="194" spans="1:42" x14ac:dyDescent="0.25">
      <c r="A194" s="22" t="s">
        <v>120</v>
      </c>
      <c r="B194" s="22" t="s">
        <v>292</v>
      </c>
      <c r="C194" s="22" t="s">
        <v>505</v>
      </c>
      <c r="D194" s="22" t="s">
        <v>506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</row>
    <row r="195" spans="1:42" x14ac:dyDescent="0.25">
      <c r="A195" s="22" t="s">
        <v>120</v>
      </c>
      <c r="B195" s="22" t="s">
        <v>292</v>
      </c>
      <c r="C195" s="22" t="s">
        <v>507</v>
      </c>
      <c r="D195" s="22" t="s">
        <v>508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</row>
    <row r="196" spans="1:42" x14ac:dyDescent="0.25">
      <c r="A196" s="22" t="s">
        <v>120</v>
      </c>
      <c r="B196" s="22" t="s">
        <v>292</v>
      </c>
      <c r="C196" s="22" t="s">
        <v>509</v>
      </c>
      <c r="D196" s="22" t="s">
        <v>510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643255</v>
      </c>
      <c r="P196" s="22">
        <v>0</v>
      </c>
      <c r="Q196" s="22">
        <v>0</v>
      </c>
      <c r="R196" s="22">
        <v>58350</v>
      </c>
      <c r="S196" s="22">
        <v>0</v>
      </c>
      <c r="T196" s="22">
        <v>116700</v>
      </c>
      <c r="U196" s="22">
        <v>106150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924455</v>
      </c>
    </row>
    <row r="197" spans="1:42" x14ac:dyDescent="0.25">
      <c r="A197" s="22" t="s">
        <v>120</v>
      </c>
      <c r="B197" s="22" t="s">
        <v>511</v>
      </c>
      <c r="C197" s="22" t="s">
        <v>512</v>
      </c>
      <c r="D197" s="22" t="s">
        <v>513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</row>
    <row r="198" spans="1:42" x14ac:dyDescent="0.25">
      <c r="A198" s="22" t="s">
        <v>120</v>
      </c>
      <c r="B198" s="22" t="s">
        <v>511</v>
      </c>
      <c r="C198" s="22" t="s">
        <v>514</v>
      </c>
      <c r="D198" s="22" t="s">
        <v>515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</row>
    <row r="199" spans="1:42" x14ac:dyDescent="0.25">
      <c r="A199" s="22" t="s">
        <v>120</v>
      </c>
      <c r="B199" s="22" t="s">
        <v>511</v>
      </c>
      <c r="C199" s="22" t="s">
        <v>516</v>
      </c>
      <c r="D199" s="22" t="s">
        <v>517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120</v>
      </c>
      <c r="B200" s="22" t="s">
        <v>511</v>
      </c>
      <c r="C200" s="22" t="s">
        <v>518</v>
      </c>
      <c r="D200" s="22" t="s">
        <v>519</v>
      </c>
      <c r="E200" s="22">
        <v>0</v>
      </c>
      <c r="F200" s="22">
        <v>0</v>
      </c>
      <c r="G200" s="22">
        <v>0</v>
      </c>
      <c r="H200" s="22">
        <v>0</v>
      </c>
      <c r="I200" s="22">
        <v>551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1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2460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3012</v>
      </c>
    </row>
    <row r="201" spans="1:42" x14ac:dyDescent="0.25">
      <c r="A201" s="22" t="s">
        <v>120</v>
      </c>
      <c r="B201" s="22" t="s">
        <v>511</v>
      </c>
      <c r="C201" s="22" t="s">
        <v>520</v>
      </c>
      <c r="D201" s="22" t="s">
        <v>521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120</v>
      </c>
      <c r="B202" s="22" t="s">
        <v>511</v>
      </c>
      <c r="C202" s="22" t="s">
        <v>522</v>
      </c>
      <c r="D202" s="22" t="s">
        <v>523</v>
      </c>
      <c r="E202" s="22">
        <v>0</v>
      </c>
      <c r="F202" s="22">
        <v>0</v>
      </c>
      <c r="G202" s="22">
        <v>0</v>
      </c>
      <c r="H202" s="22">
        <v>0</v>
      </c>
      <c r="I202" s="22">
        <v>82552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82552</v>
      </c>
    </row>
    <row r="203" spans="1:42" x14ac:dyDescent="0.25">
      <c r="A203" s="22" t="s">
        <v>120</v>
      </c>
      <c r="B203" s="22" t="s">
        <v>511</v>
      </c>
      <c r="C203" s="22" t="s">
        <v>524</v>
      </c>
      <c r="D203" s="22" t="s">
        <v>525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120</v>
      </c>
      <c r="B204" s="22" t="s">
        <v>511</v>
      </c>
      <c r="C204" s="22" t="s">
        <v>526</v>
      </c>
      <c r="D204" s="22" t="s">
        <v>527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9904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9904</v>
      </c>
    </row>
    <row r="205" spans="1:42" x14ac:dyDescent="0.25">
      <c r="A205" s="22" t="s">
        <v>120</v>
      </c>
      <c r="B205" s="22" t="s">
        <v>511</v>
      </c>
      <c r="C205" s="22" t="s">
        <v>528</v>
      </c>
      <c r="D205" s="22" t="s">
        <v>529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</row>
    <row r="206" spans="1:42" x14ac:dyDescent="0.25">
      <c r="A206" s="22" t="s">
        <v>120</v>
      </c>
      <c r="B206" s="22" t="s">
        <v>511</v>
      </c>
      <c r="C206" s="22" t="s">
        <v>530</v>
      </c>
      <c r="D206" s="22" t="s">
        <v>531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</row>
    <row r="207" spans="1:42" x14ac:dyDescent="0.25">
      <c r="A207" s="22" t="s">
        <v>120</v>
      </c>
      <c r="B207" s="22" t="s">
        <v>511</v>
      </c>
      <c r="C207" s="22" t="s">
        <v>532</v>
      </c>
      <c r="D207" s="22" t="s">
        <v>533</v>
      </c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>
        <v>0</v>
      </c>
    </row>
    <row r="208" spans="1:42" x14ac:dyDescent="0.25">
      <c r="A208" s="22" t="s">
        <v>120</v>
      </c>
      <c r="B208" s="22" t="s">
        <v>511</v>
      </c>
      <c r="C208" s="22" t="s">
        <v>534</v>
      </c>
      <c r="D208" s="22" t="s">
        <v>535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</row>
    <row r="209" spans="1:42" x14ac:dyDescent="0.25">
      <c r="A209" s="22" t="s">
        <v>120</v>
      </c>
      <c r="B209" s="22" t="s">
        <v>511</v>
      </c>
      <c r="C209" s="22" t="s">
        <v>536</v>
      </c>
      <c r="D209" s="22" t="s">
        <v>537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</row>
    <row r="210" spans="1:42" x14ac:dyDescent="0.25">
      <c r="A210" s="22" t="s">
        <v>120</v>
      </c>
      <c r="B210" s="22" t="s">
        <v>511</v>
      </c>
      <c r="C210" s="22" t="s">
        <v>538</v>
      </c>
      <c r="D210" s="22" t="s">
        <v>539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</row>
    <row r="211" spans="1:42" x14ac:dyDescent="0.25">
      <c r="A211" s="22" t="s">
        <v>120</v>
      </c>
      <c r="B211" s="22" t="s">
        <v>511</v>
      </c>
      <c r="C211" s="22" t="s">
        <v>540</v>
      </c>
      <c r="D211" s="22" t="s">
        <v>541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</row>
    <row r="212" spans="1:42" x14ac:dyDescent="0.25">
      <c r="A212" s="22" t="s">
        <v>120</v>
      </c>
      <c r="B212" s="22" t="s">
        <v>511</v>
      </c>
      <c r="C212" s="22" t="s">
        <v>542</v>
      </c>
      <c r="D212" s="22" t="s">
        <v>543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</row>
    <row r="213" spans="1:42" x14ac:dyDescent="0.25">
      <c r="A213" s="22" t="s">
        <v>120</v>
      </c>
      <c r="B213" s="22" t="s">
        <v>511</v>
      </c>
      <c r="C213" s="22" t="s">
        <v>544</v>
      </c>
      <c r="D213" s="22" t="s">
        <v>545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</row>
    <row r="214" spans="1:42" x14ac:dyDescent="0.25">
      <c r="A214" s="22" t="s">
        <v>120</v>
      </c>
      <c r="B214" s="22" t="s">
        <v>511</v>
      </c>
      <c r="C214" s="22" t="s">
        <v>546</v>
      </c>
      <c r="D214" s="22" t="s">
        <v>547</v>
      </c>
      <c r="E214" s="22">
        <v>0</v>
      </c>
      <c r="F214" s="22">
        <v>13875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7733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21608</v>
      </c>
    </row>
    <row r="215" spans="1:42" x14ac:dyDescent="0.25">
      <c r="A215" s="22" t="s">
        <v>120</v>
      </c>
      <c r="B215" s="22" t="s">
        <v>511</v>
      </c>
      <c r="C215" s="22" t="s">
        <v>548</v>
      </c>
      <c r="D215" s="22" t="s">
        <v>549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</row>
    <row r="216" spans="1:42" x14ac:dyDescent="0.25">
      <c r="A216" s="22" t="s">
        <v>120</v>
      </c>
      <c r="B216" s="22" t="s">
        <v>511</v>
      </c>
      <c r="C216" s="22" t="s">
        <v>550</v>
      </c>
      <c r="D216" s="22" t="s">
        <v>551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120</v>
      </c>
      <c r="B217" s="22" t="s">
        <v>511</v>
      </c>
      <c r="C217" s="22" t="s">
        <v>552</v>
      </c>
      <c r="D217" s="22" t="s">
        <v>553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120</v>
      </c>
      <c r="B218" s="22" t="s">
        <v>511</v>
      </c>
      <c r="C218" s="22" t="s">
        <v>554</v>
      </c>
      <c r="D218" s="22" t="s">
        <v>555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120</v>
      </c>
      <c r="B219" s="22" t="s">
        <v>511</v>
      </c>
      <c r="C219" s="22" t="s">
        <v>556</v>
      </c>
      <c r="D219" s="22" t="s">
        <v>557</v>
      </c>
      <c r="E219" s="22">
        <v>0</v>
      </c>
      <c r="F219" s="22">
        <v>23857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23857</v>
      </c>
    </row>
    <row r="220" spans="1:42" x14ac:dyDescent="0.25">
      <c r="A220" s="22" t="s">
        <v>120</v>
      </c>
      <c r="B220" s="22" t="s">
        <v>511</v>
      </c>
      <c r="C220" s="22" t="s">
        <v>558</v>
      </c>
      <c r="D220" s="22" t="s">
        <v>559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82500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82500</v>
      </c>
    </row>
    <row r="221" spans="1:42" x14ac:dyDescent="0.25">
      <c r="A221" s="22" t="s">
        <v>120</v>
      </c>
      <c r="B221" s="22" t="s">
        <v>511</v>
      </c>
      <c r="C221" s="22" t="s">
        <v>560</v>
      </c>
      <c r="D221" s="22" t="s">
        <v>561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</row>
    <row r="222" spans="1:42" x14ac:dyDescent="0.25">
      <c r="A222" s="22" t="s">
        <v>120</v>
      </c>
      <c r="B222" s="22" t="s">
        <v>511</v>
      </c>
      <c r="C222" s="22" t="s">
        <v>562</v>
      </c>
      <c r="D222" s="22" t="s">
        <v>563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120</v>
      </c>
      <c r="B223" s="22" t="s">
        <v>511</v>
      </c>
      <c r="C223" s="22" t="s">
        <v>564</v>
      </c>
      <c r="D223" s="22" t="s">
        <v>565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</row>
    <row r="224" spans="1:42" x14ac:dyDescent="0.25">
      <c r="A224" s="22" t="s">
        <v>120</v>
      </c>
      <c r="B224" s="22" t="s">
        <v>511</v>
      </c>
      <c r="C224" s="22" t="s">
        <v>566</v>
      </c>
      <c r="D224" s="22" t="s">
        <v>567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120</v>
      </c>
      <c r="B225" s="22" t="s">
        <v>511</v>
      </c>
      <c r="C225" s="22" t="s">
        <v>568</v>
      </c>
      <c r="D225" s="22" t="s">
        <v>569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120</v>
      </c>
      <c r="B226" s="22" t="s">
        <v>511</v>
      </c>
      <c r="C226" s="22" t="s">
        <v>570</v>
      </c>
      <c r="D226" s="22" t="s">
        <v>571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120</v>
      </c>
      <c r="B227" s="22" t="s">
        <v>511</v>
      </c>
      <c r="C227" s="22" t="s">
        <v>572</v>
      </c>
      <c r="D227" s="22" t="s">
        <v>573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120</v>
      </c>
      <c r="B228" s="22" t="s">
        <v>511</v>
      </c>
      <c r="C228" s="22" t="s">
        <v>574</v>
      </c>
      <c r="D228" s="22" t="s">
        <v>575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2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33036</v>
      </c>
      <c r="AK228" s="22">
        <v>0</v>
      </c>
      <c r="AL228" s="22">
        <v>92218</v>
      </c>
      <c r="AM228" s="22">
        <v>0</v>
      </c>
      <c r="AN228" s="22">
        <v>0</v>
      </c>
      <c r="AO228" s="22">
        <v>0</v>
      </c>
      <c r="AP228" s="22">
        <v>125256</v>
      </c>
    </row>
    <row r="229" spans="1:42" x14ac:dyDescent="0.25">
      <c r="A229" s="22" t="s">
        <v>120</v>
      </c>
      <c r="B229" s="22" t="s">
        <v>511</v>
      </c>
      <c r="C229" s="22" t="s">
        <v>576</v>
      </c>
      <c r="D229" s="22" t="s">
        <v>577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120</v>
      </c>
      <c r="B230" s="22" t="s">
        <v>511</v>
      </c>
      <c r="C230" s="22" t="s">
        <v>578</v>
      </c>
      <c r="D230" s="22" t="s">
        <v>579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120</v>
      </c>
      <c r="B231" s="22" t="s">
        <v>511</v>
      </c>
      <c r="C231" s="22" t="s">
        <v>580</v>
      </c>
      <c r="D231" s="22" t="s">
        <v>581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95303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95303</v>
      </c>
    </row>
    <row r="232" spans="1:42" x14ac:dyDescent="0.25">
      <c r="A232" s="22" t="s">
        <v>120</v>
      </c>
      <c r="B232" s="22" t="s">
        <v>511</v>
      </c>
      <c r="C232" s="22" t="s">
        <v>582</v>
      </c>
      <c r="D232" s="22" t="s">
        <v>583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120</v>
      </c>
      <c r="B233" s="22" t="s">
        <v>511</v>
      </c>
      <c r="C233" s="22" t="s">
        <v>584</v>
      </c>
      <c r="D233" s="22" t="s">
        <v>585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120</v>
      </c>
      <c r="B234" s="22" t="s">
        <v>511</v>
      </c>
      <c r="C234" s="22" t="s">
        <v>586</v>
      </c>
      <c r="D234" s="22" t="s">
        <v>587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120</v>
      </c>
      <c r="B235" s="22" t="s">
        <v>511</v>
      </c>
      <c r="C235" s="22" t="s">
        <v>588</v>
      </c>
      <c r="D235" s="22" t="s">
        <v>589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120</v>
      </c>
      <c r="B236" s="22" t="s">
        <v>511</v>
      </c>
      <c r="C236" s="22" t="s">
        <v>590</v>
      </c>
      <c r="D236" s="22" t="s">
        <v>591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</row>
    <row r="237" spans="1:42" x14ac:dyDescent="0.25">
      <c r="A237" s="22" t="s">
        <v>120</v>
      </c>
      <c r="B237" s="22" t="s">
        <v>511</v>
      </c>
      <c r="C237" s="22" t="s">
        <v>592</v>
      </c>
      <c r="D237" s="22" t="s">
        <v>593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120</v>
      </c>
      <c r="B238" s="22" t="s">
        <v>511</v>
      </c>
      <c r="C238" s="22" t="s">
        <v>594</v>
      </c>
      <c r="D238" s="22" t="s">
        <v>595</v>
      </c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>
        <v>0</v>
      </c>
    </row>
    <row r="239" spans="1:42" x14ac:dyDescent="0.25">
      <c r="A239" s="22" t="s">
        <v>120</v>
      </c>
      <c r="B239" s="22" t="s">
        <v>511</v>
      </c>
      <c r="C239" s="22" t="s">
        <v>596</v>
      </c>
      <c r="D239" s="22" t="s">
        <v>597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</row>
    <row r="240" spans="1:42" x14ac:dyDescent="0.25">
      <c r="A240" s="22" t="s">
        <v>120</v>
      </c>
      <c r="B240" s="22" t="s">
        <v>511</v>
      </c>
      <c r="C240" s="22" t="s">
        <v>598</v>
      </c>
      <c r="D240" s="22" t="s">
        <v>599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</row>
    <row r="241" spans="1:42" x14ac:dyDescent="0.25">
      <c r="A241" s="22" t="s">
        <v>120</v>
      </c>
      <c r="B241" s="22" t="s">
        <v>511</v>
      </c>
      <c r="C241" s="22" t="s">
        <v>600</v>
      </c>
      <c r="D241" s="22" t="s">
        <v>601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120</v>
      </c>
      <c r="B242" s="22" t="s">
        <v>511</v>
      </c>
      <c r="C242" s="22" t="s">
        <v>602</v>
      </c>
      <c r="D242" s="22" t="s">
        <v>603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</row>
    <row r="243" spans="1:42" x14ac:dyDescent="0.25">
      <c r="A243" s="22" t="s">
        <v>120</v>
      </c>
      <c r="B243" s="22" t="s">
        <v>511</v>
      </c>
      <c r="C243" s="22" t="s">
        <v>604</v>
      </c>
      <c r="D243" s="22" t="s">
        <v>605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120</v>
      </c>
      <c r="B244" s="22" t="s">
        <v>511</v>
      </c>
      <c r="C244" s="22" t="s">
        <v>606</v>
      </c>
      <c r="D244" s="22" t="s">
        <v>607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120</v>
      </c>
      <c r="B245" s="22" t="s">
        <v>511</v>
      </c>
      <c r="C245" s="22" t="s">
        <v>608</v>
      </c>
      <c r="D245" s="22" t="s">
        <v>609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120</v>
      </c>
      <c r="B246" s="22" t="s">
        <v>511</v>
      </c>
      <c r="C246" s="22" t="s">
        <v>610</v>
      </c>
      <c r="D246" s="22" t="s">
        <v>611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120</v>
      </c>
      <c r="B247" s="22" t="s">
        <v>511</v>
      </c>
      <c r="C247" s="22" t="s">
        <v>612</v>
      </c>
      <c r="D247" s="22" t="s">
        <v>613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4147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4147</v>
      </c>
    </row>
    <row r="248" spans="1:42" x14ac:dyDescent="0.25">
      <c r="A248" s="22" t="s">
        <v>120</v>
      </c>
      <c r="B248" s="22" t="s">
        <v>511</v>
      </c>
      <c r="C248" s="22" t="s">
        <v>614</v>
      </c>
      <c r="D248" s="22" t="s">
        <v>615</v>
      </c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>
        <v>0</v>
      </c>
    </row>
    <row r="249" spans="1:42" x14ac:dyDescent="0.25">
      <c r="A249" s="22" t="s">
        <v>120</v>
      </c>
      <c r="B249" s="22" t="s">
        <v>511</v>
      </c>
      <c r="C249" s="22" t="s">
        <v>616</v>
      </c>
      <c r="D249" s="22" t="s">
        <v>617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120</v>
      </c>
      <c r="B250" s="22" t="s">
        <v>511</v>
      </c>
      <c r="C250" s="22" t="s">
        <v>618</v>
      </c>
      <c r="D250" s="22" t="s">
        <v>619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120</v>
      </c>
      <c r="B251" s="22" t="s">
        <v>511</v>
      </c>
      <c r="C251" s="22" t="s">
        <v>620</v>
      </c>
      <c r="D251" s="22" t="s">
        <v>621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120</v>
      </c>
      <c r="B252" s="22" t="s">
        <v>511</v>
      </c>
      <c r="C252" s="22" t="s">
        <v>622</v>
      </c>
      <c r="D252" s="22" t="s">
        <v>623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</row>
    <row r="253" spans="1:42" x14ac:dyDescent="0.25">
      <c r="A253" s="22" t="s">
        <v>120</v>
      </c>
      <c r="B253" s="22" t="s">
        <v>511</v>
      </c>
      <c r="C253" s="22" t="s">
        <v>624</v>
      </c>
      <c r="D253" s="22" t="s">
        <v>625</v>
      </c>
      <c r="E253" s="22">
        <v>0</v>
      </c>
      <c r="F253" s="22">
        <v>0</v>
      </c>
      <c r="G253" s="22">
        <v>0</v>
      </c>
      <c r="H253" s="22">
        <v>0</v>
      </c>
      <c r="I253" s="22">
        <v>163200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163200</v>
      </c>
    </row>
    <row r="254" spans="1:42" x14ac:dyDescent="0.25">
      <c r="A254" s="22" t="s">
        <v>120</v>
      </c>
      <c r="B254" s="22" t="s">
        <v>511</v>
      </c>
      <c r="C254" s="22" t="s">
        <v>626</v>
      </c>
      <c r="D254" s="22" t="s">
        <v>627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</row>
    <row r="255" spans="1:42" x14ac:dyDescent="0.25">
      <c r="A255" s="22" t="s">
        <v>120</v>
      </c>
      <c r="B255" s="22" t="s">
        <v>511</v>
      </c>
      <c r="C255" s="22" t="s">
        <v>628</v>
      </c>
      <c r="D255" s="22" t="s">
        <v>629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120</v>
      </c>
      <c r="B256" s="22" t="s">
        <v>511</v>
      </c>
      <c r="C256" s="22" t="s">
        <v>630</v>
      </c>
      <c r="D256" s="22" t="s">
        <v>631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</row>
    <row r="257" spans="1:42" x14ac:dyDescent="0.25">
      <c r="A257" s="22" t="s">
        <v>120</v>
      </c>
      <c r="B257" s="22" t="s">
        <v>511</v>
      </c>
      <c r="C257" s="22" t="s">
        <v>632</v>
      </c>
      <c r="D257" s="22" t="s">
        <v>633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</row>
    <row r="258" spans="1:42" x14ac:dyDescent="0.25">
      <c r="A258" s="22" t="s">
        <v>120</v>
      </c>
      <c r="B258" s="22" t="s">
        <v>511</v>
      </c>
      <c r="C258" s="22" t="s">
        <v>634</v>
      </c>
      <c r="D258" s="22" t="s">
        <v>635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</row>
    <row r="259" spans="1:42" x14ac:dyDescent="0.25">
      <c r="A259" s="22" t="s">
        <v>120</v>
      </c>
      <c r="B259" s="22" t="s">
        <v>511</v>
      </c>
      <c r="C259" s="22" t="s">
        <v>636</v>
      </c>
      <c r="D259" s="22" t="s">
        <v>637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</row>
    <row r="260" spans="1:42" x14ac:dyDescent="0.25">
      <c r="A260" s="22" t="s">
        <v>120</v>
      </c>
      <c r="B260" s="22" t="s">
        <v>511</v>
      </c>
      <c r="C260" s="22" t="s">
        <v>638</v>
      </c>
      <c r="D260" s="22" t="s">
        <v>639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</row>
    <row r="261" spans="1:42" x14ac:dyDescent="0.25">
      <c r="A261" s="22" t="s">
        <v>120</v>
      </c>
      <c r="B261" s="22" t="s">
        <v>511</v>
      </c>
      <c r="C261" s="22" t="s">
        <v>640</v>
      </c>
      <c r="D261" s="22" t="s">
        <v>641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</row>
    <row r="262" spans="1:42" x14ac:dyDescent="0.25">
      <c r="A262" s="22" t="s">
        <v>120</v>
      </c>
      <c r="B262" s="22" t="s">
        <v>511</v>
      </c>
      <c r="C262" s="22" t="s">
        <v>642</v>
      </c>
      <c r="D262" s="22" t="s">
        <v>643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</row>
    <row r="263" spans="1:42" x14ac:dyDescent="0.25">
      <c r="A263" s="22" t="s">
        <v>120</v>
      </c>
      <c r="B263" s="22" t="s">
        <v>511</v>
      </c>
      <c r="C263" s="22" t="s">
        <v>644</v>
      </c>
      <c r="D263" s="22" t="s">
        <v>645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16310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16310</v>
      </c>
    </row>
    <row r="264" spans="1:42" x14ac:dyDescent="0.25">
      <c r="A264" s="22" t="s">
        <v>120</v>
      </c>
      <c r="B264" s="22" t="s">
        <v>511</v>
      </c>
      <c r="C264" s="22" t="s">
        <v>646</v>
      </c>
      <c r="D264" s="22" t="s">
        <v>647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</row>
    <row r="265" spans="1:42" x14ac:dyDescent="0.25">
      <c r="A265" s="22" t="s">
        <v>120</v>
      </c>
      <c r="B265" s="22" t="s">
        <v>511</v>
      </c>
      <c r="C265" s="22" t="s">
        <v>648</v>
      </c>
      <c r="D265" s="22" t="s">
        <v>649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120</v>
      </c>
      <c r="B266" s="22" t="s">
        <v>511</v>
      </c>
      <c r="C266" s="22" t="s">
        <v>650</v>
      </c>
      <c r="D266" s="22" t="s">
        <v>651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120</v>
      </c>
      <c r="B267" s="22" t="s">
        <v>511</v>
      </c>
      <c r="C267" s="22" t="s">
        <v>652</v>
      </c>
      <c r="D267" s="22" t="s">
        <v>653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</row>
    <row r="268" spans="1:42" x14ac:dyDescent="0.25">
      <c r="A268" s="22" t="s">
        <v>120</v>
      </c>
      <c r="B268" s="22" t="s">
        <v>511</v>
      </c>
      <c r="C268" s="22" t="s">
        <v>654</v>
      </c>
      <c r="D268" s="22" t="s">
        <v>655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</row>
    <row r="269" spans="1:42" x14ac:dyDescent="0.25">
      <c r="A269" s="22" t="s">
        <v>120</v>
      </c>
      <c r="B269" s="22" t="s">
        <v>511</v>
      </c>
      <c r="C269" s="22" t="s">
        <v>656</v>
      </c>
      <c r="D269" s="22" t="s">
        <v>657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</row>
    <row r="270" spans="1:42" x14ac:dyDescent="0.25">
      <c r="A270" s="22" t="s">
        <v>120</v>
      </c>
      <c r="B270" s="22" t="s">
        <v>511</v>
      </c>
      <c r="C270" s="22" t="s">
        <v>658</v>
      </c>
      <c r="D270" s="22" t="s">
        <v>659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</row>
    <row r="271" spans="1:42" x14ac:dyDescent="0.25">
      <c r="A271" s="22" t="s">
        <v>120</v>
      </c>
      <c r="B271" s="22" t="s">
        <v>511</v>
      </c>
      <c r="C271" s="22" t="s">
        <v>660</v>
      </c>
      <c r="D271" s="22" t="s">
        <v>661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</row>
    <row r="272" spans="1:42" x14ac:dyDescent="0.25">
      <c r="A272" s="22" t="s">
        <v>120</v>
      </c>
      <c r="B272" s="22" t="s">
        <v>511</v>
      </c>
      <c r="C272" s="22" t="s">
        <v>662</v>
      </c>
      <c r="D272" s="22" t="s">
        <v>663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120</v>
      </c>
      <c r="B273" s="22" t="s">
        <v>511</v>
      </c>
      <c r="C273" s="22" t="s">
        <v>664</v>
      </c>
      <c r="D273" s="22" t="s">
        <v>665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120</v>
      </c>
      <c r="B274" s="22" t="s">
        <v>511</v>
      </c>
      <c r="C274" s="22" t="s">
        <v>666</v>
      </c>
      <c r="D274" s="22" t="s">
        <v>667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</row>
    <row r="275" spans="1:42" x14ac:dyDescent="0.25">
      <c r="A275" s="22" t="s">
        <v>120</v>
      </c>
      <c r="B275" s="22" t="s">
        <v>511</v>
      </c>
      <c r="C275" s="22" t="s">
        <v>668</v>
      </c>
      <c r="D275" s="22" t="s">
        <v>669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</row>
    <row r="276" spans="1:42" x14ac:dyDescent="0.25">
      <c r="A276" s="22" t="s">
        <v>120</v>
      </c>
      <c r="B276" s="22" t="s">
        <v>511</v>
      </c>
      <c r="C276" s="22" t="s">
        <v>670</v>
      </c>
      <c r="D276" s="22" t="s">
        <v>671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120</v>
      </c>
      <c r="B277" s="22" t="s">
        <v>511</v>
      </c>
      <c r="C277" s="22" t="s">
        <v>672</v>
      </c>
      <c r="D277" s="22" t="s">
        <v>673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</row>
    <row r="278" spans="1:42" x14ac:dyDescent="0.25">
      <c r="A278" s="22" t="s">
        <v>120</v>
      </c>
      <c r="B278" s="22" t="s">
        <v>511</v>
      </c>
      <c r="C278" s="22" t="s">
        <v>674</v>
      </c>
      <c r="D278" s="22" t="s">
        <v>675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</row>
    <row r="279" spans="1:42" x14ac:dyDescent="0.25">
      <c r="A279" s="22" t="s">
        <v>120</v>
      </c>
      <c r="B279" s="22" t="s">
        <v>511</v>
      </c>
      <c r="C279" s="22" t="s">
        <v>676</v>
      </c>
      <c r="D279" s="22" t="s">
        <v>677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</row>
    <row r="280" spans="1:42" x14ac:dyDescent="0.25">
      <c r="A280" s="22" t="s">
        <v>120</v>
      </c>
      <c r="B280" s="22" t="s">
        <v>511</v>
      </c>
      <c r="C280" s="22" t="s">
        <v>678</v>
      </c>
      <c r="D280" s="22" t="s">
        <v>679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120</v>
      </c>
      <c r="B281" s="22" t="s">
        <v>511</v>
      </c>
      <c r="C281" s="22" t="s">
        <v>680</v>
      </c>
      <c r="D281" s="22" t="s">
        <v>681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25153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110247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135400</v>
      </c>
    </row>
    <row r="282" spans="1:42" x14ac:dyDescent="0.25">
      <c r="A282" s="22" t="s">
        <v>120</v>
      </c>
      <c r="B282" s="22" t="s">
        <v>511</v>
      </c>
      <c r="C282" s="22" t="s">
        <v>682</v>
      </c>
      <c r="D282" s="22" t="s">
        <v>683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</row>
    <row r="283" spans="1:42" x14ac:dyDescent="0.25">
      <c r="A283" s="22" t="s">
        <v>120</v>
      </c>
      <c r="B283" s="22" t="s">
        <v>511</v>
      </c>
      <c r="C283" s="22" t="s">
        <v>684</v>
      </c>
      <c r="D283" s="22" t="s">
        <v>685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120</v>
      </c>
      <c r="B284" s="22" t="s">
        <v>511</v>
      </c>
      <c r="C284" s="22" t="s">
        <v>686</v>
      </c>
      <c r="D284" s="22" t="s">
        <v>687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120</v>
      </c>
      <c r="B285" s="22" t="s">
        <v>511</v>
      </c>
      <c r="C285" s="22" t="s">
        <v>688</v>
      </c>
      <c r="D285" s="22" t="s">
        <v>689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41122</v>
      </c>
      <c r="AM285" s="22">
        <v>0</v>
      </c>
      <c r="AN285" s="22">
        <v>0</v>
      </c>
      <c r="AO285" s="22">
        <v>0</v>
      </c>
      <c r="AP285" s="22">
        <v>41122</v>
      </c>
    </row>
    <row r="286" spans="1:42" x14ac:dyDescent="0.25">
      <c r="A286" s="22" t="s">
        <v>120</v>
      </c>
      <c r="B286" s="22" t="s">
        <v>511</v>
      </c>
      <c r="C286" s="22" t="s">
        <v>690</v>
      </c>
      <c r="D286" s="22" t="s">
        <v>691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120</v>
      </c>
      <c r="B287" s="22" t="s">
        <v>511</v>
      </c>
      <c r="C287" s="22" t="s">
        <v>692</v>
      </c>
      <c r="D287" s="22" t="s">
        <v>693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120</v>
      </c>
      <c r="B288" s="22" t="s">
        <v>511</v>
      </c>
      <c r="C288" s="22" t="s">
        <v>694</v>
      </c>
      <c r="D288" s="22" t="s">
        <v>695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120</v>
      </c>
      <c r="B289" s="22" t="s">
        <v>511</v>
      </c>
      <c r="C289" s="22" t="s">
        <v>696</v>
      </c>
      <c r="D289" s="22" t="s">
        <v>697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120</v>
      </c>
      <c r="B290" s="22" t="s">
        <v>511</v>
      </c>
      <c r="C290" s="22" t="s">
        <v>698</v>
      </c>
      <c r="D290" s="22" t="s">
        <v>699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120</v>
      </c>
      <c r="B291" s="22" t="s">
        <v>511</v>
      </c>
      <c r="C291" s="22" t="s">
        <v>700</v>
      </c>
      <c r="D291" s="22" t="s">
        <v>701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120</v>
      </c>
      <c r="B292" s="22" t="s">
        <v>511</v>
      </c>
      <c r="C292" s="22" t="s">
        <v>702</v>
      </c>
      <c r="D292" s="22" t="s">
        <v>703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120</v>
      </c>
      <c r="B293" s="22" t="s">
        <v>511</v>
      </c>
      <c r="C293" s="22" t="s">
        <v>704</v>
      </c>
      <c r="D293" s="22" t="s">
        <v>705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120</v>
      </c>
      <c r="B294" s="22" t="s">
        <v>706</v>
      </c>
      <c r="C294" s="22" t="s">
        <v>707</v>
      </c>
      <c r="D294" s="22" t="s">
        <v>708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120</v>
      </c>
      <c r="B295" s="22" t="s">
        <v>706</v>
      </c>
      <c r="C295" s="22" t="s">
        <v>709</v>
      </c>
      <c r="D295" s="22" t="s">
        <v>710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120</v>
      </c>
      <c r="B296" s="22" t="s">
        <v>706</v>
      </c>
      <c r="C296" s="22" t="s">
        <v>711</v>
      </c>
      <c r="D296" s="22" t="s">
        <v>712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120</v>
      </c>
      <c r="B297" s="22" t="s">
        <v>706</v>
      </c>
      <c r="C297" s="22" t="s">
        <v>713</v>
      </c>
      <c r="D297" s="22" t="s">
        <v>714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120</v>
      </c>
      <c r="B298" s="22" t="s">
        <v>706</v>
      </c>
      <c r="C298" s="22" t="s">
        <v>715</v>
      </c>
      <c r="D298" s="22" t="s">
        <v>716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120</v>
      </c>
      <c r="B299" s="22" t="s">
        <v>706</v>
      </c>
      <c r="C299" s="22" t="s">
        <v>717</v>
      </c>
      <c r="D299" s="22" t="s">
        <v>718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120</v>
      </c>
      <c r="B300" s="22" t="s">
        <v>706</v>
      </c>
      <c r="C300" s="22" t="s">
        <v>719</v>
      </c>
      <c r="D300" s="22" t="s">
        <v>720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120</v>
      </c>
      <c r="B301" s="22" t="s">
        <v>706</v>
      </c>
      <c r="C301" s="22" t="s">
        <v>721</v>
      </c>
      <c r="D301" s="22" t="s">
        <v>722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120</v>
      </c>
      <c r="B302" s="22" t="s">
        <v>706</v>
      </c>
      <c r="C302" s="22" t="s">
        <v>723</v>
      </c>
      <c r="D302" s="22" t="s">
        <v>724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120</v>
      </c>
      <c r="B303" s="22" t="s">
        <v>706</v>
      </c>
      <c r="C303" s="22" t="s">
        <v>725</v>
      </c>
      <c r="D303" s="22" t="s">
        <v>726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120</v>
      </c>
      <c r="B304" s="22" t="s">
        <v>706</v>
      </c>
      <c r="C304" s="22" t="s">
        <v>727</v>
      </c>
      <c r="D304" s="22" t="s">
        <v>728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120</v>
      </c>
      <c r="B305" s="22" t="s">
        <v>706</v>
      </c>
      <c r="C305" s="22" t="s">
        <v>729</v>
      </c>
      <c r="D305" s="22" t="s">
        <v>730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120</v>
      </c>
      <c r="B306" s="22" t="s">
        <v>706</v>
      </c>
      <c r="C306" s="22" t="s">
        <v>731</v>
      </c>
      <c r="D306" s="22" t="s">
        <v>732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120</v>
      </c>
      <c r="B307" s="22" t="s">
        <v>706</v>
      </c>
      <c r="C307" s="22" t="s">
        <v>733</v>
      </c>
      <c r="D307" s="22" t="s">
        <v>734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120</v>
      </c>
      <c r="B308" s="22" t="s">
        <v>706</v>
      </c>
      <c r="C308" s="22" t="s">
        <v>735</v>
      </c>
      <c r="D308" s="22" t="s">
        <v>736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120</v>
      </c>
      <c r="B309" s="22" t="s">
        <v>706</v>
      </c>
      <c r="C309" s="22" t="s">
        <v>737</v>
      </c>
      <c r="D309" s="22" t="s">
        <v>738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120</v>
      </c>
      <c r="B310" s="22" t="s">
        <v>706</v>
      </c>
      <c r="C310" s="22" t="s">
        <v>739</v>
      </c>
      <c r="D310" s="22" t="s">
        <v>740</v>
      </c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>
        <v>0</v>
      </c>
    </row>
    <row r="311" spans="1:42" x14ac:dyDescent="0.25">
      <c r="A311" s="22" t="s">
        <v>120</v>
      </c>
      <c r="B311" s="22" t="s">
        <v>706</v>
      </c>
      <c r="C311" s="22" t="s">
        <v>741</v>
      </c>
      <c r="D311" s="22" t="s">
        <v>742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120</v>
      </c>
      <c r="B312" s="22" t="s">
        <v>706</v>
      </c>
      <c r="C312" s="22" t="s">
        <v>743</v>
      </c>
      <c r="D312" s="22" t="s">
        <v>744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120</v>
      </c>
      <c r="B313" s="22" t="s">
        <v>706</v>
      </c>
      <c r="C313" s="22" t="s">
        <v>745</v>
      </c>
      <c r="D313" s="22" t="s">
        <v>746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120</v>
      </c>
      <c r="B314" s="22" t="s">
        <v>706</v>
      </c>
      <c r="C314" s="22" t="s">
        <v>747</v>
      </c>
      <c r="D314" s="22" t="s">
        <v>748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120</v>
      </c>
      <c r="B315" s="22" t="s">
        <v>706</v>
      </c>
      <c r="C315" s="22" t="s">
        <v>749</v>
      </c>
      <c r="D315" s="22" t="s">
        <v>750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120</v>
      </c>
      <c r="B316" s="22" t="s">
        <v>706</v>
      </c>
      <c r="C316" s="22" t="s">
        <v>751</v>
      </c>
      <c r="D316" s="22" t="s">
        <v>752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120</v>
      </c>
      <c r="B317" s="22" t="s">
        <v>706</v>
      </c>
      <c r="C317" s="22" t="s">
        <v>753</v>
      </c>
      <c r="D317" s="22" t="s">
        <v>754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120</v>
      </c>
      <c r="B318" s="22" t="s">
        <v>706</v>
      </c>
      <c r="C318" s="22" t="s">
        <v>755</v>
      </c>
      <c r="D318" s="22" t="s">
        <v>756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120</v>
      </c>
      <c r="B319" s="22" t="s">
        <v>706</v>
      </c>
      <c r="C319" s="22" t="s">
        <v>757</v>
      </c>
      <c r="D319" s="22" t="s">
        <v>758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120</v>
      </c>
      <c r="B320" s="22" t="s">
        <v>706</v>
      </c>
      <c r="C320" s="22" t="s">
        <v>759</v>
      </c>
      <c r="D320" s="22" t="s">
        <v>760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120</v>
      </c>
      <c r="B321" s="22" t="s">
        <v>706</v>
      </c>
      <c r="C321" s="22" t="s">
        <v>761</v>
      </c>
      <c r="D321" s="22" t="s">
        <v>762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120</v>
      </c>
      <c r="B322" s="22" t="s">
        <v>706</v>
      </c>
      <c r="C322" s="22" t="s">
        <v>763</v>
      </c>
      <c r="D322" s="22" t="s">
        <v>764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120</v>
      </c>
      <c r="B323" s="22" t="s">
        <v>706</v>
      </c>
      <c r="C323" s="22" t="s">
        <v>765</v>
      </c>
      <c r="D323" s="22" t="s">
        <v>766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120</v>
      </c>
      <c r="B324" s="22" t="s">
        <v>706</v>
      </c>
      <c r="C324" s="22" t="s">
        <v>767</v>
      </c>
      <c r="D324" s="22" t="s">
        <v>768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120</v>
      </c>
      <c r="B325" s="22" t="s">
        <v>706</v>
      </c>
      <c r="C325" s="22" t="s">
        <v>769</v>
      </c>
      <c r="D325" s="22" t="s">
        <v>770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120</v>
      </c>
      <c r="B326" s="22" t="s">
        <v>706</v>
      </c>
      <c r="C326" s="22" t="s">
        <v>771</v>
      </c>
      <c r="D326" s="22" t="s">
        <v>772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19583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19583</v>
      </c>
    </row>
    <row r="327" spans="1:42" x14ac:dyDescent="0.25">
      <c r="A327" s="22" t="s">
        <v>120</v>
      </c>
      <c r="B327" s="22" t="s">
        <v>706</v>
      </c>
      <c r="C327" s="22" t="s">
        <v>773</v>
      </c>
      <c r="D327" s="22" t="s">
        <v>774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120</v>
      </c>
      <c r="B328" s="22" t="s">
        <v>706</v>
      </c>
      <c r="C328" s="22" t="s">
        <v>775</v>
      </c>
      <c r="D328" s="22" t="s">
        <v>776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120</v>
      </c>
      <c r="B329" s="22" t="s">
        <v>706</v>
      </c>
      <c r="C329" s="22" t="s">
        <v>777</v>
      </c>
      <c r="D329" s="22" t="s">
        <v>778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120</v>
      </c>
      <c r="B330" s="22" t="s">
        <v>706</v>
      </c>
      <c r="C330" s="22" t="s">
        <v>779</v>
      </c>
      <c r="D330" s="22" t="s">
        <v>780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120</v>
      </c>
      <c r="B331" s="22" t="s">
        <v>706</v>
      </c>
      <c r="C331" s="22" t="s">
        <v>781</v>
      </c>
      <c r="D331" s="22" t="s">
        <v>782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120</v>
      </c>
      <c r="B332" s="22" t="s">
        <v>706</v>
      </c>
      <c r="C332" s="22" t="s">
        <v>783</v>
      </c>
      <c r="D332" s="22" t="s">
        <v>784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120</v>
      </c>
      <c r="B333" s="22" t="s">
        <v>706</v>
      </c>
      <c r="C333" s="22" t="s">
        <v>785</v>
      </c>
      <c r="D333" s="22" t="s">
        <v>786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120</v>
      </c>
      <c r="B334" s="22" t="s">
        <v>706</v>
      </c>
      <c r="C334" s="22" t="s">
        <v>787</v>
      </c>
      <c r="D334" s="22" t="s">
        <v>788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120</v>
      </c>
      <c r="B335" s="22" t="s">
        <v>706</v>
      </c>
      <c r="C335" s="22" t="s">
        <v>789</v>
      </c>
      <c r="D335" s="22" t="s">
        <v>790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120</v>
      </c>
      <c r="B336" s="22" t="s">
        <v>706</v>
      </c>
      <c r="C336" s="22" t="s">
        <v>791</v>
      </c>
      <c r="D336" s="22" t="s">
        <v>792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120</v>
      </c>
      <c r="B337" s="22" t="s">
        <v>706</v>
      </c>
      <c r="C337" s="22" t="s">
        <v>793</v>
      </c>
      <c r="D337" s="22" t="s">
        <v>794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120</v>
      </c>
      <c r="B338" s="22" t="s">
        <v>706</v>
      </c>
      <c r="C338" s="22" t="s">
        <v>795</v>
      </c>
      <c r="D338" s="22" t="s">
        <v>796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120</v>
      </c>
      <c r="B339" s="22" t="s">
        <v>706</v>
      </c>
      <c r="C339" s="22" t="s">
        <v>797</v>
      </c>
      <c r="D339" s="22" t="s">
        <v>798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3999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3999</v>
      </c>
    </row>
    <row r="340" spans="1:42" x14ac:dyDescent="0.25">
      <c r="A340" s="22" t="s">
        <v>120</v>
      </c>
      <c r="B340" s="22" t="s">
        <v>706</v>
      </c>
      <c r="C340" s="22" t="s">
        <v>799</v>
      </c>
      <c r="D340" s="22" t="s">
        <v>800</v>
      </c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>
        <v>0</v>
      </c>
    </row>
    <row r="341" spans="1:42" x14ac:dyDescent="0.25">
      <c r="A341" s="22" t="s">
        <v>120</v>
      </c>
      <c r="B341" s="22" t="s">
        <v>706</v>
      </c>
      <c r="C341" s="22" t="s">
        <v>801</v>
      </c>
      <c r="D341" s="22" t="s">
        <v>802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120</v>
      </c>
      <c r="B342" s="22" t="s">
        <v>706</v>
      </c>
      <c r="C342" s="22" t="s">
        <v>803</v>
      </c>
      <c r="D342" s="22" t="s">
        <v>804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120</v>
      </c>
      <c r="B343" s="22" t="s">
        <v>706</v>
      </c>
      <c r="C343" s="22" t="s">
        <v>805</v>
      </c>
      <c r="D343" s="22" t="s">
        <v>806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120</v>
      </c>
      <c r="B344" s="22" t="s">
        <v>706</v>
      </c>
      <c r="C344" s="22" t="s">
        <v>807</v>
      </c>
      <c r="D344" s="22" t="s">
        <v>808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120</v>
      </c>
      <c r="B345" s="22" t="s">
        <v>809</v>
      </c>
      <c r="C345" s="22" t="s">
        <v>810</v>
      </c>
      <c r="D345" s="22" t="s">
        <v>811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120</v>
      </c>
      <c r="B346" s="22" t="s">
        <v>809</v>
      </c>
      <c r="C346" s="22" t="s">
        <v>812</v>
      </c>
      <c r="D346" s="22" t="s">
        <v>813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120</v>
      </c>
      <c r="B347" s="22" t="s">
        <v>809</v>
      </c>
      <c r="C347" s="22" t="s">
        <v>814</v>
      </c>
      <c r="D347" s="22" t="s">
        <v>815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120</v>
      </c>
      <c r="B348" s="22" t="s">
        <v>809</v>
      </c>
      <c r="C348" s="22" t="s">
        <v>816</v>
      </c>
      <c r="D348" s="22" t="s">
        <v>817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</row>
    <row r="349" spans="1:42" x14ac:dyDescent="0.25">
      <c r="A349" s="22" t="s">
        <v>120</v>
      </c>
      <c r="B349" s="22" t="s">
        <v>809</v>
      </c>
      <c r="C349" s="22" t="s">
        <v>818</v>
      </c>
      <c r="D349" s="22" t="s">
        <v>819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0</v>
      </c>
    </row>
    <row r="350" spans="1:42" x14ac:dyDescent="0.25">
      <c r="A350" s="22" t="s">
        <v>120</v>
      </c>
      <c r="B350" s="22" t="s">
        <v>809</v>
      </c>
      <c r="C350" s="22" t="s">
        <v>820</v>
      </c>
      <c r="D350" s="22" t="s">
        <v>821</v>
      </c>
      <c r="E350" s="22">
        <v>0</v>
      </c>
      <c r="F350" s="22">
        <v>0</v>
      </c>
      <c r="G350" s="22">
        <v>0</v>
      </c>
      <c r="H350" s="22">
        <v>0</v>
      </c>
      <c r="I350" s="22">
        <v>0</v>
      </c>
      <c r="J350" s="22">
        <v>0</v>
      </c>
      <c r="K350" s="22">
        <v>0</v>
      </c>
      <c r="L350" s="22">
        <v>0</v>
      </c>
      <c r="M350" s="22">
        <v>0</v>
      </c>
      <c r="N350" s="22">
        <v>0</v>
      </c>
      <c r="O350" s="22">
        <v>0</v>
      </c>
      <c r="P350" s="22">
        <v>0</v>
      </c>
      <c r="Q350" s="22">
        <v>0</v>
      </c>
      <c r="R350" s="22">
        <v>0</v>
      </c>
      <c r="S350" s="22">
        <v>0</v>
      </c>
      <c r="T350" s="22">
        <v>0</v>
      </c>
      <c r="U350" s="22">
        <v>0</v>
      </c>
      <c r="V350" s="22">
        <v>0</v>
      </c>
      <c r="W350" s="22">
        <v>0</v>
      </c>
      <c r="X350" s="22">
        <v>0</v>
      </c>
      <c r="Y350" s="22">
        <v>0</v>
      </c>
      <c r="Z350" s="22">
        <v>0</v>
      </c>
      <c r="AA350" s="22">
        <v>0</v>
      </c>
      <c r="AB350" s="22">
        <v>0</v>
      </c>
      <c r="AC350" s="22">
        <v>0</v>
      </c>
      <c r="AD350" s="22">
        <v>0</v>
      </c>
      <c r="AE350" s="22">
        <v>0</v>
      </c>
      <c r="AF350" s="22">
        <v>0</v>
      </c>
      <c r="AG350" s="22">
        <v>0</v>
      </c>
      <c r="AH350" s="22">
        <v>0</v>
      </c>
      <c r="AI350" s="22">
        <v>0</v>
      </c>
      <c r="AJ350" s="22">
        <v>0</v>
      </c>
      <c r="AK350" s="22">
        <v>0</v>
      </c>
      <c r="AL350" s="22">
        <v>0</v>
      </c>
      <c r="AM350" s="22">
        <v>0</v>
      </c>
      <c r="AN350" s="22">
        <v>0</v>
      </c>
      <c r="AO350" s="22">
        <v>0</v>
      </c>
      <c r="AP350" s="22">
        <v>0</v>
      </c>
    </row>
    <row r="351" spans="1:42" x14ac:dyDescent="0.25">
      <c r="A351" s="22" t="s">
        <v>120</v>
      </c>
      <c r="B351" s="22" t="s">
        <v>822</v>
      </c>
      <c r="C351" s="22" t="s">
        <v>823</v>
      </c>
      <c r="D351" s="22" t="s">
        <v>824</v>
      </c>
      <c r="E351" s="22">
        <v>0</v>
      </c>
      <c r="F351" s="22">
        <v>0</v>
      </c>
      <c r="G351" s="22">
        <v>0</v>
      </c>
      <c r="H351" s="22">
        <v>0</v>
      </c>
      <c r="I351" s="22">
        <v>0</v>
      </c>
      <c r="J351" s="22">
        <v>0</v>
      </c>
      <c r="K351" s="22">
        <v>0</v>
      </c>
      <c r="L351" s="22">
        <v>0</v>
      </c>
      <c r="M351" s="22">
        <v>0</v>
      </c>
      <c r="N351" s="22">
        <v>0</v>
      </c>
      <c r="O351" s="22">
        <v>0</v>
      </c>
      <c r="P351" s="22">
        <v>0</v>
      </c>
      <c r="Q351" s="22">
        <v>0</v>
      </c>
      <c r="R351" s="22">
        <v>0</v>
      </c>
      <c r="S351" s="22">
        <v>0</v>
      </c>
      <c r="T351" s="22">
        <v>0</v>
      </c>
      <c r="U351" s="22">
        <v>0</v>
      </c>
      <c r="V351" s="22">
        <v>0</v>
      </c>
      <c r="W351" s="22">
        <v>0</v>
      </c>
      <c r="X351" s="22">
        <v>0</v>
      </c>
      <c r="Y351" s="22">
        <v>0</v>
      </c>
      <c r="Z351" s="22">
        <v>0</v>
      </c>
      <c r="AA351" s="22">
        <v>0</v>
      </c>
      <c r="AB351" s="22">
        <v>0</v>
      </c>
      <c r="AC351" s="22">
        <v>0</v>
      </c>
      <c r="AD351" s="22">
        <v>0</v>
      </c>
      <c r="AE351" s="22">
        <v>0</v>
      </c>
      <c r="AF351" s="22">
        <v>0</v>
      </c>
      <c r="AG351" s="22">
        <v>0</v>
      </c>
      <c r="AH351" s="22">
        <v>0</v>
      </c>
      <c r="AI351" s="22">
        <v>0</v>
      </c>
      <c r="AJ351" s="22">
        <v>0</v>
      </c>
      <c r="AK351" s="22">
        <v>0</v>
      </c>
      <c r="AL351" s="22">
        <v>0</v>
      </c>
      <c r="AM351" s="22">
        <v>0</v>
      </c>
      <c r="AN351" s="22">
        <v>0</v>
      </c>
      <c r="AO351" s="22">
        <v>0</v>
      </c>
      <c r="AP351" s="22">
        <v>0</v>
      </c>
    </row>
    <row r="352" spans="1:42" x14ac:dyDescent="0.25">
      <c r="A352" s="22"/>
      <c r="B352" s="22"/>
      <c r="C352" s="22"/>
      <c r="D352" s="22" t="s">
        <v>825</v>
      </c>
      <c r="E352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0C60B-5E68-4DA2-891B-5D1A7BF5CE11}">
  <dimension ref="A1:AP35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1154</v>
      </c>
      <c r="D1" s="20" t="s">
        <v>1195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877</v>
      </c>
      <c r="F2" s="21" t="s">
        <v>878</v>
      </c>
      <c r="G2" s="21" t="s">
        <v>879</v>
      </c>
      <c r="H2" s="21" t="s">
        <v>880</v>
      </c>
      <c r="I2" s="21" t="s">
        <v>881</v>
      </c>
      <c r="J2" s="21" t="s">
        <v>882</v>
      </c>
      <c r="K2" s="21" t="s">
        <v>883</v>
      </c>
      <c r="L2" s="21" t="s">
        <v>884</v>
      </c>
      <c r="M2" s="21" t="s">
        <v>885</v>
      </c>
      <c r="N2" s="21" t="s">
        <v>1081</v>
      </c>
      <c r="O2" s="21" t="s">
        <v>887</v>
      </c>
      <c r="P2" s="21" t="s">
        <v>888</v>
      </c>
      <c r="Q2" s="21" t="s">
        <v>889</v>
      </c>
      <c r="R2" s="21" t="s">
        <v>890</v>
      </c>
      <c r="S2" s="21" t="s">
        <v>891</v>
      </c>
      <c r="T2" s="21" t="s">
        <v>892</v>
      </c>
      <c r="U2" s="21" t="s">
        <v>893</v>
      </c>
      <c r="V2" s="21" t="s">
        <v>894</v>
      </c>
      <c r="W2" s="21" t="s">
        <v>895</v>
      </c>
      <c r="X2" s="21" t="s">
        <v>896</v>
      </c>
      <c r="Y2" s="21" t="s">
        <v>897</v>
      </c>
      <c r="Z2" s="21" t="s">
        <v>898</v>
      </c>
      <c r="AA2" s="21" t="s">
        <v>899</v>
      </c>
      <c r="AB2" s="21" t="s">
        <v>900</v>
      </c>
      <c r="AC2" s="21" t="s">
        <v>901</v>
      </c>
      <c r="AD2" s="21" t="s">
        <v>902</v>
      </c>
      <c r="AE2" s="21" t="s">
        <v>903</v>
      </c>
      <c r="AF2" s="21" t="s">
        <v>904</v>
      </c>
      <c r="AG2" s="21" t="s">
        <v>905</v>
      </c>
      <c r="AH2" s="21" t="s">
        <v>906</v>
      </c>
      <c r="AI2" s="21" t="s">
        <v>907</v>
      </c>
      <c r="AJ2" s="21" t="s">
        <v>908</v>
      </c>
      <c r="AK2" s="21" t="s">
        <v>909</v>
      </c>
      <c r="AL2" s="21" t="s">
        <v>910</v>
      </c>
      <c r="AM2" s="21" t="s">
        <v>911</v>
      </c>
      <c r="AN2" s="21" t="s">
        <v>912</v>
      </c>
      <c r="AO2" s="21" t="s">
        <v>65</v>
      </c>
      <c r="AP2" s="21" t="s">
        <v>1083</v>
      </c>
    </row>
    <row r="3" spans="1:42" x14ac:dyDescent="0.25">
      <c r="A3" s="21"/>
      <c r="B3" s="21"/>
      <c r="C3" s="21"/>
      <c r="D3" s="21" t="s">
        <v>87</v>
      </c>
      <c r="E3" s="21" t="s">
        <v>1156</v>
      </c>
      <c r="F3" s="21" t="s">
        <v>1157</v>
      </c>
      <c r="G3" s="21" t="s">
        <v>1158</v>
      </c>
      <c r="H3" s="21" t="s">
        <v>1159</v>
      </c>
      <c r="I3" s="21" t="s">
        <v>1160</v>
      </c>
      <c r="J3" s="21" t="s">
        <v>1161</v>
      </c>
      <c r="K3" s="21" t="s">
        <v>1162</v>
      </c>
      <c r="L3" s="21" t="s">
        <v>1163</v>
      </c>
      <c r="M3" s="21" t="s">
        <v>1164</v>
      </c>
      <c r="N3" s="21" t="s">
        <v>1165</v>
      </c>
      <c r="O3" s="21" t="s">
        <v>1166</v>
      </c>
      <c r="P3" s="21" t="s">
        <v>1167</v>
      </c>
      <c r="Q3" s="21" t="s">
        <v>1168</v>
      </c>
      <c r="R3" s="21" t="s">
        <v>1169</v>
      </c>
      <c r="S3" s="21" t="s">
        <v>1170</v>
      </c>
      <c r="T3" s="21" t="s">
        <v>1171</v>
      </c>
      <c r="U3" s="21" t="s">
        <v>1172</v>
      </c>
      <c r="V3" s="21" t="s">
        <v>1173</v>
      </c>
      <c r="W3" s="21" t="s">
        <v>1174</v>
      </c>
      <c r="X3" s="21" t="s">
        <v>1175</v>
      </c>
      <c r="Y3" s="21" t="s">
        <v>1176</v>
      </c>
      <c r="Z3" s="21" t="s">
        <v>1177</v>
      </c>
      <c r="AA3" s="21" t="s">
        <v>1178</v>
      </c>
      <c r="AB3" s="21" t="s">
        <v>1179</v>
      </c>
      <c r="AC3" s="21" t="s">
        <v>1180</v>
      </c>
      <c r="AD3" s="21" t="s">
        <v>1181</v>
      </c>
      <c r="AE3" s="21" t="s">
        <v>1182</v>
      </c>
      <c r="AF3" s="21" t="s">
        <v>1183</v>
      </c>
      <c r="AG3" s="21" t="s">
        <v>1184</v>
      </c>
      <c r="AH3" s="21" t="s">
        <v>1185</v>
      </c>
      <c r="AI3" s="21" t="s">
        <v>1186</v>
      </c>
      <c r="AJ3" s="21" t="s">
        <v>1187</v>
      </c>
      <c r="AK3" s="21" t="s">
        <v>1188</v>
      </c>
      <c r="AL3" s="21" t="s">
        <v>1189</v>
      </c>
      <c r="AM3" s="21" t="s">
        <v>1190</v>
      </c>
      <c r="AN3" s="21" t="s">
        <v>1191</v>
      </c>
      <c r="AO3" s="21" t="s">
        <v>1192</v>
      </c>
      <c r="AP3" s="21" t="s">
        <v>1193</v>
      </c>
    </row>
    <row r="4" spans="1:42" x14ac:dyDescent="0.25">
      <c r="A4" s="22" t="s">
        <v>120</v>
      </c>
      <c r="B4" s="22" t="s">
        <v>121</v>
      </c>
      <c r="C4" s="22" t="s">
        <v>122</v>
      </c>
      <c r="D4" s="22" t="s">
        <v>123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2066800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5085000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7151800</v>
      </c>
    </row>
    <row r="5" spans="1:42" x14ac:dyDescent="0.25">
      <c r="A5" s="22" t="s">
        <v>120</v>
      </c>
      <c r="B5" s="22" t="s">
        <v>121</v>
      </c>
      <c r="C5" s="22" t="s">
        <v>124</v>
      </c>
      <c r="D5" s="22" t="s">
        <v>125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1700000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1700000</v>
      </c>
    </row>
    <row r="6" spans="1:42" x14ac:dyDescent="0.25">
      <c r="A6" s="22" t="s">
        <v>120</v>
      </c>
      <c r="B6" s="22" t="s">
        <v>121</v>
      </c>
      <c r="C6" s="22" t="s">
        <v>126</v>
      </c>
      <c r="D6" s="22" t="s">
        <v>127</v>
      </c>
      <c r="E6" s="22">
        <v>0</v>
      </c>
      <c r="F6" s="22">
        <v>2400000</v>
      </c>
      <c r="G6" s="22">
        <v>0</v>
      </c>
      <c r="H6" s="22">
        <v>110428000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45000000</v>
      </c>
      <c r="O6" s="22">
        <v>30504000</v>
      </c>
      <c r="P6" s="22">
        <v>0</v>
      </c>
      <c r="Q6" s="22">
        <v>133500000</v>
      </c>
      <c r="R6" s="22">
        <v>22000000</v>
      </c>
      <c r="S6" s="22">
        <v>0</v>
      </c>
      <c r="T6" s="22">
        <v>134723000</v>
      </c>
      <c r="U6" s="22">
        <v>140000000</v>
      </c>
      <c r="V6" s="22">
        <v>15000000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26000000</v>
      </c>
      <c r="AE6" s="22">
        <v>11802000</v>
      </c>
      <c r="AF6" s="22">
        <v>9580000</v>
      </c>
      <c r="AG6" s="22">
        <v>0</v>
      </c>
      <c r="AH6" s="22">
        <v>0</v>
      </c>
      <c r="AI6" s="22">
        <v>21314000</v>
      </c>
      <c r="AJ6" s="22">
        <v>0</v>
      </c>
      <c r="AK6" s="22">
        <v>0</v>
      </c>
      <c r="AL6" s="22">
        <v>863000</v>
      </c>
      <c r="AM6" s="22">
        <v>0</v>
      </c>
      <c r="AN6" s="22">
        <v>0</v>
      </c>
      <c r="AO6" s="22">
        <v>0</v>
      </c>
      <c r="AP6" s="22">
        <v>703114000</v>
      </c>
    </row>
    <row r="7" spans="1:42" x14ac:dyDescent="0.25">
      <c r="A7" s="22" t="s">
        <v>120</v>
      </c>
      <c r="B7" s="22" t="s">
        <v>121</v>
      </c>
      <c r="C7" s="22" t="s">
        <v>128</v>
      </c>
      <c r="D7" s="22" t="s">
        <v>129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388772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388772</v>
      </c>
    </row>
    <row r="8" spans="1:42" x14ac:dyDescent="0.25">
      <c r="A8" s="22" t="s">
        <v>120</v>
      </c>
      <c r="B8" s="22" t="s">
        <v>121</v>
      </c>
      <c r="C8" s="22" t="s">
        <v>130</v>
      </c>
      <c r="D8" s="22" t="s">
        <v>131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</row>
    <row r="9" spans="1:42" x14ac:dyDescent="0.25">
      <c r="A9" s="22" t="s">
        <v>120</v>
      </c>
      <c r="B9" s="22" t="s">
        <v>121</v>
      </c>
      <c r="C9" s="22" t="s">
        <v>132</v>
      </c>
      <c r="D9" s="22" t="s">
        <v>133</v>
      </c>
      <c r="E9" s="22">
        <v>0</v>
      </c>
      <c r="F9" s="22">
        <v>0</v>
      </c>
      <c r="G9" s="22">
        <v>0</v>
      </c>
      <c r="H9" s="22">
        <v>0</v>
      </c>
      <c r="I9" s="22">
        <v>50000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72477000</v>
      </c>
      <c r="P9" s="22">
        <v>0</v>
      </c>
      <c r="Q9" s="22">
        <v>235885000</v>
      </c>
      <c r="R9" s="22">
        <v>20922000</v>
      </c>
      <c r="S9" s="22">
        <v>0</v>
      </c>
      <c r="T9" s="22">
        <v>0</v>
      </c>
      <c r="U9" s="22">
        <v>68001000</v>
      </c>
      <c r="V9" s="22">
        <v>66020000</v>
      </c>
      <c r="W9" s="22">
        <v>0</v>
      </c>
      <c r="X9" s="22">
        <v>30042000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11327000</v>
      </c>
      <c r="AE9" s="22">
        <v>0</v>
      </c>
      <c r="AF9" s="22">
        <v>0</v>
      </c>
      <c r="AG9" s="22">
        <v>0</v>
      </c>
      <c r="AH9" s="22">
        <v>0</v>
      </c>
      <c r="AI9" s="22">
        <v>104656000</v>
      </c>
      <c r="AJ9" s="22">
        <v>486000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609866000</v>
      </c>
    </row>
    <row r="10" spans="1:42" x14ac:dyDescent="0.25">
      <c r="A10" s="22" t="s">
        <v>120</v>
      </c>
      <c r="B10" s="22" t="s">
        <v>121</v>
      </c>
      <c r="C10" s="22" t="s">
        <v>134</v>
      </c>
      <c r="D10" s="22" t="s">
        <v>135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</row>
    <row r="11" spans="1:42" x14ac:dyDescent="0.25">
      <c r="A11" s="22" t="s">
        <v>120</v>
      </c>
      <c r="B11" s="22" t="s">
        <v>121</v>
      </c>
      <c r="C11" s="22" t="s">
        <v>136</v>
      </c>
      <c r="D11" s="22" t="s">
        <v>137</v>
      </c>
      <c r="E11" s="22">
        <v>0</v>
      </c>
      <c r="F11" s="22">
        <v>0</v>
      </c>
      <c r="G11" s="22">
        <v>0</v>
      </c>
      <c r="H11" s="22">
        <v>0</v>
      </c>
      <c r="I11" s="22">
        <v>700000</v>
      </c>
      <c r="J11" s="22">
        <v>0</v>
      </c>
      <c r="K11" s="22">
        <v>0</v>
      </c>
      <c r="L11" s="22">
        <v>400000</v>
      </c>
      <c r="M11" s="22">
        <v>0</v>
      </c>
      <c r="N11" s="22">
        <v>10200000</v>
      </c>
      <c r="O11" s="22">
        <v>0</v>
      </c>
      <c r="P11" s="22">
        <v>1400000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31493100</v>
      </c>
      <c r="AJ11" s="22">
        <v>8327446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52520546</v>
      </c>
    </row>
    <row r="12" spans="1:42" x14ac:dyDescent="0.25">
      <c r="A12" s="22" t="s">
        <v>120</v>
      </c>
      <c r="B12" s="22" t="s">
        <v>121</v>
      </c>
      <c r="C12" s="22" t="s">
        <v>138</v>
      </c>
      <c r="D12" s="22" t="s">
        <v>139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</row>
    <row r="13" spans="1:42" x14ac:dyDescent="0.25">
      <c r="A13" s="22" t="s">
        <v>120</v>
      </c>
      <c r="B13" s="22" t="s">
        <v>121</v>
      </c>
      <c r="C13" s="22" t="s">
        <v>140</v>
      </c>
      <c r="D13" s="22" t="s">
        <v>141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219000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500000</v>
      </c>
      <c r="V13" s="22">
        <v>2741000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3460000</v>
      </c>
    </row>
    <row r="14" spans="1:42" x14ac:dyDescent="0.25">
      <c r="A14" s="22" t="s">
        <v>120</v>
      </c>
      <c r="B14" s="22" t="s">
        <v>121</v>
      </c>
      <c r="C14" s="22" t="s">
        <v>142</v>
      </c>
      <c r="D14" s="22" t="s">
        <v>143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980000</v>
      </c>
      <c r="P14" s="22">
        <v>0</v>
      </c>
      <c r="Q14" s="22">
        <v>0</v>
      </c>
      <c r="R14" s="22">
        <v>0</v>
      </c>
      <c r="S14" s="22">
        <v>0</v>
      </c>
      <c r="T14" s="22">
        <v>1063000</v>
      </c>
      <c r="U14" s="22">
        <v>6325000</v>
      </c>
      <c r="V14" s="22">
        <v>2150000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145000</v>
      </c>
      <c r="AJ14" s="22">
        <v>0</v>
      </c>
      <c r="AK14" s="22">
        <v>0</v>
      </c>
      <c r="AL14" s="22">
        <v>0</v>
      </c>
      <c r="AM14" s="22">
        <v>1350000</v>
      </c>
      <c r="AN14" s="22">
        <v>27626000</v>
      </c>
      <c r="AO14" s="22">
        <v>0</v>
      </c>
      <c r="AP14" s="22">
        <v>39639000</v>
      </c>
    </row>
    <row r="15" spans="1:42" x14ac:dyDescent="0.25">
      <c r="A15" s="22" t="s">
        <v>120</v>
      </c>
      <c r="B15" s="22" t="s">
        <v>121</v>
      </c>
      <c r="C15" s="22" t="s">
        <v>144</v>
      </c>
      <c r="D15" s="22" t="s">
        <v>145</v>
      </c>
      <c r="E15" s="22">
        <v>0</v>
      </c>
      <c r="F15" s="22">
        <v>4755698</v>
      </c>
      <c r="G15" s="22">
        <v>0</v>
      </c>
      <c r="H15" s="22">
        <v>5000000</v>
      </c>
      <c r="I15" s="22">
        <v>0</v>
      </c>
      <c r="J15" s="22">
        <v>0</v>
      </c>
      <c r="K15" s="22">
        <v>0</v>
      </c>
      <c r="L15" s="22">
        <v>9234000</v>
      </c>
      <c r="M15" s="22">
        <v>0</v>
      </c>
      <c r="N15" s="22">
        <v>3720495</v>
      </c>
      <c r="O15" s="22">
        <v>19279156</v>
      </c>
      <c r="P15" s="22">
        <v>0</v>
      </c>
      <c r="Q15" s="22">
        <v>0</v>
      </c>
      <c r="R15" s="22">
        <v>0</v>
      </c>
      <c r="S15" s="22">
        <v>0</v>
      </c>
      <c r="T15" s="22">
        <v>2792001</v>
      </c>
      <c r="U15" s="22">
        <v>11816001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6426002</v>
      </c>
      <c r="AJ15" s="22">
        <v>0</v>
      </c>
      <c r="AK15" s="22">
        <v>0</v>
      </c>
      <c r="AL15" s="22">
        <v>0</v>
      </c>
      <c r="AM15" s="22">
        <v>0</v>
      </c>
      <c r="AN15" s="22">
        <v>4948515</v>
      </c>
      <c r="AO15" s="22">
        <v>0</v>
      </c>
      <c r="AP15" s="22">
        <v>67971868</v>
      </c>
    </row>
    <row r="16" spans="1:42" x14ac:dyDescent="0.25">
      <c r="A16" s="22" t="s">
        <v>120</v>
      </c>
      <c r="B16" s="22" t="s">
        <v>121</v>
      </c>
      <c r="C16" s="22" t="s">
        <v>146</v>
      </c>
      <c r="D16" s="22" t="s">
        <v>147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2300000</v>
      </c>
      <c r="AJ16" s="22">
        <v>2000000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4300000</v>
      </c>
    </row>
    <row r="17" spans="1:42" x14ac:dyDescent="0.25">
      <c r="A17" s="22" t="s">
        <v>120</v>
      </c>
      <c r="B17" s="22" t="s">
        <v>121</v>
      </c>
      <c r="C17" s="22" t="s">
        <v>148</v>
      </c>
      <c r="D17" s="22" t="s">
        <v>149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3803300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3803300</v>
      </c>
    </row>
    <row r="18" spans="1:42" x14ac:dyDescent="0.25">
      <c r="A18" s="22" t="s">
        <v>120</v>
      </c>
      <c r="B18" s="22" t="s">
        <v>121</v>
      </c>
      <c r="C18" s="22" t="s">
        <v>150</v>
      </c>
      <c r="D18" s="22" t="s">
        <v>151</v>
      </c>
      <c r="E18" s="22">
        <v>0</v>
      </c>
      <c r="F18" s="22">
        <v>0</v>
      </c>
      <c r="G18" s="22">
        <v>0</v>
      </c>
      <c r="H18" s="22">
        <v>0</v>
      </c>
      <c r="I18" s="22">
        <v>122943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424029</v>
      </c>
      <c r="P18" s="22">
        <v>0</v>
      </c>
      <c r="Q18" s="22">
        <v>0</v>
      </c>
      <c r="R18" s="22">
        <v>0</v>
      </c>
      <c r="S18" s="22">
        <v>0</v>
      </c>
      <c r="T18" s="22">
        <v>345309</v>
      </c>
      <c r="U18" s="22">
        <v>359082</v>
      </c>
      <c r="V18" s="22">
        <v>10302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1261665</v>
      </c>
    </row>
    <row r="19" spans="1:42" x14ac:dyDescent="0.25">
      <c r="A19" s="22" t="s">
        <v>120</v>
      </c>
      <c r="B19" s="22" t="s">
        <v>152</v>
      </c>
      <c r="C19" s="22" t="s">
        <v>153</v>
      </c>
      <c r="D19" s="22" t="s">
        <v>154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130000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130000</v>
      </c>
    </row>
    <row r="20" spans="1:42" x14ac:dyDescent="0.25">
      <c r="A20" s="22" t="s">
        <v>120</v>
      </c>
      <c r="B20" s="22" t="s">
        <v>152</v>
      </c>
      <c r="C20" s="22" t="s">
        <v>155</v>
      </c>
      <c r="D20" s="22" t="s">
        <v>156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</row>
    <row r="21" spans="1:42" x14ac:dyDescent="0.25">
      <c r="A21" s="22" t="s">
        <v>120</v>
      </c>
      <c r="B21" s="22" t="s">
        <v>152</v>
      </c>
      <c r="C21" s="22" t="s">
        <v>157</v>
      </c>
      <c r="D21" s="22" t="s">
        <v>158</v>
      </c>
      <c r="E21" s="22">
        <v>0</v>
      </c>
      <c r="F21" s="22">
        <v>2605000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1589104</v>
      </c>
      <c r="U21" s="22">
        <v>244400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4438504</v>
      </c>
    </row>
    <row r="22" spans="1:42" x14ac:dyDescent="0.25">
      <c r="A22" s="22" t="s">
        <v>120</v>
      </c>
      <c r="B22" s="22" t="s">
        <v>152</v>
      </c>
      <c r="C22" s="22" t="s">
        <v>159</v>
      </c>
      <c r="D22" s="22" t="s">
        <v>160</v>
      </c>
      <c r="E22" s="22">
        <v>0</v>
      </c>
      <c r="F22" s="22">
        <v>12364800</v>
      </c>
      <c r="G22" s="22">
        <v>0</v>
      </c>
      <c r="H22" s="22">
        <v>100000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2548748</v>
      </c>
      <c r="O22" s="22">
        <v>5675000</v>
      </c>
      <c r="P22" s="22">
        <v>0</v>
      </c>
      <c r="Q22" s="22">
        <v>0</v>
      </c>
      <c r="R22" s="22">
        <v>135532</v>
      </c>
      <c r="S22" s="22">
        <v>0</v>
      </c>
      <c r="T22" s="22">
        <v>12253976</v>
      </c>
      <c r="U22" s="22">
        <v>297874</v>
      </c>
      <c r="V22" s="22">
        <v>0</v>
      </c>
      <c r="W22" s="22">
        <v>300000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10635200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44311130</v>
      </c>
    </row>
    <row r="23" spans="1:42" x14ac:dyDescent="0.25">
      <c r="A23" s="22" t="s">
        <v>120</v>
      </c>
      <c r="B23" s="22" t="s">
        <v>152</v>
      </c>
      <c r="C23" s="22" t="s">
        <v>161</v>
      </c>
      <c r="D23" s="22" t="s">
        <v>162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</row>
    <row r="24" spans="1:42" x14ac:dyDescent="0.25">
      <c r="A24" s="22" t="s">
        <v>120</v>
      </c>
      <c r="B24" s="22" t="s">
        <v>163</v>
      </c>
      <c r="C24" s="22" t="s">
        <v>164</v>
      </c>
      <c r="D24" s="22" t="s">
        <v>165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</row>
    <row r="25" spans="1:42" x14ac:dyDescent="0.25">
      <c r="A25" s="22" t="s">
        <v>120</v>
      </c>
      <c r="B25" s="22" t="s">
        <v>163</v>
      </c>
      <c r="C25" s="22" t="s">
        <v>166</v>
      </c>
      <c r="D25" s="22" t="s">
        <v>167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</row>
    <row r="26" spans="1:42" x14ac:dyDescent="0.25">
      <c r="A26" s="22" t="s">
        <v>120</v>
      </c>
      <c r="B26" s="22" t="s">
        <v>163</v>
      </c>
      <c r="C26" s="22" t="s">
        <v>168</v>
      </c>
      <c r="D26" s="22" t="s">
        <v>169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</row>
    <row r="27" spans="1:42" x14ac:dyDescent="0.25">
      <c r="A27" s="22" t="s">
        <v>120</v>
      </c>
      <c r="B27" s="22" t="s">
        <v>163</v>
      </c>
      <c r="C27" s="22" t="s">
        <v>170</v>
      </c>
      <c r="D27" s="22" t="s">
        <v>171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</row>
    <row r="28" spans="1:42" x14ac:dyDescent="0.25">
      <c r="A28" s="22" t="s">
        <v>120</v>
      </c>
      <c r="B28" s="22" t="s">
        <v>163</v>
      </c>
      <c r="C28" s="22" t="s">
        <v>172</v>
      </c>
      <c r="D28" s="22" t="s">
        <v>173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14479552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84701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14564253</v>
      </c>
    </row>
    <row r="29" spans="1:42" x14ac:dyDescent="0.25">
      <c r="A29" s="22" t="s">
        <v>120</v>
      </c>
      <c r="B29" s="22" t="s">
        <v>163</v>
      </c>
      <c r="C29" s="22" t="s">
        <v>174</v>
      </c>
      <c r="D29" s="22" t="s">
        <v>175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120</v>
      </c>
      <c r="B30" s="22" t="s">
        <v>163</v>
      </c>
      <c r="C30" s="22" t="s">
        <v>176</v>
      </c>
      <c r="D30" s="22" t="s">
        <v>177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120</v>
      </c>
      <c r="B31" s="22" t="s">
        <v>163</v>
      </c>
      <c r="C31" s="22" t="s">
        <v>178</v>
      </c>
      <c r="D31" s="22" t="s">
        <v>179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500000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500000</v>
      </c>
    </row>
    <row r="32" spans="1:42" x14ac:dyDescent="0.25">
      <c r="A32" s="22" t="s">
        <v>120</v>
      </c>
      <c r="B32" s="22" t="s">
        <v>163</v>
      </c>
      <c r="C32" s="22" t="s">
        <v>180</v>
      </c>
      <c r="D32" s="22" t="s">
        <v>181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</row>
    <row r="33" spans="1:42" x14ac:dyDescent="0.25">
      <c r="A33" s="22" t="s">
        <v>120</v>
      </c>
      <c r="B33" s="22" t="s">
        <v>163</v>
      </c>
      <c r="C33" s="22" t="s">
        <v>182</v>
      </c>
      <c r="D33" s="22" t="s">
        <v>183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405000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405000</v>
      </c>
    </row>
    <row r="34" spans="1:42" x14ac:dyDescent="0.25">
      <c r="A34" s="22" t="s">
        <v>120</v>
      </c>
      <c r="B34" s="22" t="s">
        <v>163</v>
      </c>
      <c r="C34" s="22" t="s">
        <v>184</v>
      </c>
      <c r="D34" s="22" t="s">
        <v>185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</row>
    <row r="35" spans="1:42" x14ac:dyDescent="0.25">
      <c r="A35" s="22" t="s">
        <v>120</v>
      </c>
      <c r="B35" s="22" t="s">
        <v>163</v>
      </c>
      <c r="C35" s="22" t="s">
        <v>186</v>
      </c>
      <c r="D35" s="22" t="s">
        <v>187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</row>
    <row r="36" spans="1:42" x14ac:dyDescent="0.25">
      <c r="A36" s="22" t="s">
        <v>120</v>
      </c>
      <c r="B36" s="22" t="s">
        <v>163</v>
      </c>
      <c r="C36" s="22" t="s">
        <v>188</v>
      </c>
      <c r="D36" s="22" t="s">
        <v>189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</row>
    <row r="37" spans="1:42" x14ac:dyDescent="0.25">
      <c r="A37" s="22" t="s">
        <v>120</v>
      </c>
      <c r="B37" s="22" t="s">
        <v>163</v>
      </c>
      <c r="C37" s="22" t="s">
        <v>190</v>
      </c>
      <c r="D37" s="22" t="s">
        <v>191</v>
      </c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>
        <v>0</v>
      </c>
    </row>
    <row r="38" spans="1:42" x14ac:dyDescent="0.25">
      <c r="A38" s="22" t="s">
        <v>120</v>
      </c>
      <c r="B38" s="22" t="s">
        <v>163</v>
      </c>
      <c r="C38" s="22" t="s">
        <v>192</v>
      </c>
      <c r="D38" s="22" t="s">
        <v>193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</row>
    <row r="39" spans="1:42" x14ac:dyDescent="0.25">
      <c r="A39" s="22" t="s">
        <v>120</v>
      </c>
      <c r="B39" s="22" t="s">
        <v>163</v>
      </c>
      <c r="C39" s="22" t="s">
        <v>194</v>
      </c>
      <c r="D39" s="22" t="s">
        <v>195</v>
      </c>
      <c r="E39" s="22">
        <v>0</v>
      </c>
      <c r="F39" s="22">
        <v>67964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67964</v>
      </c>
    </row>
    <row r="40" spans="1:42" x14ac:dyDescent="0.25">
      <c r="A40" s="22" t="s">
        <v>120</v>
      </c>
      <c r="B40" s="22" t="s">
        <v>163</v>
      </c>
      <c r="C40" s="22" t="s">
        <v>196</v>
      </c>
      <c r="D40" s="22" t="s">
        <v>197</v>
      </c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>
        <v>0</v>
      </c>
    </row>
    <row r="41" spans="1:42" x14ac:dyDescent="0.25">
      <c r="A41" s="22" t="s">
        <v>120</v>
      </c>
      <c r="B41" s="22" t="s">
        <v>163</v>
      </c>
      <c r="C41" s="22" t="s">
        <v>198</v>
      </c>
      <c r="D41" s="22" t="s">
        <v>199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</row>
    <row r="42" spans="1:42" x14ac:dyDescent="0.25">
      <c r="A42" s="22" t="s">
        <v>120</v>
      </c>
      <c r="B42" s="22" t="s">
        <v>163</v>
      </c>
      <c r="C42" s="22" t="s">
        <v>200</v>
      </c>
      <c r="D42" s="22" t="s">
        <v>201</v>
      </c>
      <c r="E42" s="22">
        <v>0</v>
      </c>
      <c r="F42" s="22">
        <v>0</v>
      </c>
      <c r="G42" s="22">
        <v>0</v>
      </c>
      <c r="H42" s="22">
        <v>0</v>
      </c>
      <c r="I42" s="22">
        <v>1600000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1634450</v>
      </c>
      <c r="P42" s="22">
        <v>0</v>
      </c>
      <c r="Q42" s="22">
        <v>0</v>
      </c>
      <c r="R42" s="22">
        <v>0</v>
      </c>
      <c r="S42" s="22">
        <v>0</v>
      </c>
      <c r="T42" s="22">
        <v>1529485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4763935</v>
      </c>
    </row>
    <row r="43" spans="1:42" x14ac:dyDescent="0.25">
      <c r="A43" s="22" t="s">
        <v>120</v>
      </c>
      <c r="B43" s="22" t="s">
        <v>163</v>
      </c>
      <c r="C43" s="22" t="s">
        <v>202</v>
      </c>
      <c r="D43" s="22" t="s">
        <v>203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</row>
    <row r="44" spans="1:42" x14ac:dyDescent="0.25">
      <c r="A44" s="22" t="s">
        <v>120</v>
      </c>
      <c r="B44" s="22" t="s">
        <v>163</v>
      </c>
      <c r="C44" s="22" t="s">
        <v>204</v>
      </c>
      <c r="D44" s="22" t="s">
        <v>205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</row>
    <row r="45" spans="1:42" x14ac:dyDescent="0.25">
      <c r="A45" s="22" t="s">
        <v>120</v>
      </c>
      <c r="B45" s="22" t="s">
        <v>163</v>
      </c>
      <c r="C45" s="22" t="s">
        <v>206</v>
      </c>
      <c r="D45" s="22" t="s">
        <v>207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31975000</v>
      </c>
      <c r="AM45" s="22">
        <v>0</v>
      </c>
      <c r="AN45" s="22">
        <v>0</v>
      </c>
      <c r="AO45" s="22">
        <v>0</v>
      </c>
      <c r="AP45" s="22">
        <v>31975000</v>
      </c>
    </row>
    <row r="46" spans="1:42" x14ac:dyDescent="0.25">
      <c r="A46" s="22" t="s">
        <v>120</v>
      </c>
      <c r="B46" s="22" t="s">
        <v>163</v>
      </c>
      <c r="C46" s="22" t="s">
        <v>208</v>
      </c>
      <c r="D46" s="22" t="s">
        <v>209</v>
      </c>
      <c r="E46" s="22">
        <v>0</v>
      </c>
      <c r="F46" s="22">
        <v>0</v>
      </c>
      <c r="G46" s="22">
        <v>0</v>
      </c>
      <c r="H46" s="22">
        <v>0</v>
      </c>
      <c r="I46" s="22">
        <v>1226666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1226666</v>
      </c>
    </row>
    <row r="47" spans="1:42" x14ac:dyDescent="0.25">
      <c r="A47" s="22" t="s">
        <v>120</v>
      </c>
      <c r="B47" s="22" t="s">
        <v>163</v>
      </c>
      <c r="C47" s="22" t="s">
        <v>210</v>
      </c>
      <c r="D47" s="22" t="s">
        <v>211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</row>
    <row r="48" spans="1:42" x14ac:dyDescent="0.25">
      <c r="A48" s="22" t="s">
        <v>120</v>
      </c>
      <c r="B48" s="22" t="s">
        <v>163</v>
      </c>
      <c r="C48" s="22" t="s">
        <v>212</v>
      </c>
      <c r="D48" s="22" t="s">
        <v>213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</row>
    <row r="49" spans="1:42" x14ac:dyDescent="0.25">
      <c r="A49" s="22" t="s">
        <v>120</v>
      </c>
      <c r="B49" s="22" t="s">
        <v>163</v>
      </c>
      <c r="C49" s="22" t="s">
        <v>214</v>
      </c>
      <c r="D49" s="22" t="s">
        <v>215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3500000</v>
      </c>
      <c r="AP49" s="22">
        <v>3500000</v>
      </c>
    </row>
    <row r="50" spans="1:42" x14ac:dyDescent="0.25">
      <c r="A50" s="22" t="s">
        <v>120</v>
      </c>
      <c r="B50" s="22" t="s">
        <v>163</v>
      </c>
      <c r="C50" s="22" t="s">
        <v>216</v>
      </c>
      <c r="D50" s="22" t="s">
        <v>217</v>
      </c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>
        <v>1462950</v>
      </c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>
        <v>1462950</v>
      </c>
    </row>
    <row r="51" spans="1:42" x14ac:dyDescent="0.25">
      <c r="A51" s="22" t="s">
        <v>120</v>
      </c>
      <c r="B51" s="22" t="s">
        <v>163</v>
      </c>
      <c r="C51" s="22" t="s">
        <v>218</v>
      </c>
      <c r="D51" s="22" t="s">
        <v>219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</row>
    <row r="52" spans="1:42" x14ac:dyDescent="0.25">
      <c r="A52" s="22" t="s">
        <v>120</v>
      </c>
      <c r="B52" s="22" t="s">
        <v>163</v>
      </c>
      <c r="C52" s="22" t="s">
        <v>220</v>
      </c>
      <c r="D52" s="22" t="s">
        <v>221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</row>
    <row r="53" spans="1:42" x14ac:dyDescent="0.25">
      <c r="A53" s="22" t="s">
        <v>120</v>
      </c>
      <c r="B53" s="22" t="s">
        <v>163</v>
      </c>
      <c r="C53" s="22" t="s">
        <v>222</v>
      </c>
      <c r="D53" s="22" t="s">
        <v>223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</row>
    <row r="54" spans="1:42" x14ac:dyDescent="0.25">
      <c r="A54" s="22" t="s">
        <v>120</v>
      </c>
      <c r="B54" s="22" t="s">
        <v>163</v>
      </c>
      <c r="C54" s="22" t="s">
        <v>224</v>
      </c>
      <c r="D54" s="22" t="s">
        <v>225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</row>
    <row r="55" spans="1:42" x14ac:dyDescent="0.25">
      <c r="A55" s="22" t="s">
        <v>120</v>
      </c>
      <c r="B55" s="22" t="s">
        <v>163</v>
      </c>
      <c r="C55" s="22" t="s">
        <v>226</v>
      </c>
      <c r="D55" s="22" t="s">
        <v>227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</row>
    <row r="56" spans="1:42" x14ac:dyDescent="0.25">
      <c r="A56" s="22" t="s">
        <v>120</v>
      </c>
      <c r="B56" s="22" t="s">
        <v>163</v>
      </c>
      <c r="C56" s="22" t="s">
        <v>228</v>
      </c>
      <c r="D56" s="22" t="s">
        <v>229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</row>
    <row r="57" spans="1:42" x14ac:dyDescent="0.25">
      <c r="A57" s="22" t="s">
        <v>120</v>
      </c>
      <c r="B57" s="22" t="s">
        <v>163</v>
      </c>
      <c r="C57" s="22" t="s">
        <v>230</v>
      </c>
      <c r="D57" s="22" t="s">
        <v>231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</row>
    <row r="58" spans="1:42" x14ac:dyDescent="0.25">
      <c r="A58" s="22" t="s">
        <v>120</v>
      </c>
      <c r="B58" s="22" t="s">
        <v>163</v>
      </c>
      <c r="C58" s="22" t="s">
        <v>232</v>
      </c>
      <c r="D58" s="22" t="s">
        <v>233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5000000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5000000</v>
      </c>
    </row>
    <row r="59" spans="1:42" x14ac:dyDescent="0.25">
      <c r="A59" s="22" t="s">
        <v>120</v>
      </c>
      <c r="B59" s="22" t="s">
        <v>163</v>
      </c>
      <c r="C59" s="22" t="s">
        <v>234</v>
      </c>
      <c r="D59" s="22" t="s">
        <v>235</v>
      </c>
      <c r="E59" s="22">
        <v>0</v>
      </c>
      <c r="F59" s="22">
        <v>694000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694000</v>
      </c>
    </row>
    <row r="60" spans="1:42" x14ac:dyDescent="0.25">
      <c r="A60" s="22" t="s">
        <v>120</v>
      </c>
      <c r="B60" s="22" t="s">
        <v>163</v>
      </c>
      <c r="C60" s="22" t="s">
        <v>236</v>
      </c>
      <c r="D60" s="22" t="s">
        <v>237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</row>
    <row r="61" spans="1:42" x14ac:dyDescent="0.25">
      <c r="A61" s="22" t="s">
        <v>120</v>
      </c>
      <c r="B61" s="22" t="s">
        <v>163</v>
      </c>
      <c r="C61" s="22" t="s">
        <v>238</v>
      </c>
      <c r="D61" s="22" t="s">
        <v>239</v>
      </c>
      <c r="E61" s="22">
        <v>0</v>
      </c>
      <c r="F61" s="22">
        <v>34232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497740</v>
      </c>
      <c r="P61" s="22">
        <v>0</v>
      </c>
      <c r="Q61" s="22">
        <v>0</v>
      </c>
      <c r="R61" s="22">
        <v>0</v>
      </c>
      <c r="S61" s="22">
        <v>0</v>
      </c>
      <c r="T61" s="22">
        <v>646869</v>
      </c>
      <c r="U61" s="22">
        <v>646869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1825710</v>
      </c>
    </row>
    <row r="62" spans="1:42" x14ac:dyDescent="0.25">
      <c r="A62" s="22" t="s">
        <v>120</v>
      </c>
      <c r="B62" s="22" t="s">
        <v>163</v>
      </c>
      <c r="C62" s="22" t="s">
        <v>240</v>
      </c>
      <c r="D62" s="22" t="s">
        <v>241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</row>
    <row r="63" spans="1:42" x14ac:dyDescent="0.25">
      <c r="A63" s="22" t="s">
        <v>120</v>
      </c>
      <c r="B63" s="22" t="s">
        <v>163</v>
      </c>
      <c r="C63" s="22" t="s">
        <v>242</v>
      </c>
      <c r="D63" s="22" t="s">
        <v>243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</row>
    <row r="64" spans="1:42" x14ac:dyDescent="0.25">
      <c r="A64" s="22" t="s">
        <v>120</v>
      </c>
      <c r="B64" s="22" t="s">
        <v>163</v>
      </c>
      <c r="C64" s="22" t="s">
        <v>244</v>
      </c>
      <c r="D64" s="22" t="s">
        <v>245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</row>
    <row r="65" spans="1:42" x14ac:dyDescent="0.25">
      <c r="A65" s="22" t="s">
        <v>120</v>
      </c>
      <c r="B65" s="22" t="s">
        <v>163</v>
      </c>
      <c r="C65" s="22" t="s">
        <v>246</v>
      </c>
      <c r="D65" s="22" t="s">
        <v>247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120</v>
      </c>
      <c r="B66" s="22" t="s">
        <v>163</v>
      </c>
      <c r="C66" s="22" t="s">
        <v>248</v>
      </c>
      <c r="D66" s="22" t="s">
        <v>249</v>
      </c>
      <c r="E66" s="22">
        <v>0</v>
      </c>
      <c r="F66" s="22">
        <v>0</v>
      </c>
      <c r="G66" s="22">
        <v>0</v>
      </c>
      <c r="H66" s="22">
        <v>0</v>
      </c>
      <c r="I66" s="22">
        <v>1328995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9178607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10507602</v>
      </c>
    </row>
    <row r="67" spans="1:42" x14ac:dyDescent="0.25">
      <c r="A67" s="22" t="s">
        <v>120</v>
      </c>
      <c r="B67" s="22" t="s">
        <v>163</v>
      </c>
      <c r="C67" s="22" t="s">
        <v>250</v>
      </c>
      <c r="D67" s="22" t="s">
        <v>251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120</v>
      </c>
      <c r="B68" s="22" t="s">
        <v>163</v>
      </c>
      <c r="C68" s="22" t="s">
        <v>252</v>
      </c>
      <c r="D68" s="22" t="s">
        <v>253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</row>
    <row r="69" spans="1:42" x14ac:dyDescent="0.25">
      <c r="A69" s="22" t="s">
        <v>120</v>
      </c>
      <c r="B69" s="22" t="s">
        <v>163</v>
      </c>
      <c r="C69" s="22" t="s">
        <v>254</v>
      </c>
      <c r="D69" s="22" t="s">
        <v>255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138375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138375</v>
      </c>
    </row>
    <row r="70" spans="1:42" x14ac:dyDescent="0.25">
      <c r="A70" s="22" t="s">
        <v>120</v>
      </c>
      <c r="B70" s="22" t="s">
        <v>163</v>
      </c>
      <c r="C70" s="22" t="s">
        <v>256</v>
      </c>
      <c r="D70" s="22" t="s">
        <v>257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</row>
    <row r="71" spans="1:42" x14ac:dyDescent="0.25">
      <c r="A71" s="22" t="s">
        <v>120</v>
      </c>
      <c r="B71" s="22" t="s">
        <v>163</v>
      </c>
      <c r="C71" s="22" t="s">
        <v>258</v>
      </c>
      <c r="D71" s="22" t="s">
        <v>259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120</v>
      </c>
      <c r="B72" s="22" t="s">
        <v>163</v>
      </c>
      <c r="C72" s="22" t="s">
        <v>260</v>
      </c>
      <c r="D72" s="22" t="s">
        <v>261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120</v>
      </c>
      <c r="B73" s="22" t="s">
        <v>163</v>
      </c>
      <c r="C73" s="22" t="s">
        <v>262</v>
      </c>
      <c r="D73" s="22" t="s">
        <v>263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</row>
    <row r="74" spans="1:42" x14ac:dyDescent="0.25">
      <c r="A74" s="22" t="s">
        <v>120</v>
      </c>
      <c r="B74" s="22" t="s">
        <v>163</v>
      </c>
      <c r="C74" s="22" t="s">
        <v>264</v>
      </c>
      <c r="D74" s="22" t="s">
        <v>265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4872945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4872945</v>
      </c>
    </row>
    <row r="75" spans="1:42" x14ac:dyDescent="0.25">
      <c r="A75" s="22" t="s">
        <v>120</v>
      </c>
      <c r="B75" s="22" t="s">
        <v>163</v>
      </c>
      <c r="C75" s="22" t="s">
        <v>266</v>
      </c>
      <c r="D75" s="22" t="s">
        <v>267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</row>
    <row r="76" spans="1:42" x14ac:dyDescent="0.25">
      <c r="A76" s="22" t="s">
        <v>120</v>
      </c>
      <c r="B76" s="22" t="s">
        <v>163</v>
      </c>
      <c r="C76" s="22" t="s">
        <v>268</v>
      </c>
      <c r="D76" s="22" t="s">
        <v>269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324830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324830</v>
      </c>
    </row>
    <row r="77" spans="1:42" x14ac:dyDescent="0.25">
      <c r="A77" s="22" t="s">
        <v>120</v>
      </c>
      <c r="B77" s="22" t="s">
        <v>163</v>
      </c>
      <c r="C77" s="22" t="s">
        <v>270</v>
      </c>
      <c r="D77" s="22" t="s">
        <v>271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</row>
    <row r="78" spans="1:42" x14ac:dyDescent="0.25">
      <c r="A78" s="22" t="s">
        <v>120</v>
      </c>
      <c r="B78" s="22" t="s">
        <v>163</v>
      </c>
      <c r="C78" s="22" t="s">
        <v>272</v>
      </c>
      <c r="D78" s="22" t="s">
        <v>273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</row>
    <row r="79" spans="1:42" x14ac:dyDescent="0.25">
      <c r="A79" s="22" t="s">
        <v>120</v>
      </c>
      <c r="B79" s="22" t="s">
        <v>163</v>
      </c>
      <c r="C79" s="22" t="s">
        <v>274</v>
      </c>
      <c r="D79" s="22" t="s">
        <v>275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</row>
    <row r="80" spans="1:42" x14ac:dyDescent="0.25">
      <c r="A80" s="22" t="s">
        <v>120</v>
      </c>
      <c r="B80" s="22" t="s">
        <v>163</v>
      </c>
      <c r="C80" s="22" t="s">
        <v>276</v>
      </c>
      <c r="D80" s="22" t="s">
        <v>277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120</v>
      </c>
      <c r="B81" s="22" t="s">
        <v>163</v>
      </c>
      <c r="C81" s="22" t="s">
        <v>278</v>
      </c>
      <c r="D81" s="22" t="s">
        <v>279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120</v>
      </c>
      <c r="B82" s="22" t="s">
        <v>163</v>
      </c>
      <c r="C82" s="22" t="s">
        <v>280</v>
      </c>
      <c r="D82" s="22" t="s">
        <v>281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</row>
    <row r="83" spans="1:42" x14ac:dyDescent="0.25">
      <c r="A83" s="22" t="s">
        <v>120</v>
      </c>
      <c r="B83" s="22" t="s">
        <v>163</v>
      </c>
      <c r="C83" s="22" t="s">
        <v>282</v>
      </c>
      <c r="D83" s="22" t="s">
        <v>283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</row>
    <row r="84" spans="1:42" x14ac:dyDescent="0.25">
      <c r="A84" s="22" t="s">
        <v>120</v>
      </c>
      <c r="B84" s="22" t="s">
        <v>163</v>
      </c>
      <c r="C84" s="22" t="s">
        <v>284</v>
      </c>
      <c r="D84" s="22" t="s">
        <v>285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</row>
    <row r="85" spans="1:42" x14ac:dyDescent="0.25">
      <c r="A85" s="22" t="s">
        <v>120</v>
      </c>
      <c r="B85" s="22" t="s">
        <v>163</v>
      </c>
      <c r="C85" s="22" t="s">
        <v>286</v>
      </c>
      <c r="D85" s="22" t="s">
        <v>287</v>
      </c>
      <c r="E85" s="22">
        <v>0</v>
      </c>
      <c r="F85" s="22">
        <v>0</v>
      </c>
      <c r="G85" s="22">
        <v>0</v>
      </c>
      <c r="H85" s="22">
        <v>0</v>
      </c>
      <c r="I85" s="22">
        <v>1300000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1300000</v>
      </c>
    </row>
    <row r="86" spans="1:42" x14ac:dyDescent="0.25">
      <c r="A86" s="22" t="s">
        <v>120</v>
      </c>
      <c r="B86" s="22" t="s">
        <v>163</v>
      </c>
      <c r="C86" s="22" t="s">
        <v>288</v>
      </c>
      <c r="D86" s="22" t="s">
        <v>289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2500000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2500000</v>
      </c>
    </row>
    <row r="87" spans="1:42" x14ac:dyDescent="0.25">
      <c r="A87" s="22" t="s">
        <v>120</v>
      </c>
      <c r="B87" s="22" t="s">
        <v>163</v>
      </c>
      <c r="C87" s="22" t="s">
        <v>290</v>
      </c>
      <c r="D87" s="22" t="s">
        <v>291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</row>
    <row r="88" spans="1:42" x14ac:dyDescent="0.25">
      <c r="A88" s="22" t="s">
        <v>120</v>
      </c>
      <c r="B88" s="22" t="s">
        <v>292</v>
      </c>
      <c r="C88" s="22" t="s">
        <v>293</v>
      </c>
      <c r="D88" s="22" t="s">
        <v>294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</row>
    <row r="89" spans="1:42" x14ac:dyDescent="0.25">
      <c r="A89" s="22" t="s">
        <v>120</v>
      </c>
      <c r="B89" s="22" t="s">
        <v>292</v>
      </c>
      <c r="C89" s="22" t="s">
        <v>295</v>
      </c>
      <c r="D89" s="22" t="s">
        <v>296</v>
      </c>
      <c r="E89" s="22">
        <v>0</v>
      </c>
      <c r="F89" s="22">
        <v>15600000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15600000</v>
      </c>
    </row>
    <row r="90" spans="1:42" x14ac:dyDescent="0.25">
      <c r="A90" s="22" t="s">
        <v>120</v>
      </c>
      <c r="B90" s="22" t="s">
        <v>292</v>
      </c>
      <c r="C90" s="22" t="s">
        <v>297</v>
      </c>
      <c r="D90" s="22" t="s">
        <v>298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1300000</v>
      </c>
      <c r="O90" s="22">
        <v>1130000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2430000</v>
      </c>
    </row>
    <row r="91" spans="1:42" x14ac:dyDescent="0.25">
      <c r="A91" s="22" t="s">
        <v>120</v>
      </c>
      <c r="B91" s="22" t="s">
        <v>292</v>
      </c>
      <c r="C91" s="22" t="s">
        <v>299</v>
      </c>
      <c r="D91" s="22" t="s">
        <v>300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</row>
    <row r="92" spans="1:42" x14ac:dyDescent="0.25">
      <c r="A92" s="22" t="s">
        <v>120</v>
      </c>
      <c r="B92" s="22" t="s">
        <v>292</v>
      </c>
      <c r="C92" s="22" t="s">
        <v>301</v>
      </c>
      <c r="D92" s="22" t="s">
        <v>302</v>
      </c>
      <c r="E92" s="22">
        <v>0</v>
      </c>
      <c r="F92" s="22">
        <v>200000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250000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450000</v>
      </c>
    </row>
    <row r="93" spans="1:42" x14ac:dyDescent="0.25">
      <c r="A93" s="22" t="s">
        <v>120</v>
      </c>
      <c r="B93" s="22" t="s">
        <v>292</v>
      </c>
      <c r="C93" s="22" t="s">
        <v>303</v>
      </c>
      <c r="D93" s="22" t="s">
        <v>304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2090000</v>
      </c>
      <c r="P93" s="22">
        <v>0</v>
      </c>
      <c r="Q93" s="22">
        <v>0</v>
      </c>
      <c r="R93" s="22">
        <v>0</v>
      </c>
      <c r="S93" s="22">
        <v>0</v>
      </c>
      <c r="T93" s="22">
        <v>3556498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5646498</v>
      </c>
    </row>
    <row r="94" spans="1:42" x14ac:dyDescent="0.25">
      <c r="A94" s="22" t="s">
        <v>120</v>
      </c>
      <c r="B94" s="22" t="s">
        <v>292</v>
      </c>
      <c r="C94" s="22" t="s">
        <v>305</v>
      </c>
      <c r="D94" s="22" t="s">
        <v>306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</row>
    <row r="95" spans="1:42" x14ac:dyDescent="0.25">
      <c r="A95" s="22" t="s">
        <v>120</v>
      </c>
      <c r="B95" s="22" t="s">
        <v>292</v>
      </c>
      <c r="C95" s="22" t="s">
        <v>307</v>
      </c>
      <c r="D95" s="22" t="s">
        <v>308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55000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55000</v>
      </c>
    </row>
    <row r="96" spans="1:42" x14ac:dyDescent="0.25">
      <c r="A96" s="22" t="s">
        <v>120</v>
      </c>
      <c r="B96" s="22" t="s">
        <v>292</v>
      </c>
      <c r="C96" s="22" t="s">
        <v>309</v>
      </c>
      <c r="D96" s="22" t="s">
        <v>310</v>
      </c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>
        <v>0</v>
      </c>
    </row>
    <row r="97" spans="1:42" x14ac:dyDescent="0.25">
      <c r="A97" s="22" t="s">
        <v>120</v>
      </c>
      <c r="B97" s="22" t="s">
        <v>292</v>
      </c>
      <c r="C97" s="22" t="s">
        <v>311</v>
      </c>
      <c r="D97" s="22" t="s">
        <v>312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</row>
    <row r="98" spans="1:42" x14ac:dyDescent="0.25">
      <c r="A98" s="22" t="s">
        <v>120</v>
      </c>
      <c r="B98" s="22" t="s">
        <v>292</v>
      </c>
      <c r="C98" s="22" t="s">
        <v>313</v>
      </c>
      <c r="D98" s="22" t="s">
        <v>314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6983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6983</v>
      </c>
    </row>
    <row r="99" spans="1:42" x14ac:dyDescent="0.25">
      <c r="A99" s="22" t="s">
        <v>120</v>
      </c>
      <c r="B99" s="22" t="s">
        <v>292</v>
      </c>
      <c r="C99" s="22" t="s">
        <v>315</v>
      </c>
      <c r="D99" s="22" t="s">
        <v>316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</row>
    <row r="100" spans="1:42" x14ac:dyDescent="0.25">
      <c r="A100" s="22" t="s">
        <v>120</v>
      </c>
      <c r="B100" s="22" t="s">
        <v>292</v>
      </c>
      <c r="C100" s="22" t="s">
        <v>317</v>
      </c>
      <c r="D100" s="22" t="s">
        <v>318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480097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480097</v>
      </c>
    </row>
    <row r="101" spans="1:42" x14ac:dyDescent="0.25">
      <c r="A101" s="22" t="s">
        <v>120</v>
      </c>
      <c r="B101" s="22" t="s">
        <v>292</v>
      </c>
      <c r="C101" s="22" t="s">
        <v>319</v>
      </c>
      <c r="D101" s="22" t="s">
        <v>320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</row>
    <row r="102" spans="1:42" x14ac:dyDescent="0.25">
      <c r="A102" s="22" t="s">
        <v>120</v>
      </c>
      <c r="B102" s="22" t="s">
        <v>292</v>
      </c>
      <c r="C102" s="22" t="s">
        <v>321</v>
      </c>
      <c r="D102" s="22" t="s">
        <v>322</v>
      </c>
      <c r="E102" s="22">
        <v>0</v>
      </c>
      <c r="F102" s="22">
        <v>0</v>
      </c>
      <c r="G102" s="22">
        <v>0</v>
      </c>
      <c r="H102" s="22">
        <v>0</v>
      </c>
      <c r="I102" s="22">
        <v>150000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17335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167335</v>
      </c>
    </row>
    <row r="103" spans="1:42" x14ac:dyDescent="0.25">
      <c r="A103" s="22" t="s">
        <v>120</v>
      </c>
      <c r="B103" s="22" t="s">
        <v>292</v>
      </c>
      <c r="C103" s="22" t="s">
        <v>323</v>
      </c>
      <c r="D103" s="22" t="s">
        <v>324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</row>
    <row r="104" spans="1:42" x14ac:dyDescent="0.25">
      <c r="A104" s="22" t="s">
        <v>120</v>
      </c>
      <c r="B104" s="22" t="s">
        <v>292</v>
      </c>
      <c r="C104" s="22" t="s">
        <v>325</v>
      </c>
      <c r="D104" s="22" t="s">
        <v>326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1575000</v>
      </c>
      <c r="AO104" s="22">
        <v>6759000</v>
      </c>
      <c r="AP104" s="22">
        <v>8334000</v>
      </c>
    </row>
    <row r="105" spans="1:42" x14ac:dyDescent="0.25">
      <c r="A105" s="22" t="s">
        <v>120</v>
      </c>
      <c r="B105" s="22" t="s">
        <v>292</v>
      </c>
      <c r="C105" s="22" t="s">
        <v>327</v>
      </c>
      <c r="D105" s="22" t="s">
        <v>328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</row>
    <row r="106" spans="1:42" x14ac:dyDescent="0.25">
      <c r="A106" s="22" t="s">
        <v>120</v>
      </c>
      <c r="B106" s="22" t="s">
        <v>292</v>
      </c>
      <c r="C106" s="22" t="s">
        <v>329</v>
      </c>
      <c r="D106" s="22" t="s">
        <v>330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1693579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250000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400000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2343579</v>
      </c>
    </row>
    <row r="107" spans="1:42" x14ac:dyDescent="0.25">
      <c r="A107" s="22" t="s">
        <v>120</v>
      </c>
      <c r="B107" s="22" t="s">
        <v>292</v>
      </c>
      <c r="C107" s="22" t="s">
        <v>331</v>
      </c>
      <c r="D107" s="22" t="s">
        <v>332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90375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410778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501153</v>
      </c>
    </row>
    <row r="108" spans="1:42" x14ac:dyDescent="0.25">
      <c r="A108" s="22" t="s">
        <v>120</v>
      </c>
      <c r="B108" s="22" t="s">
        <v>292</v>
      </c>
      <c r="C108" s="22" t="s">
        <v>333</v>
      </c>
      <c r="D108" s="22" t="s">
        <v>334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495188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495188</v>
      </c>
    </row>
    <row r="109" spans="1:42" x14ac:dyDescent="0.25">
      <c r="A109" s="22" t="s">
        <v>120</v>
      </c>
      <c r="B109" s="22" t="s">
        <v>292</v>
      </c>
      <c r="C109" s="22" t="s">
        <v>335</v>
      </c>
      <c r="D109" s="22" t="s">
        <v>336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</row>
    <row r="110" spans="1:42" x14ac:dyDescent="0.25">
      <c r="A110" s="22" t="s">
        <v>120</v>
      </c>
      <c r="B110" s="22" t="s">
        <v>292</v>
      </c>
      <c r="C110" s="22" t="s">
        <v>337</v>
      </c>
      <c r="D110" s="22" t="s">
        <v>338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265000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40425</v>
      </c>
      <c r="U110" s="22">
        <v>0</v>
      </c>
      <c r="V110" s="22">
        <v>232000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537425</v>
      </c>
    </row>
    <row r="111" spans="1:42" x14ac:dyDescent="0.25">
      <c r="A111" s="22" t="s">
        <v>120</v>
      </c>
      <c r="B111" s="22" t="s">
        <v>292</v>
      </c>
      <c r="C111" s="22" t="s">
        <v>339</v>
      </c>
      <c r="D111" s="22" t="s">
        <v>340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198900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198900</v>
      </c>
    </row>
    <row r="112" spans="1:42" x14ac:dyDescent="0.25">
      <c r="A112" s="22" t="s">
        <v>120</v>
      </c>
      <c r="B112" s="22" t="s">
        <v>292</v>
      </c>
      <c r="C112" s="22" t="s">
        <v>341</v>
      </c>
      <c r="D112" s="22" t="s">
        <v>342</v>
      </c>
      <c r="E112" s="22"/>
      <c r="F112" s="22">
        <v>45400</v>
      </c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>
        <v>45400</v>
      </c>
    </row>
    <row r="113" spans="1:42" x14ac:dyDescent="0.25">
      <c r="A113" s="22" t="s">
        <v>120</v>
      </c>
      <c r="B113" s="22" t="s">
        <v>292</v>
      </c>
      <c r="C113" s="22" t="s">
        <v>343</v>
      </c>
      <c r="D113" s="22" t="s">
        <v>344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</row>
    <row r="114" spans="1:42" x14ac:dyDescent="0.25">
      <c r="A114" s="22" t="s">
        <v>120</v>
      </c>
      <c r="B114" s="22" t="s">
        <v>292</v>
      </c>
      <c r="C114" s="22" t="s">
        <v>345</v>
      </c>
      <c r="D114" s="22" t="s">
        <v>346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</row>
    <row r="115" spans="1:42" x14ac:dyDescent="0.25">
      <c r="A115" s="22" t="s">
        <v>120</v>
      </c>
      <c r="B115" s="22" t="s">
        <v>292</v>
      </c>
      <c r="C115" s="22" t="s">
        <v>347</v>
      </c>
      <c r="D115" s="22" t="s">
        <v>348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58065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58065</v>
      </c>
    </row>
    <row r="116" spans="1:42" x14ac:dyDescent="0.25">
      <c r="A116" s="22" t="s">
        <v>120</v>
      </c>
      <c r="B116" s="22" t="s">
        <v>292</v>
      </c>
      <c r="C116" s="22" t="s">
        <v>349</v>
      </c>
      <c r="D116" s="22" t="s">
        <v>350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</row>
    <row r="117" spans="1:42" x14ac:dyDescent="0.25">
      <c r="A117" s="22" t="s">
        <v>120</v>
      </c>
      <c r="B117" s="22" t="s">
        <v>292</v>
      </c>
      <c r="C117" s="22" t="s">
        <v>351</v>
      </c>
      <c r="D117" s="22" t="s">
        <v>352</v>
      </c>
      <c r="E117" s="22">
        <v>0</v>
      </c>
      <c r="F117" s="22">
        <v>22000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22000</v>
      </c>
    </row>
    <row r="118" spans="1:42" x14ac:dyDescent="0.25">
      <c r="A118" s="22" t="s">
        <v>120</v>
      </c>
      <c r="B118" s="22" t="s">
        <v>292</v>
      </c>
      <c r="C118" s="22" t="s">
        <v>353</v>
      </c>
      <c r="D118" s="22" t="s">
        <v>354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370000</v>
      </c>
      <c r="O118" s="22">
        <v>542000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912000</v>
      </c>
    </row>
    <row r="119" spans="1:42" x14ac:dyDescent="0.25">
      <c r="A119" s="22" t="s">
        <v>120</v>
      </c>
      <c r="B119" s="22" t="s">
        <v>292</v>
      </c>
      <c r="C119" s="22" t="s">
        <v>355</v>
      </c>
      <c r="D119" s="22" t="s">
        <v>356</v>
      </c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>
        <v>0</v>
      </c>
    </row>
    <row r="120" spans="1:42" x14ac:dyDescent="0.25">
      <c r="A120" s="22" t="s">
        <v>120</v>
      </c>
      <c r="B120" s="22" t="s">
        <v>292</v>
      </c>
      <c r="C120" s="22" t="s">
        <v>357</v>
      </c>
      <c r="D120" s="22" t="s">
        <v>358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</row>
    <row r="121" spans="1:42" x14ac:dyDescent="0.25">
      <c r="A121" s="22" t="s">
        <v>120</v>
      </c>
      <c r="B121" s="22" t="s">
        <v>292</v>
      </c>
      <c r="C121" s="22" t="s">
        <v>359</v>
      </c>
      <c r="D121" s="22" t="s">
        <v>360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</row>
    <row r="122" spans="1:42" x14ac:dyDescent="0.25">
      <c r="A122" s="22" t="s">
        <v>120</v>
      </c>
      <c r="B122" s="22" t="s">
        <v>292</v>
      </c>
      <c r="C122" s="22" t="s">
        <v>361</v>
      </c>
      <c r="D122" s="22" t="s">
        <v>362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</row>
    <row r="123" spans="1:42" x14ac:dyDescent="0.25">
      <c r="A123" s="22" t="s">
        <v>120</v>
      </c>
      <c r="B123" s="22" t="s">
        <v>292</v>
      </c>
      <c r="C123" s="22" t="s">
        <v>363</v>
      </c>
      <c r="D123" s="22" t="s">
        <v>364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500000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500000</v>
      </c>
    </row>
    <row r="124" spans="1:42" x14ac:dyDescent="0.25">
      <c r="A124" s="22" t="s">
        <v>120</v>
      </c>
      <c r="B124" s="22" t="s">
        <v>292</v>
      </c>
      <c r="C124" s="22" t="s">
        <v>365</v>
      </c>
      <c r="D124" s="22" t="s">
        <v>366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37125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37125</v>
      </c>
    </row>
    <row r="125" spans="1:42" x14ac:dyDescent="0.25">
      <c r="A125" s="22" t="s">
        <v>120</v>
      </c>
      <c r="B125" s="22" t="s">
        <v>292</v>
      </c>
      <c r="C125" s="22" t="s">
        <v>367</v>
      </c>
      <c r="D125" s="22" t="s">
        <v>368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1150000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1150000</v>
      </c>
    </row>
    <row r="126" spans="1:42" x14ac:dyDescent="0.25">
      <c r="A126" s="22" t="s">
        <v>120</v>
      </c>
      <c r="B126" s="22" t="s">
        <v>292</v>
      </c>
      <c r="C126" s="22" t="s">
        <v>369</v>
      </c>
      <c r="D126" s="22" t="s">
        <v>370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</row>
    <row r="127" spans="1:42" x14ac:dyDescent="0.25">
      <c r="A127" s="22" t="s">
        <v>120</v>
      </c>
      <c r="B127" s="22" t="s">
        <v>292</v>
      </c>
      <c r="C127" s="22" t="s">
        <v>371</v>
      </c>
      <c r="D127" s="22" t="s">
        <v>372</v>
      </c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>
        <v>0</v>
      </c>
    </row>
    <row r="128" spans="1:42" x14ac:dyDescent="0.25">
      <c r="A128" s="22" t="s">
        <v>120</v>
      </c>
      <c r="B128" s="22" t="s">
        <v>292</v>
      </c>
      <c r="C128" s="22" t="s">
        <v>373</v>
      </c>
      <c r="D128" s="22" t="s">
        <v>374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</row>
    <row r="129" spans="1:42" x14ac:dyDescent="0.25">
      <c r="A129" s="22" t="s">
        <v>120</v>
      </c>
      <c r="B129" s="22" t="s">
        <v>292</v>
      </c>
      <c r="C129" s="22" t="s">
        <v>375</v>
      </c>
      <c r="D129" s="22" t="s">
        <v>376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</row>
    <row r="130" spans="1:42" x14ac:dyDescent="0.25">
      <c r="A130" s="22" t="s">
        <v>120</v>
      </c>
      <c r="B130" s="22" t="s">
        <v>292</v>
      </c>
      <c r="C130" s="22" t="s">
        <v>377</v>
      </c>
      <c r="D130" s="22" t="s">
        <v>378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</row>
    <row r="131" spans="1:42" x14ac:dyDescent="0.25">
      <c r="A131" s="22" t="s">
        <v>120</v>
      </c>
      <c r="B131" s="22" t="s">
        <v>292</v>
      </c>
      <c r="C131" s="22" t="s">
        <v>379</v>
      </c>
      <c r="D131" s="22" t="s">
        <v>380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</row>
    <row r="132" spans="1:42" x14ac:dyDescent="0.25">
      <c r="A132" s="22" t="s">
        <v>120</v>
      </c>
      <c r="B132" s="22" t="s">
        <v>292</v>
      </c>
      <c r="C132" s="22" t="s">
        <v>381</v>
      </c>
      <c r="D132" s="22" t="s">
        <v>382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</row>
    <row r="133" spans="1:42" x14ac:dyDescent="0.25">
      <c r="A133" s="22" t="s">
        <v>120</v>
      </c>
      <c r="B133" s="22" t="s">
        <v>292</v>
      </c>
      <c r="C133" s="22" t="s">
        <v>383</v>
      </c>
      <c r="D133" s="22" t="s">
        <v>384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</row>
    <row r="134" spans="1:42" x14ac:dyDescent="0.25">
      <c r="A134" s="22" t="s">
        <v>120</v>
      </c>
      <c r="B134" s="22" t="s">
        <v>292</v>
      </c>
      <c r="C134" s="22" t="s">
        <v>385</v>
      </c>
      <c r="D134" s="22" t="s">
        <v>386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1720000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1720000</v>
      </c>
    </row>
    <row r="135" spans="1:42" x14ac:dyDescent="0.25">
      <c r="A135" s="22" t="s">
        <v>120</v>
      </c>
      <c r="B135" s="22" t="s">
        <v>292</v>
      </c>
      <c r="C135" s="22" t="s">
        <v>387</v>
      </c>
      <c r="D135" s="22" t="s">
        <v>388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</row>
    <row r="136" spans="1:42" x14ac:dyDescent="0.25">
      <c r="A136" s="22" t="s">
        <v>120</v>
      </c>
      <c r="B136" s="22" t="s">
        <v>292</v>
      </c>
      <c r="C136" s="22" t="s">
        <v>389</v>
      </c>
      <c r="D136" s="22" t="s">
        <v>390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4950000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1050000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6000000</v>
      </c>
    </row>
    <row r="137" spans="1:42" x14ac:dyDescent="0.25">
      <c r="A137" s="22" t="s">
        <v>120</v>
      </c>
      <c r="B137" s="22" t="s">
        <v>292</v>
      </c>
      <c r="C137" s="22" t="s">
        <v>391</v>
      </c>
      <c r="D137" s="22" t="s">
        <v>392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400000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400000</v>
      </c>
    </row>
    <row r="138" spans="1:42" x14ac:dyDescent="0.25">
      <c r="A138" s="22" t="s">
        <v>120</v>
      </c>
      <c r="B138" s="22" t="s">
        <v>292</v>
      </c>
      <c r="C138" s="22" t="s">
        <v>393</v>
      </c>
      <c r="D138" s="22" t="s">
        <v>394</v>
      </c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>
        <v>0</v>
      </c>
    </row>
    <row r="139" spans="1:42" x14ac:dyDescent="0.25">
      <c r="A139" s="22" t="s">
        <v>120</v>
      </c>
      <c r="B139" s="22" t="s">
        <v>292</v>
      </c>
      <c r="C139" s="22" t="s">
        <v>395</v>
      </c>
      <c r="D139" s="22" t="s">
        <v>396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</row>
    <row r="140" spans="1:42" x14ac:dyDescent="0.25">
      <c r="A140" s="22" t="s">
        <v>120</v>
      </c>
      <c r="B140" s="22" t="s">
        <v>292</v>
      </c>
      <c r="C140" s="22" t="s">
        <v>397</v>
      </c>
      <c r="D140" s="22" t="s">
        <v>398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</row>
    <row r="141" spans="1:42" x14ac:dyDescent="0.25">
      <c r="A141" s="22" t="s">
        <v>120</v>
      </c>
      <c r="B141" s="22" t="s">
        <v>292</v>
      </c>
      <c r="C141" s="22" t="s">
        <v>399</v>
      </c>
      <c r="D141" s="22" t="s">
        <v>400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675000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2500000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3175000</v>
      </c>
    </row>
    <row r="142" spans="1:42" x14ac:dyDescent="0.25">
      <c r="A142" s="22" t="s">
        <v>120</v>
      </c>
      <c r="B142" s="22" t="s">
        <v>292</v>
      </c>
      <c r="C142" s="22" t="s">
        <v>401</v>
      </c>
      <c r="D142" s="22" t="s">
        <v>402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</row>
    <row r="143" spans="1:42" x14ac:dyDescent="0.25">
      <c r="A143" s="22" t="s">
        <v>120</v>
      </c>
      <c r="B143" s="22" t="s">
        <v>292</v>
      </c>
      <c r="C143" s="22" t="s">
        <v>403</v>
      </c>
      <c r="D143" s="22" t="s">
        <v>404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52423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52423</v>
      </c>
    </row>
    <row r="144" spans="1:42" x14ac:dyDescent="0.25">
      <c r="A144" s="22" t="s">
        <v>120</v>
      </c>
      <c r="B144" s="22" t="s">
        <v>292</v>
      </c>
      <c r="C144" s="22" t="s">
        <v>405</v>
      </c>
      <c r="D144" s="22" t="s">
        <v>406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</row>
    <row r="145" spans="1:42" x14ac:dyDescent="0.25">
      <c r="A145" s="22" t="s">
        <v>120</v>
      </c>
      <c r="B145" s="22" t="s">
        <v>292</v>
      </c>
      <c r="C145" s="22" t="s">
        <v>407</v>
      </c>
      <c r="D145" s="22" t="s">
        <v>408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42232</v>
      </c>
      <c r="P145" s="22">
        <v>0</v>
      </c>
      <c r="Q145" s="22">
        <v>0</v>
      </c>
      <c r="R145" s="22">
        <v>0</v>
      </c>
      <c r="S145" s="22">
        <v>0</v>
      </c>
      <c r="T145" s="22">
        <v>547854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590086</v>
      </c>
    </row>
    <row r="146" spans="1:42" x14ac:dyDescent="0.25">
      <c r="A146" s="22" t="s">
        <v>120</v>
      </c>
      <c r="B146" s="22" t="s">
        <v>292</v>
      </c>
      <c r="C146" s="22" t="s">
        <v>409</v>
      </c>
      <c r="D146" s="22" t="s">
        <v>410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27000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27000</v>
      </c>
    </row>
    <row r="147" spans="1:42" x14ac:dyDescent="0.25">
      <c r="A147" s="22" t="s">
        <v>120</v>
      </c>
      <c r="B147" s="22" t="s">
        <v>292</v>
      </c>
      <c r="C147" s="22" t="s">
        <v>411</v>
      </c>
      <c r="D147" s="22" t="s">
        <v>412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</row>
    <row r="148" spans="1:42" x14ac:dyDescent="0.25">
      <c r="A148" s="22" t="s">
        <v>120</v>
      </c>
      <c r="B148" s="22" t="s">
        <v>292</v>
      </c>
      <c r="C148" s="22" t="s">
        <v>413</v>
      </c>
      <c r="D148" s="22" t="s">
        <v>414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</row>
    <row r="149" spans="1:42" x14ac:dyDescent="0.25">
      <c r="A149" s="22" t="s">
        <v>120</v>
      </c>
      <c r="B149" s="22" t="s">
        <v>292</v>
      </c>
      <c r="C149" s="22" t="s">
        <v>415</v>
      </c>
      <c r="D149" s="22" t="s">
        <v>416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</row>
    <row r="150" spans="1:42" x14ac:dyDescent="0.25">
      <c r="A150" s="22" t="s">
        <v>120</v>
      </c>
      <c r="B150" s="22" t="s">
        <v>292</v>
      </c>
      <c r="C150" s="22" t="s">
        <v>417</v>
      </c>
      <c r="D150" s="22" t="s">
        <v>418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1287000</v>
      </c>
      <c r="P150" s="22">
        <v>0</v>
      </c>
      <c r="Q150" s="22">
        <v>0</v>
      </c>
      <c r="R150" s="22">
        <v>0</v>
      </c>
      <c r="S150" s="22">
        <v>0</v>
      </c>
      <c r="T150" s="22">
        <v>143000</v>
      </c>
      <c r="U150" s="22">
        <v>75550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1505550</v>
      </c>
    </row>
    <row r="151" spans="1:42" x14ac:dyDescent="0.25">
      <c r="A151" s="22" t="s">
        <v>120</v>
      </c>
      <c r="B151" s="22" t="s">
        <v>292</v>
      </c>
      <c r="C151" s="22" t="s">
        <v>419</v>
      </c>
      <c r="D151" s="22" t="s">
        <v>420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1291376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1291376</v>
      </c>
    </row>
    <row r="152" spans="1:42" x14ac:dyDescent="0.25">
      <c r="A152" s="22" t="s">
        <v>120</v>
      </c>
      <c r="B152" s="22" t="s">
        <v>292</v>
      </c>
      <c r="C152" s="22" t="s">
        <v>421</v>
      </c>
      <c r="D152" s="22" t="s">
        <v>422</v>
      </c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>
        <v>3096200</v>
      </c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>
        <v>3096200</v>
      </c>
    </row>
    <row r="153" spans="1:42" x14ac:dyDescent="0.25">
      <c r="A153" s="22" t="s">
        <v>120</v>
      </c>
      <c r="B153" s="22" t="s">
        <v>292</v>
      </c>
      <c r="C153" s="22" t="s">
        <v>423</v>
      </c>
      <c r="D153" s="22" t="s">
        <v>424</v>
      </c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>
        <v>0</v>
      </c>
    </row>
    <row r="154" spans="1:42" x14ac:dyDescent="0.25">
      <c r="A154" s="22" t="s">
        <v>120</v>
      </c>
      <c r="B154" s="22" t="s">
        <v>292</v>
      </c>
      <c r="C154" s="22" t="s">
        <v>425</v>
      </c>
      <c r="D154" s="22" t="s">
        <v>426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</row>
    <row r="155" spans="1:42" x14ac:dyDescent="0.25">
      <c r="A155" s="22" t="s">
        <v>120</v>
      </c>
      <c r="B155" s="22" t="s">
        <v>292</v>
      </c>
      <c r="C155" s="22" t="s">
        <v>427</v>
      </c>
      <c r="D155" s="22" t="s">
        <v>428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</row>
    <row r="156" spans="1:42" x14ac:dyDescent="0.25">
      <c r="A156" s="22" t="s">
        <v>120</v>
      </c>
      <c r="B156" s="22" t="s">
        <v>292</v>
      </c>
      <c r="C156" s="22" t="s">
        <v>429</v>
      </c>
      <c r="D156" s="22" t="s">
        <v>430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</row>
    <row r="157" spans="1:42" x14ac:dyDescent="0.25">
      <c r="A157" s="22" t="s">
        <v>120</v>
      </c>
      <c r="B157" s="22" t="s">
        <v>292</v>
      </c>
      <c r="C157" s="22" t="s">
        <v>431</v>
      </c>
      <c r="D157" s="22" t="s">
        <v>432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</row>
    <row r="158" spans="1:42" x14ac:dyDescent="0.25">
      <c r="A158" s="22" t="s">
        <v>120</v>
      </c>
      <c r="B158" s="22" t="s">
        <v>292</v>
      </c>
      <c r="C158" s="22" t="s">
        <v>433</v>
      </c>
      <c r="D158" s="22" t="s">
        <v>434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1200000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1200000</v>
      </c>
    </row>
    <row r="159" spans="1:42" x14ac:dyDescent="0.25">
      <c r="A159" s="22" t="s">
        <v>120</v>
      </c>
      <c r="B159" s="22" t="s">
        <v>292</v>
      </c>
      <c r="C159" s="22" t="s">
        <v>435</v>
      </c>
      <c r="D159" s="22" t="s">
        <v>436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</row>
    <row r="160" spans="1:42" x14ac:dyDescent="0.25">
      <c r="A160" s="22" t="s">
        <v>120</v>
      </c>
      <c r="B160" s="22" t="s">
        <v>292</v>
      </c>
      <c r="C160" s="22" t="s">
        <v>437</v>
      </c>
      <c r="D160" s="22" t="s">
        <v>438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446403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446403</v>
      </c>
    </row>
    <row r="161" spans="1:42" x14ac:dyDescent="0.25">
      <c r="A161" s="22" t="s">
        <v>120</v>
      </c>
      <c r="B161" s="22" t="s">
        <v>292</v>
      </c>
      <c r="C161" s="22" t="s">
        <v>439</v>
      </c>
      <c r="D161" s="22" t="s">
        <v>440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49096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49096</v>
      </c>
    </row>
    <row r="162" spans="1:42" x14ac:dyDescent="0.25">
      <c r="A162" s="22" t="s">
        <v>120</v>
      </c>
      <c r="B162" s="22" t="s">
        <v>292</v>
      </c>
      <c r="C162" s="22" t="s">
        <v>441</v>
      </c>
      <c r="D162" s="22" t="s">
        <v>442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</row>
    <row r="163" spans="1:42" x14ac:dyDescent="0.25">
      <c r="A163" s="22" t="s">
        <v>120</v>
      </c>
      <c r="B163" s="22" t="s">
        <v>292</v>
      </c>
      <c r="C163" s="22" t="s">
        <v>443</v>
      </c>
      <c r="D163" s="22" t="s">
        <v>444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</row>
    <row r="164" spans="1:42" x14ac:dyDescent="0.25">
      <c r="A164" s="22" t="s">
        <v>120</v>
      </c>
      <c r="B164" s="22" t="s">
        <v>292</v>
      </c>
      <c r="C164" s="22" t="s">
        <v>445</v>
      </c>
      <c r="D164" s="22" t="s">
        <v>446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253472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253472</v>
      </c>
    </row>
    <row r="165" spans="1:42" x14ac:dyDescent="0.25">
      <c r="A165" s="22" t="s">
        <v>120</v>
      </c>
      <c r="B165" s="22" t="s">
        <v>292</v>
      </c>
      <c r="C165" s="22" t="s">
        <v>447</v>
      </c>
      <c r="D165" s="22" t="s">
        <v>448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</row>
    <row r="166" spans="1:42" x14ac:dyDescent="0.25">
      <c r="A166" s="22" t="s">
        <v>120</v>
      </c>
      <c r="B166" s="22" t="s">
        <v>292</v>
      </c>
      <c r="C166" s="22" t="s">
        <v>449</v>
      </c>
      <c r="D166" s="22" t="s">
        <v>450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610000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610000</v>
      </c>
    </row>
    <row r="167" spans="1:42" x14ac:dyDescent="0.25">
      <c r="A167" s="22" t="s">
        <v>120</v>
      </c>
      <c r="B167" s="22" t="s">
        <v>292</v>
      </c>
      <c r="C167" s="22" t="s">
        <v>451</v>
      </c>
      <c r="D167" s="22" t="s">
        <v>452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</row>
    <row r="168" spans="1:42" x14ac:dyDescent="0.25">
      <c r="A168" s="22" t="s">
        <v>120</v>
      </c>
      <c r="B168" s="22" t="s">
        <v>292</v>
      </c>
      <c r="C168" s="22" t="s">
        <v>453</v>
      </c>
      <c r="D168" s="22" t="s">
        <v>454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</row>
    <row r="169" spans="1:42" x14ac:dyDescent="0.25">
      <c r="A169" s="22" t="s">
        <v>120</v>
      </c>
      <c r="B169" s="22" t="s">
        <v>292</v>
      </c>
      <c r="C169" s="22" t="s">
        <v>455</v>
      </c>
      <c r="D169" s="22" t="s">
        <v>456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</row>
    <row r="170" spans="1:42" x14ac:dyDescent="0.25">
      <c r="A170" s="22" t="s">
        <v>120</v>
      </c>
      <c r="B170" s="22" t="s">
        <v>292</v>
      </c>
      <c r="C170" s="22" t="s">
        <v>457</v>
      </c>
      <c r="D170" s="22" t="s">
        <v>458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9096000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9096000</v>
      </c>
    </row>
    <row r="171" spans="1:42" x14ac:dyDescent="0.25">
      <c r="A171" s="22" t="s">
        <v>120</v>
      </c>
      <c r="B171" s="22" t="s">
        <v>292</v>
      </c>
      <c r="C171" s="22" t="s">
        <v>459</v>
      </c>
      <c r="D171" s="22" t="s">
        <v>460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</row>
    <row r="172" spans="1:42" x14ac:dyDescent="0.25">
      <c r="A172" s="22" t="s">
        <v>120</v>
      </c>
      <c r="B172" s="22" t="s">
        <v>292</v>
      </c>
      <c r="C172" s="22" t="s">
        <v>461</v>
      </c>
      <c r="D172" s="22" t="s">
        <v>462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</row>
    <row r="173" spans="1:42" x14ac:dyDescent="0.25">
      <c r="A173" s="22" t="s">
        <v>120</v>
      </c>
      <c r="B173" s="22" t="s">
        <v>292</v>
      </c>
      <c r="C173" s="22" t="s">
        <v>463</v>
      </c>
      <c r="D173" s="22" t="s">
        <v>464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2100000</v>
      </c>
      <c r="P173" s="22">
        <v>0</v>
      </c>
      <c r="Q173" s="22">
        <v>0</v>
      </c>
      <c r="R173" s="22">
        <v>0</v>
      </c>
      <c r="S173" s="22">
        <v>0</v>
      </c>
      <c r="T173" s="22">
        <v>450000</v>
      </c>
      <c r="U173" s="22">
        <v>450000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3000000</v>
      </c>
    </row>
    <row r="174" spans="1:42" x14ac:dyDescent="0.25">
      <c r="A174" s="22" t="s">
        <v>120</v>
      </c>
      <c r="B174" s="22" t="s">
        <v>292</v>
      </c>
      <c r="C174" s="22" t="s">
        <v>465</v>
      </c>
      <c r="D174" s="22" t="s">
        <v>466</v>
      </c>
      <c r="E174" s="22">
        <v>0</v>
      </c>
      <c r="F174" s="22">
        <v>0</v>
      </c>
      <c r="G174" s="22">
        <v>0</v>
      </c>
      <c r="H174" s="22">
        <v>0</v>
      </c>
      <c r="I174" s="22">
        <v>1000000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1000000</v>
      </c>
    </row>
    <row r="175" spans="1:42" x14ac:dyDescent="0.25">
      <c r="A175" s="22" t="s">
        <v>120</v>
      </c>
      <c r="B175" s="22" t="s">
        <v>292</v>
      </c>
      <c r="C175" s="22" t="s">
        <v>467</v>
      </c>
      <c r="D175" s="22" t="s">
        <v>468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</row>
    <row r="176" spans="1:42" x14ac:dyDescent="0.25">
      <c r="A176" s="22" t="s">
        <v>120</v>
      </c>
      <c r="B176" s="22" t="s">
        <v>292</v>
      </c>
      <c r="C176" s="22" t="s">
        <v>469</v>
      </c>
      <c r="D176" s="22" t="s">
        <v>470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</row>
    <row r="177" spans="1:42" x14ac:dyDescent="0.25">
      <c r="A177" s="22" t="s">
        <v>120</v>
      </c>
      <c r="B177" s="22" t="s">
        <v>292</v>
      </c>
      <c r="C177" s="22" t="s">
        <v>471</v>
      </c>
      <c r="D177" s="22" t="s">
        <v>472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</row>
    <row r="178" spans="1:42" x14ac:dyDescent="0.25">
      <c r="A178" s="22" t="s">
        <v>120</v>
      </c>
      <c r="B178" s="22" t="s">
        <v>292</v>
      </c>
      <c r="C178" s="22" t="s">
        <v>473</v>
      </c>
      <c r="D178" s="22" t="s">
        <v>474</v>
      </c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>
        <v>0</v>
      </c>
    </row>
    <row r="179" spans="1:42" x14ac:dyDescent="0.25">
      <c r="A179" s="22" t="s">
        <v>120</v>
      </c>
      <c r="B179" s="22" t="s">
        <v>292</v>
      </c>
      <c r="C179" s="22" t="s">
        <v>475</v>
      </c>
      <c r="D179" s="22" t="s">
        <v>476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</row>
    <row r="180" spans="1:42" x14ac:dyDescent="0.25">
      <c r="A180" s="22" t="s">
        <v>120</v>
      </c>
      <c r="B180" s="22" t="s">
        <v>292</v>
      </c>
      <c r="C180" s="22" t="s">
        <v>477</v>
      </c>
      <c r="D180" s="22" t="s">
        <v>478</v>
      </c>
      <c r="E180" s="22"/>
      <c r="F180" s="22"/>
      <c r="G180" s="22"/>
      <c r="H180" s="22">
        <v>5400000</v>
      </c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>
        <v>5400000</v>
      </c>
    </row>
    <row r="181" spans="1:42" x14ac:dyDescent="0.25">
      <c r="A181" s="22" t="s">
        <v>120</v>
      </c>
      <c r="B181" s="22" t="s">
        <v>292</v>
      </c>
      <c r="C181" s="22" t="s">
        <v>479</v>
      </c>
      <c r="D181" s="22" t="s">
        <v>480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456361</v>
      </c>
      <c r="S181" s="22">
        <v>0</v>
      </c>
      <c r="T181" s="22">
        <v>0</v>
      </c>
      <c r="U181" s="22">
        <v>8687517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9143878</v>
      </c>
    </row>
    <row r="182" spans="1:42" x14ac:dyDescent="0.25">
      <c r="A182" s="22" t="s">
        <v>120</v>
      </c>
      <c r="B182" s="22" t="s">
        <v>292</v>
      </c>
      <c r="C182" s="22" t="s">
        <v>481</v>
      </c>
      <c r="D182" s="22" t="s">
        <v>482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878500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878500</v>
      </c>
    </row>
    <row r="183" spans="1:42" x14ac:dyDescent="0.25">
      <c r="A183" s="22" t="s">
        <v>120</v>
      </c>
      <c r="B183" s="22" t="s">
        <v>292</v>
      </c>
      <c r="C183" s="22" t="s">
        <v>483</v>
      </c>
      <c r="D183" s="22" t="s">
        <v>484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837904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837904</v>
      </c>
    </row>
    <row r="184" spans="1:42" x14ac:dyDescent="0.25">
      <c r="A184" s="22" t="s">
        <v>120</v>
      </c>
      <c r="B184" s="22" t="s">
        <v>292</v>
      </c>
      <c r="C184" s="22" t="s">
        <v>485</v>
      </c>
      <c r="D184" s="22" t="s">
        <v>486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655954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655954</v>
      </c>
    </row>
    <row r="185" spans="1:42" x14ac:dyDescent="0.25">
      <c r="A185" s="22" t="s">
        <v>120</v>
      </c>
      <c r="B185" s="22" t="s">
        <v>292</v>
      </c>
      <c r="C185" s="22" t="s">
        <v>487</v>
      </c>
      <c r="D185" s="22" t="s">
        <v>488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190000</v>
      </c>
      <c r="U185" s="22">
        <v>140000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330000</v>
      </c>
    </row>
    <row r="186" spans="1:42" x14ac:dyDescent="0.25">
      <c r="A186" s="22" t="s">
        <v>120</v>
      </c>
      <c r="B186" s="22" t="s">
        <v>292</v>
      </c>
      <c r="C186" s="22" t="s">
        <v>489</v>
      </c>
      <c r="D186" s="22" t="s">
        <v>490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70899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328131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56349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455379</v>
      </c>
    </row>
    <row r="187" spans="1:42" x14ac:dyDescent="0.25">
      <c r="A187" s="22" t="s">
        <v>120</v>
      </c>
      <c r="B187" s="22" t="s">
        <v>292</v>
      </c>
      <c r="C187" s="22" t="s">
        <v>491</v>
      </c>
      <c r="D187" s="22" t="s">
        <v>492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350000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100000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200000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650000</v>
      </c>
    </row>
    <row r="188" spans="1:42" x14ac:dyDescent="0.25">
      <c r="A188" s="22" t="s">
        <v>120</v>
      </c>
      <c r="B188" s="22" t="s">
        <v>292</v>
      </c>
      <c r="C188" s="22" t="s">
        <v>493</v>
      </c>
      <c r="D188" s="22" t="s">
        <v>494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</row>
    <row r="189" spans="1:42" x14ac:dyDescent="0.25">
      <c r="A189" s="22" t="s">
        <v>120</v>
      </c>
      <c r="B189" s="22" t="s">
        <v>292</v>
      </c>
      <c r="C189" s="22" t="s">
        <v>495</v>
      </c>
      <c r="D189" s="22" t="s">
        <v>496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777866</v>
      </c>
      <c r="P189" s="22">
        <v>0</v>
      </c>
      <c r="Q189" s="22">
        <v>0</v>
      </c>
      <c r="R189" s="22">
        <v>37546</v>
      </c>
      <c r="S189" s="22">
        <v>0</v>
      </c>
      <c r="T189" s="22">
        <v>351550</v>
      </c>
      <c r="U189" s="22">
        <v>266400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1433362</v>
      </c>
    </row>
    <row r="190" spans="1:42" x14ac:dyDescent="0.25">
      <c r="A190" s="22" t="s">
        <v>120</v>
      </c>
      <c r="B190" s="22" t="s">
        <v>292</v>
      </c>
      <c r="C190" s="22" t="s">
        <v>497</v>
      </c>
      <c r="D190" s="22" t="s">
        <v>498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100419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100419</v>
      </c>
    </row>
    <row r="191" spans="1:42" x14ac:dyDescent="0.25">
      <c r="A191" s="22" t="s">
        <v>120</v>
      </c>
      <c r="B191" s="22" t="s">
        <v>292</v>
      </c>
      <c r="C191" s="22" t="s">
        <v>499</v>
      </c>
      <c r="D191" s="22" t="s">
        <v>500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</row>
    <row r="192" spans="1:42" x14ac:dyDescent="0.25">
      <c r="A192" s="22" t="s">
        <v>120</v>
      </c>
      <c r="B192" s="22" t="s">
        <v>292</v>
      </c>
      <c r="C192" s="22" t="s">
        <v>501</v>
      </c>
      <c r="D192" s="22" t="s">
        <v>502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143000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2204000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2347000</v>
      </c>
    </row>
    <row r="193" spans="1:42" x14ac:dyDescent="0.25">
      <c r="A193" s="22" t="s">
        <v>120</v>
      </c>
      <c r="B193" s="22" t="s">
        <v>292</v>
      </c>
      <c r="C193" s="22" t="s">
        <v>503</v>
      </c>
      <c r="D193" s="22" t="s">
        <v>504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</row>
    <row r="194" spans="1:42" x14ac:dyDescent="0.25">
      <c r="A194" s="22" t="s">
        <v>120</v>
      </c>
      <c r="B194" s="22" t="s">
        <v>292</v>
      </c>
      <c r="C194" s="22" t="s">
        <v>505</v>
      </c>
      <c r="D194" s="22" t="s">
        <v>506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</row>
    <row r="195" spans="1:42" x14ac:dyDescent="0.25">
      <c r="A195" s="22" t="s">
        <v>120</v>
      </c>
      <c r="B195" s="22" t="s">
        <v>292</v>
      </c>
      <c r="C195" s="22" t="s">
        <v>507</v>
      </c>
      <c r="D195" s="22" t="s">
        <v>508</v>
      </c>
      <c r="E195" s="22">
        <v>0</v>
      </c>
      <c r="F195" s="22">
        <v>0</v>
      </c>
      <c r="G195" s="22">
        <v>0</v>
      </c>
      <c r="H195" s="22">
        <v>0</v>
      </c>
      <c r="I195" s="22">
        <v>37165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37165</v>
      </c>
    </row>
    <row r="196" spans="1:42" x14ac:dyDescent="0.25">
      <c r="A196" s="22" t="s">
        <v>120</v>
      </c>
      <c r="B196" s="22" t="s">
        <v>292</v>
      </c>
      <c r="C196" s="22" t="s">
        <v>509</v>
      </c>
      <c r="D196" s="22" t="s">
        <v>510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</row>
    <row r="197" spans="1:42" x14ac:dyDescent="0.25">
      <c r="A197" s="22" t="s">
        <v>120</v>
      </c>
      <c r="B197" s="22" t="s">
        <v>511</v>
      </c>
      <c r="C197" s="22" t="s">
        <v>512</v>
      </c>
      <c r="D197" s="22" t="s">
        <v>513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</row>
    <row r="198" spans="1:42" x14ac:dyDescent="0.25">
      <c r="A198" s="22" t="s">
        <v>120</v>
      </c>
      <c r="B198" s="22" t="s">
        <v>511</v>
      </c>
      <c r="C198" s="22" t="s">
        <v>514</v>
      </c>
      <c r="D198" s="22" t="s">
        <v>515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</row>
    <row r="199" spans="1:42" x14ac:dyDescent="0.25">
      <c r="A199" s="22" t="s">
        <v>120</v>
      </c>
      <c r="B199" s="22" t="s">
        <v>511</v>
      </c>
      <c r="C199" s="22" t="s">
        <v>516</v>
      </c>
      <c r="D199" s="22" t="s">
        <v>517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120</v>
      </c>
      <c r="B200" s="22" t="s">
        <v>511</v>
      </c>
      <c r="C200" s="22" t="s">
        <v>518</v>
      </c>
      <c r="D200" s="22" t="s">
        <v>519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</row>
    <row r="201" spans="1:42" x14ac:dyDescent="0.25">
      <c r="A201" s="22" t="s">
        <v>120</v>
      </c>
      <c r="B201" s="22" t="s">
        <v>511</v>
      </c>
      <c r="C201" s="22" t="s">
        <v>520</v>
      </c>
      <c r="D201" s="22" t="s">
        <v>521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120</v>
      </c>
      <c r="B202" s="22" t="s">
        <v>511</v>
      </c>
      <c r="C202" s="22" t="s">
        <v>522</v>
      </c>
      <c r="D202" s="22" t="s">
        <v>523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</row>
    <row r="203" spans="1:42" x14ac:dyDescent="0.25">
      <c r="A203" s="22" t="s">
        <v>120</v>
      </c>
      <c r="B203" s="22" t="s">
        <v>511</v>
      </c>
      <c r="C203" s="22" t="s">
        <v>524</v>
      </c>
      <c r="D203" s="22" t="s">
        <v>525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120</v>
      </c>
      <c r="B204" s="22" t="s">
        <v>511</v>
      </c>
      <c r="C204" s="22" t="s">
        <v>526</v>
      </c>
      <c r="D204" s="22" t="s">
        <v>527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120</v>
      </c>
      <c r="B205" s="22" t="s">
        <v>511</v>
      </c>
      <c r="C205" s="22" t="s">
        <v>528</v>
      </c>
      <c r="D205" s="22" t="s">
        <v>529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</row>
    <row r="206" spans="1:42" x14ac:dyDescent="0.25">
      <c r="A206" s="22" t="s">
        <v>120</v>
      </c>
      <c r="B206" s="22" t="s">
        <v>511</v>
      </c>
      <c r="C206" s="22" t="s">
        <v>530</v>
      </c>
      <c r="D206" s="22" t="s">
        <v>531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60000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60000</v>
      </c>
    </row>
    <row r="207" spans="1:42" x14ac:dyDescent="0.25">
      <c r="A207" s="22" t="s">
        <v>120</v>
      </c>
      <c r="B207" s="22" t="s">
        <v>511</v>
      </c>
      <c r="C207" s="22" t="s">
        <v>532</v>
      </c>
      <c r="D207" s="22" t="s">
        <v>533</v>
      </c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>
        <v>0</v>
      </c>
    </row>
    <row r="208" spans="1:42" x14ac:dyDescent="0.25">
      <c r="A208" s="22" t="s">
        <v>120</v>
      </c>
      <c r="B208" s="22" t="s">
        <v>511</v>
      </c>
      <c r="C208" s="22" t="s">
        <v>534</v>
      </c>
      <c r="D208" s="22" t="s">
        <v>535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</row>
    <row r="209" spans="1:42" x14ac:dyDescent="0.25">
      <c r="A209" s="22" t="s">
        <v>120</v>
      </c>
      <c r="B209" s="22" t="s">
        <v>511</v>
      </c>
      <c r="C209" s="22" t="s">
        <v>536</v>
      </c>
      <c r="D209" s="22" t="s">
        <v>537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</row>
    <row r="210" spans="1:42" x14ac:dyDescent="0.25">
      <c r="A210" s="22" t="s">
        <v>120</v>
      </c>
      <c r="B210" s="22" t="s">
        <v>511</v>
      </c>
      <c r="C210" s="22" t="s">
        <v>538</v>
      </c>
      <c r="D210" s="22" t="s">
        <v>539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</row>
    <row r="211" spans="1:42" x14ac:dyDescent="0.25">
      <c r="A211" s="22" t="s">
        <v>120</v>
      </c>
      <c r="B211" s="22" t="s">
        <v>511</v>
      </c>
      <c r="C211" s="22" t="s">
        <v>540</v>
      </c>
      <c r="D211" s="22" t="s">
        <v>541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</row>
    <row r="212" spans="1:42" x14ac:dyDescent="0.25">
      <c r="A212" s="22" t="s">
        <v>120</v>
      </c>
      <c r="B212" s="22" t="s">
        <v>511</v>
      </c>
      <c r="C212" s="22" t="s">
        <v>542</v>
      </c>
      <c r="D212" s="22" t="s">
        <v>543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</row>
    <row r="213" spans="1:42" x14ac:dyDescent="0.25">
      <c r="A213" s="22" t="s">
        <v>120</v>
      </c>
      <c r="B213" s="22" t="s">
        <v>511</v>
      </c>
      <c r="C213" s="22" t="s">
        <v>544</v>
      </c>
      <c r="D213" s="22" t="s">
        <v>545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</row>
    <row r="214" spans="1:42" x14ac:dyDescent="0.25">
      <c r="A214" s="22" t="s">
        <v>120</v>
      </c>
      <c r="B214" s="22" t="s">
        <v>511</v>
      </c>
      <c r="C214" s="22" t="s">
        <v>546</v>
      </c>
      <c r="D214" s="22" t="s">
        <v>547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668070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668070</v>
      </c>
    </row>
    <row r="215" spans="1:42" x14ac:dyDescent="0.25">
      <c r="A215" s="22" t="s">
        <v>120</v>
      </c>
      <c r="B215" s="22" t="s">
        <v>511</v>
      </c>
      <c r="C215" s="22" t="s">
        <v>548</v>
      </c>
      <c r="D215" s="22" t="s">
        <v>549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</row>
    <row r="216" spans="1:42" x14ac:dyDescent="0.25">
      <c r="A216" s="22" t="s">
        <v>120</v>
      </c>
      <c r="B216" s="22" t="s">
        <v>511</v>
      </c>
      <c r="C216" s="22" t="s">
        <v>550</v>
      </c>
      <c r="D216" s="22" t="s">
        <v>551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120</v>
      </c>
      <c r="B217" s="22" t="s">
        <v>511</v>
      </c>
      <c r="C217" s="22" t="s">
        <v>552</v>
      </c>
      <c r="D217" s="22" t="s">
        <v>553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120</v>
      </c>
      <c r="B218" s="22" t="s">
        <v>511</v>
      </c>
      <c r="C218" s="22" t="s">
        <v>554</v>
      </c>
      <c r="D218" s="22" t="s">
        <v>555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120</v>
      </c>
      <c r="B219" s="22" t="s">
        <v>511</v>
      </c>
      <c r="C219" s="22" t="s">
        <v>556</v>
      </c>
      <c r="D219" s="22" t="s">
        <v>557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1195000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1195000</v>
      </c>
    </row>
    <row r="220" spans="1:42" x14ac:dyDescent="0.25">
      <c r="A220" s="22" t="s">
        <v>120</v>
      </c>
      <c r="B220" s="22" t="s">
        <v>511</v>
      </c>
      <c r="C220" s="22" t="s">
        <v>558</v>
      </c>
      <c r="D220" s="22" t="s">
        <v>559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</row>
    <row r="221" spans="1:42" x14ac:dyDescent="0.25">
      <c r="A221" s="22" t="s">
        <v>120</v>
      </c>
      <c r="B221" s="22" t="s">
        <v>511</v>
      </c>
      <c r="C221" s="22" t="s">
        <v>560</v>
      </c>
      <c r="D221" s="22" t="s">
        <v>561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55000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55000</v>
      </c>
    </row>
    <row r="222" spans="1:42" x14ac:dyDescent="0.25">
      <c r="A222" s="22" t="s">
        <v>120</v>
      </c>
      <c r="B222" s="22" t="s">
        <v>511</v>
      </c>
      <c r="C222" s="22" t="s">
        <v>562</v>
      </c>
      <c r="D222" s="22" t="s">
        <v>563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759153</v>
      </c>
      <c r="P222" s="22">
        <v>0</v>
      </c>
      <c r="Q222" s="22">
        <v>0</v>
      </c>
      <c r="R222" s="22">
        <v>0</v>
      </c>
      <c r="S222" s="22">
        <v>0</v>
      </c>
      <c r="T222" s="22">
        <v>39138</v>
      </c>
      <c r="U222" s="22">
        <v>61709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860000</v>
      </c>
    </row>
    <row r="223" spans="1:42" x14ac:dyDescent="0.25">
      <c r="A223" s="22" t="s">
        <v>120</v>
      </c>
      <c r="B223" s="22" t="s">
        <v>511</v>
      </c>
      <c r="C223" s="22" t="s">
        <v>564</v>
      </c>
      <c r="D223" s="22" t="s">
        <v>565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</row>
    <row r="224" spans="1:42" x14ac:dyDescent="0.25">
      <c r="A224" s="22" t="s">
        <v>120</v>
      </c>
      <c r="B224" s="22" t="s">
        <v>511</v>
      </c>
      <c r="C224" s="22" t="s">
        <v>566</v>
      </c>
      <c r="D224" s="22" t="s">
        <v>567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120</v>
      </c>
      <c r="B225" s="22" t="s">
        <v>511</v>
      </c>
      <c r="C225" s="22" t="s">
        <v>568</v>
      </c>
      <c r="D225" s="22" t="s">
        <v>569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120</v>
      </c>
      <c r="B226" s="22" t="s">
        <v>511</v>
      </c>
      <c r="C226" s="22" t="s">
        <v>570</v>
      </c>
      <c r="D226" s="22" t="s">
        <v>571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120</v>
      </c>
      <c r="B227" s="22" t="s">
        <v>511</v>
      </c>
      <c r="C227" s="22" t="s">
        <v>572</v>
      </c>
      <c r="D227" s="22" t="s">
        <v>573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120</v>
      </c>
      <c r="B228" s="22" t="s">
        <v>511</v>
      </c>
      <c r="C228" s="22" t="s">
        <v>574</v>
      </c>
      <c r="D228" s="22" t="s">
        <v>575</v>
      </c>
      <c r="E228" s="22">
        <v>0</v>
      </c>
      <c r="F228" s="22">
        <v>20059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20059</v>
      </c>
    </row>
    <row r="229" spans="1:42" x14ac:dyDescent="0.25">
      <c r="A229" s="22" t="s">
        <v>120</v>
      </c>
      <c r="B229" s="22" t="s">
        <v>511</v>
      </c>
      <c r="C229" s="22" t="s">
        <v>576</v>
      </c>
      <c r="D229" s="22" t="s">
        <v>577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120</v>
      </c>
      <c r="B230" s="22" t="s">
        <v>511</v>
      </c>
      <c r="C230" s="22" t="s">
        <v>578</v>
      </c>
      <c r="D230" s="22" t="s">
        <v>579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120</v>
      </c>
      <c r="B231" s="22" t="s">
        <v>511</v>
      </c>
      <c r="C231" s="22" t="s">
        <v>580</v>
      </c>
      <c r="D231" s="22" t="s">
        <v>581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12264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12264</v>
      </c>
    </row>
    <row r="232" spans="1:42" x14ac:dyDescent="0.25">
      <c r="A232" s="22" t="s">
        <v>120</v>
      </c>
      <c r="B232" s="22" t="s">
        <v>511</v>
      </c>
      <c r="C232" s="22" t="s">
        <v>582</v>
      </c>
      <c r="D232" s="22" t="s">
        <v>583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120</v>
      </c>
      <c r="B233" s="22" t="s">
        <v>511</v>
      </c>
      <c r="C233" s="22" t="s">
        <v>584</v>
      </c>
      <c r="D233" s="22" t="s">
        <v>585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120</v>
      </c>
      <c r="B234" s="22" t="s">
        <v>511</v>
      </c>
      <c r="C234" s="22" t="s">
        <v>586</v>
      </c>
      <c r="D234" s="22" t="s">
        <v>587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120</v>
      </c>
      <c r="B235" s="22" t="s">
        <v>511</v>
      </c>
      <c r="C235" s="22" t="s">
        <v>588</v>
      </c>
      <c r="D235" s="22" t="s">
        <v>589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120</v>
      </c>
      <c r="B236" s="22" t="s">
        <v>511</v>
      </c>
      <c r="C236" s="22" t="s">
        <v>590</v>
      </c>
      <c r="D236" s="22" t="s">
        <v>591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</row>
    <row r="237" spans="1:42" x14ac:dyDescent="0.25">
      <c r="A237" s="22" t="s">
        <v>120</v>
      </c>
      <c r="B237" s="22" t="s">
        <v>511</v>
      </c>
      <c r="C237" s="22" t="s">
        <v>592</v>
      </c>
      <c r="D237" s="22" t="s">
        <v>593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120</v>
      </c>
      <c r="B238" s="22" t="s">
        <v>511</v>
      </c>
      <c r="C238" s="22" t="s">
        <v>594</v>
      </c>
      <c r="D238" s="22" t="s">
        <v>595</v>
      </c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>
        <v>0</v>
      </c>
    </row>
    <row r="239" spans="1:42" x14ac:dyDescent="0.25">
      <c r="A239" s="22" t="s">
        <v>120</v>
      </c>
      <c r="B239" s="22" t="s">
        <v>511</v>
      </c>
      <c r="C239" s="22" t="s">
        <v>596</v>
      </c>
      <c r="D239" s="22" t="s">
        <v>597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</row>
    <row r="240" spans="1:42" x14ac:dyDescent="0.25">
      <c r="A240" s="22" t="s">
        <v>120</v>
      </c>
      <c r="B240" s="22" t="s">
        <v>511</v>
      </c>
      <c r="C240" s="22" t="s">
        <v>598</v>
      </c>
      <c r="D240" s="22" t="s">
        <v>599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</row>
    <row r="241" spans="1:42" x14ac:dyDescent="0.25">
      <c r="A241" s="22" t="s">
        <v>120</v>
      </c>
      <c r="B241" s="22" t="s">
        <v>511</v>
      </c>
      <c r="C241" s="22" t="s">
        <v>600</v>
      </c>
      <c r="D241" s="22" t="s">
        <v>601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120</v>
      </c>
      <c r="B242" s="22" t="s">
        <v>511</v>
      </c>
      <c r="C242" s="22" t="s">
        <v>602</v>
      </c>
      <c r="D242" s="22" t="s">
        <v>603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10125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10125</v>
      </c>
    </row>
    <row r="243" spans="1:42" x14ac:dyDescent="0.25">
      <c r="A243" s="22" t="s">
        <v>120</v>
      </c>
      <c r="B243" s="22" t="s">
        <v>511</v>
      </c>
      <c r="C243" s="22" t="s">
        <v>604</v>
      </c>
      <c r="D243" s="22" t="s">
        <v>605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200000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200000</v>
      </c>
    </row>
    <row r="244" spans="1:42" x14ac:dyDescent="0.25">
      <c r="A244" s="22" t="s">
        <v>120</v>
      </c>
      <c r="B244" s="22" t="s">
        <v>511</v>
      </c>
      <c r="C244" s="22" t="s">
        <v>606</v>
      </c>
      <c r="D244" s="22" t="s">
        <v>607</v>
      </c>
      <c r="E244" s="22">
        <v>0</v>
      </c>
      <c r="F244" s="22">
        <v>0</v>
      </c>
      <c r="G244" s="22">
        <v>0</v>
      </c>
      <c r="H244" s="22">
        <v>0</v>
      </c>
      <c r="I244" s="22">
        <v>150000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150000</v>
      </c>
    </row>
    <row r="245" spans="1:42" x14ac:dyDescent="0.25">
      <c r="A245" s="22" t="s">
        <v>120</v>
      </c>
      <c r="B245" s="22" t="s">
        <v>511</v>
      </c>
      <c r="C245" s="22" t="s">
        <v>608</v>
      </c>
      <c r="D245" s="22" t="s">
        <v>609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120</v>
      </c>
      <c r="B246" s="22" t="s">
        <v>511</v>
      </c>
      <c r="C246" s="22" t="s">
        <v>610</v>
      </c>
      <c r="D246" s="22" t="s">
        <v>611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120</v>
      </c>
      <c r="B247" s="22" t="s">
        <v>511</v>
      </c>
      <c r="C247" s="22" t="s">
        <v>612</v>
      </c>
      <c r="D247" s="22" t="s">
        <v>613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10211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10211</v>
      </c>
    </row>
    <row r="248" spans="1:42" x14ac:dyDescent="0.25">
      <c r="A248" s="22" t="s">
        <v>120</v>
      </c>
      <c r="B248" s="22" t="s">
        <v>511</v>
      </c>
      <c r="C248" s="22" t="s">
        <v>614</v>
      </c>
      <c r="D248" s="22" t="s">
        <v>615</v>
      </c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>
        <v>0</v>
      </c>
    </row>
    <row r="249" spans="1:42" x14ac:dyDescent="0.25">
      <c r="A249" s="22" t="s">
        <v>120</v>
      </c>
      <c r="B249" s="22" t="s">
        <v>511</v>
      </c>
      <c r="C249" s="22" t="s">
        <v>616</v>
      </c>
      <c r="D249" s="22" t="s">
        <v>617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120</v>
      </c>
      <c r="B250" s="22" t="s">
        <v>511</v>
      </c>
      <c r="C250" s="22" t="s">
        <v>618</v>
      </c>
      <c r="D250" s="22" t="s">
        <v>619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120</v>
      </c>
      <c r="B251" s="22" t="s">
        <v>511</v>
      </c>
      <c r="C251" s="22" t="s">
        <v>620</v>
      </c>
      <c r="D251" s="22" t="s">
        <v>621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120</v>
      </c>
      <c r="B252" s="22" t="s">
        <v>511</v>
      </c>
      <c r="C252" s="22" t="s">
        <v>622</v>
      </c>
      <c r="D252" s="22" t="s">
        <v>623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</row>
    <row r="253" spans="1:42" x14ac:dyDescent="0.25">
      <c r="A253" s="22" t="s">
        <v>120</v>
      </c>
      <c r="B253" s="22" t="s">
        <v>511</v>
      </c>
      <c r="C253" s="22" t="s">
        <v>624</v>
      </c>
      <c r="D253" s="22" t="s">
        <v>625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</row>
    <row r="254" spans="1:42" x14ac:dyDescent="0.25">
      <c r="A254" s="22" t="s">
        <v>120</v>
      </c>
      <c r="B254" s="22" t="s">
        <v>511</v>
      </c>
      <c r="C254" s="22" t="s">
        <v>626</v>
      </c>
      <c r="D254" s="22" t="s">
        <v>627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</row>
    <row r="255" spans="1:42" x14ac:dyDescent="0.25">
      <c r="A255" s="22" t="s">
        <v>120</v>
      </c>
      <c r="B255" s="22" t="s">
        <v>511</v>
      </c>
      <c r="C255" s="22" t="s">
        <v>628</v>
      </c>
      <c r="D255" s="22" t="s">
        <v>629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120</v>
      </c>
      <c r="B256" s="22" t="s">
        <v>511</v>
      </c>
      <c r="C256" s="22" t="s">
        <v>630</v>
      </c>
      <c r="D256" s="22" t="s">
        <v>631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</row>
    <row r="257" spans="1:42" x14ac:dyDescent="0.25">
      <c r="A257" s="22" t="s">
        <v>120</v>
      </c>
      <c r="B257" s="22" t="s">
        <v>511</v>
      </c>
      <c r="C257" s="22" t="s">
        <v>632</v>
      </c>
      <c r="D257" s="22" t="s">
        <v>633</v>
      </c>
      <c r="E257" s="22">
        <v>0</v>
      </c>
      <c r="F257" s="22">
        <v>0</v>
      </c>
      <c r="G257" s="22">
        <v>0</v>
      </c>
      <c r="H257" s="22">
        <v>0</v>
      </c>
      <c r="I257" s="22">
        <v>188423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188423</v>
      </c>
    </row>
    <row r="258" spans="1:42" x14ac:dyDescent="0.25">
      <c r="A258" s="22" t="s">
        <v>120</v>
      </c>
      <c r="B258" s="22" t="s">
        <v>511</v>
      </c>
      <c r="C258" s="22" t="s">
        <v>634</v>
      </c>
      <c r="D258" s="22" t="s">
        <v>635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200000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200000</v>
      </c>
    </row>
    <row r="259" spans="1:42" x14ac:dyDescent="0.25">
      <c r="A259" s="22" t="s">
        <v>120</v>
      </c>
      <c r="B259" s="22" t="s">
        <v>511</v>
      </c>
      <c r="C259" s="22" t="s">
        <v>636</v>
      </c>
      <c r="D259" s="22" t="s">
        <v>637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184000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184000</v>
      </c>
    </row>
    <row r="260" spans="1:42" x14ac:dyDescent="0.25">
      <c r="A260" s="22" t="s">
        <v>120</v>
      </c>
      <c r="B260" s="22" t="s">
        <v>511</v>
      </c>
      <c r="C260" s="22" t="s">
        <v>638</v>
      </c>
      <c r="D260" s="22" t="s">
        <v>639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</row>
    <row r="261" spans="1:42" x14ac:dyDescent="0.25">
      <c r="A261" s="22" t="s">
        <v>120</v>
      </c>
      <c r="B261" s="22" t="s">
        <v>511</v>
      </c>
      <c r="C261" s="22" t="s">
        <v>640</v>
      </c>
      <c r="D261" s="22" t="s">
        <v>641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</row>
    <row r="262" spans="1:42" x14ac:dyDescent="0.25">
      <c r="A262" s="22" t="s">
        <v>120</v>
      </c>
      <c r="B262" s="22" t="s">
        <v>511</v>
      </c>
      <c r="C262" s="22" t="s">
        <v>642</v>
      </c>
      <c r="D262" s="22" t="s">
        <v>643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</row>
    <row r="263" spans="1:42" x14ac:dyDescent="0.25">
      <c r="A263" s="22" t="s">
        <v>120</v>
      </c>
      <c r="B263" s="22" t="s">
        <v>511</v>
      </c>
      <c r="C263" s="22" t="s">
        <v>644</v>
      </c>
      <c r="D263" s="22" t="s">
        <v>645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</row>
    <row r="264" spans="1:42" x14ac:dyDescent="0.25">
      <c r="A264" s="22" t="s">
        <v>120</v>
      </c>
      <c r="B264" s="22" t="s">
        <v>511</v>
      </c>
      <c r="C264" s="22" t="s">
        <v>646</v>
      </c>
      <c r="D264" s="22" t="s">
        <v>647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</row>
    <row r="265" spans="1:42" x14ac:dyDescent="0.25">
      <c r="A265" s="22" t="s">
        <v>120</v>
      </c>
      <c r="B265" s="22" t="s">
        <v>511</v>
      </c>
      <c r="C265" s="22" t="s">
        <v>648</v>
      </c>
      <c r="D265" s="22" t="s">
        <v>649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120</v>
      </c>
      <c r="B266" s="22" t="s">
        <v>511</v>
      </c>
      <c r="C266" s="22" t="s">
        <v>650</v>
      </c>
      <c r="D266" s="22" t="s">
        <v>651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120</v>
      </c>
      <c r="B267" s="22" t="s">
        <v>511</v>
      </c>
      <c r="C267" s="22" t="s">
        <v>652</v>
      </c>
      <c r="D267" s="22" t="s">
        <v>653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245000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245000</v>
      </c>
    </row>
    <row r="268" spans="1:42" x14ac:dyDescent="0.25">
      <c r="A268" s="22" t="s">
        <v>120</v>
      </c>
      <c r="B268" s="22" t="s">
        <v>511</v>
      </c>
      <c r="C268" s="22" t="s">
        <v>654</v>
      </c>
      <c r="D268" s="22" t="s">
        <v>655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49000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49000</v>
      </c>
    </row>
    <row r="269" spans="1:42" x14ac:dyDescent="0.25">
      <c r="A269" s="22" t="s">
        <v>120</v>
      </c>
      <c r="B269" s="22" t="s">
        <v>511</v>
      </c>
      <c r="C269" s="22" t="s">
        <v>656</v>
      </c>
      <c r="D269" s="22" t="s">
        <v>657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</row>
    <row r="270" spans="1:42" x14ac:dyDescent="0.25">
      <c r="A270" s="22" t="s">
        <v>120</v>
      </c>
      <c r="B270" s="22" t="s">
        <v>511</v>
      </c>
      <c r="C270" s="22" t="s">
        <v>658</v>
      </c>
      <c r="D270" s="22" t="s">
        <v>659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</row>
    <row r="271" spans="1:42" x14ac:dyDescent="0.25">
      <c r="A271" s="22" t="s">
        <v>120</v>
      </c>
      <c r="B271" s="22" t="s">
        <v>511</v>
      </c>
      <c r="C271" s="22" t="s">
        <v>660</v>
      </c>
      <c r="D271" s="22" t="s">
        <v>661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</row>
    <row r="272" spans="1:42" x14ac:dyDescent="0.25">
      <c r="A272" s="22" t="s">
        <v>120</v>
      </c>
      <c r="B272" s="22" t="s">
        <v>511</v>
      </c>
      <c r="C272" s="22" t="s">
        <v>662</v>
      </c>
      <c r="D272" s="22" t="s">
        <v>663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120</v>
      </c>
      <c r="B273" s="22" t="s">
        <v>511</v>
      </c>
      <c r="C273" s="22" t="s">
        <v>664</v>
      </c>
      <c r="D273" s="22" t="s">
        <v>665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120</v>
      </c>
      <c r="B274" s="22" t="s">
        <v>511</v>
      </c>
      <c r="C274" s="22" t="s">
        <v>666</v>
      </c>
      <c r="D274" s="22" t="s">
        <v>667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</row>
    <row r="275" spans="1:42" x14ac:dyDescent="0.25">
      <c r="A275" s="22" t="s">
        <v>120</v>
      </c>
      <c r="B275" s="22" t="s">
        <v>511</v>
      </c>
      <c r="C275" s="22" t="s">
        <v>668</v>
      </c>
      <c r="D275" s="22" t="s">
        <v>669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</row>
    <row r="276" spans="1:42" x14ac:dyDescent="0.25">
      <c r="A276" s="22" t="s">
        <v>120</v>
      </c>
      <c r="B276" s="22" t="s">
        <v>511</v>
      </c>
      <c r="C276" s="22" t="s">
        <v>670</v>
      </c>
      <c r="D276" s="22" t="s">
        <v>671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120</v>
      </c>
      <c r="B277" s="22" t="s">
        <v>511</v>
      </c>
      <c r="C277" s="22" t="s">
        <v>672</v>
      </c>
      <c r="D277" s="22" t="s">
        <v>673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</row>
    <row r="278" spans="1:42" x14ac:dyDescent="0.25">
      <c r="A278" s="22" t="s">
        <v>120</v>
      </c>
      <c r="B278" s="22" t="s">
        <v>511</v>
      </c>
      <c r="C278" s="22" t="s">
        <v>674</v>
      </c>
      <c r="D278" s="22" t="s">
        <v>675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</row>
    <row r="279" spans="1:42" x14ac:dyDescent="0.25">
      <c r="A279" s="22" t="s">
        <v>120</v>
      </c>
      <c r="B279" s="22" t="s">
        <v>511</v>
      </c>
      <c r="C279" s="22" t="s">
        <v>676</v>
      </c>
      <c r="D279" s="22" t="s">
        <v>677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300000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300000</v>
      </c>
    </row>
    <row r="280" spans="1:42" x14ac:dyDescent="0.25">
      <c r="A280" s="22" t="s">
        <v>120</v>
      </c>
      <c r="B280" s="22" t="s">
        <v>511</v>
      </c>
      <c r="C280" s="22" t="s">
        <v>678</v>
      </c>
      <c r="D280" s="22" t="s">
        <v>679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120</v>
      </c>
      <c r="B281" s="22" t="s">
        <v>511</v>
      </c>
      <c r="C281" s="22" t="s">
        <v>680</v>
      </c>
      <c r="D281" s="22" t="s">
        <v>681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700000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700000</v>
      </c>
    </row>
    <row r="282" spans="1:42" x14ac:dyDescent="0.25">
      <c r="A282" s="22" t="s">
        <v>120</v>
      </c>
      <c r="B282" s="22" t="s">
        <v>511</v>
      </c>
      <c r="C282" s="22" t="s">
        <v>682</v>
      </c>
      <c r="D282" s="22" t="s">
        <v>683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</row>
    <row r="283" spans="1:42" x14ac:dyDescent="0.25">
      <c r="A283" s="22" t="s">
        <v>120</v>
      </c>
      <c r="B283" s="22" t="s">
        <v>511</v>
      </c>
      <c r="C283" s="22" t="s">
        <v>684</v>
      </c>
      <c r="D283" s="22" t="s">
        <v>685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120</v>
      </c>
      <c r="B284" s="22" t="s">
        <v>511</v>
      </c>
      <c r="C284" s="22" t="s">
        <v>686</v>
      </c>
      <c r="D284" s="22" t="s">
        <v>687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120</v>
      </c>
      <c r="B285" s="22" t="s">
        <v>511</v>
      </c>
      <c r="C285" s="22" t="s">
        <v>688</v>
      </c>
      <c r="D285" s="22" t="s">
        <v>689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120</v>
      </c>
      <c r="B286" s="22" t="s">
        <v>511</v>
      </c>
      <c r="C286" s="22" t="s">
        <v>690</v>
      </c>
      <c r="D286" s="22" t="s">
        <v>691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120</v>
      </c>
      <c r="B287" s="22" t="s">
        <v>511</v>
      </c>
      <c r="C287" s="22" t="s">
        <v>692</v>
      </c>
      <c r="D287" s="22" t="s">
        <v>693</v>
      </c>
      <c r="E287" s="22">
        <v>0</v>
      </c>
      <c r="F287" s="22">
        <v>295209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295209</v>
      </c>
    </row>
    <row r="288" spans="1:42" x14ac:dyDescent="0.25">
      <c r="A288" s="22" t="s">
        <v>120</v>
      </c>
      <c r="B288" s="22" t="s">
        <v>511</v>
      </c>
      <c r="C288" s="22" t="s">
        <v>694</v>
      </c>
      <c r="D288" s="22" t="s">
        <v>695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120</v>
      </c>
      <c r="B289" s="22" t="s">
        <v>511</v>
      </c>
      <c r="C289" s="22" t="s">
        <v>696</v>
      </c>
      <c r="D289" s="22" t="s">
        <v>697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120</v>
      </c>
      <c r="B290" s="22" t="s">
        <v>511</v>
      </c>
      <c r="C290" s="22" t="s">
        <v>698</v>
      </c>
      <c r="D290" s="22" t="s">
        <v>699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120</v>
      </c>
      <c r="B291" s="22" t="s">
        <v>511</v>
      </c>
      <c r="C291" s="22" t="s">
        <v>700</v>
      </c>
      <c r="D291" s="22" t="s">
        <v>701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120</v>
      </c>
      <c r="B292" s="22" t="s">
        <v>511</v>
      </c>
      <c r="C292" s="22" t="s">
        <v>702</v>
      </c>
      <c r="D292" s="22" t="s">
        <v>703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120</v>
      </c>
      <c r="B293" s="22" t="s">
        <v>511</v>
      </c>
      <c r="C293" s="22" t="s">
        <v>704</v>
      </c>
      <c r="D293" s="22" t="s">
        <v>705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120</v>
      </c>
      <c r="B294" s="22" t="s">
        <v>706</v>
      </c>
      <c r="C294" s="22" t="s">
        <v>707</v>
      </c>
      <c r="D294" s="22" t="s">
        <v>708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120</v>
      </c>
      <c r="B295" s="22" t="s">
        <v>706</v>
      </c>
      <c r="C295" s="22" t="s">
        <v>709</v>
      </c>
      <c r="D295" s="22" t="s">
        <v>710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120</v>
      </c>
      <c r="B296" s="22" t="s">
        <v>706</v>
      </c>
      <c r="C296" s="22" t="s">
        <v>711</v>
      </c>
      <c r="D296" s="22" t="s">
        <v>712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120</v>
      </c>
      <c r="B297" s="22" t="s">
        <v>706</v>
      </c>
      <c r="C297" s="22" t="s">
        <v>713</v>
      </c>
      <c r="D297" s="22" t="s">
        <v>714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120</v>
      </c>
      <c r="B298" s="22" t="s">
        <v>706</v>
      </c>
      <c r="C298" s="22" t="s">
        <v>715</v>
      </c>
      <c r="D298" s="22" t="s">
        <v>716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120</v>
      </c>
      <c r="B299" s="22" t="s">
        <v>706</v>
      </c>
      <c r="C299" s="22" t="s">
        <v>717</v>
      </c>
      <c r="D299" s="22" t="s">
        <v>718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120</v>
      </c>
      <c r="B300" s="22" t="s">
        <v>706</v>
      </c>
      <c r="C300" s="22" t="s">
        <v>719</v>
      </c>
      <c r="D300" s="22" t="s">
        <v>720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120</v>
      </c>
      <c r="B301" s="22" t="s">
        <v>706</v>
      </c>
      <c r="C301" s="22" t="s">
        <v>721</v>
      </c>
      <c r="D301" s="22" t="s">
        <v>722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120</v>
      </c>
      <c r="B302" s="22" t="s">
        <v>706</v>
      </c>
      <c r="C302" s="22" t="s">
        <v>723</v>
      </c>
      <c r="D302" s="22" t="s">
        <v>724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120</v>
      </c>
      <c r="B303" s="22" t="s">
        <v>706</v>
      </c>
      <c r="C303" s="22" t="s">
        <v>725</v>
      </c>
      <c r="D303" s="22" t="s">
        <v>726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120</v>
      </c>
      <c r="B304" s="22" t="s">
        <v>706</v>
      </c>
      <c r="C304" s="22" t="s">
        <v>727</v>
      </c>
      <c r="D304" s="22" t="s">
        <v>728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120</v>
      </c>
      <c r="B305" s="22" t="s">
        <v>706</v>
      </c>
      <c r="C305" s="22" t="s">
        <v>729</v>
      </c>
      <c r="D305" s="22" t="s">
        <v>730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120</v>
      </c>
      <c r="B306" s="22" t="s">
        <v>706</v>
      </c>
      <c r="C306" s="22" t="s">
        <v>731</v>
      </c>
      <c r="D306" s="22" t="s">
        <v>732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120</v>
      </c>
      <c r="B307" s="22" t="s">
        <v>706</v>
      </c>
      <c r="C307" s="22" t="s">
        <v>733</v>
      </c>
      <c r="D307" s="22" t="s">
        <v>734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120</v>
      </c>
      <c r="B308" s="22" t="s">
        <v>706</v>
      </c>
      <c r="C308" s="22" t="s">
        <v>735</v>
      </c>
      <c r="D308" s="22" t="s">
        <v>736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120</v>
      </c>
      <c r="B309" s="22" t="s">
        <v>706</v>
      </c>
      <c r="C309" s="22" t="s">
        <v>737</v>
      </c>
      <c r="D309" s="22" t="s">
        <v>738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120</v>
      </c>
      <c r="B310" s="22" t="s">
        <v>706</v>
      </c>
      <c r="C310" s="22" t="s">
        <v>739</v>
      </c>
      <c r="D310" s="22" t="s">
        <v>740</v>
      </c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>
        <v>0</v>
      </c>
    </row>
    <row r="311" spans="1:42" x14ac:dyDescent="0.25">
      <c r="A311" s="22" t="s">
        <v>120</v>
      </c>
      <c r="B311" s="22" t="s">
        <v>706</v>
      </c>
      <c r="C311" s="22" t="s">
        <v>741</v>
      </c>
      <c r="D311" s="22" t="s">
        <v>742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120</v>
      </c>
      <c r="B312" s="22" t="s">
        <v>706</v>
      </c>
      <c r="C312" s="22" t="s">
        <v>743</v>
      </c>
      <c r="D312" s="22" t="s">
        <v>744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120</v>
      </c>
      <c r="B313" s="22" t="s">
        <v>706</v>
      </c>
      <c r="C313" s="22" t="s">
        <v>745</v>
      </c>
      <c r="D313" s="22" t="s">
        <v>746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120</v>
      </c>
      <c r="B314" s="22" t="s">
        <v>706</v>
      </c>
      <c r="C314" s="22" t="s">
        <v>747</v>
      </c>
      <c r="D314" s="22" t="s">
        <v>748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120</v>
      </c>
      <c r="B315" s="22" t="s">
        <v>706</v>
      </c>
      <c r="C315" s="22" t="s">
        <v>749</v>
      </c>
      <c r="D315" s="22" t="s">
        <v>750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120</v>
      </c>
      <c r="B316" s="22" t="s">
        <v>706</v>
      </c>
      <c r="C316" s="22" t="s">
        <v>751</v>
      </c>
      <c r="D316" s="22" t="s">
        <v>752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120</v>
      </c>
      <c r="B317" s="22" t="s">
        <v>706</v>
      </c>
      <c r="C317" s="22" t="s">
        <v>753</v>
      </c>
      <c r="D317" s="22" t="s">
        <v>754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120</v>
      </c>
      <c r="B318" s="22" t="s">
        <v>706</v>
      </c>
      <c r="C318" s="22" t="s">
        <v>755</v>
      </c>
      <c r="D318" s="22" t="s">
        <v>756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120</v>
      </c>
      <c r="B319" s="22" t="s">
        <v>706</v>
      </c>
      <c r="C319" s="22" t="s">
        <v>757</v>
      </c>
      <c r="D319" s="22" t="s">
        <v>758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120</v>
      </c>
      <c r="B320" s="22" t="s">
        <v>706</v>
      </c>
      <c r="C320" s="22" t="s">
        <v>759</v>
      </c>
      <c r="D320" s="22" t="s">
        <v>760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120</v>
      </c>
      <c r="B321" s="22" t="s">
        <v>706</v>
      </c>
      <c r="C321" s="22" t="s">
        <v>761</v>
      </c>
      <c r="D321" s="22" t="s">
        <v>762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120</v>
      </c>
      <c r="B322" s="22" t="s">
        <v>706</v>
      </c>
      <c r="C322" s="22" t="s">
        <v>763</v>
      </c>
      <c r="D322" s="22" t="s">
        <v>764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120</v>
      </c>
      <c r="B323" s="22" t="s">
        <v>706</v>
      </c>
      <c r="C323" s="22" t="s">
        <v>765</v>
      </c>
      <c r="D323" s="22" t="s">
        <v>766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120</v>
      </c>
      <c r="B324" s="22" t="s">
        <v>706</v>
      </c>
      <c r="C324" s="22" t="s">
        <v>767</v>
      </c>
      <c r="D324" s="22" t="s">
        <v>768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120</v>
      </c>
      <c r="B325" s="22" t="s">
        <v>706</v>
      </c>
      <c r="C325" s="22" t="s">
        <v>769</v>
      </c>
      <c r="D325" s="22" t="s">
        <v>770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120</v>
      </c>
      <c r="B326" s="22" t="s">
        <v>706</v>
      </c>
      <c r="C326" s="22" t="s">
        <v>771</v>
      </c>
      <c r="D326" s="22" t="s">
        <v>772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120</v>
      </c>
      <c r="B327" s="22" t="s">
        <v>706</v>
      </c>
      <c r="C327" s="22" t="s">
        <v>773</v>
      </c>
      <c r="D327" s="22" t="s">
        <v>774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120</v>
      </c>
      <c r="B328" s="22" t="s">
        <v>706</v>
      </c>
      <c r="C328" s="22" t="s">
        <v>775</v>
      </c>
      <c r="D328" s="22" t="s">
        <v>776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120</v>
      </c>
      <c r="B329" s="22" t="s">
        <v>706</v>
      </c>
      <c r="C329" s="22" t="s">
        <v>777</v>
      </c>
      <c r="D329" s="22" t="s">
        <v>778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120</v>
      </c>
      <c r="B330" s="22" t="s">
        <v>706</v>
      </c>
      <c r="C330" s="22" t="s">
        <v>779</v>
      </c>
      <c r="D330" s="22" t="s">
        <v>780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120</v>
      </c>
      <c r="B331" s="22" t="s">
        <v>706</v>
      </c>
      <c r="C331" s="22" t="s">
        <v>781</v>
      </c>
      <c r="D331" s="22" t="s">
        <v>782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120</v>
      </c>
      <c r="B332" s="22" t="s">
        <v>706</v>
      </c>
      <c r="C332" s="22" t="s">
        <v>783</v>
      </c>
      <c r="D332" s="22" t="s">
        <v>784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120</v>
      </c>
      <c r="B333" s="22" t="s">
        <v>706</v>
      </c>
      <c r="C333" s="22" t="s">
        <v>785</v>
      </c>
      <c r="D333" s="22" t="s">
        <v>786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120</v>
      </c>
      <c r="B334" s="22" t="s">
        <v>706</v>
      </c>
      <c r="C334" s="22" t="s">
        <v>787</v>
      </c>
      <c r="D334" s="22" t="s">
        <v>788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120</v>
      </c>
      <c r="B335" s="22" t="s">
        <v>706</v>
      </c>
      <c r="C335" s="22" t="s">
        <v>789</v>
      </c>
      <c r="D335" s="22" t="s">
        <v>790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120</v>
      </c>
      <c r="B336" s="22" t="s">
        <v>706</v>
      </c>
      <c r="C336" s="22" t="s">
        <v>791</v>
      </c>
      <c r="D336" s="22" t="s">
        <v>792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120</v>
      </c>
      <c r="B337" s="22" t="s">
        <v>706</v>
      </c>
      <c r="C337" s="22" t="s">
        <v>793</v>
      </c>
      <c r="D337" s="22" t="s">
        <v>794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120</v>
      </c>
      <c r="B338" s="22" t="s">
        <v>706</v>
      </c>
      <c r="C338" s="22" t="s">
        <v>795</v>
      </c>
      <c r="D338" s="22" t="s">
        <v>796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120</v>
      </c>
      <c r="B339" s="22" t="s">
        <v>706</v>
      </c>
      <c r="C339" s="22" t="s">
        <v>797</v>
      </c>
      <c r="D339" s="22" t="s">
        <v>798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120</v>
      </c>
      <c r="B340" s="22" t="s">
        <v>706</v>
      </c>
      <c r="C340" s="22" t="s">
        <v>799</v>
      </c>
      <c r="D340" s="22" t="s">
        <v>800</v>
      </c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>
        <v>0</v>
      </c>
    </row>
    <row r="341" spans="1:42" x14ac:dyDescent="0.25">
      <c r="A341" s="22" t="s">
        <v>120</v>
      </c>
      <c r="B341" s="22" t="s">
        <v>706</v>
      </c>
      <c r="C341" s="22" t="s">
        <v>801</v>
      </c>
      <c r="D341" s="22" t="s">
        <v>802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120</v>
      </c>
      <c r="B342" s="22" t="s">
        <v>706</v>
      </c>
      <c r="C342" s="22" t="s">
        <v>803</v>
      </c>
      <c r="D342" s="22" t="s">
        <v>804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120</v>
      </c>
      <c r="B343" s="22" t="s">
        <v>706</v>
      </c>
      <c r="C343" s="22" t="s">
        <v>805</v>
      </c>
      <c r="D343" s="22" t="s">
        <v>806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120</v>
      </c>
      <c r="B344" s="22" t="s">
        <v>706</v>
      </c>
      <c r="C344" s="22" t="s">
        <v>807</v>
      </c>
      <c r="D344" s="22" t="s">
        <v>808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120</v>
      </c>
      <c r="B345" s="22" t="s">
        <v>809</v>
      </c>
      <c r="C345" s="22" t="s">
        <v>810</v>
      </c>
      <c r="D345" s="22" t="s">
        <v>811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120</v>
      </c>
      <c r="B346" s="22" t="s">
        <v>809</v>
      </c>
      <c r="C346" s="22" t="s">
        <v>812</v>
      </c>
      <c r="D346" s="22" t="s">
        <v>813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120</v>
      </c>
      <c r="B347" s="22" t="s">
        <v>809</v>
      </c>
      <c r="C347" s="22" t="s">
        <v>814</v>
      </c>
      <c r="D347" s="22" t="s">
        <v>815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120</v>
      </c>
      <c r="B348" s="22" t="s">
        <v>809</v>
      </c>
      <c r="C348" s="22" t="s">
        <v>816</v>
      </c>
      <c r="D348" s="22" t="s">
        <v>817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</row>
    <row r="349" spans="1:42" x14ac:dyDescent="0.25">
      <c r="A349" s="22" t="s">
        <v>120</v>
      </c>
      <c r="B349" s="22" t="s">
        <v>809</v>
      </c>
      <c r="C349" s="22" t="s">
        <v>818</v>
      </c>
      <c r="D349" s="22" t="s">
        <v>819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0</v>
      </c>
    </row>
    <row r="350" spans="1:42" x14ac:dyDescent="0.25">
      <c r="A350" s="22" t="s">
        <v>120</v>
      </c>
      <c r="B350" s="22" t="s">
        <v>809</v>
      </c>
      <c r="C350" s="22" t="s">
        <v>820</v>
      </c>
      <c r="D350" s="22" t="s">
        <v>821</v>
      </c>
      <c r="E350" s="22">
        <v>0</v>
      </c>
      <c r="F350" s="22">
        <v>0</v>
      </c>
      <c r="G350" s="22">
        <v>0</v>
      </c>
      <c r="H350" s="22">
        <v>0</v>
      </c>
      <c r="I350" s="22">
        <v>0</v>
      </c>
      <c r="J350" s="22">
        <v>0</v>
      </c>
      <c r="K350" s="22">
        <v>0</v>
      </c>
      <c r="L350" s="22">
        <v>0</v>
      </c>
      <c r="M350" s="22">
        <v>0</v>
      </c>
      <c r="N350" s="22">
        <v>0</v>
      </c>
      <c r="O350" s="22">
        <v>0</v>
      </c>
      <c r="P350" s="22">
        <v>0</v>
      </c>
      <c r="Q350" s="22">
        <v>0</v>
      </c>
      <c r="R350" s="22">
        <v>0</v>
      </c>
      <c r="S350" s="22">
        <v>0</v>
      </c>
      <c r="T350" s="22">
        <v>0</v>
      </c>
      <c r="U350" s="22">
        <v>0</v>
      </c>
      <c r="V350" s="22">
        <v>0</v>
      </c>
      <c r="W350" s="22">
        <v>0</v>
      </c>
      <c r="X350" s="22">
        <v>0</v>
      </c>
      <c r="Y350" s="22">
        <v>0</v>
      </c>
      <c r="Z350" s="22">
        <v>0</v>
      </c>
      <c r="AA350" s="22">
        <v>0</v>
      </c>
      <c r="AB350" s="22">
        <v>0</v>
      </c>
      <c r="AC350" s="22">
        <v>0</v>
      </c>
      <c r="AD350" s="22">
        <v>0</v>
      </c>
      <c r="AE350" s="22">
        <v>0</v>
      </c>
      <c r="AF350" s="22">
        <v>0</v>
      </c>
      <c r="AG350" s="22">
        <v>0</v>
      </c>
      <c r="AH350" s="22">
        <v>0</v>
      </c>
      <c r="AI350" s="22">
        <v>0</v>
      </c>
      <c r="AJ350" s="22">
        <v>0</v>
      </c>
      <c r="AK350" s="22">
        <v>0</v>
      </c>
      <c r="AL350" s="22">
        <v>0</v>
      </c>
      <c r="AM350" s="22">
        <v>0</v>
      </c>
      <c r="AN350" s="22">
        <v>0</v>
      </c>
      <c r="AO350" s="22">
        <v>0</v>
      </c>
      <c r="AP350" s="22">
        <v>0</v>
      </c>
    </row>
    <row r="351" spans="1:42" x14ac:dyDescent="0.25">
      <c r="A351" s="22" t="s">
        <v>120</v>
      </c>
      <c r="B351" s="22" t="s">
        <v>822</v>
      </c>
      <c r="C351" s="22" t="s">
        <v>823</v>
      </c>
      <c r="D351" s="22" t="s">
        <v>824</v>
      </c>
      <c r="E351" s="22">
        <v>0</v>
      </c>
      <c r="F351" s="22">
        <v>0</v>
      </c>
      <c r="G351" s="22">
        <v>0</v>
      </c>
      <c r="H351" s="22">
        <v>0</v>
      </c>
      <c r="I351" s="22">
        <v>0</v>
      </c>
      <c r="J351" s="22">
        <v>0</v>
      </c>
      <c r="K351" s="22">
        <v>0</v>
      </c>
      <c r="L351" s="22">
        <v>0</v>
      </c>
      <c r="M351" s="22">
        <v>0</v>
      </c>
      <c r="N351" s="22">
        <v>0</v>
      </c>
      <c r="O351" s="22">
        <v>1471270</v>
      </c>
      <c r="P351" s="22">
        <v>0</v>
      </c>
      <c r="Q351" s="22">
        <v>0</v>
      </c>
      <c r="R351" s="22">
        <v>0</v>
      </c>
      <c r="S351" s="22">
        <v>0</v>
      </c>
      <c r="T351" s="22">
        <v>0</v>
      </c>
      <c r="U351" s="22">
        <v>0</v>
      </c>
      <c r="V351" s="22">
        <v>0</v>
      </c>
      <c r="W351" s="22">
        <v>0</v>
      </c>
      <c r="X351" s="22">
        <v>0</v>
      </c>
      <c r="Y351" s="22">
        <v>0</v>
      </c>
      <c r="Z351" s="22">
        <v>0</v>
      </c>
      <c r="AA351" s="22">
        <v>0</v>
      </c>
      <c r="AB351" s="22">
        <v>0</v>
      </c>
      <c r="AC351" s="22">
        <v>0</v>
      </c>
      <c r="AD351" s="22">
        <v>0</v>
      </c>
      <c r="AE351" s="22">
        <v>0</v>
      </c>
      <c r="AF351" s="22">
        <v>0</v>
      </c>
      <c r="AG351" s="22">
        <v>0</v>
      </c>
      <c r="AH351" s="22">
        <v>0</v>
      </c>
      <c r="AI351" s="22">
        <v>0</v>
      </c>
      <c r="AJ351" s="22">
        <v>0</v>
      </c>
      <c r="AK351" s="22">
        <v>0</v>
      </c>
      <c r="AL351" s="22">
        <v>0</v>
      </c>
      <c r="AM351" s="22">
        <v>0</v>
      </c>
      <c r="AN351" s="22">
        <v>0</v>
      </c>
      <c r="AO351" s="22">
        <v>0</v>
      </c>
      <c r="AP351" s="22">
        <v>1471270</v>
      </c>
    </row>
    <row r="352" spans="1:42" x14ac:dyDescent="0.25">
      <c r="A352" s="22"/>
      <c r="B352" s="22"/>
      <c r="C352" s="22"/>
      <c r="D352" s="22" t="s">
        <v>825</v>
      </c>
      <c r="E352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81FFB-0D32-49A5-A7B1-ACA2A8517872}">
  <dimension ref="A1:AP35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1154</v>
      </c>
      <c r="D1" s="20" t="s">
        <v>1196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877</v>
      </c>
      <c r="F2" s="21" t="s">
        <v>878</v>
      </c>
      <c r="G2" s="21" t="s">
        <v>879</v>
      </c>
      <c r="H2" s="21" t="s">
        <v>880</v>
      </c>
      <c r="I2" s="21" t="s">
        <v>881</v>
      </c>
      <c r="J2" s="21" t="s">
        <v>882</v>
      </c>
      <c r="K2" s="21" t="s">
        <v>883</v>
      </c>
      <c r="L2" s="21" t="s">
        <v>884</v>
      </c>
      <c r="M2" s="21" t="s">
        <v>885</v>
      </c>
      <c r="N2" s="21" t="s">
        <v>1081</v>
      </c>
      <c r="O2" s="21" t="s">
        <v>887</v>
      </c>
      <c r="P2" s="21" t="s">
        <v>888</v>
      </c>
      <c r="Q2" s="21" t="s">
        <v>889</v>
      </c>
      <c r="R2" s="21" t="s">
        <v>890</v>
      </c>
      <c r="S2" s="21" t="s">
        <v>891</v>
      </c>
      <c r="T2" s="21" t="s">
        <v>892</v>
      </c>
      <c r="U2" s="21" t="s">
        <v>893</v>
      </c>
      <c r="V2" s="21" t="s">
        <v>894</v>
      </c>
      <c r="W2" s="21" t="s">
        <v>895</v>
      </c>
      <c r="X2" s="21" t="s">
        <v>896</v>
      </c>
      <c r="Y2" s="21" t="s">
        <v>897</v>
      </c>
      <c r="Z2" s="21" t="s">
        <v>898</v>
      </c>
      <c r="AA2" s="21" t="s">
        <v>899</v>
      </c>
      <c r="AB2" s="21" t="s">
        <v>900</v>
      </c>
      <c r="AC2" s="21" t="s">
        <v>901</v>
      </c>
      <c r="AD2" s="21" t="s">
        <v>902</v>
      </c>
      <c r="AE2" s="21" t="s">
        <v>903</v>
      </c>
      <c r="AF2" s="21" t="s">
        <v>904</v>
      </c>
      <c r="AG2" s="21" t="s">
        <v>905</v>
      </c>
      <c r="AH2" s="21" t="s">
        <v>906</v>
      </c>
      <c r="AI2" s="21" t="s">
        <v>907</v>
      </c>
      <c r="AJ2" s="21" t="s">
        <v>908</v>
      </c>
      <c r="AK2" s="21" t="s">
        <v>909</v>
      </c>
      <c r="AL2" s="21" t="s">
        <v>910</v>
      </c>
      <c r="AM2" s="21" t="s">
        <v>911</v>
      </c>
      <c r="AN2" s="21" t="s">
        <v>912</v>
      </c>
      <c r="AO2" s="21" t="s">
        <v>65</v>
      </c>
      <c r="AP2" s="21" t="s">
        <v>1083</v>
      </c>
    </row>
    <row r="3" spans="1:42" x14ac:dyDescent="0.25">
      <c r="A3" s="21"/>
      <c r="B3" s="21"/>
      <c r="C3" s="21"/>
      <c r="D3" s="21" t="s">
        <v>87</v>
      </c>
      <c r="E3" s="21" t="s">
        <v>1156</v>
      </c>
      <c r="F3" s="21" t="s">
        <v>1157</v>
      </c>
      <c r="G3" s="21" t="s">
        <v>1158</v>
      </c>
      <c r="H3" s="21" t="s">
        <v>1159</v>
      </c>
      <c r="I3" s="21" t="s">
        <v>1160</v>
      </c>
      <c r="J3" s="21" t="s">
        <v>1161</v>
      </c>
      <c r="K3" s="21" t="s">
        <v>1162</v>
      </c>
      <c r="L3" s="21" t="s">
        <v>1163</v>
      </c>
      <c r="M3" s="21" t="s">
        <v>1164</v>
      </c>
      <c r="N3" s="21" t="s">
        <v>1165</v>
      </c>
      <c r="O3" s="21" t="s">
        <v>1166</v>
      </c>
      <c r="P3" s="21" t="s">
        <v>1167</v>
      </c>
      <c r="Q3" s="21" t="s">
        <v>1168</v>
      </c>
      <c r="R3" s="21" t="s">
        <v>1169</v>
      </c>
      <c r="S3" s="21" t="s">
        <v>1170</v>
      </c>
      <c r="T3" s="21" t="s">
        <v>1171</v>
      </c>
      <c r="U3" s="21" t="s">
        <v>1172</v>
      </c>
      <c r="V3" s="21" t="s">
        <v>1173</v>
      </c>
      <c r="W3" s="21" t="s">
        <v>1174</v>
      </c>
      <c r="X3" s="21" t="s">
        <v>1175</v>
      </c>
      <c r="Y3" s="21" t="s">
        <v>1176</v>
      </c>
      <c r="Z3" s="21" t="s">
        <v>1177</v>
      </c>
      <c r="AA3" s="21" t="s">
        <v>1178</v>
      </c>
      <c r="AB3" s="21" t="s">
        <v>1179</v>
      </c>
      <c r="AC3" s="21" t="s">
        <v>1180</v>
      </c>
      <c r="AD3" s="21" t="s">
        <v>1181</v>
      </c>
      <c r="AE3" s="21" t="s">
        <v>1182</v>
      </c>
      <c r="AF3" s="21" t="s">
        <v>1183</v>
      </c>
      <c r="AG3" s="21" t="s">
        <v>1184</v>
      </c>
      <c r="AH3" s="21" t="s">
        <v>1185</v>
      </c>
      <c r="AI3" s="21" t="s">
        <v>1186</v>
      </c>
      <c r="AJ3" s="21" t="s">
        <v>1187</v>
      </c>
      <c r="AK3" s="21" t="s">
        <v>1188</v>
      </c>
      <c r="AL3" s="21" t="s">
        <v>1189</v>
      </c>
      <c r="AM3" s="21" t="s">
        <v>1190</v>
      </c>
      <c r="AN3" s="21" t="s">
        <v>1191</v>
      </c>
      <c r="AO3" s="21" t="s">
        <v>1192</v>
      </c>
      <c r="AP3" s="21" t="s">
        <v>1193</v>
      </c>
    </row>
    <row r="4" spans="1:42" x14ac:dyDescent="0.25">
      <c r="A4" s="22" t="s">
        <v>120</v>
      </c>
      <c r="B4" s="22" t="s">
        <v>121</v>
      </c>
      <c r="C4" s="22" t="s">
        <v>122</v>
      </c>
      <c r="D4" s="22" t="s">
        <v>123</v>
      </c>
      <c r="E4" s="22">
        <v>0</v>
      </c>
      <c r="F4" s="22">
        <v>13244</v>
      </c>
      <c r="G4" s="22">
        <v>0</v>
      </c>
      <c r="H4" s="22">
        <v>108724</v>
      </c>
      <c r="I4" s="22">
        <v>62609</v>
      </c>
      <c r="J4" s="22">
        <v>0</v>
      </c>
      <c r="K4" s="22">
        <v>0</v>
      </c>
      <c r="L4" s="22">
        <v>0</v>
      </c>
      <c r="M4" s="22">
        <v>0</v>
      </c>
      <c r="N4" s="22">
        <v>269826</v>
      </c>
      <c r="O4" s="22">
        <v>966201</v>
      </c>
      <c r="P4" s="22">
        <v>0</v>
      </c>
      <c r="Q4" s="22">
        <v>0</v>
      </c>
      <c r="R4" s="22">
        <v>0</v>
      </c>
      <c r="S4" s="22">
        <v>0</v>
      </c>
      <c r="T4" s="22">
        <v>17371</v>
      </c>
      <c r="U4" s="22">
        <v>414300</v>
      </c>
      <c r="V4" s="22">
        <v>7500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422798</v>
      </c>
      <c r="AJ4" s="22">
        <v>27595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2310168</v>
      </c>
    </row>
    <row r="5" spans="1:42" x14ac:dyDescent="0.25">
      <c r="A5" s="22" t="s">
        <v>120</v>
      </c>
      <c r="B5" s="22" t="s">
        <v>121</v>
      </c>
      <c r="C5" s="22" t="s">
        <v>124</v>
      </c>
      <c r="D5" s="22" t="s">
        <v>125</v>
      </c>
      <c r="E5" s="22">
        <v>0</v>
      </c>
      <c r="F5" s="22">
        <v>0</v>
      </c>
      <c r="G5" s="22">
        <v>0</v>
      </c>
      <c r="H5" s="22">
        <v>0</v>
      </c>
      <c r="I5" s="22">
        <v>46698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165524</v>
      </c>
      <c r="P5" s="22">
        <v>0</v>
      </c>
      <c r="Q5" s="22">
        <v>0</v>
      </c>
      <c r="R5" s="22">
        <v>0</v>
      </c>
      <c r="S5" s="22">
        <v>0</v>
      </c>
      <c r="T5" s="22">
        <v>28297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6333</v>
      </c>
      <c r="AG5" s="22">
        <v>0</v>
      </c>
      <c r="AH5" s="22">
        <v>0</v>
      </c>
      <c r="AI5" s="22">
        <v>143718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390570</v>
      </c>
    </row>
    <row r="6" spans="1:42" x14ac:dyDescent="0.25">
      <c r="A6" s="22" t="s">
        <v>120</v>
      </c>
      <c r="B6" s="22" t="s">
        <v>121</v>
      </c>
      <c r="C6" s="22" t="s">
        <v>126</v>
      </c>
      <c r="D6" s="22" t="s">
        <v>127</v>
      </c>
      <c r="E6" s="22">
        <v>0</v>
      </c>
      <c r="F6" s="22">
        <v>8778000</v>
      </c>
      <c r="G6" s="22">
        <v>0</v>
      </c>
      <c r="H6" s="22">
        <v>1472000</v>
      </c>
      <c r="I6" s="22">
        <v>381000</v>
      </c>
      <c r="J6" s="22">
        <v>0</v>
      </c>
      <c r="K6" s="22">
        <v>0</v>
      </c>
      <c r="L6" s="22">
        <v>0</v>
      </c>
      <c r="M6" s="22">
        <v>0</v>
      </c>
      <c r="N6" s="22">
        <v>30645000</v>
      </c>
      <c r="O6" s="22">
        <v>26164000</v>
      </c>
      <c r="P6" s="22">
        <v>0</v>
      </c>
      <c r="Q6" s="22">
        <v>22925000</v>
      </c>
      <c r="R6" s="22">
        <v>3263000</v>
      </c>
      <c r="S6" s="22">
        <v>0</v>
      </c>
      <c r="T6" s="22">
        <v>44947000</v>
      </c>
      <c r="U6" s="22">
        <v>26389000</v>
      </c>
      <c r="V6" s="22">
        <v>1121000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10427000</v>
      </c>
      <c r="AF6" s="22">
        <v>0</v>
      </c>
      <c r="AG6" s="22">
        <v>0</v>
      </c>
      <c r="AH6" s="22">
        <v>0</v>
      </c>
      <c r="AI6" s="22">
        <v>16717000</v>
      </c>
      <c r="AJ6" s="22">
        <v>1002000</v>
      </c>
      <c r="AK6" s="22">
        <v>4165000</v>
      </c>
      <c r="AL6" s="22">
        <v>2100000</v>
      </c>
      <c r="AM6" s="22">
        <v>0</v>
      </c>
      <c r="AN6" s="22">
        <v>0</v>
      </c>
      <c r="AO6" s="22">
        <v>0</v>
      </c>
      <c r="AP6" s="22">
        <v>200496000</v>
      </c>
    </row>
    <row r="7" spans="1:42" x14ac:dyDescent="0.25">
      <c r="A7" s="22" t="s">
        <v>120</v>
      </c>
      <c r="B7" s="22" t="s">
        <v>121</v>
      </c>
      <c r="C7" s="22" t="s">
        <v>128</v>
      </c>
      <c r="D7" s="22" t="s">
        <v>129</v>
      </c>
      <c r="E7" s="22">
        <v>0</v>
      </c>
      <c r="F7" s="22">
        <v>0</v>
      </c>
      <c r="G7" s="22">
        <v>0</v>
      </c>
      <c r="H7" s="22">
        <v>197327</v>
      </c>
      <c r="I7" s="22">
        <v>112434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614451</v>
      </c>
      <c r="P7" s="22">
        <v>0</v>
      </c>
      <c r="Q7" s="22">
        <v>0</v>
      </c>
      <c r="R7" s="22">
        <v>96749</v>
      </c>
      <c r="S7" s="22">
        <v>0</v>
      </c>
      <c r="T7" s="22">
        <v>81066</v>
      </c>
      <c r="U7" s="22">
        <v>247569</v>
      </c>
      <c r="V7" s="22">
        <v>32533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673821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2055950</v>
      </c>
    </row>
    <row r="8" spans="1:42" x14ac:dyDescent="0.25">
      <c r="A8" s="22" t="s">
        <v>120</v>
      </c>
      <c r="B8" s="22" t="s">
        <v>121</v>
      </c>
      <c r="C8" s="22" t="s">
        <v>130</v>
      </c>
      <c r="D8" s="22" t="s">
        <v>131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1135759</v>
      </c>
      <c r="AP8" s="22">
        <v>1135759</v>
      </c>
    </row>
    <row r="9" spans="1:42" x14ac:dyDescent="0.25">
      <c r="A9" s="22" t="s">
        <v>120</v>
      </c>
      <c r="B9" s="22" t="s">
        <v>121</v>
      </c>
      <c r="C9" s="22" t="s">
        <v>132</v>
      </c>
      <c r="D9" s="22" t="s">
        <v>133</v>
      </c>
      <c r="E9" s="22">
        <v>0</v>
      </c>
      <c r="F9" s="22">
        <v>156000</v>
      </c>
      <c r="G9" s="22">
        <v>0</v>
      </c>
      <c r="H9" s="22">
        <v>655000</v>
      </c>
      <c r="I9" s="22">
        <v>492000</v>
      </c>
      <c r="J9" s="22">
        <v>0</v>
      </c>
      <c r="K9" s="22">
        <v>0</v>
      </c>
      <c r="L9" s="22">
        <v>0</v>
      </c>
      <c r="M9" s="22">
        <v>0</v>
      </c>
      <c r="N9" s="22">
        <v>240000</v>
      </c>
      <c r="O9" s="22">
        <v>6631000</v>
      </c>
      <c r="P9" s="22">
        <v>0</v>
      </c>
      <c r="Q9" s="22">
        <v>15194000</v>
      </c>
      <c r="R9" s="22">
        <v>1441000</v>
      </c>
      <c r="S9" s="22">
        <v>0</v>
      </c>
      <c r="T9" s="22">
        <v>0</v>
      </c>
      <c r="U9" s="22">
        <v>8702000</v>
      </c>
      <c r="V9" s="22">
        <v>7999000</v>
      </c>
      <c r="W9" s="22">
        <v>0</v>
      </c>
      <c r="X9" s="22">
        <v>454000</v>
      </c>
      <c r="Y9" s="22">
        <v>0</v>
      </c>
      <c r="Z9" s="22">
        <v>0</v>
      </c>
      <c r="AA9" s="22">
        <v>0</v>
      </c>
      <c r="AB9" s="22">
        <v>0</v>
      </c>
      <c r="AC9" s="22">
        <v>123000</v>
      </c>
      <c r="AD9" s="22">
        <v>171000</v>
      </c>
      <c r="AE9" s="22">
        <v>398000</v>
      </c>
      <c r="AF9" s="22">
        <v>0</v>
      </c>
      <c r="AG9" s="22">
        <v>0</v>
      </c>
      <c r="AH9" s="22">
        <v>0</v>
      </c>
      <c r="AI9" s="22">
        <v>5315000</v>
      </c>
      <c r="AJ9" s="22">
        <v>588000</v>
      </c>
      <c r="AK9" s="22">
        <v>533000</v>
      </c>
      <c r="AL9" s="22">
        <v>0</v>
      </c>
      <c r="AM9" s="22">
        <v>0</v>
      </c>
      <c r="AN9" s="22">
        <v>0</v>
      </c>
      <c r="AO9" s="22">
        <v>0</v>
      </c>
      <c r="AP9" s="22">
        <v>49092000</v>
      </c>
    </row>
    <row r="10" spans="1:42" x14ac:dyDescent="0.25">
      <c r="A10" s="22" t="s">
        <v>120</v>
      </c>
      <c r="B10" s="22" t="s">
        <v>121</v>
      </c>
      <c r="C10" s="22" t="s">
        <v>134</v>
      </c>
      <c r="D10" s="22" t="s">
        <v>135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40350</v>
      </c>
      <c r="P10" s="22">
        <v>0</v>
      </c>
      <c r="Q10" s="22">
        <v>0</v>
      </c>
      <c r="R10" s="22">
        <v>0</v>
      </c>
      <c r="S10" s="22">
        <v>0</v>
      </c>
      <c r="T10" s="22">
        <v>87460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616143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743953</v>
      </c>
    </row>
    <row r="11" spans="1:42" x14ac:dyDescent="0.25">
      <c r="A11" s="22" t="s">
        <v>120</v>
      </c>
      <c r="B11" s="22" t="s">
        <v>121</v>
      </c>
      <c r="C11" s="22" t="s">
        <v>136</v>
      </c>
      <c r="D11" s="22" t="s">
        <v>137</v>
      </c>
      <c r="E11" s="22">
        <v>0</v>
      </c>
      <c r="F11" s="22">
        <v>149861</v>
      </c>
      <c r="G11" s="22">
        <v>0</v>
      </c>
      <c r="H11" s="22">
        <v>443878</v>
      </c>
      <c r="I11" s="22">
        <v>73065</v>
      </c>
      <c r="J11" s="22">
        <v>0</v>
      </c>
      <c r="K11" s="22">
        <v>0</v>
      </c>
      <c r="L11" s="22">
        <v>0</v>
      </c>
      <c r="M11" s="22">
        <v>0</v>
      </c>
      <c r="N11" s="22">
        <v>187508</v>
      </c>
      <c r="O11" s="22">
        <v>763423</v>
      </c>
      <c r="P11" s="22">
        <v>227425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10556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61636</v>
      </c>
      <c r="AF11" s="22">
        <v>0</v>
      </c>
      <c r="AG11" s="22">
        <v>0</v>
      </c>
      <c r="AH11" s="22">
        <v>0</v>
      </c>
      <c r="AI11" s="22">
        <v>948971</v>
      </c>
      <c r="AJ11" s="22">
        <v>163161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3029484</v>
      </c>
    </row>
    <row r="12" spans="1:42" x14ac:dyDescent="0.25">
      <c r="A12" s="22" t="s">
        <v>120</v>
      </c>
      <c r="B12" s="22" t="s">
        <v>121</v>
      </c>
      <c r="C12" s="22" t="s">
        <v>138</v>
      </c>
      <c r="D12" s="22" t="s">
        <v>139</v>
      </c>
      <c r="E12" s="22">
        <v>0</v>
      </c>
      <c r="F12" s="22">
        <v>167312</v>
      </c>
      <c r="G12" s="22">
        <v>0</v>
      </c>
      <c r="H12" s="22">
        <v>0</v>
      </c>
      <c r="I12" s="22">
        <v>59447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487753</v>
      </c>
      <c r="P12" s="22">
        <v>0</v>
      </c>
      <c r="Q12" s="22">
        <v>0</v>
      </c>
      <c r="R12" s="22">
        <v>14168</v>
      </c>
      <c r="S12" s="22">
        <v>0</v>
      </c>
      <c r="T12" s="22">
        <v>36680</v>
      </c>
      <c r="U12" s="22">
        <v>99709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1209319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2074388</v>
      </c>
    </row>
    <row r="13" spans="1:42" x14ac:dyDescent="0.25">
      <c r="A13" s="22" t="s">
        <v>120</v>
      </c>
      <c r="B13" s="22" t="s">
        <v>121</v>
      </c>
      <c r="C13" s="22" t="s">
        <v>140</v>
      </c>
      <c r="D13" s="22" t="s">
        <v>141</v>
      </c>
      <c r="E13" s="22">
        <v>0</v>
      </c>
      <c r="F13" s="22">
        <v>102000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675000</v>
      </c>
      <c r="O13" s="22">
        <v>124000</v>
      </c>
      <c r="P13" s="22">
        <v>0</v>
      </c>
      <c r="Q13" s="22">
        <v>0</v>
      </c>
      <c r="R13" s="22">
        <v>0</v>
      </c>
      <c r="S13" s="22">
        <v>0</v>
      </c>
      <c r="T13" s="22">
        <v>1678000</v>
      </c>
      <c r="U13" s="22">
        <v>2187000</v>
      </c>
      <c r="V13" s="22">
        <v>2076000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327000</v>
      </c>
      <c r="AE13" s="22">
        <v>0</v>
      </c>
      <c r="AF13" s="22">
        <v>0</v>
      </c>
      <c r="AG13" s="22">
        <v>0</v>
      </c>
      <c r="AH13" s="22">
        <v>0</v>
      </c>
      <c r="AI13" s="22">
        <v>40000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7209000</v>
      </c>
    </row>
    <row r="14" spans="1:42" x14ac:dyDescent="0.25">
      <c r="A14" s="22" t="s">
        <v>120</v>
      </c>
      <c r="B14" s="22" t="s">
        <v>121</v>
      </c>
      <c r="C14" s="22" t="s">
        <v>142</v>
      </c>
      <c r="D14" s="22" t="s">
        <v>143</v>
      </c>
      <c r="E14" s="22">
        <v>0</v>
      </c>
      <c r="F14" s="22">
        <v>1154000</v>
      </c>
      <c r="G14" s="22">
        <v>0</v>
      </c>
      <c r="H14" s="22">
        <v>176000</v>
      </c>
      <c r="I14" s="22">
        <v>40000</v>
      </c>
      <c r="J14" s="22">
        <v>0</v>
      </c>
      <c r="K14" s="22">
        <v>0</v>
      </c>
      <c r="L14" s="22">
        <v>0</v>
      </c>
      <c r="M14" s="22">
        <v>0</v>
      </c>
      <c r="N14" s="22">
        <v>397000</v>
      </c>
      <c r="O14" s="22">
        <v>831000</v>
      </c>
      <c r="P14" s="22">
        <v>126000</v>
      </c>
      <c r="Q14" s="22">
        <v>0</v>
      </c>
      <c r="R14" s="22">
        <v>0</v>
      </c>
      <c r="S14" s="22">
        <v>0</v>
      </c>
      <c r="T14" s="22">
        <v>2679000</v>
      </c>
      <c r="U14" s="22">
        <v>1792000</v>
      </c>
      <c r="V14" s="22">
        <v>249000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246000</v>
      </c>
      <c r="AJ14" s="22">
        <v>52000</v>
      </c>
      <c r="AK14" s="22">
        <v>0</v>
      </c>
      <c r="AL14" s="22">
        <v>0</v>
      </c>
      <c r="AM14" s="22">
        <v>4294000</v>
      </c>
      <c r="AN14" s="22">
        <v>6127000</v>
      </c>
      <c r="AO14" s="22">
        <v>0</v>
      </c>
      <c r="AP14" s="22">
        <v>18163000</v>
      </c>
    </row>
    <row r="15" spans="1:42" x14ac:dyDescent="0.25">
      <c r="A15" s="22" t="s">
        <v>120</v>
      </c>
      <c r="B15" s="22" t="s">
        <v>121</v>
      </c>
      <c r="C15" s="22" t="s">
        <v>144</v>
      </c>
      <c r="D15" s="22" t="s">
        <v>145</v>
      </c>
      <c r="E15" s="22">
        <v>0</v>
      </c>
      <c r="F15" s="22">
        <v>93990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219168</v>
      </c>
      <c r="M15" s="22">
        <v>0</v>
      </c>
      <c r="N15" s="22">
        <v>122031</v>
      </c>
      <c r="O15" s="22">
        <v>2698168</v>
      </c>
      <c r="P15" s="22">
        <v>0</v>
      </c>
      <c r="Q15" s="22">
        <v>0</v>
      </c>
      <c r="R15" s="22">
        <v>0</v>
      </c>
      <c r="S15" s="22">
        <v>0</v>
      </c>
      <c r="T15" s="22">
        <v>1349915</v>
      </c>
      <c r="U15" s="22">
        <v>1119258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8682</v>
      </c>
      <c r="AF15" s="22">
        <v>0</v>
      </c>
      <c r="AG15" s="22">
        <v>0</v>
      </c>
      <c r="AH15" s="22">
        <v>0</v>
      </c>
      <c r="AI15" s="22">
        <v>707946</v>
      </c>
      <c r="AJ15" s="22">
        <v>43265</v>
      </c>
      <c r="AK15" s="22">
        <v>0</v>
      </c>
      <c r="AL15" s="22">
        <v>0</v>
      </c>
      <c r="AM15" s="22">
        <v>0</v>
      </c>
      <c r="AN15" s="22">
        <v>549990</v>
      </c>
      <c r="AO15" s="22">
        <v>0</v>
      </c>
      <c r="AP15" s="22">
        <v>6912413</v>
      </c>
    </row>
    <row r="16" spans="1:42" x14ac:dyDescent="0.25">
      <c r="A16" s="22" t="s">
        <v>120</v>
      </c>
      <c r="B16" s="22" t="s">
        <v>121</v>
      </c>
      <c r="C16" s="22" t="s">
        <v>146</v>
      </c>
      <c r="D16" s="22" t="s">
        <v>147</v>
      </c>
      <c r="E16" s="22">
        <v>0</v>
      </c>
      <c r="F16" s="22">
        <v>251936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155945</v>
      </c>
      <c r="P16" s="22">
        <v>0</v>
      </c>
      <c r="Q16" s="22">
        <v>0</v>
      </c>
      <c r="R16" s="22">
        <v>0</v>
      </c>
      <c r="S16" s="22">
        <v>0</v>
      </c>
      <c r="T16" s="22">
        <v>122093</v>
      </c>
      <c r="U16" s="22">
        <v>13528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457752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210609</v>
      </c>
      <c r="AP16" s="22">
        <v>1211863</v>
      </c>
    </row>
    <row r="17" spans="1:42" x14ac:dyDescent="0.25">
      <c r="A17" s="22" t="s">
        <v>120</v>
      </c>
      <c r="B17" s="22" t="s">
        <v>121</v>
      </c>
      <c r="C17" s="22" t="s">
        <v>148</v>
      </c>
      <c r="D17" s="22" t="s">
        <v>149</v>
      </c>
      <c r="E17" s="22">
        <v>0</v>
      </c>
      <c r="F17" s="22">
        <v>86459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4529738</v>
      </c>
      <c r="P17" s="22">
        <v>0</v>
      </c>
      <c r="Q17" s="22">
        <v>0</v>
      </c>
      <c r="R17" s="22">
        <v>0</v>
      </c>
      <c r="S17" s="22">
        <v>0</v>
      </c>
      <c r="T17" s="22">
        <v>30802</v>
      </c>
      <c r="U17" s="22">
        <v>1186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4648185</v>
      </c>
    </row>
    <row r="18" spans="1:42" x14ac:dyDescent="0.25">
      <c r="A18" s="22" t="s">
        <v>120</v>
      </c>
      <c r="B18" s="22" t="s">
        <v>121</v>
      </c>
      <c r="C18" s="22" t="s">
        <v>150</v>
      </c>
      <c r="D18" s="22" t="s">
        <v>151</v>
      </c>
      <c r="E18" s="22">
        <v>0</v>
      </c>
      <c r="F18" s="22">
        <v>108302</v>
      </c>
      <c r="G18" s="22">
        <v>0</v>
      </c>
      <c r="H18" s="22">
        <v>73279</v>
      </c>
      <c r="I18" s="22">
        <v>46129</v>
      </c>
      <c r="J18" s="22">
        <v>0</v>
      </c>
      <c r="K18" s="22">
        <v>0</v>
      </c>
      <c r="L18" s="22">
        <v>0</v>
      </c>
      <c r="M18" s="22">
        <v>0</v>
      </c>
      <c r="N18" s="22">
        <v>36210</v>
      </c>
      <c r="O18" s="22">
        <v>332964</v>
      </c>
      <c r="P18" s="22">
        <v>513</v>
      </c>
      <c r="Q18" s="22">
        <v>0</v>
      </c>
      <c r="R18" s="22">
        <v>2551</v>
      </c>
      <c r="S18" s="22">
        <v>0</v>
      </c>
      <c r="T18" s="22">
        <v>3739756</v>
      </c>
      <c r="U18" s="22">
        <v>20555</v>
      </c>
      <c r="V18" s="22">
        <v>250232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8756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10708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4629955</v>
      </c>
    </row>
    <row r="19" spans="1:42" x14ac:dyDescent="0.25">
      <c r="A19" s="22" t="s">
        <v>120</v>
      </c>
      <c r="B19" s="22" t="s">
        <v>152</v>
      </c>
      <c r="C19" s="22" t="s">
        <v>153</v>
      </c>
      <c r="D19" s="22" t="s">
        <v>154</v>
      </c>
      <c r="E19" s="22">
        <v>0</v>
      </c>
      <c r="F19" s="22">
        <v>0</v>
      </c>
      <c r="G19" s="22">
        <v>0</v>
      </c>
      <c r="H19" s="22">
        <v>0</v>
      </c>
      <c r="I19" s="22">
        <v>57756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214985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272741</v>
      </c>
    </row>
    <row r="20" spans="1:42" x14ac:dyDescent="0.25">
      <c r="A20" s="22" t="s">
        <v>120</v>
      </c>
      <c r="B20" s="22" t="s">
        <v>152</v>
      </c>
      <c r="C20" s="22" t="s">
        <v>155</v>
      </c>
      <c r="D20" s="22" t="s">
        <v>156</v>
      </c>
      <c r="E20" s="22">
        <v>0</v>
      </c>
      <c r="F20" s="22">
        <v>0</v>
      </c>
      <c r="G20" s="22">
        <v>0</v>
      </c>
      <c r="H20" s="22">
        <v>0</v>
      </c>
      <c r="I20" s="22">
        <v>97747</v>
      </c>
      <c r="J20" s="22">
        <v>0</v>
      </c>
      <c r="K20" s="22">
        <v>0</v>
      </c>
      <c r="L20" s="22">
        <v>0</v>
      </c>
      <c r="M20" s="22">
        <v>0</v>
      </c>
      <c r="N20" s="22">
        <v>16126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56941</v>
      </c>
      <c r="U20" s="22">
        <v>259081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20982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450877</v>
      </c>
    </row>
    <row r="21" spans="1:42" x14ac:dyDescent="0.25">
      <c r="A21" s="22" t="s">
        <v>120</v>
      </c>
      <c r="B21" s="22" t="s">
        <v>152</v>
      </c>
      <c r="C21" s="22" t="s">
        <v>157</v>
      </c>
      <c r="D21" s="22" t="s">
        <v>158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383994</v>
      </c>
      <c r="P21" s="22">
        <v>0</v>
      </c>
      <c r="Q21" s="22">
        <v>0</v>
      </c>
      <c r="R21" s="22">
        <v>0</v>
      </c>
      <c r="S21" s="22">
        <v>0</v>
      </c>
      <c r="T21" s="22">
        <v>769973</v>
      </c>
      <c r="U21" s="22">
        <v>162082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1316049</v>
      </c>
    </row>
    <row r="22" spans="1:42" x14ac:dyDescent="0.25">
      <c r="A22" s="22" t="s">
        <v>120</v>
      </c>
      <c r="B22" s="22" t="s">
        <v>152</v>
      </c>
      <c r="C22" s="22" t="s">
        <v>159</v>
      </c>
      <c r="D22" s="22" t="s">
        <v>160</v>
      </c>
      <c r="E22" s="22">
        <v>0</v>
      </c>
      <c r="F22" s="22">
        <v>329564</v>
      </c>
      <c r="G22" s="22">
        <v>0</v>
      </c>
      <c r="H22" s="22">
        <v>63323</v>
      </c>
      <c r="I22" s="22">
        <v>354957</v>
      </c>
      <c r="J22" s="22">
        <v>0</v>
      </c>
      <c r="K22" s="22">
        <v>0</v>
      </c>
      <c r="L22" s="22">
        <v>0</v>
      </c>
      <c r="M22" s="22">
        <v>0</v>
      </c>
      <c r="N22" s="22">
        <v>1981755</v>
      </c>
      <c r="O22" s="22">
        <v>1855785</v>
      </c>
      <c r="P22" s="22">
        <v>0</v>
      </c>
      <c r="Q22" s="22">
        <v>333331</v>
      </c>
      <c r="R22" s="22">
        <v>127855</v>
      </c>
      <c r="S22" s="22">
        <v>0</v>
      </c>
      <c r="T22" s="22">
        <v>923261</v>
      </c>
      <c r="U22" s="22">
        <v>527893</v>
      </c>
      <c r="V22" s="22">
        <v>0</v>
      </c>
      <c r="W22" s="22">
        <v>260832</v>
      </c>
      <c r="X22" s="22">
        <v>0</v>
      </c>
      <c r="Y22" s="22">
        <v>0</v>
      </c>
      <c r="Z22" s="22">
        <v>0</v>
      </c>
      <c r="AA22" s="22">
        <v>0</v>
      </c>
      <c r="AB22" s="22">
        <v>10747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2242973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9012276</v>
      </c>
    </row>
    <row r="23" spans="1:42" x14ac:dyDescent="0.25">
      <c r="A23" s="22" t="s">
        <v>120</v>
      </c>
      <c r="B23" s="22" t="s">
        <v>152</v>
      </c>
      <c r="C23" s="22" t="s">
        <v>161</v>
      </c>
      <c r="D23" s="22" t="s">
        <v>162</v>
      </c>
      <c r="E23" s="22">
        <v>11691</v>
      </c>
      <c r="F23" s="22">
        <v>182323</v>
      </c>
      <c r="G23" s="22">
        <v>0</v>
      </c>
      <c r="H23" s="22">
        <v>12293</v>
      </c>
      <c r="I23" s="22">
        <v>752416</v>
      </c>
      <c r="J23" s="22">
        <v>0</v>
      </c>
      <c r="K23" s="22">
        <v>0</v>
      </c>
      <c r="L23" s="22">
        <v>0</v>
      </c>
      <c r="M23" s="22">
        <v>0</v>
      </c>
      <c r="N23" s="22">
        <v>17350</v>
      </c>
      <c r="O23" s="22">
        <v>1309069</v>
      </c>
      <c r="P23" s="22">
        <v>0</v>
      </c>
      <c r="Q23" s="22">
        <v>31808</v>
      </c>
      <c r="R23" s="22">
        <v>29967</v>
      </c>
      <c r="S23" s="22">
        <v>0</v>
      </c>
      <c r="T23" s="22">
        <v>1236139</v>
      </c>
      <c r="U23" s="22">
        <v>289161</v>
      </c>
      <c r="V23" s="22">
        <v>254079</v>
      </c>
      <c r="W23" s="22">
        <v>0</v>
      </c>
      <c r="X23" s="22">
        <v>0</v>
      </c>
      <c r="Y23" s="22">
        <v>0</v>
      </c>
      <c r="Z23" s="22">
        <v>29080</v>
      </c>
      <c r="AA23" s="22">
        <v>0</v>
      </c>
      <c r="AB23" s="22">
        <v>0</v>
      </c>
      <c r="AC23" s="22">
        <v>0</v>
      </c>
      <c r="AD23" s="22">
        <v>17141</v>
      </c>
      <c r="AE23" s="22">
        <v>0</v>
      </c>
      <c r="AF23" s="22">
        <v>0</v>
      </c>
      <c r="AG23" s="22">
        <v>0</v>
      </c>
      <c r="AH23" s="22">
        <v>0</v>
      </c>
      <c r="AI23" s="22">
        <v>2243906</v>
      </c>
      <c r="AJ23" s="22">
        <v>40169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6456592</v>
      </c>
    </row>
    <row r="24" spans="1:42" x14ac:dyDescent="0.25">
      <c r="A24" s="22" t="s">
        <v>120</v>
      </c>
      <c r="B24" s="22" t="s">
        <v>163</v>
      </c>
      <c r="C24" s="22" t="s">
        <v>164</v>
      </c>
      <c r="D24" s="22" t="s">
        <v>165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</row>
    <row r="25" spans="1:42" x14ac:dyDescent="0.25">
      <c r="A25" s="22" t="s">
        <v>120</v>
      </c>
      <c r="B25" s="22" t="s">
        <v>163</v>
      </c>
      <c r="C25" s="22" t="s">
        <v>166</v>
      </c>
      <c r="D25" s="22" t="s">
        <v>167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5508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5508</v>
      </c>
    </row>
    <row r="26" spans="1:42" x14ac:dyDescent="0.25">
      <c r="A26" s="22" t="s">
        <v>120</v>
      </c>
      <c r="B26" s="22" t="s">
        <v>163</v>
      </c>
      <c r="C26" s="22" t="s">
        <v>168</v>
      </c>
      <c r="D26" s="22" t="s">
        <v>169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52879</v>
      </c>
      <c r="U26" s="22">
        <v>24884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10703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88466</v>
      </c>
    </row>
    <row r="27" spans="1:42" x14ac:dyDescent="0.25">
      <c r="A27" s="22" t="s">
        <v>120</v>
      </c>
      <c r="B27" s="22" t="s">
        <v>163</v>
      </c>
      <c r="C27" s="22" t="s">
        <v>170</v>
      </c>
      <c r="D27" s="22" t="s">
        <v>171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</row>
    <row r="28" spans="1:42" x14ac:dyDescent="0.25">
      <c r="A28" s="22" t="s">
        <v>120</v>
      </c>
      <c r="B28" s="22" t="s">
        <v>163</v>
      </c>
      <c r="C28" s="22" t="s">
        <v>172</v>
      </c>
      <c r="D28" s="22" t="s">
        <v>173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26837</v>
      </c>
      <c r="U28" s="22">
        <v>26838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53675</v>
      </c>
    </row>
    <row r="29" spans="1:42" x14ac:dyDescent="0.25">
      <c r="A29" s="22" t="s">
        <v>120</v>
      </c>
      <c r="B29" s="22" t="s">
        <v>163</v>
      </c>
      <c r="C29" s="22" t="s">
        <v>174</v>
      </c>
      <c r="D29" s="22" t="s">
        <v>175</v>
      </c>
      <c r="E29" s="22">
        <v>0</v>
      </c>
      <c r="F29" s="22">
        <v>0</v>
      </c>
      <c r="G29" s="22">
        <v>0</v>
      </c>
      <c r="H29" s="22">
        <v>0</v>
      </c>
      <c r="I29" s="22">
        <v>10328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10328</v>
      </c>
    </row>
    <row r="30" spans="1:42" x14ac:dyDescent="0.25">
      <c r="A30" s="22" t="s">
        <v>120</v>
      </c>
      <c r="B30" s="22" t="s">
        <v>163</v>
      </c>
      <c r="C30" s="22" t="s">
        <v>176</v>
      </c>
      <c r="D30" s="22" t="s">
        <v>177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120</v>
      </c>
      <c r="B31" s="22" t="s">
        <v>163</v>
      </c>
      <c r="C31" s="22" t="s">
        <v>178</v>
      </c>
      <c r="D31" s="22" t="s">
        <v>179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387945</v>
      </c>
      <c r="P31" s="22">
        <v>0</v>
      </c>
      <c r="Q31" s="22">
        <v>0</v>
      </c>
      <c r="R31" s="22">
        <v>0</v>
      </c>
      <c r="S31" s="22">
        <v>0</v>
      </c>
      <c r="T31" s="22">
        <v>28425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297516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713886</v>
      </c>
    </row>
    <row r="32" spans="1:42" x14ac:dyDescent="0.25">
      <c r="A32" s="22" t="s">
        <v>120</v>
      </c>
      <c r="B32" s="22" t="s">
        <v>163</v>
      </c>
      <c r="C32" s="22" t="s">
        <v>180</v>
      </c>
      <c r="D32" s="22" t="s">
        <v>181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659538</v>
      </c>
      <c r="P32" s="22">
        <v>0</v>
      </c>
      <c r="Q32" s="22">
        <v>0</v>
      </c>
      <c r="R32" s="22">
        <v>0</v>
      </c>
      <c r="S32" s="22">
        <v>0</v>
      </c>
      <c r="T32" s="22">
        <v>2348</v>
      </c>
      <c r="U32" s="22">
        <v>5156</v>
      </c>
      <c r="V32" s="22">
        <v>9686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676728</v>
      </c>
    </row>
    <row r="33" spans="1:42" x14ac:dyDescent="0.25">
      <c r="A33" s="22" t="s">
        <v>120</v>
      </c>
      <c r="B33" s="22" t="s">
        <v>163</v>
      </c>
      <c r="C33" s="22" t="s">
        <v>182</v>
      </c>
      <c r="D33" s="22" t="s">
        <v>183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2183288</v>
      </c>
      <c r="P33" s="22">
        <v>0</v>
      </c>
      <c r="Q33" s="22">
        <v>0</v>
      </c>
      <c r="R33" s="22">
        <v>0</v>
      </c>
      <c r="S33" s="22">
        <v>0</v>
      </c>
      <c r="T33" s="22">
        <v>3203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2186491</v>
      </c>
    </row>
    <row r="34" spans="1:42" x14ac:dyDescent="0.25">
      <c r="A34" s="22" t="s">
        <v>120</v>
      </c>
      <c r="B34" s="22" t="s">
        <v>163</v>
      </c>
      <c r="C34" s="22" t="s">
        <v>184</v>
      </c>
      <c r="D34" s="22" t="s">
        <v>185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</row>
    <row r="35" spans="1:42" x14ac:dyDescent="0.25">
      <c r="A35" s="22" t="s">
        <v>120</v>
      </c>
      <c r="B35" s="22" t="s">
        <v>163</v>
      </c>
      <c r="C35" s="22" t="s">
        <v>186</v>
      </c>
      <c r="D35" s="22" t="s">
        <v>187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</row>
    <row r="36" spans="1:42" x14ac:dyDescent="0.25">
      <c r="A36" s="22" t="s">
        <v>120</v>
      </c>
      <c r="B36" s="22" t="s">
        <v>163</v>
      </c>
      <c r="C36" s="22" t="s">
        <v>188</v>
      </c>
      <c r="D36" s="22" t="s">
        <v>189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</row>
    <row r="37" spans="1:42" x14ac:dyDescent="0.25">
      <c r="A37" s="22" t="s">
        <v>120</v>
      </c>
      <c r="B37" s="22" t="s">
        <v>163</v>
      </c>
      <c r="C37" s="22" t="s">
        <v>190</v>
      </c>
      <c r="D37" s="22" t="s">
        <v>191</v>
      </c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>
        <v>2094</v>
      </c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>
        <v>2094</v>
      </c>
    </row>
    <row r="38" spans="1:42" x14ac:dyDescent="0.25">
      <c r="A38" s="22" t="s">
        <v>120</v>
      </c>
      <c r="B38" s="22" t="s">
        <v>163</v>
      </c>
      <c r="C38" s="22" t="s">
        <v>192</v>
      </c>
      <c r="D38" s="22" t="s">
        <v>193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</row>
    <row r="39" spans="1:42" x14ac:dyDescent="0.25">
      <c r="A39" s="22" t="s">
        <v>120</v>
      </c>
      <c r="B39" s="22" t="s">
        <v>163</v>
      </c>
      <c r="C39" s="22" t="s">
        <v>194</v>
      </c>
      <c r="D39" s="22" t="s">
        <v>195</v>
      </c>
      <c r="E39" s="22">
        <v>0</v>
      </c>
      <c r="F39" s="22">
        <v>46557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46557</v>
      </c>
    </row>
    <row r="40" spans="1:42" x14ac:dyDescent="0.25">
      <c r="A40" s="22" t="s">
        <v>120</v>
      </c>
      <c r="B40" s="22" t="s">
        <v>163</v>
      </c>
      <c r="C40" s="22" t="s">
        <v>196</v>
      </c>
      <c r="D40" s="22" t="s">
        <v>197</v>
      </c>
      <c r="E40" s="22"/>
      <c r="F40" s="22">
        <v>24444</v>
      </c>
      <c r="G40" s="22"/>
      <c r="H40" s="22"/>
      <c r="I40" s="22">
        <v>20069</v>
      </c>
      <c r="J40" s="22"/>
      <c r="K40" s="22"/>
      <c r="L40" s="22"/>
      <c r="M40" s="22"/>
      <c r="N40" s="22"/>
      <c r="O40" s="22">
        <v>507631</v>
      </c>
      <c r="P40" s="22"/>
      <c r="Q40" s="22"/>
      <c r="R40" s="22"/>
      <c r="S40" s="22"/>
      <c r="T40" s="22">
        <v>54305</v>
      </c>
      <c r="U40" s="22">
        <v>19393</v>
      </c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>
        <v>625842</v>
      </c>
    </row>
    <row r="41" spans="1:42" x14ac:dyDescent="0.25">
      <c r="A41" s="22" t="s">
        <v>120</v>
      </c>
      <c r="B41" s="22" t="s">
        <v>163</v>
      </c>
      <c r="C41" s="22" t="s">
        <v>198</v>
      </c>
      <c r="D41" s="22" t="s">
        <v>199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4638</v>
      </c>
      <c r="U41" s="22">
        <v>0</v>
      </c>
      <c r="V41" s="22">
        <v>2662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7300</v>
      </c>
    </row>
    <row r="42" spans="1:42" x14ac:dyDescent="0.25">
      <c r="A42" s="22" t="s">
        <v>120</v>
      </c>
      <c r="B42" s="22" t="s">
        <v>163</v>
      </c>
      <c r="C42" s="22" t="s">
        <v>200</v>
      </c>
      <c r="D42" s="22" t="s">
        <v>201</v>
      </c>
      <c r="E42" s="22">
        <v>0</v>
      </c>
      <c r="F42" s="22">
        <v>940470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880113</v>
      </c>
      <c r="P42" s="22">
        <v>0</v>
      </c>
      <c r="Q42" s="22">
        <v>0</v>
      </c>
      <c r="R42" s="22">
        <v>0</v>
      </c>
      <c r="S42" s="22">
        <v>0</v>
      </c>
      <c r="T42" s="22">
        <v>310964</v>
      </c>
      <c r="U42" s="22">
        <v>9017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220883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2361447</v>
      </c>
    </row>
    <row r="43" spans="1:42" x14ac:dyDescent="0.25">
      <c r="A43" s="22" t="s">
        <v>120</v>
      </c>
      <c r="B43" s="22" t="s">
        <v>163</v>
      </c>
      <c r="C43" s="22" t="s">
        <v>202</v>
      </c>
      <c r="D43" s="22" t="s">
        <v>203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11017</v>
      </c>
      <c r="U43" s="22">
        <v>11016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22033</v>
      </c>
    </row>
    <row r="44" spans="1:42" x14ac:dyDescent="0.25">
      <c r="A44" s="22" t="s">
        <v>120</v>
      </c>
      <c r="B44" s="22" t="s">
        <v>163</v>
      </c>
      <c r="C44" s="22" t="s">
        <v>204</v>
      </c>
      <c r="D44" s="22" t="s">
        <v>205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917610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917610</v>
      </c>
    </row>
    <row r="45" spans="1:42" x14ac:dyDescent="0.25">
      <c r="A45" s="22" t="s">
        <v>120</v>
      </c>
      <c r="B45" s="22" t="s">
        <v>163</v>
      </c>
      <c r="C45" s="22" t="s">
        <v>206</v>
      </c>
      <c r="D45" s="22" t="s">
        <v>207</v>
      </c>
      <c r="E45" s="22">
        <v>0</v>
      </c>
      <c r="F45" s="22">
        <v>0</v>
      </c>
      <c r="G45" s="22">
        <v>1043648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1043648</v>
      </c>
    </row>
    <row r="46" spans="1:42" x14ac:dyDescent="0.25">
      <c r="A46" s="22" t="s">
        <v>120</v>
      </c>
      <c r="B46" s="22" t="s">
        <v>163</v>
      </c>
      <c r="C46" s="22" t="s">
        <v>208</v>
      </c>
      <c r="D46" s="22" t="s">
        <v>209</v>
      </c>
      <c r="E46" s="22">
        <v>0</v>
      </c>
      <c r="F46" s="22">
        <v>0</v>
      </c>
      <c r="G46" s="22">
        <v>0</v>
      </c>
      <c r="H46" s="22">
        <v>0</v>
      </c>
      <c r="I46" s="22">
        <v>285424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32771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318195</v>
      </c>
    </row>
    <row r="47" spans="1:42" x14ac:dyDescent="0.25">
      <c r="A47" s="22" t="s">
        <v>120</v>
      </c>
      <c r="B47" s="22" t="s">
        <v>163</v>
      </c>
      <c r="C47" s="22" t="s">
        <v>210</v>
      </c>
      <c r="D47" s="22" t="s">
        <v>211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</row>
    <row r="48" spans="1:42" x14ac:dyDescent="0.25">
      <c r="A48" s="22" t="s">
        <v>120</v>
      </c>
      <c r="B48" s="22" t="s">
        <v>163</v>
      </c>
      <c r="C48" s="22" t="s">
        <v>212</v>
      </c>
      <c r="D48" s="22" t="s">
        <v>213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</row>
    <row r="49" spans="1:42" x14ac:dyDescent="0.25">
      <c r="A49" s="22" t="s">
        <v>120</v>
      </c>
      <c r="B49" s="22" t="s">
        <v>163</v>
      </c>
      <c r="C49" s="22" t="s">
        <v>214</v>
      </c>
      <c r="D49" s="22" t="s">
        <v>215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159837</v>
      </c>
      <c r="U49" s="22">
        <v>558744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299745</v>
      </c>
      <c r="AP49" s="22">
        <v>1018326</v>
      </c>
    </row>
    <row r="50" spans="1:42" x14ac:dyDescent="0.25">
      <c r="A50" s="22" t="s">
        <v>120</v>
      </c>
      <c r="B50" s="22" t="s">
        <v>163</v>
      </c>
      <c r="C50" s="22" t="s">
        <v>216</v>
      </c>
      <c r="D50" s="22" t="s">
        <v>217</v>
      </c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>
        <v>101340</v>
      </c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>
        <v>101340</v>
      </c>
    </row>
    <row r="51" spans="1:42" x14ac:dyDescent="0.25">
      <c r="A51" s="22" t="s">
        <v>120</v>
      </c>
      <c r="B51" s="22" t="s">
        <v>163</v>
      </c>
      <c r="C51" s="22" t="s">
        <v>218</v>
      </c>
      <c r="D51" s="22" t="s">
        <v>219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213595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213595</v>
      </c>
    </row>
    <row r="52" spans="1:42" x14ac:dyDescent="0.25">
      <c r="A52" s="22" t="s">
        <v>120</v>
      </c>
      <c r="B52" s="22" t="s">
        <v>163</v>
      </c>
      <c r="C52" s="22" t="s">
        <v>220</v>
      </c>
      <c r="D52" s="22" t="s">
        <v>221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3046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3046</v>
      </c>
    </row>
    <row r="53" spans="1:42" x14ac:dyDescent="0.25">
      <c r="A53" s="22" t="s">
        <v>120</v>
      </c>
      <c r="B53" s="22" t="s">
        <v>163</v>
      </c>
      <c r="C53" s="22" t="s">
        <v>222</v>
      </c>
      <c r="D53" s="22" t="s">
        <v>223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76641</v>
      </c>
      <c r="AP53" s="22">
        <v>76641</v>
      </c>
    </row>
    <row r="54" spans="1:42" x14ac:dyDescent="0.25">
      <c r="A54" s="22" t="s">
        <v>120</v>
      </c>
      <c r="B54" s="22" t="s">
        <v>163</v>
      </c>
      <c r="C54" s="22" t="s">
        <v>224</v>
      </c>
      <c r="D54" s="22" t="s">
        <v>225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9972</v>
      </c>
      <c r="U54" s="22">
        <v>65447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75419</v>
      </c>
    </row>
    <row r="55" spans="1:42" x14ac:dyDescent="0.25">
      <c r="A55" s="22" t="s">
        <v>120</v>
      </c>
      <c r="B55" s="22" t="s">
        <v>163</v>
      </c>
      <c r="C55" s="22" t="s">
        <v>226</v>
      </c>
      <c r="D55" s="22" t="s">
        <v>227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138567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138567</v>
      </c>
    </row>
    <row r="56" spans="1:42" x14ac:dyDescent="0.25">
      <c r="A56" s="22" t="s">
        <v>120</v>
      </c>
      <c r="B56" s="22" t="s">
        <v>163</v>
      </c>
      <c r="C56" s="22" t="s">
        <v>228</v>
      </c>
      <c r="D56" s="22" t="s">
        <v>229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2159</v>
      </c>
      <c r="U56" s="22">
        <v>4200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6359</v>
      </c>
    </row>
    <row r="57" spans="1:42" x14ac:dyDescent="0.25">
      <c r="A57" s="22" t="s">
        <v>120</v>
      </c>
      <c r="B57" s="22" t="s">
        <v>163</v>
      </c>
      <c r="C57" s="22" t="s">
        <v>230</v>
      </c>
      <c r="D57" s="22" t="s">
        <v>231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24271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24271</v>
      </c>
    </row>
    <row r="58" spans="1:42" x14ac:dyDescent="0.25">
      <c r="A58" s="22" t="s">
        <v>120</v>
      </c>
      <c r="B58" s="22" t="s">
        <v>163</v>
      </c>
      <c r="C58" s="22" t="s">
        <v>232</v>
      </c>
      <c r="D58" s="22" t="s">
        <v>233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</row>
    <row r="59" spans="1:42" x14ac:dyDescent="0.25">
      <c r="A59" s="22" t="s">
        <v>120</v>
      </c>
      <c r="B59" s="22" t="s">
        <v>163</v>
      </c>
      <c r="C59" s="22" t="s">
        <v>234</v>
      </c>
      <c r="D59" s="22" t="s">
        <v>235</v>
      </c>
      <c r="E59" s="22">
        <v>0</v>
      </c>
      <c r="F59" s="22">
        <v>6726</v>
      </c>
      <c r="G59" s="22">
        <v>0</v>
      </c>
      <c r="H59" s="22">
        <v>0</v>
      </c>
      <c r="I59" s="22">
        <v>0</v>
      </c>
      <c r="J59" s="22">
        <v>0</v>
      </c>
      <c r="K59" s="22">
        <v>250255</v>
      </c>
      <c r="L59" s="22">
        <v>0</v>
      </c>
      <c r="M59" s="22">
        <v>0</v>
      </c>
      <c r="N59" s="22">
        <v>0</v>
      </c>
      <c r="O59" s="22">
        <v>40827</v>
      </c>
      <c r="P59" s="22">
        <v>0</v>
      </c>
      <c r="Q59" s="22">
        <v>0</v>
      </c>
      <c r="R59" s="22">
        <v>0</v>
      </c>
      <c r="S59" s="22">
        <v>0</v>
      </c>
      <c r="T59" s="22">
        <v>164031</v>
      </c>
      <c r="U59" s="22">
        <v>60711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102717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625267</v>
      </c>
    </row>
    <row r="60" spans="1:42" x14ac:dyDescent="0.25">
      <c r="A60" s="22" t="s">
        <v>120</v>
      </c>
      <c r="B60" s="22" t="s">
        <v>163</v>
      </c>
      <c r="C60" s="22" t="s">
        <v>236</v>
      </c>
      <c r="D60" s="22" t="s">
        <v>237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</row>
    <row r="61" spans="1:42" x14ac:dyDescent="0.25">
      <c r="A61" s="22" t="s">
        <v>120</v>
      </c>
      <c r="B61" s="22" t="s">
        <v>163</v>
      </c>
      <c r="C61" s="22" t="s">
        <v>238</v>
      </c>
      <c r="D61" s="22" t="s">
        <v>239</v>
      </c>
      <c r="E61" s="22">
        <v>0</v>
      </c>
      <c r="F61" s="22">
        <v>2239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2239</v>
      </c>
    </row>
    <row r="62" spans="1:42" x14ac:dyDescent="0.25">
      <c r="A62" s="22" t="s">
        <v>120</v>
      </c>
      <c r="B62" s="22" t="s">
        <v>163</v>
      </c>
      <c r="C62" s="22" t="s">
        <v>240</v>
      </c>
      <c r="D62" s="22" t="s">
        <v>241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</row>
    <row r="63" spans="1:42" x14ac:dyDescent="0.25">
      <c r="A63" s="22" t="s">
        <v>120</v>
      </c>
      <c r="B63" s="22" t="s">
        <v>163</v>
      </c>
      <c r="C63" s="22" t="s">
        <v>242</v>
      </c>
      <c r="D63" s="22" t="s">
        <v>243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9878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9878</v>
      </c>
    </row>
    <row r="64" spans="1:42" x14ac:dyDescent="0.25">
      <c r="A64" s="22" t="s">
        <v>120</v>
      </c>
      <c r="B64" s="22" t="s">
        <v>163</v>
      </c>
      <c r="C64" s="22" t="s">
        <v>244</v>
      </c>
      <c r="D64" s="22" t="s">
        <v>245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</row>
    <row r="65" spans="1:42" x14ac:dyDescent="0.25">
      <c r="A65" s="22" t="s">
        <v>120</v>
      </c>
      <c r="B65" s="22" t="s">
        <v>163</v>
      </c>
      <c r="C65" s="22" t="s">
        <v>246</v>
      </c>
      <c r="D65" s="22" t="s">
        <v>247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2066654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2066654</v>
      </c>
    </row>
    <row r="66" spans="1:42" x14ac:dyDescent="0.25">
      <c r="A66" s="22" t="s">
        <v>120</v>
      </c>
      <c r="B66" s="22" t="s">
        <v>163</v>
      </c>
      <c r="C66" s="22" t="s">
        <v>248</v>
      </c>
      <c r="D66" s="22" t="s">
        <v>249</v>
      </c>
      <c r="E66" s="22">
        <v>0</v>
      </c>
      <c r="F66" s="22">
        <v>0</v>
      </c>
      <c r="G66" s="22">
        <v>0</v>
      </c>
      <c r="H66" s="22">
        <v>0</v>
      </c>
      <c r="I66" s="22">
        <v>108712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3946310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4055022</v>
      </c>
    </row>
    <row r="67" spans="1:42" x14ac:dyDescent="0.25">
      <c r="A67" s="22" t="s">
        <v>120</v>
      </c>
      <c r="B67" s="22" t="s">
        <v>163</v>
      </c>
      <c r="C67" s="22" t="s">
        <v>250</v>
      </c>
      <c r="D67" s="22" t="s">
        <v>251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120</v>
      </c>
      <c r="B68" s="22" t="s">
        <v>163</v>
      </c>
      <c r="C68" s="22" t="s">
        <v>252</v>
      </c>
      <c r="D68" s="22" t="s">
        <v>253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3976</v>
      </c>
      <c r="U68" s="22">
        <v>0</v>
      </c>
      <c r="V68" s="22">
        <v>4000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7976</v>
      </c>
    </row>
    <row r="69" spans="1:42" x14ac:dyDescent="0.25">
      <c r="A69" s="22" t="s">
        <v>120</v>
      </c>
      <c r="B69" s="22" t="s">
        <v>163</v>
      </c>
      <c r="C69" s="22" t="s">
        <v>254</v>
      </c>
      <c r="D69" s="22" t="s">
        <v>255</v>
      </c>
      <c r="E69" s="22">
        <v>0</v>
      </c>
      <c r="F69" s="22">
        <v>38293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1238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39531</v>
      </c>
    </row>
    <row r="70" spans="1:42" x14ac:dyDescent="0.25">
      <c r="A70" s="22" t="s">
        <v>120</v>
      </c>
      <c r="B70" s="22" t="s">
        <v>163</v>
      </c>
      <c r="C70" s="22" t="s">
        <v>256</v>
      </c>
      <c r="D70" s="22" t="s">
        <v>257</v>
      </c>
      <c r="E70" s="22">
        <v>0</v>
      </c>
      <c r="F70" s="22">
        <v>6844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6844</v>
      </c>
    </row>
    <row r="71" spans="1:42" x14ac:dyDescent="0.25">
      <c r="A71" s="22" t="s">
        <v>120</v>
      </c>
      <c r="B71" s="22" t="s">
        <v>163</v>
      </c>
      <c r="C71" s="22" t="s">
        <v>258</v>
      </c>
      <c r="D71" s="22" t="s">
        <v>259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4438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4438</v>
      </c>
    </row>
    <row r="72" spans="1:42" x14ac:dyDescent="0.25">
      <c r="A72" s="22" t="s">
        <v>120</v>
      </c>
      <c r="B72" s="22" t="s">
        <v>163</v>
      </c>
      <c r="C72" s="22" t="s">
        <v>260</v>
      </c>
      <c r="D72" s="22" t="s">
        <v>261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510454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510454</v>
      </c>
    </row>
    <row r="73" spans="1:42" x14ac:dyDescent="0.25">
      <c r="A73" s="22" t="s">
        <v>120</v>
      </c>
      <c r="B73" s="22" t="s">
        <v>163</v>
      </c>
      <c r="C73" s="22" t="s">
        <v>262</v>
      </c>
      <c r="D73" s="22" t="s">
        <v>263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3870</v>
      </c>
      <c r="U73" s="22">
        <v>7741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83780</v>
      </c>
      <c r="AP73" s="22">
        <v>95391</v>
      </c>
    </row>
    <row r="74" spans="1:42" x14ac:dyDescent="0.25">
      <c r="A74" s="22" t="s">
        <v>120</v>
      </c>
      <c r="B74" s="22" t="s">
        <v>163</v>
      </c>
      <c r="C74" s="22" t="s">
        <v>264</v>
      </c>
      <c r="D74" s="22" t="s">
        <v>265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439604</v>
      </c>
      <c r="P74" s="22">
        <v>0</v>
      </c>
      <c r="Q74" s="22">
        <v>0</v>
      </c>
      <c r="R74" s="22">
        <v>0</v>
      </c>
      <c r="S74" s="22">
        <v>0</v>
      </c>
      <c r="T74" s="22">
        <v>140664</v>
      </c>
      <c r="U74" s="22">
        <v>100070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680338</v>
      </c>
    </row>
    <row r="75" spans="1:42" x14ac:dyDescent="0.25">
      <c r="A75" s="22" t="s">
        <v>120</v>
      </c>
      <c r="B75" s="22" t="s">
        <v>163</v>
      </c>
      <c r="C75" s="22" t="s">
        <v>266</v>
      </c>
      <c r="D75" s="22" t="s">
        <v>267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209307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44997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254304</v>
      </c>
    </row>
    <row r="76" spans="1:42" x14ac:dyDescent="0.25">
      <c r="A76" s="22" t="s">
        <v>120</v>
      </c>
      <c r="B76" s="22" t="s">
        <v>163</v>
      </c>
      <c r="C76" s="22" t="s">
        <v>268</v>
      </c>
      <c r="D76" s="22" t="s">
        <v>269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61540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61540</v>
      </c>
    </row>
    <row r="77" spans="1:42" x14ac:dyDescent="0.25">
      <c r="A77" s="22" t="s">
        <v>120</v>
      </c>
      <c r="B77" s="22" t="s">
        <v>163</v>
      </c>
      <c r="C77" s="22" t="s">
        <v>270</v>
      </c>
      <c r="D77" s="22" t="s">
        <v>271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</row>
    <row r="78" spans="1:42" x14ac:dyDescent="0.25">
      <c r="A78" s="22" t="s">
        <v>120</v>
      </c>
      <c r="B78" s="22" t="s">
        <v>163</v>
      </c>
      <c r="C78" s="22" t="s">
        <v>272</v>
      </c>
      <c r="D78" s="22" t="s">
        <v>273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111058</v>
      </c>
      <c r="P78" s="22">
        <v>0</v>
      </c>
      <c r="Q78" s="22">
        <v>0</v>
      </c>
      <c r="R78" s="22">
        <v>0</v>
      </c>
      <c r="S78" s="22">
        <v>0</v>
      </c>
      <c r="T78" s="22">
        <v>16991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128049</v>
      </c>
    </row>
    <row r="79" spans="1:42" x14ac:dyDescent="0.25">
      <c r="A79" s="22" t="s">
        <v>120</v>
      </c>
      <c r="B79" s="22" t="s">
        <v>163</v>
      </c>
      <c r="C79" s="22" t="s">
        <v>274</v>
      </c>
      <c r="D79" s="22" t="s">
        <v>275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</row>
    <row r="80" spans="1:42" x14ac:dyDescent="0.25">
      <c r="A80" s="22" t="s">
        <v>120</v>
      </c>
      <c r="B80" s="22" t="s">
        <v>163</v>
      </c>
      <c r="C80" s="22" t="s">
        <v>276</v>
      </c>
      <c r="D80" s="22" t="s">
        <v>277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120</v>
      </c>
      <c r="B81" s="22" t="s">
        <v>163</v>
      </c>
      <c r="C81" s="22" t="s">
        <v>278</v>
      </c>
      <c r="D81" s="22" t="s">
        <v>279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120</v>
      </c>
      <c r="B82" s="22" t="s">
        <v>163</v>
      </c>
      <c r="C82" s="22" t="s">
        <v>280</v>
      </c>
      <c r="D82" s="22" t="s">
        <v>281</v>
      </c>
      <c r="E82" s="22">
        <v>0</v>
      </c>
      <c r="F82" s="22">
        <v>0</v>
      </c>
      <c r="G82" s="22">
        <v>0</v>
      </c>
      <c r="H82" s="22">
        <v>0</v>
      </c>
      <c r="I82" s="22">
        <v>4149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65250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69399</v>
      </c>
    </row>
    <row r="83" spans="1:42" x14ac:dyDescent="0.25">
      <c r="A83" s="22" t="s">
        <v>120</v>
      </c>
      <c r="B83" s="22" t="s">
        <v>163</v>
      </c>
      <c r="C83" s="22" t="s">
        <v>282</v>
      </c>
      <c r="D83" s="22" t="s">
        <v>283</v>
      </c>
      <c r="E83" s="22">
        <v>0</v>
      </c>
      <c r="F83" s="22">
        <v>42033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42033</v>
      </c>
    </row>
    <row r="84" spans="1:42" x14ac:dyDescent="0.25">
      <c r="A84" s="22" t="s">
        <v>120</v>
      </c>
      <c r="B84" s="22" t="s">
        <v>163</v>
      </c>
      <c r="C84" s="22" t="s">
        <v>284</v>
      </c>
      <c r="D84" s="22" t="s">
        <v>285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46961</v>
      </c>
      <c r="U84" s="22">
        <v>10243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57204</v>
      </c>
    </row>
    <row r="85" spans="1:42" x14ac:dyDescent="0.25">
      <c r="A85" s="22" t="s">
        <v>120</v>
      </c>
      <c r="B85" s="22" t="s">
        <v>163</v>
      </c>
      <c r="C85" s="22" t="s">
        <v>286</v>
      </c>
      <c r="D85" s="22" t="s">
        <v>287</v>
      </c>
      <c r="E85" s="22">
        <v>0</v>
      </c>
      <c r="F85" s="22">
        <v>155746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289242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444988</v>
      </c>
    </row>
    <row r="86" spans="1:42" x14ac:dyDescent="0.25">
      <c r="A86" s="22" t="s">
        <v>120</v>
      </c>
      <c r="B86" s="22" t="s">
        <v>163</v>
      </c>
      <c r="C86" s="22" t="s">
        <v>288</v>
      </c>
      <c r="D86" s="22" t="s">
        <v>289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1464143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428612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71962</v>
      </c>
      <c r="AP86" s="22">
        <v>1964717</v>
      </c>
    </row>
    <row r="87" spans="1:42" x14ac:dyDescent="0.25">
      <c r="A87" s="22" t="s">
        <v>120</v>
      </c>
      <c r="B87" s="22" t="s">
        <v>163</v>
      </c>
      <c r="C87" s="22" t="s">
        <v>290</v>
      </c>
      <c r="D87" s="22" t="s">
        <v>291</v>
      </c>
      <c r="E87" s="22">
        <v>0</v>
      </c>
      <c r="F87" s="22">
        <v>91152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78131</v>
      </c>
      <c r="P87" s="22">
        <v>0</v>
      </c>
      <c r="Q87" s="22">
        <v>0</v>
      </c>
      <c r="R87" s="22">
        <v>0</v>
      </c>
      <c r="S87" s="22">
        <v>0</v>
      </c>
      <c r="T87" s="22">
        <v>19073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22375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210731</v>
      </c>
    </row>
    <row r="88" spans="1:42" x14ac:dyDescent="0.25">
      <c r="A88" s="22" t="s">
        <v>120</v>
      </c>
      <c r="B88" s="22" t="s">
        <v>292</v>
      </c>
      <c r="C88" s="22" t="s">
        <v>293</v>
      </c>
      <c r="D88" s="22" t="s">
        <v>294</v>
      </c>
      <c r="E88" s="22">
        <v>0</v>
      </c>
      <c r="F88" s="22">
        <v>24262</v>
      </c>
      <c r="G88" s="22">
        <v>0</v>
      </c>
      <c r="H88" s="22">
        <v>0</v>
      </c>
      <c r="I88" s="22">
        <v>27414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88182</v>
      </c>
      <c r="P88" s="22">
        <v>0</v>
      </c>
      <c r="Q88" s="22">
        <v>0</v>
      </c>
      <c r="R88" s="22">
        <v>0</v>
      </c>
      <c r="S88" s="22">
        <v>0</v>
      </c>
      <c r="T88" s="22">
        <v>14591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374332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528781</v>
      </c>
    </row>
    <row r="89" spans="1:42" x14ac:dyDescent="0.25">
      <c r="A89" s="22" t="s">
        <v>120</v>
      </c>
      <c r="B89" s="22" t="s">
        <v>292</v>
      </c>
      <c r="C89" s="22" t="s">
        <v>295</v>
      </c>
      <c r="D89" s="22" t="s">
        <v>296</v>
      </c>
      <c r="E89" s="22">
        <v>0</v>
      </c>
      <c r="F89" s="22">
        <v>1144104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67289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1211393</v>
      </c>
    </row>
    <row r="90" spans="1:42" x14ac:dyDescent="0.25">
      <c r="A90" s="22" t="s">
        <v>120</v>
      </c>
      <c r="B90" s="22" t="s">
        <v>292</v>
      </c>
      <c r="C90" s="22" t="s">
        <v>297</v>
      </c>
      <c r="D90" s="22" t="s">
        <v>298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472956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472956</v>
      </c>
    </row>
    <row r="91" spans="1:42" x14ac:dyDescent="0.25">
      <c r="A91" s="22" t="s">
        <v>120</v>
      </c>
      <c r="B91" s="22" t="s">
        <v>292</v>
      </c>
      <c r="C91" s="22" t="s">
        <v>299</v>
      </c>
      <c r="D91" s="22" t="s">
        <v>300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</row>
    <row r="92" spans="1:42" x14ac:dyDescent="0.25">
      <c r="A92" s="22" t="s">
        <v>120</v>
      </c>
      <c r="B92" s="22" t="s">
        <v>292</v>
      </c>
      <c r="C92" s="22" t="s">
        <v>301</v>
      </c>
      <c r="D92" s="22" t="s">
        <v>302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56553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56553</v>
      </c>
    </row>
    <row r="93" spans="1:42" x14ac:dyDescent="0.25">
      <c r="A93" s="22" t="s">
        <v>120</v>
      </c>
      <c r="B93" s="22" t="s">
        <v>292</v>
      </c>
      <c r="C93" s="22" t="s">
        <v>303</v>
      </c>
      <c r="D93" s="22" t="s">
        <v>304</v>
      </c>
      <c r="E93" s="22">
        <v>0</v>
      </c>
      <c r="F93" s="22">
        <v>60458</v>
      </c>
      <c r="G93" s="22">
        <v>0</v>
      </c>
      <c r="H93" s="22">
        <v>136191</v>
      </c>
      <c r="I93" s="22">
        <v>67300</v>
      </c>
      <c r="J93" s="22">
        <v>0</v>
      </c>
      <c r="K93" s="22">
        <v>0</v>
      </c>
      <c r="L93" s="22">
        <v>8968</v>
      </c>
      <c r="M93" s="22">
        <v>0</v>
      </c>
      <c r="N93" s="22">
        <v>0</v>
      </c>
      <c r="O93" s="22">
        <v>216872</v>
      </c>
      <c r="P93" s="22">
        <v>0</v>
      </c>
      <c r="Q93" s="22">
        <v>0</v>
      </c>
      <c r="R93" s="22">
        <v>0</v>
      </c>
      <c r="S93" s="22">
        <v>0</v>
      </c>
      <c r="T93" s="22">
        <v>44699</v>
      </c>
      <c r="U93" s="22">
        <v>46741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166387</v>
      </c>
      <c r="AJ93" s="22">
        <v>40677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788293</v>
      </c>
    </row>
    <row r="94" spans="1:42" x14ac:dyDescent="0.25">
      <c r="A94" s="22" t="s">
        <v>120</v>
      </c>
      <c r="B94" s="22" t="s">
        <v>292</v>
      </c>
      <c r="C94" s="22" t="s">
        <v>305</v>
      </c>
      <c r="D94" s="22" t="s">
        <v>306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7578</v>
      </c>
      <c r="U94" s="22">
        <v>0</v>
      </c>
      <c r="V94" s="22">
        <v>40667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10440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58685</v>
      </c>
    </row>
    <row r="95" spans="1:42" x14ac:dyDescent="0.25">
      <c r="A95" s="22" t="s">
        <v>120</v>
      </c>
      <c r="B95" s="22" t="s">
        <v>292</v>
      </c>
      <c r="C95" s="22" t="s">
        <v>307</v>
      </c>
      <c r="D95" s="22" t="s">
        <v>308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26914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23728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50642</v>
      </c>
    </row>
    <row r="96" spans="1:42" x14ac:dyDescent="0.25">
      <c r="A96" s="22" t="s">
        <v>120</v>
      </c>
      <c r="B96" s="22" t="s">
        <v>292</v>
      </c>
      <c r="C96" s="22" t="s">
        <v>309</v>
      </c>
      <c r="D96" s="22" t="s">
        <v>310</v>
      </c>
      <c r="E96" s="22"/>
      <c r="F96" s="22">
        <v>116780</v>
      </c>
      <c r="G96" s="22"/>
      <c r="H96" s="22">
        <v>86604</v>
      </c>
      <c r="I96" s="22">
        <v>2374</v>
      </c>
      <c r="J96" s="22"/>
      <c r="K96" s="22"/>
      <c r="L96" s="22"/>
      <c r="M96" s="22"/>
      <c r="N96" s="22"/>
      <c r="O96" s="22">
        <v>118567</v>
      </c>
      <c r="P96" s="22"/>
      <c r="Q96" s="22"/>
      <c r="R96" s="22">
        <v>35656</v>
      </c>
      <c r="S96" s="22"/>
      <c r="T96" s="22">
        <v>14608</v>
      </c>
      <c r="U96" s="22">
        <v>152588</v>
      </c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>
        <v>37156</v>
      </c>
      <c r="AJ96" s="22"/>
      <c r="AK96" s="22"/>
      <c r="AL96" s="22"/>
      <c r="AM96" s="22"/>
      <c r="AN96" s="22"/>
      <c r="AO96" s="22"/>
      <c r="AP96" s="22">
        <v>564333</v>
      </c>
    </row>
    <row r="97" spans="1:42" x14ac:dyDescent="0.25">
      <c r="A97" s="22" t="s">
        <v>120</v>
      </c>
      <c r="B97" s="22" t="s">
        <v>292</v>
      </c>
      <c r="C97" s="22" t="s">
        <v>311</v>
      </c>
      <c r="D97" s="22" t="s">
        <v>312</v>
      </c>
      <c r="E97" s="22">
        <v>0</v>
      </c>
      <c r="F97" s="22">
        <v>0</v>
      </c>
      <c r="G97" s="22">
        <v>0</v>
      </c>
      <c r="H97" s="22">
        <v>0</v>
      </c>
      <c r="I97" s="22">
        <v>90568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31054</v>
      </c>
      <c r="P97" s="22">
        <v>0</v>
      </c>
      <c r="Q97" s="22">
        <v>0</v>
      </c>
      <c r="R97" s="22">
        <v>0</v>
      </c>
      <c r="S97" s="22">
        <v>0</v>
      </c>
      <c r="T97" s="22">
        <v>52694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174316</v>
      </c>
    </row>
    <row r="98" spans="1:42" x14ac:dyDescent="0.25">
      <c r="A98" s="22" t="s">
        <v>120</v>
      </c>
      <c r="B98" s="22" t="s">
        <v>292</v>
      </c>
      <c r="C98" s="22" t="s">
        <v>313</v>
      </c>
      <c r="D98" s="22" t="s">
        <v>314</v>
      </c>
      <c r="E98" s="22">
        <v>0</v>
      </c>
      <c r="F98" s="22">
        <v>0</v>
      </c>
      <c r="G98" s="22">
        <v>0</v>
      </c>
      <c r="H98" s="22">
        <v>0</v>
      </c>
      <c r="I98" s="22">
        <v>14899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36101</v>
      </c>
      <c r="P98" s="22">
        <v>0</v>
      </c>
      <c r="Q98" s="22">
        <v>0</v>
      </c>
      <c r="R98" s="22">
        <v>0</v>
      </c>
      <c r="S98" s="22">
        <v>0</v>
      </c>
      <c r="T98" s="22">
        <v>19111</v>
      </c>
      <c r="U98" s="22">
        <v>26215</v>
      </c>
      <c r="V98" s="22">
        <v>0</v>
      </c>
      <c r="W98" s="22">
        <v>0</v>
      </c>
      <c r="X98" s="22">
        <v>9311</v>
      </c>
      <c r="Y98" s="22">
        <v>0</v>
      </c>
      <c r="Z98" s="22">
        <v>0</v>
      </c>
      <c r="AA98" s="22">
        <v>0</v>
      </c>
      <c r="AB98" s="22">
        <v>0</v>
      </c>
      <c r="AC98" s="22">
        <v>54329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277793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437759</v>
      </c>
    </row>
    <row r="99" spans="1:42" x14ac:dyDescent="0.25">
      <c r="A99" s="22" t="s">
        <v>120</v>
      </c>
      <c r="B99" s="22" t="s">
        <v>292</v>
      </c>
      <c r="C99" s="22" t="s">
        <v>315</v>
      </c>
      <c r="D99" s="22" t="s">
        <v>316</v>
      </c>
      <c r="E99" s="22">
        <v>0</v>
      </c>
      <c r="F99" s="22">
        <v>3795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26914</v>
      </c>
      <c r="P99" s="22">
        <v>0</v>
      </c>
      <c r="Q99" s="22">
        <v>0</v>
      </c>
      <c r="R99" s="22">
        <v>0</v>
      </c>
      <c r="S99" s="22">
        <v>0</v>
      </c>
      <c r="T99" s="22">
        <v>40481</v>
      </c>
      <c r="U99" s="22">
        <v>89924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6485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167599</v>
      </c>
    </row>
    <row r="100" spans="1:42" x14ac:dyDescent="0.25">
      <c r="A100" s="22" t="s">
        <v>120</v>
      </c>
      <c r="B100" s="22" t="s">
        <v>292</v>
      </c>
      <c r="C100" s="22" t="s">
        <v>317</v>
      </c>
      <c r="D100" s="22" t="s">
        <v>318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97868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97868</v>
      </c>
    </row>
    <row r="101" spans="1:42" x14ac:dyDescent="0.25">
      <c r="A101" s="22" t="s">
        <v>120</v>
      </c>
      <c r="B101" s="22" t="s">
        <v>292</v>
      </c>
      <c r="C101" s="22" t="s">
        <v>319</v>
      </c>
      <c r="D101" s="22" t="s">
        <v>320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</row>
    <row r="102" spans="1:42" x14ac:dyDescent="0.25">
      <c r="A102" s="22" t="s">
        <v>120</v>
      </c>
      <c r="B102" s="22" t="s">
        <v>292</v>
      </c>
      <c r="C102" s="22" t="s">
        <v>321</v>
      </c>
      <c r="D102" s="22" t="s">
        <v>322</v>
      </c>
      <c r="E102" s="22">
        <v>0</v>
      </c>
      <c r="F102" s="22">
        <v>0</v>
      </c>
      <c r="G102" s="22">
        <v>0</v>
      </c>
      <c r="H102" s="22">
        <v>0</v>
      </c>
      <c r="I102" s="22">
        <v>14076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59743</v>
      </c>
      <c r="P102" s="22">
        <v>0</v>
      </c>
      <c r="Q102" s="22">
        <v>0</v>
      </c>
      <c r="R102" s="22">
        <v>4683</v>
      </c>
      <c r="S102" s="22">
        <v>0</v>
      </c>
      <c r="T102" s="22">
        <v>18887</v>
      </c>
      <c r="U102" s="22">
        <v>21520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19606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138515</v>
      </c>
    </row>
    <row r="103" spans="1:42" x14ac:dyDescent="0.25">
      <c r="A103" s="22" t="s">
        <v>120</v>
      </c>
      <c r="B103" s="22" t="s">
        <v>292</v>
      </c>
      <c r="C103" s="22" t="s">
        <v>323</v>
      </c>
      <c r="D103" s="22" t="s">
        <v>324</v>
      </c>
      <c r="E103" s="22">
        <v>0</v>
      </c>
      <c r="F103" s="22">
        <v>11943</v>
      </c>
      <c r="G103" s="22">
        <v>0</v>
      </c>
      <c r="H103" s="22">
        <v>0</v>
      </c>
      <c r="I103" s="22">
        <v>19420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56488</v>
      </c>
      <c r="P103" s="22">
        <v>0</v>
      </c>
      <c r="Q103" s="22">
        <v>0</v>
      </c>
      <c r="R103" s="22">
        <v>0</v>
      </c>
      <c r="S103" s="22">
        <v>0</v>
      </c>
      <c r="T103" s="22">
        <v>73084</v>
      </c>
      <c r="U103" s="22">
        <v>91386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29000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281321</v>
      </c>
    </row>
    <row r="104" spans="1:42" x14ac:dyDescent="0.25">
      <c r="A104" s="22" t="s">
        <v>120</v>
      </c>
      <c r="B104" s="22" t="s">
        <v>292</v>
      </c>
      <c r="C104" s="22" t="s">
        <v>325</v>
      </c>
      <c r="D104" s="22" t="s">
        <v>326</v>
      </c>
      <c r="E104" s="22">
        <v>0</v>
      </c>
      <c r="F104" s="22">
        <v>1311987</v>
      </c>
      <c r="G104" s="22">
        <v>0</v>
      </c>
      <c r="H104" s="22">
        <v>0</v>
      </c>
      <c r="I104" s="22">
        <v>63310</v>
      </c>
      <c r="J104" s="22">
        <v>0</v>
      </c>
      <c r="K104" s="22">
        <v>19659</v>
      </c>
      <c r="L104" s="22">
        <v>0</v>
      </c>
      <c r="M104" s="22">
        <v>0</v>
      </c>
      <c r="N104" s="22">
        <v>0</v>
      </c>
      <c r="O104" s="22">
        <v>93556</v>
      </c>
      <c r="P104" s="22">
        <v>0</v>
      </c>
      <c r="Q104" s="22">
        <v>0</v>
      </c>
      <c r="R104" s="22">
        <v>0</v>
      </c>
      <c r="S104" s="22">
        <v>0</v>
      </c>
      <c r="T104" s="22">
        <v>953130</v>
      </c>
      <c r="U104" s="22">
        <v>0</v>
      </c>
      <c r="V104" s="22">
        <v>16444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116589</v>
      </c>
      <c r="AJ104" s="22">
        <v>49479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2624154</v>
      </c>
    </row>
    <row r="105" spans="1:42" x14ac:dyDescent="0.25">
      <c r="A105" s="22" t="s">
        <v>120</v>
      </c>
      <c r="B105" s="22" t="s">
        <v>292</v>
      </c>
      <c r="C105" s="22" t="s">
        <v>327</v>
      </c>
      <c r="D105" s="22" t="s">
        <v>328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214164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214164</v>
      </c>
    </row>
    <row r="106" spans="1:42" x14ac:dyDescent="0.25">
      <c r="A106" s="22" t="s">
        <v>120</v>
      </c>
      <c r="B106" s="22" t="s">
        <v>292</v>
      </c>
      <c r="C106" s="22" t="s">
        <v>329</v>
      </c>
      <c r="D106" s="22" t="s">
        <v>330</v>
      </c>
      <c r="E106" s="22">
        <v>0</v>
      </c>
      <c r="F106" s="22">
        <v>22500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21236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35770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109502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189008</v>
      </c>
    </row>
    <row r="107" spans="1:42" x14ac:dyDescent="0.25">
      <c r="A107" s="22" t="s">
        <v>120</v>
      </c>
      <c r="B107" s="22" t="s">
        <v>292</v>
      </c>
      <c r="C107" s="22" t="s">
        <v>331</v>
      </c>
      <c r="D107" s="22" t="s">
        <v>332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23329</v>
      </c>
      <c r="P107" s="22">
        <v>0</v>
      </c>
      <c r="Q107" s="22">
        <v>0</v>
      </c>
      <c r="R107" s="22">
        <v>0</v>
      </c>
      <c r="S107" s="22">
        <v>0</v>
      </c>
      <c r="T107" s="22">
        <v>11658</v>
      </c>
      <c r="U107" s="22">
        <v>15977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50964</v>
      </c>
    </row>
    <row r="108" spans="1:42" x14ac:dyDescent="0.25">
      <c r="A108" s="22" t="s">
        <v>120</v>
      </c>
      <c r="B108" s="22" t="s">
        <v>292</v>
      </c>
      <c r="C108" s="22" t="s">
        <v>333</v>
      </c>
      <c r="D108" s="22" t="s">
        <v>334</v>
      </c>
      <c r="E108" s="22">
        <v>0</v>
      </c>
      <c r="F108" s="22">
        <v>191097</v>
      </c>
      <c r="G108" s="22">
        <v>0</v>
      </c>
      <c r="H108" s="22">
        <v>0</v>
      </c>
      <c r="I108" s="22">
        <v>8551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360926</v>
      </c>
      <c r="P108" s="22">
        <v>0</v>
      </c>
      <c r="Q108" s="22">
        <v>0</v>
      </c>
      <c r="R108" s="22">
        <v>0</v>
      </c>
      <c r="S108" s="22">
        <v>0</v>
      </c>
      <c r="T108" s="22">
        <v>81671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36312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678557</v>
      </c>
    </row>
    <row r="109" spans="1:42" x14ac:dyDescent="0.25">
      <c r="A109" s="22" t="s">
        <v>120</v>
      </c>
      <c r="B109" s="22" t="s">
        <v>292</v>
      </c>
      <c r="C109" s="22" t="s">
        <v>335</v>
      </c>
      <c r="D109" s="22" t="s">
        <v>336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80307</v>
      </c>
      <c r="U109" s="22">
        <v>36654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18452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135413</v>
      </c>
    </row>
    <row r="110" spans="1:42" x14ac:dyDescent="0.25">
      <c r="A110" s="22" t="s">
        <v>120</v>
      </c>
      <c r="B110" s="22" t="s">
        <v>292</v>
      </c>
      <c r="C110" s="22" t="s">
        <v>337</v>
      </c>
      <c r="D110" s="22" t="s">
        <v>338</v>
      </c>
      <c r="E110" s="22">
        <v>0</v>
      </c>
      <c r="F110" s="22">
        <v>1576</v>
      </c>
      <c r="G110" s="22">
        <v>0</v>
      </c>
      <c r="H110" s="22">
        <v>0</v>
      </c>
      <c r="I110" s="22">
        <v>0</v>
      </c>
      <c r="J110" s="22">
        <v>0</v>
      </c>
      <c r="K110" s="22">
        <v>7998</v>
      </c>
      <c r="L110" s="22">
        <v>0</v>
      </c>
      <c r="M110" s="22">
        <v>0</v>
      </c>
      <c r="N110" s="22">
        <v>72123</v>
      </c>
      <c r="O110" s="22">
        <v>29517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133706</v>
      </c>
      <c r="W110" s="22">
        <v>0</v>
      </c>
      <c r="X110" s="22">
        <v>30111</v>
      </c>
      <c r="Y110" s="22">
        <v>21495</v>
      </c>
      <c r="Z110" s="22">
        <v>36430</v>
      </c>
      <c r="AA110" s="22">
        <v>0</v>
      </c>
      <c r="AB110" s="22">
        <v>10359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67915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411230</v>
      </c>
    </row>
    <row r="111" spans="1:42" x14ac:dyDescent="0.25">
      <c r="A111" s="22" t="s">
        <v>120</v>
      </c>
      <c r="B111" s="22" t="s">
        <v>292</v>
      </c>
      <c r="C111" s="22" t="s">
        <v>339</v>
      </c>
      <c r="D111" s="22" t="s">
        <v>340</v>
      </c>
      <c r="E111" s="22">
        <v>0</v>
      </c>
      <c r="F111" s="22">
        <v>0</v>
      </c>
      <c r="G111" s="22">
        <v>0</v>
      </c>
      <c r="H111" s="22">
        <v>0</v>
      </c>
      <c r="I111" s="22">
        <v>5405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9119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14524</v>
      </c>
    </row>
    <row r="112" spans="1:42" x14ac:dyDescent="0.25">
      <c r="A112" s="22" t="s">
        <v>120</v>
      </c>
      <c r="B112" s="22" t="s">
        <v>292</v>
      </c>
      <c r="C112" s="22" t="s">
        <v>341</v>
      </c>
      <c r="D112" s="22" t="s">
        <v>342</v>
      </c>
      <c r="E112" s="22"/>
      <c r="F112" s="22"/>
      <c r="G112" s="22"/>
      <c r="H112" s="22"/>
      <c r="I112" s="22">
        <v>75025</v>
      </c>
      <c r="J112" s="22"/>
      <c r="K112" s="22"/>
      <c r="L112" s="22"/>
      <c r="M112" s="22"/>
      <c r="N112" s="22"/>
      <c r="O112" s="22">
        <v>722031</v>
      </c>
      <c r="P112" s="22"/>
      <c r="Q112" s="22"/>
      <c r="R112" s="22">
        <v>33219</v>
      </c>
      <c r="S112" s="22"/>
      <c r="T112" s="22">
        <v>127841</v>
      </c>
      <c r="U112" s="22">
        <v>6928</v>
      </c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>
        <v>136328</v>
      </c>
      <c r="AJ112" s="22">
        <v>62642</v>
      </c>
      <c r="AK112" s="22"/>
      <c r="AL112" s="22"/>
      <c r="AM112" s="22"/>
      <c r="AN112" s="22"/>
      <c r="AO112" s="22"/>
      <c r="AP112" s="22">
        <v>1164014</v>
      </c>
    </row>
    <row r="113" spans="1:42" x14ac:dyDescent="0.25">
      <c r="A113" s="22" t="s">
        <v>120</v>
      </c>
      <c r="B113" s="22" t="s">
        <v>292</v>
      </c>
      <c r="C113" s="22" t="s">
        <v>343</v>
      </c>
      <c r="D113" s="22" t="s">
        <v>344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</row>
    <row r="114" spans="1:42" x14ac:dyDescent="0.25">
      <c r="A114" s="22" t="s">
        <v>120</v>
      </c>
      <c r="B114" s="22" t="s">
        <v>292</v>
      </c>
      <c r="C114" s="22" t="s">
        <v>345</v>
      </c>
      <c r="D114" s="22" t="s">
        <v>346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65276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65276</v>
      </c>
    </row>
    <row r="115" spans="1:42" x14ac:dyDescent="0.25">
      <c r="A115" s="22" t="s">
        <v>120</v>
      </c>
      <c r="B115" s="22" t="s">
        <v>292</v>
      </c>
      <c r="C115" s="22" t="s">
        <v>347</v>
      </c>
      <c r="D115" s="22" t="s">
        <v>348</v>
      </c>
      <c r="E115" s="22">
        <v>0</v>
      </c>
      <c r="F115" s="22">
        <v>0</v>
      </c>
      <c r="G115" s="22">
        <v>0</v>
      </c>
      <c r="H115" s="22">
        <v>0</v>
      </c>
      <c r="I115" s="22">
        <v>12767</v>
      </c>
      <c r="J115" s="22">
        <v>0</v>
      </c>
      <c r="K115" s="22">
        <v>0</v>
      </c>
      <c r="L115" s="22">
        <v>0</v>
      </c>
      <c r="M115" s="22">
        <v>0</v>
      </c>
      <c r="N115" s="22">
        <v>16659</v>
      </c>
      <c r="O115" s="22">
        <v>31249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13560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74235</v>
      </c>
    </row>
    <row r="116" spans="1:42" x14ac:dyDescent="0.25">
      <c r="A116" s="22" t="s">
        <v>120</v>
      </c>
      <c r="B116" s="22" t="s">
        <v>292</v>
      </c>
      <c r="C116" s="22" t="s">
        <v>349</v>
      </c>
      <c r="D116" s="22" t="s">
        <v>350</v>
      </c>
      <c r="E116" s="22">
        <v>0</v>
      </c>
      <c r="F116" s="22">
        <v>46694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23769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9881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80344</v>
      </c>
    </row>
    <row r="117" spans="1:42" x14ac:dyDescent="0.25">
      <c r="A117" s="22" t="s">
        <v>120</v>
      </c>
      <c r="B117" s="22" t="s">
        <v>292</v>
      </c>
      <c r="C117" s="22" t="s">
        <v>351</v>
      </c>
      <c r="D117" s="22" t="s">
        <v>352</v>
      </c>
      <c r="E117" s="22">
        <v>0</v>
      </c>
      <c r="F117" s="22">
        <v>43039</v>
      </c>
      <c r="G117" s="22">
        <v>0</v>
      </c>
      <c r="H117" s="22">
        <v>30656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250213</v>
      </c>
      <c r="O117" s="22">
        <v>168237</v>
      </c>
      <c r="P117" s="22">
        <v>0</v>
      </c>
      <c r="Q117" s="22">
        <v>0</v>
      </c>
      <c r="R117" s="22">
        <v>0</v>
      </c>
      <c r="S117" s="22">
        <v>0</v>
      </c>
      <c r="T117" s="22">
        <v>2991</v>
      </c>
      <c r="U117" s="22">
        <v>147378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148160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790674</v>
      </c>
    </row>
    <row r="118" spans="1:42" x14ac:dyDescent="0.25">
      <c r="A118" s="22" t="s">
        <v>120</v>
      </c>
      <c r="B118" s="22" t="s">
        <v>292</v>
      </c>
      <c r="C118" s="22" t="s">
        <v>353</v>
      </c>
      <c r="D118" s="22" t="s">
        <v>354</v>
      </c>
      <c r="E118" s="22">
        <v>0</v>
      </c>
      <c r="F118" s="22">
        <v>123674</v>
      </c>
      <c r="G118" s="22">
        <v>0</v>
      </c>
      <c r="H118" s="22">
        <v>0</v>
      </c>
      <c r="I118" s="22">
        <v>70354</v>
      </c>
      <c r="J118" s="22">
        <v>0</v>
      </c>
      <c r="K118" s="22">
        <v>0</v>
      </c>
      <c r="L118" s="22">
        <v>0</v>
      </c>
      <c r="M118" s="22">
        <v>0</v>
      </c>
      <c r="N118" s="22">
        <v>24401</v>
      </c>
      <c r="O118" s="22">
        <v>183227</v>
      </c>
      <c r="P118" s="22">
        <v>0</v>
      </c>
      <c r="Q118" s="22">
        <v>0</v>
      </c>
      <c r="R118" s="22">
        <v>0</v>
      </c>
      <c r="S118" s="22">
        <v>0</v>
      </c>
      <c r="T118" s="22">
        <v>75204</v>
      </c>
      <c r="U118" s="22">
        <v>90240</v>
      </c>
      <c r="V118" s="22">
        <v>1348956</v>
      </c>
      <c r="W118" s="22">
        <v>0</v>
      </c>
      <c r="X118" s="22">
        <v>0</v>
      </c>
      <c r="Y118" s="22">
        <v>0</v>
      </c>
      <c r="Z118" s="22">
        <v>0</v>
      </c>
      <c r="AA118" s="22">
        <v>51595</v>
      </c>
      <c r="AB118" s="22">
        <v>0</v>
      </c>
      <c r="AC118" s="22">
        <v>0</v>
      </c>
      <c r="AD118" s="22">
        <v>19102</v>
      </c>
      <c r="AE118" s="22">
        <v>0</v>
      </c>
      <c r="AF118" s="22">
        <v>0</v>
      </c>
      <c r="AG118" s="22">
        <v>0</v>
      </c>
      <c r="AH118" s="22">
        <v>0</v>
      </c>
      <c r="AI118" s="22">
        <v>67820</v>
      </c>
      <c r="AJ118" s="22">
        <v>0</v>
      </c>
      <c r="AK118" s="22">
        <v>12970</v>
      </c>
      <c r="AL118" s="22">
        <v>67600</v>
      </c>
      <c r="AM118" s="22">
        <v>0</v>
      </c>
      <c r="AN118" s="22">
        <v>0</v>
      </c>
      <c r="AO118" s="22">
        <v>0</v>
      </c>
      <c r="AP118" s="22">
        <v>2135143</v>
      </c>
    </row>
    <row r="119" spans="1:42" x14ac:dyDescent="0.25">
      <c r="A119" s="22" t="s">
        <v>120</v>
      </c>
      <c r="B119" s="22" t="s">
        <v>292</v>
      </c>
      <c r="C119" s="22" t="s">
        <v>355</v>
      </c>
      <c r="D119" s="22" t="s">
        <v>356</v>
      </c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>
        <v>162006</v>
      </c>
      <c r="U119" s="22">
        <v>14841</v>
      </c>
      <c r="V119" s="22"/>
      <c r="W119" s="22"/>
      <c r="X119" s="22"/>
      <c r="Y119" s="22"/>
      <c r="Z119" s="22"/>
      <c r="AA119" s="22"/>
      <c r="AB119" s="22"/>
      <c r="AC119" s="22"/>
      <c r="AD119" s="22"/>
      <c r="AE119" s="22">
        <v>8175</v>
      </c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>
        <v>185022</v>
      </c>
    </row>
    <row r="120" spans="1:42" x14ac:dyDescent="0.25">
      <c r="A120" s="22" t="s">
        <v>120</v>
      </c>
      <c r="B120" s="22" t="s">
        <v>292</v>
      </c>
      <c r="C120" s="22" t="s">
        <v>357</v>
      </c>
      <c r="D120" s="22" t="s">
        <v>358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</row>
    <row r="121" spans="1:42" x14ac:dyDescent="0.25">
      <c r="A121" s="22" t="s">
        <v>120</v>
      </c>
      <c r="B121" s="22" t="s">
        <v>292</v>
      </c>
      <c r="C121" s="22" t="s">
        <v>359</v>
      </c>
      <c r="D121" s="22" t="s">
        <v>360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728716</v>
      </c>
      <c r="P121" s="22">
        <v>0</v>
      </c>
      <c r="Q121" s="22">
        <v>0</v>
      </c>
      <c r="R121" s="22">
        <v>0</v>
      </c>
      <c r="S121" s="22">
        <v>0</v>
      </c>
      <c r="T121" s="22">
        <v>235088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707243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1671047</v>
      </c>
    </row>
    <row r="122" spans="1:42" x14ac:dyDescent="0.25">
      <c r="A122" s="22" t="s">
        <v>120</v>
      </c>
      <c r="B122" s="22" t="s">
        <v>292</v>
      </c>
      <c r="C122" s="22" t="s">
        <v>361</v>
      </c>
      <c r="D122" s="22" t="s">
        <v>362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2169</v>
      </c>
      <c r="S122" s="22">
        <v>0</v>
      </c>
      <c r="T122" s="22">
        <v>65045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9006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76220</v>
      </c>
    </row>
    <row r="123" spans="1:42" x14ac:dyDescent="0.25">
      <c r="A123" s="22" t="s">
        <v>120</v>
      </c>
      <c r="B123" s="22" t="s">
        <v>292</v>
      </c>
      <c r="C123" s="22" t="s">
        <v>363</v>
      </c>
      <c r="D123" s="22" t="s">
        <v>364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6922</v>
      </c>
      <c r="O123" s="22">
        <v>153017</v>
      </c>
      <c r="P123" s="22">
        <v>0</v>
      </c>
      <c r="Q123" s="22">
        <v>0</v>
      </c>
      <c r="R123" s="22">
        <v>0</v>
      </c>
      <c r="S123" s="22">
        <v>0</v>
      </c>
      <c r="T123" s="22">
        <v>33369</v>
      </c>
      <c r="U123" s="22">
        <v>48063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15185</v>
      </c>
      <c r="AJ123" s="22">
        <v>6823</v>
      </c>
      <c r="AK123" s="22">
        <v>0</v>
      </c>
      <c r="AL123" s="22">
        <v>8106</v>
      </c>
      <c r="AM123" s="22">
        <v>0</v>
      </c>
      <c r="AN123" s="22">
        <v>0</v>
      </c>
      <c r="AO123" s="22">
        <v>0</v>
      </c>
      <c r="AP123" s="22">
        <v>271485</v>
      </c>
    </row>
    <row r="124" spans="1:42" x14ac:dyDescent="0.25">
      <c r="A124" s="22" t="s">
        <v>120</v>
      </c>
      <c r="B124" s="22" t="s">
        <v>292</v>
      </c>
      <c r="C124" s="22" t="s">
        <v>365</v>
      </c>
      <c r="D124" s="22" t="s">
        <v>366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36237</v>
      </c>
      <c r="P124" s="22">
        <v>0</v>
      </c>
      <c r="Q124" s="22">
        <v>0</v>
      </c>
      <c r="R124" s="22">
        <v>0</v>
      </c>
      <c r="S124" s="22">
        <v>0</v>
      </c>
      <c r="T124" s="22">
        <v>11879</v>
      </c>
      <c r="U124" s="22">
        <v>953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332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18021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67422</v>
      </c>
    </row>
    <row r="125" spans="1:42" x14ac:dyDescent="0.25">
      <c r="A125" s="22" t="s">
        <v>120</v>
      </c>
      <c r="B125" s="22" t="s">
        <v>292</v>
      </c>
      <c r="C125" s="22" t="s">
        <v>367</v>
      </c>
      <c r="D125" s="22" t="s">
        <v>368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29089</v>
      </c>
      <c r="P125" s="22">
        <v>0</v>
      </c>
      <c r="Q125" s="22">
        <v>0</v>
      </c>
      <c r="R125" s="22">
        <v>0</v>
      </c>
      <c r="S125" s="22">
        <v>0</v>
      </c>
      <c r="T125" s="22">
        <v>27152</v>
      </c>
      <c r="U125" s="22">
        <v>28107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24537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799</v>
      </c>
      <c r="AO125" s="22">
        <v>0</v>
      </c>
      <c r="AP125" s="22">
        <v>109684</v>
      </c>
    </row>
    <row r="126" spans="1:42" x14ac:dyDescent="0.25">
      <c r="A126" s="22" t="s">
        <v>120</v>
      </c>
      <c r="B126" s="22" t="s">
        <v>292</v>
      </c>
      <c r="C126" s="22" t="s">
        <v>369</v>
      </c>
      <c r="D126" s="22" t="s">
        <v>370</v>
      </c>
      <c r="E126" s="22">
        <v>0</v>
      </c>
      <c r="F126" s="22">
        <v>0</v>
      </c>
      <c r="G126" s="22">
        <v>27926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35188</v>
      </c>
      <c r="P126" s="22">
        <v>0</v>
      </c>
      <c r="Q126" s="22">
        <v>0</v>
      </c>
      <c r="R126" s="22">
        <v>0</v>
      </c>
      <c r="S126" s="22">
        <v>0</v>
      </c>
      <c r="T126" s="22">
        <v>23941</v>
      </c>
      <c r="U126" s="22">
        <v>49152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18834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155041</v>
      </c>
    </row>
    <row r="127" spans="1:42" x14ac:dyDescent="0.25">
      <c r="A127" s="22" t="s">
        <v>120</v>
      </c>
      <c r="B127" s="22" t="s">
        <v>292</v>
      </c>
      <c r="C127" s="22" t="s">
        <v>371</v>
      </c>
      <c r="D127" s="22" t="s">
        <v>372</v>
      </c>
      <c r="E127" s="22"/>
      <c r="F127" s="22">
        <v>21785</v>
      </c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>
        <v>11952</v>
      </c>
      <c r="U127" s="22">
        <v>48260</v>
      </c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>
        <v>18685</v>
      </c>
      <c r="AJ127" s="22">
        <v>5446</v>
      </c>
      <c r="AK127" s="22"/>
      <c r="AL127" s="22"/>
      <c r="AM127" s="22"/>
      <c r="AN127" s="22"/>
      <c r="AO127" s="22"/>
      <c r="AP127" s="22">
        <v>106128</v>
      </c>
    </row>
    <row r="128" spans="1:42" x14ac:dyDescent="0.25">
      <c r="A128" s="22" t="s">
        <v>120</v>
      </c>
      <c r="B128" s="22" t="s">
        <v>292</v>
      </c>
      <c r="C128" s="22" t="s">
        <v>373</v>
      </c>
      <c r="D128" s="22" t="s">
        <v>374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26075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26075</v>
      </c>
    </row>
    <row r="129" spans="1:42" x14ac:dyDescent="0.25">
      <c r="A129" s="22" t="s">
        <v>120</v>
      </c>
      <c r="B129" s="22" t="s">
        <v>292</v>
      </c>
      <c r="C129" s="22" t="s">
        <v>375</v>
      </c>
      <c r="D129" s="22" t="s">
        <v>376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30512</v>
      </c>
      <c r="U129" s="22">
        <v>479067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509579</v>
      </c>
    </row>
    <row r="130" spans="1:42" x14ac:dyDescent="0.25">
      <c r="A130" s="22" t="s">
        <v>120</v>
      </c>
      <c r="B130" s="22" t="s">
        <v>292</v>
      </c>
      <c r="C130" s="22" t="s">
        <v>377</v>
      </c>
      <c r="D130" s="22" t="s">
        <v>378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15138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15138</v>
      </c>
    </row>
    <row r="131" spans="1:42" x14ac:dyDescent="0.25">
      <c r="A131" s="22" t="s">
        <v>120</v>
      </c>
      <c r="B131" s="22" t="s">
        <v>292</v>
      </c>
      <c r="C131" s="22" t="s">
        <v>379</v>
      </c>
      <c r="D131" s="22" t="s">
        <v>380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55106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55106</v>
      </c>
    </row>
    <row r="132" spans="1:42" x14ac:dyDescent="0.25">
      <c r="A132" s="22" t="s">
        <v>120</v>
      </c>
      <c r="B132" s="22" t="s">
        <v>292</v>
      </c>
      <c r="C132" s="22" t="s">
        <v>381</v>
      </c>
      <c r="D132" s="22" t="s">
        <v>382</v>
      </c>
      <c r="E132" s="22">
        <v>0</v>
      </c>
      <c r="F132" s="22">
        <v>12524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4556</v>
      </c>
      <c r="P132" s="22">
        <v>0</v>
      </c>
      <c r="Q132" s="22">
        <v>0</v>
      </c>
      <c r="R132" s="22">
        <v>0</v>
      </c>
      <c r="S132" s="22">
        <v>0</v>
      </c>
      <c r="T132" s="22">
        <v>133280</v>
      </c>
      <c r="U132" s="22">
        <v>11225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9854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171439</v>
      </c>
    </row>
    <row r="133" spans="1:42" x14ac:dyDescent="0.25">
      <c r="A133" s="22" t="s">
        <v>120</v>
      </c>
      <c r="B133" s="22" t="s">
        <v>292</v>
      </c>
      <c r="C133" s="22" t="s">
        <v>383</v>
      </c>
      <c r="D133" s="22" t="s">
        <v>384</v>
      </c>
      <c r="E133" s="22">
        <v>0</v>
      </c>
      <c r="F133" s="22">
        <v>628889</v>
      </c>
      <c r="G133" s="22">
        <v>0</v>
      </c>
      <c r="H133" s="22">
        <v>0</v>
      </c>
      <c r="I133" s="22">
        <v>24516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224079</v>
      </c>
      <c r="P133" s="22">
        <v>0</v>
      </c>
      <c r="Q133" s="22">
        <v>0</v>
      </c>
      <c r="R133" s="22">
        <v>0</v>
      </c>
      <c r="S133" s="22">
        <v>0</v>
      </c>
      <c r="T133" s="22">
        <v>192103</v>
      </c>
      <c r="U133" s="22">
        <v>62492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5889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1137968</v>
      </c>
    </row>
    <row r="134" spans="1:42" x14ac:dyDescent="0.25">
      <c r="A134" s="22" t="s">
        <v>120</v>
      </c>
      <c r="B134" s="22" t="s">
        <v>292</v>
      </c>
      <c r="C134" s="22" t="s">
        <v>385</v>
      </c>
      <c r="D134" s="22" t="s">
        <v>386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56914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68966</v>
      </c>
      <c r="AH134" s="22">
        <v>0</v>
      </c>
      <c r="AI134" s="22">
        <v>114501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240381</v>
      </c>
    </row>
    <row r="135" spans="1:42" x14ac:dyDescent="0.25">
      <c r="A135" s="22" t="s">
        <v>120</v>
      </c>
      <c r="B135" s="22" t="s">
        <v>292</v>
      </c>
      <c r="C135" s="22" t="s">
        <v>387</v>
      </c>
      <c r="D135" s="22" t="s">
        <v>388</v>
      </c>
      <c r="E135" s="22">
        <v>0</v>
      </c>
      <c r="F135" s="22">
        <v>0</v>
      </c>
      <c r="G135" s="22">
        <v>0</v>
      </c>
      <c r="H135" s="22">
        <v>94659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94659</v>
      </c>
    </row>
    <row r="136" spans="1:42" x14ac:dyDescent="0.25">
      <c r="A136" s="22" t="s">
        <v>120</v>
      </c>
      <c r="B136" s="22" t="s">
        <v>292</v>
      </c>
      <c r="C136" s="22" t="s">
        <v>389</v>
      </c>
      <c r="D136" s="22" t="s">
        <v>390</v>
      </c>
      <c r="E136" s="22">
        <v>0</v>
      </c>
      <c r="F136" s="22">
        <v>85023</v>
      </c>
      <c r="G136" s="22">
        <v>0</v>
      </c>
      <c r="H136" s="22">
        <v>157568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701791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52807</v>
      </c>
      <c r="AF136" s="22">
        <v>0</v>
      </c>
      <c r="AG136" s="22">
        <v>0</v>
      </c>
      <c r="AH136" s="22">
        <v>0</v>
      </c>
      <c r="AI136" s="22">
        <v>134423</v>
      </c>
      <c r="AJ136" s="22">
        <v>137094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1268706</v>
      </c>
    </row>
    <row r="137" spans="1:42" x14ac:dyDescent="0.25">
      <c r="A137" s="22" t="s">
        <v>120</v>
      </c>
      <c r="B137" s="22" t="s">
        <v>292</v>
      </c>
      <c r="C137" s="22" t="s">
        <v>391</v>
      </c>
      <c r="D137" s="22" t="s">
        <v>392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</row>
    <row r="138" spans="1:42" x14ac:dyDescent="0.25">
      <c r="A138" s="22" t="s">
        <v>120</v>
      </c>
      <c r="B138" s="22" t="s">
        <v>292</v>
      </c>
      <c r="C138" s="22" t="s">
        <v>393</v>
      </c>
      <c r="D138" s="22" t="s">
        <v>394</v>
      </c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>
        <v>11735</v>
      </c>
      <c r="U138" s="22">
        <v>11678</v>
      </c>
      <c r="V138" s="22"/>
      <c r="W138" s="22"/>
      <c r="X138" s="22"/>
      <c r="Y138" s="22"/>
      <c r="Z138" s="22"/>
      <c r="AA138" s="22"/>
      <c r="AB138" s="22"/>
      <c r="AC138" s="22"/>
      <c r="AD138" s="22">
        <v>13422</v>
      </c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>
        <v>36835</v>
      </c>
    </row>
    <row r="139" spans="1:42" x14ac:dyDescent="0.25">
      <c r="A139" s="22" t="s">
        <v>120</v>
      </c>
      <c r="B139" s="22" t="s">
        <v>292</v>
      </c>
      <c r="C139" s="22" t="s">
        <v>395</v>
      </c>
      <c r="D139" s="22" t="s">
        <v>396</v>
      </c>
      <c r="E139" s="22">
        <v>0</v>
      </c>
      <c r="F139" s="22">
        <v>0</v>
      </c>
      <c r="G139" s="22">
        <v>0</v>
      </c>
      <c r="H139" s="22">
        <v>0</v>
      </c>
      <c r="I139" s="22">
        <v>12350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49571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1836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63757</v>
      </c>
    </row>
    <row r="140" spans="1:42" x14ac:dyDescent="0.25">
      <c r="A140" s="22" t="s">
        <v>120</v>
      </c>
      <c r="B140" s="22" t="s">
        <v>292</v>
      </c>
      <c r="C140" s="22" t="s">
        <v>397</v>
      </c>
      <c r="D140" s="22" t="s">
        <v>398</v>
      </c>
      <c r="E140" s="22">
        <v>0</v>
      </c>
      <c r="F140" s="22">
        <v>71927</v>
      </c>
      <c r="G140" s="22">
        <v>0</v>
      </c>
      <c r="H140" s="22">
        <v>0</v>
      </c>
      <c r="I140" s="22">
        <v>25229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502701</v>
      </c>
      <c r="P140" s="22">
        <v>0</v>
      </c>
      <c r="Q140" s="22">
        <v>0</v>
      </c>
      <c r="R140" s="22">
        <v>19177</v>
      </c>
      <c r="S140" s="22">
        <v>0</v>
      </c>
      <c r="T140" s="22">
        <v>121418</v>
      </c>
      <c r="U140" s="22">
        <v>104282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194528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79667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1118929</v>
      </c>
    </row>
    <row r="141" spans="1:42" x14ac:dyDescent="0.25">
      <c r="A141" s="22" t="s">
        <v>120</v>
      </c>
      <c r="B141" s="22" t="s">
        <v>292</v>
      </c>
      <c r="C141" s="22" t="s">
        <v>399</v>
      </c>
      <c r="D141" s="22" t="s">
        <v>400</v>
      </c>
      <c r="E141" s="22">
        <v>0</v>
      </c>
      <c r="F141" s="22">
        <v>0</v>
      </c>
      <c r="G141" s="22">
        <v>0</v>
      </c>
      <c r="H141" s="22">
        <v>0</v>
      </c>
      <c r="I141" s="22">
        <v>46530</v>
      </c>
      <c r="J141" s="22">
        <v>0</v>
      </c>
      <c r="K141" s="22">
        <v>0</v>
      </c>
      <c r="L141" s="22">
        <v>0</v>
      </c>
      <c r="M141" s="22">
        <v>0</v>
      </c>
      <c r="N141" s="22">
        <v>6859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53389</v>
      </c>
    </row>
    <row r="142" spans="1:42" x14ac:dyDescent="0.25">
      <c r="A142" s="22" t="s">
        <v>120</v>
      </c>
      <c r="B142" s="22" t="s">
        <v>292</v>
      </c>
      <c r="C142" s="22" t="s">
        <v>401</v>
      </c>
      <c r="D142" s="22" t="s">
        <v>402</v>
      </c>
      <c r="E142" s="22">
        <v>0</v>
      </c>
      <c r="F142" s="22">
        <v>0</v>
      </c>
      <c r="G142" s="22">
        <v>0</v>
      </c>
      <c r="H142" s="22">
        <v>0</v>
      </c>
      <c r="I142" s="22">
        <v>16688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22061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27956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66705</v>
      </c>
    </row>
    <row r="143" spans="1:42" x14ac:dyDescent="0.25">
      <c r="A143" s="22" t="s">
        <v>120</v>
      </c>
      <c r="B143" s="22" t="s">
        <v>292</v>
      </c>
      <c r="C143" s="22" t="s">
        <v>403</v>
      </c>
      <c r="D143" s="22" t="s">
        <v>404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344222</v>
      </c>
      <c r="O143" s="22">
        <v>0</v>
      </c>
      <c r="P143" s="22">
        <v>0</v>
      </c>
      <c r="Q143" s="22">
        <v>0</v>
      </c>
      <c r="R143" s="22">
        <v>21263</v>
      </c>
      <c r="S143" s="22">
        <v>0</v>
      </c>
      <c r="T143" s="22">
        <v>13995</v>
      </c>
      <c r="U143" s="22">
        <v>80178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459658</v>
      </c>
    </row>
    <row r="144" spans="1:42" x14ac:dyDescent="0.25">
      <c r="A144" s="22" t="s">
        <v>120</v>
      </c>
      <c r="B144" s="22" t="s">
        <v>292</v>
      </c>
      <c r="C144" s="22" t="s">
        <v>405</v>
      </c>
      <c r="D144" s="22" t="s">
        <v>406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68439</v>
      </c>
      <c r="P144" s="22">
        <v>0</v>
      </c>
      <c r="Q144" s="22">
        <v>0</v>
      </c>
      <c r="R144" s="22">
        <v>0</v>
      </c>
      <c r="S144" s="22">
        <v>0</v>
      </c>
      <c r="T144" s="22">
        <v>55484</v>
      </c>
      <c r="U144" s="22">
        <v>1096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21236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146255</v>
      </c>
    </row>
    <row r="145" spans="1:42" x14ac:dyDescent="0.25">
      <c r="A145" s="22" t="s">
        <v>120</v>
      </c>
      <c r="B145" s="22" t="s">
        <v>292</v>
      </c>
      <c r="C145" s="22" t="s">
        <v>407</v>
      </c>
      <c r="D145" s="22" t="s">
        <v>408</v>
      </c>
      <c r="E145" s="22">
        <v>0</v>
      </c>
      <c r="F145" s="22">
        <v>0</v>
      </c>
      <c r="G145" s="22">
        <v>0</v>
      </c>
      <c r="H145" s="22">
        <v>0</v>
      </c>
      <c r="I145" s="22">
        <v>7065</v>
      </c>
      <c r="J145" s="22">
        <v>0</v>
      </c>
      <c r="K145" s="22">
        <v>0</v>
      </c>
      <c r="L145" s="22">
        <v>0</v>
      </c>
      <c r="M145" s="22">
        <v>0</v>
      </c>
      <c r="N145" s="22">
        <v>16257</v>
      </c>
      <c r="O145" s="22">
        <v>40382</v>
      </c>
      <c r="P145" s="22">
        <v>0</v>
      </c>
      <c r="Q145" s="22">
        <v>0</v>
      </c>
      <c r="R145" s="22">
        <v>0</v>
      </c>
      <c r="S145" s="22">
        <v>0</v>
      </c>
      <c r="T145" s="22">
        <v>51978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115682</v>
      </c>
    </row>
    <row r="146" spans="1:42" x14ac:dyDescent="0.25">
      <c r="A146" s="22" t="s">
        <v>120</v>
      </c>
      <c r="B146" s="22" t="s">
        <v>292</v>
      </c>
      <c r="C146" s="22" t="s">
        <v>409</v>
      </c>
      <c r="D146" s="22" t="s">
        <v>410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42910</v>
      </c>
      <c r="P146" s="22">
        <v>0</v>
      </c>
      <c r="Q146" s="22">
        <v>0</v>
      </c>
      <c r="R146" s="22">
        <v>0</v>
      </c>
      <c r="S146" s="22">
        <v>0</v>
      </c>
      <c r="T146" s="22">
        <v>22341</v>
      </c>
      <c r="U146" s="22">
        <v>2811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241</v>
      </c>
      <c r="AB146" s="22">
        <v>0</v>
      </c>
      <c r="AC146" s="22">
        <v>0</v>
      </c>
      <c r="AD146" s="22">
        <v>0</v>
      </c>
      <c r="AE146" s="22">
        <v>0</v>
      </c>
      <c r="AF146" s="22">
        <v>8128</v>
      </c>
      <c r="AG146" s="22">
        <v>0</v>
      </c>
      <c r="AH146" s="22">
        <v>0</v>
      </c>
      <c r="AI146" s="22">
        <v>9940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86371</v>
      </c>
    </row>
    <row r="147" spans="1:42" x14ac:dyDescent="0.25">
      <c r="A147" s="22" t="s">
        <v>120</v>
      </c>
      <c r="B147" s="22" t="s">
        <v>292</v>
      </c>
      <c r="C147" s="22" t="s">
        <v>411</v>
      </c>
      <c r="D147" s="22" t="s">
        <v>412</v>
      </c>
      <c r="E147" s="22">
        <v>0</v>
      </c>
      <c r="F147" s="22">
        <v>42339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47500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89839</v>
      </c>
    </row>
    <row r="148" spans="1:42" x14ac:dyDescent="0.25">
      <c r="A148" s="22" t="s">
        <v>120</v>
      </c>
      <c r="B148" s="22" t="s">
        <v>292</v>
      </c>
      <c r="C148" s="22" t="s">
        <v>413</v>
      </c>
      <c r="D148" s="22" t="s">
        <v>414</v>
      </c>
      <c r="E148" s="22">
        <v>0</v>
      </c>
      <c r="F148" s="22">
        <v>0</v>
      </c>
      <c r="G148" s="22">
        <v>0</v>
      </c>
      <c r="H148" s="22">
        <v>0</v>
      </c>
      <c r="I148" s="22">
        <v>6087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7813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11568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25468</v>
      </c>
    </row>
    <row r="149" spans="1:42" x14ac:dyDescent="0.25">
      <c r="A149" s="22" t="s">
        <v>120</v>
      </c>
      <c r="B149" s="22" t="s">
        <v>292</v>
      </c>
      <c r="C149" s="22" t="s">
        <v>415</v>
      </c>
      <c r="D149" s="22" t="s">
        <v>416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27529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30579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58108</v>
      </c>
    </row>
    <row r="150" spans="1:42" x14ac:dyDescent="0.25">
      <c r="A150" s="22" t="s">
        <v>120</v>
      </c>
      <c r="B150" s="22" t="s">
        <v>292</v>
      </c>
      <c r="C150" s="22" t="s">
        <v>417</v>
      </c>
      <c r="D150" s="22" t="s">
        <v>418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5347</v>
      </c>
      <c r="P150" s="22">
        <v>0</v>
      </c>
      <c r="Q150" s="22">
        <v>0</v>
      </c>
      <c r="R150" s="22">
        <v>0</v>
      </c>
      <c r="S150" s="22">
        <v>0</v>
      </c>
      <c r="T150" s="22">
        <v>4477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9824</v>
      </c>
    </row>
    <row r="151" spans="1:42" x14ac:dyDescent="0.25">
      <c r="A151" s="22" t="s">
        <v>120</v>
      </c>
      <c r="B151" s="22" t="s">
        <v>292</v>
      </c>
      <c r="C151" s="22" t="s">
        <v>419</v>
      </c>
      <c r="D151" s="22" t="s">
        <v>420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36953</v>
      </c>
      <c r="O151" s="22">
        <v>27643</v>
      </c>
      <c r="P151" s="22">
        <v>0</v>
      </c>
      <c r="Q151" s="22">
        <v>0</v>
      </c>
      <c r="R151" s="22">
        <v>0</v>
      </c>
      <c r="S151" s="22">
        <v>0</v>
      </c>
      <c r="T151" s="22">
        <v>92060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148033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304689</v>
      </c>
    </row>
    <row r="152" spans="1:42" x14ac:dyDescent="0.25">
      <c r="A152" s="22" t="s">
        <v>120</v>
      </c>
      <c r="B152" s="22" t="s">
        <v>292</v>
      </c>
      <c r="C152" s="22" t="s">
        <v>421</v>
      </c>
      <c r="D152" s="22" t="s">
        <v>422</v>
      </c>
      <c r="E152" s="22"/>
      <c r="F152" s="22">
        <v>92143</v>
      </c>
      <c r="G152" s="22"/>
      <c r="H152" s="22"/>
      <c r="I152" s="22">
        <v>236248</v>
      </c>
      <c r="J152" s="22"/>
      <c r="K152" s="22"/>
      <c r="L152" s="22"/>
      <c r="M152" s="22"/>
      <c r="N152" s="22"/>
      <c r="O152" s="22"/>
      <c r="P152" s="22"/>
      <c r="Q152" s="22"/>
      <c r="R152" s="22">
        <v>4997</v>
      </c>
      <c r="S152" s="22"/>
      <c r="T152" s="22">
        <v>133113</v>
      </c>
      <c r="U152" s="22">
        <v>227738</v>
      </c>
      <c r="V152" s="22"/>
      <c r="W152" s="22"/>
      <c r="X152" s="22"/>
      <c r="Y152" s="22"/>
      <c r="Z152" s="22"/>
      <c r="AA152" s="22"/>
      <c r="AB152" s="22">
        <v>35912</v>
      </c>
      <c r="AC152" s="22"/>
      <c r="AD152" s="22"/>
      <c r="AE152" s="22"/>
      <c r="AF152" s="22"/>
      <c r="AG152" s="22"/>
      <c r="AH152" s="22">
        <v>60000</v>
      </c>
      <c r="AI152" s="22">
        <v>1105135</v>
      </c>
      <c r="AJ152" s="22">
        <v>113880</v>
      </c>
      <c r="AK152" s="22"/>
      <c r="AL152" s="22"/>
      <c r="AM152" s="22"/>
      <c r="AN152" s="22"/>
      <c r="AO152" s="22"/>
      <c r="AP152" s="22">
        <v>2009166</v>
      </c>
    </row>
    <row r="153" spans="1:42" x14ac:dyDescent="0.25">
      <c r="A153" s="22" t="s">
        <v>120</v>
      </c>
      <c r="B153" s="22" t="s">
        <v>292</v>
      </c>
      <c r="C153" s="22" t="s">
        <v>423</v>
      </c>
      <c r="D153" s="22" t="s">
        <v>424</v>
      </c>
      <c r="E153" s="22"/>
      <c r="F153" s="22"/>
      <c r="G153" s="22"/>
      <c r="H153" s="22">
        <v>54195</v>
      </c>
      <c r="I153" s="22"/>
      <c r="J153" s="22"/>
      <c r="K153" s="22"/>
      <c r="L153" s="22"/>
      <c r="M153" s="22"/>
      <c r="N153" s="22"/>
      <c r="O153" s="22">
        <v>96348</v>
      </c>
      <c r="P153" s="22"/>
      <c r="Q153" s="22"/>
      <c r="R153" s="22">
        <v>71498</v>
      </c>
      <c r="S153" s="22"/>
      <c r="T153" s="22">
        <v>19713</v>
      </c>
      <c r="U153" s="22">
        <v>93889</v>
      </c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>
        <v>85387</v>
      </c>
      <c r="AJ153" s="22"/>
      <c r="AK153" s="22"/>
      <c r="AL153" s="22"/>
      <c r="AM153" s="22"/>
      <c r="AN153" s="22"/>
      <c r="AO153" s="22"/>
      <c r="AP153" s="22">
        <v>421030</v>
      </c>
    </row>
    <row r="154" spans="1:42" x14ac:dyDescent="0.25">
      <c r="A154" s="22" t="s">
        <v>120</v>
      </c>
      <c r="B154" s="22" t="s">
        <v>292</v>
      </c>
      <c r="C154" s="22" t="s">
        <v>425</v>
      </c>
      <c r="D154" s="22" t="s">
        <v>426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34335</v>
      </c>
      <c r="U154" s="22">
        <v>34336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68671</v>
      </c>
    </row>
    <row r="155" spans="1:42" x14ac:dyDescent="0.25">
      <c r="A155" s="22" t="s">
        <v>120</v>
      </c>
      <c r="B155" s="22" t="s">
        <v>292</v>
      </c>
      <c r="C155" s="22" t="s">
        <v>427</v>
      </c>
      <c r="D155" s="22" t="s">
        <v>428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17338</v>
      </c>
      <c r="P155" s="22">
        <v>0</v>
      </c>
      <c r="Q155" s="22">
        <v>0</v>
      </c>
      <c r="R155" s="22">
        <v>0</v>
      </c>
      <c r="S155" s="22">
        <v>0</v>
      </c>
      <c r="T155" s="22">
        <v>42931</v>
      </c>
      <c r="U155" s="22">
        <v>18950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3776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82995</v>
      </c>
    </row>
    <row r="156" spans="1:42" x14ac:dyDescent="0.25">
      <c r="A156" s="22" t="s">
        <v>120</v>
      </c>
      <c r="B156" s="22" t="s">
        <v>292</v>
      </c>
      <c r="C156" s="22" t="s">
        <v>429</v>
      </c>
      <c r="D156" s="22" t="s">
        <v>430</v>
      </c>
      <c r="E156" s="22">
        <v>0</v>
      </c>
      <c r="F156" s="22">
        <v>48484</v>
      </c>
      <c r="G156" s="22">
        <v>0</v>
      </c>
      <c r="H156" s="22">
        <v>0</v>
      </c>
      <c r="I156" s="22">
        <v>0</v>
      </c>
      <c r="J156" s="22">
        <v>0</v>
      </c>
      <c r="K156" s="22">
        <v>8076</v>
      </c>
      <c r="L156" s="22">
        <v>0</v>
      </c>
      <c r="M156" s="22">
        <v>0</v>
      </c>
      <c r="N156" s="22">
        <v>0</v>
      </c>
      <c r="O156" s="22">
        <v>283900</v>
      </c>
      <c r="P156" s="22">
        <v>0</v>
      </c>
      <c r="Q156" s="22">
        <v>0</v>
      </c>
      <c r="R156" s="22">
        <v>0</v>
      </c>
      <c r="S156" s="22">
        <v>0</v>
      </c>
      <c r="T156" s="22">
        <v>37043</v>
      </c>
      <c r="U156" s="22">
        <v>97421</v>
      </c>
      <c r="V156" s="22">
        <v>0</v>
      </c>
      <c r="W156" s="22">
        <v>0</v>
      </c>
      <c r="X156" s="22">
        <v>2715</v>
      </c>
      <c r="Y156" s="22">
        <v>8885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14047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500571</v>
      </c>
    </row>
    <row r="157" spans="1:42" x14ac:dyDescent="0.25">
      <c r="A157" s="22" t="s">
        <v>120</v>
      </c>
      <c r="B157" s="22" t="s">
        <v>292</v>
      </c>
      <c r="C157" s="22" t="s">
        <v>431</v>
      </c>
      <c r="D157" s="22" t="s">
        <v>432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</row>
    <row r="158" spans="1:42" x14ac:dyDescent="0.25">
      <c r="A158" s="22" t="s">
        <v>120</v>
      </c>
      <c r="B158" s="22" t="s">
        <v>292</v>
      </c>
      <c r="C158" s="22" t="s">
        <v>433</v>
      </c>
      <c r="D158" s="22" t="s">
        <v>434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10346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116683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127029</v>
      </c>
    </row>
    <row r="159" spans="1:42" x14ac:dyDescent="0.25">
      <c r="A159" s="22" t="s">
        <v>120</v>
      </c>
      <c r="B159" s="22" t="s">
        <v>292</v>
      </c>
      <c r="C159" s="22" t="s">
        <v>435</v>
      </c>
      <c r="D159" s="22" t="s">
        <v>436</v>
      </c>
      <c r="E159" s="22">
        <v>0</v>
      </c>
      <c r="F159" s="22">
        <v>0</v>
      </c>
      <c r="G159" s="22">
        <v>0</v>
      </c>
      <c r="H159" s="22">
        <v>70018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199082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86035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11753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366888</v>
      </c>
    </row>
    <row r="160" spans="1:42" x14ac:dyDescent="0.25">
      <c r="A160" s="22" t="s">
        <v>120</v>
      </c>
      <c r="B160" s="22" t="s">
        <v>292</v>
      </c>
      <c r="C160" s="22" t="s">
        <v>437</v>
      </c>
      <c r="D160" s="22" t="s">
        <v>438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102775</v>
      </c>
      <c r="P160" s="22">
        <v>0</v>
      </c>
      <c r="Q160" s="22">
        <v>0</v>
      </c>
      <c r="R160" s="22">
        <v>35830</v>
      </c>
      <c r="S160" s="22">
        <v>0</v>
      </c>
      <c r="T160" s="22">
        <v>157683</v>
      </c>
      <c r="U160" s="22">
        <v>60569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29782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386639</v>
      </c>
    </row>
    <row r="161" spans="1:42" x14ac:dyDescent="0.25">
      <c r="A161" s="22" t="s">
        <v>120</v>
      </c>
      <c r="B161" s="22" t="s">
        <v>292</v>
      </c>
      <c r="C161" s="22" t="s">
        <v>439</v>
      </c>
      <c r="D161" s="22" t="s">
        <v>440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45311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73585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118896</v>
      </c>
    </row>
    <row r="162" spans="1:42" x14ac:dyDescent="0.25">
      <c r="A162" s="22" t="s">
        <v>120</v>
      </c>
      <c r="B162" s="22" t="s">
        <v>292</v>
      </c>
      <c r="C162" s="22" t="s">
        <v>441</v>
      </c>
      <c r="D162" s="22" t="s">
        <v>442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38425</v>
      </c>
      <c r="P162" s="22">
        <v>0</v>
      </c>
      <c r="Q162" s="22">
        <v>0</v>
      </c>
      <c r="R162" s="22">
        <v>0</v>
      </c>
      <c r="S162" s="22">
        <v>0</v>
      </c>
      <c r="T162" s="22">
        <v>128918</v>
      </c>
      <c r="U162" s="22">
        <v>25296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56940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249579</v>
      </c>
    </row>
    <row r="163" spans="1:42" x14ac:dyDescent="0.25">
      <c r="A163" s="22" t="s">
        <v>120</v>
      </c>
      <c r="B163" s="22" t="s">
        <v>292</v>
      </c>
      <c r="C163" s="22" t="s">
        <v>443</v>
      </c>
      <c r="D163" s="22" t="s">
        <v>444</v>
      </c>
      <c r="E163" s="22">
        <v>0</v>
      </c>
      <c r="F163" s="22">
        <v>0</v>
      </c>
      <c r="G163" s="22">
        <v>0</v>
      </c>
      <c r="H163" s="22">
        <v>156934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13456</v>
      </c>
      <c r="U163" s="22">
        <v>107060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92540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369990</v>
      </c>
    </row>
    <row r="164" spans="1:42" x14ac:dyDescent="0.25">
      <c r="A164" s="22" t="s">
        <v>120</v>
      </c>
      <c r="B164" s="22" t="s">
        <v>292</v>
      </c>
      <c r="C164" s="22" t="s">
        <v>445</v>
      </c>
      <c r="D164" s="22" t="s">
        <v>446</v>
      </c>
      <c r="E164" s="22">
        <v>0</v>
      </c>
      <c r="F164" s="22">
        <v>0</v>
      </c>
      <c r="G164" s="22">
        <v>0</v>
      </c>
      <c r="H164" s="22">
        <v>0</v>
      </c>
      <c r="I164" s="22">
        <v>2042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560584</v>
      </c>
      <c r="P164" s="22">
        <v>0</v>
      </c>
      <c r="Q164" s="22">
        <v>0</v>
      </c>
      <c r="R164" s="22">
        <v>51228</v>
      </c>
      <c r="S164" s="22">
        <v>0</v>
      </c>
      <c r="T164" s="22">
        <v>97731</v>
      </c>
      <c r="U164" s="22">
        <v>8779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14008</v>
      </c>
      <c r="AE164" s="22">
        <v>0</v>
      </c>
      <c r="AF164" s="22">
        <v>0</v>
      </c>
      <c r="AG164" s="22">
        <v>0</v>
      </c>
      <c r="AH164" s="22">
        <v>0</v>
      </c>
      <c r="AI164" s="22">
        <v>58723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19803</v>
      </c>
      <c r="AP164" s="22">
        <v>812898</v>
      </c>
    </row>
    <row r="165" spans="1:42" x14ac:dyDescent="0.25">
      <c r="A165" s="22" t="s">
        <v>120</v>
      </c>
      <c r="B165" s="22" t="s">
        <v>292</v>
      </c>
      <c r="C165" s="22" t="s">
        <v>447</v>
      </c>
      <c r="D165" s="22" t="s">
        <v>448</v>
      </c>
      <c r="E165" s="22">
        <v>0</v>
      </c>
      <c r="F165" s="22">
        <v>10324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23195</v>
      </c>
      <c r="U165" s="22">
        <v>53446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154681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241646</v>
      </c>
    </row>
    <row r="166" spans="1:42" x14ac:dyDescent="0.25">
      <c r="A166" s="22" t="s">
        <v>120</v>
      </c>
      <c r="B166" s="22" t="s">
        <v>292</v>
      </c>
      <c r="C166" s="22" t="s">
        <v>449</v>
      </c>
      <c r="D166" s="22" t="s">
        <v>450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76466</v>
      </c>
      <c r="P166" s="22">
        <v>0</v>
      </c>
      <c r="Q166" s="22">
        <v>0</v>
      </c>
      <c r="R166" s="22">
        <v>0</v>
      </c>
      <c r="S166" s="22">
        <v>0</v>
      </c>
      <c r="T166" s="22">
        <v>55600</v>
      </c>
      <c r="U166" s="22">
        <v>129498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41973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303537</v>
      </c>
    </row>
    <row r="167" spans="1:42" x14ac:dyDescent="0.25">
      <c r="A167" s="22" t="s">
        <v>120</v>
      </c>
      <c r="B167" s="22" t="s">
        <v>292</v>
      </c>
      <c r="C167" s="22" t="s">
        <v>451</v>
      </c>
      <c r="D167" s="22" t="s">
        <v>452</v>
      </c>
      <c r="E167" s="22">
        <v>0</v>
      </c>
      <c r="F167" s="22">
        <v>0</v>
      </c>
      <c r="G167" s="22">
        <v>0</v>
      </c>
      <c r="H167" s="22">
        <v>0</v>
      </c>
      <c r="I167" s="22">
        <v>38878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49015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177916</v>
      </c>
      <c r="V167" s="22">
        <v>80824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203096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549729</v>
      </c>
    </row>
    <row r="168" spans="1:42" x14ac:dyDescent="0.25">
      <c r="A168" s="22" t="s">
        <v>120</v>
      </c>
      <c r="B168" s="22" t="s">
        <v>292</v>
      </c>
      <c r="C168" s="22" t="s">
        <v>453</v>
      </c>
      <c r="D168" s="22" t="s">
        <v>454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87336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87336</v>
      </c>
    </row>
    <row r="169" spans="1:42" x14ac:dyDescent="0.25">
      <c r="A169" s="22" t="s">
        <v>120</v>
      </c>
      <c r="B169" s="22" t="s">
        <v>292</v>
      </c>
      <c r="C169" s="22" t="s">
        <v>455</v>
      </c>
      <c r="D169" s="22" t="s">
        <v>456</v>
      </c>
      <c r="E169" s="22">
        <v>0</v>
      </c>
      <c r="F169" s="22">
        <v>24480</v>
      </c>
      <c r="G169" s="22">
        <v>0</v>
      </c>
      <c r="H169" s="22">
        <v>0</v>
      </c>
      <c r="I169" s="22">
        <v>18371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7096</v>
      </c>
      <c r="P169" s="22">
        <v>0</v>
      </c>
      <c r="Q169" s="22">
        <v>0</v>
      </c>
      <c r="R169" s="22">
        <v>0</v>
      </c>
      <c r="S169" s="22">
        <v>0</v>
      </c>
      <c r="T169" s="22">
        <v>72309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122256</v>
      </c>
    </row>
    <row r="170" spans="1:42" x14ac:dyDescent="0.25">
      <c r="A170" s="22" t="s">
        <v>120</v>
      </c>
      <c r="B170" s="22" t="s">
        <v>292</v>
      </c>
      <c r="C170" s="22" t="s">
        <v>457</v>
      </c>
      <c r="D170" s="22" t="s">
        <v>458</v>
      </c>
      <c r="E170" s="22">
        <v>0</v>
      </c>
      <c r="F170" s="22">
        <v>36387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153873</v>
      </c>
      <c r="P170" s="22">
        <v>0</v>
      </c>
      <c r="Q170" s="22">
        <v>0</v>
      </c>
      <c r="R170" s="22">
        <v>0</v>
      </c>
      <c r="S170" s="22">
        <v>0</v>
      </c>
      <c r="T170" s="22">
        <v>161407</v>
      </c>
      <c r="U170" s="22">
        <v>102591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409664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863922</v>
      </c>
    </row>
    <row r="171" spans="1:42" x14ac:dyDescent="0.25">
      <c r="A171" s="22" t="s">
        <v>120</v>
      </c>
      <c r="B171" s="22" t="s">
        <v>292</v>
      </c>
      <c r="C171" s="22" t="s">
        <v>459</v>
      </c>
      <c r="D171" s="22" t="s">
        <v>460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35861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35861</v>
      </c>
    </row>
    <row r="172" spans="1:42" x14ac:dyDescent="0.25">
      <c r="A172" s="22" t="s">
        <v>120</v>
      </c>
      <c r="B172" s="22" t="s">
        <v>292</v>
      </c>
      <c r="C172" s="22" t="s">
        <v>461</v>
      </c>
      <c r="D172" s="22" t="s">
        <v>462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8896</v>
      </c>
      <c r="P172" s="22">
        <v>0</v>
      </c>
      <c r="Q172" s="22">
        <v>0</v>
      </c>
      <c r="R172" s="22">
        <v>0</v>
      </c>
      <c r="S172" s="22">
        <v>0</v>
      </c>
      <c r="T172" s="22">
        <v>5859</v>
      </c>
      <c r="U172" s="22">
        <v>4895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18661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38311</v>
      </c>
    </row>
    <row r="173" spans="1:42" x14ac:dyDescent="0.25">
      <c r="A173" s="22" t="s">
        <v>120</v>
      </c>
      <c r="B173" s="22" t="s">
        <v>292</v>
      </c>
      <c r="C173" s="22" t="s">
        <v>463</v>
      </c>
      <c r="D173" s="22" t="s">
        <v>464</v>
      </c>
      <c r="E173" s="22">
        <v>0</v>
      </c>
      <c r="F173" s="22">
        <v>35619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61583</v>
      </c>
      <c r="U173" s="22">
        <v>10332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38245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145779</v>
      </c>
    </row>
    <row r="174" spans="1:42" x14ac:dyDescent="0.25">
      <c r="A174" s="22" t="s">
        <v>120</v>
      </c>
      <c r="B174" s="22" t="s">
        <v>292</v>
      </c>
      <c r="C174" s="22" t="s">
        <v>465</v>
      </c>
      <c r="D174" s="22" t="s">
        <v>466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11545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12000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23545</v>
      </c>
    </row>
    <row r="175" spans="1:42" x14ac:dyDescent="0.25">
      <c r="A175" s="22" t="s">
        <v>120</v>
      </c>
      <c r="B175" s="22" t="s">
        <v>292</v>
      </c>
      <c r="C175" s="22" t="s">
        <v>467</v>
      </c>
      <c r="D175" s="22" t="s">
        <v>468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32944</v>
      </c>
      <c r="P175" s="22">
        <v>0</v>
      </c>
      <c r="Q175" s="22">
        <v>0</v>
      </c>
      <c r="R175" s="22">
        <v>0</v>
      </c>
      <c r="S175" s="22">
        <v>0</v>
      </c>
      <c r="T175" s="22">
        <v>14392</v>
      </c>
      <c r="U175" s="22">
        <v>57420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67953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172709</v>
      </c>
    </row>
    <row r="176" spans="1:42" x14ac:dyDescent="0.25">
      <c r="A176" s="22" t="s">
        <v>120</v>
      </c>
      <c r="B176" s="22" t="s">
        <v>292</v>
      </c>
      <c r="C176" s="22" t="s">
        <v>469</v>
      </c>
      <c r="D176" s="22" t="s">
        <v>470</v>
      </c>
      <c r="E176" s="22">
        <v>0</v>
      </c>
      <c r="F176" s="22">
        <v>54980</v>
      </c>
      <c r="G176" s="22">
        <v>0</v>
      </c>
      <c r="H176" s="22">
        <v>0</v>
      </c>
      <c r="I176" s="22">
        <v>298393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23973</v>
      </c>
      <c r="P176" s="22">
        <v>0</v>
      </c>
      <c r="Q176" s="22">
        <v>0</v>
      </c>
      <c r="R176" s="22">
        <v>0</v>
      </c>
      <c r="S176" s="22">
        <v>0</v>
      </c>
      <c r="T176" s="22">
        <v>10290</v>
      </c>
      <c r="U176" s="22">
        <v>11019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141657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540312</v>
      </c>
    </row>
    <row r="177" spans="1:42" x14ac:dyDescent="0.25">
      <c r="A177" s="22" t="s">
        <v>120</v>
      </c>
      <c r="B177" s="22" t="s">
        <v>292</v>
      </c>
      <c r="C177" s="22" t="s">
        <v>471</v>
      </c>
      <c r="D177" s="22" t="s">
        <v>472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4363</v>
      </c>
      <c r="S177" s="22">
        <v>0</v>
      </c>
      <c r="T177" s="22">
        <v>33316</v>
      </c>
      <c r="U177" s="22">
        <v>412851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128573</v>
      </c>
      <c r="AJ177" s="22">
        <v>142709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721812</v>
      </c>
    </row>
    <row r="178" spans="1:42" x14ac:dyDescent="0.25">
      <c r="A178" s="22" t="s">
        <v>120</v>
      </c>
      <c r="B178" s="22" t="s">
        <v>292</v>
      </c>
      <c r="C178" s="22" t="s">
        <v>473</v>
      </c>
      <c r="D178" s="22" t="s">
        <v>474</v>
      </c>
      <c r="E178" s="22"/>
      <c r="F178" s="22">
        <v>53769</v>
      </c>
      <c r="G178" s="22"/>
      <c r="H178" s="22"/>
      <c r="I178" s="22"/>
      <c r="J178" s="22"/>
      <c r="K178" s="22"/>
      <c r="L178" s="22"/>
      <c r="M178" s="22"/>
      <c r="N178" s="22"/>
      <c r="O178" s="22">
        <v>99965</v>
      </c>
      <c r="P178" s="22"/>
      <c r="Q178" s="22"/>
      <c r="R178" s="22"/>
      <c r="S178" s="22"/>
      <c r="T178" s="22">
        <v>20719</v>
      </c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>
        <v>37023</v>
      </c>
      <c r="AJ178" s="22"/>
      <c r="AK178" s="22"/>
      <c r="AL178" s="22"/>
      <c r="AM178" s="22">
        <v>6009</v>
      </c>
      <c r="AN178" s="22"/>
      <c r="AO178" s="22"/>
      <c r="AP178" s="22">
        <v>217485</v>
      </c>
    </row>
    <row r="179" spans="1:42" x14ac:dyDescent="0.25">
      <c r="A179" s="22" t="s">
        <v>120</v>
      </c>
      <c r="B179" s="22" t="s">
        <v>292</v>
      </c>
      <c r="C179" s="22" t="s">
        <v>475</v>
      </c>
      <c r="D179" s="22" t="s">
        <v>476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224067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224067</v>
      </c>
    </row>
    <row r="180" spans="1:42" x14ac:dyDescent="0.25">
      <c r="A180" s="22" t="s">
        <v>120</v>
      </c>
      <c r="B180" s="22" t="s">
        <v>292</v>
      </c>
      <c r="C180" s="22" t="s">
        <v>477</v>
      </c>
      <c r="D180" s="22" t="s">
        <v>478</v>
      </c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>
        <v>32490</v>
      </c>
      <c r="P180" s="22"/>
      <c r="Q180" s="22"/>
      <c r="R180" s="22"/>
      <c r="S180" s="22"/>
      <c r="T180" s="22">
        <v>5356</v>
      </c>
      <c r="U180" s="22">
        <v>60657</v>
      </c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>
        <v>77494</v>
      </c>
      <c r="AJ180" s="22"/>
      <c r="AK180" s="22"/>
      <c r="AL180" s="22"/>
      <c r="AM180" s="22"/>
      <c r="AN180" s="22"/>
      <c r="AO180" s="22"/>
      <c r="AP180" s="22">
        <v>175997</v>
      </c>
    </row>
    <row r="181" spans="1:42" x14ac:dyDescent="0.25">
      <c r="A181" s="22" t="s">
        <v>120</v>
      </c>
      <c r="B181" s="22" t="s">
        <v>292</v>
      </c>
      <c r="C181" s="22" t="s">
        <v>479</v>
      </c>
      <c r="D181" s="22" t="s">
        <v>480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31648</v>
      </c>
      <c r="S181" s="22">
        <v>0</v>
      </c>
      <c r="T181" s="22">
        <v>0</v>
      </c>
      <c r="U181" s="22">
        <v>348919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56113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436680</v>
      </c>
    </row>
    <row r="182" spans="1:42" x14ac:dyDescent="0.25">
      <c r="A182" s="22" t="s">
        <v>120</v>
      </c>
      <c r="B182" s="22" t="s">
        <v>292</v>
      </c>
      <c r="C182" s="22" t="s">
        <v>481</v>
      </c>
      <c r="D182" s="22" t="s">
        <v>482</v>
      </c>
      <c r="E182" s="22">
        <v>0</v>
      </c>
      <c r="F182" s="22">
        <v>11123</v>
      </c>
      <c r="G182" s="22">
        <v>0</v>
      </c>
      <c r="H182" s="22">
        <v>0</v>
      </c>
      <c r="I182" s="22">
        <v>14690</v>
      </c>
      <c r="J182" s="22">
        <v>0</v>
      </c>
      <c r="K182" s="22">
        <v>0</v>
      </c>
      <c r="L182" s="22">
        <v>0</v>
      </c>
      <c r="M182" s="22">
        <v>0</v>
      </c>
      <c r="N182" s="22">
        <v>7986</v>
      </c>
      <c r="O182" s="22">
        <v>28347</v>
      </c>
      <c r="P182" s="22">
        <v>0</v>
      </c>
      <c r="Q182" s="22">
        <v>0</v>
      </c>
      <c r="R182" s="22">
        <v>0</v>
      </c>
      <c r="S182" s="22">
        <v>0</v>
      </c>
      <c r="T182" s="22">
        <v>40041</v>
      </c>
      <c r="U182" s="22">
        <v>81424</v>
      </c>
      <c r="V182" s="22">
        <v>36081</v>
      </c>
      <c r="W182" s="22">
        <v>0</v>
      </c>
      <c r="X182" s="22">
        <v>0</v>
      </c>
      <c r="Y182" s="22">
        <v>0</v>
      </c>
      <c r="Z182" s="22">
        <v>5736</v>
      </c>
      <c r="AA182" s="22">
        <v>0</v>
      </c>
      <c r="AB182" s="22">
        <v>0</v>
      </c>
      <c r="AC182" s="22">
        <v>0</v>
      </c>
      <c r="AD182" s="22">
        <v>195839</v>
      </c>
      <c r="AE182" s="22">
        <v>0</v>
      </c>
      <c r="AF182" s="22">
        <v>0</v>
      </c>
      <c r="AG182" s="22">
        <v>0</v>
      </c>
      <c r="AH182" s="22">
        <v>0</v>
      </c>
      <c r="AI182" s="22">
        <v>81546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502813</v>
      </c>
    </row>
    <row r="183" spans="1:42" x14ac:dyDescent="0.25">
      <c r="A183" s="22" t="s">
        <v>120</v>
      </c>
      <c r="B183" s="22" t="s">
        <v>292</v>
      </c>
      <c r="C183" s="22" t="s">
        <v>483</v>
      </c>
      <c r="D183" s="22" t="s">
        <v>484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31706</v>
      </c>
      <c r="P183" s="22">
        <v>0</v>
      </c>
      <c r="Q183" s="22">
        <v>0</v>
      </c>
      <c r="R183" s="22">
        <v>0</v>
      </c>
      <c r="S183" s="22">
        <v>0</v>
      </c>
      <c r="T183" s="22">
        <v>16335</v>
      </c>
      <c r="U183" s="22">
        <v>19457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53478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120976</v>
      </c>
    </row>
    <row r="184" spans="1:42" x14ac:dyDescent="0.25">
      <c r="A184" s="22" t="s">
        <v>120</v>
      </c>
      <c r="B184" s="22" t="s">
        <v>292</v>
      </c>
      <c r="C184" s="22" t="s">
        <v>485</v>
      </c>
      <c r="D184" s="22" t="s">
        <v>486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10026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71999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82025</v>
      </c>
    </row>
    <row r="185" spans="1:42" x14ac:dyDescent="0.25">
      <c r="A185" s="22" t="s">
        <v>120</v>
      </c>
      <c r="B185" s="22" t="s">
        <v>292</v>
      </c>
      <c r="C185" s="22" t="s">
        <v>487</v>
      </c>
      <c r="D185" s="22" t="s">
        <v>488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38160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33981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15778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87919</v>
      </c>
    </row>
    <row r="186" spans="1:42" x14ac:dyDescent="0.25">
      <c r="A186" s="22" t="s">
        <v>120</v>
      </c>
      <c r="B186" s="22" t="s">
        <v>292</v>
      </c>
      <c r="C186" s="22" t="s">
        <v>489</v>
      </c>
      <c r="D186" s="22" t="s">
        <v>490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6577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414850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5167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426594</v>
      </c>
    </row>
    <row r="187" spans="1:42" x14ac:dyDescent="0.25">
      <c r="A187" s="22" t="s">
        <v>120</v>
      </c>
      <c r="B187" s="22" t="s">
        <v>292</v>
      </c>
      <c r="C187" s="22" t="s">
        <v>491</v>
      </c>
      <c r="D187" s="22" t="s">
        <v>492</v>
      </c>
      <c r="E187" s="22">
        <v>0</v>
      </c>
      <c r="F187" s="22">
        <v>10892</v>
      </c>
      <c r="G187" s="22">
        <v>0</v>
      </c>
      <c r="H187" s="22">
        <v>0</v>
      </c>
      <c r="I187" s="22">
        <v>38144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550218</v>
      </c>
      <c r="P187" s="22">
        <v>0</v>
      </c>
      <c r="Q187" s="22">
        <v>0</v>
      </c>
      <c r="R187" s="22">
        <v>0</v>
      </c>
      <c r="S187" s="22">
        <v>0</v>
      </c>
      <c r="T187" s="22">
        <v>150111</v>
      </c>
      <c r="U187" s="22">
        <v>73651</v>
      </c>
      <c r="V187" s="22">
        <v>77722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161164</v>
      </c>
      <c r="AF187" s="22">
        <v>0</v>
      </c>
      <c r="AG187" s="22">
        <v>0</v>
      </c>
      <c r="AH187" s="22">
        <v>0</v>
      </c>
      <c r="AI187" s="22">
        <v>35472</v>
      </c>
      <c r="AJ187" s="22">
        <v>14723</v>
      </c>
      <c r="AK187" s="22">
        <v>0</v>
      </c>
      <c r="AL187" s="22">
        <v>0</v>
      </c>
      <c r="AM187" s="22">
        <v>492</v>
      </c>
      <c r="AN187" s="22">
        <v>0</v>
      </c>
      <c r="AO187" s="22">
        <v>0</v>
      </c>
      <c r="AP187" s="22">
        <v>1112589</v>
      </c>
    </row>
    <row r="188" spans="1:42" x14ac:dyDescent="0.25">
      <c r="A188" s="22" t="s">
        <v>120</v>
      </c>
      <c r="B188" s="22" t="s">
        <v>292</v>
      </c>
      <c r="C188" s="22" t="s">
        <v>493</v>
      </c>
      <c r="D188" s="22" t="s">
        <v>494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53040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21331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74371</v>
      </c>
    </row>
    <row r="189" spans="1:42" x14ac:dyDescent="0.25">
      <c r="A189" s="22" t="s">
        <v>120</v>
      </c>
      <c r="B189" s="22" t="s">
        <v>292</v>
      </c>
      <c r="C189" s="22" t="s">
        <v>495</v>
      </c>
      <c r="D189" s="22" t="s">
        <v>496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144870</v>
      </c>
      <c r="P189" s="22">
        <v>0</v>
      </c>
      <c r="Q189" s="22">
        <v>0</v>
      </c>
      <c r="R189" s="22">
        <v>18559</v>
      </c>
      <c r="S189" s="22">
        <v>0</v>
      </c>
      <c r="T189" s="22">
        <v>13879</v>
      </c>
      <c r="U189" s="22">
        <v>13915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20676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211899</v>
      </c>
    </row>
    <row r="190" spans="1:42" x14ac:dyDescent="0.25">
      <c r="A190" s="22" t="s">
        <v>120</v>
      </c>
      <c r="B190" s="22" t="s">
        <v>292</v>
      </c>
      <c r="C190" s="22" t="s">
        <v>497</v>
      </c>
      <c r="D190" s="22" t="s">
        <v>498</v>
      </c>
      <c r="E190" s="22">
        <v>0</v>
      </c>
      <c r="F190" s="22">
        <v>75447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105372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29840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74642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285301</v>
      </c>
    </row>
    <row r="191" spans="1:42" x14ac:dyDescent="0.25">
      <c r="A191" s="22" t="s">
        <v>120</v>
      </c>
      <c r="B191" s="22" t="s">
        <v>292</v>
      </c>
      <c r="C191" s="22" t="s">
        <v>499</v>
      </c>
      <c r="D191" s="22" t="s">
        <v>500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5357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92229</v>
      </c>
      <c r="AE191" s="22">
        <v>0</v>
      </c>
      <c r="AF191" s="22">
        <v>0</v>
      </c>
      <c r="AG191" s="22">
        <v>0</v>
      </c>
      <c r="AH191" s="22">
        <v>0</v>
      </c>
      <c r="AI191" s="22">
        <v>77616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175202</v>
      </c>
    </row>
    <row r="192" spans="1:42" x14ac:dyDescent="0.25">
      <c r="A192" s="22" t="s">
        <v>120</v>
      </c>
      <c r="B192" s="22" t="s">
        <v>292</v>
      </c>
      <c r="C192" s="22" t="s">
        <v>501</v>
      </c>
      <c r="D192" s="22" t="s">
        <v>502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8045</v>
      </c>
      <c r="O192" s="22">
        <v>40955</v>
      </c>
      <c r="P192" s="22">
        <v>0</v>
      </c>
      <c r="Q192" s="22">
        <v>0</v>
      </c>
      <c r="R192" s="22">
        <v>243</v>
      </c>
      <c r="S192" s="22">
        <v>0</v>
      </c>
      <c r="T192" s="22">
        <v>17884</v>
      </c>
      <c r="U192" s="22">
        <v>11270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9742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88139</v>
      </c>
    </row>
    <row r="193" spans="1:42" x14ac:dyDescent="0.25">
      <c r="A193" s="22" t="s">
        <v>120</v>
      </c>
      <c r="B193" s="22" t="s">
        <v>292</v>
      </c>
      <c r="C193" s="22" t="s">
        <v>503</v>
      </c>
      <c r="D193" s="22" t="s">
        <v>504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261464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261464</v>
      </c>
    </row>
    <row r="194" spans="1:42" x14ac:dyDescent="0.25">
      <c r="A194" s="22" t="s">
        <v>120</v>
      </c>
      <c r="B194" s="22" t="s">
        <v>292</v>
      </c>
      <c r="C194" s="22" t="s">
        <v>505</v>
      </c>
      <c r="D194" s="22" t="s">
        <v>506</v>
      </c>
      <c r="E194" s="22">
        <v>0</v>
      </c>
      <c r="F194" s="22">
        <v>0</v>
      </c>
      <c r="G194" s="22">
        <v>0</v>
      </c>
      <c r="H194" s="22">
        <v>0</v>
      </c>
      <c r="I194" s="22">
        <v>11672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17232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28904</v>
      </c>
    </row>
    <row r="195" spans="1:42" x14ac:dyDescent="0.25">
      <c r="A195" s="22" t="s">
        <v>120</v>
      </c>
      <c r="B195" s="22" t="s">
        <v>292</v>
      </c>
      <c r="C195" s="22" t="s">
        <v>507</v>
      </c>
      <c r="D195" s="22" t="s">
        <v>508</v>
      </c>
      <c r="E195" s="22">
        <v>0</v>
      </c>
      <c r="F195" s="22">
        <v>0</v>
      </c>
      <c r="G195" s="22">
        <v>0</v>
      </c>
      <c r="H195" s="22">
        <v>0</v>
      </c>
      <c r="I195" s="22">
        <v>3626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155948</v>
      </c>
      <c r="P195" s="22">
        <v>0</v>
      </c>
      <c r="Q195" s="22">
        <v>0</v>
      </c>
      <c r="R195" s="22">
        <v>0</v>
      </c>
      <c r="S195" s="22">
        <v>0</v>
      </c>
      <c r="T195" s="22">
        <v>109422</v>
      </c>
      <c r="U195" s="22">
        <v>29170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115900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414066</v>
      </c>
    </row>
    <row r="196" spans="1:42" x14ac:dyDescent="0.25">
      <c r="A196" s="22" t="s">
        <v>120</v>
      </c>
      <c r="B196" s="22" t="s">
        <v>292</v>
      </c>
      <c r="C196" s="22" t="s">
        <v>509</v>
      </c>
      <c r="D196" s="22" t="s">
        <v>510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119836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87242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476158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683236</v>
      </c>
    </row>
    <row r="197" spans="1:42" x14ac:dyDescent="0.25">
      <c r="A197" s="22" t="s">
        <v>120</v>
      </c>
      <c r="B197" s="22" t="s">
        <v>511</v>
      </c>
      <c r="C197" s="22" t="s">
        <v>512</v>
      </c>
      <c r="D197" s="22" t="s">
        <v>513</v>
      </c>
      <c r="E197" s="22">
        <v>0</v>
      </c>
      <c r="F197" s="22">
        <v>0</v>
      </c>
      <c r="G197" s="22">
        <v>0</v>
      </c>
      <c r="H197" s="22">
        <v>0</v>
      </c>
      <c r="I197" s="22">
        <v>7000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40000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47000</v>
      </c>
    </row>
    <row r="198" spans="1:42" x14ac:dyDescent="0.25">
      <c r="A198" s="22" t="s">
        <v>120</v>
      </c>
      <c r="B198" s="22" t="s">
        <v>511</v>
      </c>
      <c r="C198" s="22" t="s">
        <v>514</v>
      </c>
      <c r="D198" s="22" t="s">
        <v>515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</row>
    <row r="199" spans="1:42" x14ac:dyDescent="0.25">
      <c r="A199" s="22" t="s">
        <v>120</v>
      </c>
      <c r="B199" s="22" t="s">
        <v>511</v>
      </c>
      <c r="C199" s="22" t="s">
        <v>516</v>
      </c>
      <c r="D199" s="22" t="s">
        <v>517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3677</v>
      </c>
      <c r="P199" s="22">
        <v>0</v>
      </c>
      <c r="Q199" s="22">
        <v>0</v>
      </c>
      <c r="R199" s="22">
        <v>0</v>
      </c>
      <c r="S199" s="22">
        <v>0</v>
      </c>
      <c r="T199" s="22">
        <v>13052</v>
      </c>
      <c r="U199" s="22">
        <v>7474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24203</v>
      </c>
    </row>
    <row r="200" spans="1:42" x14ac:dyDescent="0.25">
      <c r="A200" s="22" t="s">
        <v>120</v>
      </c>
      <c r="B200" s="22" t="s">
        <v>511</v>
      </c>
      <c r="C200" s="22" t="s">
        <v>518</v>
      </c>
      <c r="D200" s="22" t="s">
        <v>519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4045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4045</v>
      </c>
    </row>
    <row r="201" spans="1:42" x14ac:dyDescent="0.25">
      <c r="A201" s="22" t="s">
        <v>120</v>
      </c>
      <c r="B201" s="22" t="s">
        <v>511</v>
      </c>
      <c r="C201" s="22" t="s">
        <v>520</v>
      </c>
      <c r="D201" s="22" t="s">
        <v>521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120</v>
      </c>
      <c r="B202" s="22" t="s">
        <v>511</v>
      </c>
      <c r="C202" s="22" t="s">
        <v>522</v>
      </c>
      <c r="D202" s="22" t="s">
        <v>523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6409</v>
      </c>
      <c r="P202" s="22">
        <v>0</v>
      </c>
      <c r="Q202" s="22">
        <v>0</v>
      </c>
      <c r="R202" s="22">
        <v>0</v>
      </c>
      <c r="S202" s="22">
        <v>0</v>
      </c>
      <c r="T202" s="22">
        <v>25308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31717</v>
      </c>
    </row>
    <row r="203" spans="1:42" x14ac:dyDescent="0.25">
      <c r="A203" s="22" t="s">
        <v>120</v>
      </c>
      <c r="B203" s="22" t="s">
        <v>511</v>
      </c>
      <c r="C203" s="22" t="s">
        <v>524</v>
      </c>
      <c r="D203" s="22" t="s">
        <v>525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120</v>
      </c>
      <c r="B204" s="22" t="s">
        <v>511</v>
      </c>
      <c r="C204" s="22" t="s">
        <v>526</v>
      </c>
      <c r="D204" s="22" t="s">
        <v>527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14384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14384</v>
      </c>
    </row>
    <row r="205" spans="1:42" x14ac:dyDescent="0.25">
      <c r="A205" s="22" t="s">
        <v>120</v>
      </c>
      <c r="B205" s="22" t="s">
        <v>511</v>
      </c>
      <c r="C205" s="22" t="s">
        <v>528</v>
      </c>
      <c r="D205" s="22" t="s">
        <v>529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6485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6485</v>
      </c>
    </row>
    <row r="206" spans="1:42" x14ac:dyDescent="0.25">
      <c r="A206" s="22" t="s">
        <v>120</v>
      </c>
      <c r="B206" s="22" t="s">
        <v>511</v>
      </c>
      <c r="C206" s="22" t="s">
        <v>530</v>
      </c>
      <c r="D206" s="22" t="s">
        <v>531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2217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2217</v>
      </c>
    </row>
    <row r="207" spans="1:42" x14ac:dyDescent="0.25">
      <c r="A207" s="22" t="s">
        <v>120</v>
      </c>
      <c r="B207" s="22" t="s">
        <v>511</v>
      </c>
      <c r="C207" s="22" t="s">
        <v>532</v>
      </c>
      <c r="D207" s="22" t="s">
        <v>533</v>
      </c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>
        <v>32232</v>
      </c>
      <c r="P207" s="22"/>
      <c r="Q207" s="22"/>
      <c r="R207" s="22"/>
      <c r="S207" s="22"/>
      <c r="T207" s="22"/>
      <c r="U207" s="22">
        <v>13668</v>
      </c>
      <c r="V207" s="22"/>
      <c r="W207" s="22"/>
      <c r="X207" s="22"/>
      <c r="Y207" s="22"/>
      <c r="Z207" s="22"/>
      <c r="AA207" s="22"/>
      <c r="AB207" s="22"/>
      <c r="AC207" s="22"/>
      <c r="AD207" s="22">
        <v>5118</v>
      </c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>
        <v>51018</v>
      </c>
    </row>
    <row r="208" spans="1:42" x14ac:dyDescent="0.25">
      <c r="A208" s="22" t="s">
        <v>120</v>
      </c>
      <c r="B208" s="22" t="s">
        <v>511</v>
      </c>
      <c r="C208" s="22" t="s">
        <v>534</v>
      </c>
      <c r="D208" s="22" t="s">
        <v>535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16287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16287</v>
      </c>
    </row>
    <row r="209" spans="1:42" x14ac:dyDescent="0.25">
      <c r="A209" s="22" t="s">
        <v>120</v>
      </c>
      <c r="B209" s="22" t="s">
        <v>511</v>
      </c>
      <c r="C209" s="22" t="s">
        <v>536</v>
      </c>
      <c r="D209" s="22" t="s">
        <v>537</v>
      </c>
      <c r="E209" s="22">
        <v>0</v>
      </c>
      <c r="F209" s="22">
        <v>2195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2195</v>
      </c>
    </row>
    <row r="210" spans="1:42" x14ac:dyDescent="0.25">
      <c r="A210" s="22" t="s">
        <v>120</v>
      </c>
      <c r="B210" s="22" t="s">
        <v>511</v>
      </c>
      <c r="C210" s="22" t="s">
        <v>538</v>
      </c>
      <c r="D210" s="22" t="s">
        <v>539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4612</v>
      </c>
      <c r="U210" s="22">
        <v>1842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6454</v>
      </c>
    </row>
    <row r="211" spans="1:42" x14ac:dyDescent="0.25">
      <c r="A211" s="22" t="s">
        <v>120</v>
      </c>
      <c r="B211" s="22" t="s">
        <v>511</v>
      </c>
      <c r="C211" s="22" t="s">
        <v>540</v>
      </c>
      <c r="D211" s="22" t="s">
        <v>541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23161</v>
      </c>
      <c r="P211" s="22">
        <v>0</v>
      </c>
      <c r="Q211" s="22">
        <v>0</v>
      </c>
      <c r="R211" s="22">
        <v>4411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27572</v>
      </c>
    </row>
    <row r="212" spans="1:42" x14ac:dyDescent="0.25">
      <c r="A212" s="22" t="s">
        <v>120</v>
      </c>
      <c r="B212" s="22" t="s">
        <v>511</v>
      </c>
      <c r="C212" s="22" t="s">
        <v>542</v>
      </c>
      <c r="D212" s="22" t="s">
        <v>543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14081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9156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23237</v>
      </c>
    </row>
    <row r="213" spans="1:42" x14ac:dyDescent="0.25">
      <c r="A213" s="22" t="s">
        <v>120</v>
      </c>
      <c r="B213" s="22" t="s">
        <v>511</v>
      </c>
      <c r="C213" s="22" t="s">
        <v>544</v>
      </c>
      <c r="D213" s="22" t="s">
        <v>545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13984</v>
      </c>
      <c r="U213" s="22">
        <v>10000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23984</v>
      </c>
    </row>
    <row r="214" spans="1:42" x14ac:dyDescent="0.25">
      <c r="A214" s="22" t="s">
        <v>120</v>
      </c>
      <c r="B214" s="22" t="s">
        <v>511</v>
      </c>
      <c r="C214" s="22" t="s">
        <v>546</v>
      </c>
      <c r="D214" s="22" t="s">
        <v>547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8138</v>
      </c>
      <c r="U214" s="22">
        <v>8421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16559</v>
      </c>
    </row>
    <row r="215" spans="1:42" x14ac:dyDescent="0.25">
      <c r="A215" s="22" t="s">
        <v>120</v>
      </c>
      <c r="B215" s="22" t="s">
        <v>511</v>
      </c>
      <c r="C215" s="22" t="s">
        <v>548</v>
      </c>
      <c r="D215" s="22" t="s">
        <v>549</v>
      </c>
      <c r="E215" s="22">
        <v>0</v>
      </c>
      <c r="F215" s="22">
        <v>7900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7900</v>
      </c>
    </row>
    <row r="216" spans="1:42" x14ac:dyDescent="0.25">
      <c r="A216" s="22" t="s">
        <v>120</v>
      </c>
      <c r="B216" s="22" t="s">
        <v>511</v>
      </c>
      <c r="C216" s="22" t="s">
        <v>550</v>
      </c>
      <c r="D216" s="22" t="s">
        <v>551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56469</v>
      </c>
      <c r="P216" s="22">
        <v>0</v>
      </c>
      <c r="Q216" s="22">
        <v>0</v>
      </c>
      <c r="R216" s="22">
        <v>8927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65396</v>
      </c>
    </row>
    <row r="217" spans="1:42" x14ac:dyDescent="0.25">
      <c r="A217" s="22" t="s">
        <v>120</v>
      </c>
      <c r="B217" s="22" t="s">
        <v>511</v>
      </c>
      <c r="C217" s="22" t="s">
        <v>552</v>
      </c>
      <c r="D217" s="22" t="s">
        <v>553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54324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54324</v>
      </c>
    </row>
    <row r="218" spans="1:42" x14ac:dyDescent="0.25">
      <c r="A218" s="22" t="s">
        <v>120</v>
      </c>
      <c r="B218" s="22" t="s">
        <v>511</v>
      </c>
      <c r="C218" s="22" t="s">
        <v>554</v>
      </c>
      <c r="D218" s="22" t="s">
        <v>555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2610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2610</v>
      </c>
    </row>
    <row r="219" spans="1:42" x14ac:dyDescent="0.25">
      <c r="A219" s="22" t="s">
        <v>120</v>
      </c>
      <c r="B219" s="22" t="s">
        <v>511</v>
      </c>
      <c r="C219" s="22" t="s">
        <v>556</v>
      </c>
      <c r="D219" s="22" t="s">
        <v>557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65941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65941</v>
      </c>
    </row>
    <row r="220" spans="1:42" x14ac:dyDescent="0.25">
      <c r="A220" s="22" t="s">
        <v>120</v>
      </c>
      <c r="B220" s="22" t="s">
        <v>511</v>
      </c>
      <c r="C220" s="22" t="s">
        <v>558</v>
      </c>
      <c r="D220" s="22" t="s">
        <v>559</v>
      </c>
      <c r="E220" s="22">
        <v>0</v>
      </c>
      <c r="F220" s="22">
        <v>0</v>
      </c>
      <c r="G220" s="22">
        <v>0</v>
      </c>
      <c r="H220" s="22">
        <v>0</v>
      </c>
      <c r="I220" s="22">
        <v>9252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9252</v>
      </c>
    </row>
    <row r="221" spans="1:42" x14ac:dyDescent="0.25">
      <c r="A221" s="22" t="s">
        <v>120</v>
      </c>
      <c r="B221" s="22" t="s">
        <v>511</v>
      </c>
      <c r="C221" s="22" t="s">
        <v>560</v>
      </c>
      <c r="D221" s="22" t="s">
        <v>561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16054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16054</v>
      </c>
    </row>
    <row r="222" spans="1:42" x14ac:dyDescent="0.25">
      <c r="A222" s="22" t="s">
        <v>120</v>
      </c>
      <c r="B222" s="22" t="s">
        <v>511</v>
      </c>
      <c r="C222" s="22" t="s">
        <v>562</v>
      </c>
      <c r="D222" s="22" t="s">
        <v>563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21748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184941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206689</v>
      </c>
    </row>
    <row r="223" spans="1:42" x14ac:dyDescent="0.25">
      <c r="A223" s="22" t="s">
        <v>120</v>
      </c>
      <c r="B223" s="22" t="s">
        <v>511</v>
      </c>
      <c r="C223" s="22" t="s">
        <v>564</v>
      </c>
      <c r="D223" s="22" t="s">
        <v>565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32669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32669</v>
      </c>
    </row>
    <row r="224" spans="1:42" x14ac:dyDescent="0.25">
      <c r="A224" s="22" t="s">
        <v>120</v>
      </c>
      <c r="B224" s="22" t="s">
        <v>511</v>
      </c>
      <c r="C224" s="22" t="s">
        <v>566</v>
      </c>
      <c r="D224" s="22" t="s">
        <v>567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120</v>
      </c>
      <c r="B225" s="22" t="s">
        <v>511</v>
      </c>
      <c r="C225" s="22" t="s">
        <v>568</v>
      </c>
      <c r="D225" s="22" t="s">
        <v>569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13373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13373</v>
      </c>
    </row>
    <row r="226" spans="1:42" x14ac:dyDescent="0.25">
      <c r="A226" s="22" t="s">
        <v>120</v>
      </c>
      <c r="B226" s="22" t="s">
        <v>511</v>
      </c>
      <c r="C226" s="22" t="s">
        <v>570</v>
      </c>
      <c r="D226" s="22" t="s">
        <v>571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120</v>
      </c>
      <c r="B227" s="22" t="s">
        <v>511</v>
      </c>
      <c r="C227" s="22" t="s">
        <v>572</v>
      </c>
      <c r="D227" s="22" t="s">
        <v>573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120</v>
      </c>
      <c r="B228" s="22" t="s">
        <v>511</v>
      </c>
      <c r="C228" s="22" t="s">
        <v>574</v>
      </c>
      <c r="D228" s="22" t="s">
        <v>575</v>
      </c>
      <c r="E228" s="22">
        <v>0</v>
      </c>
      <c r="F228" s="22">
        <v>3596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13726</v>
      </c>
      <c r="O228" s="22">
        <v>14482</v>
      </c>
      <c r="P228" s="22">
        <v>0</v>
      </c>
      <c r="Q228" s="22">
        <v>0</v>
      </c>
      <c r="R228" s="22">
        <v>0</v>
      </c>
      <c r="S228" s="22">
        <v>0</v>
      </c>
      <c r="T228" s="22">
        <v>18884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33495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84183</v>
      </c>
    </row>
    <row r="229" spans="1:42" x14ac:dyDescent="0.25">
      <c r="A229" s="22" t="s">
        <v>120</v>
      </c>
      <c r="B229" s="22" t="s">
        <v>511</v>
      </c>
      <c r="C229" s="22" t="s">
        <v>576</v>
      </c>
      <c r="D229" s="22" t="s">
        <v>577</v>
      </c>
      <c r="E229" s="22">
        <v>0</v>
      </c>
      <c r="F229" s="22">
        <v>0</v>
      </c>
      <c r="G229" s="22">
        <v>0</v>
      </c>
      <c r="H229" s="22">
        <v>0</v>
      </c>
      <c r="I229" s="22">
        <v>12500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10017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22517</v>
      </c>
    </row>
    <row r="230" spans="1:42" x14ac:dyDescent="0.25">
      <c r="A230" s="22" t="s">
        <v>120</v>
      </c>
      <c r="B230" s="22" t="s">
        <v>511</v>
      </c>
      <c r="C230" s="22" t="s">
        <v>578</v>
      </c>
      <c r="D230" s="22" t="s">
        <v>579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120</v>
      </c>
      <c r="B231" s="22" t="s">
        <v>511</v>
      </c>
      <c r="C231" s="22" t="s">
        <v>580</v>
      </c>
      <c r="D231" s="22" t="s">
        <v>581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6796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16684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23480</v>
      </c>
    </row>
    <row r="232" spans="1:42" x14ac:dyDescent="0.25">
      <c r="A232" s="22" t="s">
        <v>120</v>
      </c>
      <c r="B232" s="22" t="s">
        <v>511</v>
      </c>
      <c r="C232" s="22" t="s">
        <v>582</v>
      </c>
      <c r="D232" s="22" t="s">
        <v>583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26626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17899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10996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55521</v>
      </c>
    </row>
    <row r="233" spans="1:42" x14ac:dyDescent="0.25">
      <c r="A233" s="22" t="s">
        <v>120</v>
      </c>
      <c r="B233" s="22" t="s">
        <v>511</v>
      </c>
      <c r="C233" s="22" t="s">
        <v>584</v>
      </c>
      <c r="D233" s="22" t="s">
        <v>585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120</v>
      </c>
      <c r="B234" s="22" t="s">
        <v>511</v>
      </c>
      <c r="C234" s="22" t="s">
        <v>586</v>
      </c>
      <c r="D234" s="22" t="s">
        <v>587</v>
      </c>
      <c r="E234" s="22">
        <v>0</v>
      </c>
      <c r="F234" s="22">
        <v>0</v>
      </c>
      <c r="G234" s="22">
        <v>0</v>
      </c>
      <c r="H234" s="22">
        <v>0</v>
      </c>
      <c r="I234" s="22">
        <v>151264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151264</v>
      </c>
    </row>
    <row r="235" spans="1:42" x14ac:dyDescent="0.25">
      <c r="A235" s="22" t="s">
        <v>120</v>
      </c>
      <c r="B235" s="22" t="s">
        <v>511</v>
      </c>
      <c r="C235" s="22" t="s">
        <v>588</v>
      </c>
      <c r="D235" s="22" t="s">
        <v>589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120</v>
      </c>
      <c r="B236" s="22" t="s">
        <v>511</v>
      </c>
      <c r="C236" s="22" t="s">
        <v>590</v>
      </c>
      <c r="D236" s="22" t="s">
        <v>591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25534</v>
      </c>
      <c r="AE236" s="22">
        <v>0</v>
      </c>
      <c r="AF236" s="22">
        <v>0</v>
      </c>
      <c r="AG236" s="22">
        <v>0</v>
      </c>
      <c r="AH236" s="22">
        <v>0</v>
      </c>
      <c r="AI236" s="22">
        <v>20960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46494</v>
      </c>
    </row>
    <row r="237" spans="1:42" x14ac:dyDescent="0.25">
      <c r="A237" s="22" t="s">
        <v>120</v>
      </c>
      <c r="B237" s="22" t="s">
        <v>511</v>
      </c>
      <c r="C237" s="22" t="s">
        <v>592</v>
      </c>
      <c r="D237" s="22" t="s">
        <v>593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120</v>
      </c>
      <c r="B238" s="22" t="s">
        <v>511</v>
      </c>
      <c r="C238" s="22" t="s">
        <v>594</v>
      </c>
      <c r="D238" s="22" t="s">
        <v>595</v>
      </c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>
        <v>0</v>
      </c>
    </row>
    <row r="239" spans="1:42" x14ac:dyDescent="0.25">
      <c r="A239" s="22" t="s">
        <v>120</v>
      </c>
      <c r="B239" s="22" t="s">
        <v>511</v>
      </c>
      <c r="C239" s="22" t="s">
        <v>596</v>
      </c>
      <c r="D239" s="22" t="s">
        <v>597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10229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10229</v>
      </c>
    </row>
    <row r="240" spans="1:42" x14ac:dyDescent="0.25">
      <c r="A240" s="22" t="s">
        <v>120</v>
      </c>
      <c r="B240" s="22" t="s">
        <v>511</v>
      </c>
      <c r="C240" s="22" t="s">
        <v>598</v>
      </c>
      <c r="D240" s="22" t="s">
        <v>599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</row>
    <row r="241" spans="1:42" x14ac:dyDescent="0.25">
      <c r="A241" s="22" t="s">
        <v>120</v>
      </c>
      <c r="B241" s="22" t="s">
        <v>511</v>
      </c>
      <c r="C241" s="22" t="s">
        <v>600</v>
      </c>
      <c r="D241" s="22" t="s">
        <v>601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120</v>
      </c>
      <c r="B242" s="22" t="s">
        <v>511</v>
      </c>
      <c r="C242" s="22" t="s">
        <v>602</v>
      </c>
      <c r="D242" s="22" t="s">
        <v>603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9289</v>
      </c>
      <c r="P242" s="22">
        <v>0</v>
      </c>
      <c r="Q242" s="22">
        <v>0</v>
      </c>
      <c r="R242" s="22">
        <v>2449</v>
      </c>
      <c r="S242" s="22">
        <v>0</v>
      </c>
      <c r="T242" s="22">
        <v>3269</v>
      </c>
      <c r="U242" s="22">
        <v>2369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90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17466</v>
      </c>
    </row>
    <row r="243" spans="1:42" x14ac:dyDescent="0.25">
      <c r="A243" s="22" t="s">
        <v>120</v>
      </c>
      <c r="B243" s="22" t="s">
        <v>511</v>
      </c>
      <c r="C243" s="22" t="s">
        <v>604</v>
      </c>
      <c r="D243" s="22" t="s">
        <v>605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120</v>
      </c>
      <c r="B244" s="22" t="s">
        <v>511</v>
      </c>
      <c r="C244" s="22" t="s">
        <v>606</v>
      </c>
      <c r="D244" s="22" t="s">
        <v>607</v>
      </c>
      <c r="E244" s="22">
        <v>0</v>
      </c>
      <c r="F244" s="22">
        <v>8267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8267</v>
      </c>
    </row>
    <row r="245" spans="1:42" x14ac:dyDescent="0.25">
      <c r="A245" s="22" t="s">
        <v>120</v>
      </c>
      <c r="B245" s="22" t="s">
        <v>511</v>
      </c>
      <c r="C245" s="22" t="s">
        <v>608</v>
      </c>
      <c r="D245" s="22" t="s">
        <v>609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120</v>
      </c>
      <c r="B246" s="22" t="s">
        <v>511</v>
      </c>
      <c r="C246" s="22" t="s">
        <v>610</v>
      </c>
      <c r="D246" s="22" t="s">
        <v>611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120</v>
      </c>
      <c r="B247" s="22" t="s">
        <v>511</v>
      </c>
      <c r="C247" s="22" t="s">
        <v>612</v>
      </c>
      <c r="D247" s="22" t="s">
        <v>613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120</v>
      </c>
      <c r="B248" s="22" t="s">
        <v>511</v>
      </c>
      <c r="C248" s="22" t="s">
        <v>614</v>
      </c>
      <c r="D248" s="22" t="s">
        <v>615</v>
      </c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>
        <v>0</v>
      </c>
    </row>
    <row r="249" spans="1:42" x14ac:dyDescent="0.25">
      <c r="A249" s="22" t="s">
        <v>120</v>
      </c>
      <c r="B249" s="22" t="s">
        <v>511</v>
      </c>
      <c r="C249" s="22" t="s">
        <v>616</v>
      </c>
      <c r="D249" s="22" t="s">
        <v>617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18084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18084</v>
      </c>
    </row>
    <row r="250" spans="1:42" x14ac:dyDescent="0.25">
      <c r="A250" s="22" t="s">
        <v>120</v>
      </c>
      <c r="B250" s="22" t="s">
        <v>511</v>
      </c>
      <c r="C250" s="22" t="s">
        <v>618</v>
      </c>
      <c r="D250" s="22" t="s">
        <v>619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120</v>
      </c>
      <c r="B251" s="22" t="s">
        <v>511</v>
      </c>
      <c r="C251" s="22" t="s">
        <v>620</v>
      </c>
      <c r="D251" s="22" t="s">
        <v>621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7380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7380</v>
      </c>
    </row>
    <row r="252" spans="1:42" x14ac:dyDescent="0.25">
      <c r="A252" s="22" t="s">
        <v>120</v>
      </c>
      <c r="B252" s="22" t="s">
        <v>511</v>
      </c>
      <c r="C252" s="22" t="s">
        <v>622</v>
      </c>
      <c r="D252" s="22" t="s">
        <v>623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</row>
    <row r="253" spans="1:42" x14ac:dyDescent="0.25">
      <c r="A253" s="22" t="s">
        <v>120</v>
      </c>
      <c r="B253" s="22" t="s">
        <v>511</v>
      </c>
      <c r="C253" s="22" t="s">
        <v>624</v>
      </c>
      <c r="D253" s="22" t="s">
        <v>625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13658</v>
      </c>
      <c r="U253" s="22">
        <v>4916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18574</v>
      </c>
    </row>
    <row r="254" spans="1:42" x14ac:dyDescent="0.25">
      <c r="A254" s="22" t="s">
        <v>120</v>
      </c>
      <c r="B254" s="22" t="s">
        <v>511</v>
      </c>
      <c r="C254" s="22" t="s">
        <v>626</v>
      </c>
      <c r="D254" s="22" t="s">
        <v>627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79093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79093</v>
      </c>
    </row>
    <row r="255" spans="1:42" x14ac:dyDescent="0.25">
      <c r="A255" s="22" t="s">
        <v>120</v>
      </c>
      <c r="B255" s="22" t="s">
        <v>511</v>
      </c>
      <c r="C255" s="22" t="s">
        <v>628</v>
      </c>
      <c r="D255" s="22" t="s">
        <v>629</v>
      </c>
      <c r="E255" s="22">
        <v>0</v>
      </c>
      <c r="F255" s="22">
        <v>0</v>
      </c>
      <c r="G255" s="22">
        <v>0</v>
      </c>
      <c r="H255" s="22">
        <v>0</v>
      </c>
      <c r="I255" s="22">
        <v>9574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36343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45917</v>
      </c>
    </row>
    <row r="256" spans="1:42" x14ac:dyDescent="0.25">
      <c r="A256" s="22" t="s">
        <v>120</v>
      </c>
      <c r="B256" s="22" t="s">
        <v>511</v>
      </c>
      <c r="C256" s="22" t="s">
        <v>630</v>
      </c>
      <c r="D256" s="22" t="s">
        <v>631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</row>
    <row r="257" spans="1:42" x14ac:dyDescent="0.25">
      <c r="A257" s="22" t="s">
        <v>120</v>
      </c>
      <c r="B257" s="22" t="s">
        <v>511</v>
      </c>
      <c r="C257" s="22" t="s">
        <v>632</v>
      </c>
      <c r="D257" s="22" t="s">
        <v>633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73692</v>
      </c>
      <c r="P257" s="22">
        <v>0</v>
      </c>
      <c r="Q257" s="22">
        <v>0</v>
      </c>
      <c r="R257" s="22">
        <v>0</v>
      </c>
      <c r="S257" s="22">
        <v>0</v>
      </c>
      <c r="T257" s="22">
        <v>17191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205000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295883</v>
      </c>
    </row>
    <row r="258" spans="1:42" x14ac:dyDescent="0.25">
      <c r="A258" s="22" t="s">
        <v>120</v>
      </c>
      <c r="B258" s="22" t="s">
        <v>511</v>
      </c>
      <c r="C258" s="22" t="s">
        <v>634</v>
      </c>
      <c r="D258" s="22" t="s">
        <v>635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60921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34305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95226</v>
      </c>
    </row>
    <row r="259" spans="1:42" x14ac:dyDescent="0.25">
      <c r="A259" s="22" t="s">
        <v>120</v>
      </c>
      <c r="B259" s="22" t="s">
        <v>511</v>
      </c>
      <c r="C259" s="22" t="s">
        <v>636</v>
      </c>
      <c r="D259" s="22" t="s">
        <v>637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78576</v>
      </c>
      <c r="P259" s="22">
        <v>0</v>
      </c>
      <c r="Q259" s="22">
        <v>0</v>
      </c>
      <c r="R259" s="22">
        <v>0</v>
      </c>
      <c r="S259" s="22">
        <v>0</v>
      </c>
      <c r="T259" s="22">
        <v>14102</v>
      </c>
      <c r="U259" s="22">
        <v>36643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129321</v>
      </c>
    </row>
    <row r="260" spans="1:42" x14ac:dyDescent="0.25">
      <c r="A260" s="22" t="s">
        <v>120</v>
      </c>
      <c r="B260" s="22" t="s">
        <v>511</v>
      </c>
      <c r="C260" s="22" t="s">
        <v>638</v>
      </c>
      <c r="D260" s="22" t="s">
        <v>639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3633</v>
      </c>
      <c r="P260" s="22">
        <v>0</v>
      </c>
      <c r="Q260" s="22">
        <v>0</v>
      </c>
      <c r="R260" s="22">
        <v>0</v>
      </c>
      <c r="S260" s="22">
        <v>0</v>
      </c>
      <c r="T260" s="22">
        <v>8025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11658</v>
      </c>
    </row>
    <row r="261" spans="1:42" x14ac:dyDescent="0.25">
      <c r="A261" s="22" t="s">
        <v>120</v>
      </c>
      <c r="B261" s="22" t="s">
        <v>511</v>
      </c>
      <c r="C261" s="22" t="s">
        <v>640</v>
      </c>
      <c r="D261" s="22" t="s">
        <v>641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</row>
    <row r="262" spans="1:42" x14ac:dyDescent="0.25">
      <c r="A262" s="22" t="s">
        <v>120</v>
      </c>
      <c r="B262" s="22" t="s">
        <v>511</v>
      </c>
      <c r="C262" s="22" t="s">
        <v>642</v>
      </c>
      <c r="D262" s="22" t="s">
        <v>643</v>
      </c>
      <c r="E262" s="22">
        <v>0</v>
      </c>
      <c r="F262" s="22">
        <v>0</v>
      </c>
      <c r="G262" s="22">
        <v>0</v>
      </c>
      <c r="H262" s="22">
        <v>0</v>
      </c>
      <c r="I262" s="22">
        <v>19163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9482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47142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75787</v>
      </c>
    </row>
    <row r="263" spans="1:42" x14ac:dyDescent="0.25">
      <c r="A263" s="22" t="s">
        <v>120</v>
      </c>
      <c r="B263" s="22" t="s">
        <v>511</v>
      </c>
      <c r="C263" s="22" t="s">
        <v>644</v>
      </c>
      <c r="D263" s="22" t="s">
        <v>645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15415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15415</v>
      </c>
    </row>
    <row r="264" spans="1:42" x14ac:dyDescent="0.25">
      <c r="A264" s="22" t="s">
        <v>120</v>
      </c>
      <c r="B264" s="22" t="s">
        <v>511</v>
      </c>
      <c r="C264" s="22" t="s">
        <v>646</v>
      </c>
      <c r="D264" s="22" t="s">
        <v>647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4604</v>
      </c>
      <c r="P264" s="22">
        <v>0</v>
      </c>
      <c r="Q264" s="22">
        <v>0</v>
      </c>
      <c r="R264" s="22">
        <v>0</v>
      </c>
      <c r="S264" s="22">
        <v>0</v>
      </c>
      <c r="T264" s="22">
        <v>1586</v>
      </c>
      <c r="U264" s="22">
        <v>1424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7614</v>
      </c>
    </row>
    <row r="265" spans="1:42" x14ac:dyDescent="0.25">
      <c r="A265" s="22" t="s">
        <v>120</v>
      </c>
      <c r="B265" s="22" t="s">
        <v>511</v>
      </c>
      <c r="C265" s="22" t="s">
        <v>648</v>
      </c>
      <c r="D265" s="22" t="s">
        <v>649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3409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3409</v>
      </c>
    </row>
    <row r="266" spans="1:42" x14ac:dyDescent="0.25">
      <c r="A266" s="22" t="s">
        <v>120</v>
      </c>
      <c r="B266" s="22" t="s">
        <v>511</v>
      </c>
      <c r="C266" s="22" t="s">
        <v>650</v>
      </c>
      <c r="D266" s="22" t="s">
        <v>651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120</v>
      </c>
      <c r="B267" s="22" t="s">
        <v>511</v>
      </c>
      <c r="C267" s="22" t="s">
        <v>652</v>
      </c>
      <c r="D267" s="22" t="s">
        <v>653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6349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6349</v>
      </c>
    </row>
    <row r="268" spans="1:42" x14ac:dyDescent="0.25">
      <c r="A268" s="22" t="s">
        <v>120</v>
      </c>
      <c r="B268" s="22" t="s">
        <v>511</v>
      </c>
      <c r="C268" s="22" t="s">
        <v>654</v>
      </c>
      <c r="D268" s="22" t="s">
        <v>655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4618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6000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10618</v>
      </c>
    </row>
    <row r="269" spans="1:42" x14ac:dyDescent="0.25">
      <c r="A269" s="22" t="s">
        <v>120</v>
      </c>
      <c r="B269" s="22" t="s">
        <v>511</v>
      </c>
      <c r="C269" s="22" t="s">
        <v>656</v>
      </c>
      <c r="D269" s="22" t="s">
        <v>657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</row>
    <row r="270" spans="1:42" x14ac:dyDescent="0.25">
      <c r="A270" s="22" t="s">
        <v>120</v>
      </c>
      <c r="B270" s="22" t="s">
        <v>511</v>
      </c>
      <c r="C270" s="22" t="s">
        <v>658</v>
      </c>
      <c r="D270" s="22" t="s">
        <v>659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26459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26459</v>
      </c>
    </row>
    <row r="271" spans="1:42" x14ac:dyDescent="0.25">
      <c r="A271" s="22" t="s">
        <v>120</v>
      </c>
      <c r="B271" s="22" t="s">
        <v>511</v>
      </c>
      <c r="C271" s="22" t="s">
        <v>660</v>
      </c>
      <c r="D271" s="22" t="s">
        <v>661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12689</v>
      </c>
      <c r="P271" s="22">
        <v>0</v>
      </c>
      <c r="Q271" s="22">
        <v>0</v>
      </c>
      <c r="R271" s="22">
        <v>0</v>
      </c>
      <c r="S271" s="22">
        <v>0</v>
      </c>
      <c r="T271" s="22">
        <v>10396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23085</v>
      </c>
    </row>
    <row r="272" spans="1:42" x14ac:dyDescent="0.25">
      <c r="A272" s="22" t="s">
        <v>120</v>
      </c>
      <c r="B272" s="22" t="s">
        <v>511</v>
      </c>
      <c r="C272" s="22" t="s">
        <v>662</v>
      </c>
      <c r="D272" s="22" t="s">
        <v>663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120</v>
      </c>
      <c r="B273" s="22" t="s">
        <v>511</v>
      </c>
      <c r="C273" s="22" t="s">
        <v>664</v>
      </c>
      <c r="D273" s="22" t="s">
        <v>665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120</v>
      </c>
      <c r="B274" s="22" t="s">
        <v>511</v>
      </c>
      <c r="C274" s="22" t="s">
        <v>666</v>
      </c>
      <c r="D274" s="22" t="s">
        <v>667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</row>
    <row r="275" spans="1:42" x14ac:dyDescent="0.25">
      <c r="A275" s="22" t="s">
        <v>120</v>
      </c>
      <c r="B275" s="22" t="s">
        <v>511</v>
      </c>
      <c r="C275" s="22" t="s">
        <v>668</v>
      </c>
      <c r="D275" s="22" t="s">
        <v>669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13881</v>
      </c>
      <c r="P275" s="22">
        <v>0</v>
      </c>
      <c r="Q275" s="22">
        <v>0</v>
      </c>
      <c r="R275" s="22">
        <v>0</v>
      </c>
      <c r="S275" s="22">
        <v>0</v>
      </c>
      <c r="T275" s="22">
        <v>4473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18354</v>
      </c>
    </row>
    <row r="276" spans="1:42" x14ac:dyDescent="0.25">
      <c r="A276" s="22" t="s">
        <v>120</v>
      </c>
      <c r="B276" s="22" t="s">
        <v>511</v>
      </c>
      <c r="C276" s="22" t="s">
        <v>670</v>
      </c>
      <c r="D276" s="22" t="s">
        <v>671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120</v>
      </c>
      <c r="B277" s="22" t="s">
        <v>511</v>
      </c>
      <c r="C277" s="22" t="s">
        <v>672</v>
      </c>
      <c r="D277" s="22" t="s">
        <v>673</v>
      </c>
      <c r="E277" s="22">
        <v>0</v>
      </c>
      <c r="F277" s="22">
        <v>0</v>
      </c>
      <c r="G277" s="22">
        <v>0</v>
      </c>
      <c r="H277" s="22">
        <v>0</v>
      </c>
      <c r="I277" s="22">
        <v>2585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7085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9670</v>
      </c>
    </row>
    <row r="278" spans="1:42" x14ac:dyDescent="0.25">
      <c r="A278" s="22" t="s">
        <v>120</v>
      </c>
      <c r="B278" s="22" t="s">
        <v>511</v>
      </c>
      <c r="C278" s="22" t="s">
        <v>674</v>
      </c>
      <c r="D278" s="22" t="s">
        <v>675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</row>
    <row r="279" spans="1:42" x14ac:dyDescent="0.25">
      <c r="A279" s="22" t="s">
        <v>120</v>
      </c>
      <c r="B279" s="22" t="s">
        <v>511</v>
      </c>
      <c r="C279" s="22" t="s">
        <v>676</v>
      </c>
      <c r="D279" s="22" t="s">
        <v>677</v>
      </c>
      <c r="E279" s="22">
        <v>0</v>
      </c>
      <c r="F279" s="22">
        <v>0</v>
      </c>
      <c r="G279" s="22">
        <v>0</v>
      </c>
      <c r="H279" s="22">
        <v>0</v>
      </c>
      <c r="I279" s="22">
        <v>42051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42051</v>
      </c>
    </row>
    <row r="280" spans="1:42" x14ac:dyDescent="0.25">
      <c r="A280" s="22" t="s">
        <v>120</v>
      </c>
      <c r="B280" s="22" t="s">
        <v>511</v>
      </c>
      <c r="C280" s="22" t="s">
        <v>678</v>
      </c>
      <c r="D280" s="22" t="s">
        <v>679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4933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4933</v>
      </c>
    </row>
    <row r="281" spans="1:42" x14ac:dyDescent="0.25">
      <c r="A281" s="22" t="s">
        <v>120</v>
      </c>
      <c r="B281" s="22" t="s">
        <v>511</v>
      </c>
      <c r="C281" s="22" t="s">
        <v>680</v>
      </c>
      <c r="D281" s="22" t="s">
        <v>681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42957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5036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4754</v>
      </c>
      <c r="AP281" s="22">
        <v>52747</v>
      </c>
    </row>
    <row r="282" spans="1:42" x14ac:dyDescent="0.25">
      <c r="A282" s="22" t="s">
        <v>120</v>
      </c>
      <c r="B282" s="22" t="s">
        <v>511</v>
      </c>
      <c r="C282" s="22" t="s">
        <v>682</v>
      </c>
      <c r="D282" s="22" t="s">
        <v>683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12615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7883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20498</v>
      </c>
    </row>
    <row r="283" spans="1:42" x14ac:dyDescent="0.25">
      <c r="A283" s="22" t="s">
        <v>120</v>
      </c>
      <c r="B283" s="22" t="s">
        <v>511</v>
      </c>
      <c r="C283" s="22" t="s">
        <v>684</v>
      </c>
      <c r="D283" s="22" t="s">
        <v>685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9204</v>
      </c>
      <c r="P283" s="22">
        <v>0</v>
      </c>
      <c r="Q283" s="22">
        <v>0</v>
      </c>
      <c r="R283" s="22">
        <v>0</v>
      </c>
      <c r="S283" s="22">
        <v>0</v>
      </c>
      <c r="T283" s="22">
        <v>5067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14271</v>
      </c>
    </row>
    <row r="284" spans="1:42" x14ac:dyDescent="0.25">
      <c r="A284" s="22" t="s">
        <v>120</v>
      </c>
      <c r="B284" s="22" t="s">
        <v>511</v>
      </c>
      <c r="C284" s="22" t="s">
        <v>686</v>
      </c>
      <c r="D284" s="22" t="s">
        <v>687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3283</v>
      </c>
      <c r="S284" s="22">
        <v>0</v>
      </c>
      <c r="T284" s="22">
        <v>11691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14974</v>
      </c>
    </row>
    <row r="285" spans="1:42" x14ac:dyDescent="0.25">
      <c r="A285" s="22" t="s">
        <v>120</v>
      </c>
      <c r="B285" s="22" t="s">
        <v>511</v>
      </c>
      <c r="C285" s="22" t="s">
        <v>688</v>
      </c>
      <c r="D285" s="22" t="s">
        <v>689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120</v>
      </c>
      <c r="B286" s="22" t="s">
        <v>511</v>
      </c>
      <c r="C286" s="22" t="s">
        <v>690</v>
      </c>
      <c r="D286" s="22" t="s">
        <v>691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3144</v>
      </c>
      <c r="P286" s="22">
        <v>0</v>
      </c>
      <c r="Q286" s="22">
        <v>0</v>
      </c>
      <c r="R286" s="22">
        <v>0</v>
      </c>
      <c r="S286" s="22">
        <v>0</v>
      </c>
      <c r="T286" s="22">
        <v>8423</v>
      </c>
      <c r="U286" s="22">
        <v>4497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6133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22197</v>
      </c>
    </row>
    <row r="287" spans="1:42" x14ac:dyDescent="0.25">
      <c r="A287" s="22" t="s">
        <v>120</v>
      </c>
      <c r="B287" s="22" t="s">
        <v>511</v>
      </c>
      <c r="C287" s="22" t="s">
        <v>692</v>
      </c>
      <c r="D287" s="22" t="s">
        <v>693</v>
      </c>
      <c r="E287" s="22">
        <v>0</v>
      </c>
      <c r="F287" s="22">
        <v>0</v>
      </c>
      <c r="G287" s="22">
        <v>0</v>
      </c>
      <c r="H287" s="22">
        <v>0</v>
      </c>
      <c r="I287" s="22">
        <v>4906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13750</v>
      </c>
      <c r="P287" s="22">
        <v>0</v>
      </c>
      <c r="Q287" s="22">
        <v>0</v>
      </c>
      <c r="R287" s="22">
        <v>0</v>
      </c>
      <c r="S287" s="22">
        <v>0</v>
      </c>
      <c r="T287" s="22">
        <v>12368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31024</v>
      </c>
    </row>
    <row r="288" spans="1:42" x14ac:dyDescent="0.25">
      <c r="A288" s="22" t="s">
        <v>120</v>
      </c>
      <c r="B288" s="22" t="s">
        <v>511</v>
      </c>
      <c r="C288" s="22" t="s">
        <v>694</v>
      </c>
      <c r="D288" s="22" t="s">
        <v>695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72374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72374</v>
      </c>
    </row>
    <row r="289" spans="1:42" x14ac:dyDescent="0.25">
      <c r="A289" s="22" t="s">
        <v>120</v>
      </c>
      <c r="B289" s="22" t="s">
        <v>511</v>
      </c>
      <c r="C289" s="22" t="s">
        <v>696</v>
      </c>
      <c r="D289" s="22" t="s">
        <v>697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26580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26580</v>
      </c>
    </row>
    <row r="290" spans="1:42" x14ac:dyDescent="0.25">
      <c r="A290" s="22" t="s">
        <v>120</v>
      </c>
      <c r="B290" s="22" t="s">
        <v>511</v>
      </c>
      <c r="C290" s="22" t="s">
        <v>698</v>
      </c>
      <c r="D290" s="22" t="s">
        <v>699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120</v>
      </c>
      <c r="B291" s="22" t="s">
        <v>511</v>
      </c>
      <c r="C291" s="22" t="s">
        <v>700</v>
      </c>
      <c r="D291" s="22" t="s">
        <v>701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120</v>
      </c>
      <c r="B292" s="22" t="s">
        <v>511</v>
      </c>
      <c r="C292" s="22" t="s">
        <v>702</v>
      </c>
      <c r="D292" s="22" t="s">
        <v>703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120</v>
      </c>
      <c r="B293" s="22" t="s">
        <v>511</v>
      </c>
      <c r="C293" s="22" t="s">
        <v>704</v>
      </c>
      <c r="D293" s="22" t="s">
        <v>705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2988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2988</v>
      </c>
    </row>
    <row r="294" spans="1:42" x14ac:dyDescent="0.25">
      <c r="A294" s="22" t="s">
        <v>120</v>
      </c>
      <c r="B294" s="22" t="s">
        <v>706</v>
      </c>
      <c r="C294" s="22" t="s">
        <v>707</v>
      </c>
      <c r="D294" s="22" t="s">
        <v>708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9033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9033</v>
      </c>
    </row>
    <row r="295" spans="1:42" x14ac:dyDescent="0.25">
      <c r="A295" s="22" t="s">
        <v>120</v>
      </c>
      <c r="B295" s="22" t="s">
        <v>706</v>
      </c>
      <c r="C295" s="22" t="s">
        <v>709</v>
      </c>
      <c r="D295" s="22" t="s">
        <v>710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120</v>
      </c>
      <c r="B296" s="22" t="s">
        <v>706</v>
      </c>
      <c r="C296" s="22" t="s">
        <v>711</v>
      </c>
      <c r="D296" s="22" t="s">
        <v>712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120</v>
      </c>
      <c r="B297" s="22" t="s">
        <v>706</v>
      </c>
      <c r="C297" s="22" t="s">
        <v>713</v>
      </c>
      <c r="D297" s="22" t="s">
        <v>714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120</v>
      </c>
      <c r="B298" s="22" t="s">
        <v>706</v>
      </c>
      <c r="C298" s="22" t="s">
        <v>715</v>
      </c>
      <c r="D298" s="22" t="s">
        <v>716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120</v>
      </c>
      <c r="B299" s="22" t="s">
        <v>706</v>
      </c>
      <c r="C299" s="22" t="s">
        <v>717</v>
      </c>
      <c r="D299" s="22" t="s">
        <v>718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120</v>
      </c>
      <c r="B300" s="22" t="s">
        <v>706</v>
      </c>
      <c r="C300" s="22" t="s">
        <v>719</v>
      </c>
      <c r="D300" s="22" t="s">
        <v>720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120</v>
      </c>
      <c r="B301" s="22" t="s">
        <v>706</v>
      </c>
      <c r="C301" s="22" t="s">
        <v>721</v>
      </c>
      <c r="D301" s="22" t="s">
        <v>722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120</v>
      </c>
      <c r="B302" s="22" t="s">
        <v>706</v>
      </c>
      <c r="C302" s="22" t="s">
        <v>723</v>
      </c>
      <c r="D302" s="22" t="s">
        <v>724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120</v>
      </c>
      <c r="B303" s="22" t="s">
        <v>706</v>
      </c>
      <c r="C303" s="22" t="s">
        <v>725</v>
      </c>
      <c r="D303" s="22" t="s">
        <v>726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120</v>
      </c>
      <c r="B304" s="22" t="s">
        <v>706</v>
      </c>
      <c r="C304" s="22" t="s">
        <v>727</v>
      </c>
      <c r="D304" s="22" t="s">
        <v>728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120</v>
      </c>
      <c r="B305" s="22" t="s">
        <v>706</v>
      </c>
      <c r="C305" s="22" t="s">
        <v>729</v>
      </c>
      <c r="D305" s="22" t="s">
        <v>730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120</v>
      </c>
      <c r="B306" s="22" t="s">
        <v>706</v>
      </c>
      <c r="C306" s="22" t="s">
        <v>731</v>
      </c>
      <c r="D306" s="22" t="s">
        <v>732</v>
      </c>
      <c r="E306" s="22">
        <v>0</v>
      </c>
      <c r="F306" s="22">
        <v>2359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2359</v>
      </c>
    </row>
    <row r="307" spans="1:42" x14ac:dyDescent="0.25">
      <c r="A307" s="22" t="s">
        <v>120</v>
      </c>
      <c r="B307" s="22" t="s">
        <v>706</v>
      </c>
      <c r="C307" s="22" t="s">
        <v>733</v>
      </c>
      <c r="D307" s="22" t="s">
        <v>734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120</v>
      </c>
      <c r="B308" s="22" t="s">
        <v>706</v>
      </c>
      <c r="C308" s="22" t="s">
        <v>735</v>
      </c>
      <c r="D308" s="22" t="s">
        <v>736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120</v>
      </c>
      <c r="B309" s="22" t="s">
        <v>706</v>
      </c>
      <c r="C309" s="22" t="s">
        <v>737</v>
      </c>
      <c r="D309" s="22" t="s">
        <v>738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120</v>
      </c>
      <c r="B310" s="22" t="s">
        <v>706</v>
      </c>
      <c r="C310" s="22" t="s">
        <v>739</v>
      </c>
      <c r="D310" s="22" t="s">
        <v>740</v>
      </c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>
        <v>0</v>
      </c>
    </row>
    <row r="311" spans="1:42" x14ac:dyDescent="0.25">
      <c r="A311" s="22" t="s">
        <v>120</v>
      </c>
      <c r="B311" s="22" t="s">
        <v>706</v>
      </c>
      <c r="C311" s="22" t="s">
        <v>741</v>
      </c>
      <c r="D311" s="22" t="s">
        <v>742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120</v>
      </c>
      <c r="B312" s="22" t="s">
        <v>706</v>
      </c>
      <c r="C312" s="22" t="s">
        <v>743</v>
      </c>
      <c r="D312" s="22" t="s">
        <v>744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120</v>
      </c>
      <c r="B313" s="22" t="s">
        <v>706</v>
      </c>
      <c r="C313" s="22" t="s">
        <v>745</v>
      </c>
      <c r="D313" s="22" t="s">
        <v>746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120</v>
      </c>
      <c r="B314" s="22" t="s">
        <v>706</v>
      </c>
      <c r="C314" s="22" t="s">
        <v>747</v>
      </c>
      <c r="D314" s="22" t="s">
        <v>748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120</v>
      </c>
      <c r="B315" s="22" t="s">
        <v>706</v>
      </c>
      <c r="C315" s="22" t="s">
        <v>749</v>
      </c>
      <c r="D315" s="22" t="s">
        <v>750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120</v>
      </c>
      <c r="B316" s="22" t="s">
        <v>706</v>
      </c>
      <c r="C316" s="22" t="s">
        <v>751</v>
      </c>
      <c r="D316" s="22" t="s">
        <v>752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120</v>
      </c>
      <c r="B317" s="22" t="s">
        <v>706</v>
      </c>
      <c r="C317" s="22" t="s">
        <v>753</v>
      </c>
      <c r="D317" s="22" t="s">
        <v>754</v>
      </c>
      <c r="E317" s="22">
        <v>5670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5670</v>
      </c>
    </row>
    <row r="318" spans="1:42" x14ac:dyDescent="0.25">
      <c r="A318" s="22" t="s">
        <v>120</v>
      </c>
      <c r="B318" s="22" t="s">
        <v>706</v>
      </c>
      <c r="C318" s="22" t="s">
        <v>755</v>
      </c>
      <c r="D318" s="22" t="s">
        <v>756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120</v>
      </c>
      <c r="B319" s="22" t="s">
        <v>706</v>
      </c>
      <c r="C319" s="22" t="s">
        <v>757</v>
      </c>
      <c r="D319" s="22" t="s">
        <v>758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120</v>
      </c>
      <c r="B320" s="22" t="s">
        <v>706</v>
      </c>
      <c r="C320" s="22" t="s">
        <v>759</v>
      </c>
      <c r="D320" s="22" t="s">
        <v>760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120</v>
      </c>
      <c r="B321" s="22" t="s">
        <v>706</v>
      </c>
      <c r="C321" s="22" t="s">
        <v>761</v>
      </c>
      <c r="D321" s="22" t="s">
        <v>762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120</v>
      </c>
      <c r="B322" s="22" t="s">
        <v>706</v>
      </c>
      <c r="C322" s="22" t="s">
        <v>763</v>
      </c>
      <c r="D322" s="22" t="s">
        <v>764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120</v>
      </c>
      <c r="B323" s="22" t="s">
        <v>706</v>
      </c>
      <c r="C323" s="22" t="s">
        <v>765</v>
      </c>
      <c r="D323" s="22" t="s">
        <v>766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120</v>
      </c>
      <c r="B324" s="22" t="s">
        <v>706</v>
      </c>
      <c r="C324" s="22" t="s">
        <v>767</v>
      </c>
      <c r="D324" s="22" t="s">
        <v>768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120</v>
      </c>
      <c r="B325" s="22" t="s">
        <v>706</v>
      </c>
      <c r="C325" s="22" t="s">
        <v>769</v>
      </c>
      <c r="D325" s="22" t="s">
        <v>770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120</v>
      </c>
      <c r="B326" s="22" t="s">
        <v>706</v>
      </c>
      <c r="C326" s="22" t="s">
        <v>771</v>
      </c>
      <c r="D326" s="22" t="s">
        <v>772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120</v>
      </c>
      <c r="B327" s="22" t="s">
        <v>706</v>
      </c>
      <c r="C327" s="22" t="s">
        <v>773</v>
      </c>
      <c r="D327" s="22" t="s">
        <v>774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76416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76416</v>
      </c>
    </row>
    <row r="328" spans="1:42" x14ac:dyDescent="0.25">
      <c r="A328" s="22" t="s">
        <v>120</v>
      </c>
      <c r="B328" s="22" t="s">
        <v>706</v>
      </c>
      <c r="C328" s="22" t="s">
        <v>775</v>
      </c>
      <c r="D328" s="22" t="s">
        <v>776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120</v>
      </c>
      <c r="B329" s="22" t="s">
        <v>706</v>
      </c>
      <c r="C329" s="22" t="s">
        <v>777</v>
      </c>
      <c r="D329" s="22" t="s">
        <v>778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120</v>
      </c>
      <c r="B330" s="22" t="s">
        <v>706</v>
      </c>
      <c r="C330" s="22" t="s">
        <v>779</v>
      </c>
      <c r="D330" s="22" t="s">
        <v>780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16791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16791</v>
      </c>
    </row>
    <row r="331" spans="1:42" x14ac:dyDescent="0.25">
      <c r="A331" s="22" t="s">
        <v>120</v>
      </c>
      <c r="B331" s="22" t="s">
        <v>706</v>
      </c>
      <c r="C331" s="22" t="s">
        <v>781</v>
      </c>
      <c r="D331" s="22" t="s">
        <v>782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120</v>
      </c>
      <c r="B332" s="22" t="s">
        <v>706</v>
      </c>
      <c r="C332" s="22" t="s">
        <v>783</v>
      </c>
      <c r="D332" s="22" t="s">
        <v>784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120</v>
      </c>
      <c r="B333" s="22" t="s">
        <v>706</v>
      </c>
      <c r="C333" s="22" t="s">
        <v>785</v>
      </c>
      <c r="D333" s="22" t="s">
        <v>786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120</v>
      </c>
      <c r="B334" s="22" t="s">
        <v>706</v>
      </c>
      <c r="C334" s="22" t="s">
        <v>787</v>
      </c>
      <c r="D334" s="22" t="s">
        <v>788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120</v>
      </c>
      <c r="B335" s="22" t="s">
        <v>706</v>
      </c>
      <c r="C335" s="22" t="s">
        <v>789</v>
      </c>
      <c r="D335" s="22" t="s">
        <v>790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120</v>
      </c>
      <c r="B336" s="22" t="s">
        <v>706</v>
      </c>
      <c r="C336" s="22" t="s">
        <v>791</v>
      </c>
      <c r="D336" s="22" t="s">
        <v>792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120</v>
      </c>
      <c r="B337" s="22" t="s">
        <v>706</v>
      </c>
      <c r="C337" s="22" t="s">
        <v>793</v>
      </c>
      <c r="D337" s="22" t="s">
        <v>794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4833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4833</v>
      </c>
    </row>
    <row r="338" spans="1:42" x14ac:dyDescent="0.25">
      <c r="A338" s="22" t="s">
        <v>120</v>
      </c>
      <c r="B338" s="22" t="s">
        <v>706</v>
      </c>
      <c r="C338" s="22" t="s">
        <v>795</v>
      </c>
      <c r="D338" s="22" t="s">
        <v>796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120</v>
      </c>
      <c r="B339" s="22" t="s">
        <v>706</v>
      </c>
      <c r="C339" s="22" t="s">
        <v>797</v>
      </c>
      <c r="D339" s="22" t="s">
        <v>798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120</v>
      </c>
      <c r="B340" s="22" t="s">
        <v>706</v>
      </c>
      <c r="C340" s="22" t="s">
        <v>799</v>
      </c>
      <c r="D340" s="22" t="s">
        <v>800</v>
      </c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>
        <v>0</v>
      </c>
    </row>
    <row r="341" spans="1:42" x14ac:dyDescent="0.25">
      <c r="A341" s="22" t="s">
        <v>120</v>
      </c>
      <c r="B341" s="22" t="s">
        <v>706</v>
      </c>
      <c r="C341" s="22" t="s">
        <v>801</v>
      </c>
      <c r="D341" s="22" t="s">
        <v>802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120</v>
      </c>
      <c r="B342" s="22" t="s">
        <v>706</v>
      </c>
      <c r="C342" s="22" t="s">
        <v>803</v>
      </c>
      <c r="D342" s="22" t="s">
        <v>804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18928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18928</v>
      </c>
    </row>
    <row r="343" spans="1:42" x14ac:dyDescent="0.25">
      <c r="A343" s="22" t="s">
        <v>120</v>
      </c>
      <c r="B343" s="22" t="s">
        <v>706</v>
      </c>
      <c r="C343" s="22" t="s">
        <v>805</v>
      </c>
      <c r="D343" s="22" t="s">
        <v>806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120</v>
      </c>
      <c r="B344" s="22" t="s">
        <v>706</v>
      </c>
      <c r="C344" s="22" t="s">
        <v>807</v>
      </c>
      <c r="D344" s="22" t="s">
        <v>808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120</v>
      </c>
      <c r="B345" s="22" t="s">
        <v>809</v>
      </c>
      <c r="C345" s="22" t="s">
        <v>810</v>
      </c>
      <c r="D345" s="22" t="s">
        <v>811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120</v>
      </c>
      <c r="B346" s="22" t="s">
        <v>809</v>
      </c>
      <c r="C346" s="22" t="s">
        <v>812</v>
      </c>
      <c r="D346" s="22" t="s">
        <v>813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120</v>
      </c>
      <c r="B347" s="22" t="s">
        <v>809</v>
      </c>
      <c r="C347" s="22" t="s">
        <v>814</v>
      </c>
      <c r="D347" s="22" t="s">
        <v>815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120</v>
      </c>
      <c r="B348" s="22" t="s">
        <v>809</v>
      </c>
      <c r="C348" s="22" t="s">
        <v>816</v>
      </c>
      <c r="D348" s="22" t="s">
        <v>817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</row>
    <row r="349" spans="1:42" x14ac:dyDescent="0.25">
      <c r="A349" s="22" t="s">
        <v>120</v>
      </c>
      <c r="B349" s="22" t="s">
        <v>809</v>
      </c>
      <c r="C349" s="22" t="s">
        <v>818</v>
      </c>
      <c r="D349" s="22" t="s">
        <v>819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0</v>
      </c>
    </row>
    <row r="350" spans="1:42" x14ac:dyDescent="0.25">
      <c r="A350" s="22" t="s">
        <v>120</v>
      </c>
      <c r="B350" s="22" t="s">
        <v>809</v>
      </c>
      <c r="C350" s="22" t="s">
        <v>820</v>
      </c>
      <c r="D350" s="22" t="s">
        <v>821</v>
      </c>
      <c r="E350" s="22">
        <v>0</v>
      </c>
      <c r="F350" s="22">
        <v>0</v>
      </c>
      <c r="G350" s="22">
        <v>0</v>
      </c>
      <c r="H350" s="22">
        <v>0</v>
      </c>
      <c r="I350" s="22">
        <v>90028</v>
      </c>
      <c r="J350" s="22">
        <v>0</v>
      </c>
      <c r="K350" s="22">
        <v>0</v>
      </c>
      <c r="L350" s="22">
        <v>0</v>
      </c>
      <c r="M350" s="22">
        <v>0</v>
      </c>
      <c r="N350" s="22">
        <v>0</v>
      </c>
      <c r="O350" s="22">
        <v>0</v>
      </c>
      <c r="P350" s="22">
        <v>0</v>
      </c>
      <c r="Q350" s="22">
        <v>0</v>
      </c>
      <c r="R350" s="22">
        <v>0</v>
      </c>
      <c r="S350" s="22">
        <v>0</v>
      </c>
      <c r="T350" s="22">
        <v>0</v>
      </c>
      <c r="U350" s="22">
        <v>0</v>
      </c>
      <c r="V350" s="22">
        <v>0</v>
      </c>
      <c r="W350" s="22">
        <v>0</v>
      </c>
      <c r="X350" s="22">
        <v>0</v>
      </c>
      <c r="Y350" s="22">
        <v>0</v>
      </c>
      <c r="Z350" s="22">
        <v>0</v>
      </c>
      <c r="AA350" s="22">
        <v>0</v>
      </c>
      <c r="AB350" s="22">
        <v>0</v>
      </c>
      <c r="AC350" s="22">
        <v>0</v>
      </c>
      <c r="AD350" s="22">
        <v>0</v>
      </c>
      <c r="AE350" s="22">
        <v>0</v>
      </c>
      <c r="AF350" s="22">
        <v>0</v>
      </c>
      <c r="AG350" s="22">
        <v>0</v>
      </c>
      <c r="AH350" s="22">
        <v>0</v>
      </c>
      <c r="AI350" s="22">
        <v>0</v>
      </c>
      <c r="AJ350" s="22">
        <v>0</v>
      </c>
      <c r="AK350" s="22">
        <v>0</v>
      </c>
      <c r="AL350" s="22">
        <v>0</v>
      </c>
      <c r="AM350" s="22">
        <v>0</v>
      </c>
      <c r="AN350" s="22">
        <v>0</v>
      </c>
      <c r="AO350" s="22">
        <v>0</v>
      </c>
      <c r="AP350" s="22">
        <v>90028</v>
      </c>
    </row>
    <row r="351" spans="1:42" x14ac:dyDescent="0.25">
      <c r="A351" s="22" t="s">
        <v>120</v>
      </c>
      <c r="B351" s="22" t="s">
        <v>822</v>
      </c>
      <c r="C351" s="22" t="s">
        <v>823</v>
      </c>
      <c r="D351" s="22" t="s">
        <v>824</v>
      </c>
      <c r="E351" s="22">
        <v>0</v>
      </c>
      <c r="F351" s="22">
        <v>0</v>
      </c>
      <c r="G351" s="22">
        <v>0</v>
      </c>
      <c r="H351" s="22">
        <v>0</v>
      </c>
      <c r="I351" s="22">
        <v>0</v>
      </c>
      <c r="J351" s="22">
        <v>0</v>
      </c>
      <c r="K351" s="22">
        <v>0</v>
      </c>
      <c r="L351" s="22">
        <v>0</v>
      </c>
      <c r="M351" s="22">
        <v>0</v>
      </c>
      <c r="N351" s="22">
        <v>0</v>
      </c>
      <c r="O351" s="22">
        <v>147127</v>
      </c>
      <c r="P351" s="22">
        <v>0</v>
      </c>
      <c r="Q351" s="22">
        <v>0</v>
      </c>
      <c r="R351" s="22">
        <v>0</v>
      </c>
      <c r="S351" s="22">
        <v>0</v>
      </c>
      <c r="T351" s="22">
        <v>0</v>
      </c>
      <c r="U351" s="22">
        <v>0</v>
      </c>
      <c r="V351" s="22">
        <v>0</v>
      </c>
      <c r="W351" s="22">
        <v>0</v>
      </c>
      <c r="X351" s="22">
        <v>0</v>
      </c>
      <c r="Y351" s="22">
        <v>0</v>
      </c>
      <c r="Z351" s="22">
        <v>0</v>
      </c>
      <c r="AA351" s="22">
        <v>0</v>
      </c>
      <c r="AB351" s="22">
        <v>0</v>
      </c>
      <c r="AC351" s="22">
        <v>0</v>
      </c>
      <c r="AD351" s="22">
        <v>0</v>
      </c>
      <c r="AE351" s="22">
        <v>0</v>
      </c>
      <c r="AF351" s="22">
        <v>0</v>
      </c>
      <c r="AG351" s="22">
        <v>0</v>
      </c>
      <c r="AH351" s="22">
        <v>0</v>
      </c>
      <c r="AI351" s="22">
        <v>0</v>
      </c>
      <c r="AJ351" s="22">
        <v>0</v>
      </c>
      <c r="AK351" s="22">
        <v>0</v>
      </c>
      <c r="AL351" s="22">
        <v>0</v>
      </c>
      <c r="AM351" s="22">
        <v>0</v>
      </c>
      <c r="AN351" s="22">
        <v>0</v>
      </c>
      <c r="AO351" s="22">
        <v>0</v>
      </c>
      <c r="AP351" s="22">
        <v>147127</v>
      </c>
    </row>
    <row r="352" spans="1:42" x14ac:dyDescent="0.25">
      <c r="A352" s="22"/>
      <c r="B352" s="22"/>
      <c r="C352" s="22"/>
      <c r="D352" s="22" t="s">
        <v>825</v>
      </c>
      <c r="E352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38839-F783-4939-A14F-36C1E630BF4A}">
  <dimension ref="A1:AL35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1197</v>
      </c>
      <c r="D1" s="20" t="s">
        <v>1198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1199</v>
      </c>
      <c r="F2" s="21" t="s">
        <v>1200</v>
      </c>
      <c r="G2" s="21" t="s">
        <v>1201</v>
      </c>
      <c r="H2" s="21" t="s">
        <v>1202</v>
      </c>
      <c r="I2" s="21" t="s">
        <v>1203</v>
      </c>
      <c r="J2" s="21" t="s">
        <v>1204</v>
      </c>
      <c r="K2" s="21" t="s">
        <v>1205</v>
      </c>
      <c r="L2" s="21" t="s">
        <v>1206</v>
      </c>
      <c r="M2" s="21" t="s">
        <v>1207</v>
      </c>
      <c r="N2" s="21" t="s">
        <v>1208</v>
      </c>
      <c r="O2" s="21" t="s">
        <v>1209</v>
      </c>
      <c r="P2" s="21" t="s">
        <v>1210</v>
      </c>
      <c r="Q2" s="21" t="s">
        <v>64</v>
      </c>
      <c r="R2" s="21" t="s">
        <v>1211</v>
      </c>
      <c r="S2" s="21" t="s">
        <v>1212</v>
      </c>
      <c r="T2" s="21" t="s">
        <v>1213</v>
      </c>
      <c r="U2" s="21" t="s">
        <v>1199</v>
      </c>
      <c r="V2" s="21" t="s">
        <v>1200</v>
      </c>
      <c r="W2" s="21" t="s">
        <v>1201</v>
      </c>
      <c r="X2" s="21" t="s">
        <v>1202</v>
      </c>
      <c r="Y2" s="21" t="s">
        <v>1203</v>
      </c>
      <c r="Z2" s="21" t="s">
        <v>1204</v>
      </c>
      <c r="AA2" s="21" t="s">
        <v>1205</v>
      </c>
      <c r="AB2" s="21" t="s">
        <v>1206</v>
      </c>
      <c r="AC2" s="21" t="s">
        <v>1214</v>
      </c>
      <c r="AD2" s="21" t="s">
        <v>1209</v>
      </c>
      <c r="AE2" s="21" t="s">
        <v>1210</v>
      </c>
      <c r="AF2" s="21" t="s">
        <v>64</v>
      </c>
      <c r="AG2" s="21" t="s">
        <v>1211</v>
      </c>
      <c r="AH2" s="21" t="s">
        <v>1212</v>
      </c>
      <c r="AI2" s="21" t="s">
        <v>1215</v>
      </c>
      <c r="AJ2" s="21" t="s">
        <v>1216</v>
      </c>
      <c r="AK2" s="21" t="s">
        <v>1217</v>
      </c>
      <c r="AL2" s="21" t="s">
        <v>1218</v>
      </c>
    </row>
    <row r="3" spans="1:38" x14ac:dyDescent="0.25">
      <c r="A3" s="21"/>
      <c r="B3" s="21"/>
      <c r="C3" s="21"/>
      <c r="D3" s="21" t="s">
        <v>87</v>
      </c>
      <c r="E3" s="21" t="s">
        <v>1219</v>
      </c>
      <c r="F3" s="21" t="s">
        <v>1220</v>
      </c>
      <c r="G3" s="21" t="s">
        <v>1221</v>
      </c>
      <c r="H3" s="21" t="s">
        <v>1222</v>
      </c>
      <c r="I3" s="21" t="s">
        <v>1223</v>
      </c>
      <c r="J3" s="21" t="s">
        <v>1224</v>
      </c>
      <c r="K3" s="21" t="s">
        <v>1225</v>
      </c>
      <c r="L3" s="21" t="s">
        <v>1226</v>
      </c>
      <c r="M3" s="21" t="s">
        <v>1227</v>
      </c>
      <c r="N3" s="21" t="s">
        <v>1228</v>
      </c>
      <c r="O3" s="21" t="s">
        <v>1229</v>
      </c>
      <c r="P3" s="21" t="s">
        <v>1230</v>
      </c>
      <c r="Q3" s="21" t="s">
        <v>1231</v>
      </c>
      <c r="R3" s="21" t="s">
        <v>1232</v>
      </c>
      <c r="S3" s="21" t="s">
        <v>1233</v>
      </c>
      <c r="T3" s="21" t="s">
        <v>1234</v>
      </c>
      <c r="U3" s="21" t="s">
        <v>1235</v>
      </c>
      <c r="V3" s="21" t="s">
        <v>1236</v>
      </c>
      <c r="W3" s="21" t="s">
        <v>1237</v>
      </c>
      <c r="X3" s="21" t="s">
        <v>1238</v>
      </c>
      <c r="Y3" s="21" t="s">
        <v>1239</v>
      </c>
      <c r="Z3" s="21" t="s">
        <v>1240</v>
      </c>
      <c r="AA3" s="21" t="s">
        <v>1241</v>
      </c>
      <c r="AB3" s="21" t="s">
        <v>1242</v>
      </c>
      <c r="AC3" s="21" t="s">
        <v>1243</v>
      </c>
      <c r="AD3" s="21" t="s">
        <v>1244</v>
      </c>
      <c r="AE3" s="21" t="s">
        <v>1245</v>
      </c>
      <c r="AF3" s="21" t="s">
        <v>1246</v>
      </c>
      <c r="AG3" s="21" t="s">
        <v>1247</v>
      </c>
      <c r="AH3" s="21" t="s">
        <v>1248</v>
      </c>
      <c r="AI3" s="21" t="s">
        <v>1249</v>
      </c>
      <c r="AJ3" s="21" t="s">
        <v>1250</v>
      </c>
      <c r="AK3" s="21" t="s">
        <v>1251</v>
      </c>
      <c r="AL3" s="21" t="s">
        <v>1252</v>
      </c>
    </row>
    <row r="4" spans="1:38" x14ac:dyDescent="0.25">
      <c r="A4" s="22" t="s">
        <v>120</v>
      </c>
      <c r="B4" s="22" t="s">
        <v>121</v>
      </c>
      <c r="C4" s="22" t="s">
        <v>122</v>
      </c>
      <c r="D4" s="22" t="s">
        <v>123</v>
      </c>
      <c r="E4" s="22">
        <v>121681194</v>
      </c>
      <c r="F4" s="22">
        <v>0</v>
      </c>
      <c r="G4" s="22">
        <v>37421206</v>
      </c>
      <c r="H4" s="22">
        <v>38303611</v>
      </c>
      <c r="I4" s="22">
        <v>45263244</v>
      </c>
      <c r="J4" s="22">
        <v>128789</v>
      </c>
      <c r="K4" s="22">
        <v>0</v>
      </c>
      <c r="L4" s="22">
        <v>0</v>
      </c>
      <c r="M4" s="22">
        <v>242798044</v>
      </c>
      <c r="N4" s="22">
        <v>41581878</v>
      </c>
      <c r="O4" s="22">
        <v>28997087</v>
      </c>
      <c r="P4" s="22">
        <v>7075306</v>
      </c>
      <c r="Q4" s="22">
        <v>60528392</v>
      </c>
      <c r="R4" s="22">
        <v>19383757</v>
      </c>
      <c r="S4" s="22">
        <v>3736387</v>
      </c>
      <c r="T4" s="22">
        <v>404100851</v>
      </c>
      <c r="U4" s="22">
        <v>40345808</v>
      </c>
      <c r="V4" s="22">
        <v>0</v>
      </c>
      <c r="W4" s="22">
        <v>9215194</v>
      </c>
      <c r="X4" s="22">
        <v>8392349</v>
      </c>
      <c r="Y4" s="22">
        <v>6705259</v>
      </c>
      <c r="Z4" s="22">
        <v>25758</v>
      </c>
      <c r="AA4" s="22">
        <v>0</v>
      </c>
      <c r="AB4" s="22">
        <v>0</v>
      </c>
      <c r="AC4" s="22">
        <v>64684368</v>
      </c>
      <c r="AD4" s="22">
        <v>7195848</v>
      </c>
      <c r="AE4" s="22">
        <v>3327527</v>
      </c>
      <c r="AF4" s="22">
        <v>0</v>
      </c>
      <c r="AG4" s="22">
        <v>6131610</v>
      </c>
      <c r="AH4" s="22">
        <v>2099825</v>
      </c>
      <c r="AI4" s="22">
        <v>83439178</v>
      </c>
      <c r="AJ4" s="22">
        <v>320661673</v>
      </c>
      <c r="AK4" s="22">
        <v>29329221</v>
      </c>
      <c r="AL4" s="22">
        <v>291332452</v>
      </c>
    </row>
    <row r="5" spans="1:38" x14ac:dyDescent="0.25">
      <c r="A5" s="22" t="s">
        <v>120</v>
      </c>
      <c r="B5" s="22" t="s">
        <v>121</v>
      </c>
      <c r="C5" s="22" t="s">
        <v>124</v>
      </c>
      <c r="D5" s="22" t="s">
        <v>125</v>
      </c>
      <c r="E5" s="22">
        <v>61891667</v>
      </c>
      <c r="F5" s="22">
        <v>0</v>
      </c>
      <c r="G5" s="22">
        <v>28814733</v>
      </c>
      <c r="H5" s="22">
        <v>12380424</v>
      </c>
      <c r="I5" s="22">
        <v>4333587</v>
      </c>
      <c r="J5" s="22">
        <v>0</v>
      </c>
      <c r="K5" s="22">
        <v>0</v>
      </c>
      <c r="L5" s="22">
        <v>0</v>
      </c>
      <c r="M5" s="22">
        <v>107420411</v>
      </c>
      <c r="N5" s="22">
        <v>7277738</v>
      </c>
      <c r="O5" s="22">
        <v>9407303</v>
      </c>
      <c r="P5" s="22">
        <v>3636375</v>
      </c>
      <c r="Q5" s="22">
        <v>10223939</v>
      </c>
      <c r="R5" s="22">
        <v>3616832</v>
      </c>
      <c r="S5" s="22">
        <v>4083607</v>
      </c>
      <c r="T5" s="22">
        <v>145666205</v>
      </c>
      <c r="U5" s="22">
        <v>28379876</v>
      </c>
      <c r="V5" s="22">
        <v>0</v>
      </c>
      <c r="W5" s="22">
        <v>9262312</v>
      </c>
      <c r="X5" s="22">
        <v>3430338</v>
      </c>
      <c r="Y5" s="22">
        <v>1023823</v>
      </c>
      <c r="Z5" s="22">
        <v>0</v>
      </c>
      <c r="AA5" s="22">
        <v>0</v>
      </c>
      <c r="AB5" s="22">
        <v>0</v>
      </c>
      <c r="AC5" s="22">
        <v>42096349</v>
      </c>
      <c r="AD5" s="22">
        <v>4545018</v>
      </c>
      <c r="AE5" s="22">
        <v>1797854</v>
      </c>
      <c r="AF5" s="22">
        <v>0</v>
      </c>
      <c r="AG5" s="22">
        <v>1444293</v>
      </c>
      <c r="AH5" s="22">
        <v>2124463</v>
      </c>
      <c r="AI5" s="22">
        <v>52007977</v>
      </c>
      <c r="AJ5" s="22">
        <v>93658228</v>
      </c>
      <c r="AK5" s="22">
        <v>5051476</v>
      </c>
      <c r="AL5" s="22">
        <v>88606752</v>
      </c>
    </row>
    <row r="6" spans="1:38" x14ac:dyDescent="0.25">
      <c r="A6" s="22" t="s">
        <v>120</v>
      </c>
      <c r="B6" s="22" t="s">
        <v>121</v>
      </c>
      <c r="C6" s="22" t="s">
        <v>126</v>
      </c>
      <c r="D6" s="22" t="s">
        <v>127</v>
      </c>
      <c r="E6" s="22">
        <v>3813086000</v>
      </c>
      <c r="F6" s="22">
        <v>297728000</v>
      </c>
      <c r="G6" s="22">
        <v>1239094000</v>
      </c>
      <c r="H6" s="22">
        <v>1068365000</v>
      </c>
      <c r="I6" s="22">
        <v>1087660000</v>
      </c>
      <c r="J6" s="22">
        <v>15121000</v>
      </c>
      <c r="K6" s="22">
        <v>0</v>
      </c>
      <c r="L6" s="22">
        <v>0</v>
      </c>
      <c r="M6" s="22">
        <v>7521054000</v>
      </c>
      <c r="N6" s="22">
        <v>1104602000</v>
      </c>
      <c r="O6" s="22">
        <v>1045093000</v>
      </c>
      <c r="P6" s="22">
        <v>483639000</v>
      </c>
      <c r="Q6" s="22">
        <v>1337687000</v>
      </c>
      <c r="R6" s="22">
        <v>697194000</v>
      </c>
      <c r="S6" s="22">
        <v>866475000</v>
      </c>
      <c r="T6" s="22">
        <v>13055744000</v>
      </c>
      <c r="U6" s="22">
        <v>1693376000</v>
      </c>
      <c r="V6" s="22">
        <v>136664000</v>
      </c>
      <c r="W6" s="22">
        <v>332493000</v>
      </c>
      <c r="X6" s="22">
        <v>275564000</v>
      </c>
      <c r="Y6" s="22">
        <v>235894000</v>
      </c>
      <c r="Z6" s="22">
        <v>5561000</v>
      </c>
      <c r="AA6" s="22">
        <v>0</v>
      </c>
      <c r="AB6" s="22">
        <v>0</v>
      </c>
      <c r="AC6" s="22">
        <v>2679552000</v>
      </c>
      <c r="AD6" s="22">
        <v>388142000</v>
      </c>
      <c r="AE6" s="22">
        <v>219336000</v>
      </c>
      <c r="AF6" s="22">
        <v>0</v>
      </c>
      <c r="AG6" s="22">
        <v>371558000</v>
      </c>
      <c r="AH6" s="22">
        <v>339750000</v>
      </c>
      <c r="AI6" s="22">
        <v>3998338000</v>
      </c>
      <c r="AJ6" s="22">
        <v>9057406000</v>
      </c>
      <c r="AK6" s="22">
        <v>1957536000</v>
      </c>
      <c r="AL6" s="22">
        <v>7099870000</v>
      </c>
    </row>
    <row r="7" spans="1:38" x14ac:dyDescent="0.25">
      <c r="A7" s="22" t="s">
        <v>120</v>
      </c>
      <c r="B7" s="22" t="s">
        <v>121</v>
      </c>
      <c r="C7" s="22" t="s">
        <v>128</v>
      </c>
      <c r="D7" s="22" t="s">
        <v>129</v>
      </c>
      <c r="E7" s="22">
        <v>92131579</v>
      </c>
      <c r="F7" s="22">
        <v>0</v>
      </c>
      <c r="G7" s="22">
        <v>39923427</v>
      </c>
      <c r="H7" s="22">
        <v>20111307</v>
      </c>
      <c r="I7" s="22">
        <v>19922323</v>
      </c>
      <c r="J7" s="22">
        <v>475854</v>
      </c>
      <c r="K7" s="22">
        <v>0</v>
      </c>
      <c r="L7" s="22">
        <v>0</v>
      </c>
      <c r="M7" s="22">
        <v>172564490</v>
      </c>
      <c r="N7" s="22">
        <v>4090875</v>
      </c>
      <c r="O7" s="22">
        <v>53421572</v>
      </c>
      <c r="P7" s="22">
        <v>4827161</v>
      </c>
      <c r="Q7" s="22">
        <v>5973684</v>
      </c>
      <c r="R7" s="22">
        <v>7343593</v>
      </c>
      <c r="S7" s="22">
        <v>4736412</v>
      </c>
      <c r="T7" s="22">
        <v>252957787</v>
      </c>
      <c r="U7" s="22">
        <v>35415111</v>
      </c>
      <c r="V7" s="22">
        <v>0</v>
      </c>
      <c r="W7" s="22">
        <v>10422789</v>
      </c>
      <c r="X7" s="22">
        <v>4931201</v>
      </c>
      <c r="Y7" s="22">
        <v>4041267</v>
      </c>
      <c r="Z7" s="22">
        <v>24563</v>
      </c>
      <c r="AA7" s="22">
        <v>0</v>
      </c>
      <c r="AB7" s="22">
        <v>0</v>
      </c>
      <c r="AC7" s="22">
        <v>54834931</v>
      </c>
      <c r="AD7" s="22">
        <v>7703801</v>
      </c>
      <c r="AE7" s="22">
        <v>1267334</v>
      </c>
      <c r="AF7" s="22">
        <v>0</v>
      </c>
      <c r="AG7" s="22">
        <v>4008668</v>
      </c>
      <c r="AH7" s="22">
        <v>1721269</v>
      </c>
      <c r="AI7" s="22">
        <v>69536003</v>
      </c>
      <c r="AJ7" s="22">
        <v>183421784</v>
      </c>
      <c r="AK7" s="22">
        <v>28917294</v>
      </c>
      <c r="AL7" s="22">
        <v>154504490</v>
      </c>
    </row>
    <row r="8" spans="1:38" x14ac:dyDescent="0.25">
      <c r="A8" s="22" t="s">
        <v>120</v>
      </c>
      <c r="B8" s="22" t="s">
        <v>121</v>
      </c>
      <c r="C8" s="22" t="s">
        <v>130</v>
      </c>
      <c r="D8" s="22" t="s">
        <v>131</v>
      </c>
      <c r="E8" s="22">
        <v>98775279</v>
      </c>
      <c r="F8" s="22">
        <v>0</v>
      </c>
      <c r="G8" s="22">
        <v>20747747</v>
      </c>
      <c r="H8" s="22">
        <v>25037275</v>
      </c>
      <c r="I8" s="22">
        <v>0</v>
      </c>
      <c r="J8" s="22">
        <v>1008788</v>
      </c>
      <c r="K8" s="22">
        <v>816990</v>
      </c>
      <c r="L8" s="22">
        <v>0</v>
      </c>
      <c r="M8" s="22">
        <v>146386079</v>
      </c>
      <c r="N8" s="22">
        <v>292067</v>
      </c>
      <c r="O8" s="22">
        <v>24242566</v>
      </c>
      <c r="P8" s="22">
        <v>3000094</v>
      </c>
      <c r="Q8" s="22">
        <v>36620500</v>
      </c>
      <c r="R8" s="22">
        <v>1082907</v>
      </c>
      <c r="S8" s="22">
        <v>2741526</v>
      </c>
      <c r="T8" s="22">
        <v>214365739</v>
      </c>
      <c r="U8" s="22">
        <v>53831617</v>
      </c>
      <c r="V8" s="22">
        <v>0</v>
      </c>
      <c r="W8" s="22">
        <v>6376298</v>
      </c>
      <c r="X8" s="22">
        <v>7356625</v>
      </c>
      <c r="Y8" s="22">
        <v>0</v>
      </c>
      <c r="Z8" s="22">
        <v>507533</v>
      </c>
      <c r="AA8" s="22">
        <v>511667</v>
      </c>
      <c r="AB8" s="22">
        <v>0</v>
      </c>
      <c r="AC8" s="22">
        <v>68583740</v>
      </c>
      <c r="AD8" s="22">
        <v>3876324</v>
      </c>
      <c r="AE8" s="22">
        <v>1903863</v>
      </c>
      <c r="AF8" s="22">
        <v>0</v>
      </c>
      <c r="AG8" s="22">
        <v>458838</v>
      </c>
      <c r="AH8" s="22">
        <v>880382</v>
      </c>
      <c r="AI8" s="22">
        <v>75703147</v>
      </c>
      <c r="AJ8" s="22">
        <v>138662592</v>
      </c>
      <c r="AK8" s="22">
        <v>0</v>
      </c>
      <c r="AL8" s="22">
        <v>138662592</v>
      </c>
    </row>
    <row r="9" spans="1:38" x14ac:dyDescent="0.25">
      <c r="A9" s="22" t="s">
        <v>120</v>
      </c>
      <c r="B9" s="22" t="s">
        <v>121</v>
      </c>
      <c r="C9" s="22" t="s">
        <v>132</v>
      </c>
      <c r="D9" s="22" t="s">
        <v>133</v>
      </c>
      <c r="E9" s="22">
        <v>4479380000</v>
      </c>
      <c r="F9" s="22">
        <v>518833000</v>
      </c>
      <c r="G9" s="22">
        <v>0</v>
      </c>
      <c r="H9" s="22">
        <v>1057118000</v>
      </c>
      <c r="I9" s="22">
        <v>997327000</v>
      </c>
      <c r="J9" s="22">
        <v>5621000</v>
      </c>
      <c r="K9" s="22">
        <v>0</v>
      </c>
      <c r="L9" s="22">
        <v>0</v>
      </c>
      <c r="M9" s="22">
        <v>7058279000</v>
      </c>
      <c r="N9" s="22">
        <v>1166208000</v>
      </c>
      <c r="O9" s="22">
        <v>1069021000</v>
      </c>
      <c r="P9" s="22">
        <v>469813000</v>
      </c>
      <c r="Q9" s="22">
        <v>745180000</v>
      </c>
      <c r="R9" s="22">
        <v>702413000</v>
      </c>
      <c r="S9" s="22">
        <v>554129000</v>
      </c>
      <c r="T9" s="22">
        <v>11765043000</v>
      </c>
      <c r="U9" s="22">
        <v>2534697000</v>
      </c>
      <c r="V9" s="22">
        <v>260411000</v>
      </c>
      <c r="W9" s="22">
        <v>0</v>
      </c>
      <c r="X9" s="22">
        <v>218675000</v>
      </c>
      <c r="Y9" s="22">
        <v>296362000</v>
      </c>
      <c r="Z9" s="22">
        <v>277000</v>
      </c>
      <c r="AA9" s="22">
        <v>0</v>
      </c>
      <c r="AB9" s="22">
        <v>0</v>
      </c>
      <c r="AC9" s="22">
        <v>3310422000</v>
      </c>
      <c r="AD9" s="22">
        <v>649220000</v>
      </c>
      <c r="AE9" s="22">
        <v>258461000</v>
      </c>
      <c r="AF9" s="22">
        <v>0</v>
      </c>
      <c r="AG9" s="22">
        <v>375816000</v>
      </c>
      <c r="AH9" s="22">
        <v>247252000</v>
      </c>
      <c r="AI9" s="22">
        <v>4841171000</v>
      </c>
      <c r="AJ9" s="22">
        <v>6923872000</v>
      </c>
      <c r="AK9" s="22">
        <v>1041045000</v>
      </c>
      <c r="AL9" s="22">
        <v>5882827000</v>
      </c>
    </row>
    <row r="10" spans="1:38" x14ac:dyDescent="0.25">
      <c r="A10" s="22" t="s">
        <v>120</v>
      </c>
      <c r="B10" s="22" t="s">
        <v>121</v>
      </c>
      <c r="C10" s="22" t="s">
        <v>134</v>
      </c>
      <c r="D10" s="22" t="s">
        <v>135</v>
      </c>
      <c r="E10" s="22">
        <v>66395191</v>
      </c>
      <c r="F10" s="22">
        <v>0</v>
      </c>
      <c r="G10" s="22">
        <v>25418363</v>
      </c>
      <c r="H10" s="22">
        <v>21974026</v>
      </c>
      <c r="I10" s="22">
        <v>17270850</v>
      </c>
      <c r="J10" s="22">
        <v>0</v>
      </c>
      <c r="K10" s="22">
        <v>0</v>
      </c>
      <c r="L10" s="22">
        <v>0</v>
      </c>
      <c r="M10" s="22">
        <v>131058430</v>
      </c>
      <c r="N10" s="22">
        <v>26160817</v>
      </c>
      <c r="O10" s="22">
        <v>34496873</v>
      </c>
      <c r="P10" s="22">
        <v>9665995</v>
      </c>
      <c r="Q10" s="22">
        <v>77678000</v>
      </c>
      <c r="R10" s="22">
        <v>10696820</v>
      </c>
      <c r="S10" s="22">
        <v>2901718</v>
      </c>
      <c r="T10" s="22">
        <v>292658653</v>
      </c>
      <c r="U10" s="22">
        <v>38760841</v>
      </c>
      <c r="V10" s="22">
        <v>0</v>
      </c>
      <c r="W10" s="22">
        <v>5546771</v>
      </c>
      <c r="X10" s="22">
        <v>4606793</v>
      </c>
      <c r="Y10" s="22">
        <v>3706923</v>
      </c>
      <c r="Z10" s="22">
        <v>0</v>
      </c>
      <c r="AA10" s="22">
        <v>0</v>
      </c>
      <c r="AB10" s="22">
        <v>0</v>
      </c>
      <c r="AC10" s="22">
        <v>52621328</v>
      </c>
      <c r="AD10" s="22">
        <v>8156798</v>
      </c>
      <c r="AE10" s="22">
        <v>4801692</v>
      </c>
      <c r="AF10" s="22">
        <v>0</v>
      </c>
      <c r="AG10" s="22">
        <v>6078977</v>
      </c>
      <c r="AH10" s="22">
        <v>1166589</v>
      </c>
      <c r="AI10" s="22">
        <v>72825384</v>
      </c>
      <c r="AJ10" s="22">
        <v>219833269</v>
      </c>
      <c r="AK10" s="22">
        <v>13650402</v>
      </c>
      <c r="AL10" s="22">
        <v>206182867</v>
      </c>
    </row>
    <row r="11" spans="1:38" x14ac:dyDescent="0.25">
      <c r="A11" s="22" t="s">
        <v>120</v>
      </c>
      <c r="B11" s="22" t="s">
        <v>121</v>
      </c>
      <c r="C11" s="22" t="s">
        <v>136</v>
      </c>
      <c r="D11" s="22" t="s">
        <v>137</v>
      </c>
      <c r="E11" s="22">
        <v>193259888</v>
      </c>
      <c r="F11" s="22">
        <v>0</v>
      </c>
      <c r="G11" s="22">
        <v>0</v>
      </c>
      <c r="H11" s="22">
        <v>0</v>
      </c>
      <c r="I11" s="22">
        <v>46807303</v>
      </c>
      <c r="J11" s="22">
        <v>0</v>
      </c>
      <c r="K11" s="22">
        <v>0</v>
      </c>
      <c r="L11" s="22">
        <v>0</v>
      </c>
      <c r="M11" s="22">
        <v>240067191</v>
      </c>
      <c r="N11" s="22">
        <v>32670157</v>
      </c>
      <c r="O11" s="22">
        <v>81842114</v>
      </c>
      <c r="P11" s="22">
        <v>21230224</v>
      </c>
      <c r="Q11" s="22">
        <v>43276080</v>
      </c>
      <c r="R11" s="22">
        <v>7435995</v>
      </c>
      <c r="S11" s="22">
        <v>0</v>
      </c>
      <c r="T11" s="22">
        <v>426521761</v>
      </c>
      <c r="U11" s="22">
        <v>68267092</v>
      </c>
      <c r="V11" s="22">
        <v>0</v>
      </c>
      <c r="W11" s="22">
        <v>0</v>
      </c>
      <c r="X11" s="22">
        <v>0</v>
      </c>
      <c r="Y11" s="22">
        <v>9664316</v>
      </c>
      <c r="Z11" s="22">
        <v>0</v>
      </c>
      <c r="AA11" s="22">
        <v>0</v>
      </c>
      <c r="AB11" s="22">
        <v>0</v>
      </c>
      <c r="AC11" s="22">
        <v>77931408</v>
      </c>
      <c r="AD11" s="22">
        <v>19125423</v>
      </c>
      <c r="AE11" s="22">
        <v>10323224</v>
      </c>
      <c r="AF11" s="22">
        <v>0</v>
      </c>
      <c r="AG11" s="22">
        <v>4243362</v>
      </c>
      <c r="AH11" s="22">
        <v>0</v>
      </c>
      <c r="AI11" s="22">
        <v>111623417</v>
      </c>
      <c r="AJ11" s="22">
        <v>314898344</v>
      </c>
      <c r="AK11" s="22">
        <v>49221930</v>
      </c>
      <c r="AL11" s="22">
        <v>265676414</v>
      </c>
    </row>
    <row r="12" spans="1:38" x14ac:dyDescent="0.25">
      <c r="A12" s="22" t="s">
        <v>120</v>
      </c>
      <c r="B12" s="22" t="s">
        <v>121</v>
      </c>
      <c r="C12" s="22" t="s">
        <v>138</v>
      </c>
      <c r="D12" s="22" t="s">
        <v>139</v>
      </c>
      <c r="E12" s="22">
        <v>182377080</v>
      </c>
      <c r="F12" s="22">
        <v>0</v>
      </c>
      <c r="G12" s="22">
        <v>79894228</v>
      </c>
      <c r="H12" s="22">
        <v>93264502</v>
      </c>
      <c r="I12" s="22">
        <v>104030152</v>
      </c>
      <c r="J12" s="22">
        <v>0</v>
      </c>
      <c r="K12" s="22">
        <v>0</v>
      </c>
      <c r="L12" s="22">
        <v>0</v>
      </c>
      <c r="M12" s="22">
        <v>459565962</v>
      </c>
      <c r="N12" s="22">
        <v>0</v>
      </c>
      <c r="O12" s="22">
        <v>59089357</v>
      </c>
      <c r="P12" s="22">
        <v>7671850</v>
      </c>
      <c r="Q12" s="22">
        <v>56784574</v>
      </c>
      <c r="R12" s="22">
        <v>5769164</v>
      </c>
      <c r="S12" s="22">
        <v>3949027</v>
      </c>
      <c r="T12" s="22">
        <v>592829934</v>
      </c>
      <c r="U12" s="22">
        <v>94769852</v>
      </c>
      <c r="V12" s="22">
        <v>0</v>
      </c>
      <c r="W12" s="22">
        <v>19588245</v>
      </c>
      <c r="X12" s="22">
        <v>20014981</v>
      </c>
      <c r="Y12" s="22">
        <v>24290344</v>
      </c>
      <c r="Z12" s="22">
        <v>0</v>
      </c>
      <c r="AA12" s="22">
        <v>0</v>
      </c>
      <c r="AB12" s="22">
        <v>0</v>
      </c>
      <c r="AC12" s="22">
        <v>158663422</v>
      </c>
      <c r="AD12" s="22">
        <v>12879604</v>
      </c>
      <c r="AE12" s="22">
        <v>3407102</v>
      </c>
      <c r="AF12" s="22">
        <v>0</v>
      </c>
      <c r="AG12" s="22">
        <v>1559849</v>
      </c>
      <c r="AH12" s="22">
        <v>1824545</v>
      </c>
      <c r="AI12" s="22">
        <v>178334522</v>
      </c>
      <c r="AJ12" s="22">
        <v>414495412</v>
      </c>
      <c r="AK12" s="22">
        <v>45808368</v>
      </c>
      <c r="AL12" s="22">
        <v>368687044</v>
      </c>
    </row>
    <row r="13" spans="1:38" x14ac:dyDescent="0.25">
      <c r="A13" s="22" t="s">
        <v>120</v>
      </c>
      <c r="B13" s="22" t="s">
        <v>121</v>
      </c>
      <c r="C13" s="22" t="s">
        <v>140</v>
      </c>
      <c r="D13" s="22" t="s">
        <v>141</v>
      </c>
      <c r="E13" s="22">
        <v>279791000</v>
      </c>
      <c r="F13" s="22">
        <v>0</v>
      </c>
      <c r="G13" s="22">
        <v>122654000</v>
      </c>
      <c r="H13" s="22">
        <v>88520000</v>
      </c>
      <c r="I13" s="22">
        <v>72774000</v>
      </c>
      <c r="J13" s="22">
        <v>2508000</v>
      </c>
      <c r="K13" s="22">
        <v>92718000</v>
      </c>
      <c r="L13" s="22">
        <v>0</v>
      </c>
      <c r="M13" s="22">
        <v>658965000</v>
      </c>
      <c r="N13" s="22">
        <v>60152000</v>
      </c>
      <c r="O13" s="22">
        <v>166936000</v>
      </c>
      <c r="P13" s="22">
        <v>68523000</v>
      </c>
      <c r="Q13" s="22">
        <v>72756000</v>
      </c>
      <c r="R13" s="22">
        <v>25626000</v>
      </c>
      <c r="S13" s="22">
        <v>43756000</v>
      </c>
      <c r="T13" s="22">
        <v>1096714000</v>
      </c>
      <c r="U13" s="22">
        <v>126155000</v>
      </c>
      <c r="V13" s="22">
        <v>0</v>
      </c>
      <c r="W13" s="22">
        <v>33472000</v>
      </c>
      <c r="X13" s="22">
        <v>28170000</v>
      </c>
      <c r="Y13" s="22">
        <v>14694000</v>
      </c>
      <c r="Z13" s="22">
        <v>2822000</v>
      </c>
      <c r="AA13" s="22">
        <v>41620000</v>
      </c>
      <c r="AB13" s="22">
        <v>0</v>
      </c>
      <c r="AC13" s="22">
        <v>246933000</v>
      </c>
      <c r="AD13" s="22">
        <v>68390000</v>
      </c>
      <c r="AE13" s="22">
        <v>28182000</v>
      </c>
      <c r="AF13" s="22">
        <v>0</v>
      </c>
      <c r="AG13" s="22">
        <v>14939000</v>
      </c>
      <c r="AH13" s="22">
        <v>18881000</v>
      </c>
      <c r="AI13" s="22">
        <v>377325000</v>
      </c>
      <c r="AJ13" s="22">
        <v>719389000</v>
      </c>
      <c r="AK13" s="22">
        <v>49886000</v>
      </c>
      <c r="AL13" s="22">
        <v>669503000</v>
      </c>
    </row>
    <row r="14" spans="1:38" x14ac:dyDescent="0.25">
      <c r="A14" s="22" t="s">
        <v>120</v>
      </c>
      <c r="B14" s="22" t="s">
        <v>121</v>
      </c>
      <c r="C14" s="22" t="s">
        <v>142</v>
      </c>
      <c r="D14" s="22" t="s">
        <v>143</v>
      </c>
      <c r="E14" s="22">
        <v>255566000</v>
      </c>
      <c r="F14" s="22">
        <v>0</v>
      </c>
      <c r="G14" s="22">
        <v>96033000</v>
      </c>
      <c r="H14" s="22">
        <v>87189000</v>
      </c>
      <c r="I14" s="22">
        <v>72786000</v>
      </c>
      <c r="J14" s="22">
        <v>0</v>
      </c>
      <c r="K14" s="22">
        <v>246342000</v>
      </c>
      <c r="L14" s="22">
        <v>836043000</v>
      </c>
      <c r="M14" s="22">
        <v>1593959000</v>
      </c>
      <c r="N14" s="22">
        <v>99920000</v>
      </c>
      <c r="O14" s="22">
        <v>139401000</v>
      </c>
      <c r="P14" s="22">
        <v>45657000</v>
      </c>
      <c r="Q14" s="22">
        <v>40508000</v>
      </c>
      <c r="R14" s="22">
        <v>42651000</v>
      </c>
      <c r="S14" s="22">
        <v>36357000</v>
      </c>
      <c r="T14" s="22">
        <v>1998453000</v>
      </c>
      <c r="U14" s="22">
        <v>147249000</v>
      </c>
      <c r="V14" s="22">
        <v>0</v>
      </c>
      <c r="W14" s="22">
        <v>34367000</v>
      </c>
      <c r="X14" s="22">
        <v>30626000</v>
      </c>
      <c r="Y14" s="22">
        <v>0</v>
      </c>
      <c r="Z14" s="22">
        <v>0</v>
      </c>
      <c r="AA14" s="22">
        <v>109731000</v>
      </c>
      <c r="AB14" s="22">
        <v>480510000</v>
      </c>
      <c r="AC14" s="22">
        <v>802483000</v>
      </c>
      <c r="AD14" s="22">
        <v>45456000</v>
      </c>
      <c r="AE14" s="22">
        <v>28837000</v>
      </c>
      <c r="AF14" s="22">
        <v>0</v>
      </c>
      <c r="AG14" s="22">
        <v>24585000</v>
      </c>
      <c r="AH14" s="22">
        <v>23721000</v>
      </c>
      <c r="AI14" s="22">
        <v>925082000</v>
      </c>
      <c r="AJ14" s="22">
        <v>1073371000</v>
      </c>
      <c r="AK14" s="22">
        <v>194713000</v>
      </c>
      <c r="AL14" s="22">
        <v>878658000</v>
      </c>
    </row>
    <row r="15" spans="1:38" x14ac:dyDescent="0.25">
      <c r="A15" s="22" t="s">
        <v>120</v>
      </c>
      <c r="B15" s="22" t="s">
        <v>121</v>
      </c>
      <c r="C15" s="22" t="s">
        <v>144</v>
      </c>
      <c r="D15" s="22" t="s">
        <v>145</v>
      </c>
      <c r="E15" s="22">
        <v>710772136</v>
      </c>
      <c r="F15" s="22">
        <v>0</v>
      </c>
      <c r="G15" s="22">
        <v>276888307</v>
      </c>
      <c r="H15" s="22">
        <v>248004467</v>
      </c>
      <c r="I15" s="22">
        <v>257230642</v>
      </c>
      <c r="J15" s="22">
        <v>1497397</v>
      </c>
      <c r="K15" s="22">
        <v>55115527</v>
      </c>
      <c r="L15" s="22">
        <v>0</v>
      </c>
      <c r="M15" s="22">
        <v>1549508476</v>
      </c>
      <c r="N15" s="22">
        <v>255835027</v>
      </c>
      <c r="O15" s="22">
        <v>115017588</v>
      </c>
      <c r="P15" s="22">
        <v>40336795</v>
      </c>
      <c r="Q15" s="22">
        <v>289036381</v>
      </c>
      <c r="R15" s="22">
        <v>32520359</v>
      </c>
      <c r="S15" s="22">
        <v>35262101</v>
      </c>
      <c r="T15" s="22">
        <v>2317516727</v>
      </c>
      <c r="U15" s="22">
        <v>305016038</v>
      </c>
      <c r="V15" s="22">
        <v>0</v>
      </c>
      <c r="W15" s="22">
        <v>82595336</v>
      </c>
      <c r="X15" s="22">
        <v>90266908</v>
      </c>
      <c r="Y15" s="22">
        <v>52330874</v>
      </c>
      <c r="Z15" s="22">
        <v>358396</v>
      </c>
      <c r="AA15" s="22">
        <v>24393982</v>
      </c>
      <c r="AB15" s="22">
        <v>0</v>
      </c>
      <c r="AC15" s="22">
        <v>554961534</v>
      </c>
      <c r="AD15" s="22">
        <v>47273994</v>
      </c>
      <c r="AE15" s="22">
        <v>20533890</v>
      </c>
      <c r="AF15" s="22">
        <v>0</v>
      </c>
      <c r="AG15" s="22">
        <v>14368089</v>
      </c>
      <c r="AH15" s="22">
        <v>15639323</v>
      </c>
      <c r="AI15" s="22">
        <v>652776830</v>
      </c>
      <c r="AJ15" s="22">
        <v>1664739897</v>
      </c>
      <c r="AK15" s="22">
        <v>119476500</v>
      </c>
      <c r="AL15" s="22">
        <v>1545263397</v>
      </c>
    </row>
    <row r="16" spans="1:38" x14ac:dyDescent="0.25">
      <c r="A16" s="22" t="s">
        <v>120</v>
      </c>
      <c r="B16" s="22" t="s">
        <v>121</v>
      </c>
      <c r="C16" s="22" t="s">
        <v>146</v>
      </c>
      <c r="D16" s="22" t="s">
        <v>147</v>
      </c>
      <c r="E16" s="22">
        <v>87040083</v>
      </c>
      <c r="F16" s="22">
        <v>0</v>
      </c>
      <c r="G16" s="22">
        <v>58689141</v>
      </c>
      <c r="H16" s="22">
        <v>22250417</v>
      </c>
      <c r="I16" s="22">
        <v>45115572</v>
      </c>
      <c r="J16" s="22">
        <v>0</v>
      </c>
      <c r="K16" s="22">
        <v>0</v>
      </c>
      <c r="L16" s="22">
        <v>0</v>
      </c>
      <c r="M16" s="22">
        <v>213095213</v>
      </c>
      <c r="N16" s="22">
        <v>5335437</v>
      </c>
      <c r="O16" s="22">
        <v>30603821</v>
      </c>
      <c r="P16" s="22">
        <v>7557901</v>
      </c>
      <c r="Q16" s="22">
        <v>100530542</v>
      </c>
      <c r="R16" s="22">
        <v>2953647</v>
      </c>
      <c r="S16" s="22">
        <v>3150956</v>
      </c>
      <c r="T16" s="22">
        <v>363227517</v>
      </c>
      <c r="U16" s="22">
        <v>35543239</v>
      </c>
      <c r="V16" s="22">
        <v>0</v>
      </c>
      <c r="W16" s="22">
        <v>20387013</v>
      </c>
      <c r="X16" s="22">
        <v>5548042</v>
      </c>
      <c r="Y16" s="22">
        <v>7514470</v>
      </c>
      <c r="Z16" s="22">
        <v>0</v>
      </c>
      <c r="AA16" s="22">
        <v>0</v>
      </c>
      <c r="AB16" s="22">
        <v>0</v>
      </c>
      <c r="AC16" s="22">
        <v>68992764</v>
      </c>
      <c r="AD16" s="22">
        <v>6463309</v>
      </c>
      <c r="AE16" s="22">
        <v>3400722</v>
      </c>
      <c r="AF16" s="22">
        <v>0</v>
      </c>
      <c r="AG16" s="22">
        <v>701211</v>
      </c>
      <c r="AH16" s="22">
        <v>1468745</v>
      </c>
      <c r="AI16" s="22">
        <v>81026751</v>
      </c>
      <c r="AJ16" s="22">
        <v>282200766</v>
      </c>
      <c r="AK16" s="22">
        <v>8152000</v>
      </c>
      <c r="AL16" s="22">
        <v>274048766</v>
      </c>
    </row>
    <row r="17" spans="1:38" x14ac:dyDescent="0.25">
      <c r="A17" s="22" t="s">
        <v>120</v>
      </c>
      <c r="B17" s="22" t="s">
        <v>121</v>
      </c>
      <c r="C17" s="22" t="s">
        <v>148</v>
      </c>
      <c r="D17" s="22" t="s">
        <v>149</v>
      </c>
      <c r="E17" s="22">
        <v>222053612</v>
      </c>
      <c r="F17" s="22">
        <v>0</v>
      </c>
      <c r="G17" s="22">
        <v>80622545</v>
      </c>
      <c r="H17" s="22">
        <v>38756035</v>
      </c>
      <c r="I17" s="22">
        <v>72620225</v>
      </c>
      <c r="J17" s="22">
        <v>0</v>
      </c>
      <c r="K17" s="22">
        <v>0</v>
      </c>
      <c r="L17" s="22">
        <v>0</v>
      </c>
      <c r="M17" s="22">
        <v>414052417</v>
      </c>
      <c r="N17" s="22">
        <v>7299920</v>
      </c>
      <c r="O17" s="22">
        <v>123506966</v>
      </c>
      <c r="P17" s="22">
        <v>20267251</v>
      </c>
      <c r="Q17" s="22">
        <v>311821698</v>
      </c>
      <c r="R17" s="22">
        <v>32680301</v>
      </c>
      <c r="S17" s="22">
        <v>27951614</v>
      </c>
      <c r="T17" s="22">
        <v>937580167</v>
      </c>
      <c r="U17" s="22">
        <v>130200609</v>
      </c>
      <c r="V17" s="22">
        <v>0</v>
      </c>
      <c r="W17" s="22">
        <v>25032528</v>
      </c>
      <c r="X17" s="22">
        <v>11662846</v>
      </c>
      <c r="Y17" s="22">
        <v>15424391</v>
      </c>
      <c r="Z17" s="22">
        <v>0</v>
      </c>
      <c r="AA17" s="22">
        <v>0</v>
      </c>
      <c r="AB17" s="22">
        <v>0</v>
      </c>
      <c r="AC17" s="22">
        <v>182320374</v>
      </c>
      <c r="AD17" s="22">
        <v>41580495</v>
      </c>
      <c r="AE17" s="22">
        <v>12372767</v>
      </c>
      <c r="AF17" s="22">
        <v>0</v>
      </c>
      <c r="AG17" s="22">
        <v>11910004</v>
      </c>
      <c r="AH17" s="22">
        <v>9880040</v>
      </c>
      <c r="AI17" s="22">
        <v>258063680</v>
      </c>
      <c r="AJ17" s="22">
        <v>679516487</v>
      </c>
      <c r="AK17" s="22">
        <v>71808933</v>
      </c>
      <c r="AL17" s="22">
        <v>607707554</v>
      </c>
    </row>
    <row r="18" spans="1:38" x14ac:dyDescent="0.25">
      <c r="A18" s="22" t="s">
        <v>120</v>
      </c>
      <c r="B18" s="22" t="s">
        <v>121</v>
      </c>
      <c r="C18" s="22" t="s">
        <v>150</v>
      </c>
      <c r="D18" s="22" t="s">
        <v>151</v>
      </c>
      <c r="E18" s="22">
        <v>21066341</v>
      </c>
      <c r="F18" s="22">
        <v>0</v>
      </c>
      <c r="G18" s="22">
        <v>45666193</v>
      </c>
      <c r="H18" s="22">
        <v>12460189</v>
      </c>
      <c r="I18" s="22">
        <v>8829583</v>
      </c>
      <c r="J18" s="22">
        <v>170923</v>
      </c>
      <c r="K18" s="22">
        <v>0</v>
      </c>
      <c r="L18" s="22">
        <v>0</v>
      </c>
      <c r="M18" s="22">
        <v>88193229</v>
      </c>
      <c r="N18" s="22">
        <v>1006989</v>
      </c>
      <c r="O18" s="22">
        <v>17938358</v>
      </c>
      <c r="P18" s="22">
        <v>6314443</v>
      </c>
      <c r="Q18" s="22">
        <v>1457738</v>
      </c>
      <c r="R18" s="22">
        <v>10276190</v>
      </c>
      <c r="S18" s="22">
        <v>3222231</v>
      </c>
      <c r="T18" s="22">
        <v>128409178</v>
      </c>
      <c r="U18" s="22">
        <v>11421315</v>
      </c>
      <c r="V18" s="22">
        <v>0</v>
      </c>
      <c r="W18" s="22">
        <v>11445766</v>
      </c>
      <c r="X18" s="22">
        <v>3826845</v>
      </c>
      <c r="Y18" s="22">
        <v>2259789</v>
      </c>
      <c r="Z18" s="22">
        <v>35846</v>
      </c>
      <c r="AA18" s="22">
        <v>0</v>
      </c>
      <c r="AB18" s="22">
        <v>0</v>
      </c>
      <c r="AC18" s="22">
        <v>28989561</v>
      </c>
      <c r="AD18" s="22">
        <v>4328122</v>
      </c>
      <c r="AE18" s="22">
        <v>2207889</v>
      </c>
      <c r="AF18" s="22">
        <v>0</v>
      </c>
      <c r="AG18" s="22">
        <v>3927535</v>
      </c>
      <c r="AH18" s="22">
        <v>1083755</v>
      </c>
      <c r="AI18" s="22">
        <v>40536862</v>
      </c>
      <c r="AJ18" s="22">
        <v>87872316</v>
      </c>
      <c r="AK18" s="22">
        <v>18017448</v>
      </c>
      <c r="AL18" s="22">
        <v>69854868</v>
      </c>
    </row>
    <row r="19" spans="1:38" x14ac:dyDescent="0.25">
      <c r="A19" s="22" t="s">
        <v>120</v>
      </c>
      <c r="B19" s="22" t="s">
        <v>152</v>
      </c>
      <c r="C19" s="22" t="s">
        <v>153</v>
      </c>
      <c r="D19" s="22" t="s">
        <v>154</v>
      </c>
      <c r="E19" s="22">
        <v>122730081</v>
      </c>
      <c r="F19" s="22">
        <v>0</v>
      </c>
      <c r="G19" s="22">
        <v>27878724</v>
      </c>
      <c r="H19" s="22">
        <v>17659167</v>
      </c>
      <c r="I19" s="22">
        <v>2906556</v>
      </c>
      <c r="J19" s="22">
        <v>0</v>
      </c>
      <c r="K19" s="22">
        <v>2943079</v>
      </c>
      <c r="L19" s="22">
        <v>0</v>
      </c>
      <c r="M19" s="22">
        <v>174117607</v>
      </c>
      <c r="N19" s="22">
        <v>6373660</v>
      </c>
      <c r="O19" s="22">
        <v>6825353</v>
      </c>
      <c r="P19" s="22">
        <v>6588898</v>
      </c>
      <c r="Q19" s="22">
        <v>2596101</v>
      </c>
      <c r="R19" s="22">
        <v>1804987</v>
      </c>
      <c r="S19" s="22">
        <v>1873091</v>
      </c>
      <c r="T19" s="22">
        <v>200179697</v>
      </c>
      <c r="U19" s="22">
        <v>76628660</v>
      </c>
      <c r="V19" s="22">
        <v>0</v>
      </c>
      <c r="W19" s="22">
        <v>13796229</v>
      </c>
      <c r="X19" s="22">
        <v>8098653</v>
      </c>
      <c r="Y19" s="22">
        <v>1332044</v>
      </c>
      <c r="Z19" s="22">
        <v>0</v>
      </c>
      <c r="AA19" s="22">
        <v>1187652</v>
      </c>
      <c r="AB19" s="22">
        <v>0</v>
      </c>
      <c r="AC19" s="22">
        <v>101043238</v>
      </c>
      <c r="AD19" s="22">
        <v>2493970</v>
      </c>
      <c r="AE19" s="22">
        <v>3498789</v>
      </c>
      <c r="AF19" s="22">
        <v>0</v>
      </c>
      <c r="AG19" s="22">
        <v>520202</v>
      </c>
      <c r="AH19" s="22">
        <v>1093835</v>
      </c>
      <c r="AI19" s="22">
        <v>108650034</v>
      </c>
      <c r="AJ19" s="22">
        <v>91529663</v>
      </c>
      <c r="AK19" s="22">
        <v>1897611</v>
      </c>
      <c r="AL19" s="22">
        <v>89632052</v>
      </c>
    </row>
    <row r="20" spans="1:38" x14ac:dyDescent="0.25">
      <c r="A20" s="22" t="s">
        <v>120</v>
      </c>
      <c r="B20" s="22" t="s">
        <v>152</v>
      </c>
      <c r="C20" s="22" t="s">
        <v>155</v>
      </c>
      <c r="D20" s="22" t="s">
        <v>156</v>
      </c>
      <c r="E20" s="22">
        <v>7922414</v>
      </c>
      <c r="F20" s="22">
        <v>0</v>
      </c>
      <c r="G20" s="22">
        <v>9393450</v>
      </c>
      <c r="H20" s="22">
        <v>15956514</v>
      </c>
      <c r="I20" s="22">
        <v>1546014</v>
      </c>
      <c r="J20" s="22">
        <v>0</v>
      </c>
      <c r="K20" s="22">
        <v>0</v>
      </c>
      <c r="L20" s="22">
        <v>0</v>
      </c>
      <c r="M20" s="22">
        <v>34818392</v>
      </c>
      <c r="N20" s="22">
        <v>75305</v>
      </c>
      <c r="O20" s="22">
        <v>15401497</v>
      </c>
      <c r="P20" s="22">
        <v>2764082</v>
      </c>
      <c r="Q20" s="22">
        <v>403760</v>
      </c>
      <c r="R20" s="22">
        <v>3502765</v>
      </c>
      <c r="S20" s="22">
        <v>1935144</v>
      </c>
      <c r="T20" s="22">
        <v>58900945</v>
      </c>
      <c r="U20" s="22">
        <v>2221612</v>
      </c>
      <c r="V20" s="22">
        <v>0</v>
      </c>
      <c r="W20" s="22">
        <v>2093449</v>
      </c>
      <c r="X20" s="22">
        <v>2027193</v>
      </c>
      <c r="Y20" s="22">
        <v>342470</v>
      </c>
      <c r="Z20" s="22">
        <v>0</v>
      </c>
      <c r="AA20" s="22">
        <v>0</v>
      </c>
      <c r="AB20" s="22">
        <v>0</v>
      </c>
      <c r="AC20" s="22">
        <v>6684724</v>
      </c>
      <c r="AD20" s="22">
        <v>6185566</v>
      </c>
      <c r="AE20" s="22">
        <v>1120689</v>
      </c>
      <c r="AF20" s="22">
        <v>0</v>
      </c>
      <c r="AG20" s="22">
        <v>1190382</v>
      </c>
      <c r="AH20" s="22">
        <v>751340</v>
      </c>
      <c r="AI20" s="22">
        <v>15932701</v>
      </c>
      <c r="AJ20" s="22">
        <v>42968244</v>
      </c>
      <c r="AK20" s="22">
        <v>7453362</v>
      </c>
      <c r="AL20" s="22">
        <v>35514882</v>
      </c>
    </row>
    <row r="21" spans="1:38" x14ac:dyDescent="0.25">
      <c r="A21" s="22" t="s">
        <v>120</v>
      </c>
      <c r="B21" s="22" t="s">
        <v>152</v>
      </c>
      <c r="C21" s="22" t="s">
        <v>157</v>
      </c>
      <c r="D21" s="22" t="s">
        <v>158</v>
      </c>
      <c r="E21" s="22">
        <v>191735655</v>
      </c>
      <c r="F21" s="22">
        <v>0</v>
      </c>
      <c r="G21" s="22">
        <v>52735137</v>
      </c>
      <c r="H21" s="22">
        <v>22837185</v>
      </c>
      <c r="I21" s="22">
        <v>0</v>
      </c>
      <c r="J21" s="22">
        <v>0</v>
      </c>
      <c r="K21" s="22">
        <v>0</v>
      </c>
      <c r="L21" s="22">
        <v>0</v>
      </c>
      <c r="M21" s="22">
        <v>267307977</v>
      </c>
      <c r="N21" s="22">
        <v>0</v>
      </c>
      <c r="O21" s="22">
        <v>7100141</v>
      </c>
      <c r="P21" s="22">
        <v>5512698</v>
      </c>
      <c r="Q21" s="22">
        <v>3613615</v>
      </c>
      <c r="R21" s="22">
        <v>0</v>
      </c>
      <c r="S21" s="22">
        <v>3520061</v>
      </c>
      <c r="T21" s="22">
        <v>287054492</v>
      </c>
      <c r="U21" s="22">
        <v>135275323</v>
      </c>
      <c r="V21" s="22">
        <v>0</v>
      </c>
      <c r="W21" s="22">
        <v>5543435</v>
      </c>
      <c r="X21" s="22">
        <v>6786547</v>
      </c>
      <c r="Y21" s="22">
        <v>0</v>
      </c>
      <c r="Z21" s="22">
        <v>0</v>
      </c>
      <c r="AA21" s="22">
        <v>0</v>
      </c>
      <c r="AB21" s="22">
        <v>0</v>
      </c>
      <c r="AC21" s="22">
        <v>147605305</v>
      </c>
      <c r="AD21" s="22">
        <v>1882864</v>
      </c>
      <c r="AE21" s="22">
        <v>1329209</v>
      </c>
      <c r="AF21" s="22">
        <v>0</v>
      </c>
      <c r="AG21" s="22">
        <v>0</v>
      </c>
      <c r="AH21" s="22">
        <v>1448655</v>
      </c>
      <c r="AI21" s="22">
        <v>152266033</v>
      </c>
      <c r="AJ21" s="22">
        <v>134788459</v>
      </c>
      <c r="AK21" s="22">
        <v>8590716</v>
      </c>
      <c r="AL21" s="22">
        <v>126197743</v>
      </c>
    </row>
    <row r="22" spans="1:38" x14ac:dyDescent="0.25">
      <c r="A22" s="22" t="s">
        <v>120</v>
      </c>
      <c r="B22" s="22" t="s">
        <v>152</v>
      </c>
      <c r="C22" s="22" t="s">
        <v>159</v>
      </c>
      <c r="D22" s="22" t="s">
        <v>160</v>
      </c>
      <c r="E22" s="22">
        <v>553942417</v>
      </c>
      <c r="F22" s="22">
        <v>0</v>
      </c>
      <c r="G22" s="22">
        <v>90655478</v>
      </c>
      <c r="H22" s="22">
        <v>83673876</v>
      </c>
      <c r="I22" s="22">
        <v>74697981</v>
      </c>
      <c r="J22" s="22">
        <v>1425761</v>
      </c>
      <c r="K22" s="22">
        <v>0</v>
      </c>
      <c r="L22" s="22">
        <v>8679026</v>
      </c>
      <c r="M22" s="22">
        <v>813074539</v>
      </c>
      <c r="N22" s="22">
        <v>67614788</v>
      </c>
      <c r="O22" s="22">
        <v>142792353</v>
      </c>
      <c r="P22" s="22">
        <v>36314810</v>
      </c>
      <c r="Q22" s="22">
        <v>352906225</v>
      </c>
      <c r="R22" s="22">
        <v>41911991</v>
      </c>
      <c r="S22" s="22">
        <v>47505596</v>
      </c>
      <c r="T22" s="22">
        <v>1502120302</v>
      </c>
      <c r="U22" s="22">
        <v>180056476</v>
      </c>
      <c r="V22" s="22">
        <v>0</v>
      </c>
      <c r="W22" s="22">
        <v>19259993</v>
      </c>
      <c r="X22" s="22">
        <v>22618405</v>
      </c>
      <c r="Y22" s="22">
        <v>12876565</v>
      </c>
      <c r="Z22" s="22">
        <v>879266</v>
      </c>
      <c r="AA22" s="22">
        <v>0</v>
      </c>
      <c r="AB22" s="22">
        <v>536409</v>
      </c>
      <c r="AC22" s="22">
        <v>236227114</v>
      </c>
      <c r="AD22" s="22">
        <v>42683907</v>
      </c>
      <c r="AE22" s="22">
        <v>14930433</v>
      </c>
      <c r="AF22" s="22">
        <v>0</v>
      </c>
      <c r="AG22" s="22">
        <v>17654561</v>
      </c>
      <c r="AH22" s="22">
        <v>20314667</v>
      </c>
      <c r="AI22" s="22">
        <v>331810682</v>
      </c>
      <c r="AJ22" s="22">
        <v>1170309620</v>
      </c>
      <c r="AK22" s="22">
        <v>88044372</v>
      </c>
      <c r="AL22" s="22">
        <v>1082265248</v>
      </c>
    </row>
    <row r="23" spans="1:38" x14ac:dyDescent="0.25">
      <c r="A23" s="22" t="s">
        <v>120</v>
      </c>
      <c r="B23" s="22" t="s">
        <v>152</v>
      </c>
      <c r="C23" s="22" t="s">
        <v>161</v>
      </c>
      <c r="D23" s="22" t="s">
        <v>162</v>
      </c>
      <c r="E23" s="22">
        <v>222059056</v>
      </c>
      <c r="F23" s="22">
        <v>0</v>
      </c>
      <c r="G23" s="22">
        <v>429653264</v>
      </c>
      <c r="H23" s="22">
        <v>174918703</v>
      </c>
      <c r="I23" s="22">
        <v>75847121</v>
      </c>
      <c r="J23" s="22">
        <v>0</v>
      </c>
      <c r="K23" s="22">
        <v>0</v>
      </c>
      <c r="L23" s="22">
        <v>0</v>
      </c>
      <c r="M23" s="22">
        <v>902478144</v>
      </c>
      <c r="N23" s="22">
        <v>489707954</v>
      </c>
      <c r="O23" s="22">
        <v>45563416</v>
      </c>
      <c r="P23" s="22">
        <v>21018591</v>
      </c>
      <c r="Q23" s="22">
        <v>204494653</v>
      </c>
      <c r="R23" s="22">
        <v>21848533</v>
      </c>
      <c r="S23" s="22">
        <v>28466321</v>
      </c>
      <c r="T23" s="22">
        <v>1713577612</v>
      </c>
      <c r="U23" s="22">
        <v>114931147</v>
      </c>
      <c r="V23" s="22">
        <v>0</v>
      </c>
      <c r="W23" s="22">
        <v>120212099</v>
      </c>
      <c r="X23" s="22">
        <v>45625058</v>
      </c>
      <c r="Y23" s="22">
        <v>17342900</v>
      </c>
      <c r="Z23" s="22">
        <v>0</v>
      </c>
      <c r="AA23" s="22">
        <v>0</v>
      </c>
      <c r="AB23" s="22">
        <v>0</v>
      </c>
      <c r="AC23" s="22">
        <v>298111204</v>
      </c>
      <c r="AD23" s="22">
        <v>15640636</v>
      </c>
      <c r="AE23" s="22">
        <v>8867132</v>
      </c>
      <c r="AF23" s="22">
        <v>0</v>
      </c>
      <c r="AG23" s="22">
        <v>8316448</v>
      </c>
      <c r="AH23" s="22">
        <v>12707452</v>
      </c>
      <c r="AI23" s="22">
        <v>343642872</v>
      </c>
      <c r="AJ23" s="22">
        <v>1369934740</v>
      </c>
      <c r="AK23" s="22">
        <v>243685344</v>
      </c>
      <c r="AL23" s="22">
        <v>1126249396</v>
      </c>
    </row>
    <row r="24" spans="1:38" x14ac:dyDescent="0.25">
      <c r="A24" s="22" t="s">
        <v>120</v>
      </c>
      <c r="B24" s="22" t="s">
        <v>163</v>
      </c>
      <c r="C24" s="22" t="s">
        <v>164</v>
      </c>
      <c r="D24" s="22" t="s">
        <v>165</v>
      </c>
      <c r="E24" s="22">
        <v>6966252</v>
      </c>
      <c r="F24" s="22">
        <v>0</v>
      </c>
      <c r="G24" s="22">
        <v>1188939</v>
      </c>
      <c r="H24" s="22">
        <v>195430</v>
      </c>
      <c r="I24" s="22">
        <v>0</v>
      </c>
      <c r="J24" s="22">
        <v>0</v>
      </c>
      <c r="K24" s="22">
        <v>0</v>
      </c>
      <c r="L24" s="22">
        <v>0</v>
      </c>
      <c r="M24" s="22">
        <v>8350621</v>
      </c>
      <c r="N24" s="22">
        <v>0</v>
      </c>
      <c r="O24" s="22">
        <v>264343</v>
      </c>
      <c r="P24" s="22">
        <v>585719</v>
      </c>
      <c r="Q24" s="22">
        <v>2840139</v>
      </c>
      <c r="R24" s="22">
        <v>0</v>
      </c>
      <c r="S24" s="22">
        <v>207027</v>
      </c>
      <c r="T24" s="22">
        <v>12247849</v>
      </c>
      <c r="U24" s="22">
        <v>3918411</v>
      </c>
      <c r="V24" s="22">
        <v>0</v>
      </c>
      <c r="W24" s="22">
        <v>413325</v>
      </c>
      <c r="X24" s="22">
        <v>80778</v>
      </c>
      <c r="Y24" s="22">
        <v>0</v>
      </c>
      <c r="Z24" s="22">
        <v>0</v>
      </c>
      <c r="AA24" s="22">
        <v>0</v>
      </c>
      <c r="AB24" s="22">
        <v>0</v>
      </c>
      <c r="AC24" s="22">
        <v>4412514</v>
      </c>
      <c r="AD24" s="22">
        <v>101648</v>
      </c>
      <c r="AE24" s="22">
        <v>203901</v>
      </c>
      <c r="AF24" s="22">
        <v>0</v>
      </c>
      <c r="AG24" s="22">
        <v>0</v>
      </c>
      <c r="AH24" s="22">
        <v>139311</v>
      </c>
      <c r="AI24" s="22">
        <v>4857374</v>
      </c>
      <c r="AJ24" s="22">
        <v>7390475</v>
      </c>
      <c r="AK24" s="22">
        <v>0</v>
      </c>
      <c r="AL24" s="22">
        <v>7390475</v>
      </c>
    </row>
    <row r="25" spans="1:38" x14ac:dyDescent="0.25">
      <c r="A25" s="22" t="s">
        <v>120</v>
      </c>
      <c r="B25" s="22" t="s">
        <v>163</v>
      </c>
      <c r="C25" s="22" t="s">
        <v>166</v>
      </c>
      <c r="D25" s="22" t="s">
        <v>167</v>
      </c>
      <c r="E25" s="22">
        <v>129524126</v>
      </c>
      <c r="F25" s="22">
        <v>0</v>
      </c>
      <c r="G25" s="22">
        <v>10966312</v>
      </c>
      <c r="H25" s="22">
        <v>2689263</v>
      </c>
      <c r="I25" s="22">
        <v>0</v>
      </c>
      <c r="J25" s="22">
        <v>0</v>
      </c>
      <c r="K25" s="22">
        <v>0</v>
      </c>
      <c r="L25" s="22">
        <v>0</v>
      </c>
      <c r="M25" s="22">
        <v>143179701</v>
      </c>
      <c r="N25" s="22">
        <v>0</v>
      </c>
      <c r="O25" s="22">
        <v>13151460</v>
      </c>
      <c r="P25" s="22">
        <v>8453482</v>
      </c>
      <c r="Q25" s="22">
        <v>790470</v>
      </c>
      <c r="R25" s="22">
        <v>0</v>
      </c>
      <c r="S25" s="22">
        <v>2850910</v>
      </c>
      <c r="T25" s="22">
        <v>168426023</v>
      </c>
      <c r="U25" s="22">
        <v>76723149</v>
      </c>
      <c r="V25" s="22">
        <v>0</v>
      </c>
      <c r="W25" s="22">
        <v>1796530</v>
      </c>
      <c r="X25" s="22">
        <v>951828</v>
      </c>
      <c r="Y25" s="22">
        <v>0</v>
      </c>
      <c r="Z25" s="22">
        <v>0</v>
      </c>
      <c r="AA25" s="22">
        <v>0</v>
      </c>
      <c r="AB25" s="22">
        <v>0</v>
      </c>
      <c r="AC25" s="22">
        <v>79471507</v>
      </c>
      <c r="AD25" s="22">
        <v>1581324</v>
      </c>
      <c r="AE25" s="22">
        <v>2977664</v>
      </c>
      <c r="AF25" s="22">
        <v>0</v>
      </c>
      <c r="AG25" s="22">
        <v>0</v>
      </c>
      <c r="AH25" s="22">
        <v>1513708</v>
      </c>
      <c r="AI25" s="22">
        <v>85544203</v>
      </c>
      <c r="AJ25" s="22">
        <v>82881820</v>
      </c>
      <c r="AK25" s="22">
        <v>9287</v>
      </c>
      <c r="AL25" s="22">
        <v>82872533</v>
      </c>
    </row>
    <row r="26" spans="1:38" x14ac:dyDescent="0.25">
      <c r="A26" s="22" t="s">
        <v>120</v>
      </c>
      <c r="B26" s="22" t="s">
        <v>163</v>
      </c>
      <c r="C26" s="22" t="s">
        <v>168</v>
      </c>
      <c r="D26" s="22" t="s">
        <v>169</v>
      </c>
      <c r="E26" s="22">
        <v>33211969</v>
      </c>
      <c r="F26" s="22">
        <v>0</v>
      </c>
      <c r="G26" s="22">
        <v>2511736</v>
      </c>
      <c r="H26" s="22">
        <v>990799</v>
      </c>
      <c r="I26" s="22">
        <v>0</v>
      </c>
      <c r="J26" s="22">
        <v>0</v>
      </c>
      <c r="K26" s="22">
        <v>0</v>
      </c>
      <c r="L26" s="22">
        <v>0</v>
      </c>
      <c r="M26" s="22">
        <v>36714504</v>
      </c>
      <c r="N26" s="22">
        <v>2524119</v>
      </c>
      <c r="O26" s="22">
        <v>1579819</v>
      </c>
      <c r="P26" s="22">
        <v>5038040</v>
      </c>
      <c r="Q26" s="22">
        <v>1069068</v>
      </c>
      <c r="R26" s="22">
        <v>898056</v>
      </c>
      <c r="S26" s="22">
        <v>1944189</v>
      </c>
      <c r="T26" s="22">
        <v>49767795</v>
      </c>
      <c r="U26" s="22">
        <v>11404777</v>
      </c>
      <c r="V26" s="22">
        <v>0</v>
      </c>
      <c r="W26" s="22">
        <v>628658</v>
      </c>
      <c r="X26" s="22">
        <v>209145</v>
      </c>
      <c r="Y26" s="22">
        <v>0</v>
      </c>
      <c r="Z26" s="22">
        <v>0</v>
      </c>
      <c r="AA26" s="22">
        <v>0</v>
      </c>
      <c r="AB26" s="22">
        <v>0</v>
      </c>
      <c r="AC26" s="22">
        <v>12242580</v>
      </c>
      <c r="AD26" s="22">
        <v>415963</v>
      </c>
      <c r="AE26" s="22">
        <v>1472203</v>
      </c>
      <c r="AF26" s="22">
        <v>0</v>
      </c>
      <c r="AG26" s="22">
        <v>453958</v>
      </c>
      <c r="AH26" s="22">
        <v>800767</v>
      </c>
      <c r="AI26" s="22">
        <v>15385471</v>
      </c>
      <c r="AJ26" s="22">
        <v>34382324</v>
      </c>
      <c r="AK26" s="22">
        <v>247264</v>
      </c>
      <c r="AL26" s="22">
        <v>34135060</v>
      </c>
    </row>
    <row r="27" spans="1:38" x14ac:dyDescent="0.25">
      <c r="A27" s="22" t="s">
        <v>120</v>
      </c>
      <c r="B27" s="22" t="s">
        <v>163</v>
      </c>
      <c r="C27" s="22" t="s">
        <v>170</v>
      </c>
      <c r="D27" s="22" t="s">
        <v>171</v>
      </c>
      <c r="E27" s="22">
        <v>65778765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65778765</v>
      </c>
      <c r="N27" s="22">
        <v>0</v>
      </c>
      <c r="O27" s="22">
        <v>2089098</v>
      </c>
      <c r="P27" s="22">
        <v>6862654</v>
      </c>
      <c r="Q27" s="22">
        <v>422615</v>
      </c>
      <c r="R27" s="22">
        <v>204723</v>
      </c>
      <c r="S27" s="22">
        <v>3694325</v>
      </c>
      <c r="T27" s="22">
        <v>79052180</v>
      </c>
      <c r="U27" s="22">
        <v>40582646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40582646</v>
      </c>
      <c r="AD27" s="22">
        <v>855731</v>
      </c>
      <c r="AE27" s="22">
        <v>1599463</v>
      </c>
      <c r="AF27" s="22">
        <v>0</v>
      </c>
      <c r="AG27" s="22">
        <v>67386</v>
      </c>
      <c r="AH27" s="22">
        <v>1873117</v>
      </c>
      <c r="AI27" s="22">
        <v>44978343</v>
      </c>
      <c r="AJ27" s="22">
        <v>34073837</v>
      </c>
      <c r="AK27" s="22">
        <v>0</v>
      </c>
      <c r="AL27" s="22">
        <v>34073837</v>
      </c>
    </row>
    <row r="28" spans="1:38" x14ac:dyDescent="0.25">
      <c r="A28" s="22" t="s">
        <v>120</v>
      </c>
      <c r="B28" s="22" t="s">
        <v>163</v>
      </c>
      <c r="C28" s="22" t="s">
        <v>172</v>
      </c>
      <c r="D28" s="22" t="s">
        <v>173</v>
      </c>
      <c r="E28" s="22">
        <v>0</v>
      </c>
      <c r="F28" s="22">
        <v>0</v>
      </c>
      <c r="G28" s="22">
        <v>13128025</v>
      </c>
      <c r="H28" s="22">
        <v>3032203</v>
      </c>
      <c r="I28" s="22">
        <v>0</v>
      </c>
      <c r="J28" s="22">
        <v>0</v>
      </c>
      <c r="K28" s="22">
        <v>0</v>
      </c>
      <c r="L28" s="22">
        <v>0</v>
      </c>
      <c r="M28" s="22">
        <v>16160228</v>
      </c>
      <c r="N28" s="22">
        <v>0</v>
      </c>
      <c r="O28" s="22">
        <v>6824178</v>
      </c>
      <c r="P28" s="22">
        <v>6265416</v>
      </c>
      <c r="Q28" s="22">
        <v>235460</v>
      </c>
      <c r="R28" s="22">
        <v>0</v>
      </c>
      <c r="S28" s="22">
        <v>2787590</v>
      </c>
      <c r="T28" s="22">
        <v>32272872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32272872</v>
      </c>
      <c r="AK28" s="22">
        <v>0</v>
      </c>
      <c r="AL28" s="22">
        <v>32272872</v>
      </c>
    </row>
    <row r="29" spans="1:38" x14ac:dyDescent="0.25">
      <c r="A29" s="22" t="s">
        <v>120</v>
      </c>
      <c r="B29" s="22" t="s">
        <v>163</v>
      </c>
      <c r="C29" s="22" t="s">
        <v>174</v>
      </c>
      <c r="D29" s="22" t="s">
        <v>175</v>
      </c>
      <c r="E29" s="22">
        <v>40842284</v>
      </c>
      <c r="F29" s="22">
        <v>1674774</v>
      </c>
      <c r="G29" s="22">
        <v>2456681</v>
      </c>
      <c r="H29" s="22">
        <v>2717758</v>
      </c>
      <c r="I29" s="22">
        <v>0</v>
      </c>
      <c r="J29" s="22">
        <v>0</v>
      </c>
      <c r="K29" s="22">
        <v>0</v>
      </c>
      <c r="L29" s="22">
        <v>0</v>
      </c>
      <c r="M29" s="22">
        <v>47691497</v>
      </c>
      <c r="N29" s="22">
        <v>1209424</v>
      </c>
      <c r="O29" s="22">
        <v>1486499</v>
      </c>
      <c r="P29" s="22">
        <v>2121693</v>
      </c>
      <c r="Q29" s="22">
        <v>17158826</v>
      </c>
      <c r="R29" s="22">
        <v>1456616</v>
      </c>
      <c r="S29" s="22">
        <v>1359351</v>
      </c>
      <c r="T29" s="22">
        <v>72483906</v>
      </c>
      <c r="U29" s="22">
        <v>11627142</v>
      </c>
      <c r="V29" s="22">
        <v>373209</v>
      </c>
      <c r="W29" s="22">
        <v>33634</v>
      </c>
      <c r="X29" s="22">
        <v>636062</v>
      </c>
      <c r="Y29" s="22">
        <v>0</v>
      </c>
      <c r="Z29" s="22">
        <v>0</v>
      </c>
      <c r="AA29" s="22">
        <v>0</v>
      </c>
      <c r="AB29" s="22">
        <v>0</v>
      </c>
      <c r="AC29" s="22">
        <v>12670047</v>
      </c>
      <c r="AD29" s="22">
        <v>583358</v>
      </c>
      <c r="AE29" s="22">
        <v>695754</v>
      </c>
      <c r="AF29" s="22">
        <v>0</v>
      </c>
      <c r="AG29" s="22">
        <v>823960</v>
      </c>
      <c r="AH29" s="22">
        <v>651624</v>
      </c>
      <c r="AI29" s="22">
        <v>15424743</v>
      </c>
      <c r="AJ29" s="22">
        <v>57059163</v>
      </c>
      <c r="AK29" s="22">
        <v>21027</v>
      </c>
      <c r="AL29" s="22">
        <v>57038136</v>
      </c>
    </row>
    <row r="30" spans="1:38" x14ac:dyDescent="0.25">
      <c r="A30" s="22" t="s">
        <v>120</v>
      </c>
      <c r="B30" s="22" t="s">
        <v>163</v>
      </c>
      <c r="C30" s="22" t="s">
        <v>176</v>
      </c>
      <c r="D30" s="22" t="s">
        <v>177</v>
      </c>
      <c r="E30" s="22">
        <v>172488830</v>
      </c>
      <c r="F30" s="22">
        <v>0</v>
      </c>
      <c r="G30" s="22">
        <v>818474</v>
      </c>
      <c r="H30" s="22">
        <v>512543</v>
      </c>
      <c r="I30" s="22">
        <v>0</v>
      </c>
      <c r="J30" s="22">
        <v>0</v>
      </c>
      <c r="K30" s="22">
        <v>0</v>
      </c>
      <c r="L30" s="22">
        <v>0</v>
      </c>
      <c r="M30" s="22">
        <v>173819847</v>
      </c>
      <c r="N30" s="22">
        <v>105737</v>
      </c>
      <c r="O30" s="22">
        <v>1894713</v>
      </c>
      <c r="P30" s="22">
        <v>3178963</v>
      </c>
      <c r="Q30" s="22">
        <v>225162</v>
      </c>
      <c r="R30" s="22">
        <v>0</v>
      </c>
      <c r="S30" s="22">
        <v>1222778</v>
      </c>
      <c r="T30" s="22">
        <v>180447200</v>
      </c>
      <c r="U30" s="22">
        <v>130186372</v>
      </c>
      <c r="V30" s="22">
        <v>0</v>
      </c>
      <c r="W30" s="22">
        <v>680434</v>
      </c>
      <c r="X30" s="22">
        <v>423369</v>
      </c>
      <c r="Y30" s="22">
        <v>0</v>
      </c>
      <c r="Z30" s="22">
        <v>0</v>
      </c>
      <c r="AA30" s="22">
        <v>0</v>
      </c>
      <c r="AB30" s="22">
        <v>0</v>
      </c>
      <c r="AC30" s="22">
        <v>131290175</v>
      </c>
      <c r="AD30" s="22">
        <v>665834</v>
      </c>
      <c r="AE30" s="22">
        <v>1008654</v>
      </c>
      <c r="AF30" s="22">
        <v>0</v>
      </c>
      <c r="AG30" s="22">
        <v>0</v>
      </c>
      <c r="AH30" s="22">
        <v>586871</v>
      </c>
      <c r="AI30" s="22">
        <v>133551534</v>
      </c>
      <c r="AJ30" s="22">
        <v>46895666</v>
      </c>
      <c r="AK30" s="22">
        <v>0</v>
      </c>
      <c r="AL30" s="22">
        <v>46895666</v>
      </c>
    </row>
    <row r="31" spans="1:38" x14ac:dyDescent="0.25">
      <c r="A31" s="22" t="s">
        <v>120</v>
      </c>
      <c r="B31" s="22" t="s">
        <v>163</v>
      </c>
      <c r="C31" s="22" t="s">
        <v>178</v>
      </c>
      <c r="D31" s="22" t="s">
        <v>179</v>
      </c>
      <c r="E31" s="22">
        <v>413758430</v>
      </c>
      <c r="F31" s="22">
        <v>0</v>
      </c>
      <c r="G31" s="22">
        <v>5360167</v>
      </c>
      <c r="H31" s="22">
        <v>1085968</v>
      </c>
      <c r="I31" s="22">
        <v>0</v>
      </c>
      <c r="J31" s="22">
        <v>0</v>
      </c>
      <c r="K31" s="22">
        <v>1464182</v>
      </c>
      <c r="L31" s="22">
        <v>0</v>
      </c>
      <c r="M31" s="22">
        <v>421668747</v>
      </c>
      <c r="N31" s="22">
        <v>0</v>
      </c>
      <c r="O31" s="22">
        <v>3745430</v>
      </c>
      <c r="P31" s="22">
        <v>13334279</v>
      </c>
      <c r="Q31" s="22">
        <v>2006951</v>
      </c>
      <c r="R31" s="22">
        <v>0</v>
      </c>
      <c r="S31" s="22">
        <v>7721042</v>
      </c>
      <c r="T31" s="22">
        <v>448476449</v>
      </c>
      <c r="U31" s="22">
        <v>377176832</v>
      </c>
      <c r="V31" s="22">
        <v>0</v>
      </c>
      <c r="W31" s="22">
        <v>1283492</v>
      </c>
      <c r="X31" s="22">
        <v>766153</v>
      </c>
      <c r="Y31" s="22">
        <v>0</v>
      </c>
      <c r="Z31" s="22">
        <v>0</v>
      </c>
      <c r="AA31" s="22">
        <v>183959</v>
      </c>
      <c r="AB31" s="22">
        <v>0</v>
      </c>
      <c r="AC31" s="22">
        <v>379410436</v>
      </c>
      <c r="AD31" s="22">
        <v>933316</v>
      </c>
      <c r="AE31" s="22">
        <v>3661280</v>
      </c>
      <c r="AF31" s="22">
        <v>0</v>
      </c>
      <c r="AG31" s="22">
        <v>0</v>
      </c>
      <c r="AH31" s="22">
        <v>2973995</v>
      </c>
      <c r="AI31" s="22">
        <v>386979027</v>
      </c>
      <c r="AJ31" s="22">
        <v>61497422</v>
      </c>
      <c r="AK31" s="22">
        <v>2016730</v>
      </c>
      <c r="AL31" s="22">
        <v>59480692</v>
      </c>
    </row>
    <row r="32" spans="1:38" x14ac:dyDescent="0.25">
      <c r="A32" s="22" t="s">
        <v>120</v>
      </c>
      <c r="B32" s="22" t="s">
        <v>163</v>
      </c>
      <c r="C32" s="22" t="s">
        <v>180</v>
      </c>
      <c r="D32" s="22" t="s">
        <v>181</v>
      </c>
      <c r="E32" s="22">
        <v>159981474</v>
      </c>
      <c r="F32" s="22">
        <v>0</v>
      </c>
      <c r="G32" s="22">
        <v>2177354</v>
      </c>
      <c r="H32" s="22">
        <v>5904388</v>
      </c>
      <c r="I32" s="22">
        <v>0</v>
      </c>
      <c r="J32" s="22">
        <v>0</v>
      </c>
      <c r="K32" s="22">
        <v>0</v>
      </c>
      <c r="L32" s="22">
        <v>0</v>
      </c>
      <c r="M32" s="22">
        <v>168063216</v>
      </c>
      <c r="N32" s="22">
        <v>0</v>
      </c>
      <c r="O32" s="22">
        <v>2118923</v>
      </c>
      <c r="P32" s="22">
        <v>8966106</v>
      </c>
      <c r="Q32" s="22">
        <v>10013046</v>
      </c>
      <c r="R32" s="22">
        <v>0</v>
      </c>
      <c r="S32" s="22">
        <v>741358</v>
      </c>
      <c r="T32" s="22">
        <v>189902649</v>
      </c>
      <c r="U32" s="22">
        <v>101514099</v>
      </c>
      <c r="V32" s="22">
        <v>0</v>
      </c>
      <c r="W32" s="22">
        <v>346532</v>
      </c>
      <c r="X32" s="22">
        <v>905922</v>
      </c>
      <c r="Y32" s="22">
        <v>0</v>
      </c>
      <c r="Z32" s="22">
        <v>0</v>
      </c>
      <c r="AA32" s="22">
        <v>0</v>
      </c>
      <c r="AB32" s="22">
        <v>0</v>
      </c>
      <c r="AC32" s="22">
        <v>102766553</v>
      </c>
      <c r="AD32" s="22">
        <v>551842</v>
      </c>
      <c r="AE32" s="22">
        <v>2562189</v>
      </c>
      <c r="AF32" s="22">
        <v>0</v>
      </c>
      <c r="AG32" s="22">
        <v>0</v>
      </c>
      <c r="AH32" s="22">
        <v>234369</v>
      </c>
      <c r="AI32" s="22">
        <v>106114953</v>
      </c>
      <c r="AJ32" s="22">
        <v>83787696</v>
      </c>
      <c r="AK32" s="22">
        <v>0</v>
      </c>
      <c r="AL32" s="22">
        <v>83787696</v>
      </c>
    </row>
    <row r="33" spans="1:38" x14ac:dyDescent="0.25">
      <c r="A33" s="22" t="s">
        <v>120</v>
      </c>
      <c r="B33" s="22" t="s">
        <v>163</v>
      </c>
      <c r="C33" s="22" t="s">
        <v>182</v>
      </c>
      <c r="D33" s="22" t="s">
        <v>183</v>
      </c>
      <c r="E33" s="22">
        <v>23869387</v>
      </c>
      <c r="F33" s="22">
        <v>0</v>
      </c>
      <c r="G33" s="22">
        <v>1131677</v>
      </c>
      <c r="H33" s="22">
        <v>4109430</v>
      </c>
      <c r="I33" s="22">
        <v>0</v>
      </c>
      <c r="J33" s="22">
        <v>0</v>
      </c>
      <c r="K33" s="22">
        <v>0</v>
      </c>
      <c r="L33" s="22">
        <v>0</v>
      </c>
      <c r="M33" s="22">
        <v>29110494</v>
      </c>
      <c r="N33" s="22">
        <v>0</v>
      </c>
      <c r="O33" s="22">
        <v>4117733</v>
      </c>
      <c r="P33" s="22">
        <v>8370026</v>
      </c>
      <c r="Q33" s="22">
        <v>5030656</v>
      </c>
      <c r="R33" s="22">
        <v>693211</v>
      </c>
      <c r="S33" s="22">
        <v>2756860</v>
      </c>
      <c r="T33" s="22">
        <v>50078980</v>
      </c>
      <c r="U33" s="22">
        <v>11100137</v>
      </c>
      <c r="V33" s="22">
        <v>0</v>
      </c>
      <c r="W33" s="22">
        <v>200966</v>
      </c>
      <c r="X33" s="22">
        <v>900105</v>
      </c>
      <c r="Y33" s="22">
        <v>0</v>
      </c>
      <c r="Z33" s="22">
        <v>0</v>
      </c>
      <c r="AA33" s="22">
        <v>0</v>
      </c>
      <c r="AB33" s="22">
        <v>0</v>
      </c>
      <c r="AC33" s="22">
        <v>12201208</v>
      </c>
      <c r="AD33" s="22">
        <v>706773</v>
      </c>
      <c r="AE33" s="22">
        <v>5323433</v>
      </c>
      <c r="AF33" s="22">
        <v>0</v>
      </c>
      <c r="AG33" s="22">
        <v>673206</v>
      </c>
      <c r="AH33" s="22">
        <v>1275120</v>
      </c>
      <c r="AI33" s="22">
        <v>20179740</v>
      </c>
      <c r="AJ33" s="22">
        <v>29899240</v>
      </c>
      <c r="AK33" s="22">
        <v>4213526</v>
      </c>
      <c r="AL33" s="22">
        <v>25685714</v>
      </c>
    </row>
    <row r="34" spans="1:38" x14ac:dyDescent="0.25">
      <c r="A34" s="22" t="s">
        <v>120</v>
      </c>
      <c r="B34" s="22" t="s">
        <v>163</v>
      </c>
      <c r="C34" s="22" t="s">
        <v>184</v>
      </c>
      <c r="D34" s="22" t="s">
        <v>185</v>
      </c>
      <c r="E34" s="22">
        <v>60448976</v>
      </c>
      <c r="F34" s="22">
        <v>0</v>
      </c>
      <c r="G34" s="22">
        <v>35679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60484655</v>
      </c>
      <c r="N34" s="22">
        <v>0</v>
      </c>
      <c r="O34" s="22">
        <v>1196490</v>
      </c>
      <c r="P34" s="22">
        <v>6061432</v>
      </c>
      <c r="Q34" s="22">
        <v>3126580</v>
      </c>
      <c r="R34" s="22">
        <v>0</v>
      </c>
      <c r="S34" s="22">
        <v>1459773</v>
      </c>
      <c r="T34" s="22">
        <v>72328930</v>
      </c>
      <c r="U34" s="22">
        <v>30757498</v>
      </c>
      <c r="V34" s="22">
        <v>0</v>
      </c>
      <c r="W34" s="22">
        <v>3235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30760733</v>
      </c>
      <c r="AD34" s="22">
        <v>308215</v>
      </c>
      <c r="AE34" s="22">
        <v>2139980</v>
      </c>
      <c r="AF34" s="22">
        <v>0</v>
      </c>
      <c r="AG34" s="22">
        <v>0</v>
      </c>
      <c r="AH34" s="22">
        <v>778330</v>
      </c>
      <c r="AI34" s="22">
        <v>33987258</v>
      </c>
      <c r="AJ34" s="22">
        <v>38341672</v>
      </c>
      <c r="AK34" s="22">
        <v>0</v>
      </c>
      <c r="AL34" s="22">
        <v>38341672</v>
      </c>
    </row>
    <row r="35" spans="1:38" x14ac:dyDescent="0.25">
      <c r="A35" s="22" t="s">
        <v>120</v>
      </c>
      <c r="B35" s="22" t="s">
        <v>163</v>
      </c>
      <c r="C35" s="22" t="s">
        <v>186</v>
      </c>
      <c r="D35" s="22" t="s">
        <v>187</v>
      </c>
      <c r="E35" s="22">
        <v>54798338</v>
      </c>
      <c r="F35" s="22">
        <v>0</v>
      </c>
      <c r="G35" s="22">
        <v>4720114</v>
      </c>
      <c r="H35" s="22">
        <v>585382</v>
      </c>
      <c r="I35" s="22">
        <v>0</v>
      </c>
      <c r="J35" s="22">
        <v>0</v>
      </c>
      <c r="K35" s="22">
        <v>0</v>
      </c>
      <c r="L35" s="22">
        <v>0</v>
      </c>
      <c r="M35" s="22">
        <v>60103834</v>
      </c>
      <c r="N35" s="22">
        <v>0</v>
      </c>
      <c r="O35" s="22">
        <v>2609922</v>
      </c>
      <c r="P35" s="22">
        <v>2142927</v>
      </c>
      <c r="Q35" s="22">
        <v>591818</v>
      </c>
      <c r="R35" s="22">
        <v>0</v>
      </c>
      <c r="S35" s="22">
        <v>888648</v>
      </c>
      <c r="T35" s="22">
        <v>66337149</v>
      </c>
      <c r="U35" s="22">
        <v>34451895</v>
      </c>
      <c r="V35" s="22">
        <v>0</v>
      </c>
      <c r="W35" s="22">
        <v>1277352</v>
      </c>
      <c r="X35" s="22">
        <v>173437</v>
      </c>
      <c r="Y35" s="22">
        <v>0</v>
      </c>
      <c r="Z35" s="22">
        <v>0</v>
      </c>
      <c r="AA35" s="22">
        <v>0</v>
      </c>
      <c r="AB35" s="22">
        <v>0</v>
      </c>
      <c r="AC35" s="22">
        <v>35902684</v>
      </c>
      <c r="AD35" s="22">
        <v>1046263</v>
      </c>
      <c r="AE35" s="22">
        <v>639401</v>
      </c>
      <c r="AF35" s="22">
        <v>0</v>
      </c>
      <c r="AG35" s="22">
        <v>0</v>
      </c>
      <c r="AH35" s="22">
        <v>559050</v>
      </c>
      <c r="AI35" s="22">
        <v>38147398</v>
      </c>
      <c r="AJ35" s="22">
        <v>28189751</v>
      </c>
      <c r="AK35" s="22">
        <v>0</v>
      </c>
      <c r="AL35" s="22">
        <v>28189751</v>
      </c>
    </row>
    <row r="36" spans="1:38" x14ac:dyDescent="0.25">
      <c r="A36" s="22" t="s">
        <v>120</v>
      </c>
      <c r="B36" s="22" t="s">
        <v>163</v>
      </c>
      <c r="C36" s="22" t="s">
        <v>188</v>
      </c>
      <c r="D36" s="22" t="s">
        <v>189</v>
      </c>
      <c r="E36" s="22">
        <v>552622807</v>
      </c>
      <c r="F36" s="22">
        <v>0</v>
      </c>
      <c r="G36" s="22">
        <v>1924253</v>
      </c>
      <c r="H36" s="22">
        <v>1471755</v>
      </c>
      <c r="I36" s="22">
        <v>0</v>
      </c>
      <c r="J36" s="22">
        <v>0</v>
      </c>
      <c r="K36" s="22">
        <v>0</v>
      </c>
      <c r="L36" s="22">
        <v>0</v>
      </c>
      <c r="M36" s="22">
        <v>556018815</v>
      </c>
      <c r="N36" s="22">
        <v>234044</v>
      </c>
      <c r="O36" s="22">
        <v>3116947</v>
      </c>
      <c r="P36" s="22">
        <v>8944042</v>
      </c>
      <c r="Q36" s="22">
        <v>40767486</v>
      </c>
      <c r="R36" s="22">
        <v>0</v>
      </c>
      <c r="S36" s="22">
        <v>995570</v>
      </c>
      <c r="T36" s="22">
        <v>610076904</v>
      </c>
      <c r="U36" s="22">
        <v>273450376</v>
      </c>
      <c r="V36" s="22">
        <v>0</v>
      </c>
      <c r="W36" s="22">
        <v>220162</v>
      </c>
      <c r="X36" s="22">
        <v>726729</v>
      </c>
      <c r="Y36" s="22">
        <v>0</v>
      </c>
      <c r="Z36" s="22">
        <v>0</v>
      </c>
      <c r="AA36" s="22">
        <v>0</v>
      </c>
      <c r="AB36" s="22">
        <v>0</v>
      </c>
      <c r="AC36" s="22">
        <v>274397267</v>
      </c>
      <c r="AD36" s="22">
        <v>720971</v>
      </c>
      <c r="AE36" s="22">
        <v>2091766</v>
      </c>
      <c r="AF36" s="22">
        <v>0</v>
      </c>
      <c r="AG36" s="22">
        <v>0</v>
      </c>
      <c r="AH36" s="22">
        <v>544866</v>
      </c>
      <c r="AI36" s="22">
        <v>277754870</v>
      </c>
      <c r="AJ36" s="22">
        <v>332322034</v>
      </c>
      <c r="AK36" s="22">
        <v>0</v>
      </c>
      <c r="AL36" s="22">
        <v>332322034</v>
      </c>
    </row>
    <row r="37" spans="1:38" x14ac:dyDescent="0.25">
      <c r="A37" s="22" t="s">
        <v>120</v>
      </c>
      <c r="B37" s="22" t="s">
        <v>163</v>
      </c>
      <c r="C37" s="22" t="s">
        <v>190</v>
      </c>
      <c r="D37" s="22" t="s">
        <v>191</v>
      </c>
      <c r="E37" s="22">
        <v>206332295</v>
      </c>
      <c r="F37" s="22"/>
      <c r="G37" s="22">
        <v>20304899</v>
      </c>
      <c r="H37" s="22">
        <v>4682295</v>
      </c>
      <c r="I37" s="22">
        <v>1384020</v>
      </c>
      <c r="J37" s="22"/>
      <c r="K37" s="22"/>
      <c r="L37" s="22"/>
      <c r="M37" s="22">
        <v>232703509</v>
      </c>
      <c r="N37" s="22"/>
      <c r="O37" s="22">
        <v>5869048</v>
      </c>
      <c r="P37" s="22">
        <v>7647379</v>
      </c>
      <c r="Q37" s="22">
        <v>5015083</v>
      </c>
      <c r="R37" s="22">
        <v>573342</v>
      </c>
      <c r="S37" s="22">
        <v>5427778</v>
      </c>
      <c r="T37" s="22">
        <v>257236139</v>
      </c>
      <c r="U37" s="22">
        <v>119654850</v>
      </c>
      <c r="V37" s="22"/>
      <c r="W37" s="22">
        <v>6171917</v>
      </c>
      <c r="X37" s="22">
        <v>1709254</v>
      </c>
      <c r="Y37" s="22">
        <v>97512</v>
      </c>
      <c r="Z37" s="22"/>
      <c r="AA37" s="22"/>
      <c r="AB37" s="22"/>
      <c r="AC37" s="22">
        <v>127633533</v>
      </c>
      <c r="AD37" s="22">
        <v>2874640</v>
      </c>
      <c r="AE37" s="22">
        <v>2001913</v>
      </c>
      <c r="AF37" s="22"/>
      <c r="AG37" s="22">
        <v>289404</v>
      </c>
      <c r="AH37" s="22">
        <v>1989248</v>
      </c>
      <c r="AI37" s="22">
        <v>134788738</v>
      </c>
      <c r="AJ37" s="22">
        <v>122447401</v>
      </c>
      <c r="AK37" s="22">
        <v>14746</v>
      </c>
      <c r="AL37" s="22">
        <v>122432655</v>
      </c>
    </row>
    <row r="38" spans="1:38" x14ac:dyDescent="0.25">
      <c r="A38" s="22" t="s">
        <v>120</v>
      </c>
      <c r="B38" s="22" t="s">
        <v>163</v>
      </c>
      <c r="C38" s="22" t="s">
        <v>192</v>
      </c>
      <c r="D38" s="22" t="s">
        <v>193</v>
      </c>
      <c r="E38" s="22">
        <v>30789518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30789518</v>
      </c>
      <c r="N38" s="22">
        <v>0</v>
      </c>
      <c r="O38" s="22">
        <v>827934</v>
      </c>
      <c r="P38" s="22">
        <v>5348732</v>
      </c>
      <c r="Q38" s="22">
        <v>213681</v>
      </c>
      <c r="R38" s="22">
        <v>1498107</v>
      </c>
      <c r="S38" s="22">
        <v>292996</v>
      </c>
      <c r="T38" s="22">
        <v>38970968</v>
      </c>
      <c r="U38" s="22">
        <v>24757210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24757210</v>
      </c>
      <c r="AD38" s="22">
        <v>341279</v>
      </c>
      <c r="AE38" s="22">
        <v>1984248</v>
      </c>
      <c r="AF38" s="22">
        <v>0</v>
      </c>
      <c r="AG38" s="22">
        <v>927316</v>
      </c>
      <c r="AH38" s="22">
        <v>162453</v>
      </c>
      <c r="AI38" s="22">
        <v>28172506</v>
      </c>
      <c r="AJ38" s="22">
        <v>10798462</v>
      </c>
      <c r="AK38" s="22">
        <v>0</v>
      </c>
      <c r="AL38" s="22">
        <v>10798462</v>
      </c>
    </row>
    <row r="39" spans="1:38" x14ac:dyDescent="0.25">
      <c r="A39" s="22" t="s">
        <v>120</v>
      </c>
      <c r="B39" s="22" t="s">
        <v>163</v>
      </c>
      <c r="C39" s="22" t="s">
        <v>194</v>
      </c>
      <c r="D39" s="22" t="s">
        <v>195</v>
      </c>
      <c r="E39" s="22">
        <v>102116280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102116280</v>
      </c>
      <c r="N39" s="22">
        <v>0</v>
      </c>
      <c r="O39" s="22">
        <v>2218904</v>
      </c>
      <c r="P39" s="22">
        <v>9134511</v>
      </c>
      <c r="Q39" s="22">
        <v>570213</v>
      </c>
      <c r="R39" s="22">
        <v>0</v>
      </c>
      <c r="S39" s="22">
        <v>3623393</v>
      </c>
      <c r="T39" s="22">
        <v>117663301</v>
      </c>
      <c r="U39" s="22">
        <v>52349466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52349466</v>
      </c>
      <c r="AD39" s="22">
        <v>626341</v>
      </c>
      <c r="AE39" s="22">
        <v>2458563</v>
      </c>
      <c r="AF39" s="22">
        <v>0</v>
      </c>
      <c r="AG39" s="22">
        <v>0</v>
      </c>
      <c r="AH39" s="22">
        <v>1829673</v>
      </c>
      <c r="AI39" s="22">
        <v>57264043</v>
      </c>
      <c r="AJ39" s="22">
        <v>60399258</v>
      </c>
      <c r="AK39" s="22">
        <v>40379</v>
      </c>
      <c r="AL39" s="22">
        <v>60358879</v>
      </c>
    </row>
    <row r="40" spans="1:38" x14ac:dyDescent="0.25">
      <c r="A40" s="22" t="s">
        <v>120</v>
      </c>
      <c r="B40" s="22" t="s">
        <v>163</v>
      </c>
      <c r="C40" s="22" t="s">
        <v>196</v>
      </c>
      <c r="D40" s="22" t="s">
        <v>197</v>
      </c>
      <c r="E40" s="22">
        <v>256812801</v>
      </c>
      <c r="F40" s="22"/>
      <c r="G40" s="22">
        <v>9537997</v>
      </c>
      <c r="H40" s="22">
        <v>4707904</v>
      </c>
      <c r="I40" s="22">
        <v>116728</v>
      </c>
      <c r="J40" s="22"/>
      <c r="K40" s="22"/>
      <c r="L40" s="22"/>
      <c r="M40" s="22">
        <v>271175430</v>
      </c>
      <c r="N40" s="22"/>
      <c r="O40" s="22">
        <v>12494697</v>
      </c>
      <c r="P40" s="22">
        <v>17507508</v>
      </c>
      <c r="Q40" s="22">
        <v>3050981</v>
      </c>
      <c r="R40" s="22">
        <v>444547</v>
      </c>
      <c r="S40" s="22">
        <v>8375531</v>
      </c>
      <c r="T40" s="22">
        <v>313048694</v>
      </c>
      <c r="U40" s="22">
        <v>123335629</v>
      </c>
      <c r="V40" s="22"/>
      <c r="W40" s="22">
        <v>5868386</v>
      </c>
      <c r="X40" s="22"/>
      <c r="Y40" s="22"/>
      <c r="Z40" s="22"/>
      <c r="AA40" s="22"/>
      <c r="AB40" s="22"/>
      <c r="AC40" s="22">
        <v>129204015</v>
      </c>
      <c r="AD40" s="22">
        <v>2089920</v>
      </c>
      <c r="AE40" s="22">
        <v>5955153</v>
      </c>
      <c r="AF40" s="22"/>
      <c r="AG40" s="22">
        <v>90164</v>
      </c>
      <c r="AH40" s="22">
        <v>3568152</v>
      </c>
      <c r="AI40" s="22">
        <v>140907404</v>
      </c>
      <c r="AJ40" s="22">
        <v>172141290</v>
      </c>
      <c r="AK40" s="22">
        <v>5285912</v>
      </c>
      <c r="AL40" s="22">
        <v>166855378</v>
      </c>
    </row>
    <row r="41" spans="1:38" x14ac:dyDescent="0.25">
      <c r="A41" s="22" t="s">
        <v>120</v>
      </c>
      <c r="B41" s="22" t="s">
        <v>163</v>
      </c>
      <c r="C41" s="22" t="s">
        <v>198</v>
      </c>
      <c r="D41" s="22" t="s">
        <v>199</v>
      </c>
      <c r="E41" s="22">
        <v>102230243</v>
      </c>
      <c r="F41" s="22">
        <v>0</v>
      </c>
      <c r="G41" s="22">
        <v>855979</v>
      </c>
      <c r="H41" s="22">
        <v>899910</v>
      </c>
      <c r="I41" s="22">
        <v>0</v>
      </c>
      <c r="J41" s="22">
        <v>11036</v>
      </c>
      <c r="K41" s="22">
        <v>0</v>
      </c>
      <c r="L41" s="22">
        <v>0</v>
      </c>
      <c r="M41" s="22">
        <v>103997168</v>
      </c>
      <c r="N41" s="22">
        <v>0</v>
      </c>
      <c r="O41" s="22">
        <v>2910637</v>
      </c>
      <c r="P41" s="22">
        <v>11109309</v>
      </c>
      <c r="Q41" s="22">
        <v>25961852</v>
      </c>
      <c r="R41" s="22">
        <v>0</v>
      </c>
      <c r="S41" s="22">
        <v>3444744</v>
      </c>
      <c r="T41" s="22">
        <v>147423710</v>
      </c>
      <c r="U41" s="22">
        <v>71522898</v>
      </c>
      <c r="V41" s="22">
        <v>0</v>
      </c>
      <c r="W41" s="22">
        <v>654749</v>
      </c>
      <c r="X41" s="22">
        <v>57802</v>
      </c>
      <c r="Y41" s="22">
        <v>0</v>
      </c>
      <c r="Z41" s="22">
        <v>101</v>
      </c>
      <c r="AA41" s="22">
        <v>0</v>
      </c>
      <c r="AB41" s="22">
        <v>0</v>
      </c>
      <c r="AC41" s="22">
        <v>72235550</v>
      </c>
      <c r="AD41" s="22">
        <v>587538</v>
      </c>
      <c r="AE41" s="22">
        <v>4379181</v>
      </c>
      <c r="AF41" s="22">
        <v>0</v>
      </c>
      <c r="AG41" s="22">
        <v>0</v>
      </c>
      <c r="AH41" s="22">
        <v>1803728</v>
      </c>
      <c r="AI41" s="22">
        <v>79005997</v>
      </c>
      <c r="AJ41" s="22">
        <v>68417713</v>
      </c>
      <c r="AK41" s="22">
        <v>171735</v>
      </c>
      <c r="AL41" s="22">
        <v>68245978</v>
      </c>
    </row>
    <row r="42" spans="1:38" x14ac:dyDescent="0.25">
      <c r="A42" s="22" t="s">
        <v>120</v>
      </c>
      <c r="B42" s="22" t="s">
        <v>163</v>
      </c>
      <c r="C42" s="22" t="s">
        <v>200</v>
      </c>
      <c r="D42" s="22" t="s">
        <v>201</v>
      </c>
      <c r="E42" s="22">
        <v>190904183</v>
      </c>
      <c r="F42" s="22">
        <v>0</v>
      </c>
      <c r="G42" s="22">
        <v>1446348</v>
      </c>
      <c r="H42" s="22">
        <v>1381726</v>
      </c>
      <c r="I42" s="22">
        <v>78813</v>
      </c>
      <c r="J42" s="22">
        <v>0</v>
      </c>
      <c r="K42" s="22">
        <v>0</v>
      </c>
      <c r="L42" s="22">
        <v>0</v>
      </c>
      <c r="M42" s="22">
        <v>193811070</v>
      </c>
      <c r="N42" s="22">
        <v>911077</v>
      </c>
      <c r="O42" s="22">
        <v>21342662</v>
      </c>
      <c r="P42" s="22">
        <v>13448708</v>
      </c>
      <c r="Q42" s="22">
        <v>47631040</v>
      </c>
      <c r="R42" s="22">
        <v>3108774</v>
      </c>
      <c r="S42" s="22">
        <v>5908844</v>
      </c>
      <c r="T42" s="22">
        <v>286162175</v>
      </c>
      <c r="U42" s="22">
        <v>92158645</v>
      </c>
      <c r="V42" s="22">
        <v>0</v>
      </c>
      <c r="W42" s="22">
        <v>122982</v>
      </c>
      <c r="X42" s="22">
        <v>438554</v>
      </c>
      <c r="Y42" s="22">
        <v>4314</v>
      </c>
      <c r="Z42" s="22">
        <v>0</v>
      </c>
      <c r="AA42" s="22">
        <v>0</v>
      </c>
      <c r="AB42" s="22">
        <v>0</v>
      </c>
      <c r="AC42" s="22">
        <v>92724495</v>
      </c>
      <c r="AD42" s="22">
        <v>1426547</v>
      </c>
      <c r="AE42" s="22">
        <v>7634989</v>
      </c>
      <c r="AF42" s="22">
        <v>0</v>
      </c>
      <c r="AG42" s="22">
        <v>1034323</v>
      </c>
      <c r="AH42" s="22">
        <v>2824570</v>
      </c>
      <c r="AI42" s="22">
        <v>105644924</v>
      </c>
      <c r="AJ42" s="22">
        <v>180517251</v>
      </c>
      <c r="AK42" s="22">
        <v>32497915</v>
      </c>
      <c r="AL42" s="22">
        <v>148019336</v>
      </c>
    </row>
    <row r="43" spans="1:38" x14ac:dyDescent="0.25">
      <c r="A43" s="22" t="s">
        <v>120</v>
      </c>
      <c r="B43" s="22" t="s">
        <v>163</v>
      </c>
      <c r="C43" s="22" t="s">
        <v>202</v>
      </c>
      <c r="D43" s="22" t="s">
        <v>203</v>
      </c>
      <c r="E43" s="22">
        <v>312422238</v>
      </c>
      <c r="F43" s="22">
        <v>0</v>
      </c>
      <c r="G43" s="22">
        <v>594222</v>
      </c>
      <c r="H43" s="22">
        <v>509191</v>
      </c>
      <c r="I43" s="22">
        <v>0</v>
      </c>
      <c r="J43" s="22">
        <v>0</v>
      </c>
      <c r="K43" s="22">
        <v>0</v>
      </c>
      <c r="L43" s="22">
        <v>0</v>
      </c>
      <c r="M43" s="22">
        <v>313525651</v>
      </c>
      <c r="N43" s="22">
        <v>2393630</v>
      </c>
      <c r="O43" s="22">
        <v>4533474</v>
      </c>
      <c r="P43" s="22">
        <v>3718245</v>
      </c>
      <c r="Q43" s="22">
        <v>4953397</v>
      </c>
      <c r="R43" s="22">
        <v>0</v>
      </c>
      <c r="S43" s="22">
        <v>4015716</v>
      </c>
      <c r="T43" s="22">
        <v>333140113</v>
      </c>
      <c r="U43" s="22">
        <v>231411845</v>
      </c>
      <c r="V43" s="22">
        <v>0</v>
      </c>
      <c r="W43" s="22">
        <v>457843</v>
      </c>
      <c r="X43" s="22">
        <v>392076</v>
      </c>
      <c r="Y43" s="22">
        <v>0</v>
      </c>
      <c r="Z43" s="22">
        <v>0</v>
      </c>
      <c r="AA43" s="22">
        <v>0</v>
      </c>
      <c r="AB43" s="22">
        <v>0</v>
      </c>
      <c r="AC43" s="22">
        <v>232261764</v>
      </c>
      <c r="AD43" s="22">
        <v>1051566</v>
      </c>
      <c r="AE43" s="22">
        <v>1170915</v>
      </c>
      <c r="AF43" s="22">
        <v>0</v>
      </c>
      <c r="AG43" s="22">
        <v>0</v>
      </c>
      <c r="AH43" s="22">
        <v>2216473</v>
      </c>
      <c r="AI43" s="22">
        <v>236700718</v>
      </c>
      <c r="AJ43" s="22">
        <v>96439395</v>
      </c>
      <c r="AK43" s="22">
        <v>1379020</v>
      </c>
      <c r="AL43" s="22">
        <v>95060375</v>
      </c>
    </row>
    <row r="44" spans="1:38" x14ac:dyDescent="0.25">
      <c r="A44" s="22" t="s">
        <v>120</v>
      </c>
      <c r="B44" s="22" t="s">
        <v>163</v>
      </c>
      <c r="C44" s="22" t="s">
        <v>204</v>
      </c>
      <c r="D44" s="22" t="s">
        <v>205</v>
      </c>
      <c r="E44" s="22">
        <v>83144222</v>
      </c>
      <c r="F44" s="22">
        <v>0</v>
      </c>
      <c r="G44" s="22">
        <v>6652315</v>
      </c>
      <c r="H44" s="22">
        <v>1132886</v>
      </c>
      <c r="I44" s="22">
        <v>0</v>
      </c>
      <c r="J44" s="22">
        <v>0</v>
      </c>
      <c r="K44" s="22">
        <v>0</v>
      </c>
      <c r="L44" s="22">
        <v>0</v>
      </c>
      <c r="M44" s="22">
        <v>90929423</v>
      </c>
      <c r="N44" s="22">
        <v>9531559</v>
      </c>
      <c r="O44" s="22">
        <v>3302593</v>
      </c>
      <c r="P44" s="22">
        <v>7857479</v>
      </c>
      <c r="Q44" s="22">
        <v>1102767</v>
      </c>
      <c r="R44" s="22">
        <v>751647</v>
      </c>
      <c r="S44" s="22">
        <v>6851195</v>
      </c>
      <c r="T44" s="22">
        <v>120326663</v>
      </c>
      <c r="U44" s="22">
        <v>47069514</v>
      </c>
      <c r="V44" s="22">
        <v>0</v>
      </c>
      <c r="W44" s="22">
        <v>1522104</v>
      </c>
      <c r="X44" s="22">
        <v>517267</v>
      </c>
      <c r="Y44" s="22">
        <v>0</v>
      </c>
      <c r="Z44" s="22">
        <v>0</v>
      </c>
      <c r="AA44" s="22">
        <v>0</v>
      </c>
      <c r="AB44" s="22">
        <v>0</v>
      </c>
      <c r="AC44" s="22">
        <v>49108885</v>
      </c>
      <c r="AD44" s="22">
        <v>1548545</v>
      </c>
      <c r="AE44" s="22">
        <v>2848621</v>
      </c>
      <c r="AF44" s="22">
        <v>0</v>
      </c>
      <c r="AG44" s="22">
        <v>642865</v>
      </c>
      <c r="AH44" s="22">
        <v>2778973</v>
      </c>
      <c r="AI44" s="22">
        <v>56927889</v>
      </c>
      <c r="AJ44" s="22">
        <v>63398774</v>
      </c>
      <c r="AK44" s="22">
        <v>0</v>
      </c>
      <c r="AL44" s="22">
        <v>63398774</v>
      </c>
    </row>
    <row r="45" spans="1:38" x14ac:dyDescent="0.25">
      <c r="A45" s="22" t="s">
        <v>120</v>
      </c>
      <c r="B45" s="22" t="s">
        <v>163</v>
      </c>
      <c r="C45" s="22" t="s">
        <v>206</v>
      </c>
      <c r="D45" s="22" t="s">
        <v>207</v>
      </c>
      <c r="E45" s="22">
        <v>185340579</v>
      </c>
      <c r="F45" s="22">
        <v>0</v>
      </c>
      <c r="G45" s="22">
        <v>22714954</v>
      </c>
      <c r="H45" s="22">
        <v>25670168</v>
      </c>
      <c r="I45" s="22">
        <v>6280889</v>
      </c>
      <c r="J45" s="22">
        <v>0</v>
      </c>
      <c r="K45" s="22">
        <v>0</v>
      </c>
      <c r="L45" s="22">
        <v>1752087</v>
      </c>
      <c r="M45" s="22">
        <v>241758677</v>
      </c>
      <c r="N45" s="22">
        <v>12138627</v>
      </c>
      <c r="O45" s="22">
        <v>12817202</v>
      </c>
      <c r="P45" s="22">
        <v>5935675</v>
      </c>
      <c r="Q45" s="22">
        <v>44822073</v>
      </c>
      <c r="R45" s="22">
        <v>3227022</v>
      </c>
      <c r="S45" s="22">
        <v>4447249</v>
      </c>
      <c r="T45" s="22">
        <v>325146525</v>
      </c>
      <c r="U45" s="22">
        <v>81347636</v>
      </c>
      <c r="V45" s="22">
        <v>0</v>
      </c>
      <c r="W45" s="22">
        <v>2930540</v>
      </c>
      <c r="X45" s="22">
        <v>4992308</v>
      </c>
      <c r="Y45" s="22">
        <v>2446122</v>
      </c>
      <c r="Z45" s="22">
        <v>0</v>
      </c>
      <c r="AA45" s="22">
        <v>0</v>
      </c>
      <c r="AB45" s="22">
        <v>1618289</v>
      </c>
      <c r="AC45" s="22">
        <v>93334895</v>
      </c>
      <c r="AD45" s="22">
        <v>5896513</v>
      </c>
      <c r="AE45" s="22">
        <v>2043617</v>
      </c>
      <c r="AF45" s="22">
        <v>0</v>
      </c>
      <c r="AG45" s="22">
        <v>1657233</v>
      </c>
      <c r="AH45" s="22">
        <v>2412963</v>
      </c>
      <c r="AI45" s="22">
        <v>105345221</v>
      </c>
      <c r="AJ45" s="22">
        <v>219801304</v>
      </c>
      <c r="AK45" s="22">
        <v>10875876</v>
      </c>
      <c r="AL45" s="22">
        <v>208925428</v>
      </c>
    </row>
    <row r="46" spans="1:38" x14ac:dyDescent="0.25">
      <c r="A46" s="22" t="s">
        <v>120</v>
      </c>
      <c r="B46" s="22" t="s">
        <v>163</v>
      </c>
      <c r="C46" s="22" t="s">
        <v>208</v>
      </c>
      <c r="D46" s="22" t="s">
        <v>209</v>
      </c>
      <c r="E46" s="22">
        <v>77916623</v>
      </c>
      <c r="F46" s="22">
        <v>0</v>
      </c>
      <c r="G46" s="22">
        <v>917645</v>
      </c>
      <c r="H46" s="22">
        <v>2414796</v>
      </c>
      <c r="I46" s="22">
        <v>0</v>
      </c>
      <c r="J46" s="22">
        <v>0</v>
      </c>
      <c r="K46" s="22">
        <v>0</v>
      </c>
      <c r="L46" s="22">
        <v>0</v>
      </c>
      <c r="M46" s="22">
        <v>81249064</v>
      </c>
      <c r="N46" s="22">
        <v>0</v>
      </c>
      <c r="O46" s="22">
        <v>2726136</v>
      </c>
      <c r="P46" s="22">
        <v>5959590</v>
      </c>
      <c r="Q46" s="22">
        <v>9525418</v>
      </c>
      <c r="R46" s="22">
        <v>1349532</v>
      </c>
      <c r="S46" s="22">
        <v>5685198</v>
      </c>
      <c r="T46" s="22">
        <v>106494938</v>
      </c>
      <c r="U46" s="22">
        <v>58297368</v>
      </c>
      <c r="V46" s="22">
        <v>0</v>
      </c>
      <c r="W46" s="22">
        <v>477906</v>
      </c>
      <c r="X46" s="22">
        <v>1249290</v>
      </c>
      <c r="Y46" s="22">
        <v>0</v>
      </c>
      <c r="Z46" s="22">
        <v>0</v>
      </c>
      <c r="AA46" s="22">
        <v>0</v>
      </c>
      <c r="AB46" s="22">
        <v>0</v>
      </c>
      <c r="AC46" s="22">
        <v>60024564</v>
      </c>
      <c r="AD46" s="22">
        <v>1561510</v>
      </c>
      <c r="AE46" s="22">
        <v>2478365</v>
      </c>
      <c r="AF46" s="22">
        <v>0</v>
      </c>
      <c r="AG46" s="22">
        <v>801507</v>
      </c>
      <c r="AH46" s="22">
        <v>2341807</v>
      </c>
      <c r="AI46" s="22">
        <v>67207753</v>
      </c>
      <c r="AJ46" s="22">
        <v>39287185</v>
      </c>
      <c r="AK46" s="22">
        <v>1788505</v>
      </c>
      <c r="AL46" s="22">
        <v>37498680</v>
      </c>
    </row>
    <row r="47" spans="1:38" x14ac:dyDescent="0.25">
      <c r="A47" s="22" t="s">
        <v>120</v>
      </c>
      <c r="B47" s="22" t="s">
        <v>163</v>
      </c>
      <c r="C47" s="22" t="s">
        <v>210</v>
      </c>
      <c r="D47" s="22" t="s">
        <v>211</v>
      </c>
      <c r="E47" s="22">
        <v>604045681</v>
      </c>
      <c r="F47" s="22">
        <v>0</v>
      </c>
      <c r="G47" s="22">
        <v>0</v>
      </c>
      <c r="H47" s="22">
        <v>2213814</v>
      </c>
      <c r="I47" s="22">
        <v>0</v>
      </c>
      <c r="J47" s="22">
        <v>0</v>
      </c>
      <c r="K47" s="22">
        <v>0</v>
      </c>
      <c r="L47" s="22">
        <v>0</v>
      </c>
      <c r="M47" s="22">
        <v>606259495</v>
      </c>
      <c r="N47" s="22">
        <v>0</v>
      </c>
      <c r="O47" s="22">
        <v>12282213</v>
      </c>
      <c r="P47" s="22">
        <v>14017934</v>
      </c>
      <c r="Q47" s="22">
        <v>8654327</v>
      </c>
      <c r="R47" s="22">
        <v>307968</v>
      </c>
      <c r="S47" s="22">
        <v>4507669</v>
      </c>
      <c r="T47" s="22">
        <v>646029606</v>
      </c>
      <c r="U47" s="22">
        <v>286836868</v>
      </c>
      <c r="V47" s="22">
        <v>0</v>
      </c>
      <c r="W47" s="22">
        <v>0</v>
      </c>
      <c r="X47" s="22">
        <v>336063</v>
      </c>
      <c r="Y47" s="22">
        <v>0</v>
      </c>
      <c r="Z47" s="22">
        <v>0</v>
      </c>
      <c r="AA47" s="22">
        <v>0</v>
      </c>
      <c r="AB47" s="22">
        <v>0</v>
      </c>
      <c r="AC47" s="22">
        <v>287172931</v>
      </c>
      <c r="AD47" s="22">
        <v>1085629</v>
      </c>
      <c r="AE47" s="22">
        <v>5446285</v>
      </c>
      <c r="AF47" s="22">
        <v>0</v>
      </c>
      <c r="AG47" s="22">
        <v>84599</v>
      </c>
      <c r="AH47" s="22">
        <v>1389127</v>
      </c>
      <c r="AI47" s="22">
        <v>295178571</v>
      </c>
      <c r="AJ47" s="22">
        <v>350851035</v>
      </c>
      <c r="AK47" s="22">
        <v>0</v>
      </c>
      <c r="AL47" s="22">
        <v>350851035</v>
      </c>
    </row>
    <row r="48" spans="1:38" x14ac:dyDescent="0.25">
      <c r="A48" s="22" t="s">
        <v>120</v>
      </c>
      <c r="B48" s="22" t="s">
        <v>163</v>
      </c>
      <c r="C48" s="22" t="s">
        <v>212</v>
      </c>
      <c r="D48" s="22" t="s">
        <v>213</v>
      </c>
      <c r="E48" s="22">
        <v>58662870</v>
      </c>
      <c r="F48" s="22">
        <v>0</v>
      </c>
      <c r="G48" s="22">
        <v>597173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59260043</v>
      </c>
      <c r="N48" s="22">
        <v>25902</v>
      </c>
      <c r="O48" s="22">
        <v>926480</v>
      </c>
      <c r="P48" s="22">
        <v>11206247</v>
      </c>
      <c r="Q48" s="22">
        <v>812918</v>
      </c>
      <c r="R48" s="22">
        <v>0</v>
      </c>
      <c r="S48" s="22">
        <v>1413765</v>
      </c>
      <c r="T48" s="22">
        <v>73645355</v>
      </c>
      <c r="U48" s="22">
        <v>40922562</v>
      </c>
      <c r="V48" s="22">
        <v>0</v>
      </c>
      <c r="W48" s="22">
        <v>121536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41044098</v>
      </c>
      <c r="AD48" s="22">
        <v>377997</v>
      </c>
      <c r="AE48" s="22">
        <v>4873802</v>
      </c>
      <c r="AF48" s="22">
        <v>0</v>
      </c>
      <c r="AG48" s="22">
        <v>0</v>
      </c>
      <c r="AH48" s="22">
        <v>574014</v>
      </c>
      <c r="AI48" s="22">
        <v>46869911</v>
      </c>
      <c r="AJ48" s="22">
        <v>26775444</v>
      </c>
      <c r="AK48" s="22">
        <v>0</v>
      </c>
      <c r="AL48" s="22">
        <v>26775444</v>
      </c>
    </row>
    <row r="49" spans="1:38" x14ac:dyDescent="0.25">
      <c r="A49" s="22" t="s">
        <v>120</v>
      </c>
      <c r="B49" s="22" t="s">
        <v>163</v>
      </c>
      <c r="C49" s="22" t="s">
        <v>214</v>
      </c>
      <c r="D49" s="22" t="s">
        <v>215</v>
      </c>
      <c r="E49" s="22">
        <v>789710954</v>
      </c>
      <c r="F49" s="22">
        <v>0</v>
      </c>
      <c r="G49" s="22">
        <v>20542876</v>
      </c>
      <c r="H49" s="22">
        <v>17180327</v>
      </c>
      <c r="I49" s="22">
        <v>469390</v>
      </c>
      <c r="J49" s="22">
        <v>0</v>
      </c>
      <c r="K49" s="22">
        <v>0</v>
      </c>
      <c r="L49" s="22">
        <v>0</v>
      </c>
      <c r="M49" s="22">
        <v>827903547</v>
      </c>
      <c r="N49" s="22">
        <v>0</v>
      </c>
      <c r="O49" s="22">
        <v>12258289</v>
      </c>
      <c r="P49" s="22">
        <v>14050586</v>
      </c>
      <c r="Q49" s="22">
        <v>43621169</v>
      </c>
      <c r="R49" s="22">
        <v>2898881</v>
      </c>
      <c r="S49" s="22">
        <v>8453453</v>
      </c>
      <c r="T49" s="22">
        <v>909185925</v>
      </c>
      <c r="U49" s="22">
        <v>583197479</v>
      </c>
      <c r="V49" s="22">
        <v>0</v>
      </c>
      <c r="W49" s="22">
        <v>4514995</v>
      </c>
      <c r="X49" s="22">
        <v>2098670</v>
      </c>
      <c r="Y49" s="22">
        <v>117347</v>
      </c>
      <c r="Z49" s="22">
        <v>0</v>
      </c>
      <c r="AA49" s="22">
        <v>0</v>
      </c>
      <c r="AB49" s="22">
        <v>0</v>
      </c>
      <c r="AC49" s="22">
        <v>589928491</v>
      </c>
      <c r="AD49" s="22">
        <v>3052639</v>
      </c>
      <c r="AE49" s="22">
        <v>6492682</v>
      </c>
      <c r="AF49" s="22">
        <v>0</v>
      </c>
      <c r="AG49" s="22">
        <v>694138</v>
      </c>
      <c r="AH49" s="22">
        <v>2913782</v>
      </c>
      <c r="AI49" s="22">
        <v>603081732</v>
      </c>
      <c r="AJ49" s="22">
        <v>306104193</v>
      </c>
      <c r="AK49" s="22">
        <v>18015061</v>
      </c>
      <c r="AL49" s="22">
        <v>288089132</v>
      </c>
    </row>
    <row r="50" spans="1:38" x14ac:dyDescent="0.25">
      <c r="A50" s="22" t="s">
        <v>120</v>
      </c>
      <c r="B50" s="22" t="s">
        <v>163</v>
      </c>
      <c r="C50" s="22" t="s">
        <v>216</v>
      </c>
      <c r="D50" s="22" t="s">
        <v>217</v>
      </c>
      <c r="E50" s="22">
        <v>170383434</v>
      </c>
      <c r="F50" s="22"/>
      <c r="G50" s="22">
        <v>13463532</v>
      </c>
      <c r="H50" s="22">
        <v>12751140</v>
      </c>
      <c r="I50" s="22"/>
      <c r="J50" s="22"/>
      <c r="K50" s="22"/>
      <c r="L50" s="22"/>
      <c r="M50" s="22">
        <v>196598106</v>
      </c>
      <c r="N50" s="22">
        <v>14463</v>
      </c>
      <c r="O50" s="22">
        <v>5594380</v>
      </c>
      <c r="P50" s="22">
        <v>2596924</v>
      </c>
      <c r="Q50" s="22">
        <v>2432205</v>
      </c>
      <c r="R50" s="22">
        <v>811937</v>
      </c>
      <c r="S50" s="22">
        <v>786058</v>
      </c>
      <c r="T50" s="22">
        <v>208834073</v>
      </c>
      <c r="U50" s="22">
        <v>112419067</v>
      </c>
      <c r="V50" s="22"/>
      <c r="W50" s="22">
        <v>4529559</v>
      </c>
      <c r="X50" s="22">
        <v>1088984</v>
      </c>
      <c r="Y50" s="22"/>
      <c r="Z50" s="22"/>
      <c r="AA50" s="22"/>
      <c r="AB50" s="22"/>
      <c r="AC50" s="22">
        <v>118037610</v>
      </c>
      <c r="AD50" s="22">
        <v>1463066</v>
      </c>
      <c r="AE50" s="22">
        <v>1489825</v>
      </c>
      <c r="AF50" s="22"/>
      <c r="AG50" s="22">
        <v>383273</v>
      </c>
      <c r="AH50" s="22">
        <v>417133</v>
      </c>
      <c r="AI50" s="22">
        <v>121790907</v>
      </c>
      <c r="AJ50" s="22">
        <v>87043166</v>
      </c>
      <c r="AK50" s="22">
        <v>1323507</v>
      </c>
      <c r="AL50" s="22">
        <v>85719659</v>
      </c>
    </row>
    <row r="51" spans="1:38" x14ac:dyDescent="0.25">
      <c r="A51" s="22" t="s">
        <v>120</v>
      </c>
      <c r="B51" s="22" t="s">
        <v>163</v>
      </c>
      <c r="C51" s="22" t="s">
        <v>218</v>
      </c>
      <c r="D51" s="22" t="s">
        <v>219</v>
      </c>
      <c r="E51" s="22">
        <v>268059315</v>
      </c>
      <c r="F51" s="22">
        <v>0</v>
      </c>
      <c r="G51" s="22">
        <v>17060775</v>
      </c>
      <c r="H51" s="22">
        <v>22778313</v>
      </c>
      <c r="I51" s="22">
        <v>4740424</v>
      </c>
      <c r="J51" s="22">
        <v>0</v>
      </c>
      <c r="K51" s="22">
        <v>0</v>
      </c>
      <c r="L51" s="22">
        <v>0</v>
      </c>
      <c r="M51" s="22">
        <v>312638827</v>
      </c>
      <c r="N51" s="22">
        <v>136756</v>
      </c>
      <c r="O51" s="22">
        <v>10376569</v>
      </c>
      <c r="P51" s="22">
        <v>8542754</v>
      </c>
      <c r="Q51" s="22">
        <v>7855633</v>
      </c>
      <c r="R51" s="22">
        <v>11754242</v>
      </c>
      <c r="S51" s="22">
        <v>4089722</v>
      </c>
      <c r="T51" s="22">
        <v>355394503</v>
      </c>
      <c r="U51" s="22">
        <v>193139822</v>
      </c>
      <c r="V51" s="22">
        <v>0</v>
      </c>
      <c r="W51" s="22">
        <v>2450631</v>
      </c>
      <c r="X51" s="22">
        <v>4016521</v>
      </c>
      <c r="Y51" s="22">
        <v>715244</v>
      </c>
      <c r="Z51" s="22">
        <v>0</v>
      </c>
      <c r="AA51" s="22">
        <v>0</v>
      </c>
      <c r="AB51" s="22">
        <v>0</v>
      </c>
      <c r="AC51" s="22">
        <v>200322218</v>
      </c>
      <c r="AD51" s="22">
        <v>8144768</v>
      </c>
      <c r="AE51" s="22">
        <v>3632181</v>
      </c>
      <c r="AF51" s="22">
        <v>0</v>
      </c>
      <c r="AG51" s="22">
        <v>5079113</v>
      </c>
      <c r="AH51" s="22">
        <v>1993158</v>
      </c>
      <c r="AI51" s="22">
        <v>219171438</v>
      </c>
      <c r="AJ51" s="22">
        <v>136223065</v>
      </c>
      <c r="AK51" s="22">
        <v>12701170</v>
      </c>
      <c r="AL51" s="22">
        <v>123521895</v>
      </c>
    </row>
    <row r="52" spans="1:38" x14ac:dyDescent="0.25">
      <c r="A52" s="22" t="s">
        <v>120</v>
      </c>
      <c r="B52" s="22" t="s">
        <v>163</v>
      </c>
      <c r="C52" s="22" t="s">
        <v>220</v>
      </c>
      <c r="D52" s="22" t="s">
        <v>221</v>
      </c>
      <c r="E52" s="22">
        <v>95410316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95410316</v>
      </c>
      <c r="N52" s="22">
        <v>0</v>
      </c>
      <c r="O52" s="22">
        <v>2012348</v>
      </c>
      <c r="P52" s="22">
        <v>7646257</v>
      </c>
      <c r="Q52" s="22">
        <v>335693</v>
      </c>
      <c r="R52" s="22">
        <v>78012</v>
      </c>
      <c r="S52" s="22">
        <v>2354293</v>
      </c>
      <c r="T52" s="22">
        <v>107836919</v>
      </c>
      <c r="U52" s="22">
        <v>89993153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89993153</v>
      </c>
      <c r="AD52" s="22">
        <v>488557</v>
      </c>
      <c r="AE52" s="22">
        <v>4597731</v>
      </c>
      <c r="AF52" s="22">
        <v>0</v>
      </c>
      <c r="AG52" s="22">
        <v>63044</v>
      </c>
      <c r="AH52" s="22">
        <v>1075750</v>
      </c>
      <c r="AI52" s="22">
        <v>96218235</v>
      </c>
      <c r="AJ52" s="22">
        <v>11618684</v>
      </c>
      <c r="AK52" s="22">
        <v>17043</v>
      </c>
      <c r="AL52" s="22">
        <v>11601641</v>
      </c>
    </row>
    <row r="53" spans="1:38" x14ac:dyDescent="0.25">
      <c r="A53" s="22" t="s">
        <v>120</v>
      </c>
      <c r="B53" s="22" t="s">
        <v>163</v>
      </c>
      <c r="C53" s="22" t="s">
        <v>222</v>
      </c>
      <c r="D53" s="22" t="s">
        <v>223</v>
      </c>
      <c r="E53" s="22">
        <v>334162757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334162757</v>
      </c>
      <c r="N53" s="22">
        <v>183466</v>
      </c>
      <c r="O53" s="22">
        <v>10379530</v>
      </c>
      <c r="P53" s="22">
        <v>13314169</v>
      </c>
      <c r="Q53" s="22">
        <v>11762854</v>
      </c>
      <c r="R53" s="22">
        <v>1308443</v>
      </c>
      <c r="S53" s="22">
        <v>3636691</v>
      </c>
      <c r="T53" s="22">
        <v>374747910</v>
      </c>
      <c r="U53" s="22">
        <v>230202166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230202166</v>
      </c>
      <c r="AD53" s="22">
        <v>1671145</v>
      </c>
      <c r="AE53" s="22">
        <v>4038670</v>
      </c>
      <c r="AF53" s="22">
        <v>0</v>
      </c>
      <c r="AG53" s="22">
        <v>171134</v>
      </c>
      <c r="AH53" s="22">
        <v>2089951</v>
      </c>
      <c r="AI53" s="22">
        <v>238173066</v>
      </c>
      <c r="AJ53" s="22">
        <v>136574844</v>
      </c>
      <c r="AK53" s="22">
        <v>0</v>
      </c>
      <c r="AL53" s="22">
        <v>136574844</v>
      </c>
    </row>
    <row r="54" spans="1:38" x14ac:dyDescent="0.25">
      <c r="A54" s="22" t="s">
        <v>120</v>
      </c>
      <c r="B54" s="22" t="s">
        <v>163</v>
      </c>
      <c r="C54" s="22" t="s">
        <v>224</v>
      </c>
      <c r="D54" s="22" t="s">
        <v>225</v>
      </c>
      <c r="E54" s="22">
        <v>68225740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68225740</v>
      </c>
      <c r="N54" s="22">
        <v>1714835</v>
      </c>
      <c r="O54" s="22">
        <v>758732</v>
      </c>
      <c r="P54" s="22">
        <v>8283624</v>
      </c>
      <c r="Q54" s="22">
        <v>2343853</v>
      </c>
      <c r="R54" s="22">
        <v>118163</v>
      </c>
      <c r="S54" s="22">
        <v>3156851</v>
      </c>
      <c r="T54" s="22">
        <v>84601798</v>
      </c>
      <c r="U54" s="22">
        <v>31833621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31833621</v>
      </c>
      <c r="AD54" s="22">
        <v>358063</v>
      </c>
      <c r="AE54" s="22">
        <v>2177837</v>
      </c>
      <c r="AF54" s="22">
        <v>0</v>
      </c>
      <c r="AG54" s="22">
        <v>85967</v>
      </c>
      <c r="AH54" s="22">
        <v>1382202</v>
      </c>
      <c r="AI54" s="22">
        <v>35837690</v>
      </c>
      <c r="AJ54" s="22">
        <v>48764108</v>
      </c>
      <c r="AK54" s="22">
        <v>579840</v>
      </c>
      <c r="AL54" s="22">
        <v>48184268</v>
      </c>
    </row>
    <row r="55" spans="1:38" x14ac:dyDescent="0.25">
      <c r="A55" s="22" t="s">
        <v>120</v>
      </c>
      <c r="B55" s="22" t="s">
        <v>163</v>
      </c>
      <c r="C55" s="22" t="s">
        <v>226</v>
      </c>
      <c r="D55" s="22" t="s">
        <v>227</v>
      </c>
      <c r="E55" s="22">
        <v>25068150</v>
      </c>
      <c r="F55" s="22">
        <v>0</v>
      </c>
      <c r="G55" s="22">
        <v>10670554</v>
      </c>
      <c r="H55" s="22">
        <v>294248</v>
      </c>
      <c r="I55" s="22">
        <v>0</v>
      </c>
      <c r="J55" s="22">
        <v>0</v>
      </c>
      <c r="K55" s="22">
        <v>0</v>
      </c>
      <c r="L55" s="22">
        <v>0</v>
      </c>
      <c r="M55" s="22">
        <v>36032952</v>
      </c>
      <c r="N55" s="22">
        <v>0</v>
      </c>
      <c r="O55" s="22">
        <v>3337763</v>
      </c>
      <c r="P55" s="22">
        <v>3121390</v>
      </c>
      <c r="Q55" s="22">
        <v>367243</v>
      </c>
      <c r="R55" s="22">
        <v>0</v>
      </c>
      <c r="S55" s="22">
        <v>1954307</v>
      </c>
      <c r="T55" s="22">
        <v>44813655</v>
      </c>
      <c r="U55" s="22">
        <v>10555364</v>
      </c>
      <c r="V55" s="22">
        <v>0</v>
      </c>
      <c r="W55" s="22">
        <v>1451120</v>
      </c>
      <c r="X55" s="22">
        <v>91077</v>
      </c>
      <c r="Y55" s="22">
        <v>0</v>
      </c>
      <c r="Z55" s="22">
        <v>0</v>
      </c>
      <c r="AA55" s="22">
        <v>0</v>
      </c>
      <c r="AB55" s="22">
        <v>0</v>
      </c>
      <c r="AC55" s="22">
        <v>12097561</v>
      </c>
      <c r="AD55" s="22">
        <v>911250</v>
      </c>
      <c r="AE55" s="22">
        <v>1582631</v>
      </c>
      <c r="AF55" s="22">
        <v>0</v>
      </c>
      <c r="AG55" s="22">
        <v>0</v>
      </c>
      <c r="AH55" s="22">
        <v>1034795</v>
      </c>
      <c r="AI55" s="22">
        <v>15626237</v>
      </c>
      <c r="AJ55" s="22">
        <v>29187418</v>
      </c>
      <c r="AK55" s="22">
        <v>282106</v>
      </c>
      <c r="AL55" s="22">
        <v>28905312</v>
      </c>
    </row>
    <row r="56" spans="1:38" x14ac:dyDescent="0.25">
      <c r="A56" s="22" t="s">
        <v>120</v>
      </c>
      <c r="B56" s="22" t="s">
        <v>163</v>
      </c>
      <c r="C56" s="22" t="s">
        <v>228</v>
      </c>
      <c r="D56" s="22" t="s">
        <v>229</v>
      </c>
      <c r="E56" s="22">
        <v>68198413</v>
      </c>
      <c r="F56" s="22">
        <v>0</v>
      </c>
      <c r="G56" s="22">
        <v>11561187</v>
      </c>
      <c r="H56" s="22">
        <v>2335132</v>
      </c>
      <c r="I56" s="22">
        <v>0</v>
      </c>
      <c r="J56" s="22">
        <v>0</v>
      </c>
      <c r="K56" s="22">
        <v>0</v>
      </c>
      <c r="L56" s="22">
        <v>0</v>
      </c>
      <c r="M56" s="22">
        <v>82094732</v>
      </c>
      <c r="N56" s="22">
        <v>3669080</v>
      </c>
      <c r="O56" s="22">
        <v>3982149</v>
      </c>
      <c r="P56" s="22">
        <v>4155475</v>
      </c>
      <c r="Q56" s="22">
        <v>2210359</v>
      </c>
      <c r="R56" s="22">
        <v>1064594</v>
      </c>
      <c r="S56" s="22">
        <v>1768131</v>
      </c>
      <c r="T56" s="22">
        <v>98944520</v>
      </c>
      <c r="U56" s="22">
        <v>0</v>
      </c>
      <c r="V56" s="22">
        <v>37408883</v>
      </c>
      <c r="W56" s="22">
        <v>1584330</v>
      </c>
      <c r="X56" s="22">
        <v>634387</v>
      </c>
      <c r="Y56" s="22">
        <v>0</v>
      </c>
      <c r="Z56" s="22">
        <v>0</v>
      </c>
      <c r="AA56" s="22">
        <v>0</v>
      </c>
      <c r="AB56" s="22">
        <v>0</v>
      </c>
      <c r="AC56" s="22">
        <v>39627600</v>
      </c>
      <c r="AD56" s="22">
        <v>443496</v>
      </c>
      <c r="AE56" s="22">
        <v>2120401</v>
      </c>
      <c r="AF56" s="22">
        <v>133932</v>
      </c>
      <c r="AG56" s="22">
        <v>291562</v>
      </c>
      <c r="AH56" s="22">
        <v>898336</v>
      </c>
      <c r="AI56" s="22">
        <v>43515327</v>
      </c>
      <c r="AJ56" s="22">
        <v>55429193</v>
      </c>
      <c r="AK56" s="22">
        <v>13457</v>
      </c>
      <c r="AL56" s="22">
        <v>55415736</v>
      </c>
    </row>
    <row r="57" spans="1:38" x14ac:dyDescent="0.25">
      <c r="A57" s="22" t="s">
        <v>120</v>
      </c>
      <c r="B57" s="22" t="s">
        <v>163</v>
      </c>
      <c r="C57" s="22" t="s">
        <v>230</v>
      </c>
      <c r="D57" s="22" t="s">
        <v>231</v>
      </c>
      <c r="E57" s="22">
        <v>118377106</v>
      </c>
      <c r="F57" s="22">
        <v>0</v>
      </c>
      <c r="G57" s="22">
        <v>27540435</v>
      </c>
      <c r="H57" s="22">
        <v>23307997</v>
      </c>
      <c r="I57" s="22">
        <v>111693</v>
      </c>
      <c r="J57" s="22">
        <v>0</v>
      </c>
      <c r="K57" s="22">
        <v>0</v>
      </c>
      <c r="L57" s="22">
        <v>0</v>
      </c>
      <c r="M57" s="22">
        <v>169337231</v>
      </c>
      <c r="N57" s="22">
        <v>22733644</v>
      </c>
      <c r="O57" s="22">
        <v>33346277</v>
      </c>
      <c r="P57" s="22">
        <v>7826702</v>
      </c>
      <c r="Q57" s="22">
        <v>523</v>
      </c>
      <c r="R57" s="22">
        <v>3280878</v>
      </c>
      <c r="S57" s="22">
        <v>5252019</v>
      </c>
      <c r="T57" s="22">
        <v>241777274</v>
      </c>
      <c r="U57" s="22">
        <v>60000350</v>
      </c>
      <c r="V57" s="22">
        <v>0</v>
      </c>
      <c r="W57" s="22">
        <v>4428814</v>
      </c>
      <c r="X57" s="22">
        <v>3542565</v>
      </c>
      <c r="Y57" s="22">
        <v>15099</v>
      </c>
      <c r="Z57" s="22">
        <v>0</v>
      </c>
      <c r="AA57" s="22">
        <v>0</v>
      </c>
      <c r="AB57" s="22">
        <v>0</v>
      </c>
      <c r="AC57" s="22">
        <v>67986828</v>
      </c>
      <c r="AD57" s="22">
        <v>6222668</v>
      </c>
      <c r="AE57" s="22">
        <v>3786312</v>
      </c>
      <c r="AF57" s="22">
        <v>0</v>
      </c>
      <c r="AG57" s="22">
        <v>523542</v>
      </c>
      <c r="AH57" s="22">
        <v>2432529</v>
      </c>
      <c r="AI57" s="22">
        <v>80951879</v>
      </c>
      <c r="AJ57" s="22">
        <v>160825395</v>
      </c>
      <c r="AK57" s="22">
        <v>196488</v>
      </c>
      <c r="AL57" s="22">
        <v>160628907</v>
      </c>
    </row>
    <row r="58" spans="1:38" x14ac:dyDescent="0.25">
      <c r="A58" s="22" t="s">
        <v>120</v>
      </c>
      <c r="B58" s="22" t="s">
        <v>163</v>
      </c>
      <c r="C58" s="22" t="s">
        <v>232</v>
      </c>
      <c r="D58" s="22" t="s">
        <v>233</v>
      </c>
      <c r="E58" s="22">
        <v>30701015</v>
      </c>
      <c r="F58" s="22">
        <v>0</v>
      </c>
      <c r="G58" s="22">
        <v>113710</v>
      </c>
      <c r="H58" s="22">
        <v>12578</v>
      </c>
      <c r="I58" s="22">
        <v>0</v>
      </c>
      <c r="J58" s="22">
        <v>0</v>
      </c>
      <c r="K58" s="22">
        <v>0</v>
      </c>
      <c r="L58" s="22">
        <v>0</v>
      </c>
      <c r="M58" s="22">
        <v>30827303</v>
      </c>
      <c r="N58" s="22">
        <v>0</v>
      </c>
      <c r="O58" s="22">
        <v>1430476</v>
      </c>
      <c r="P58" s="22">
        <v>9534241</v>
      </c>
      <c r="Q58" s="22">
        <v>300078</v>
      </c>
      <c r="R58" s="22">
        <v>275182</v>
      </c>
      <c r="S58" s="22">
        <v>2469927</v>
      </c>
      <c r="T58" s="22">
        <v>44837207</v>
      </c>
      <c r="U58" s="22">
        <v>12528741</v>
      </c>
      <c r="V58" s="22">
        <v>0</v>
      </c>
      <c r="W58" s="22">
        <v>31676</v>
      </c>
      <c r="X58" s="22">
        <v>10702</v>
      </c>
      <c r="Y58" s="22">
        <v>0</v>
      </c>
      <c r="Z58" s="22">
        <v>0</v>
      </c>
      <c r="AA58" s="22">
        <v>0</v>
      </c>
      <c r="AB58" s="22">
        <v>0</v>
      </c>
      <c r="AC58" s="22">
        <v>12571119</v>
      </c>
      <c r="AD58" s="22">
        <v>638094</v>
      </c>
      <c r="AE58" s="22">
        <v>3138122</v>
      </c>
      <c r="AF58" s="22">
        <v>0</v>
      </c>
      <c r="AG58" s="22">
        <v>102319</v>
      </c>
      <c r="AH58" s="22">
        <v>1012684</v>
      </c>
      <c r="AI58" s="22">
        <v>17462338</v>
      </c>
      <c r="AJ58" s="22">
        <v>27374869</v>
      </c>
      <c r="AK58" s="22">
        <v>0</v>
      </c>
      <c r="AL58" s="22">
        <v>27374869</v>
      </c>
    </row>
    <row r="59" spans="1:38" x14ac:dyDescent="0.25">
      <c r="A59" s="22" t="s">
        <v>120</v>
      </c>
      <c r="B59" s="22" t="s">
        <v>163</v>
      </c>
      <c r="C59" s="22" t="s">
        <v>234</v>
      </c>
      <c r="D59" s="22" t="s">
        <v>235</v>
      </c>
      <c r="E59" s="22">
        <v>274125267</v>
      </c>
      <c r="F59" s="22">
        <v>0</v>
      </c>
      <c r="G59" s="22">
        <v>17360702</v>
      </c>
      <c r="H59" s="22">
        <v>16604063</v>
      </c>
      <c r="I59" s="22">
        <v>3906556</v>
      </c>
      <c r="J59" s="22">
        <v>0</v>
      </c>
      <c r="K59" s="22">
        <v>0</v>
      </c>
      <c r="L59" s="22">
        <v>0</v>
      </c>
      <c r="M59" s="22">
        <v>311996588</v>
      </c>
      <c r="N59" s="22">
        <v>3712022</v>
      </c>
      <c r="O59" s="22">
        <v>24076415</v>
      </c>
      <c r="P59" s="22">
        <v>12318643</v>
      </c>
      <c r="Q59" s="22">
        <v>77947883</v>
      </c>
      <c r="R59" s="22">
        <v>793105</v>
      </c>
      <c r="S59" s="22">
        <v>5926883</v>
      </c>
      <c r="T59" s="22">
        <v>436771539</v>
      </c>
      <c r="U59" s="22">
        <v>162790602</v>
      </c>
      <c r="V59" s="22">
        <v>0</v>
      </c>
      <c r="W59" s="22">
        <v>1908806</v>
      </c>
      <c r="X59" s="22">
        <v>2528509</v>
      </c>
      <c r="Y59" s="22">
        <v>784948</v>
      </c>
      <c r="Z59" s="22">
        <v>0</v>
      </c>
      <c r="AA59" s="22">
        <v>0</v>
      </c>
      <c r="AB59" s="22">
        <v>0</v>
      </c>
      <c r="AC59" s="22">
        <v>168012865</v>
      </c>
      <c r="AD59" s="22">
        <v>5066423</v>
      </c>
      <c r="AE59" s="22">
        <v>5846339</v>
      </c>
      <c r="AF59" s="22">
        <v>0</v>
      </c>
      <c r="AG59" s="22">
        <v>505931</v>
      </c>
      <c r="AH59" s="22">
        <v>2832017</v>
      </c>
      <c r="AI59" s="22">
        <v>182263575</v>
      </c>
      <c r="AJ59" s="22">
        <v>254507964</v>
      </c>
      <c r="AK59" s="22">
        <v>6170007</v>
      </c>
      <c r="AL59" s="22">
        <v>248337957</v>
      </c>
    </row>
    <row r="60" spans="1:38" x14ac:dyDescent="0.25">
      <c r="A60" s="22" t="s">
        <v>120</v>
      </c>
      <c r="B60" s="22" t="s">
        <v>163</v>
      </c>
      <c r="C60" s="22" t="s">
        <v>236</v>
      </c>
      <c r="D60" s="22" t="s">
        <v>237</v>
      </c>
      <c r="E60" s="22">
        <v>6250577</v>
      </c>
      <c r="F60" s="22">
        <v>0</v>
      </c>
      <c r="G60" s="22">
        <v>526112</v>
      </c>
      <c r="H60" s="22">
        <v>264525</v>
      </c>
      <c r="I60" s="22">
        <v>500856</v>
      </c>
      <c r="J60" s="22">
        <v>0</v>
      </c>
      <c r="K60" s="22">
        <v>0</v>
      </c>
      <c r="L60" s="22">
        <v>0</v>
      </c>
      <c r="M60" s="22">
        <v>7542070</v>
      </c>
      <c r="N60" s="22">
        <v>0</v>
      </c>
      <c r="O60" s="22">
        <v>874831</v>
      </c>
      <c r="P60" s="22">
        <v>2447543</v>
      </c>
      <c r="Q60" s="22">
        <v>179030</v>
      </c>
      <c r="R60" s="22">
        <v>234646</v>
      </c>
      <c r="S60" s="22">
        <v>739858</v>
      </c>
      <c r="T60" s="22">
        <v>12017978</v>
      </c>
      <c r="U60" s="22">
        <v>1487471</v>
      </c>
      <c r="V60" s="22">
        <v>0</v>
      </c>
      <c r="W60" s="22">
        <v>179604</v>
      </c>
      <c r="X60" s="22">
        <v>121177</v>
      </c>
      <c r="Y60" s="22">
        <v>170606</v>
      </c>
      <c r="Z60" s="22">
        <v>0</v>
      </c>
      <c r="AA60" s="22">
        <v>0</v>
      </c>
      <c r="AB60" s="22">
        <v>0</v>
      </c>
      <c r="AC60" s="22">
        <v>1958858</v>
      </c>
      <c r="AD60" s="22">
        <v>359177</v>
      </c>
      <c r="AE60" s="22">
        <v>1632802</v>
      </c>
      <c r="AF60" s="22">
        <v>0</v>
      </c>
      <c r="AG60" s="22">
        <v>81402</v>
      </c>
      <c r="AH60" s="22">
        <v>534853</v>
      </c>
      <c r="AI60" s="22">
        <v>4567092</v>
      </c>
      <c r="AJ60" s="22">
        <v>7450886</v>
      </c>
      <c r="AK60" s="22">
        <v>0</v>
      </c>
      <c r="AL60" s="22">
        <v>7450886</v>
      </c>
    </row>
    <row r="61" spans="1:38" x14ac:dyDescent="0.25">
      <c r="A61" s="22" t="s">
        <v>120</v>
      </c>
      <c r="B61" s="22" t="s">
        <v>163</v>
      </c>
      <c r="C61" s="22" t="s">
        <v>238</v>
      </c>
      <c r="D61" s="22" t="s">
        <v>239</v>
      </c>
      <c r="E61" s="22">
        <v>137660117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137660117</v>
      </c>
      <c r="N61" s="22">
        <v>0</v>
      </c>
      <c r="O61" s="22">
        <v>1726817</v>
      </c>
      <c r="P61" s="22">
        <v>5184071</v>
      </c>
      <c r="Q61" s="22">
        <v>2835648</v>
      </c>
      <c r="R61" s="22">
        <v>60768</v>
      </c>
      <c r="S61" s="22">
        <v>1890981</v>
      </c>
      <c r="T61" s="22">
        <v>149358402</v>
      </c>
      <c r="U61" s="22">
        <v>127472081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127472081</v>
      </c>
      <c r="AD61" s="22">
        <v>666486</v>
      </c>
      <c r="AE61" s="22">
        <v>3365956</v>
      </c>
      <c r="AF61" s="22">
        <v>0</v>
      </c>
      <c r="AG61" s="22">
        <v>39787</v>
      </c>
      <c r="AH61" s="22">
        <v>1049987</v>
      </c>
      <c r="AI61" s="22">
        <v>132594297</v>
      </c>
      <c r="AJ61" s="22">
        <v>16764105</v>
      </c>
      <c r="AK61" s="22">
        <v>1823999</v>
      </c>
      <c r="AL61" s="22">
        <v>14940106</v>
      </c>
    </row>
    <row r="62" spans="1:38" x14ac:dyDescent="0.25">
      <c r="A62" s="22" t="s">
        <v>120</v>
      </c>
      <c r="B62" s="22" t="s">
        <v>163</v>
      </c>
      <c r="C62" s="22" t="s">
        <v>240</v>
      </c>
      <c r="D62" s="22" t="s">
        <v>241</v>
      </c>
      <c r="E62" s="22">
        <v>50377231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50377231</v>
      </c>
      <c r="N62" s="22">
        <v>0</v>
      </c>
      <c r="O62" s="22">
        <v>3558381</v>
      </c>
      <c r="P62" s="22">
        <v>6899196</v>
      </c>
      <c r="Q62" s="22">
        <v>511855</v>
      </c>
      <c r="R62" s="22">
        <v>0</v>
      </c>
      <c r="S62" s="22">
        <v>2211540</v>
      </c>
      <c r="T62" s="22">
        <v>63558203</v>
      </c>
      <c r="U62" s="22">
        <v>16489830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16489830</v>
      </c>
      <c r="AD62" s="22">
        <v>662833</v>
      </c>
      <c r="AE62" s="22">
        <v>716008</v>
      </c>
      <c r="AF62" s="22">
        <v>0</v>
      </c>
      <c r="AG62" s="22">
        <v>0</v>
      </c>
      <c r="AH62" s="22">
        <v>1281389</v>
      </c>
      <c r="AI62" s="22">
        <v>19150060</v>
      </c>
      <c r="AJ62" s="22">
        <v>44408143</v>
      </c>
      <c r="AK62" s="22">
        <v>0</v>
      </c>
      <c r="AL62" s="22">
        <v>44408143</v>
      </c>
    </row>
    <row r="63" spans="1:38" x14ac:dyDescent="0.25">
      <c r="A63" s="22" t="s">
        <v>120</v>
      </c>
      <c r="B63" s="22" t="s">
        <v>163</v>
      </c>
      <c r="C63" s="22" t="s">
        <v>242</v>
      </c>
      <c r="D63" s="22" t="s">
        <v>243</v>
      </c>
      <c r="E63" s="22">
        <v>117934537</v>
      </c>
      <c r="F63" s="22">
        <v>0</v>
      </c>
      <c r="G63" s="22">
        <v>583611</v>
      </c>
      <c r="H63" s="22">
        <v>680763</v>
      </c>
      <c r="I63" s="22">
        <v>0</v>
      </c>
      <c r="J63" s="22">
        <v>0</v>
      </c>
      <c r="K63" s="22">
        <v>0</v>
      </c>
      <c r="L63" s="22">
        <v>0</v>
      </c>
      <c r="M63" s="22">
        <v>119198911</v>
      </c>
      <c r="N63" s="22">
        <v>0</v>
      </c>
      <c r="O63" s="22">
        <v>3520149</v>
      </c>
      <c r="P63" s="22">
        <v>7192737</v>
      </c>
      <c r="Q63" s="22">
        <v>134966</v>
      </c>
      <c r="R63" s="22">
        <v>0</v>
      </c>
      <c r="S63" s="22">
        <v>3189055</v>
      </c>
      <c r="T63" s="22">
        <v>133235818</v>
      </c>
      <c r="U63" s="22">
        <v>66629220</v>
      </c>
      <c r="V63" s="22">
        <v>0</v>
      </c>
      <c r="W63" s="22">
        <v>157224</v>
      </c>
      <c r="X63" s="22">
        <v>232459</v>
      </c>
      <c r="Y63" s="22">
        <v>0</v>
      </c>
      <c r="Z63" s="22">
        <v>0</v>
      </c>
      <c r="AA63" s="22">
        <v>0</v>
      </c>
      <c r="AB63" s="22">
        <v>0</v>
      </c>
      <c r="AC63" s="22">
        <v>67018903</v>
      </c>
      <c r="AD63" s="22">
        <v>354436</v>
      </c>
      <c r="AE63" s="22">
        <v>1713536</v>
      </c>
      <c r="AF63" s="22">
        <v>0</v>
      </c>
      <c r="AG63" s="22">
        <v>0</v>
      </c>
      <c r="AH63" s="22">
        <v>1718514</v>
      </c>
      <c r="AI63" s="22">
        <v>70805389</v>
      </c>
      <c r="AJ63" s="22">
        <v>62430429</v>
      </c>
      <c r="AK63" s="22">
        <v>0</v>
      </c>
      <c r="AL63" s="22">
        <v>62430429</v>
      </c>
    </row>
    <row r="64" spans="1:38" x14ac:dyDescent="0.25">
      <c r="A64" s="22" t="s">
        <v>120</v>
      </c>
      <c r="B64" s="22" t="s">
        <v>163</v>
      </c>
      <c r="C64" s="22" t="s">
        <v>244</v>
      </c>
      <c r="D64" s="22" t="s">
        <v>245</v>
      </c>
      <c r="E64" s="22">
        <v>8829040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8829040</v>
      </c>
      <c r="N64" s="22">
        <v>0</v>
      </c>
      <c r="O64" s="22">
        <v>1164210</v>
      </c>
      <c r="P64" s="22">
        <v>1305581</v>
      </c>
      <c r="Q64" s="22">
        <v>273340</v>
      </c>
      <c r="R64" s="22">
        <v>25276</v>
      </c>
      <c r="S64" s="22">
        <v>158937</v>
      </c>
      <c r="T64" s="22">
        <v>11756384</v>
      </c>
      <c r="U64" s="22">
        <v>3964405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3964405</v>
      </c>
      <c r="AD64" s="22">
        <v>186555</v>
      </c>
      <c r="AE64" s="22">
        <v>132152</v>
      </c>
      <c r="AF64" s="22">
        <v>0</v>
      </c>
      <c r="AG64" s="22">
        <v>11692</v>
      </c>
      <c r="AH64" s="22">
        <v>59682</v>
      </c>
      <c r="AI64" s="22">
        <v>4354486</v>
      </c>
      <c r="AJ64" s="22">
        <v>7401898</v>
      </c>
      <c r="AK64" s="22">
        <v>0</v>
      </c>
      <c r="AL64" s="22">
        <v>7401898</v>
      </c>
    </row>
    <row r="65" spans="1:38" x14ac:dyDescent="0.25">
      <c r="A65" s="22" t="s">
        <v>120</v>
      </c>
      <c r="B65" s="22" t="s">
        <v>163</v>
      </c>
      <c r="C65" s="22" t="s">
        <v>246</v>
      </c>
      <c r="D65" s="22" t="s">
        <v>247</v>
      </c>
      <c r="E65" s="22">
        <v>862087648</v>
      </c>
      <c r="F65" s="22">
        <v>0</v>
      </c>
      <c r="G65" s="22">
        <v>17344767</v>
      </c>
      <c r="H65" s="22">
        <v>8710090</v>
      </c>
      <c r="I65" s="22">
        <v>2355397</v>
      </c>
      <c r="J65" s="22">
        <v>0</v>
      </c>
      <c r="K65" s="22">
        <v>0</v>
      </c>
      <c r="L65" s="22">
        <v>0</v>
      </c>
      <c r="M65" s="22">
        <v>890497902</v>
      </c>
      <c r="N65" s="22">
        <v>3116755</v>
      </c>
      <c r="O65" s="22">
        <v>14984745</v>
      </c>
      <c r="P65" s="22">
        <v>3115191</v>
      </c>
      <c r="Q65" s="22">
        <v>34070258</v>
      </c>
      <c r="R65" s="22">
        <v>5477662</v>
      </c>
      <c r="S65" s="22">
        <v>5017995</v>
      </c>
      <c r="T65" s="22">
        <v>956280508</v>
      </c>
      <c r="U65" s="22">
        <v>298158454</v>
      </c>
      <c r="V65" s="22">
        <v>0</v>
      </c>
      <c r="W65" s="22">
        <v>2665287</v>
      </c>
      <c r="X65" s="22">
        <v>1832927</v>
      </c>
      <c r="Y65" s="22">
        <v>353589</v>
      </c>
      <c r="Z65" s="22">
        <v>0</v>
      </c>
      <c r="AA65" s="22">
        <v>0</v>
      </c>
      <c r="AB65" s="22">
        <v>0</v>
      </c>
      <c r="AC65" s="22">
        <v>303010257</v>
      </c>
      <c r="AD65" s="22">
        <v>1881029</v>
      </c>
      <c r="AE65" s="22">
        <v>1583288</v>
      </c>
      <c r="AF65" s="22">
        <v>0</v>
      </c>
      <c r="AG65" s="22">
        <v>2517700</v>
      </c>
      <c r="AH65" s="22">
        <v>1954258</v>
      </c>
      <c r="AI65" s="22">
        <v>310946532</v>
      </c>
      <c r="AJ65" s="22">
        <v>645333976</v>
      </c>
      <c r="AK65" s="22">
        <v>7086625</v>
      </c>
      <c r="AL65" s="22">
        <v>638247351</v>
      </c>
    </row>
    <row r="66" spans="1:38" x14ac:dyDescent="0.25">
      <c r="A66" s="22" t="s">
        <v>120</v>
      </c>
      <c r="B66" s="22" t="s">
        <v>163</v>
      </c>
      <c r="C66" s="22" t="s">
        <v>248</v>
      </c>
      <c r="D66" s="22" t="s">
        <v>249</v>
      </c>
      <c r="E66" s="22">
        <v>501303996</v>
      </c>
      <c r="F66" s="22">
        <v>0</v>
      </c>
      <c r="G66" s="22">
        <v>0</v>
      </c>
      <c r="H66" s="22">
        <v>84689587</v>
      </c>
      <c r="I66" s="22">
        <v>451500</v>
      </c>
      <c r="J66" s="22">
        <v>0</v>
      </c>
      <c r="K66" s="22">
        <v>0</v>
      </c>
      <c r="L66" s="22">
        <v>0</v>
      </c>
      <c r="M66" s="22">
        <v>586445083</v>
      </c>
      <c r="N66" s="22">
        <v>0</v>
      </c>
      <c r="O66" s="22">
        <v>10808991</v>
      </c>
      <c r="P66" s="22">
        <v>11217469</v>
      </c>
      <c r="Q66" s="22">
        <v>54194583</v>
      </c>
      <c r="R66" s="22">
        <v>0</v>
      </c>
      <c r="S66" s="22">
        <v>7853667</v>
      </c>
      <c r="T66" s="22">
        <v>670519793</v>
      </c>
      <c r="U66" s="22">
        <v>361522781</v>
      </c>
      <c r="V66" s="22">
        <v>0</v>
      </c>
      <c r="W66" s="22">
        <v>0</v>
      </c>
      <c r="X66" s="22">
        <v>4656266</v>
      </c>
      <c r="Y66" s="22">
        <v>3010</v>
      </c>
      <c r="Z66" s="22">
        <v>0</v>
      </c>
      <c r="AA66" s="22">
        <v>0</v>
      </c>
      <c r="AB66" s="22">
        <v>0</v>
      </c>
      <c r="AC66" s="22">
        <v>366182057</v>
      </c>
      <c r="AD66" s="22">
        <v>3210606</v>
      </c>
      <c r="AE66" s="22">
        <v>7508012</v>
      </c>
      <c r="AF66" s="22">
        <v>0</v>
      </c>
      <c r="AG66" s="22">
        <v>0</v>
      </c>
      <c r="AH66" s="22">
        <v>2793769</v>
      </c>
      <c r="AI66" s="22">
        <v>379694444</v>
      </c>
      <c r="AJ66" s="22">
        <v>290825349</v>
      </c>
      <c r="AK66" s="22">
        <v>52900092</v>
      </c>
      <c r="AL66" s="22">
        <v>237925257</v>
      </c>
    </row>
    <row r="67" spans="1:38" x14ac:dyDescent="0.25">
      <c r="A67" s="22" t="s">
        <v>120</v>
      </c>
      <c r="B67" s="22" t="s">
        <v>163</v>
      </c>
      <c r="C67" s="22" t="s">
        <v>250</v>
      </c>
      <c r="D67" s="22" t="s">
        <v>251</v>
      </c>
      <c r="E67" s="22">
        <v>62773917</v>
      </c>
      <c r="F67" s="22">
        <v>0</v>
      </c>
      <c r="G67" s="22">
        <v>2042486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64816403</v>
      </c>
      <c r="N67" s="22">
        <v>0</v>
      </c>
      <c r="O67" s="22">
        <v>3363127</v>
      </c>
      <c r="P67" s="22">
        <v>8896719</v>
      </c>
      <c r="Q67" s="22">
        <v>217060</v>
      </c>
      <c r="R67" s="22">
        <v>466250</v>
      </c>
      <c r="S67" s="22">
        <v>1006821</v>
      </c>
      <c r="T67" s="22">
        <v>78766380</v>
      </c>
      <c r="U67" s="22">
        <v>25182845</v>
      </c>
      <c r="V67" s="22">
        <v>0</v>
      </c>
      <c r="W67" s="22">
        <v>1396219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26579064</v>
      </c>
      <c r="AD67" s="22">
        <v>1353115</v>
      </c>
      <c r="AE67" s="22">
        <v>2606384</v>
      </c>
      <c r="AF67" s="22">
        <v>0</v>
      </c>
      <c r="AG67" s="22">
        <v>105250</v>
      </c>
      <c r="AH67" s="22">
        <v>459963</v>
      </c>
      <c r="AI67" s="22">
        <v>31103776</v>
      </c>
      <c r="AJ67" s="22">
        <v>47662604</v>
      </c>
      <c r="AK67" s="22">
        <v>0</v>
      </c>
      <c r="AL67" s="22">
        <v>47662604</v>
      </c>
    </row>
    <row r="68" spans="1:38" x14ac:dyDescent="0.25">
      <c r="A68" s="22" t="s">
        <v>120</v>
      </c>
      <c r="B68" s="22" t="s">
        <v>163</v>
      </c>
      <c r="C68" s="22" t="s">
        <v>252</v>
      </c>
      <c r="D68" s="22" t="s">
        <v>253</v>
      </c>
      <c r="E68" s="22">
        <v>20065740</v>
      </c>
      <c r="F68" s="22">
        <v>0</v>
      </c>
      <c r="G68" s="22">
        <v>1573697</v>
      </c>
      <c r="H68" s="22">
        <v>876979</v>
      </c>
      <c r="I68" s="22">
        <v>0</v>
      </c>
      <c r="J68" s="22">
        <v>0</v>
      </c>
      <c r="K68" s="22">
        <v>0</v>
      </c>
      <c r="L68" s="22">
        <v>6433216</v>
      </c>
      <c r="M68" s="22">
        <v>28949632</v>
      </c>
      <c r="N68" s="22">
        <v>0</v>
      </c>
      <c r="O68" s="22">
        <v>3987576</v>
      </c>
      <c r="P68" s="22">
        <v>7107125</v>
      </c>
      <c r="Q68" s="22">
        <v>4603925</v>
      </c>
      <c r="R68" s="22">
        <v>619854</v>
      </c>
      <c r="S68" s="22">
        <v>3178786</v>
      </c>
      <c r="T68" s="22">
        <v>48446898</v>
      </c>
      <c r="U68" s="22">
        <v>13453031</v>
      </c>
      <c r="V68" s="22">
        <v>0</v>
      </c>
      <c r="W68" s="22">
        <v>146152</v>
      </c>
      <c r="X68" s="22">
        <v>383966</v>
      </c>
      <c r="Y68" s="22">
        <v>0</v>
      </c>
      <c r="Z68" s="22">
        <v>0</v>
      </c>
      <c r="AA68" s="22">
        <v>0</v>
      </c>
      <c r="AB68" s="22">
        <v>3490994</v>
      </c>
      <c r="AC68" s="22">
        <v>17474143</v>
      </c>
      <c r="AD68" s="22">
        <v>741904</v>
      </c>
      <c r="AE68" s="22">
        <v>2066928</v>
      </c>
      <c r="AF68" s="22">
        <v>0</v>
      </c>
      <c r="AG68" s="22">
        <v>463691</v>
      </c>
      <c r="AH68" s="22">
        <v>1535537</v>
      </c>
      <c r="AI68" s="22">
        <v>22282203</v>
      </c>
      <c r="AJ68" s="22">
        <v>26164695</v>
      </c>
      <c r="AK68" s="22">
        <v>30315</v>
      </c>
      <c r="AL68" s="22">
        <v>26134380</v>
      </c>
    </row>
    <row r="69" spans="1:38" x14ac:dyDescent="0.25">
      <c r="A69" s="22" t="s">
        <v>120</v>
      </c>
      <c r="B69" s="22" t="s">
        <v>163</v>
      </c>
      <c r="C69" s="22" t="s">
        <v>254</v>
      </c>
      <c r="D69" s="22" t="s">
        <v>255</v>
      </c>
      <c r="E69" s="22">
        <v>289528909</v>
      </c>
      <c r="F69" s="22">
        <v>0</v>
      </c>
      <c r="G69" s="22">
        <v>610157</v>
      </c>
      <c r="H69" s="22">
        <v>1085273</v>
      </c>
      <c r="I69" s="22">
        <v>1446499</v>
      </c>
      <c r="J69" s="22">
        <v>0</v>
      </c>
      <c r="K69" s="22">
        <v>0</v>
      </c>
      <c r="L69" s="22">
        <v>0</v>
      </c>
      <c r="M69" s="22">
        <v>292670838</v>
      </c>
      <c r="N69" s="22">
        <v>73884</v>
      </c>
      <c r="O69" s="22">
        <v>2150107</v>
      </c>
      <c r="P69" s="22">
        <v>4194316</v>
      </c>
      <c r="Q69" s="22">
        <v>163508</v>
      </c>
      <c r="R69" s="22">
        <v>786711</v>
      </c>
      <c r="S69" s="22">
        <v>1859529</v>
      </c>
      <c r="T69" s="22">
        <v>301898893</v>
      </c>
      <c r="U69" s="22">
        <v>228597495</v>
      </c>
      <c r="V69" s="22">
        <v>0</v>
      </c>
      <c r="W69" s="22">
        <v>244322</v>
      </c>
      <c r="X69" s="22">
        <v>470469</v>
      </c>
      <c r="Y69" s="22">
        <v>649436</v>
      </c>
      <c r="Z69" s="22">
        <v>0</v>
      </c>
      <c r="AA69" s="22">
        <v>0</v>
      </c>
      <c r="AB69" s="22">
        <v>0</v>
      </c>
      <c r="AC69" s="22">
        <v>229961722</v>
      </c>
      <c r="AD69" s="22">
        <v>722744</v>
      </c>
      <c r="AE69" s="22">
        <v>1343389</v>
      </c>
      <c r="AF69" s="22">
        <v>0</v>
      </c>
      <c r="AG69" s="22">
        <v>297133</v>
      </c>
      <c r="AH69" s="22">
        <v>901485</v>
      </c>
      <c r="AI69" s="22">
        <v>233226473</v>
      </c>
      <c r="AJ69" s="22">
        <v>68672420</v>
      </c>
      <c r="AK69" s="22">
        <v>214789</v>
      </c>
      <c r="AL69" s="22">
        <v>68457631</v>
      </c>
    </row>
    <row r="70" spans="1:38" x14ac:dyDescent="0.25">
      <c r="A70" s="22" t="s">
        <v>120</v>
      </c>
      <c r="B70" s="22" t="s">
        <v>163</v>
      </c>
      <c r="C70" s="22" t="s">
        <v>256</v>
      </c>
      <c r="D70" s="22" t="s">
        <v>257</v>
      </c>
      <c r="E70" s="22">
        <v>65832314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65832314</v>
      </c>
      <c r="N70" s="22">
        <v>0</v>
      </c>
      <c r="O70" s="22">
        <v>711173</v>
      </c>
      <c r="P70" s="22">
        <v>2070124</v>
      </c>
      <c r="Q70" s="22">
        <v>334224</v>
      </c>
      <c r="R70" s="22">
        <v>0</v>
      </c>
      <c r="S70" s="22">
        <v>1021995</v>
      </c>
      <c r="T70" s="22">
        <v>69969830</v>
      </c>
      <c r="U70" s="22">
        <v>36260152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36260152</v>
      </c>
      <c r="AD70" s="22">
        <v>111755</v>
      </c>
      <c r="AE70" s="22">
        <v>456960</v>
      </c>
      <c r="AF70" s="22">
        <v>0</v>
      </c>
      <c r="AG70" s="22">
        <v>0</v>
      </c>
      <c r="AH70" s="22">
        <v>569281</v>
      </c>
      <c r="AI70" s="22">
        <v>37398148</v>
      </c>
      <c r="AJ70" s="22">
        <v>32571682</v>
      </c>
      <c r="AK70" s="22">
        <v>25252</v>
      </c>
      <c r="AL70" s="22">
        <v>32546430</v>
      </c>
    </row>
    <row r="71" spans="1:38" x14ac:dyDescent="0.25">
      <c r="A71" s="22" t="s">
        <v>120</v>
      </c>
      <c r="B71" s="22" t="s">
        <v>163</v>
      </c>
      <c r="C71" s="22" t="s">
        <v>258</v>
      </c>
      <c r="D71" s="22" t="s">
        <v>259</v>
      </c>
      <c r="E71" s="22">
        <v>71437501</v>
      </c>
      <c r="F71" s="22">
        <v>0</v>
      </c>
      <c r="G71" s="22">
        <v>2596708</v>
      </c>
      <c r="H71" s="22">
        <v>1780737</v>
      </c>
      <c r="I71" s="22">
        <v>0</v>
      </c>
      <c r="J71" s="22">
        <v>0</v>
      </c>
      <c r="K71" s="22">
        <v>0</v>
      </c>
      <c r="L71" s="22">
        <v>0</v>
      </c>
      <c r="M71" s="22">
        <v>75814946</v>
      </c>
      <c r="N71" s="22">
        <v>576114</v>
      </c>
      <c r="O71" s="22">
        <v>2972150</v>
      </c>
      <c r="P71" s="22">
        <v>13720417</v>
      </c>
      <c r="Q71" s="22">
        <v>7662203</v>
      </c>
      <c r="R71" s="22">
        <v>193021</v>
      </c>
      <c r="S71" s="22">
        <v>4459274</v>
      </c>
      <c r="T71" s="22">
        <v>105398125</v>
      </c>
      <c r="U71" s="22">
        <v>41296941</v>
      </c>
      <c r="V71" s="22">
        <v>0</v>
      </c>
      <c r="W71" s="22">
        <v>617288</v>
      </c>
      <c r="X71" s="22">
        <v>498642</v>
      </c>
      <c r="Y71" s="22">
        <v>0</v>
      </c>
      <c r="Z71" s="22">
        <v>0</v>
      </c>
      <c r="AA71" s="22">
        <v>0</v>
      </c>
      <c r="AB71" s="22">
        <v>0</v>
      </c>
      <c r="AC71" s="22">
        <v>42412871</v>
      </c>
      <c r="AD71" s="22">
        <v>583673</v>
      </c>
      <c r="AE71" s="22">
        <v>3509322</v>
      </c>
      <c r="AF71" s="22">
        <v>0</v>
      </c>
      <c r="AG71" s="22">
        <v>37083</v>
      </c>
      <c r="AH71" s="22">
        <v>1394694</v>
      </c>
      <c r="AI71" s="22">
        <v>47937643</v>
      </c>
      <c r="AJ71" s="22">
        <v>57460482</v>
      </c>
      <c r="AK71" s="22">
        <v>156985</v>
      </c>
      <c r="AL71" s="22">
        <v>57303497</v>
      </c>
    </row>
    <row r="72" spans="1:38" x14ac:dyDescent="0.25">
      <c r="A72" s="22" t="s">
        <v>120</v>
      </c>
      <c r="B72" s="22" t="s">
        <v>163</v>
      </c>
      <c r="C72" s="22" t="s">
        <v>260</v>
      </c>
      <c r="D72" s="22" t="s">
        <v>261</v>
      </c>
      <c r="E72" s="22">
        <v>37614729</v>
      </c>
      <c r="F72" s="22">
        <v>0</v>
      </c>
      <c r="G72" s="22">
        <v>6740539</v>
      </c>
      <c r="H72" s="22">
        <v>1236712</v>
      </c>
      <c r="I72" s="22">
        <v>0</v>
      </c>
      <c r="J72" s="22">
        <v>0</v>
      </c>
      <c r="K72" s="22">
        <v>0</v>
      </c>
      <c r="L72" s="22">
        <v>0</v>
      </c>
      <c r="M72" s="22">
        <v>45591980</v>
      </c>
      <c r="N72" s="22">
        <v>254530</v>
      </c>
      <c r="O72" s="22">
        <v>910781</v>
      </c>
      <c r="P72" s="22">
        <v>8263544</v>
      </c>
      <c r="Q72" s="22">
        <v>490604</v>
      </c>
      <c r="R72" s="22">
        <v>192782</v>
      </c>
      <c r="S72" s="22">
        <v>2443036</v>
      </c>
      <c r="T72" s="22">
        <v>58147257</v>
      </c>
      <c r="U72" s="22">
        <v>19884625</v>
      </c>
      <c r="V72" s="22">
        <v>0</v>
      </c>
      <c r="W72" s="22">
        <v>456978</v>
      </c>
      <c r="X72" s="22">
        <v>302968</v>
      </c>
      <c r="Y72" s="22">
        <v>0</v>
      </c>
      <c r="Z72" s="22">
        <v>0</v>
      </c>
      <c r="AA72" s="22">
        <v>0</v>
      </c>
      <c r="AB72" s="22">
        <v>0</v>
      </c>
      <c r="AC72" s="22">
        <v>20644571</v>
      </c>
      <c r="AD72" s="22">
        <v>396014</v>
      </c>
      <c r="AE72" s="22">
        <v>3423053</v>
      </c>
      <c r="AF72" s="22">
        <v>0</v>
      </c>
      <c r="AG72" s="22">
        <v>118643</v>
      </c>
      <c r="AH72" s="22">
        <v>973793</v>
      </c>
      <c r="AI72" s="22">
        <v>25556074</v>
      </c>
      <c r="AJ72" s="22">
        <v>32591183</v>
      </c>
      <c r="AK72" s="22">
        <v>1321061</v>
      </c>
      <c r="AL72" s="22">
        <v>31270122</v>
      </c>
    </row>
    <row r="73" spans="1:38" x14ac:dyDescent="0.25">
      <c r="A73" s="22" t="s">
        <v>120</v>
      </c>
      <c r="B73" s="22" t="s">
        <v>163</v>
      </c>
      <c r="C73" s="22" t="s">
        <v>262</v>
      </c>
      <c r="D73" s="22" t="s">
        <v>263</v>
      </c>
      <c r="E73" s="22">
        <v>111940566</v>
      </c>
      <c r="F73" s="22">
        <v>0</v>
      </c>
      <c r="G73" s="22">
        <v>1450153</v>
      </c>
      <c r="H73" s="22">
        <v>3356062</v>
      </c>
      <c r="I73" s="22">
        <v>0</v>
      </c>
      <c r="J73" s="22">
        <v>0</v>
      </c>
      <c r="K73" s="22">
        <v>0</v>
      </c>
      <c r="L73" s="22">
        <v>0</v>
      </c>
      <c r="M73" s="22">
        <v>116746781</v>
      </c>
      <c r="N73" s="22">
        <v>20009</v>
      </c>
      <c r="O73" s="22">
        <v>1576612</v>
      </c>
      <c r="P73" s="22">
        <v>9878813</v>
      </c>
      <c r="Q73" s="22">
        <v>697222</v>
      </c>
      <c r="R73" s="22">
        <v>76021</v>
      </c>
      <c r="S73" s="22">
        <v>4649258</v>
      </c>
      <c r="T73" s="22">
        <v>133644716</v>
      </c>
      <c r="U73" s="22">
        <v>60115780</v>
      </c>
      <c r="V73" s="22">
        <v>0</v>
      </c>
      <c r="W73" s="22">
        <v>129173</v>
      </c>
      <c r="X73" s="22">
        <v>688667</v>
      </c>
      <c r="Y73" s="22">
        <v>0</v>
      </c>
      <c r="Z73" s="22">
        <v>0</v>
      </c>
      <c r="AA73" s="22">
        <v>0</v>
      </c>
      <c r="AB73" s="22">
        <v>0</v>
      </c>
      <c r="AC73" s="22">
        <v>60933620</v>
      </c>
      <c r="AD73" s="22">
        <v>560912</v>
      </c>
      <c r="AE73" s="22">
        <v>3993999</v>
      </c>
      <c r="AF73" s="22">
        <v>0</v>
      </c>
      <c r="AG73" s="22">
        <v>39930</v>
      </c>
      <c r="AH73" s="22">
        <v>1775549</v>
      </c>
      <c r="AI73" s="22">
        <v>67304010</v>
      </c>
      <c r="AJ73" s="22">
        <v>66340706</v>
      </c>
      <c r="AK73" s="22">
        <v>38342</v>
      </c>
      <c r="AL73" s="22">
        <v>66302364</v>
      </c>
    </row>
    <row r="74" spans="1:38" x14ac:dyDescent="0.25">
      <c r="A74" s="22" t="s">
        <v>120</v>
      </c>
      <c r="B74" s="22" t="s">
        <v>163</v>
      </c>
      <c r="C74" s="22" t="s">
        <v>264</v>
      </c>
      <c r="D74" s="22" t="s">
        <v>265</v>
      </c>
      <c r="E74" s="22">
        <v>151278788</v>
      </c>
      <c r="F74" s="22">
        <v>0</v>
      </c>
      <c r="G74" s="22">
        <v>26826148</v>
      </c>
      <c r="H74" s="22">
        <v>17660931</v>
      </c>
      <c r="I74" s="22">
        <v>2354664</v>
      </c>
      <c r="J74" s="22">
        <v>0</v>
      </c>
      <c r="K74" s="22">
        <v>0</v>
      </c>
      <c r="L74" s="22">
        <v>0</v>
      </c>
      <c r="M74" s="22">
        <v>198120531</v>
      </c>
      <c r="N74" s="22">
        <v>9511175</v>
      </c>
      <c r="O74" s="22">
        <v>5719333</v>
      </c>
      <c r="P74" s="22">
        <v>11012040</v>
      </c>
      <c r="Q74" s="22">
        <v>20222664</v>
      </c>
      <c r="R74" s="22">
        <v>551426</v>
      </c>
      <c r="S74" s="22">
        <v>4950270</v>
      </c>
      <c r="T74" s="22">
        <v>250087439</v>
      </c>
      <c r="U74" s="22">
        <v>66400083</v>
      </c>
      <c r="V74" s="22">
        <v>0</v>
      </c>
      <c r="W74" s="22">
        <v>5331506</v>
      </c>
      <c r="X74" s="22">
        <v>2795536</v>
      </c>
      <c r="Y74" s="22">
        <v>169622</v>
      </c>
      <c r="Z74" s="22">
        <v>0</v>
      </c>
      <c r="AA74" s="22">
        <v>0</v>
      </c>
      <c r="AB74" s="22">
        <v>0</v>
      </c>
      <c r="AC74" s="22">
        <v>74696747</v>
      </c>
      <c r="AD74" s="22">
        <v>1767696</v>
      </c>
      <c r="AE74" s="22">
        <v>3189164</v>
      </c>
      <c r="AF74" s="22">
        <v>0</v>
      </c>
      <c r="AG74" s="22">
        <v>211113</v>
      </c>
      <c r="AH74" s="22">
        <v>2106713</v>
      </c>
      <c r="AI74" s="22">
        <v>81971433</v>
      </c>
      <c r="AJ74" s="22">
        <v>168116006</v>
      </c>
      <c r="AK74" s="22">
        <v>9383934</v>
      </c>
      <c r="AL74" s="22">
        <v>158732072</v>
      </c>
    </row>
    <row r="75" spans="1:38" x14ac:dyDescent="0.25">
      <c r="A75" s="22" t="s">
        <v>120</v>
      </c>
      <c r="B75" s="22" t="s">
        <v>163</v>
      </c>
      <c r="C75" s="22" t="s">
        <v>266</v>
      </c>
      <c r="D75" s="22" t="s">
        <v>267</v>
      </c>
      <c r="E75" s="22">
        <v>64268146</v>
      </c>
      <c r="F75" s="22">
        <v>0</v>
      </c>
      <c r="G75" s="22">
        <v>23088232</v>
      </c>
      <c r="H75" s="22">
        <v>8688238</v>
      </c>
      <c r="I75" s="22">
        <v>0</v>
      </c>
      <c r="J75" s="22">
        <v>0</v>
      </c>
      <c r="K75" s="22">
        <v>0</v>
      </c>
      <c r="L75" s="22">
        <v>0</v>
      </c>
      <c r="M75" s="22">
        <v>96044616</v>
      </c>
      <c r="N75" s="22">
        <v>0</v>
      </c>
      <c r="O75" s="22">
        <v>1904649</v>
      </c>
      <c r="P75" s="22">
        <v>10406327</v>
      </c>
      <c r="Q75" s="22">
        <v>1448800</v>
      </c>
      <c r="R75" s="22">
        <v>42601</v>
      </c>
      <c r="S75" s="22">
        <v>3549465</v>
      </c>
      <c r="T75" s="22">
        <v>113396458</v>
      </c>
      <c r="U75" s="22">
        <v>30026470</v>
      </c>
      <c r="V75" s="22">
        <v>0</v>
      </c>
      <c r="W75" s="22">
        <v>19467677</v>
      </c>
      <c r="X75" s="22">
        <v>7404342</v>
      </c>
      <c r="Y75" s="22">
        <v>0</v>
      </c>
      <c r="Z75" s="22">
        <v>0</v>
      </c>
      <c r="AA75" s="22">
        <v>0</v>
      </c>
      <c r="AB75" s="22">
        <v>0</v>
      </c>
      <c r="AC75" s="22">
        <v>56898489</v>
      </c>
      <c r="AD75" s="22">
        <v>695203</v>
      </c>
      <c r="AE75" s="22">
        <v>4138529</v>
      </c>
      <c r="AF75" s="22">
        <v>0</v>
      </c>
      <c r="AG75" s="22">
        <v>14030</v>
      </c>
      <c r="AH75" s="22">
        <v>1992067</v>
      </c>
      <c r="AI75" s="22">
        <v>63738318</v>
      </c>
      <c r="AJ75" s="22">
        <v>49658140</v>
      </c>
      <c r="AK75" s="22">
        <v>4966331</v>
      </c>
      <c r="AL75" s="22">
        <v>44691809</v>
      </c>
    </row>
    <row r="76" spans="1:38" x14ac:dyDescent="0.25">
      <c r="A76" s="22" t="s">
        <v>120</v>
      </c>
      <c r="B76" s="22" t="s">
        <v>163</v>
      </c>
      <c r="C76" s="22" t="s">
        <v>268</v>
      </c>
      <c r="D76" s="22" t="s">
        <v>269</v>
      </c>
      <c r="E76" s="22">
        <v>110385740</v>
      </c>
      <c r="F76" s="22">
        <v>0</v>
      </c>
      <c r="G76" s="22">
        <v>2569782</v>
      </c>
      <c r="H76" s="22">
        <v>2589915</v>
      </c>
      <c r="I76" s="22">
        <v>0</v>
      </c>
      <c r="J76" s="22">
        <v>0</v>
      </c>
      <c r="K76" s="22">
        <v>0</v>
      </c>
      <c r="L76" s="22">
        <v>6185860</v>
      </c>
      <c r="M76" s="22">
        <v>121731297</v>
      </c>
      <c r="N76" s="22">
        <v>0</v>
      </c>
      <c r="O76" s="22">
        <v>2290118</v>
      </c>
      <c r="P76" s="22">
        <v>4144956</v>
      </c>
      <c r="Q76" s="22">
        <v>2673015</v>
      </c>
      <c r="R76" s="22">
        <v>348935</v>
      </c>
      <c r="S76" s="22">
        <v>1990846</v>
      </c>
      <c r="T76" s="22">
        <v>133179167</v>
      </c>
      <c r="U76" s="22">
        <v>94082646</v>
      </c>
      <c r="V76" s="22">
        <v>0</v>
      </c>
      <c r="W76" s="22">
        <v>1066656</v>
      </c>
      <c r="X76" s="22">
        <v>708563</v>
      </c>
      <c r="Y76" s="22">
        <v>0</v>
      </c>
      <c r="Z76" s="22">
        <v>0</v>
      </c>
      <c r="AA76" s="22">
        <v>0</v>
      </c>
      <c r="AB76" s="22">
        <v>2350493</v>
      </c>
      <c r="AC76" s="22">
        <v>98208358</v>
      </c>
      <c r="AD76" s="22">
        <v>828528</v>
      </c>
      <c r="AE76" s="22">
        <v>1752950</v>
      </c>
      <c r="AF76" s="22">
        <v>0</v>
      </c>
      <c r="AG76" s="22">
        <v>220376</v>
      </c>
      <c r="AH76" s="22">
        <v>1052049</v>
      </c>
      <c r="AI76" s="22">
        <v>102062261</v>
      </c>
      <c r="AJ76" s="22">
        <v>31116906</v>
      </c>
      <c r="AK76" s="22">
        <v>0</v>
      </c>
      <c r="AL76" s="22">
        <v>31116906</v>
      </c>
    </row>
    <row r="77" spans="1:38" x14ac:dyDescent="0.25">
      <c r="A77" s="22" t="s">
        <v>120</v>
      </c>
      <c r="B77" s="22" t="s">
        <v>163</v>
      </c>
      <c r="C77" s="22" t="s">
        <v>270</v>
      </c>
      <c r="D77" s="22" t="s">
        <v>271</v>
      </c>
      <c r="E77" s="22">
        <v>54282222</v>
      </c>
      <c r="F77" s="22">
        <v>0</v>
      </c>
      <c r="G77" s="22">
        <v>736268</v>
      </c>
      <c r="H77" s="22">
        <v>256485</v>
      </c>
      <c r="I77" s="22">
        <v>0</v>
      </c>
      <c r="J77" s="22">
        <v>0</v>
      </c>
      <c r="K77" s="22">
        <v>0</v>
      </c>
      <c r="L77" s="22">
        <v>7722572</v>
      </c>
      <c r="M77" s="22">
        <v>62997547</v>
      </c>
      <c r="N77" s="22">
        <v>0</v>
      </c>
      <c r="O77" s="22">
        <v>2002793</v>
      </c>
      <c r="P77" s="22">
        <v>9748614</v>
      </c>
      <c r="Q77" s="22">
        <v>2405326</v>
      </c>
      <c r="R77" s="22">
        <v>18720</v>
      </c>
      <c r="S77" s="22">
        <v>2511199</v>
      </c>
      <c r="T77" s="22">
        <v>79684199</v>
      </c>
      <c r="U77" s="22">
        <v>33961789</v>
      </c>
      <c r="V77" s="22">
        <v>0</v>
      </c>
      <c r="W77" s="22">
        <v>184646</v>
      </c>
      <c r="X77" s="22">
        <v>103766</v>
      </c>
      <c r="Y77" s="22">
        <v>0</v>
      </c>
      <c r="Z77" s="22">
        <v>0</v>
      </c>
      <c r="AA77" s="22">
        <v>0</v>
      </c>
      <c r="AB77" s="22">
        <v>2845032</v>
      </c>
      <c r="AC77" s="22">
        <v>37095233</v>
      </c>
      <c r="AD77" s="22">
        <v>894953</v>
      </c>
      <c r="AE77" s="22">
        <v>2979994</v>
      </c>
      <c r="AF77" s="22">
        <v>0</v>
      </c>
      <c r="AG77" s="22">
        <v>18720</v>
      </c>
      <c r="AH77" s="22">
        <v>967068</v>
      </c>
      <c r="AI77" s="22">
        <v>41955968</v>
      </c>
      <c r="AJ77" s="22">
        <v>37728231</v>
      </c>
      <c r="AK77" s="22">
        <v>0</v>
      </c>
      <c r="AL77" s="22">
        <v>37728231</v>
      </c>
    </row>
    <row r="78" spans="1:38" x14ac:dyDescent="0.25">
      <c r="A78" s="22" t="s">
        <v>120</v>
      </c>
      <c r="B78" s="22" t="s">
        <v>163</v>
      </c>
      <c r="C78" s="22" t="s">
        <v>272</v>
      </c>
      <c r="D78" s="22" t="s">
        <v>273</v>
      </c>
      <c r="E78" s="22">
        <v>393272004</v>
      </c>
      <c r="F78" s="22">
        <v>0</v>
      </c>
      <c r="G78" s="22">
        <v>4845009</v>
      </c>
      <c r="H78" s="22">
        <v>0</v>
      </c>
      <c r="I78" s="22">
        <v>0</v>
      </c>
      <c r="J78" s="22">
        <v>353316</v>
      </c>
      <c r="K78" s="22">
        <v>0</v>
      </c>
      <c r="L78" s="22">
        <v>34408549</v>
      </c>
      <c r="M78" s="22">
        <v>432878878</v>
      </c>
      <c r="N78" s="22">
        <v>0</v>
      </c>
      <c r="O78" s="22">
        <v>3709245</v>
      </c>
      <c r="P78" s="22">
        <v>13181406</v>
      </c>
      <c r="Q78" s="22">
        <v>5325267</v>
      </c>
      <c r="R78" s="22">
        <v>0</v>
      </c>
      <c r="S78" s="22">
        <v>3572952</v>
      </c>
      <c r="T78" s="22">
        <v>458667748</v>
      </c>
      <c r="U78" s="22">
        <v>205054784</v>
      </c>
      <c r="V78" s="22">
        <v>0</v>
      </c>
      <c r="W78" s="22">
        <v>1059630</v>
      </c>
      <c r="X78" s="22">
        <v>0</v>
      </c>
      <c r="Y78" s="22">
        <v>0</v>
      </c>
      <c r="Z78" s="22">
        <v>111575</v>
      </c>
      <c r="AA78" s="22">
        <v>0</v>
      </c>
      <c r="AB78" s="22">
        <v>12260287</v>
      </c>
      <c r="AC78" s="22">
        <v>218486276</v>
      </c>
      <c r="AD78" s="22">
        <v>1093536</v>
      </c>
      <c r="AE78" s="22">
        <v>4435002</v>
      </c>
      <c r="AF78" s="22">
        <v>0</v>
      </c>
      <c r="AG78" s="22">
        <v>0</v>
      </c>
      <c r="AH78" s="22">
        <v>1383301</v>
      </c>
      <c r="AI78" s="22">
        <v>225398115</v>
      </c>
      <c r="AJ78" s="22">
        <v>233269633</v>
      </c>
      <c r="AK78" s="22">
        <v>192471</v>
      </c>
      <c r="AL78" s="22">
        <v>233077162</v>
      </c>
    </row>
    <row r="79" spans="1:38" x14ac:dyDescent="0.25">
      <c r="A79" s="22" t="s">
        <v>120</v>
      </c>
      <c r="B79" s="22" t="s">
        <v>163</v>
      </c>
      <c r="C79" s="22" t="s">
        <v>274</v>
      </c>
      <c r="D79" s="22" t="s">
        <v>275</v>
      </c>
      <c r="E79" s="22">
        <v>136590454</v>
      </c>
      <c r="F79" s="22">
        <v>0</v>
      </c>
      <c r="G79" s="22">
        <v>307114</v>
      </c>
      <c r="H79" s="22">
        <v>0</v>
      </c>
      <c r="I79" s="22">
        <v>0</v>
      </c>
      <c r="J79" s="22">
        <v>109075</v>
      </c>
      <c r="K79" s="22">
        <v>0</v>
      </c>
      <c r="L79" s="22">
        <v>0</v>
      </c>
      <c r="M79" s="22">
        <v>137006643</v>
      </c>
      <c r="N79" s="22">
        <v>424179</v>
      </c>
      <c r="O79" s="22">
        <v>2694321</v>
      </c>
      <c r="P79" s="22">
        <v>10525784</v>
      </c>
      <c r="Q79" s="22">
        <v>5150436</v>
      </c>
      <c r="R79" s="22">
        <v>58285</v>
      </c>
      <c r="S79" s="22">
        <v>2311742</v>
      </c>
      <c r="T79" s="22">
        <v>158171390</v>
      </c>
      <c r="U79" s="22">
        <v>58832540</v>
      </c>
      <c r="V79" s="22">
        <v>0</v>
      </c>
      <c r="W79" s="22">
        <v>38715</v>
      </c>
      <c r="X79" s="22">
        <v>0</v>
      </c>
      <c r="Y79" s="22">
        <v>0</v>
      </c>
      <c r="Z79" s="22">
        <v>8676</v>
      </c>
      <c r="AA79" s="22">
        <v>0</v>
      </c>
      <c r="AB79" s="22">
        <v>0</v>
      </c>
      <c r="AC79" s="22">
        <v>58879931</v>
      </c>
      <c r="AD79" s="22">
        <v>1088868</v>
      </c>
      <c r="AE79" s="22">
        <v>4231126</v>
      </c>
      <c r="AF79" s="22">
        <v>0</v>
      </c>
      <c r="AG79" s="22">
        <v>26714</v>
      </c>
      <c r="AH79" s="22">
        <v>1311984</v>
      </c>
      <c r="AI79" s="22">
        <v>65538623</v>
      </c>
      <c r="AJ79" s="22">
        <v>92632767</v>
      </c>
      <c r="AK79" s="22">
        <v>0</v>
      </c>
      <c r="AL79" s="22">
        <v>92632767</v>
      </c>
    </row>
    <row r="80" spans="1:38" x14ac:dyDescent="0.25">
      <c r="A80" s="22" t="s">
        <v>120</v>
      </c>
      <c r="B80" s="22" t="s">
        <v>163</v>
      </c>
      <c r="C80" s="22" t="s">
        <v>276</v>
      </c>
      <c r="D80" s="22" t="s">
        <v>277</v>
      </c>
      <c r="E80" s="22">
        <v>376367341</v>
      </c>
      <c r="F80" s="22">
        <v>0</v>
      </c>
      <c r="G80" s="22">
        <v>1258859</v>
      </c>
      <c r="H80" s="22">
        <v>602064</v>
      </c>
      <c r="I80" s="22">
        <v>0</v>
      </c>
      <c r="J80" s="22">
        <v>0</v>
      </c>
      <c r="K80" s="22">
        <v>0</v>
      </c>
      <c r="L80" s="22">
        <v>0</v>
      </c>
      <c r="M80" s="22">
        <v>378228264</v>
      </c>
      <c r="N80" s="22">
        <v>0</v>
      </c>
      <c r="O80" s="22">
        <v>1954845</v>
      </c>
      <c r="P80" s="22">
        <v>11845870</v>
      </c>
      <c r="Q80" s="22">
        <v>2758505</v>
      </c>
      <c r="R80" s="22">
        <v>476351</v>
      </c>
      <c r="S80" s="22">
        <v>3370359</v>
      </c>
      <c r="T80" s="22">
        <v>398634194</v>
      </c>
      <c r="U80" s="22">
        <v>168845642</v>
      </c>
      <c r="V80" s="22">
        <v>0</v>
      </c>
      <c r="W80" s="22">
        <v>153828</v>
      </c>
      <c r="X80" s="22">
        <v>404777</v>
      </c>
      <c r="Y80" s="22">
        <v>0</v>
      </c>
      <c r="Z80" s="22">
        <v>0</v>
      </c>
      <c r="AA80" s="22">
        <v>0</v>
      </c>
      <c r="AB80" s="22">
        <v>0</v>
      </c>
      <c r="AC80" s="22">
        <v>169404247</v>
      </c>
      <c r="AD80" s="22">
        <v>635968</v>
      </c>
      <c r="AE80" s="22">
        <v>3911670</v>
      </c>
      <c r="AF80" s="22">
        <v>0</v>
      </c>
      <c r="AG80" s="22">
        <v>235757</v>
      </c>
      <c r="AH80" s="22">
        <v>1503647</v>
      </c>
      <c r="AI80" s="22">
        <v>175691289</v>
      </c>
      <c r="AJ80" s="22">
        <v>222942905</v>
      </c>
      <c r="AK80" s="22">
        <v>0</v>
      </c>
      <c r="AL80" s="22">
        <v>222942905</v>
      </c>
    </row>
    <row r="81" spans="1:38" x14ac:dyDescent="0.25">
      <c r="A81" s="22" t="s">
        <v>120</v>
      </c>
      <c r="B81" s="22" t="s">
        <v>163</v>
      </c>
      <c r="C81" s="22" t="s">
        <v>278</v>
      </c>
      <c r="D81" s="22" t="s">
        <v>279</v>
      </c>
      <c r="E81" s="22">
        <v>37458900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36430</v>
      </c>
      <c r="L81" s="22">
        <v>0</v>
      </c>
      <c r="M81" s="22">
        <v>37495330</v>
      </c>
      <c r="N81" s="22">
        <v>0</v>
      </c>
      <c r="O81" s="22">
        <v>1621768</v>
      </c>
      <c r="P81" s="22">
        <v>6952458</v>
      </c>
      <c r="Q81" s="22">
        <v>2317721</v>
      </c>
      <c r="R81" s="22">
        <v>607859</v>
      </c>
      <c r="S81" s="22">
        <v>3466634</v>
      </c>
      <c r="T81" s="22">
        <v>52461770</v>
      </c>
      <c r="U81" s="22">
        <v>25918507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15845</v>
      </c>
      <c r="AB81" s="22">
        <v>0</v>
      </c>
      <c r="AC81" s="22">
        <v>25934352</v>
      </c>
      <c r="AD81" s="22">
        <v>751778</v>
      </c>
      <c r="AE81" s="22">
        <v>3720122</v>
      </c>
      <c r="AF81" s="22">
        <v>0</v>
      </c>
      <c r="AG81" s="22">
        <v>288577</v>
      </c>
      <c r="AH81" s="22">
        <v>2285155</v>
      </c>
      <c r="AI81" s="22">
        <v>32979984</v>
      </c>
      <c r="AJ81" s="22">
        <v>19481786</v>
      </c>
      <c r="AK81" s="22">
        <v>0</v>
      </c>
      <c r="AL81" s="22">
        <v>19481786</v>
      </c>
    </row>
    <row r="82" spans="1:38" x14ac:dyDescent="0.25">
      <c r="A82" s="22" t="s">
        <v>120</v>
      </c>
      <c r="B82" s="22" t="s">
        <v>163</v>
      </c>
      <c r="C82" s="22" t="s">
        <v>280</v>
      </c>
      <c r="D82" s="22" t="s">
        <v>281</v>
      </c>
      <c r="E82" s="22">
        <v>109604846</v>
      </c>
      <c r="F82" s="22">
        <v>0</v>
      </c>
      <c r="G82" s="22">
        <v>0</v>
      </c>
      <c r="H82" s="22">
        <v>3720733</v>
      </c>
      <c r="I82" s="22">
        <v>0</v>
      </c>
      <c r="J82" s="22">
        <v>0</v>
      </c>
      <c r="K82" s="22">
        <v>0</v>
      </c>
      <c r="L82" s="22">
        <v>0</v>
      </c>
      <c r="M82" s="22">
        <v>113325579</v>
      </c>
      <c r="N82" s="22">
        <v>0</v>
      </c>
      <c r="O82" s="22">
        <v>1443280</v>
      </c>
      <c r="P82" s="22">
        <v>3296119</v>
      </c>
      <c r="Q82" s="22">
        <v>2297448</v>
      </c>
      <c r="R82" s="22">
        <v>0</v>
      </c>
      <c r="S82" s="22">
        <v>2098018</v>
      </c>
      <c r="T82" s="22">
        <v>122460444</v>
      </c>
      <c r="U82" s="22">
        <v>105378905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105378905</v>
      </c>
      <c r="AD82" s="22">
        <v>358946</v>
      </c>
      <c r="AE82" s="22">
        <v>1055518</v>
      </c>
      <c r="AF82" s="22">
        <v>0</v>
      </c>
      <c r="AG82" s="22">
        <v>0</v>
      </c>
      <c r="AH82" s="22">
        <v>915736</v>
      </c>
      <c r="AI82" s="22">
        <v>107709105</v>
      </c>
      <c r="AJ82" s="22">
        <v>14751339</v>
      </c>
      <c r="AK82" s="22">
        <v>1055816</v>
      </c>
      <c r="AL82" s="22">
        <v>13695523</v>
      </c>
    </row>
    <row r="83" spans="1:38" x14ac:dyDescent="0.25">
      <c r="A83" s="22" t="s">
        <v>120</v>
      </c>
      <c r="B83" s="22" t="s">
        <v>163</v>
      </c>
      <c r="C83" s="22" t="s">
        <v>282</v>
      </c>
      <c r="D83" s="22" t="s">
        <v>283</v>
      </c>
      <c r="E83" s="22">
        <v>99857712</v>
      </c>
      <c r="F83" s="22">
        <v>0</v>
      </c>
      <c r="G83" s="22">
        <v>0</v>
      </c>
      <c r="H83" s="22">
        <v>12830931</v>
      </c>
      <c r="I83" s="22">
        <v>0</v>
      </c>
      <c r="J83" s="22">
        <v>0</v>
      </c>
      <c r="K83" s="22">
        <v>0</v>
      </c>
      <c r="L83" s="22">
        <v>0</v>
      </c>
      <c r="M83" s="22">
        <v>112688643</v>
      </c>
      <c r="N83" s="22">
        <v>0</v>
      </c>
      <c r="O83" s="22">
        <v>6642683</v>
      </c>
      <c r="P83" s="22">
        <v>8117161</v>
      </c>
      <c r="Q83" s="22">
        <v>3052836</v>
      </c>
      <c r="R83" s="22">
        <v>0</v>
      </c>
      <c r="S83" s="22">
        <v>4464764</v>
      </c>
      <c r="T83" s="22">
        <v>134966087</v>
      </c>
      <c r="U83" s="22">
        <v>82416991</v>
      </c>
      <c r="V83" s="22">
        <v>0</v>
      </c>
      <c r="W83" s="22">
        <v>1875892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84292883</v>
      </c>
      <c r="AD83" s="22">
        <v>1874901</v>
      </c>
      <c r="AE83" s="22">
        <v>3180692</v>
      </c>
      <c r="AF83" s="22">
        <v>0</v>
      </c>
      <c r="AG83" s="22">
        <v>0</v>
      </c>
      <c r="AH83" s="22">
        <v>1401153</v>
      </c>
      <c r="AI83" s="22">
        <v>90749629</v>
      </c>
      <c r="AJ83" s="22">
        <v>44216458</v>
      </c>
      <c r="AK83" s="22">
        <v>0</v>
      </c>
      <c r="AL83" s="22">
        <v>44216458</v>
      </c>
    </row>
    <row r="84" spans="1:38" x14ac:dyDescent="0.25">
      <c r="A84" s="22" t="s">
        <v>120</v>
      </c>
      <c r="B84" s="22" t="s">
        <v>163</v>
      </c>
      <c r="C84" s="22" t="s">
        <v>284</v>
      </c>
      <c r="D84" s="22" t="s">
        <v>285</v>
      </c>
      <c r="E84" s="22">
        <v>411173294</v>
      </c>
      <c r="F84" s="22">
        <v>0</v>
      </c>
      <c r="G84" s="22">
        <v>13008078</v>
      </c>
      <c r="H84" s="22">
        <v>8830533</v>
      </c>
      <c r="I84" s="22">
        <v>0</v>
      </c>
      <c r="J84" s="22">
        <v>0</v>
      </c>
      <c r="K84" s="22">
        <v>0</v>
      </c>
      <c r="L84" s="22">
        <v>0</v>
      </c>
      <c r="M84" s="22">
        <v>433011905</v>
      </c>
      <c r="N84" s="22">
        <v>0</v>
      </c>
      <c r="O84" s="22">
        <v>8130335</v>
      </c>
      <c r="P84" s="22">
        <v>15989204</v>
      </c>
      <c r="Q84" s="22">
        <v>12374230</v>
      </c>
      <c r="R84" s="22">
        <v>988550</v>
      </c>
      <c r="S84" s="22">
        <v>6139312</v>
      </c>
      <c r="T84" s="22">
        <v>476633536</v>
      </c>
      <c r="U84" s="22">
        <v>255938797</v>
      </c>
      <c r="V84" s="22">
        <v>0</v>
      </c>
      <c r="W84" s="22">
        <v>3608652</v>
      </c>
      <c r="X84" s="22">
        <v>2637332</v>
      </c>
      <c r="Y84" s="22">
        <v>0</v>
      </c>
      <c r="Z84" s="22">
        <v>0</v>
      </c>
      <c r="AA84" s="22">
        <v>0</v>
      </c>
      <c r="AB84" s="22">
        <v>0</v>
      </c>
      <c r="AC84" s="22">
        <v>262184781</v>
      </c>
      <c r="AD84" s="22">
        <v>1387591</v>
      </c>
      <c r="AE84" s="22">
        <v>5152149</v>
      </c>
      <c r="AF84" s="22">
        <v>0</v>
      </c>
      <c r="AG84" s="22">
        <v>570284</v>
      </c>
      <c r="AH84" s="22">
        <v>3155720</v>
      </c>
      <c r="AI84" s="22">
        <v>272450525</v>
      </c>
      <c r="AJ84" s="22">
        <v>204183011</v>
      </c>
      <c r="AK84" s="22">
        <v>825773</v>
      </c>
      <c r="AL84" s="22">
        <v>203357238</v>
      </c>
    </row>
    <row r="85" spans="1:38" x14ac:dyDescent="0.25">
      <c r="A85" s="22" t="s">
        <v>120</v>
      </c>
      <c r="B85" s="22" t="s">
        <v>163</v>
      </c>
      <c r="C85" s="22" t="s">
        <v>286</v>
      </c>
      <c r="D85" s="22" t="s">
        <v>287</v>
      </c>
      <c r="E85" s="22">
        <v>191045797</v>
      </c>
      <c r="F85" s="22">
        <v>0</v>
      </c>
      <c r="G85" s="22">
        <v>235185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191280982</v>
      </c>
      <c r="N85" s="22">
        <v>87473</v>
      </c>
      <c r="O85" s="22">
        <v>6951422</v>
      </c>
      <c r="P85" s="22">
        <v>6597978</v>
      </c>
      <c r="Q85" s="22">
        <v>3981197</v>
      </c>
      <c r="R85" s="22">
        <v>139194</v>
      </c>
      <c r="S85" s="22">
        <v>2160374</v>
      </c>
      <c r="T85" s="22">
        <v>211198620</v>
      </c>
      <c r="U85" s="22">
        <v>90022519</v>
      </c>
      <c r="V85" s="22">
        <v>0</v>
      </c>
      <c r="W85" s="22">
        <v>42053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90064572</v>
      </c>
      <c r="AD85" s="22">
        <v>423790</v>
      </c>
      <c r="AE85" s="22">
        <v>1656501</v>
      </c>
      <c r="AF85" s="22">
        <v>0</v>
      </c>
      <c r="AG85" s="22">
        <v>6181</v>
      </c>
      <c r="AH85" s="22">
        <v>1233645</v>
      </c>
      <c r="AI85" s="22">
        <v>93384689</v>
      </c>
      <c r="AJ85" s="22">
        <v>117813931</v>
      </c>
      <c r="AK85" s="22">
        <v>2650000</v>
      </c>
      <c r="AL85" s="22">
        <v>115163931</v>
      </c>
    </row>
    <row r="86" spans="1:38" x14ac:dyDescent="0.25">
      <c r="A86" s="22" t="s">
        <v>120</v>
      </c>
      <c r="B86" s="22" t="s">
        <v>163</v>
      </c>
      <c r="C86" s="22" t="s">
        <v>288</v>
      </c>
      <c r="D86" s="22" t="s">
        <v>289</v>
      </c>
      <c r="E86" s="22">
        <v>203562437</v>
      </c>
      <c r="F86" s="22">
        <v>0</v>
      </c>
      <c r="G86" s="22">
        <v>2463789</v>
      </c>
      <c r="H86" s="22">
        <v>2674069</v>
      </c>
      <c r="I86" s="22">
        <v>0</v>
      </c>
      <c r="J86" s="22">
        <v>0</v>
      </c>
      <c r="K86" s="22">
        <v>0</v>
      </c>
      <c r="L86" s="22">
        <v>0</v>
      </c>
      <c r="M86" s="22">
        <v>208700295</v>
      </c>
      <c r="N86" s="22">
        <v>0</v>
      </c>
      <c r="O86" s="22">
        <v>4219039</v>
      </c>
      <c r="P86" s="22">
        <v>4169267</v>
      </c>
      <c r="Q86" s="22">
        <v>1861174</v>
      </c>
      <c r="R86" s="22">
        <v>1047526</v>
      </c>
      <c r="S86" s="22">
        <v>2841625</v>
      </c>
      <c r="T86" s="22">
        <v>222838926</v>
      </c>
      <c r="U86" s="22">
        <v>7418899</v>
      </c>
      <c r="V86" s="22">
        <v>0</v>
      </c>
      <c r="W86" s="22">
        <v>824183</v>
      </c>
      <c r="X86" s="22">
        <v>799833</v>
      </c>
      <c r="Y86" s="22">
        <v>0</v>
      </c>
      <c r="Z86" s="22">
        <v>0</v>
      </c>
      <c r="AA86" s="22">
        <v>0</v>
      </c>
      <c r="AB86" s="22">
        <v>0</v>
      </c>
      <c r="AC86" s="22">
        <v>9042915</v>
      </c>
      <c r="AD86" s="22">
        <v>1294252</v>
      </c>
      <c r="AE86" s="22">
        <v>1328606</v>
      </c>
      <c r="AF86" s="22">
        <v>0</v>
      </c>
      <c r="AG86" s="22">
        <v>101095</v>
      </c>
      <c r="AH86" s="22">
        <v>1171416</v>
      </c>
      <c r="AI86" s="22">
        <v>12938284</v>
      </c>
      <c r="AJ86" s="22">
        <v>209900642</v>
      </c>
      <c r="AK86" s="22">
        <v>4601364</v>
      </c>
      <c r="AL86" s="22">
        <v>205299278</v>
      </c>
    </row>
    <row r="87" spans="1:38" x14ac:dyDescent="0.25">
      <c r="A87" s="22" t="s">
        <v>120</v>
      </c>
      <c r="B87" s="22" t="s">
        <v>163</v>
      </c>
      <c r="C87" s="22" t="s">
        <v>290</v>
      </c>
      <c r="D87" s="22" t="s">
        <v>291</v>
      </c>
      <c r="E87" s="22">
        <v>972467196</v>
      </c>
      <c r="F87" s="22">
        <v>0</v>
      </c>
      <c r="G87" s="22">
        <v>16736307</v>
      </c>
      <c r="H87" s="22">
        <v>6607568</v>
      </c>
      <c r="I87" s="22">
        <v>350000</v>
      </c>
      <c r="J87" s="22">
        <v>0</v>
      </c>
      <c r="K87" s="22">
        <v>0</v>
      </c>
      <c r="L87" s="22">
        <v>0</v>
      </c>
      <c r="M87" s="22">
        <v>996161071</v>
      </c>
      <c r="N87" s="22">
        <v>0</v>
      </c>
      <c r="O87" s="22">
        <v>12092210</v>
      </c>
      <c r="P87" s="22">
        <v>5390231</v>
      </c>
      <c r="Q87" s="22">
        <v>7116115</v>
      </c>
      <c r="R87" s="22">
        <v>4251761</v>
      </c>
      <c r="S87" s="22">
        <v>4418880</v>
      </c>
      <c r="T87" s="22">
        <v>1029430268</v>
      </c>
      <c r="U87" s="22">
        <v>867618125</v>
      </c>
      <c r="V87" s="22">
        <v>0</v>
      </c>
      <c r="W87" s="22">
        <v>2128525</v>
      </c>
      <c r="X87" s="22">
        <v>1136048</v>
      </c>
      <c r="Y87" s="22">
        <v>11678</v>
      </c>
      <c r="Z87" s="22">
        <v>0</v>
      </c>
      <c r="AA87" s="22">
        <v>0</v>
      </c>
      <c r="AB87" s="22">
        <v>0</v>
      </c>
      <c r="AC87" s="22">
        <v>870894376</v>
      </c>
      <c r="AD87" s="22">
        <v>1446172</v>
      </c>
      <c r="AE87" s="22">
        <v>1381624</v>
      </c>
      <c r="AF87" s="22">
        <v>0</v>
      </c>
      <c r="AG87" s="22">
        <v>2132533</v>
      </c>
      <c r="AH87" s="22">
        <v>1429199</v>
      </c>
      <c r="AI87" s="22">
        <v>877283904</v>
      </c>
      <c r="AJ87" s="22">
        <v>152146364</v>
      </c>
      <c r="AK87" s="22">
        <v>4037383</v>
      </c>
      <c r="AL87" s="22">
        <v>148108981</v>
      </c>
    </row>
    <row r="88" spans="1:38" x14ac:dyDescent="0.25">
      <c r="A88" s="22" t="s">
        <v>120</v>
      </c>
      <c r="B88" s="22" t="s">
        <v>292</v>
      </c>
      <c r="C88" s="22" t="s">
        <v>293</v>
      </c>
      <c r="D88" s="22" t="s">
        <v>294</v>
      </c>
      <c r="E88" s="22">
        <v>9586331</v>
      </c>
      <c r="F88" s="22">
        <v>0</v>
      </c>
      <c r="G88" s="22">
        <v>5379020</v>
      </c>
      <c r="H88" s="22">
        <v>4085579</v>
      </c>
      <c r="I88" s="22">
        <v>941672</v>
      </c>
      <c r="J88" s="22">
        <v>0</v>
      </c>
      <c r="K88" s="22">
        <v>0</v>
      </c>
      <c r="L88" s="22">
        <v>0</v>
      </c>
      <c r="M88" s="22">
        <v>19992602</v>
      </c>
      <c r="N88" s="22">
        <v>0</v>
      </c>
      <c r="O88" s="22">
        <v>14051548</v>
      </c>
      <c r="P88" s="22">
        <v>1258557</v>
      </c>
      <c r="Q88" s="22">
        <v>1554730</v>
      </c>
      <c r="R88" s="22">
        <v>63835</v>
      </c>
      <c r="S88" s="22">
        <v>527156</v>
      </c>
      <c r="T88" s="22">
        <v>37448428</v>
      </c>
      <c r="U88" s="22">
        <v>8521307</v>
      </c>
      <c r="V88" s="22">
        <v>0</v>
      </c>
      <c r="W88" s="22">
        <v>3534070</v>
      </c>
      <c r="X88" s="22">
        <v>1935678</v>
      </c>
      <c r="Y88" s="22">
        <v>303013</v>
      </c>
      <c r="Z88" s="22">
        <v>0</v>
      </c>
      <c r="AA88" s="22">
        <v>0</v>
      </c>
      <c r="AB88" s="22">
        <v>0</v>
      </c>
      <c r="AC88" s="22">
        <v>14294068</v>
      </c>
      <c r="AD88" s="22">
        <v>5971894</v>
      </c>
      <c r="AE88" s="22">
        <v>679021</v>
      </c>
      <c r="AF88" s="22">
        <v>0</v>
      </c>
      <c r="AG88" s="22">
        <v>52664</v>
      </c>
      <c r="AH88" s="22">
        <v>244437</v>
      </c>
      <c r="AI88" s="22">
        <v>21242084</v>
      </c>
      <c r="AJ88" s="22">
        <v>16206344</v>
      </c>
      <c r="AK88" s="22">
        <v>2668371</v>
      </c>
      <c r="AL88" s="22">
        <v>13537973</v>
      </c>
    </row>
    <row r="89" spans="1:38" x14ac:dyDescent="0.25">
      <c r="A89" s="22" t="s">
        <v>120</v>
      </c>
      <c r="B89" s="22" t="s">
        <v>292</v>
      </c>
      <c r="C89" s="22" t="s">
        <v>295</v>
      </c>
      <c r="D89" s="22" t="s">
        <v>296</v>
      </c>
      <c r="E89" s="22">
        <v>46307296</v>
      </c>
      <c r="F89" s="22">
        <v>0</v>
      </c>
      <c r="G89" s="22">
        <v>28080033</v>
      </c>
      <c r="H89" s="22">
        <v>17511395</v>
      </c>
      <c r="I89" s="22">
        <v>5874275</v>
      </c>
      <c r="J89" s="22">
        <v>0</v>
      </c>
      <c r="K89" s="22">
        <v>0</v>
      </c>
      <c r="L89" s="22">
        <v>0</v>
      </c>
      <c r="M89" s="22">
        <v>97772999</v>
      </c>
      <c r="N89" s="22">
        <v>1254879</v>
      </c>
      <c r="O89" s="22">
        <v>14497453</v>
      </c>
      <c r="P89" s="22">
        <v>61505557</v>
      </c>
      <c r="Q89" s="22">
        <v>40124614</v>
      </c>
      <c r="R89" s="22">
        <v>12765320</v>
      </c>
      <c r="S89" s="22">
        <v>6598614</v>
      </c>
      <c r="T89" s="22">
        <v>234519436</v>
      </c>
      <c r="U89" s="22">
        <v>28581793</v>
      </c>
      <c r="V89" s="22">
        <v>0</v>
      </c>
      <c r="W89" s="22">
        <v>11211891</v>
      </c>
      <c r="X89" s="22">
        <v>5835654</v>
      </c>
      <c r="Y89" s="22">
        <v>1059943</v>
      </c>
      <c r="Z89" s="22">
        <v>0</v>
      </c>
      <c r="AA89" s="22">
        <v>0</v>
      </c>
      <c r="AB89" s="22">
        <v>0</v>
      </c>
      <c r="AC89" s="22">
        <v>46689281</v>
      </c>
      <c r="AD89" s="22">
        <v>5666546</v>
      </c>
      <c r="AE89" s="22">
        <v>14833882</v>
      </c>
      <c r="AF89" s="22">
        <v>0</v>
      </c>
      <c r="AG89" s="22">
        <v>8303259</v>
      </c>
      <c r="AH89" s="22">
        <v>2262713</v>
      </c>
      <c r="AI89" s="22">
        <v>77755681</v>
      </c>
      <c r="AJ89" s="22">
        <v>156763755</v>
      </c>
      <c r="AK89" s="22">
        <v>5082375</v>
      </c>
      <c r="AL89" s="22">
        <v>151681380</v>
      </c>
    </row>
    <row r="90" spans="1:38" x14ac:dyDescent="0.25">
      <c r="A90" s="22" t="s">
        <v>120</v>
      </c>
      <c r="B90" s="22" t="s">
        <v>292</v>
      </c>
      <c r="C90" s="22" t="s">
        <v>297</v>
      </c>
      <c r="D90" s="22" t="s">
        <v>298</v>
      </c>
      <c r="E90" s="22">
        <v>33940221</v>
      </c>
      <c r="F90" s="22">
        <v>0</v>
      </c>
      <c r="G90" s="22">
        <v>10504079</v>
      </c>
      <c r="H90" s="22">
        <v>10516677</v>
      </c>
      <c r="I90" s="22">
        <v>5505436</v>
      </c>
      <c r="J90" s="22">
        <v>0</v>
      </c>
      <c r="K90" s="22">
        <v>0</v>
      </c>
      <c r="L90" s="22">
        <v>0</v>
      </c>
      <c r="M90" s="22">
        <v>60466413</v>
      </c>
      <c r="N90" s="22">
        <v>36120</v>
      </c>
      <c r="O90" s="22">
        <v>7974457</v>
      </c>
      <c r="P90" s="22">
        <v>2854997</v>
      </c>
      <c r="Q90" s="22">
        <v>946800</v>
      </c>
      <c r="R90" s="22">
        <v>1459975</v>
      </c>
      <c r="S90" s="22">
        <v>1382515</v>
      </c>
      <c r="T90" s="22">
        <v>75121277</v>
      </c>
      <c r="U90" s="22">
        <v>14233785</v>
      </c>
      <c r="V90" s="22">
        <v>0</v>
      </c>
      <c r="W90" s="22">
        <v>3807056</v>
      </c>
      <c r="X90" s="22">
        <v>5863787</v>
      </c>
      <c r="Y90" s="22">
        <v>3809686</v>
      </c>
      <c r="Z90" s="22">
        <v>0</v>
      </c>
      <c r="AA90" s="22">
        <v>0</v>
      </c>
      <c r="AB90" s="22">
        <v>0</v>
      </c>
      <c r="AC90" s="22">
        <v>27714314</v>
      </c>
      <c r="AD90" s="22">
        <v>2274581</v>
      </c>
      <c r="AE90" s="22">
        <v>590549</v>
      </c>
      <c r="AF90" s="22">
        <v>0</v>
      </c>
      <c r="AG90" s="22">
        <v>255847</v>
      </c>
      <c r="AH90" s="22">
        <v>622323</v>
      </c>
      <c r="AI90" s="22">
        <v>31457614</v>
      </c>
      <c r="AJ90" s="22">
        <v>43663663</v>
      </c>
      <c r="AK90" s="22">
        <v>1672834</v>
      </c>
      <c r="AL90" s="22">
        <v>41990829</v>
      </c>
    </row>
    <row r="91" spans="1:38" x14ac:dyDescent="0.25">
      <c r="A91" s="22" t="s">
        <v>120</v>
      </c>
      <c r="B91" s="22" t="s">
        <v>292</v>
      </c>
      <c r="C91" s="22" t="s">
        <v>299</v>
      </c>
      <c r="D91" s="22" t="s">
        <v>300</v>
      </c>
      <c r="E91" s="22">
        <v>3826739</v>
      </c>
      <c r="F91" s="22">
        <v>0</v>
      </c>
      <c r="G91" s="22">
        <v>1957842</v>
      </c>
      <c r="H91" s="22">
        <v>2293176</v>
      </c>
      <c r="I91" s="22">
        <v>343063</v>
      </c>
      <c r="J91" s="22">
        <v>0</v>
      </c>
      <c r="K91" s="22">
        <v>0</v>
      </c>
      <c r="L91" s="22">
        <v>0</v>
      </c>
      <c r="M91" s="22">
        <v>8420820</v>
      </c>
      <c r="N91" s="22">
        <v>0</v>
      </c>
      <c r="O91" s="22">
        <v>2202028</v>
      </c>
      <c r="P91" s="22">
        <v>646466</v>
      </c>
      <c r="Q91" s="22">
        <v>196772</v>
      </c>
      <c r="R91" s="22">
        <v>0</v>
      </c>
      <c r="S91" s="22">
        <v>190492</v>
      </c>
      <c r="T91" s="22">
        <v>11656578</v>
      </c>
      <c r="U91" s="22">
        <v>2215864</v>
      </c>
      <c r="V91" s="22">
        <v>0</v>
      </c>
      <c r="W91" s="22">
        <v>871475</v>
      </c>
      <c r="X91" s="22">
        <v>863351</v>
      </c>
      <c r="Y91" s="22">
        <v>122591</v>
      </c>
      <c r="Z91" s="22">
        <v>0</v>
      </c>
      <c r="AA91" s="22">
        <v>0</v>
      </c>
      <c r="AB91" s="22">
        <v>0</v>
      </c>
      <c r="AC91" s="22">
        <v>4073281</v>
      </c>
      <c r="AD91" s="22">
        <v>294430</v>
      </c>
      <c r="AE91" s="22">
        <v>190679</v>
      </c>
      <c r="AF91" s="22">
        <v>0</v>
      </c>
      <c r="AG91" s="22">
        <v>0</v>
      </c>
      <c r="AH91" s="22">
        <v>69999</v>
      </c>
      <c r="AI91" s="22">
        <v>4628389</v>
      </c>
      <c r="AJ91" s="22">
        <v>7028189</v>
      </c>
      <c r="AK91" s="22">
        <v>0</v>
      </c>
      <c r="AL91" s="22">
        <v>7028189</v>
      </c>
    </row>
    <row r="92" spans="1:38" x14ac:dyDescent="0.25">
      <c r="A92" s="22" t="s">
        <v>120</v>
      </c>
      <c r="B92" s="22" t="s">
        <v>292</v>
      </c>
      <c r="C92" s="22" t="s">
        <v>301</v>
      </c>
      <c r="D92" s="22" t="s">
        <v>302</v>
      </c>
      <c r="E92" s="22">
        <v>5457740</v>
      </c>
      <c r="F92" s="22">
        <v>0</v>
      </c>
      <c r="G92" s="22">
        <v>6489219</v>
      </c>
      <c r="H92" s="22">
        <v>1099484</v>
      </c>
      <c r="I92" s="22">
        <v>0</v>
      </c>
      <c r="J92" s="22">
        <v>0</v>
      </c>
      <c r="K92" s="22">
        <v>0</v>
      </c>
      <c r="L92" s="22">
        <v>0</v>
      </c>
      <c r="M92" s="22">
        <v>13046443</v>
      </c>
      <c r="N92" s="22">
        <v>0</v>
      </c>
      <c r="O92" s="22">
        <v>3091781</v>
      </c>
      <c r="P92" s="22">
        <v>263600</v>
      </c>
      <c r="Q92" s="22">
        <v>153300</v>
      </c>
      <c r="R92" s="22">
        <v>0</v>
      </c>
      <c r="S92" s="22">
        <v>251502</v>
      </c>
      <c r="T92" s="22">
        <v>16806626</v>
      </c>
      <c r="U92" s="22">
        <v>4505350</v>
      </c>
      <c r="V92" s="22">
        <v>0</v>
      </c>
      <c r="W92" s="22">
        <v>1857593</v>
      </c>
      <c r="X92" s="22">
        <v>387005</v>
      </c>
      <c r="Y92" s="22">
        <v>0</v>
      </c>
      <c r="Z92" s="22">
        <v>0</v>
      </c>
      <c r="AA92" s="22">
        <v>0</v>
      </c>
      <c r="AB92" s="22">
        <v>0</v>
      </c>
      <c r="AC92" s="22">
        <v>6749948</v>
      </c>
      <c r="AD92" s="22">
        <v>1126424</v>
      </c>
      <c r="AE92" s="22">
        <v>168088</v>
      </c>
      <c r="AF92" s="22">
        <v>0</v>
      </c>
      <c r="AG92" s="22">
        <v>0</v>
      </c>
      <c r="AH92" s="22">
        <v>136184</v>
      </c>
      <c r="AI92" s="22">
        <v>8180644</v>
      </c>
      <c r="AJ92" s="22">
        <v>8625982</v>
      </c>
      <c r="AK92" s="22">
        <v>1355188</v>
      </c>
      <c r="AL92" s="22">
        <v>7270794</v>
      </c>
    </row>
    <row r="93" spans="1:38" x14ac:dyDescent="0.25">
      <c r="A93" s="22" t="s">
        <v>120</v>
      </c>
      <c r="B93" s="22" t="s">
        <v>292</v>
      </c>
      <c r="C93" s="22" t="s">
        <v>303</v>
      </c>
      <c r="D93" s="22" t="s">
        <v>304</v>
      </c>
      <c r="E93" s="22">
        <v>61722569</v>
      </c>
      <c r="F93" s="22">
        <v>0</v>
      </c>
      <c r="G93" s="22">
        <v>12516598</v>
      </c>
      <c r="H93" s="22">
        <v>10283468</v>
      </c>
      <c r="I93" s="22">
        <v>0</v>
      </c>
      <c r="J93" s="22">
        <v>0</v>
      </c>
      <c r="K93" s="22">
        <v>0</v>
      </c>
      <c r="L93" s="22">
        <v>0</v>
      </c>
      <c r="M93" s="22">
        <v>84522635</v>
      </c>
      <c r="N93" s="22">
        <v>0</v>
      </c>
      <c r="O93" s="22">
        <v>24900997</v>
      </c>
      <c r="P93" s="22">
        <v>2038662</v>
      </c>
      <c r="Q93" s="22">
        <v>35420931</v>
      </c>
      <c r="R93" s="22">
        <v>3880147</v>
      </c>
      <c r="S93" s="22">
        <v>1395241</v>
      </c>
      <c r="T93" s="22">
        <v>152158613</v>
      </c>
      <c r="U93" s="22">
        <v>25482325</v>
      </c>
      <c r="V93" s="22">
        <v>0</v>
      </c>
      <c r="W93" s="22">
        <v>3015368</v>
      </c>
      <c r="X93" s="22">
        <v>1810462</v>
      </c>
      <c r="Y93" s="22">
        <v>0</v>
      </c>
      <c r="Z93" s="22">
        <v>0</v>
      </c>
      <c r="AA93" s="22">
        <v>0</v>
      </c>
      <c r="AB93" s="22">
        <v>0</v>
      </c>
      <c r="AC93" s="22">
        <v>30308155</v>
      </c>
      <c r="AD93" s="22">
        <v>6096757</v>
      </c>
      <c r="AE93" s="22">
        <v>816484</v>
      </c>
      <c r="AF93" s="22">
        <v>0</v>
      </c>
      <c r="AG93" s="22">
        <v>1946269</v>
      </c>
      <c r="AH93" s="22">
        <v>313348</v>
      </c>
      <c r="AI93" s="22">
        <v>39481013</v>
      </c>
      <c r="AJ93" s="22">
        <v>112677600</v>
      </c>
      <c r="AK93" s="22">
        <v>10051890</v>
      </c>
      <c r="AL93" s="22">
        <v>102625710</v>
      </c>
    </row>
    <row r="94" spans="1:38" x14ac:dyDescent="0.25">
      <c r="A94" s="22" t="s">
        <v>120</v>
      </c>
      <c r="B94" s="22" t="s">
        <v>292</v>
      </c>
      <c r="C94" s="22" t="s">
        <v>305</v>
      </c>
      <c r="D94" s="22" t="s">
        <v>306</v>
      </c>
      <c r="E94" s="22">
        <v>4821729</v>
      </c>
      <c r="F94" s="22">
        <v>0</v>
      </c>
      <c r="G94" s="22">
        <v>8000614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12822343</v>
      </c>
      <c r="N94" s="22">
        <v>0</v>
      </c>
      <c r="O94" s="22">
        <v>4204706</v>
      </c>
      <c r="P94" s="22">
        <v>1283490</v>
      </c>
      <c r="Q94" s="22">
        <v>1788589</v>
      </c>
      <c r="R94" s="22">
        <v>155214</v>
      </c>
      <c r="S94" s="22">
        <v>586650</v>
      </c>
      <c r="T94" s="22">
        <v>20840992</v>
      </c>
      <c r="U94" s="22">
        <v>4146940</v>
      </c>
      <c r="V94" s="22">
        <v>0</v>
      </c>
      <c r="W94" s="22">
        <v>2850101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6997041</v>
      </c>
      <c r="AD94" s="22">
        <v>1205152</v>
      </c>
      <c r="AE94" s="22">
        <v>718667</v>
      </c>
      <c r="AF94" s="22">
        <v>0</v>
      </c>
      <c r="AG94" s="22">
        <v>61578</v>
      </c>
      <c r="AH94" s="22">
        <v>346272</v>
      </c>
      <c r="AI94" s="22">
        <v>9328710</v>
      </c>
      <c r="AJ94" s="22">
        <v>11512282</v>
      </c>
      <c r="AK94" s="22">
        <v>2452680</v>
      </c>
      <c r="AL94" s="22">
        <v>9059602</v>
      </c>
    </row>
    <row r="95" spans="1:38" x14ac:dyDescent="0.25">
      <c r="A95" s="22" t="s">
        <v>120</v>
      </c>
      <c r="B95" s="22" t="s">
        <v>292</v>
      </c>
      <c r="C95" s="22" t="s">
        <v>307</v>
      </c>
      <c r="D95" s="22" t="s">
        <v>308</v>
      </c>
      <c r="E95" s="22">
        <v>2462222</v>
      </c>
      <c r="F95" s="22">
        <v>0</v>
      </c>
      <c r="G95" s="22">
        <v>3369155</v>
      </c>
      <c r="H95" s="22">
        <v>5571800</v>
      </c>
      <c r="I95" s="22">
        <v>0</v>
      </c>
      <c r="J95" s="22">
        <v>0</v>
      </c>
      <c r="K95" s="22">
        <v>0</v>
      </c>
      <c r="L95" s="22">
        <v>0</v>
      </c>
      <c r="M95" s="22">
        <v>11403177</v>
      </c>
      <c r="N95" s="22">
        <v>0</v>
      </c>
      <c r="O95" s="22">
        <v>1806670</v>
      </c>
      <c r="P95" s="22">
        <v>566989</v>
      </c>
      <c r="Q95" s="22">
        <v>33985</v>
      </c>
      <c r="R95" s="22">
        <v>0</v>
      </c>
      <c r="S95" s="22">
        <v>258499</v>
      </c>
      <c r="T95" s="22">
        <v>14069320</v>
      </c>
      <c r="U95" s="22">
        <v>1872225</v>
      </c>
      <c r="V95" s="22">
        <v>0</v>
      </c>
      <c r="W95" s="22">
        <v>2229676</v>
      </c>
      <c r="X95" s="22">
        <v>3332845</v>
      </c>
      <c r="Y95" s="22">
        <v>0</v>
      </c>
      <c r="Z95" s="22">
        <v>0</v>
      </c>
      <c r="AA95" s="22">
        <v>0</v>
      </c>
      <c r="AB95" s="22">
        <v>0</v>
      </c>
      <c r="AC95" s="22">
        <v>7434746</v>
      </c>
      <c r="AD95" s="22">
        <v>697349</v>
      </c>
      <c r="AE95" s="22">
        <v>333066</v>
      </c>
      <c r="AF95" s="22">
        <v>0</v>
      </c>
      <c r="AG95" s="22">
        <v>0</v>
      </c>
      <c r="AH95" s="22">
        <v>199626</v>
      </c>
      <c r="AI95" s="22">
        <v>8664787</v>
      </c>
      <c r="AJ95" s="22">
        <v>5404533</v>
      </c>
      <c r="AK95" s="22">
        <v>96428</v>
      </c>
      <c r="AL95" s="22">
        <v>5308105</v>
      </c>
    </row>
    <row r="96" spans="1:38" x14ac:dyDescent="0.25">
      <c r="A96" s="22" t="s">
        <v>120</v>
      </c>
      <c r="B96" s="22" t="s">
        <v>292</v>
      </c>
      <c r="C96" s="22" t="s">
        <v>309</v>
      </c>
      <c r="D96" s="22" t="s">
        <v>310</v>
      </c>
      <c r="E96" s="22">
        <v>56403786</v>
      </c>
      <c r="F96" s="22"/>
      <c r="G96" s="22">
        <v>10559103</v>
      </c>
      <c r="H96" s="22">
        <v>6941619</v>
      </c>
      <c r="I96" s="22">
        <v>2791822</v>
      </c>
      <c r="J96" s="22"/>
      <c r="K96" s="22"/>
      <c r="L96" s="22"/>
      <c r="M96" s="22">
        <v>76696330</v>
      </c>
      <c r="N96" s="22"/>
      <c r="O96" s="22">
        <v>13513652</v>
      </c>
      <c r="P96" s="22">
        <v>3826454</v>
      </c>
      <c r="Q96" s="22">
        <v>1603676</v>
      </c>
      <c r="R96" s="22"/>
      <c r="S96" s="22">
        <v>882369</v>
      </c>
      <c r="T96" s="22">
        <v>96522481</v>
      </c>
      <c r="U96" s="22">
        <v>10738179</v>
      </c>
      <c r="V96" s="22"/>
      <c r="W96" s="22">
        <v>2319139</v>
      </c>
      <c r="X96" s="22">
        <v>1304786</v>
      </c>
      <c r="Y96" s="22">
        <v>415952</v>
      </c>
      <c r="Z96" s="22"/>
      <c r="AA96" s="22"/>
      <c r="AB96" s="22"/>
      <c r="AC96" s="22">
        <v>14778056</v>
      </c>
      <c r="AD96" s="22">
        <v>3316459</v>
      </c>
      <c r="AE96" s="22">
        <v>1262842</v>
      </c>
      <c r="AF96" s="22"/>
      <c r="AG96" s="22"/>
      <c r="AH96" s="22">
        <v>533243</v>
      </c>
      <c r="AI96" s="22">
        <v>19890600</v>
      </c>
      <c r="AJ96" s="22">
        <v>76631881</v>
      </c>
      <c r="AK96" s="22">
        <v>7805386</v>
      </c>
      <c r="AL96" s="22">
        <v>68826495</v>
      </c>
    </row>
    <row r="97" spans="1:38" x14ac:dyDescent="0.25">
      <c r="A97" s="22" t="s">
        <v>120</v>
      </c>
      <c r="B97" s="22" t="s">
        <v>292</v>
      </c>
      <c r="C97" s="22" t="s">
        <v>311</v>
      </c>
      <c r="D97" s="22" t="s">
        <v>312</v>
      </c>
      <c r="E97" s="22">
        <v>3080725</v>
      </c>
      <c r="F97" s="22">
        <v>0</v>
      </c>
      <c r="G97" s="22">
        <v>4488568</v>
      </c>
      <c r="H97" s="22">
        <v>4295832</v>
      </c>
      <c r="I97" s="22">
        <v>815072</v>
      </c>
      <c r="J97" s="22">
        <v>0</v>
      </c>
      <c r="K97" s="22">
        <v>0</v>
      </c>
      <c r="L97" s="22">
        <v>0</v>
      </c>
      <c r="M97" s="22">
        <v>12680197</v>
      </c>
      <c r="N97" s="22">
        <v>0</v>
      </c>
      <c r="O97" s="22">
        <v>1227011</v>
      </c>
      <c r="P97" s="22">
        <v>281456</v>
      </c>
      <c r="Q97" s="22">
        <v>175611</v>
      </c>
      <c r="R97" s="22">
        <v>19101</v>
      </c>
      <c r="S97" s="22">
        <v>304399</v>
      </c>
      <c r="T97" s="22">
        <v>14687775</v>
      </c>
      <c r="U97" s="22">
        <v>2101197</v>
      </c>
      <c r="V97" s="22">
        <v>0</v>
      </c>
      <c r="W97" s="22">
        <v>1273909</v>
      </c>
      <c r="X97" s="22">
        <v>1020041</v>
      </c>
      <c r="Y97" s="22">
        <v>119544</v>
      </c>
      <c r="Z97" s="22">
        <v>0</v>
      </c>
      <c r="AA97" s="22">
        <v>0</v>
      </c>
      <c r="AB97" s="22">
        <v>0</v>
      </c>
      <c r="AC97" s="22">
        <v>4514691</v>
      </c>
      <c r="AD97" s="22">
        <v>245468</v>
      </c>
      <c r="AE97" s="22">
        <v>146028</v>
      </c>
      <c r="AF97" s="22">
        <v>0</v>
      </c>
      <c r="AG97" s="22">
        <v>3820</v>
      </c>
      <c r="AH97" s="22">
        <v>261952</v>
      </c>
      <c r="AI97" s="22">
        <v>5171959</v>
      </c>
      <c r="AJ97" s="22">
        <v>9515816</v>
      </c>
      <c r="AK97" s="22">
        <v>816492</v>
      </c>
      <c r="AL97" s="22">
        <v>8699324</v>
      </c>
    </row>
    <row r="98" spans="1:38" x14ac:dyDescent="0.25">
      <c r="A98" s="22" t="s">
        <v>120</v>
      </c>
      <c r="B98" s="22" t="s">
        <v>292</v>
      </c>
      <c r="C98" s="22" t="s">
        <v>313</v>
      </c>
      <c r="D98" s="22" t="s">
        <v>314</v>
      </c>
      <c r="E98" s="22">
        <v>17656491</v>
      </c>
      <c r="F98" s="22">
        <v>0</v>
      </c>
      <c r="G98" s="22">
        <v>10461712</v>
      </c>
      <c r="H98" s="22">
        <v>37107858</v>
      </c>
      <c r="I98" s="22">
        <v>1514303</v>
      </c>
      <c r="J98" s="22">
        <v>0</v>
      </c>
      <c r="K98" s="22">
        <v>0</v>
      </c>
      <c r="L98" s="22">
        <v>0</v>
      </c>
      <c r="M98" s="22">
        <v>66740364</v>
      </c>
      <c r="N98" s="22">
        <v>0</v>
      </c>
      <c r="O98" s="22">
        <v>39212383</v>
      </c>
      <c r="P98" s="22">
        <v>2253842</v>
      </c>
      <c r="Q98" s="22">
        <v>6689503</v>
      </c>
      <c r="R98" s="22">
        <v>4519369</v>
      </c>
      <c r="S98" s="22">
        <v>2061863</v>
      </c>
      <c r="T98" s="22">
        <v>121477324</v>
      </c>
      <c r="U98" s="22">
        <v>11444423</v>
      </c>
      <c r="V98" s="22">
        <v>0</v>
      </c>
      <c r="W98" s="22">
        <v>3816280</v>
      </c>
      <c r="X98" s="22">
        <v>17974973</v>
      </c>
      <c r="Y98" s="22">
        <v>451760</v>
      </c>
      <c r="Z98" s="22">
        <v>0</v>
      </c>
      <c r="AA98" s="22">
        <v>0</v>
      </c>
      <c r="AB98" s="22">
        <v>0</v>
      </c>
      <c r="AC98" s="22">
        <v>33687436</v>
      </c>
      <c r="AD98" s="22">
        <v>7655453</v>
      </c>
      <c r="AE98" s="22">
        <v>916058</v>
      </c>
      <c r="AF98" s="22">
        <v>0</v>
      </c>
      <c r="AG98" s="22">
        <v>1240674</v>
      </c>
      <c r="AH98" s="22">
        <v>1058135</v>
      </c>
      <c r="AI98" s="22">
        <v>44557756</v>
      </c>
      <c r="AJ98" s="22">
        <v>76919568</v>
      </c>
      <c r="AK98" s="22">
        <v>3863548</v>
      </c>
      <c r="AL98" s="22">
        <v>73056020</v>
      </c>
    </row>
    <row r="99" spans="1:38" x14ac:dyDescent="0.25">
      <c r="A99" s="22" t="s">
        <v>120</v>
      </c>
      <c r="B99" s="22" t="s">
        <v>292</v>
      </c>
      <c r="C99" s="22" t="s">
        <v>315</v>
      </c>
      <c r="D99" s="22" t="s">
        <v>316</v>
      </c>
      <c r="E99" s="22">
        <v>11338212</v>
      </c>
      <c r="F99" s="22">
        <v>0</v>
      </c>
      <c r="G99" s="22">
        <v>1966969</v>
      </c>
      <c r="H99" s="22">
        <v>1501002</v>
      </c>
      <c r="I99" s="22">
        <v>0</v>
      </c>
      <c r="J99" s="22">
        <v>0</v>
      </c>
      <c r="K99" s="22">
        <v>0</v>
      </c>
      <c r="L99" s="22">
        <v>0</v>
      </c>
      <c r="M99" s="22">
        <v>14806183</v>
      </c>
      <c r="N99" s="22">
        <v>0</v>
      </c>
      <c r="O99" s="22">
        <v>6209649</v>
      </c>
      <c r="P99" s="22">
        <v>1448126</v>
      </c>
      <c r="Q99" s="22">
        <v>228568</v>
      </c>
      <c r="R99" s="22">
        <v>0</v>
      </c>
      <c r="S99" s="22">
        <v>440042</v>
      </c>
      <c r="T99" s="22">
        <v>23132568</v>
      </c>
      <c r="U99" s="22">
        <v>7470286</v>
      </c>
      <c r="V99" s="22">
        <v>0</v>
      </c>
      <c r="W99" s="22">
        <v>519972</v>
      </c>
      <c r="X99" s="22">
        <v>402754</v>
      </c>
      <c r="Y99" s="22">
        <v>0</v>
      </c>
      <c r="Z99" s="22">
        <v>0</v>
      </c>
      <c r="AA99" s="22">
        <v>0</v>
      </c>
      <c r="AB99" s="22">
        <v>0</v>
      </c>
      <c r="AC99" s="22">
        <v>8393012</v>
      </c>
      <c r="AD99" s="22">
        <v>1504398</v>
      </c>
      <c r="AE99" s="22">
        <v>969579</v>
      </c>
      <c r="AF99" s="22">
        <v>0</v>
      </c>
      <c r="AG99" s="22">
        <v>0</v>
      </c>
      <c r="AH99" s="22">
        <v>214956</v>
      </c>
      <c r="AI99" s="22">
        <v>11081945</v>
      </c>
      <c r="AJ99" s="22">
        <v>12050623</v>
      </c>
      <c r="AK99" s="22">
        <v>1928037</v>
      </c>
      <c r="AL99" s="22">
        <v>10122586</v>
      </c>
    </row>
    <row r="100" spans="1:38" x14ac:dyDescent="0.25">
      <c r="A100" s="22" t="s">
        <v>120</v>
      </c>
      <c r="B100" s="22" t="s">
        <v>292</v>
      </c>
      <c r="C100" s="22" t="s">
        <v>317</v>
      </c>
      <c r="D100" s="22" t="s">
        <v>318</v>
      </c>
      <c r="E100" s="22">
        <v>1892878</v>
      </c>
      <c r="F100" s="22">
        <v>0</v>
      </c>
      <c r="G100" s="22">
        <v>1865135</v>
      </c>
      <c r="H100" s="22">
        <v>1358404</v>
      </c>
      <c r="I100" s="22">
        <v>85629</v>
      </c>
      <c r="J100" s="22">
        <v>0</v>
      </c>
      <c r="K100" s="22">
        <v>0</v>
      </c>
      <c r="L100" s="22">
        <v>0</v>
      </c>
      <c r="M100" s="22">
        <v>5202046</v>
      </c>
      <c r="N100" s="22">
        <v>18698</v>
      </c>
      <c r="O100" s="22">
        <v>851018</v>
      </c>
      <c r="P100" s="22">
        <v>655759</v>
      </c>
      <c r="Q100" s="22">
        <v>216476</v>
      </c>
      <c r="R100" s="22">
        <v>172580</v>
      </c>
      <c r="S100" s="22">
        <v>166994</v>
      </c>
      <c r="T100" s="22">
        <v>7283571</v>
      </c>
      <c r="U100" s="22">
        <v>792207</v>
      </c>
      <c r="V100" s="22">
        <v>0</v>
      </c>
      <c r="W100" s="22">
        <v>1222874</v>
      </c>
      <c r="X100" s="22">
        <v>692624</v>
      </c>
      <c r="Y100" s="22">
        <v>74537</v>
      </c>
      <c r="Z100" s="22">
        <v>0</v>
      </c>
      <c r="AA100" s="22">
        <v>0</v>
      </c>
      <c r="AB100" s="22">
        <v>0</v>
      </c>
      <c r="AC100" s="22">
        <v>2782242</v>
      </c>
      <c r="AD100" s="22">
        <v>466158</v>
      </c>
      <c r="AE100" s="22">
        <v>244513</v>
      </c>
      <c r="AF100" s="22">
        <v>0</v>
      </c>
      <c r="AG100" s="22">
        <v>76918</v>
      </c>
      <c r="AH100" s="22">
        <v>103181</v>
      </c>
      <c r="AI100" s="22">
        <v>3673012</v>
      </c>
      <c r="AJ100" s="22">
        <v>3610559</v>
      </c>
      <c r="AK100" s="22">
        <v>600351</v>
      </c>
      <c r="AL100" s="22">
        <v>3010208</v>
      </c>
    </row>
    <row r="101" spans="1:38" x14ac:dyDescent="0.25">
      <c r="A101" s="22" t="s">
        <v>120</v>
      </c>
      <c r="B101" s="22" t="s">
        <v>292</v>
      </c>
      <c r="C101" s="22" t="s">
        <v>319</v>
      </c>
      <c r="D101" s="22" t="s">
        <v>320</v>
      </c>
      <c r="E101" s="22">
        <v>6337012</v>
      </c>
      <c r="F101" s="22">
        <v>0</v>
      </c>
      <c r="G101" s="22">
        <v>337565</v>
      </c>
      <c r="H101" s="22">
        <v>2632190</v>
      </c>
      <c r="I101" s="22">
        <v>167629</v>
      </c>
      <c r="J101" s="22">
        <v>0</v>
      </c>
      <c r="K101" s="22">
        <v>0</v>
      </c>
      <c r="L101" s="22">
        <v>0</v>
      </c>
      <c r="M101" s="22">
        <v>9474396</v>
      </c>
      <c r="N101" s="22">
        <v>18640</v>
      </c>
      <c r="O101" s="22">
        <v>1116217</v>
      </c>
      <c r="P101" s="22">
        <v>308634</v>
      </c>
      <c r="Q101" s="22">
        <v>1274989</v>
      </c>
      <c r="R101" s="22">
        <v>491349</v>
      </c>
      <c r="S101" s="22">
        <v>160765</v>
      </c>
      <c r="T101" s="22">
        <v>12844990</v>
      </c>
      <c r="U101" s="22">
        <v>3270626</v>
      </c>
      <c r="V101" s="22">
        <v>0</v>
      </c>
      <c r="W101" s="22">
        <v>139750</v>
      </c>
      <c r="X101" s="22">
        <v>1842742</v>
      </c>
      <c r="Y101" s="22">
        <v>67052</v>
      </c>
      <c r="Z101" s="22">
        <v>0</v>
      </c>
      <c r="AA101" s="22">
        <v>0</v>
      </c>
      <c r="AB101" s="22">
        <v>0</v>
      </c>
      <c r="AC101" s="22">
        <v>5320170</v>
      </c>
      <c r="AD101" s="22">
        <v>620775</v>
      </c>
      <c r="AE101" s="22">
        <v>186409</v>
      </c>
      <c r="AF101" s="22">
        <v>0</v>
      </c>
      <c r="AG101" s="22">
        <v>147194</v>
      </c>
      <c r="AH101" s="22">
        <v>104062</v>
      </c>
      <c r="AI101" s="22">
        <v>6378610</v>
      </c>
      <c r="AJ101" s="22">
        <v>6466380</v>
      </c>
      <c r="AK101" s="22">
        <v>0</v>
      </c>
      <c r="AL101" s="22">
        <v>6466380</v>
      </c>
    </row>
    <row r="102" spans="1:38" x14ac:dyDescent="0.25">
      <c r="A102" s="22" t="s">
        <v>120</v>
      </c>
      <c r="B102" s="22" t="s">
        <v>292</v>
      </c>
      <c r="C102" s="22" t="s">
        <v>321</v>
      </c>
      <c r="D102" s="22" t="s">
        <v>322</v>
      </c>
      <c r="E102" s="22">
        <v>5377395</v>
      </c>
      <c r="F102" s="22">
        <v>0</v>
      </c>
      <c r="G102" s="22">
        <v>3521947</v>
      </c>
      <c r="H102" s="22">
        <v>1426785</v>
      </c>
      <c r="I102" s="22">
        <v>370131</v>
      </c>
      <c r="J102" s="22">
        <v>0</v>
      </c>
      <c r="K102" s="22">
        <v>0</v>
      </c>
      <c r="L102" s="22">
        <v>0</v>
      </c>
      <c r="M102" s="22">
        <v>10696258</v>
      </c>
      <c r="N102" s="22">
        <v>0</v>
      </c>
      <c r="O102" s="22">
        <v>4241006</v>
      </c>
      <c r="P102" s="22">
        <v>1743974</v>
      </c>
      <c r="Q102" s="22">
        <v>535208</v>
      </c>
      <c r="R102" s="22">
        <v>150641</v>
      </c>
      <c r="S102" s="22">
        <v>1104149</v>
      </c>
      <c r="T102" s="22">
        <v>18471236</v>
      </c>
      <c r="U102" s="22">
        <v>107548</v>
      </c>
      <c r="V102" s="22">
        <v>0</v>
      </c>
      <c r="W102" s="22">
        <v>70415</v>
      </c>
      <c r="X102" s="22">
        <v>28536</v>
      </c>
      <c r="Y102" s="22">
        <v>7402</v>
      </c>
      <c r="Z102" s="22">
        <v>0</v>
      </c>
      <c r="AA102" s="22">
        <v>0</v>
      </c>
      <c r="AB102" s="22">
        <v>0</v>
      </c>
      <c r="AC102" s="22">
        <v>213901</v>
      </c>
      <c r="AD102" s="22">
        <v>96650</v>
      </c>
      <c r="AE102" s="22">
        <v>105933</v>
      </c>
      <c r="AF102" s="22">
        <v>0</v>
      </c>
      <c r="AG102" s="22">
        <v>3427</v>
      </c>
      <c r="AH102" s="22">
        <v>54347</v>
      </c>
      <c r="AI102" s="22">
        <v>474258</v>
      </c>
      <c r="AJ102" s="22">
        <v>17996978</v>
      </c>
      <c r="AK102" s="22">
        <v>1657156</v>
      </c>
      <c r="AL102" s="22">
        <v>16339822</v>
      </c>
    </row>
    <row r="103" spans="1:38" x14ac:dyDescent="0.25">
      <c r="A103" s="22" t="s">
        <v>120</v>
      </c>
      <c r="B103" s="22" t="s">
        <v>292</v>
      </c>
      <c r="C103" s="22" t="s">
        <v>323</v>
      </c>
      <c r="D103" s="22" t="s">
        <v>324</v>
      </c>
      <c r="E103" s="22">
        <v>4184597</v>
      </c>
      <c r="F103" s="22">
        <v>0</v>
      </c>
      <c r="G103" s="22">
        <v>1470598</v>
      </c>
      <c r="H103" s="22">
        <v>3627932</v>
      </c>
      <c r="I103" s="22">
        <v>1281569</v>
      </c>
      <c r="J103" s="22">
        <v>0</v>
      </c>
      <c r="K103" s="22">
        <v>0</v>
      </c>
      <c r="L103" s="22">
        <v>0</v>
      </c>
      <c r="M103" s="22">
        <v>10564696</v>
      </c>
      <c r="N103" s="22">
        <v>0</v>
      </c>
      <c r="O103" s="22">
        <v>5075672</v>
      </c>
      <c r="P103" s="22">
        <v>1169767</v>
      </c>
      <c r="Q103" s="22">
        <v>1134561</v>
      </c>
      <c r="R103" s="22">
        <v>51695</v>
      </c>
      <c r="S103" s="22">
        <v>782370</v>
      </c>
      <c r="T103" s="22">
        <v>18778761</v>
      </c>
      <c r="U103" s="22">
        <v>2531773</v>
      </c>
      <c r="V103" s="22">
        <v>0</v>
      </c>
      <c r="W103" s="22">
        <v>889744</v>
      </c>
      <c r="X103" s="22">
        <v>2194979</v>
      </c>
      <c r="Y103" s="22">
        <v>775378</v>
      </c>
      <c r="Z103" s="22">
        <v>0</v>
      </c>
      <c r="AA103" s="22">
        <v>0</v>
      </c>
      <c r="AB103" s="22">
        <v>0</v>
      </c>
      <c r="AC103" s="22">
        <v>6391874</v>
      </c>
      <c r="AD103" s="22">
        <v>3170505</v>
      </c>
      <c r="AE103" s="22">
        <v>479066</v>
      </c>
      <c r="AF103" s="22">
        <v>0</v>
      </c>
      <c r="AG103" s="22">
        <v>15508</v>
      </c>
      <c r="AH103" s="22">
        <v>197789</v>
      </c>
      <c r="AI103" s="22">
        <v>10254742</v>
      </c>
      <c r="AJ103" s="22">
        <v>8524019</v>
      </c>
      <c r="AK103" s="22">
        <v>2728173</v>
      </c>
      <c r="AL103" s="22">
        <v>5795846</v>
      </c>
    </row>
    <row r="104" spans="1:38" x14ac:dyDescent="0.25">
      <c r="A104" s="22" t="s">
        <v>120</v>
      </c>
      <c r="B104" s="22" t="s">
        <v>292</v>
      </c>
      <c r="C104" s="22" t="s">
        <v>325</v>
      </c>
      <c r="D104" s="22" t="s">
        <v>326</v>
      </c>
      <c r="E104" s="22">
        <v>78988428</v>
      </c>
      <c r="F104" s="22"/>
      <c r="G104" s="22">
        <v>54732601</v>
      </c>
      <c r="H104" s="22">
        <v>14666883</v>
      </c>
      <c r="I104" s="22">
        <v>14824379</v>
      </c>
      <c r="J104" s="22"/>
      <c r="K104" s="22"/>
      <c r="L104" s="22"/>
      <c r="M104" s="22">
        <v>163212291</v>
      </c>
      <c r="N104" s="22"/>
      <c r="O104" s="22">
        <v>24505840</v>
      </c>
      <c r="P104" s="22">
        <v>7290322</v>
      </c>
      <c r="Q104" s="22">
        <v>45937831</v>
      </c>
      <c r="R104" s="22">
        <v>9077455</v>
      </c>
      <c r="S104" s="22">
        <v>3708977</v>
      </c>
      <c r="T104" s="22">
        <v>253732716</v>
      </c>
      <c r="U104" s="22">
        <v>19734779</v>
      </c>
      <c r="V104" s="22"/>
      <c r="W104" s="22">
        <v>10653207</v>
      </c>
      <c r="X104" s="22">
        <v>7352642</v>
      </c>
      <c r="Y104" s="22">
        <v>3250318</v>
      </c>
      <c r="Z104" s="22"/>
      <c r="AA104" s="22"/>
      <c r="AB104" s="22"/>
      <c r="AC104" s="22">
        <v>40990946</v>
      </c>
      <c r="AD104" s="22">
        <v>5309001</v>
      </c>
      <c r="AE104" s="22">
        <v>3311159</v>
      </c>
      <c r="AF104" s="22"/>
      <c r="AG104" s="22">
        <v>3516992</v>
      </c>
      <c r="AH104" s="22">
        <v>1438634</v>
      </c>
      <c r="AI104" s="22">
        <v>54566732</v>
      </c>
      <c r="AJ104" s="22">
        <v>199165984</v>
      </c>
      <c r="AK104" s="22">
        <v>13899927</v>
      </c>
      <c r="AL104" s="22">
        <v>185266057</v>
      </c>
    </row>
    <row r="105" spans="1:38" x14ac:dyDescent="0.25">
      <c r="A105" s="22" t="s">
        <v>120</v>
      </c>
      <c r="B105" s="22" t="s">
        <v>292</v>
      </c>
      <c r="C105" s="22" t="s">
        <v>327</v>
      </c>
      <c r="D105" s="22" t="s">
        <v>328</v>
      </c>
      <c r="E105" s="22">
        <v>21277295</v>
      </c>
      <c r="F105" s="22">
        <v>0</v>
      </c>
      <c r="G105" s="22">
        <v>18866287</v>
      </c>
      <c r="H105" s="22">
        <v>11572491</v>
      </c>
      <c r="I105" s="22">
        <v>2797832</v>
      </c>
      <c r="J105" s="22">
        <v>0</v>
      </c>
      <c r="K105" s="22">
        <v>2787467</v>
      </c>
      <c r="L105" s="22">
        <v>0</v>
      </c>
      <c r="M105" s="22">
        <v>57301372</v>
      </c>
      <c r="N105" s="22">
        <v>0</v>
      </c>
      <c r="O105" s="22">
        <v>6640750</v>
      </c>
      <c r="P105" s="22">
        <v>2531471</v>
      </c>
      <c r="Q105" s="22">
        <v>1999857</v>
      </c>
      <c r="R105" s="22">
        <v>1400271</v>
      </c>
      <c r="S105" s="22">
        <v>536855</v>
      </c>
      <c r="T105" s="22">
        <v>70410576</v>
      </c>
      <c r="U105" s="22">
        <v>11983558</v>
      </c>
      <c r="V105" s="22">
        <v>0</v>
      </c>
      <c r="W105" s="22">
        <v>7610355</v>
      </c>
      <c r="X105" s="22">
        <v>4654117</v>
      </c>
      <c r="Y105" s="22">
        <v>889313</v>
      </c>
      <c r="Z105" s="22">
        <v>0</v>
      </c>
      <c r="AA105" s="22">
        <v>1143925</v>
      </c>
      <c r="AB105" s="22">
        <v>0</v>
      </c>
      <c r="AC105" s="22">
        <v>26281268</v>
      </c>
      <c r="AD105" s="22">
        <v>2521121</v>
      </c>
      <c r="AE105" s="22">
        <v>885976</v>
      </c>
      <c r="AF105" s="22">
        <v>0</v>
      </c>
      <c r="AG105" s="22">
        <v>250246</v>
      </c>
      <c r="AH105" s="22">
        <v>409511</v>
      </c>
      <c r="AI105" s="22">
        <v>30348122</v>
      </c>
      <c r="AJ105" s="22">
        <v>40062454</v>
      </c>
      <c r="AK105" s="22">
        <v>0</v>
      </c>
      <c r="AL105" s="22">
        <v>40062454</v>
      </c>
    </row>
    <row r="106" spans="1:38" x14ac:dyDescent="0.25">
      <c r="A106" s="22" t="s">
        <v>120</v>
      </c>
      <c r="B106" s="22" t="s">
        <v>292</v>
      </c>
      <c r="C106" s="22" t="s">
        <v>329</v>
      </c>
      <c r="D106" s="22" t="s">
        <v>330</v>
      </c>
      <c r="E106" s="22">
        <v>16169150</v>
      </c>
      <c r="F106" s="22">
        <v>0</v>
      </c>
      <c r="G106" s="22">
        <v>7352604</v>
      </c>
      <c r="H106" s="22">
        <v>8284483</v>
      </c>
      <c r="I106" s="22">
        <v>2384157</v>
      </c>
      <c r="J106" s="22">
        <v>0</v>
      </c>
      <c r="K106" s="22">
        <v>0</v>
      </c>
      <c r="L106" s="22">
        <v>0</v>
      </c>
      <c r="M106" s="22">
        <v>34190394</v>
      </c>
      <c r="N106" s="22">
        <v>0</v>
      </c>
      <c r="O106" s="22">
        <v>7011937</v>
      </c>
      <c r="P106" s="22">
        <v>989213</v>
      </c>
      <c r="Q106" s="22">
        <v>2643460</v>
      </c>
      <c r="R106" s="22">
        <v>405849</v>
      </c>
      <c r="S106" s="22">
        <v>515352</v>
      </c>
      <c r="T106" s="22">
        <v>45756205</v>
      </c>
      <c r="U106" s="22">
        <v>5607852</v>
      </c>
      <c r="V106" s="22">
        <v>0</v>
      </c>
      <c r="W106" s="22">
        <v>1183299</v>
      </c>
      <c r="X106" s="22">
        <v>2631752</v>
      </c>
      <c r="Y106" s="22">
        <v>221713</v>
      </c>
      <c r="Z106" s="22">
        <v>0</v>
      </c>
      <c r="AA106" s="22">
        <v>0</v>
      </c>
      <c r="AB106" s="22">
        <v>0</v>
      </c>
      <c r="AC106" s="22">
        <v>9644616</v>
      </c>
      <c r="AD106" s="22">
        <v>1145641</v>
      </c>
      <c r="AE106" s="22">
        <v>236808</v>
      </c>
      <c r="AF106" s="22">
        <v>0</v>
      </c>
      <c r="AG106" s="22">
        <v>208163</v>
      </c>
      <c r="AH106" s="22">
        <v>102472</v>
      </c>
      <c r="AI106" s="22">
        <v>11337700</v>
      </c>
      <c r="AJ106" s="22">
        <v>34418505</v>
      </c>
      <c r="AK106" s="22">
        <v>2269337</v>
      </c>
      <c r="AL106" s="22">
        <v>32149168</v>
      </c>
    </row>
    <row r="107" spans="1:38" x14ac:dyDescent="0.25">
      <c r="A107" s="22" t="s">
        <v>120</v>
      </c>
      <c r="B107" s="22" t="s">
        <v>292</v>
      </c>
      <c r="C107" s="22" t="s">
        <v>331</v>
      </c>
      <c r="D107" s="22" t="s">
        <v>332</v>
      </c>
      <c r="E107" s="22">
        <v>3029093</v>
      </c>
      <c r="F107" s="22">
        <v>0</v>
      </c>
      <c r="G107" s="22">
        <v>1664217</v>
      </c>
      <c r="H107" s="22">
        <v>1325887</v>
      </c>
      <c r="I107" s="22">
        <v>0</v>
      </c>
      <c r="J107" s="22">
        <v>0</v>
      </c>
      <c r="K107" s="22">
        <v>0</v>
      </c>
      <c r="L107" s="22">
        <v>566072</v>
      </c>
      <c r="M107" s="22">
        <v>6585269</v>
      </c>
      <c r="N107" s="22">
        <v>0</v>
      </c>
      <c r="O107" s="22">
        <v>4247203</v>
      </c>
      <c r="P107" s="22">
        <v>704383</v>
      </c>
      <c r="Q107" s="22">
        <v>769779</v>
      </c>
      <c r="R107" s="22">
        <v>333230</v>
      </c>
      <c r="S107" s="22">
        <v>333100</v>
      </c>
      <c r="T107" s="22">
        <v>12972964</v>
      </c>
      <c r="U107" s="22">
        <v>2165379</v>
      </c>
      <c r="V107" s="22">
        <v>0</v>
      </c>
      <c r="W107" s="22">
        <v>650868</v>
      </c>
      <c r="X107" s="22">
        <v>750956</v>
      </c>
      <c r="Y107" s="22">
        <v>0</v>
      </c>
      <c r="Z107" s="22">
        <v>0</v>
      </c>
      <c r="AA107" s="22">
        <v>0</v>
      </c>
      <c r="AB107" s="22">
        <v>318357</v>
      </c>
      <c r="AC107" s="22">
        <v>3885560</v>
      </c>
      <c r="AD107" s="22">
        <v>2314246</v>
      </c>
      <c r="AE107" s="22">
        <v>409813</v>
      </c>
      <c r="AF107" s="22">
        <v>0</v>
      </c>
      <c r="AG107" s="22">
        <v>194004</v>
      </c>
      <c r="AH107" s="22">
        <v>199143</v>
      </c>
      <c r="AI107" s="22">
        <v>7002766</v>
      </c>
      <c r="AJ107" s="22">
        <v>5970198</v>
      </c>
      <c r="AK107" s="22">
        <v>1884558</v>
      </c>
      <c r="AL107" s="22">
        <v>4085640</v>
      </c>
    </row>
    <row r="108" spans="1:38" x14ac:dyDescent="0.25">
      <c r="A108" s="22" t="s">
        <v>120</v>
      </c>
      <c r="B108" s="22" t="s">
        <v>292</v>
      </c>
      <c r="C108" s="22" t="s">
        <v>333</v>
      </c>
      <c r="D108" s="22" t="s">
        <v>334</v>
      </c>
      <c r="E108" s="22">
        <v>39727454</v>
      </c>
      <c r="F108" s="22">
        <v>0</v>
      </c>
      <c r="G108" s="22">
        <v>24034747</v>
      </c>
      <c r="H108" s="22">
        <v>21916131</v>
      </c>
      <c r="I108" s="22">
        <v>0</v>
      </c>
      <c r="J108" s="22">
        <v>0</v>
      </c>
      <c r="K108" s="22">
        <v>0</v>
      </c>
      <c r="L108" s="22">
        <v>0</v>
      </c>
      <c r="M108" s="22">
        <v>85678332</v>
      </c>
      <c r="N108" s="22">
        <v>0</v>
      </c>
      <c r="O108" s="22">
        <v>10627794</v>
      </c>
      <c r="P108" s="22">
        <v>2426470</v>
      </c>
      <c r="Q108" s="22">
        <v>12252638</v>
      </c>
      <c r="R108" s="22">
        <v>2701341</v>
      </c>
      <c r="S108" s="22">
        <v>1916117</v>
      </c>
      <c r="T108" s="22">
        <v>115602692</v>
      </c>
      <c r="U108" s="22">
        <v>12246413</v>
      </c>
      <c r="V108" s="22">
        <v>0</v>
      </c>
      <c r="W108" s="22">
        <v>2470283</v>
      </c>
      <c r="X108" s="22">
        <v>2429833</v>
      </c>
      <c r="Y108" s="22">
        <v>0</v>
      </c>
      <c r="Z108" s="22">
        <v>0</v>
      </c>
      <c r="AA108" s="22">
        <v>0</v>
      </c>
      <c r="AB108" s="22">
        <v>0</v>
      </c>
      <c r="AC108" s="22">
        <v>17146529</v>
      </c>
      <c r="AD108" s="22">
        <v>1882171</v>
      </c>
      <c r="AE108" s="22">
        <v>576976</v>
      </c>
      <c r="AF108" s="22">
        <v>0</v>
      </c>
      <c r="AG108" s="22">
        <v>251729</v>
      </c>
      <c r="AH108" s="22">
        <v>505022</v>
      </c>
      <c r="AI108" s="22">
        <v>20362427</v>
      </c>
      <c r="AJ108" s="22">
        <v>95240265</v>
      </c>
      <c r="AK108" s="22">
        <v>15354139</v>
      </c>
      <c r="AL108" s="22">
        <v>79886126</v>
      </c>
    </row>
    <row r="109" spans="1:38" x14ac:dyDescent="0.25">
      <c r="A109" s="22" t="s">
        <v>120</v>
      </c>
      <c r="B109" s="22" t="s">
        <v>292</v>
      </c>
      <c r="C109" s="22" t="s">
        <v>335</v>
      </c>
      <c r="D109" s="22" t="s">
        <v>336</v>
      </c>
      <c r="E109" s="22">
        <v>22655482</v>
      </c>
      <c r="F109" s="22">
        <v>0</v>
      </c>
      <c r="G109" s="22">
        <v>9747280</v>
      </c>
      <c r="H109" s="22">
        <v>8821057</v>
      </c>
      <c r="I109" s="22">
        <v>1795883</v>
      </c>
      <c r="J109" s="22">
        <v>0</v>
      </c>
      <c r="K109" s="22">
        <v>0</v>
      </c>
      <c r="L109" s="22">
        <v>0</v>
      </c>
      <c r="M109" s="22">
        <v>43019702</v>
      </c>
      <c r="N109" s="22">
        <v>7071455</v>
      </c>
      <c r="O109" s="22">
        <v>11023680</v>
      </c>
      <c r="P109" s="22">
        <v>1097306</v>
      </c>
      <c r="Q109" s="22">
        <v>977939</v>
      </c>
      <c r="R109" s="22">
        <v>420239</v>
      </c>
      <c r="S109" s="22">
        <v>1172156</v>
      </c>
      <c r="T109" s="22">
        <v>64782477</v>
      </c>
      <c r="U109" s="22">
        <v>11727348</v>
      </c>
      <c r="V109" s="22">
        <v>0</v>
      </c>
      <c r="W109" s="22">
        <v>2648265</v>
      </c>
      <c r="X109" s="22">
        <v>3438495</v>
      </c>
      <c r="Y109" s="22">
        <v>786820</v>
      </c>
      <c r="Z109" s="22">
        <v>0</v>
      </c>
      <c r="AA109" s="22">
        <v>0</v>
      </c>
      <c r="AB109" s="22">
        <v>0</v>
      </c>
      <c r="AC109" s="22">
        <v>18600928</v>
      </c>
      <c r="AD109" s="22">
        <v>4560275</v>
      </c>
      <c r="AE109" s="22">
        <v>349686</v>
      </c>
      <c r="AF109" s="22">
        <v>0</v>
      </c>
      <c r="AG109" s="22">
        <v>59356</v>
      </c>
      <c r="AH109" s="22">
        <v>531727</v>
      </c>
      <c r="AI109" s="22">
        <v>24101972</v>
      </c>
      <c r="AJ109" s="22">
        <v>40680505</v>
      </c>
      <c r="AK109" s="22">
        <v>4955232</v>
      </c>
      <c r="AL109" s="22">
        <v>35725273</v>
      </c>
    </row>
    <row r="110" spans="1:38" x14ac:dyDescent="0.25">
      <c r="A110" s="22" t="s">
        <v>120</v>
      </c>
      <c r="B110" s="22" t="s">
        <v>292</v>
      </c>
      <c r="C110" s="22" t="s">
        <v>337</v>
      </c>
      <c r="D110" s="22" t="s">
        <v>338</v>
      </c>
      <c r="E110" s="22">
        <v>15713681</v>
      </c>
      <c r="F110" s="22">
        <v>0</v>
      </c>
      <c r="G110" s="22">
        <v>20919088</v>
      </c>
      <c r="H110" s="22">
        <v>28320335</v>
      </c>
      <c r="I110" s="22">
        <v>11353133</v>
      </c>
      <c r="J110" s="22">
        <v>227452</v>
      </c>
      <c r="K110" s="22">
        <v>0</v>
      </c>
      <c r="L110" s="22">
        <v>0</v>
      </c>
      <c r="M110" s="22">
        <v>76533689</v>
      </c>
      <c r="N110" s="22">
        <v>0</v>
      </c>
      <c r="O110" s="22">
        <v>6114211</v>
      </c>
      <c r="P110" s="22">
        <v>1275293</v>
      </c>
      <c r="Q110" s="22">
        <v>11196972</v>
      </c>
      <c r="R110" s="22">
        <v>1145975</v>
      </c>
      <c r="S110" s="22">
        <v>2815464</v>
      </c>
      <c r="T110" s="22">
        <v>99081604</v>
      </c>
      <c r="U110" s="22">
        <v>7332461</v>
      </c>
      <c r="V110" s="22">
        <v>0</v>
      </c>
      <c r="W110" s="22">
        <v>5185336</v>
      </c>
      <c r="X110" s="22">
        <v>7855405</v>
      </c>
      <c r="Y110" s="22">
        <v>1844506</v>
      </c>
      <c r="Z110" s="22">
        <v>146982</v>
      </c>
      <c r="AA110" s="22">
        <v>0</v>
      </c>
      <c r="AB110" s="22">
        <v>0</v>
      </c>
      <c r="AC110" s="22">
        <v>22364690</v>
      </c>
      <c r="AD110" s="22">
        <v>4531798</v>
      </c>
      <c r="AE110" s="22">
        <v>831045</v>
      </c>
      <c r="AF110" s="22">
        <v>0</v>
      </c>
      <c r="AG110" s="22">
        <v>468677</v>
      </c>
      <c r="AH110" s="22">
        <v>1125770</v>
      </c>
      <c r="AI110" s="22">
        <v>29321980</v>
      </c>
      <c r="AJ110" s="22">
        <v>69759624</v>
      </c>
      <c r="AK110" s="22">
        <v>5504130</v>
      </c>
      <c r="AL110" s="22">
        <v>64255494</v>
      </c>
    </row>
    <row r="111" spans="1:38" x14ac:dyDescent="0.25">
      <c r="A111" s="22" t="s">
        <v>120</v>
      </c>
      <c r="B111" s="22" t="s">
        <v>292</v>
      </c>
      <c r="C111" s="22" t="s">
        <v>339</v>
      </c>
      <c r="D111" s="22" t="s">
        <v>340</v>
      </c>
      <c r="E111" s="22">
        <v>5732410</v>
      </c>
      <c r="F111" s="22">
        <v>0</v>
      </c>
      <c r="G111" s="22">
        <v>4585154</v>
      </c>
      <c r="H111" s="22">
        <v>802638</v>
      </c>
      <c r="I111" s="22">
        <v>0</v>
      </c>
      <c r="J111" s="22">
        <v>0</v>
      </c>
      <c r="K111" s="22">
        <v>0</v>
      </c>
      <c r="L111" s="22">
        <v>0</v>
      </c>
      <c r="M111" s="22">
        <v>11120202</v>
      </c>
      <c r="N111" s="22">
        <v>0</v>
      </c>
      <c r="O111" s="22">
        <v>4920114</v>
      </c>
      <c r="P111" s="22">
        <v>263454</v>
      </c>
      <c r="Q111" s="22">
        <v>240393</v>
      </c>
      <c r="R111" s="22">
        <v>45145</v>
      </c>
      <c r="S111" s="22">
        <v>455658</v>
      </c>
      <c r="T111" s="22">
        <v>17044966</v>
      </c>
      <c r="U111" s="22">
        <v>3799746</v>
      </c>
      <c r="V111" s="22">
        <v>0</v>
      </c>
      <c r="W111" s="22">
        <v>1237113</v>
      </c>
      <c r="X111" s="22">
        <v>86880</v>
      </c>
      <c r="Y111" s="22">
        <v>0</v>
      </c>
      <c r="Z111" s="22">
        <v>0</v>
      </c>
      <c r="AA111" s="22">
        <v>0</v>
      </c>
      <c r="AB111" s="22">
        <v>0</v>
      </c>
      <c r="AC111" s="22">
        <v>5123739</v>
      </c>
      <c r="AD111" s="22">
        <v>1995682</v>
      </c>
      <c r="AE111" s="22">
        <v>143117</v>
      </c>
      <c r="AF111" s="22">
        <v>0</v>
      </c>
      <c r="AG111" s="22">
        <v>24211</v>
      </c>
      <c r="AH111" s="22">
        <v>168029</v>
      </c>
      <c r="AI111" s="22">
        <v>7454778</v>
      </c>
      <c r="AJ111" s="22">
        <v>9590188</v>
      </c>
      <c r="AK111" s="22">
        <v>629799</v>
      </c>
      <c r="AL111" s="22">
        <v>8960389</v>
      </c>
    </row>
    <row r="112" spans="1:38" x14ac:dyDescent="0.25">
      <c r="A112" s="22" t="s">
        <v>120</v>
      </c>
      <c r="B112" s="22" t="s">
        <v>292</v>
      </c>
      <c r="C112" s="22" t="s">
        <v>341</v>
      </c>
      <c r="D112" s="22" t="s">
        <v>342</v>
      </c>
      <c r="E112" s="22">
        <v>36312495</v>
      </c>
      <c r="F112" s="22"/>
      <c r="G112" s="22">
        <v>54595870</v>
      </c>
      <c r="H112" s="22">
        <v>20214522</v>
      </c>
      <c r="I112" s="22">
        <v>17367722</v>
      </c>
      <c r="J112" s="22"/>
      <c r="K112" s="22"/>
      <c r="L112" s="22"/>
      <c r="M112" s="22">
        <v>128490609</v>
      </c>
      <c r="N112" s="22">
        <v>6134532</v>
      </c>
      <c r="O112" s="22">
        <v>34412614</v>
      </c>
      <c r="P112" s="22">
        <v>3673230</v>
      </c>
      <c r="Q112" s="22">
        <v>43298238</v>
      </c>
      <c r="R112" s="22">
        <v>4893494</v>
      </c>
      <c r="S112" s="22">
        <v>4963718</v>
      </c>
      <c r="T112" s="22">
        <v>225866435</v>
      </c>
      <c r="U112" s="22">
        <v>12840846</v>
      </c>
      <c r="V112" s="22"/>
      <c r="W112" s="22">
        <v>10449344</v>
      </c>
      <c r="X112" s="22">
        <v>3743544</v>
      </c>
      <c r="Y112" s="22">
        <v>2628196</v>
      </c>
      <c r="Z112" s="22"/>
      <c r="AA112" s="22"/>
      <c r="AB112" s="22"/>
      <c r="AC112" s="22">
        <v>29661930</v>
      </c>
      <c r="AD112" s="22">
        <v>5542860</v>
      </c>
      <c r="AE112" s="22">
        <v>2139266</v>
      </c>
      <c r="AF112" s="22"/>
      <c r="AG112" s="22">
        <v>3171303</v>
      </c>
      <c r="AH112" s="22">
        <v>2238344</v>
      </c>
      <c r="AI112" s="22">
        <v>42753703</v>
      </c>
      <c r="AJ112" s="22">
        <v>183112732</v>
      </c>
      <c r="AK112" s="22">
        <v>18362304</v>
      </c>
      <c r="AL112" s="22">
        <v>164750428</v>
      </c>
    </row>
    <row r="113" spans="1:38" x14ac:dyDescent="0.25">
      <c r="A113" s="22" t="s">
        <v>120</v>
      </c>
      <c r="B113" s="22" t="s">
        <v>292</v>
      </c>
      <c r="C113" s="22" t="s">
        <v>343</v>
      </c>
      <c r="D113" s="22" t="s">
        <v>344</v>
      </c>
      <c r="E113" s="22">
        <v>8974800</v>
      </c>
      <c r="F113" s="22">
        <v>0</v>
      </c>
      <c r="G113" s="22">
        <v>2456447</v>
      </c>
      <c r="H113" s="22">
        <v>364044</v>
      </c>
      <c r="I113" s="22">
        <v>31477</v>
      </c>
      <c r="J113" s="22">
        <v>0</v>
      </c>
      <c r="K113" s="22">
        <v>0</v>
      </c>
      <c r="L113" s="22">
        <v>0</v>
      </c>
      <c r="M113" s="22">
        <v>11826768</v>
      </c>
      <c r="N113" s="22">
        <v>0</v>
      </c>
      <c r="O113" s="22">
        <v>1039533</v>
      </c>
      <c r="P113" s="22">
        <v>508198</v>
      </c>
      <c r="Q113" s="22">
        <v>185845</v>
      </c>
      <c r="R113" s="22">
        <v>250986</v>
      </c>
      <c r="S113" s="22">
        <v>404630</v>
      </c>
      <c r="T113" s="22">
        <v>14215960</v>
      </c>
      <c r="U113" s="22">
        <v>6991194</v>
      </c>
      <c r="V113" s="22">
        <v>0</v>
      </c>
      <c r="W113" s="22">
        <v>917051</v>
      </c>
      <c r="X113" s="22">
        <v>237842</v>
      </c>
      <c r="Y113" s="22">
        <v>20565</v>
      </c>
      <c r="Z113" s="22">
        <v>0</v>
      </c>
      <c r="AA113" s="22">
        <v>0</v>
      </c>
      <c r="AB113" s="22">
        <v>0</v>
      </c>
      <c r="AC113" s="22">
        <v>8166652</v>
      </c>
      <c r="AD113" s="22">
        <v>236976</v>
      </c>
      <c r="AE113" s="22">
        <v>317109</v>
      </c>
      <c r="AF113" s="22">
        <v>0</v>
      </c>
      <c r="AG113" s="22">
        <v>114351</v>
      </c>
      <c r="AH113" s="22">
        <v>155754</v>
      </c>
      <c r="AI113" s="22">
        <v>8990842</v>
      </c>
      <c r="AJ113" s="22">
        <v>5225118</v>
      </c>
      <c r="AK113" s="22">
        <v>0</v>
      </c>
      <c r="AL113" s="22">
        <v>5225118</v>
      </c>
    </row>
    <row r="114" spans="1:38" x14ac:dyDescent="0.25">
      <c r="A114" s="22" t="s">
        <v>120</v>
      </c>
      <c r="B114" s="22" t="s">
        <v>292</v>
      </c>
      <c r="C114" s="22" t="s">
        <v>345</v>
      </c>
      <c r="D114" s="22" t="s">
        <v>346</v>
      </c>
      <c r="E114" s="22">
        <v>7375357</v>
      </c>
      <c r="F114" s="22">
        <v>0</v>
      </c>
      <c r="G114" s="22">
        <v>4727942</v>
      </c>
      <c r="H114" s="22">
        <v>7512885</v>
      </c>
      <c r="I114" s="22">
        <v>1580394</v>
      </c>
      <c r="J114" s="22">
        <v>0</v>
      </c>
      <c r="K114" s="22">
        <v>0</v>
      </c>
      <c r="L114" s="22">
        <v>0</v>
      </c>
      <c r="M114" s="22">
        <v>21196578</v>
      </c>
      <c r="N114" s="22">
        <v>14546</v>
      </c>
      <c r="O114" s="22">
        <v>2421017</v>
      </c>
      <c r="P114" s="22">
        <v>1577176</v>
      </c>
      <c r="Q114" s="22">
        <v>1837903</v>
      </c>
      <c r="R114" s="22">
        <v>1124740</v>
      </c>
      <c r="S114" s="22">
        <v>781991</v>
      </c>
      <c r="T114" s="22">
        <v>28953951</v>
      </c>
      <c r="U114" s="22">
        <v>4664251</v>
      </c>
      <c r="V114" s="22">
        <v>0</v>
      </c>
      <c r="W114" s="22">
        <v>1025801</v>
      </c>
      <c r="X114" s="22">
        <v>2180252</v>
      </c>
      <c r="Y114" s="22">
        <v>134784</v>
      </c>
      <c r="Z114" s="22">
        <v>0</v>
      </c>
      <c r="AA114" s="22">
        <v>0</v>
      </c>
      <c r="AB114" s="22">
        <v>0</v>
      </c>
      <c r="AC114" s="22">
        <v>8005088</v>
      </c>
      <c r="AD114" s="22">
        <v>886685</v>
      </c>
      <c r="AE114" s="22">
        <v>462422</v>
      </c>
      <c r="AF114" s="22">
        <v>0</v>
      </c>
      <c r="AG114" s="22">
        <v>428449</v>
      </c>
      <c r="AH114" s="22">
        <v>278344</v>
      </c>
      <c r="AI114" s="22">
        <v>10060988</v>
      </c>
      <c r="AJ114" s="22">
        <v>18892963</v>
      </c>
      <c r="AK114" s="22">
        <v>324323</v>
      </c>
      <c r="AL114" s="22">
        <v>18568640</v>
      </c>
    </row>
    <row r="115" spans="1:38" x14ac:dyDescent="0.25">
      <c r="A115" s="22" t="s">
        <v>120</v>
      </c>
      <c r="B115" s="22" t="s">
        <v>292</v>
      </c>
      <c r="C115" s="22" t="s">
        <v>347</v>
      </c>
      <c r="D115" s="22" t="s">
        <v>348</v>
      </c>
      <c r="E115" s="22">
        <v>3110059</v>
      </c>
      <c r="F115" s="22">
        <v>0</v>
      </c>
      <c r="G115" s="22">
        <v>1083970</v>
      </c>
      <c r="H115" s="22">
        <v>961379</v>
      </c>
      <c r="I115" s="22">
        <v>0</v>
      </c>
      <c r="J115" s="22">
        <v>0</v>
      </c>
      <c r="K115" s="22">
        <v>0</v>
      </c>
      <c r="L115" s="22">
        <v>230197</v>
      </c>
      <c r="M115" s="22">
        <v>5385605</v>
      </c>
      <c r="N115" s="22">
        <v>0</v>
      </c>
      <c r="O115" s="22">
        <v>3174523</v>
      </c>
      <c r="P115" s="22">
        <v>780031</v>
      </c>
      <c r="Q115" s="22">
        <v>336318</v>
      </c>
      <c r="R115" s="22">
        <v>506513</v>
      </c>
      <c r="S115" s="22">
        <v>193870</v>
      </c>
      <c r="T115" s="22">
        <v>10376860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10376860</v>
      </c>
      <c r="AK115" s="22">
        <v>743660</v>
      </c>
      <c r="AL115" s="22">
        <v>9633200</v>
      </c>
    </row>
    <row r="116" spans="1:38" x14ac:dyDescent="0.25">
      <c r="A116" s="22" t="s">
        <v>120</v>
      </c>
      <c r="B116" s="22" t="s">
        <v>292</v>
      </c>
      <c r="C116" s="22" t="s">
        <v>349</v>
      </c>
      <c r="D116" s="22" t="s">
        <v>350</v>
      </c>
      <c r="E116" s="22">
        <v>28722104</v>
      </c>
      <c r="F116" s="22">
        <v>0</v>
      </c>
      <c r="G116" s="22">
        <v>8808892</v>
      </c>
      <c r="H116" s="22">
        <v>5504363</v>
      </c>
      <c r="I116" s="22">
        <v>0</v>
      </c>
      <c r="J116" s="22">
        <v>0</v>
      </c>
      <c r="K116" s="22">
        <v>0</v>
      </c>
      <c r="L116" s="22">
        <v>3250873</v>
      </c>
      <c r="M116" s="22">
        <v>46286232</v>
      </c>
      <c r="N116" s="22">
        <v>2079393</v>
      </c>
      <c r="O116" s="22">
        <v>4902203</v>
      </c>
      <c r="P116" s="22">
        <v>2237000</v>
      </c>
      <c r="Q116" s="22">
        <v>10582367</v>
      </c>
      <c r="R116" s="22">
        <v>2101135</v>
      </c>
      <c r="S116" s="22">
        <v>1098654</v>
      </c>
      <c r="T116" s="22">
        <v>69286984</v>
      </c>
      <c r="U116" s="22">
        <v>13733883</v>
      </c>
      <c r="V116" s="22">
        <v>0</v>
      </c>
      <c r="W116" s="22">
        <v>2391091</v>
      </c>
      <c r="X116" s="22">
        <v>1424172</v>
      </c>
      <c r="Y116" s="22">
        <v>0</v>
      </c>
      <c r="Z116" s="22">
        <v>0</v>
      </c>
      <c r="AA116" s="22">
        <v>0</v>
      </c>
      <c r="AB116" s="22">
        <v>937599</v>
      </c>
      <c r="AC116" s="22">
        <v>18486745</v>
      </c>
      <c r="AD116" s="22">
        <v>1167802</v>
      </c>
      <c r="AE116" s="22">
        <v>764537</v>
      </c>
      <c r="AF116" s="22">
        <v>0</v>
      </c>
      <c r="AG116" s="22">
        <v>302063</v>
      </c>
      <c r="AH116" s="22">
        <v>499296</v>
      </c>
      <c r="AI116" s="22">
        <v>21220443</v>
      </c>
      <c r="AJ116" s="22">
        <v>48066541</v>
      </c>
      <c r="AK116" s="22">
        <v>857643</v>
      </c>
      <c r="AL116" s="22">
        <v>47208898</v>
      </c>
    </row>
    <row r="117" spans="1:38" x14ac:dyDescent="0.25">
      <c r="A117" s="22" t="s">
        <v>120</v>
      </c>
      <c r="B117" s="22" t="s">
        <v>292</v>
      </c>
      <c r="C117" s="22" t="s">
        <v>351</v>
      </c>
      <c r="D117" s="22" t="s">
        <v>352</v>
      </c>
      <c r="E117" s="22">
        <v>18540818</v>
      </c>
      <c r="F117" s="22">
        <v>0</v>
      </c>
      <c r="G117" s="22">
        <v>6807685</v>
      </c>
      <c r="H117" s="22">
        <v>11084215</v>
      </c>
      <c r="I117" s="22">
        <v>1907327</v>
      </c>
      <c r="J117" s="22">
        <v>0</v>
      </c>
      <c r="K117" s="22">
        <v>0</v>
      </c>
      <c r="L117" s="22">
        <v>0</v>
      </c>
      <c r="M117" s="22">
        <v>38340045</v>
      </c>
      <c r="N117" s="22">
        <v>0</v>
      </c>
      <c r="O117" s="22">
        <v>6693985</v>
      </c>
      <c r="P117" s="22">
        <v>1621719</v>
      </c>
      <c r="Q117" s="22">
        <v>1785404</v>
      </c>
      <c r="R117" s="22">
        <v>1189869</v>
      </c>
      <c r="S117" s="22">
        <v>833543</v>
      </c>
      <c r="T117" s="22">
        <v>50464565</v>
      </c>
      <c r="U117" s="22">
        <v>11325998</v>
      </c>
      <c r="V117" s="22">
        <v>0</v>
      </c>
      <c r="W117" s="22">
        <v>1854503</v>
      </c>
      <c r="X117" s="22">
        <v>2970430</v>
      </c>
      <c r="Y117" s="22">
        <v>444632</v>
      </c>
      <c r="Z117" s="22">
        <v>0</v>
      </c>
      <c r="AA117" s="22">
        <v>0</v>
      </c>
      <c r="AB117" s="22">
        <v>0</v>
      </c>
      <c r="AC117" s="22">
        <v>16595563</v>
      </c>
      <c r="AD117" s="22">
        <v>2358932</v>
      </c>
      <c r="AE117" s="22">
        <v>598590</v>
      </c>
      <c r="AF117" s="22">
        <v>0</v>
      </c>
      <c r="AG117" s="22">
        <v>220702</v>
      </c>
      <c r="AH117" s="22">
        <v>330994</v>
      </c>
      <c r="AI117" s="22">
        <v>20104781</v>
      </c>
      <c r="AJ117" s="22">
        <v>30359784</v>
      </c>
      <c r="AK117" s="22">
        <v>6665991</v>
      </c>
      <c r="AL117" s="22">
        <v>23693793</v>
      </c>
    </row>
    <row r="118" spans="1:38" x14ac:dyDescent="0.25">
      <c r="A118" s="22" t="s">
        <v>120</v>
      </c>
      <c r="B118" s="22" t="s">
        <v>292</v>
      </c>
      <c r="C118" s="22" t="s">
        <v>353</v>
      </c>
      <c r="D118" s="22" t="s">
        <v>354</v>
      </c>
      <c r="E118" s="22">
        <v>34311752</v>
      </c>
      <c r="F118" s="22">
        <v>0</v>
      </c>
      <c r="G118" s="22">
        <v>16777049</v>
      </c>
      <c r="H118" s="22">
        <v>19526805</v>
      </c>
      <c r="I118" s="22">
        <v>0</v>
      </c>
      <c r="J118" s="22">
        <v>0</v>
      </c>
      <c r="K118" s="22">
        <v>0</v>
      </c>
      <c r="L118" s="22">
        <v>0</v>
      </c>
      <c r="M118" s="22">
        <v>70615606</v>
      </c>
      <c r="N118" s="22">
        <v>0</v>
      </c>
      <c r="O118" s="22">
        <v>24144372</v>
      </c>
      <c r="P118" s="22">
        <v>3045370</v>
      </c>
      <c r="Q118" s="22">
        <v>1018209</v>
      </c>
      <c r="R118" s="22">
        <v>0</v>
      </c>
      <c r="S118" s="22">
        <v>1478744</v>
      </c>
      <c r="T118" s="22">
        <v>100302301</v>
      </c>
      <c r="U118" s="22">
        <v>14959053</v>
      </c>
      <c r="V118" s="22">
        <v>0</v>
      </c>
      <c r="W118" s="22">
        <v>9011760</v>
      </c>
      <c r="X118" s="22">
        <v>6299431</v>
      </c>
      <c r="Y118" s="22">
        <v>0</v>
      </c>
      <c r="Z118" s="22">
        <v>0</v>
      </c>
      <c r="AA118" s="22">
        <v>0</v>
      </c>
      <c r="AB118" s="22">
        <v>0</v>
      </c>
      <c r="AC118" s="22">
        <v>30270244</v>
      </c>
      <c r="AD118" s="22">
        <v>5437572</v>
      </c>
      <c r="AE118" s="22">
        <v>2127135</v>
      </c>
      <c r="AF118" s="22">
        <v>0</v>
      </c>
      <c r="AG118" s="22">
        <v>0</v>
      </c>
      <c r="AH118" s="22">
        <v>1333329</v>
      </c>
      <c r="AI118" s="22">
        <v>39168280</v>
      </c>
      <c r="AJ118" s="22">
        <v>61134021</v>
      </c>
      <c r="AK118" s="22">
        <v>9099905</v>
      </c>
      <c r="AL118" s="22">
        <v>52034116</v>
      </c>
    </row>
    <row r="119" spans="1:38" x14ac:dyDescent="0.25">
      <c r="A119" s="22" t="s">
        <v>120</v>
      </c>
      <c r="B119" s="22" t="s">
        <v>292</v>
      </c>
      <c r="C119" s="22" t="s">
        <v>355</v>
      </c>
      <c r="D119" s="22" t="s">
        <v>356</v>
      </c>
      <c r="E119" s="22">
        <v>34510519</v>
      </c>
      <c r="F119" s="22"/>
      <c r="G119" s="22">
        <v>67487977</v>
      </c>
      <c r="H119" s="22">
        <v>18064640</v>
      </c>
      <c r="I119" s="22"/>
      <c r="J119" s="22"/>
      <c r="K119" s="22"/>
      <c r="L119" s="22"/>
      <c r="M119" s="22">
        <v>120063136</v>
      </c>
      <c r="N119" s="22">
        <v>2980945</v>
      </c>
      <c r="O119" s="22">
        <v>10679355</v>
      </c>
      <c r="P119" s="22">
        <v>4528128</v>
      </c>
      <c r="Q119" s="22">
        <v>12557980</v>
      </c>
      <c r="R119" s="22">
        <v>3254042</v>
      </c>
      <c r="S119" s="22">
        <v>1383521</v>
      </c>
      <c r="T119" s="22">
        <v>155447107</v>
      </c>
      <c r="U119" s="22">
        <v>19774767</v>
      </c>
      <c r="V119" s="22"/>
      <c r="W119" s="22">
        <v>18385598</v>
      </c>
      <c r="X119" s="22">
        <v>8885911</v>
      </c>
      <c r="Y119" s="22"/>
      <c r="Z119" s="22"/>
      <c r="AA119" s="22"/>
      <c r="AB119" s="22"/>
      <c r="AC119" s="22">
        <v>47046276</v>
      </c>
      <c r="AD119" s="22">
        <v>5922872</v>
      </c>
      <c r="AE119" s="22">
        <v>2374142</v>
      </c>
      <c r="AF119" s="22"/>
      <c r="AG119" s="22">
        <v>1525388</v>
      </c>
      <c r="AH119" s="22">
        <v>697112</v>
      </c>
      <c r="AI119" s="22">
        <v>57565790</v>
      </c>
      <c r="AJ119" s="22">
        <v>97881317</v>
      </c>
      <c r="AK119" s="22">
        <v>3960358</v>
      </c>
      <c r="AL119" s="22">
        <v>93920959</v>
      </c>
    </row>
    <row r="120" spans="1:38" x14ac:dyDescent="0.25">
      <c r="A120" s="22" t="s">
        <v>120</v>
      </c>
      <c r="B120" s="22" t="s">
        <v>292</v>
      </c>
      <c r="C120" s="22" t="s">
        <v>357</v>
      </c>
      <c r="D120" s="22" t="s">
        <v>358</v>
      </c>
      <c r="E120" s="22">
        <v>1408225</v>
      </c>
      <c r="F120" s="22">
        <v>0</v>
      </c>
      <c r="G120" s="22">
        <v>2558314</v>
      </c>
      <c r="H120" s="22">
        <v>1522266</v>
      </c>
      <c r="I120" s="22">
        <v>276264</v>
      </c>
      <c r="J120" s="22">
        <v>0</v>
      </c>
      <c r="K120" s="22">
        <v>0</v>
      </c>
      <c r="L120" s="22">
        <v>0</v>
      </c>
      <c r="M120" s="22">
        <v>5765069</v>
      </c>
      <c r="N120" s="22">
        <v>0</v>
      </c>
      <c r="O120" s="22">
        <v>3330696</v>
      </c>
      <c r="P120" s="22">
        <v>823462</v>
      </c>
      <c r="Q120" s="22">
        <v>109198</v>
      </c>
      <c r="R120" s="22">
        <v>0</v>
      </c>
      <c r="S120" s="22">
        <v>165774</v>
      </c>
      <c r="T120" s="22">
        <v>10194199</v>
      </c>
      <c r="U120" s="22">
        <v>761041</v>
      </c>
      <c r="V120" s="22">
        <v>0</v>
      </c>
      <c r="W120" s="22">
        <v>1077724</v>
      </c>
      <c r="X120" s="22">
        <v>651280</v>
      </c>
      <c r="Y120" s="22">
        <v>53030</v>
      </c>
      <c r="Z120" s="22">
        <v>0</v>
      </c>
      <c r="AA120" s="22">
        <v>0</v>
      </c>
      <c r="AB120" s="22">
        <v>0</v>
      </c>
      <c r="AC120" s="22">
        <v>2543075</v>
      </c>
      <c r="AD120" s="22">
        <v>1699038</v>
      </c>
      <c r="AE120" s="22">
        <v>357136</v>
      </c>
      <c r="AF120" s="22">
        <v>0</v>
      </c>
      <c r="AG120" s="22">
        <v>0</v>
      </c>
      <c r="AH120" s="22">
        <v>129157</v>
      </c>
      <c r="AI120" s="22">
        <v>4728406</v>
      </c>
      <c r="AJ120" s="22">
        <v>5465793</v>
      </c>
      <c r="AK120" s="22">
        <v>0</v>
      </c>
      <c r="AL120" s="22">
        <v>5465793</v>
      </c>
    </row>
    <row r="121" spans="1:38" x14ac:dyDescent="0.25">
      <c r="A121" s="22" t="s">
        <v>120</v>
      </c>
      <c r="B121" s="22" t="s">
        <v>292</v>
      </c>
      <c r="C121" s="22" t="s">
        <v>359</v>
      </c>
      <c r="D121" s="22" t="s">
        <v>360</v>
      </c>
      <c r="E121" s="22">
        <v>31391711</v>
      </c>
      <c r="F121" s="22">
        <v>0</v>
      </c>
      <c r="G121" s="22">
        <v>14773097</v>
      </c>
      <c r="H121" s="22">
        <v>16293602</v>
      </c>
      <c r="I121" s="22">
        <v>740266</v>
      </c>
      <c r="J121" s="22">
        <v>0</v>
      </c>
      <c r="K121" s="22">
        <v>0</v>
      </c>
      <c r="L121" s="22">
        <v>0</v>
      </c>
      <c r="M121" s="22">
        <v>63198676</v>
      </c>
      <c r="N121" s="22">
        <v>321314</v>
      </c>
      <c r="O121" s="22">
        <v>8747418</v>
      </c>
      <c r="P121" s="22">
        <v>2887271</v>
      </c>
      <c r="Q121" s="22">
        <v>9336681</v>
      </c>
      <c r="R121" s="22">
        <v>7428295</v>
      </c>
      <c r="S121" s="22">
        <v>1712610</v>
      </c>
      <c r="T121" s="22">
        <v>93632265</v>
      </c>
      <c r="U121" s="22">
        <v>20806325</v>
      </c>
      <c r="V121" s="22">
        <v>0</v>
      </c>
      <c r="W121" s="22">
        <v>3772797</v>
      </c>
      <c r="X121" s="22">
        <v>10616824</v>
      </c>
      <c r="Y121" s="22">
        <v>30353</v>
      </c>
      <c r="Z121" s="22">
        <v>0</v>
      </c>
      <c r="AA121" s="22">
        <v>0</v>
      </c>
      <c r="AB121" s="22">
        <v>0</v>
      </c>
      <c r="AC121" s="22">
        <v>35226299</v>
      </c>
      <c r="AD121" s="22">
        <v>3038196</v>
      </c>
      <c r="AE121" s="22">
        <v>1198363</v>
      </c>
      <c r="AF121" s="22">
        <v>0</v>
      </c>
      <c r="AG121" s="22">
        <v>2972882</v>
      </c>
      <c r="AH121" s="22">
        <v>926386</v>
      </c>
      <c r="AI121" s="22">
        <v>43362126</v>
      </c>
      <c r="AJ121" s="22">
        <v>50270139</v>
      </c>
      <c r="AK121" s="22">
        <v>7236073</v>
      </c>
      <c r="AL121" s="22">
        <v>43034066</v>
      </c>
    </row>
    <row r="122" spans="1:38" x14ac:dyDescent="0.25">
      <c r="A122" s="22" t="s">
        <v>120</v>
      </c>
      <c r="B122" s="22" t="s">
        <v>292</v>
      </c>
      <c r="C122" s="22" t="s">
        <v>361</v>
      </c>
      <c r="D122" s="22" t="s">
        <v>362</v>
      </c>
      <c r="E122" s="22">
        <v>6092457</v>
      </c>
      <c r="F122" s="22">
        <v>0</v>
      </c>
      <c r="G122" s="22">
        <v>4091641</v>
      </c>
      <c r="H122" s="22">
        <v>2384235</v>
      </c>
      <c r="I122" s="22">
        <v>1597988</v>
      </c>
      <c r="J122" s="22">
        <v>0</v>
      </c>
      <c r="K122" s="22">
        <v>0</v>
      </c>
      <c r="L122" s="22">
        <v>0</v>
      </c>
      <c r="M122" s="22">
        <v>14166321</v>
      </c>
      <c r="N122" s="22">
        <v>4775</v>
      </c>
      <c r="O122" s="22">
        <v>655803</v>
      </c>
      <c r="P122" s="22">
        <v>768243</v>
      </c>
      <c r="Q122" s="22">
        <v>461883</v>
      </c>
      <c r="R122" s="22">
        <v>574759</v>
      </c>
      <c r="S122" s="22">
        <v>731343</v>
      </c>
      <c r="T122" s="22">
        <v>17363127</v>
      </c>
      <c r="U122" s="22">
        <v>2233031</v>
      </c>
      <c r="V122" s="22">
        <v>0</v>
      </c>
      <c r="W122" s="22">
        <v>1174210</v>
      </c>
      <c r="X122" s="22">
        <v>903038</v>
      </c>
      <c r="Y122" s="22">
        <v>461151</v>
      </c>
      <c r="Z122" s="22">
        <v>0</v>
      </c>
      <c r="AA122" s="22">
        <v>0</v>
      </c>
      <c r="AB122" s="22">
        <v>0</v>
      </c>
      <c r="AC122" s="22">
        <v>4771430</v>
      </c>
      <c r="AD122" s="22">
        <v>276070</v>
      </c>
      <c r="AE122" s="22">
        <v>184641</v>
      </c>
      <c r="AF122" s="22">
        <v>0</v>
      </c>
      <c r="AG122" s="22">
        <v>407147</v>
      </c>
      <c r="AH122" s="22">
        <v>161425</v>
      </c>
      <c r="AI122" s="22">
        <v>5800713</v>
      </c>
      <c r="AJ122" s="22">
        <v>11562414</v>
      </c>
      <c r="AK122" s="22">
        <v>167187</v>
      </c>
      <c r="AL122" s="22">
        <v>11395227</v>
      </c>
    </row>
    <row r="123" spans="1:38" x14ac:dyDescent="0.25">
      <c r="A123" s="22" t="s">
        <v>120</v>
      </c>
      <c r="B123" s="22" t="s">
        <v>292</v>
      </c>
      <c r="C123" s="22" t="s">
        <v>363</v>
      </c>
      <c r="D123" s="22" t="s">
        <v>364</v>
      </c>
      <c r="E123" s="22">
        <v>11820105</v>
      </c>
      <c r="F123" s="22">
        <v>0</v>
      </c>
      <c r="G123" s="22">
        <v>8223198</v>
      </c>
      <c r="H123" s="22">
        <v>4761037</v>
      </c>
      <c r="I123" s="22">
        <v>767550</v>
      </c>
      <c r="J123" s="22">
        <v>0</v>
      </c>
      <c r="K123" s="22">
        <v>0</v>
      </c>
      <c r="L123" s="22">
        <v>0</v>
      </c>
      <c r="M123" s="22">
        <v>25571890</v>
      </c>
      <c r="N123" s="22">
        <v>0</v>
      </c>
      <c r="O123" s="22">
        <v>10569184</v>
      </c>
      <c r="P123" s="22">
        <v>3757102</v>
      </c>
      <c r="Q123" s="22">
        <v>635310</v>
      </c>
      <c r="R123" s="22">
        <v>0</v>
      </c>
      <c r="S123" s="22">
        <v>1036511</v>
      </c>
      <c r="T123" s="22">
        <v>41569997</v>
      </c>
      <c r="U123" s="22">
        <v>5001965</v>
      </c>
      <c r="V123" s="22">
        <v>0</v>
      </c>
      <c r="W123" s="22">
        <v>2037790</v>
      </c>
      <c r="X123" s="22">
        <v>1230805</v>
      </c>
      <c r="Y123" s="22">
        <v>97755</v>
      </c>
      <c r="Z123" s="22">
        <v>0</v>
      </c>
      <c r="AA123" s="22">
        <v>0</v>
      </c>
      <c r="AB123" s="22">
        <v>0</v>
      </c>
      <c r="AC123" s="22">
        <v>8368315</v>
      </c>
      <c r="AD123" s="22">
        <v>4348512</v>
      </c>
      <c r="AE123" s="22">
        <v>1889291</v>
      </c>
      <c r="AF123" s="22">
        <v>0</v>
      </c>
      <c r="AG123" s="22">
        <v>0</v>
      </c>
      <c r="AH123" s="22">
        <v>369860</v>
      </c>
      <c r="AI123" s="22">
        <v>14975978</v>
      </c>
      <c r="AJ123" s="22">
        <v>26594019</v>
      </c>
      <c r="AK123" s="22">
        <v>3516242</v>
      </c>
      <c r="AL123" s="22">
        <v>23077777</v>
      </c>
    </row>
    <row r="124" spans="1:38" x14ac:dyDescent="0.25">
      <c r="A124" s="22" t="s">
        <v>120</v>
      </c>
      <c r="B124" s="22" t="s">
        <v>292</v>
      </c>
      <c r="C124" s="22" t="s">
        <v>365</v>
      </c>
      <c r="D124" s="22" t="s">
        <v>366</v>
      </c>
      <c r="E124" s="22">
        <v>5673775</v>
      </c>
      <c r="F124" s="22">
        <v>0</v>
      </c>
      <c r="G124" s="22">
        <v>2228655</v>
      </c>
      <c r="H124" s="22">
        <v>3426298</v>
      </c>
      <c r="I124" s="22">
        <v>833844</v>
      </c>
      <c r="J124" s="22">
        <v>0</v>
      </c>
      <c r="K124" s="22">
        <v>0</v>
      </c>
      <c r="L124" s="22">
        <v>0</v>
      </c>
      <c r="M124" s="22">
        <v>12162572</v>
      </c>
      <c r="N124" s="22">
        <v>4517</v>
      </c>
      <c r="O124" s="22">
        <v>5240211</v>
      </c>
      <c r="P124" s="22">
        <v>603521</v>
      </c>
      <c r="Q124" s="22">
        <v>277293</v>
      </c>
      <c r="R124" s="22">
        <v>271760</v>
      </c>
      <c r="S124" s="22">
        <v>89073</v>
      </c>
      <c r="T124" s="22">
        <v>18648947</v>
      </c>
      <c r="U124" s="22">
        <v>4673185</v>
      </c>
      <c r="V124" s="22">
        <v>0</v>
      </c>
      <c r="W124" s="22">
        <v>744130</v>
      </c>
      <c r="X124" s="22">
        <v>2048548</v>
      </c>
      <c r="Y124" s="22">
        <v>202409</v>
      </c>
      <c r="Z124" s="22">
        <v>0</v>
      </c>
      <c r="AA124" s="22">
        <v>0</v>
      </c>
      <c r="AB124" s="22">
        <v>0</v>
      </c>
      <c r="AC124" s="22">
        <v>7668272</v>
      </c>
      <c r="AD124" s="22">
        <v>853044</v>
      </c>
      <c r="AE124" s="22">
        <v>341680</v>
      </c>
      <c r="AF124" s="22">
        <v>0</v>
      </c>
      <c r="AG124" s="22">
        <v>207626</v>
      </c>
      <c r="AH124" s="22">
        <v>77457</v>
      </c>
      <c r="AI124" s="22">
        <v>9148079</v>
      </c>
      <c r="AJ124" s="22">
        <v>9500868</v>
      </c>
      <c r="AK124" s="22">
        <v>542142</v>
      </c>
      <c r="AL124" s="22">
        <v>8958726</v>
      </c>
    </row>
    <row r="125" spans="1:38" x14ac:dyDescent="0.25">
      <c r="A125" s="22" t="s">
        <v>120</v>
      </c>
      <c r="B125" s="22" t="s">
        <v>292</v>
      </c>
      <c r="C125" s="22" t="s">
        <v>367</v>
      </c>
      <c r="D125" s="22" t="s">
        <v>368</v>
      </c>
      <c r="E125" s="22">
        <v>10703599</v>
      </c>
      <c r="F125" s="22">
        <v>0</v>
      </c>
      <c r="G125" s="22">
        <v>3675790</v>
      </c>
      <c r="H125" s="22">
        <v>1968865</v>
      </c>
      <c r="I125" s="22">
        <v>1052493</v>
      </c>
      <c r="J125" s="22">
        <v>0</v>
      </c>
      <c r="K125" s="22">
        <v>720906</v>
      </c>
      <c r="L125" s="22">
        <v>0</v>
      </c>
      <c r="M125" s="22">
        <v>18121653</v>
      </c>
      <c r="N125" s="22">
        <v>38173</v>
      </c>
      <c r="O125" s="22">
        <v>12620661</v>
      </c>
      <c r="P125" s="22">
        <v>1226850</v>
      </c>
      <c r="Q125" s="22">
        <v>151633</v>
      </c>
      <c r="R125" s="22">
        <v>387834</v>
      </c>
      <c r="S125" s="22">
        <v>880229</v>
      </c>
      <c r="T125" s="22">
        <v>33427033</v>
      </c>
      <c r="U125" s="22">
        <v>8533471</v>
      </c>
      <c r="V125" s="22">
        <v>0</v>
      </c>
      <c r="W125" s="22">
        <v>1095504</v>
      </c>
      <c r="X125" s="22">
        <v>718058</v>
      </c>
      <c r="Y125" s="22">
        <v>334332</v>
      </c>
      <c r="Z125" s="22">
        <v>0</v>
      </c>
      <c r="AA125" s="22">
        <v>371949</v>
      </c>
      <c r="AB125" s="22">
        <v>0</v>
      </c>
      <c r="AC125" s="22">
        <v>11053314</v>
      </c>
      <c r="AD125" s="22">
        <v>6194605</v>
      </c>
      <c r="AE125" s="22">
        <v>725300</v>
      </c>
      <c r="AF125" s="22">
        <v>0</v>
      </c>
      <c r="AG125" s="22">
        <v>228813</v>
      </c>
      <c r="AH125" s="22">
        <v>565797</v>
      </c>
      <c r="AI125" s="22">
        <v>18767829</v>
      </c>
      <c r="AJ125" s="22">
        <v>14659204</v>
      </c>
      <c r="AK125" s="22">
        <v>1002568</v>
      </c>
      <c r="AL125" s="22">
        <v>13656636</v>
      </c>
    </row>
    <row r="126" spans="1:38" x14ac:dyDescent="0.25">
      <c r="A126" s="22" t="s">
        <v>120</v>
      </c>
      <c r="B126" s="22" t="s">
        <v>292</v>
      </c>
      <c r="C126" s="22" t="s">
        <v>369</v>
      </c>
      <c r="D126" s="22" t="s">
        <v>370</v>
      </c>
      <c r="E126" s="22">
        <v>22645575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22645575</v>
      </c>
      <c r="N126" s="22">
        <v>0</v>
      </c>
      <c r="O126" s="22">
        <v>2676332</v>
      </c>
      <c r="P126" s="22">
        <v>2146760</v>
      </c>
      <c r="Q126" s="22">
        <v>55979</v>
      </c>
      <c r="R126" s="22">
        <v>0</v>
      </c>
      <c r="S126" s="22">
        <v>757541</v>
      </c>
      <c r="T126" s="22">
        <v>28282187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28282187</v>
      </c>
      <c r="AK126" s="22">
        <v>0</v>
      </c>
      <c r="AL126" s="22">
        <v>28282187</v>
      </c>
    </row>
    <row r="127" spans="1:38" x14ac:dyDescent="0.25">
      <c r="A127" s="22" t="s">
        <v>120</v>
      </c>
      <c r="B127" s="22" t="s">
        <v>292</v>
      </c>
      <c r="C127" s="22" t="s">
        <v>371</v>
      </c>
      <c r="D127" s="22" t="s">
        <v>372</v>
      </c>
      <c r="E127" s="22">
        <v>8162472</v>
      </c>
      <c r="F127" s="22"/>
      <c r="G127" s="22">
        <v>3284405</v>
      </c>
      <c r="H127" s="22">
        <v>6206323</v>
      </c>
      <c r="I127" s="22"/>
      <c r="J127" s="22"/>
      <c r="K127" s="22"/>
      <c r="L127" s="22"/>
      <c r="M127" s="22">
        <v>17653200</v>
      </c>
      <c r="N127" s="22">
        <v>683803</v>
      </c>
      <c r="O127" s="22">
        <v>3199681</v>
      </c>
      <c r="P127" s="22">
        <v>189114</v>
      </c>
      <c r="Q127" s="22">
        <v>2893878</v>
      </c>
      <c r="R127" s="22">
        <v>881387</v>
      </c>
      <c r="S127" s="22">
        <v>955638</v>
      </c>
      <c r="T127" s="22">
        <v>26456701</v>
      </c>
      <c r="U127" s="22">
        <v>5377360</v>
      </c>
      <c r="V127" s="22"/>
      <c r="W127" s="22">
        <v>1413705</v>
      </c>
      <c r="X127" s="22">
        <v>1389853</v>
      </c>
      <c r="Y127" s="22"/>
      <c r="Z127" s="22"/>
      <c r="AA127" s="22"/>
      <c r="AB127" s="22"/>
      <c r="AC127" s="22">
        <v>8180918</v>
      </c>
      <c r="AD127" s="22">
        <v>1554149</v>
      </c>
      <c r="AE127" s="22">
        <v>86687</v>
      </c>
      <c r="AF127" s="22"/>
      <c r="AG127" s="22">
        <v>206644</v>
      </c>
      <c r="AH127" s="22">
        <v>400210</v>
      </c>
      <c r="AI127" s="22">
        <v>10428608</v>
      </c>
      <c r="AJ127" s="22">
        <v>16028093</v>
      </c>
      <c r="AK127" s="22">
        <v>1458793</v>
      </c>
      <c r="AL127" s="22">
        <v>14569300</v>
      </c>
    </row>
    <row r="128" spans="1:38" x14ac:dyDescent="0.25">
      <c r="A128" s="22" t="s">
        <v>120</v>
      </c>
      <c r="B128" s="22" t="s">
        <v>292</v>
      </c>
      <c r="C128" s="22" t="s">
        <v>373</v>
      </c>
      <c r="D128" s="22" t="s">
        <v>374</v>
      </c>
      <c r="E128" s="22">
        <v>26990292</v>
      </c>
      <c r="F128" s="22">
        <v>0</v>
      </c>
      <c r="G128" s="22">
        <v>7572555</v>
      </c>
      <c r="H128" s="22">
        <v>1214467</v>
      </c>
      <c r="I128" s="22">
        <v>0</v>
      </c>
      <c r="J128" s="22">
        <v>0</v>
      </c>
      <c r="K128" s="22">
        <v>0</v>
      </c>
      <c r="L128" s="22">
        <v>0</v>
      </c>
      <c r="M128" s="22">
        <v>35777314</v>
      </c>
      <c r="N128" s="22">
        <v>0</v>
      </c>
      <c r="O128" s="22">
        <v>1975399</v>
      </c>
      <c r="P128" s="22">
        <v>939088</v>
      </c>
      <c r="Q128" s="22">
        <v>489236</v>
      </c>
      <c r="R128" s="22">
        <v>186499</v>
      </c>
      <c r="S128" s="22">
        <v>633342</v>
      </c>
      <c r="T128" s="22">
        <v>40000878</v>
      </c>
      <c r="U128" s="22">
        <v>26166534</v>
      </c>
      <c r="V128" s="22">
        <v>0</v>
      </c>
      <c r="W128" s="22">
        <v>5048370</v>
      </c>
      <c r="X128" s="22">
        <v>728681</v>
      </c>
      <c r="Y128" s="22">
        <v>0</v>
      </c>
      <c r="Z128" s="22">
        <v>0</v>
      </c>
      <c r="AA128" s="22">
        <v>0</v>
      </c>
      <c r="AB128" s="22">
        <v>0</v>
      </c>
      <c r="AC128" s="22">
        <v>31943585</v>
      </c>
      <c r="AD128" s="22">
        <v>1176492</v>
      </c>
      <c r="AE128" s="22">
        <v>552940</v>
      </c>
      <c r="AF128" s="22">
        <v>0</v>
      </c>
      <c r="AG128" s="22">
        <v>19731</v>
      </c>
      <c r="AH128" s="22">
        <v>247194</v>
      </c>
      <c r="AI128" s="22">
        <v>33939942</v>
      </c>
      <c r="AJ128" s="22">
        <v>6060936</v>
      </c>
      <c r="AK128" s="22">
        <v>52624</v>
      </c>
      <c r="AL128" s="22">
        <v>6008312</v>
      </c>
    </row>
    <row r="129" spans="1:38" x14ac:dyDescent="0.25">
      <c r="A129" s="22" t="s">
        <v>120</v>
      </c>
      <c r="B129" s="22" t="s">
        <v>292</v>
      </c>
      <c r="C129" s="22" t="s">
        <v>375</v>
      </c>
      <c r="D129" s="22" t="s">
        <v>376</v>
      </c>
      <c r="E129" s="22">
        <v>9701070</v>
      </c>
      <c r="F129" s="22">
        <v>0</v>
      </c>
      <c r="G129" s="22">
        <v>2823051</v>
      </c>
      <c r="H129" s="22">
        <v>6321714</v>
      </c>
      <c r="I129" s="22">
        <v>975302</v>
      </c>
      <c r="J129" s="22">
        <v>0</v>
      </c>
      <c r="K129" s="22">
        <v>0</v>
      </c>
      <c r="L129" s="22">
        <v>0</v>
      </c>
      <c r="M129" s="22">
        <v>19821137</v>
      </c>
      <c r="N129" s="22">
        <v>0</v>
      </c>
      <c r="O129" s="22">
        <v>9982701</v>
      </c>
      <c r="P129" s="22">
        <v>1980874</v>
      </c>
      <c r="Q129" s="22">
        <v>5185950</v>
      </c>
      <c r="R129" s="22">
        <v>2212687</v>
      </c>
      <c r="S129" s="22">
        <v>1106382</v>
      </c>
      <c r="T129" s="22">
        <v>40289731</v>
      </c>
      <c r="U129" s="22">
        <v>7478422</v>
      </c>
      <c r="V129" s="22">
        <v>0</v>
      </c>
      <c r="W129" s="22">
        <v>1096408</v>
      </c>
      <c r="X129" s="22">
        <v>2040759</v>
      </c>
      <c r="Y129" s="22">
        <v>382844</v>
      </c>
      <c r="Z129" s="22">
        <v>0</v>
      </c>
      <c r="AA129" s="22">
        <v>0</v>
      </c>
      <c r="AB129" s="22">
        <v>0</v>
      </c>
      <c r="AC129" s="22">
        <v>10998433</v>
      </c>
      <c r="AD129" s="22">
        <v>4340743</v>
      </c>
      <c r="AE129" s="22">
        <v>1001828</v>
      </c>
      <c r="AF129" s="22">
        <v>0</v>
      </c>
      <c r="AG129" s="22">
        <v>242531</v>
      </c>
      <c r="AH129" s="22">
        <v>373700</v>
      </c>
      <c r="AI129" s="22">
        <v>16957235</v>
      </c>
      <c r="AJ129" s="22">
        <v>23332496</v>
      </c>
      <c r="AK129" s="22">
        <v>5112849</v>
      </c>
      <c r="AL129" s="22">
        <v>18219647</v>
      </c>
    </row>
    <row r="130" spans="1:38" x14ac:dyDescent="0.25">
      <c r="A130" s="22" t="s">
        <v>120</v>
      </c>
      <c r="B130" s="22" t="s">
        <v>292</v>
      </c>
      <c r="C130" s="22" t="s">
        <v>377</v>
      </c>
      <c r="D130" s="22" t="s">
        <v>378</v>
      </c>
      <c r="E130" s="22">
        <v>6090405</v>
      </c>
      <c r="F130" s="22">
        <v>0</v>
      </c>
      <c r="G130" s="22">
        <v>1451954</v>
      </c>
      <c r="H130" s="22">
        <v>910590</v>
      </c>
      <c r="I130" s="22">
        <v>0</v>
      </c>
      <c r="J130" s="22">
        <v>0</v>
      </c>
      <c r="K130" s="22">
        <v>0</v>
      </c>
      <c r="L130" s="22">
        <v>0</v>
      </c>
      <c r="M130" s="22">
        <v>8452949</v>
      </c>
      <c r="N130" s="22">
        <v>0</v>
      </c>
      <c r="O130" s="22">
        <v>823511</v>
      </c>
      <c r="P130" s="22">
        <v>115670</v>
      </c>
      <c r="Q130" s="22">
        <v>262989</v>
      </c>
      <c r="R130" s="22">
        <v>30471</v>
      </c>
      <c r="S130" s="22">
        <v>43891</v>
      </c>
      <c r="T130" s="22">
        <v>9729481</v>
      </c>
      <c r="U130" s="22">
        <v>4419491</v>
      </c>
      <c r="V130" s="22">
        <v>0</v>
      </c>
      <c r="W130" s="22">
        <v>302451</v>
      </c>
      <c r="X130" s="22">
        <v>204736</v>
      </c>
      <c r="Y130" s="22">
        <v>0</v>
      </c>
      <c r="Z130" s="22">
        <v>0</v>
      </c>
      <c r="AA130" s="22">
        <v>0</v>
      </c>
      <c r="AB130" s="22">
        <v>0</v>
      </c>
      <c r="AC130" s="22">
        <v>4926678</v>
      </c>
      <c r="AD130" s="22">
        <v>495524</v>
      </c>
      <c r="AE130" s="22">
        <v>37428</v>
      </c>
      <c r="AF130" s="22">
        <v>0</v>
      </c>
      <c r="AG130" s="22">
        <v>5633</v>
      </c>
      <c r="AH130" s="22">
        <v>14792</v>
      </c>
      <c r="AI130" s="22">
        <v>5480055</v>
      </c>
      <c r="AJ130" s="22">
        <v>4249426</v>
      </c>
      <c r="AK130" s="22">
        <v>31771</v>
      </c>
      <c r="AL130" s="22">
        <v>4217655</v>
      </c>
    </row>
    <row r="131" spans="1:38" x14ac:dyDescent="0.25">
      <c r="A131" s="22" t="s">
        <v>120</v>
      </c>
      <c r="B131" s="22" t="s">
        <v>292</v>
      </c>
      <c r="C131" s="22" t="s">
        <v>379</v>
      </c>
      <c r="D131" s="22" t="s">
        <v>380</v>
      </c>
      <c r="E131" s="22">
        <v>5515965</v>
      </c>
      <c r="F131" s="22">
        <v>0</v>
      </c>
      <c r="G131" s="22">
        <v>2044044</v>
      </c>
      <c r="H131" s="22">
        <v>5066617</v>
      </c>
      <c r="I131" s="22">
        <v>817268</v>
      </c>
      <c r="J131" s="22">
        <v>0</v>
      </c>
      <c r="K131" s="22">
        <v>0</v>
      </c>
      <c r="L131" s="22">
        <v>0</v>
      </c>
      <c r="M131" s="22">
        <v>13443894</v>
      </c>
      <c r="N131" s="22">
        <v>182902</v>
      </c>
      <c r="O131" s="22">
        <v>6228104</v>
      </c>
      <c r="P131" s="22">
        <v>1377982</v>
      </c>
      <c r="Q131" s="22">
        <v>910504</v>
      </c>
      <c r="R131" s="22">
        <v>859369</v>
      </c>
      <c r="S131" s="22">
        <v>1192172</v>
      </c>
      <c r="T131" s="22">
        <v>24194927</v>
      </c>
      <c r="U131" s="22">
        <v>4559416</v>
      </c>
      <c r="V131" s="22">
        <v>0</v>
      </c>
      <c r="W131" s="22">
        <v>796406</v>
      </c>
      <c r="X131" s="22">
        <v>1542786</v>
      </c>
      <c r="Y131" s="22">
        <v>344217</v>
      </c>
      <c r="Z131" s="22">
        <v>0</v>
      </c>
      <c r="AA131" s="22">
        <v>0</v>
      </c>
      <c r="AB131" s="22">
        <v>0</v>
      </c>
      <c r="AC131" s="22">
        <v>7242825</v>
      </c>
      <c r="AD131" s="22">
        <v>1651280</v>
      </c>
      <c r="AE131" s="22">
        <v>578221</v>
      </c>
      <c r="AF131" s="22">
        <v>0</v>
      </c>
      <c r="AG131" s="22">
        <v>478314</v>
      </c>
      <c r="AH131" s="22">
        <v>630400</v>
      </c>
      <c r="AI131" s="22">
        <v>10581040</v>
      </c>
      <c r="AJ131" s="22">
        <v>13613887</v>
      </c>
      <c r="AK131" s="22">
        <v>360699</v>
      </c>
      <c r="AL131" s="22">
        <v>13253188</v>
      </c>
    </row>
    <row r="132" spans="1:38" x14ac:dyDescent="0.25">
      <c r="A132" s="22" t="s">
        <v>120</v>
      </c>
      <c r="B132" s="22" t="s">
        <v>292</v>
      </c>
      <c r="C132" s="22" t="s">
        <v>381</v>
      </c>
      <c r="D132" s="22" t="s">
        <v>382</v>
      </c>
      <c r="E132" s="22">
        <v>1786938</v>
      </c>
      <c r="F132" s="22">
        <v>0</v>
      </c>
      <c r="G132" s="22">
        <v>3181843</v>
      </c>
      <c r="H132" s="22">
        <v>916030</v>
      </c>
      <c r="I132" s="22">
        <v>71584</v>
      </c>
      <c r="J132" s="22">
        <v>0</v>
      </c>
      <c r="K132" s="22">
        <v>0</v>
      </c>
      <c r="L132" s="22">
        <v>0</v>
      </c>
      <c r="M132" s="22">
        <v>5956395</v>
      </c>
      <c r="N132" s="22">
        <v>0</v>
      </c>
      <c r="O132" s="22">
        <v>1041038</v>
      </c>
      <c r="P132" s="22">
        <v>192051</v>
      </c>
      <c r="Q132" s="22">
        <v>66270</v>
      </c>
      <c r="R132" s="22">
        <v>447296</v>
      </c>
      <c r="S132" s="22">
        <v>215589</v>
      </c>
      <c r="T132" s="22">
        <v>7918639</v>
      </c>
      <c r="U132" s="22">
        <v>879938</v>
      </c>
      <c r="V132" s="22">
        <v>0</v>
      </c>
      <c r="W132" s="22">
        <v>538542</v>
      </c>
      <c r="X132" s="22">
        <v>391419</v>
      </c>
      <c r="Y132" s="22">
        <v>22175</v>
      </c>
      <c r="Z132" s="22">
        <v>0</v>
      </c>
      <c r="AA132" s="22">
        <v>0</v>
      </c>
      <c r="AB132" s="22">
        <v>0</v>
      </c>
      <c r="AC132" s="22">
        <v>1832074</v>
      </c>
      <c r="AD132" s="22">
        <v>290473</v>
      </c>
      <c r="AE132" s="22">
        <v>69985</v>
      </c>
      <c r="AF132" s="22">
        <v>0</v>
      </c>
      <c r="AG132" s="22">
        <v>11414</v>
      </c>
      <c r="AH132" s="22">
        <v>72907</v>
      </c>
      <c r="AI132" s="22">
        <v>2276853</v>
      </c>
      <c r="AJ132" s="22">
        <v>5641786</v>
      </c>
      <c r="AK132" s="22">
        <v>704336</v>
      </c>
      <c r="AL132" s="22">
        <v>4937450</v>
      </c>
    </row>
    <row r="133" spans="1:38" x14ac:dyDescent="0.25">
      <c r="A133" s="22" t="s">
        <v>120</v>
      </c>
      <c r="B133" s="22" t="s">
        <v>292</v>
      </c>
      <c r="C133" s="22" t="s">
        <v>383</v>
      </c>
      <c r="D133" s="22" t="s">
        <v>384</v>
      </c>
      <c r="E133" s="22">
        <v>73267031</v>
      </c>
      <c r="F133" s="22">
        <v>0</v>
      </c>
      <c r="G133" s="22">
        <v>33505459</v>
      </c>
      <c r="H133" s="22">
        <v>22893171</v>
      </c>
      <c r="I133" s="22">
        <v>0</v>
      </c>
      <c r="J133" s="22">
        <v>0</v>
      </c>
      <c r="K133" s="22">
        <v>0</v>
      </c>
      <c r="L133" s="22">
        <v>0</v>
      </c>
      <c r="M133" s="22">
        <v>129665661</v>
      </c>
      <c r="N133" s="22">
        <v>4562730</v>
      </c>
      <c r="O133" s="22">
        <v>14908654</v>
      </c>
      <c r="P133" s="22">
        <v>3770046</v>
      </c>
      <c r="Q133" s="22">
        <v>4711480</v>
      </c>
      <c r="R133" s="22">
        <v>4786110</v>
      </c>
      <c r="S133" s="22">
        <v>2012924</v>
      </c>
      <c r="T133" s="22">
        <v>164417605</v>
      </c>
      <c r="U133" s="22">
        <v>29320109</v>
      </c>
      <c r="V133" s="22">
        <v>0</v>
      </c>
      <c r="W133" s="22">
        <v>6239623</v>
      </c>
      <c r="X133" s="22">
        <v>5397273</v>
      </c>
      <c r="Y133" s="22">
        <v>0</v>
      </c>
      <c r="Z133" s="22">
        <v>0</v>
      </c>
      <c r="AA133" s="22">
        <v>0</v>
      </c>
      <c r="AB133" s="22">
        <v>0</v>
      </c>
      <c r="AC133" s="22">
        <v>40957005</v>
      </c>
      <c r="AD133" s="22">
        <v>3212224</v>
      </c>
      <c r="AE133" s="22">
        <v>1905989</v>
      </c>
      <c r="AF133" s="22">
        <v>0</v>
      </c>
      <c r="AG133" s="22">
        <v>2433417</v>
      </c>
      <c r="AH133" s="22">
        <v>932810</v>
      </c>
      <c r="AI133" s="22">
        <v>49441445</v>
      </c>
      <c r="AJ133" s="22">
        <v>114976160</v>
      </c>
      <c r="AK133" s="22">
        <v>8281384</v>
      </c>
      <c r="AL133" s="22">
        <v>106694776</v>
      </c>
    </row>
    <row r="134" spans="1:38" x14ac:dyDescent="0.25">
      <c r="A134" s="22" t="s">
        <v>120</v>
      </c>
      <c r="B134" s="22" t="s">
        <v>292</v>
      </c>
      <c r="C134" s="22" t="s">
        <v>385</v>
      </c>
      <c r="D134" s="22" t="s">
        <v>386</v>
      </c>
      <c r="E134" s="22">
        <v>14233728</v>
      </c>
      <c r="F134" s="22">
        <v>0</v>
      </c>
      <c r="G134" s="22">
        <v>6348549</v>
      </c>
      <c r="H134" s="22">
        <v>4664370</v>
      </c>
      <c r="I134" s="22">
        <v>4733911</v>
      </c>
      <c r="J134" s="22">
        <v>0</v>
      </c>
      <c r="K134" s="22">
        <v>0</v>
      </c>
      <c r="L134" s="22">
        <v>936083</v>
      </c>
      <c r="M134" s="22">
        <v>30916641</v>
      </c>
      <c r="N134" s="22">
        <v>0</v>
      </c>
      <c r="O134" s="22">
        <v>24788519</v>
      </c>
      <c r="P134" s="22">
        <v>1730093</v>
      </c>
      <c r="Q134" s="22">
        <v>1431545</v>
      </c>
      <c r="R134" s="22">
        <v>4941959</v>
      </c>
      <c r="S134" s="22">
        <v>1125353</v>
      </c>
      <c r="T134" s="22">
        <v>64934110</v>
      </c>
      <c r="U134" s="22">
        <v>8346209</v>
      </c>
      <c r="V134" s="22">
        <v>0</v>
      </c>
      <c r="W134" s="22">
        <v>2657993</v>
      </c>
      <c r="X134" s="22">
        <v>2183670</v>
      </c>
      <c r="Y134" s="22">
        <v>2345281</v>
      </c>
      <c r="Z134" s="22">
        <v>0</v>
      </c>
      <c r="AA134" s="22">
        <v>0</v>
      </c>
      <c r="AB134" s="22">
        <v>308046</v>
      </c>
      <c r="AC134" s="22">
        <v>15841199</v>
      </c>
      <c r="AD134" s="22">
        <v>5647139</v>
      </c>
      <c r="AE134" s="22">
        <v>1364659</v>
      </c>
      <c r="AF134" s="22">
        <v>0</v>
      </c>
      <c r="AG134" s="22">
        <v>3207671</v>
      </c>
      <c r="AH134" s="22">
        <v>603506</v>
      </c>
      <c r="AI134" s="22">
        <v>26664174</v>
      </c>
      <c r="AJ134" s="22">
        <v>38269936</v>
      </c>
      <c r="AK134" s="22">
        <v>4318632</v>
      </c>
      <c r="AL134" s="22">
        <v>33951304</v>
      </c>
    </row>
    <row r="135" spans="1:38" x14ac:dyDescent="0.25">
      <c r="A135" s="22" t="s">
        <v>120</v>
      </c>
      <c r="B135" s="22" t="s">
        <v>292</v>
      </c>
      <c r="C135" s="22" t="s">
        <v>387</v>
      </c>
      <c r="D135" s="22" t="s">
        <v>388</v>
      </c>
      <c r="E135" s="22">
        <v>33159145</v>
      </c>
      <c r="F135" s="22">
        <v>0</v>
      </c>
      <c r="G135" s="22">
        <v>20642558</v>
      </c>
      <c r="H135" s="22">
        <v>14674776</v>
      </c>
      <c r="I135" s="22">
        <v>13343228</v>
      </c>
      <c r="J135" s="22">
        <v>0</v>
      </c>
      <c r="K135" s="22">
        <v>0</v>
      </c>
      <c r="L135" s="22">
        <v>0</v>
      </c>
      <c r="M135" s="22">
        <v>81819707</v>
      </c>
      <c r="N135" s="22">
        <v>4471244</v>
      </c>
      <c r="O135" s="22">
        <v>17791333</v>
      </c>
      <c r="P135" s="22">
        <v>3404677</v>
      </c>
      <c r="Q135" s="22">
        <v>17710622</v>
      </c>
      <c r="R135" s="22">
        <v>7525337</v>
      </c>
      <c r="S135" s="22">
        <v>3898461</v>
      </c>
      <c r="T135" s="22">
        <v>136621381</v>
      </c>
      <c r="U135" s="22">
        <v>13668612</v>
      </c>
      <c r="V135" s="22">
        <v>0</v>
      </c>
      <c r="W135" s="22">
        <v>7867369</v>
      </c>
      <c r="X135" s="22">
        <v>5525458</v>
      </c>
      <c r="Y135" s="22">
        <v>3241397</v>
      </c>
      <c r="Z135" s="22">
        <v>0</v>
      </c>
      <c r="AA135" s="22">
        <v>0</v>
      </c>
      <c r="AB135" s="22">
        <v>0</v>
      </c>
      <c r="AC135" s="22">
        <v>30302836</v>
      </c>
      <c r="AD135" s="22">
        <v>4099694</v>
      </c>
      <c r="AE135" s="22">
        <v>1410265</v>
      </c>
      <c r="AF135" s="22">
        <v>0</v>
      </c>
      <c r="AG135" s="22">
        <v>1709723</v>
      </c>
      <c r="AH135" s="22">
        <v>1697352</v>
      </c>
      <c r="AI135" s="22">
        <v>39219870</v>
      </c>
      <c r="AJ135" s="22">
        <v>97401511</v>
      </c>
      <c r="AK135" s="22">
        <v>666540</v>
      </c>
      <c r="AL135" s="22">
        <v>96734971</v>
      </c>
    </row>
    <row r="136" spans="1:38" x14ac:dyDescent="0.25">
      <c r="A136" s="22" t="s">
        <v>120</v>
      </c>
      <c r="B136" s="22" t="s">
        <v>292</v>
      </c>
      <c r="C136" s="22" t="s">
        <v>389</v>
      </c>
      <c r="D136" s="22" t="s">
        <v>390</v>
      </c>
      <c r="E136" s="22">
        <v>36488112</v>
      </c>
      <c r="F136" s="22">
        <v>0</v>
      </c>
      <c r="G136" s="22">
        <v>30224820</v>
      </c>
      <c r="H136" s="22">
        <v>15017860</v>
      </c>
      <c r="I136" s="22">
        <v>13883338</v>
      </c>
      <c r="J136" s="22">
        <v>25000</v>
      </c>
      <c r="K136" s="22">
        <v>0</v>
      </c>
      <c r="L136" s="22">
        <v>0</v>
      </c>
      <c r="M136" s="22">
        <v>95639130</v>
      </c>
      <c r="N136" s="22">
        <v>13675200</v>
      </c>
      <c r="O136" s="22">
        <v>22430723</v>
      </c>
      <c r="P136" s="22">
        <v>6232275</v>
      </c>
      <c r="Q136" s="22">
        <v>16372361</v>
      </c>
      <c r="R136" s="22">
        <v>8070054</v>
      </c>
      <c r="S136" s="22">
        <v>1969109</v>
      </c>
      <c r="T136" s="22">
        <v>164388852</v>
      </c>
      <c r="U136" s="22">
        <v>17487812</v>
      </c>
      <c r="V136" s="22">
        <v>0</v>
      </c>
      <c r="W136" s="22">
        <v>11111061</v>
      </c>
      <c r="X136" s="22">
        <v>3591894</v>
      </c>
      <c r="Y136" s="22">
        <v>3316260</v>
      </c>
      <c r="Z136" s="22">
        <v>5000</v>
      </c>
      <c r="AA136" s="22">
        <v>0</v>
      </c>
      <c r="AB136" s="22">
        <v>0</v>
      </c>
      <c r="AC136" s="22">
        <v>35512027</v>
      </c>
      <c r="AD136" s="22">
        <v>6990030</v>
      </c>
      <c r="AE136" s="22">
        <v>2821905</v>
      </c>
      <c r="AF136" s="22">
        <v>0</v>
      </c>
      <c r="AG136" s="22">
        <v>4132834</v>
      </c>
      <c r="AH136" s="22">
        <v>923739</v>
      </c>
      <c r="AI136" s="22">
        <v>50380535</v>
      </c>
      <c r="AJ136" s="22">
        <v>114008317</v>
      </c>
      <c r="AK136" s="22">
        <v>13522802</v>
      </c>
      <c r="AL136" s="22">
        <v>100485515</v>
      </c>
    </row>
    <row r="137" spans="1:38" x14ac:dyDescent="0.25">
      <c r="A137" s="22" t="s">
        <v>120</v>
      </c>
      <c r="B137" s="22" t="s">
        <v>292</v>
      </c>
      <c r="C137" s="22" t="s">
        <v>391</v>
      </c>
      <c r="D137" s="22" t="s">
        <v>392</v>
      </c>
      <c r="E137" s="22">
        <v>39782838</v>
      </c>
      <c r="F137" s="22">
        <v>0</v>
      </c>
      <c r="G137" s="22">
        <v>22852141</v>
      </c>
      <c r="H137" s="22">
        <v>8986873</v>
      </c>
      <c r="I137" s="22">
        <v>4167341</v>
      </c>
      <c r="J137" s="22">
        <v>0</v>
      </c>
      <c r="K137" s="22">
        <v>0</v>
      </c>
      <c r="L137" s="22">
        <v>0</v>
      </c>
      <c r="M137" s="22">
        <v>75789193</v>
      </c>
      <c r="N137" s="22">
        <v>0</v>
      </c>
      <c r="O137" s="22">
        <v>10612547</v>
      </c>
      <c r="P137" s="22">
        <v>596129</v>
      </c>
      <c r="Q137" s="22">
        <v>3696769</v>
      </c>
      <c r="R137" s="22">
        <v>650472</v>
      </c>
      <c r="S137" s="22">
        <v>2494954</v>
      </c>
      <c r="T137" s="22">
        <v>93840064</v>
      </c>
      <c r="U137" s="22">
        <v>10707915</v>
      </c>
      <c r="V137" s="22">
        <v>0</v>
      </c>
      <c r="W137" s="22">
        <v>2305108</v>
      </c>
      <c r="X137" s="22">
        <v>2973265</v>
      </c>
      <c r="Y137" s="22">
        <v>3073919</v>
      </c>
      <c r="Z137" s="22">
        <v>0</v>
      </c>
      <c r="AA137" s="22">
        <v>0</v>
      </c>
      <c r="AB137" s="22">
        <v>0</v>
      </c>
      <c r="AC137" s="22">
        <v>19060207</v>
      </c>
      <c r="AD137" s="22">
        <v>5045455</v>
      </c>
      <c r="AE137" s="22">
        <v>213893</v>
      </c>
      <c r="AF137" s="22">
        <v>0</v>
      </c>
      <c r="AG137" s="22">
        <v>149801</v>
      </c>
      <c r="AH137" s="22">
        <v>1396648</v>
      </c>
      <c r="AI137" s="22">
        <v>25866004</v>
      </c>
      <c r="AJ137" s="22">
        <v>67974060</v>
      </c>
      <c r="AK137" s="22">
        <v>0</v>
      </c>
      <c r="AL137" s="22">
        <v>67974060</v>
      </c>
    </row>
    <row r="138" spans="1:38" x14ac:dyDescent="0.25">
      <c r="A138" s="22" t="s">
        <v>120</v>
      </c>
      <c r="B138" s="22" t="s">
        <v>292</v>
      </c>
      <c r="C138" s="22" t="s">
        <v>393</v>
      </c>
      <c r="D138" s="22" t="s">
        <v>394</v>
      </c>
      <c r="E138" s="22">
        <v>2955599</v>
      </c>
      <c r="F138" s="22"/>
      <c r="G138" s="22">
        <v>3692516</v>
      </c>
      <c r="H138" s="22">
        <v>2866529</v>
      </c>
      <c r="I138" s="22">
        <v>64109</v>
      </c>
      <c r="J138" s="22"/>
      <c r="K138" s="22"/>
      <c r="L138" s="22"/>
      <c r="M138" s="22">
        <v>9578753</v>
      </c>
      <c r="N138" s="22"/>
      <c r="O138" s="22">
        <v>3048291</v>
      </c>
      <c r="P138" s="22">
        <v>165484</v>
      </c>
      <c r="Q138" s="22">
        <v>618395</v>
      </c>
      <c r="R138" s="22">
        <v>198062</v>
      </c>
      <c r="S138" s="22">
        <v>67939</v>
      </c>
      <c r="T138" s="22">
        <v>13676924</v>
      </c>
      <c r="U138" s="22">
        <v>1820680</v>
      </c>
      <c r="V138" s="22"/>
      <c r="W138" s="22">
        <v>699536</v>
      </c>
      <c r="X138" s="22">
        <v>719594</v>
      </c>
      <c r="Y138" s="22">
        <v>4701</v>
      </c>
      <c r="Z138" s="22"/>
      <c r="AA138" s="22"/>
      <c r="AB138" s="22"/>
      <c r="AC138" s="22">
        <v>3244511</v>
      </c>
      <c r="AD138" s="22">
        <v>1258262</v>
      </c>
      <c r="AE138" s="22">
        <v>51122</v>
      </c>
      <c r="AF138" s="22"/>
      <c r="AG138" s="22">
        <v>69510</v>
      </c>
      <c r="AH138" s="22">
        <v>45113</v>
      </c>
      <c r="AI138" s="22">
        <v>4668518</v>
      </c>
      <c r="AJ138" s="22">
        <v>9008406</v>
      </c>
      <c r="AK138" s="22">
        <v>556818</v>
      </c>
      <c r="AL138" s="22">
        <v>8451588</v>
      </c>
    </row>
    <row r="139" spans="1:38" x14ac:dyDescent="0.25">
      <c r="A139" s="22" t="s">
        <v>120</v>
      </c>
      <c r="B139" s="22" t="s">
        <v>292</v>
      </c>
      <c r="C139" s="22" t="s">
        <v>395</v>
      </c>
      <c r="D139" s="22" t="s">
        <v>396</v>
      </c>
      <c r="E139" s="22">
        <v>11349291</v>
      </c>
      <c r="F139" s="22">
        <v>0</v>
      </c>
      <c r="G139" s="22">
        <v>7229468</v>
      </c>
      <c r="H139" s="22">
        <v>0</v>
      </c>
      <c r="I139" s="22">
        <v>0</v>
      </c>
      <c r="J139" s="22">
        <v>0</v>
      </c>
      <c r="K139" s="22">
        <v>0</v>
      </c>
      <c r="L139" s="22">
        <v>199074</v>
      </c>
      <c r="M139" s="22">
        <v>18777833</v>
      </c>
      <c r="N139" s="22">
        <v>0</v>
      </c>
      <c r="O139" s="22">
        <v>780014</v>
      </c>
      <c r="P139" s="22">
        <v>389838</v>
      </c>
      <c r="Q139" s="22">
        <v>746742</v>
      </c>
      <c r="R139" s="22">
        <v>210816</v>
      </c>
      <c r="S139" s="22">
        <v>104471</v>
      </c>
      <c r="T139" s="22">
        <v>21009714</v>
      </c>
      <c r="U139" s="22">
        <v>8778933</v>
      </c>
      <c r="V139" s="22">
        <v>0</v>
      </c>
      <c r="W139" s="22">
        <v>5309817</v>
      </c>
      <c r="X139" s="22">
        <v>0</v>
      </c>
      <c r="Y139" s="22">
        <v>0</v>
      </c>
      <c r="Z139" s="22">
        <v>0</v>
      </c>
      <c r="AA139" s="22">
        <v>0</v>
      </c>
      <c r="AB139" s="22">
        <v>104496</v>
      </c>
      <c r="AC139" s="22">
        <v>14193246</v>
      </c>
      <c r="AD139" s="22">
        <v>209800</v>
      </c>
      <c r="AE139" s="22">
        <v>185626</v>
      </c>
      <c r="AF139" s="22">
        <v>0</v>
      </c>
      <c r="AG139" s="22">
        <v>71284</v>
      </c>
      <c r="AH139" s="22">
        <v>29188</v>
      </c>
      <c r="AI139" s="22">
        <v>14689144</v>
      </c>
      <c r="AJ139" s="22">
        <v>6320570</v>
      </c>
      <c r="AK139" s="22">
        <v>441413</v>
      </c>
      <c r="AL139" s="22">
        <v>5879157</v>
      </c>
    </row>
    <row r="140" spans="1:38" x14ac:dyDescent="0.25">
      <c r="A140" s="22" t="s">
        <v>120</v>
      </c>
      <c r="B140" s="22" t="s">
        <v>292</v>
      </c>
      <c r="C140" s="22" t="s">
        <v>397</v>
      </c>
      <c r="D140" s="22" t="s">
        <v>398</v>
      </c>
      <c r="E140" s="22">
        <v>46687504</v>
      </c>
      <c r="F140" s="22">
        <v>0</v>
      </c>
      <c r="G140" s="22">
        <v>16437923</v>
      </c>
      <c r="H140" s="22">
        <v>16129150</v>
      </c>
      <c r="I140" s="22">
        <v>7663386</v>
      </c>
      <c r="J140" s="22">
        <v>0</v>
      </c>
      <c r="K140" s="22">
        <v>0</v>
      </c>
      <c r="L140" s="22">
        <v>0</v>
      </c>
      <c r="M140" s="22">
        <v>86917963</v>
      </c>
      <c r="N140" s="22">
        <v>1366788</v>
      </c>
      <c r="O140" s="22">
        <v>23824413</v>
      </c>
      <c r="P140" s="22">
        <v>3252157</v>
      </c>
      <c r="Q140" s="22">
        <v>8183245</v>
      </c>
      <c r="R140" s="22">
        <v>2650183</v>
      </c>
      <c r="S140" s="22">
        <v>3422303</v>
      </c>
      <c r="T140" s="22">
        <v>129617052</v>
      </c>
      <c r="U140" s="22">
        <v>17794934</v>
      </c>
      <c r="V140" s="22">
        <v>0</v>
      </c>
      <c r="W140" s="22">
        <v>2872882</v>
      </c>
      <c r="X140" s="22">
        <v>3169590</v>
      </c>
      <c r="Y140" s="22">
        <v>1744943</v>
      </c>
      <c r="Z140" s="22">
        <v>0</v>
      </c>
      <c r="AA140" s="22">
        <v>0</v>
      </c>
      <c r="AB140" s="22">
        <v>0</v>
      </c>
      <c r="AC140" s="22">
        <v>25582349</v>
      </c>
      <c r="AD140" s="22">
        <v>4648356</v>
      </c>
      <c r="AE140" s="22">
        <v>1548465</v>
      </c>
      <c r="AF140" s="22">
        <v>0</v>
      </c>
      <c r="AG140" s="22">
        <v>1290768</v>
      </c>
      <c r="AH140" s="22">
        <v>1795232</v>
      </c>
      <c r="AI140" s="22">
        <v>34865170</v>
      </c>
      <c r="AJ140" s="22">
        <v>94751882</v>
      </c>
      <c r="AK140" s="22">
        <v>13528992</v>
      </c>
      <c r="AL140" s="22">
        <v>81222890</v>
      </c>
    </row>
    <row r="141" spans="1:38" x14ac:dyDescent="0.25">
      <c r="A141" s="22" t="s">
        <v>120</v>
      </c>
      <c r="B141" s="22" t="s">
        <v>292</v>
      </c>
      <c r="C141" s="22" t="s">
        <v>399</v>
      </c>
      <c r="D141" s="22" t="s">
        <v>400</v>
      </c>
      <c r="E141" s="22">
        <v>10282857</v>
      </c>
      <c r="F141" s="22">
        <v>0</v>
      </c>
      <c r="G141" s="22">
        <v>3619036</v>
      </c>
      <c r="H141" s="22">
        <v>4319364</v>
      </c>
      <c r="I141" s="22">
        <v>0</v>
      </c>
      <c r="J141" s="22">
        <v>0</v>
      </c>
      <c r="K141" s="22">
        <v>0</v>
      </c>
      <c r="L141" s="22">
        <v>0</v>
      </c>
      <c r="M141" s="22">
        <v>18221257</v>
      </c>
      <c r="N141" s="22">
        <v>0</v>
      </c>
      <c r="O141" s="22">
        <v>4004966</v>
      </c>
      <c r="P141" s="22">
        <v>538880</v>
      </c>
      <c r="Q141" s="22">
        <v>1172000</v>
      </c>
      <c r="R141" s="22">
        <v>0</v>
      </c>
      <c r="S141" s="22">
        <v>450235</v>
      </c>
      <c r="T141" s="22">
        <v>24387338</v>
      </c>
      <c r="U141" s="22">
        <v>6872957</v>
      </c>
      <c r="V141" s="22">
        <v>0</v>
      </c>
      <c r="W141" s="22">
        <v>1278147</v>
      </c>
      <c r="X141" s="22">
        <v>2421550</v>
      </c>
      <c r="Y141" s="22">
        <v>0</v>
      </c>
      <c r="Z141" s="22">
        <v>0</v>
      </c>
      <c r="AA141" s="22">
        <v>0</v>
      </c>
      <c r="AB141" s="22">
        <v>0</v>
      </c>
      <c r="AC141" s="22">
        <v>10572654</v>
      </c>
      <c r="AD141" s="22">
        <v>2675883</v>
      </c>
      <c r="AE141" s="22">
        <v>267115</v>
      </c>
      <c r="AF141" s="22">
        <v>0</v>
      </c>
      <c r="AG141" s="22">
        <v>0</v>
      </c>
      <c r="AH141" s="22">
        <v>153486</v>
      </c>
      <c r="AI141" s="22">
        <v>13669138</v>
      </c>
      <c r="AJ141" s="22">
        <v>10718200</v>
      </c>
      <c r="AK141" s="22">
        <v>0</v>
      </c>
      <c r="AL141" s="22">
        <v>10718200</v>
      </c>
    </row>
    <row r="142" spans="1:38" x14ac:dyDescent="0.25">
      <c r="A142" s="22" t="s">
        <v>120</v>
      </c>
      <c r="B142" s="22" t="s">
        <v>292</v>
      </c>
      <c r="C142" s="22" t="s">
        <v>401</v>
      </c>
      <c r="D142" s="22" t="s">
        <v>402</v>
      </c>
      <c r="E142" s="22">
        <v>2849062</v>
      </c>
      <c r="F142" s="22">
        <v>0</v>
      </c>
      <c r="G142" s="22">
        <v>4189613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7038675</v>
      </c>
      <c r="N142" s="22">
        <v>0</v>
      </c>
      <c r="O142" s="22">
        <v>2374648</v>
      </c>
      <c r="P142" s="22">
        <v>720501</v>
      </c>
      <c r="Q142" s="22">
        <v>199670</v>
      </c>
      <c r="R142" s="22">
        <v>480278</v>
      </c>
      <c r="S142" s="22">
        <v>601966</v>
      </c>
      <c r="T142" s="22">
        <v>11415738</v>
      </c>
      <c r="U142" s="22">
        <v>2514232</v>
      </c>
      <c r="V142" s="22">
        <v>0</v>
      </c>
      <c r="W142" s="22">
        <v>1456083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3970315</v>
      </c>
      <c r="AD142" s="22">
        <v>1382831</v>
      </c>
      <c r="AE142" s="22">
        <v>393427</v>
      </c>
      <c r="AF142" s="22">
        <v>0</v>
      </c>
      <c r="AG142" s="22">
        <v>252939</v>
      </c>
      <c r="AH142" s="22">
        <v>286723</v>
      </c>
      <c r="AI142" s="22">
        <v>6286235</v>
      </c>
      <c r="AJ142" s="22">
        <v>5129503</v>
      </c>
      <c r="AK142" s="22">
        <v>198486</v>
      </c>
      <c r="AL142" s="22">
        <v>4931017</v>
      </c>
    </row>
    <row r="143" spans="1:38" x14ac:dyDescent="0.25">
      <c r="A143" s="22" t="s">
        <v>120</v>
      </c>
      <c r="B143" s="22" t="s">
        <v>292</v>
      </c>
      <c r="C143" s="22" t="s">
        <v>403</v>
      </c>
      <c r="D143" s="22" t="s">
        <v>404</v>
      </c>
      <c r="E143" s="22">
        <v>4652378</v>
      </c>
      <c r="F143" s="22">
        <v>0</v>
      </c>
      <c r="G143" s="22">
        <v>4048737</v>
      </c>
      <c r="H143" s="22">
        <v>4162284</v>
      </c>
      <c r="I143" s="22">
        <v>2229642</v>
      </c>
      <c r="J143" s="22">
        <v>0</v>
      </c>
      <c r="K143" s="22">
        <v>0</v>
      </c>
      <c r="L143" s="22">
        <v>0</v>
      </c>
      <c r="M143" s="22">
        <v>15093041</v>
      </c>
      <c r="N143" s="22">
        <v>0</v>
      </c>
      <c r="O143" s="22">
        <v>7615965</v>
      </c>
      <c r="P143" s="22">
        <v>1185877</v>
      </c>
      <c r="Q143" s="22">
        <v>1562138</v>
      </c>
      <c r="R143" s="22">
        <v>0</v>
      </c>
      <c r="S143" s="22">
        <v>125051</v>
      </c>
      <c r="T143" s="22">
        <v>25582072</v>
      </c>
      <c r="U143" s="22">
        <v>2713667</v>
      </c>
      <c r="V143" s="22">
        <v>0</v>
      </c>
      <c r="W143" s="22">
        <v>847935</v>
      </c>
      <c r="X143" s="22">
        <v>702062</v>
      </c>
      <c r="Y143" s="22">
        <v>386571</v>
      </c>
      <c r="Z143" s="22">
        <v>0</v>
      </c>
      <c r="AA143" s="22">
        <v>0</v>
      </c>
      <c r="AB143" s="22">
        <v>0</v>
      </c>
      <c r="AC143" s="22">
        <v>4650235</v>
      </c>
      <c r="AD143" s="22">
        <v>3301564</v>
      </c>
      <c r="AE143" s="22">
        <v>380711</v>
      </c>
      <c r="AF143" s="22">
        <v>0</v>
      </c>
      <c r="AG143" s="22">
        <v>0</v>
      </c>
      <c r="AH143" s="22">
        <v>87409</v>
      </c>
      <c r="AI143" s="22">
        <v>8419919</v>
      </c>
      <c r="AJ143" s="22">
        <v>17162153</v>
      </c>
      <c r="AK143" s="22">
        <v>2252689</v>
      </c>
      <c r="AL143" s="22">
        <v>14909464</v>
      </c>
    </row>
    <row r="144" spans="1:38" x14ac:dyDescent="0.25">
      <c r="A144" s="22" t="s">
        <v>120</v>
      </c>
      <c r="B144" s="22" t="s">
        <v>292</v>
      </c>
      <c r="C144" s="22" t="s">
        <v>405</v>
      </c>
      <c r="D144" s="22" t="s">
        <v>406</v>
      </c>
      <c r="E144" s="22">
        <v>8061868</v>
      </c>
      <c r="F144" s="22">
        <v>0</v>
      </c>
      <c r="G144" s="22">
        <v>2817140</v>
      </c>
      <c r="H144" s="22">
        <v>3501808</v>
      </c>
      <c r="I144" s="22">
        <v>449981</v>
      </c>
      <c r="J144" s="22">
        <v>0</v>
      </c>
      <c r="K144" s="22">
        <v>0</v>
      </c>
      <c r="L144" s="22">
        <v>573988</v>
      </c>
      <c r="M144" s="22">
        <v>15404785</v>
      </c>
      <c r="N144" s="22">
        <v>4067250</v>
      </c>
      <c r="O144" s="22">
        <v>9543267</v>
      </c>
      <c r="P144" s="22">
        <v>812281</v>
      </c>
      <c r="Q144" s="22">
        <v>402678</v>
      </c>
      <c r="R144" s="22">
        <v>361544</v>
      </c>
      <c r="S144" s="22">
        <v>796310</v>
      </c>
      <c r="T144" s="22">
        <v>31388115</v>
      </c>
      <c r="U144" s="22">
        <v>3661164</v>
      </c>
      <c r="V144" s="22">
        <v>0</v>
      </c>
      <c r="W144" s="22">
        <v>936596</v>
      </c>
      <c r="X144" s="22">
        <v>1224806</v>
      </c>
      <c r="Y144" s="22">
        <v>35835</v>
      </c>
      <c r="Z144" s="22">
        <v>0</v>
      </c>
      <c r="AA144" s="22">
        <v>0</v>
      </c>
      <c r="AB144" s="22">
        <v>214284</v>
      </c>
      <c r="AC144" s="22">
        <v>6072685</v>
      </c>
      <c r="AD144" s="22">
        <v>5470470</v>
      </c>
      <c r="AE144" s="22">
        <v>302612</v>
      </c>
      <c r="AF144" s="22">
        <v>0</v>
      </c>
      <c r="AG144" s="22">
        <v>43818</v>
      </c>
      <c r="AH144" s="22">
        <v>480667</v>
      </c>
      <c r="AI144" s="22">
        <v>12370252</v>
      </c>
      <c r="AJ144" s="22">
        <v>19017863</v>
      </c>
      <c r="AK144" s="22">
        <v>2473395</v>
      </c>
      <c r="AL144" s="22">
        <v>16544468</v>
      </c>
    </row>
    <row r="145" spans="1:38" x14ac:dyDescent="0.25">
      <c r="A145" s="22" t="s">
        <v>120</v>
      </c>
      <c r="B145" s="22" t="s">
        <v>292</v>
      </c>
      <c r="C145" s="22" t="s">
        <v>407</v>
      </c>
      <c r="D145" s="22" t="s">
        <v>408</v>
      </c>
      <c r="E145" s="22">
        <v>6043982</v>
      </c>
      <c r="F145" s="22">
        <v>0</v>
      </c>
      <c r="G145" s="22">
        <v>5277488</v>
      </c>
      <c r="H145" s="22">
        <v>2638154</v>
      </c>
      <c r="I145" s="22">
        <v>0</v>
      </c>
      <c r="J145" s="22">
        <v>0</v>
      </c>
      <c r="K145" s="22">
        <v>0</v>
      </c>
      <c r="L145" s="22">
        <v>0</v>
      </c>
      <c r="M145" s="22">
        <v>13959624</v>
      </c>
      <c r="N145" s="22">
        <v>0</v>
      </c>
      <c r="O145" s="22">
        <v>689202</v>
      </c>
      <c r="P145" s="22">
        <v>594930</v>
      </c>
      <c r="Q145" s="22">
        <v>69851</v>
      </c>
      <c r="R145" s="22">
        <v>0</v>
      </c>
      <c r="S145" s="22">
        <v>452722</v>
      </c>
      <c r="T145" s="22">
        <v>15766329</v>
      </c>
      <c r="U145" s="22">
        <v>4426576</v>
      </c>
      <c r="V145" s="22">
        <v>0</v>
      </c>
      <c r="W145" s="22">
        <v>2258404</v>
      </c>
      <c r="X145" s="22">
        <v>1268640</v>
      </c>
      <c r="Y145" s="22">
        <v>0</v>
      </c>
      <c r="Z145" s="22">
        <v>0</v>
      </c>
      <c r="AA145" s="22">
        <v>0</v>
      </c>
      <c r="AB145" s="22">
        <v>0</v>
      </c>
      <c r="AC145" s="22">
        <v>7953620</v>
      </c>
      <c r="AD145" s="22">
        <v>293506</v>
      </c>
      <c r="AE145" s="22">
        <v>177757</v>
      </c>
      <c r="AF145" s="22">
        <v>0</v>
      </c>
      <c r="AG145" s="22">
        <v>0</v>
      </c>
      <c r="AH145" s="22">
        <v>115236</v>
      </c>
      <c r="AI145" s="22">
        <v>8540119</v>
      </c>
      <c r="AJ145" s="22">
        <v>7226210</v>
      </c>
      <c r="AK145" s="22">
        <v>1029319</v>
      </c>
      <c r="AL145" s="22">
        <v>6196891</v>
      </c>
    </row>
    <row r="146" spans="1:38" x14ac:dyDescent="0.25">
      <c r="A146" s="22" t="s">
        <v>120</v>
      </c>
      <c r="B146" s="22" t="s">
        <v>292</v>
      </c>
      <c r="C146" s="22" t="s">
        <v>409</v>
      </c>
      <c r="D146" s="22" t="s">
        <v>410</v>
      </c>
      <c r="E146" s="22">
        <v>1877962</v>
      </c>
      <c r="F146" s="22">
        <v>0</v>
      </c>
      <c r="G146" s="22">
        <v>2610739</v>
      </c>
      <c r="H146" s="22">
        <v>992752</v>
      </c>
      <c r="I146" s="22">
        <v>0</v>
      </c>
      <c r="J146" s="22">
        <v>0</v>
      </c>
      <c r="K146" s="22">
        <v>0</v>
      </c>
      <c r="L146" s="22">
        <v>0</v>
      </c>
      <c r="M146" s="22">
        <v>5481453</v>
      </c>
      <c r="N146" s="22">
        <v>100642</v>
      </c>
      <c r="O146" s="22">
        <v>1416081</v>
      </c>
      <c r="P146" s="22">
        <v>621484</v>
      </c>
      <c r="Q146" s="22">
        <v>34877</v>
      </c>
      <c r="R146" s="22">
        <v>219694</v>
      </c>
      <c r="S146" s="22">
        <v>325980</v>
      </c>
      <c r="T146" s="22">
        <v>8200211</v>
      </c>
      <c r="U146" s="22">
        <v>1348751</v>
      </c>
      <c r="V146" s="22">
        <v>0</v>
      </c>
      <c r="W146" s="22">
        <v>885525</v>
      </c>
      <c r="X146" s="22">
        <v>424156</v>
      </c>
      <c r="Y146" s="22">
        <v>0</v>
      </c>
      <c r="Z146" s="22">
        <v>0</v>
      </c>
      <c r="AA146" s="22">
        <v>0</v>
      </c>
      <c r="AB146" s="22">
        <v>0</v>
      </c>
      <c r="AC146" s="22">
        <v>2658432</v>
      </c>
      <c r="AD146" s="22">
        <v>802230</v>
      </c>
      <c r="AE146" s="22">
        <v>178841</v>
      </c>
      <c r="AF146" s="22">
        <v>0</v>
      </c>
      <c r="AG146" s="22">
        <v>129889</v>
      </c>
      <c r="AH146" s="22">
        <v>78234</v>
      </c>
      <c r="AI146" s="22">
        <v>3847626</v>
      </c>
      <c r="AJ146" s="22">
        <v>4352585</v>
      </c>
      <c r="AK146" s="22">
        <v>782005</v>
      </c>
      <c r="AL146" s="22">
        <v>3570580</v>
      </c>
    </row>
    <row r="147" spans="1:38" x14ac:dyDescent="0.25">
      <c r="A147" s="22" t="s">
        <v>120</v>
      </c>
      <c r="B147" s="22" t="s">
        <v>292</v>
      </c>
      <c r="C147" s="22" t="s">
        <v>411</v>
      </c>
      <c r="D147" s="22" t="s">
        <v>412</v>
      </c>
      <c r="E147" s="22">
        <v>3908351</v>
      </c>
      <c r="F147" s="22">
        <v>0</v>
      </c>
      <c r="G147" s="22">
        <v>3364396</v>
      </c>
      <c r="H147" s="22">
        <v>1444207</v>
      </c>
      <c r="I147" s="22">
        <v>0</v>
      </c>
      <c r="J147" s="22">
        <v>0</v>
      </c>
      <c r="K147" s="22">
        <v>0</v>
      </c>
      <c r="L147" s="22">
        <v>0</v>
      </c>
      <c r="M147" s="22">
        <v>8716954</v>
      </c>
      <c r="N147" s="22">
        <v>0</v>
      </c>
      <c r="O147" s="22">
        <v>2328992</v>
      </c>
      <c r="P147" s="22">
        <v>892940</v>
      </c>
      <c r="Q147" s="22">
        <v>369515</v>
      </c>
      <c r="R147" s="22">
        <v>531569</v>
      </c>
      <c r="S147" s="22">
        <v>1041311</v>
      </c>
      <c r="T147" s="22">
        <v>13881281</v>
      </c>
      <c r="U147" s="22">
        <v>3549827</v>
      </c>
      <c r="V147" s="22">
        <v>0</v>
      </c>
      <c r="W147" s="22">
        <v>1604579</v>
      </c>
      <c r="X147" s="22">
        <v>902843</v>
      </c>
      <c r="Y147" s="22">
        <v>0</v>
      </c>
      <c r="Z147" s="22">
        <v>0</v>
      </c>
      <c r="AA147" s="22">
        <v>0</v>
      </c>
      <c r="AB147" s="22">
        <v>0</v>
      </c>
      <c r="AC147" s="22">
        <v>6057249</v>
      </c>
      <c r="AD147" s="22">
        <v>944333</v>
      </c>
      <c r="AE147" s="22">
        <v>722970</v>
      </c>
      <c r="AF147" s="22">
        <v>0</v>
      </c>
      <c r="AG147" s="22">
        <v>416329</v>
      </c>
      <c r="AH147" s="22">
        <v>368534</v>
      </c>
      <c r="AI147" s="22">
        <v>8509415</v>
      </c>
      <c r="AJ147" s="22">
        <v>5371866</v>
      </c>
      <c r="AK147" s="22">
        <v>469600</v>
      </c>
      <c r="AL147" s="22">
        <v>4902266</v>
      </c>
    </row>
    <row r="148" spans="1:38" x14ac:dyDescent="0.25">
      <c r="A148" s="22" t="s">
        <v>120</v>
      </c>
      <c r="B148" s="22" t="s">
        <v>292</v>
      </c>
      <c r="C148" s="22" t="s">
        <v>413</v>
      </c>
      <c r="D148" s="22" t="s">
        <v>414</v>
      </c>
      <c r="E148" s="22">
        <v>5174641</v>
      </c>
      <c r="F148" s="22">
        <v>0</v>
      </c>
      <c r="G148" s="22">
        <v>2470377</v>
      </c>
      <c r="H148" s="22">
        <v>3142698</v>
      </c>
      <c r="I148" s="22">
        <v>565051</v>
      </c>
      <c r="J148" s="22">
        <v>0</v>
      </c>
      <c r="K148" s="22">
        <v>0</v>
      </c>
      <c r="L148" s="22">
        <v>0</v>
      </c>
      <c r="M148" s="22">
        <v>11352767</v>
      </c>
      <c r="N148" s="22">
        <v>0</v>
      </c>
      <c r="O148" s="22">
        <v>2648483</v>
      </c>
      <c r="P148" s="22">
        <v>1208489</v>
      </c>
      <c r="Q148" s="22">
        <v>955818</v>
      </c>
      <c r="R148" s="22">
        <v>783962</v>
      </c>
      <c r="S148" s="22">
        <v>1174972</v>
      </c>
      <c r="T148" s="22">
        <v>18124491</v>
      </c>
      <c r="U148" s="22">
        <v>2752637</v>
      </c>
      <c r="V148" s="22">
        <v>0</v>
      </c>
      <c r="W148" s="22">
        <v>871583</v>
      </c>
      <c r="X148" s="22">
        <v>741484</v>
      </c>
      <c r="Y148" s="22">
        <v>128078</v>
      </c>
      <c r="Z148" s="22">
        <v>0</v>
      </c>
      <c r="AA148" s="22">
        <v>0</v>
      </c>
      <c r="AB148" s="22">
        <v>0</v>
      </c>
      <c r="AC148" s="22">
        <v>4493782</v>
      </c>
      <c r="AD148" s="22">
        <v>1248890</v>
      </c>
      <c r="AE148" s="22">
        <v>449742</v>
      </c>
      <c r="AF148" s="22">
        <v>0</v>
      </c>
      <c r="AG148" s="22">
        <v>559307</v>
      </c>
      <c r="AH148" s="22">
        <v>971739</v>
      </c>
      <c r="AI148" s="22">
        <v>7723460</v>
      </c>
      <c r="AJ148" s="22">
        <v>10401031</v>
      </c>
      <c r="AK148" s="22">
        <v>465468</v>
      </c>
      <c r="AL148" s="22">
        <v>9935563</v>
      </c>
    </row>
    <row r="149" spans="1:38" x14ac:dyDescent="0.25">
      <c r="A149" s="22" t="s">
        <v>120</v>
      </c>
      <c r="B149" s="22" t="s">
        <v>292</v>
      </c>
      <c r="C149" s="22" t="s">
        <v>415</v>
      </c>
      <c r="D149" s="22" t="s">
        <v>416</v>
      </c>
      <c r="E149" s="22">
        <v>51188088</v>
      </c>
      <c r="F149" s="22">
        <v>0</v>
      </c>
      <c r="G149" s="22">
        <v>23649297</v>
      </c>
      <c r="H149" s="22">
        <v>20027548</v>
      </c>
      <c r="I149" s="22">
        <v>31453901</v>
      </c>
      <c r="J149" s="22">
        <v>0</v>
      </c>
      <c r="K149" s="22">
        <v>0</v>
      </c>
      <c r="L149" s="22">
        <v>0</v>
      </c>
      <c r="M149" s="22">
        <v>126318834</v>
      </c>
      <c r="N149" s="22">
        <v>0</v>
      </c>
      <c r="O149" s="22">
        <v>6155139</v>
      </c>
      <c r="P149" s="22">
        <v>2716595</v>
      </c>
      <c r="Q149" s="22">
        <v>8251516</v>
      </c>
      <c r="R149" s="22">
        <v>2571854</v>
      </c>
      <c r="S149" s="22">
        <v>387170</v>
      </c>
      <c r="T149" s="22">
        <v>146401108</v>
      </c>
      <c r="U149" s="22">
        <v>16904806</v>
      </c>
      <c r="V149" s="22">
        <v>0</v>
      </c>
      <c r="W149" s="22">
        <v>5773388</v>
      </c>
      <c r="X149" s="22">
        <v>5977722</v>
      </c>
      <c r="Y149" s="22">
        <v>11086678</v>
      </c>
      <c r="Z149" s="22">
        <v>0</v>
      </c>
      <c r="AA149" s="22">
        <v>0</v>
      </c>
      <c r="AB149" s="22">
        <v>0</v>
      </c>
      <c r="AC149" s="22">
        <v>39742594</v>
      </c>
      <c r="AD149" s="22">
        <v>3307924</v>
      </c>
      <c r="AE149" s="22">
        <v>1266775</v>
      </c>
      <c r="AF149" s="22">
        <v>0</v>
      </c>
      <c r="AG149" s="22">
        <v>875955</v>
      </c>
      <c r="AH149" s="22">
        <v>157148</v>
      </c>
      <c r="AI149" s="22">
        <v>45350396</v>
      </c>
      <c r="AJ149" s="22">
        <v>101050712</v>
      </c>
      <c r="AK149" s="22">
        <v>996671</v>
      </c>
      <c r="AL149" s="22">
        <v>100054041</v>
      </c>
    </row>
    <row r="150" spans="1:38" x14ac:dyDescent="0.25">
      <c r="A150" s="22" t="s">
        <v>120</v>
      </c>
      <c r="B150" s="22" t="s">
        <v>292</v>
      </c>
      <c r="C150" s="22" t="s">
        <v>417</v>
      </c>
      <c r="D150" s="22" t="s">
        <v>418</v>
      </c>
      <c r="E150" s="22">
        <v>3156009</v>
      </c>
      <c r="F150" s="22">
        <v>0</v>
      </c>
      <c r="G150" s="22">
        <v>2470137</v>
      </c>
      <c r="H150" s="22">
        <v>1841004</v>
      </c>
      <c r="I150" s="22">
        <v>230370</v>
      </c>
      <c r="J150" s="22">
        <v>0</v>
      </c>
      <c r="K150" s="22">
        <v>0</v>
      </c>
      <c r="L150" s="22">
        <v>0</v>
      </c>
      <c r="M150" s="22">
        <v>7697520</v>
      </c>
      <c r="N150" s="22">
        <v>0</v>
      </c>
      <c r="O150" s="22">
        <v>1197547</v>
      </c>
      <c r="P150" s="22">
        <v>183878</v>
      </c>
      <c r="Q150" s="22">
        <v>52577</v>
      </c>
      <c r="R150" s="22">
        <v>250190</v>
      </c>
      <c r="S150" s="22">
        <v>221364</v>
      </c>
      <c r="T150" s="22">
        <v>9603076</v>
      </c>
      <c r="U150" s="22">
        <v>640542</v>
      </c>
      <c r="V150" s="22">
        <v>0</v>
      </c>
      <c r="W150" s="22">
        <v>554275</v>
      </c>
      <c r="X150" s="22">
        <v>367812</v>
      </c>
      <c r="Y150" s="22">
        <v>17054</v>
      </c>
      <c r="Z150" s="22">
        <v>0</v>
      </c>
      <c r="AA150" s="22">
        <v>0</v>
      </c>
      <c r="AB150" s="22">
        <v>0</v>
      </c>
      <c r="AC150" s="22">
        <v>1579683</v>
      </c>
      <c r="AD150" s="22">
        <v>387242</v>
      </c>
      <c r="AE150" s="22">
        <v>85703</v>
      </c>
      <c r="AF150" s="22">
        <v>0</v>
      </c>
      <c r="AG150" s="22">
        <v>14048</v>
      </c>
      <c r="AH150" s="22">
        <v>53542</v>
      </c>
      <c r="AI150" s="22">
        <v>2120218</v>
      </c>
      <c r="AJ150" s="22">
        <v>7482858</v>
      </c>
      <c r="AK150" s="22">
        <v>1626355</v>
      </c>
      <c r="AL150" s="22">
        <v>5856503</v>
      </c>
    </row>
    <row r="151" spans="1:38" x14ac:dyDescent="0.25">
      <c r="A151" s="22" t="s">
        <v>120</v>
      </c>
      <c r="B151" s="22" t="s">
        <v>292</v>
      </c>
      <c r="C151" s="22" t="s">
        <v>419</v>
      </c>
      <c r="D151" s="22" t="s">
        <v>420</v>
      </c>
      <c r="E151" s="22">
        <v>6528404</v>
      </c>
      <c r="F151" s="22">
        <v>0</v>
      </c>
      <c r="G151" s="22">
        <v>10431900</v>
      </c>
      <c r="H151" s="22">
        <v>7742341</v>
      </c>
      <c r="I151" s="22">
        <v>0</v>
      </c>
      <c r="J151" s="22">
        <v>0</v>
      </c>
      <c r="K151" s="22">
        <v>0</v>
      </c>
      <c r="L151" s="22">
        <v>0</v>
      </c>
      <c r="M151" s="22">
        <v>24702645</v>
      </c>
      <c r="N151" s="22">
        <v>0</v>
      </c>
      <c r="O151" s="22">
        <v>3781234</v>
      </c>
      <c r="P151" s="22">
        <v>1787565</v>
      </c>
      <c r="Q151" s="22">
        <v>580482</v>
      </c>
      <c r="R151" s="22">
        <v>17682</v>
      </c>
      <c r="S151" s="22">
        <v>927290</v>
      </c>
      <c r="T151" s="22">
        <v>31796898</v>
      </c>
      <c r="U151" s="22">
        <v>4304012</v>
      </c>
      <c r="V151" s="22">
        <v>0</v>
      </c>
      <c r="W151" s="22">
        <v>2141725</v>
      </c>
      <c r="X151" s="22">
        <v>2307298</v>
      </c>
      <c r="Y151" s="22">
        <v>0</v>
      </c>
      <c r="Z151" s="22">
        <v>0</v>
      </c>
      <c r="AA151" s="22">
        <v>0</v>
      </c>
      <c r="AB151" s="22">
        <v>0</v>
      </c>
      <c r="AC151" s="22">
        <v>8753035</v>
      </c>
      <c r="AD151" s="22">
        <v>1875074</v>
      </c>
      <c r="AE151" s="22">
        <v>1102309</v>
      </c>
      <c r="AF151" s="22">
        <v>0</v>
      </c>
      <c r="AG151" s="22">
        <v>15449</v>
      </c>
      <c r="AH151" s="22">
        <v>869992</v>
      </c>
      <c r="AI151" s="22">
        <v>12615859</v>
      </c>
      <c r="AJ151" s="22">
        <v>19181039</v>
      </c>
      <c r="AK151" s="22">
        <v>3252854</v>
      </c>
      <c r="AL151" s="22">
        <v>15928185</v>
      </c>
    </row>
    <row r="152" spans="1:38" x14ac:dyDescent="0.25">
      <c r="A152" s="22" t="s">
        <v>120</v>
      </c>
      <c r="B152" s="22" t="s">
        <v>292</v>
      </c>
      <c r="C152" s="22" t="s">
        <v>421</v>
      </c>
      <c r="D152" s="22" t="s">
        <v>422</v>
      </c>
      <c r="E152" s="22">
        <v>71630600</v>
      </c>
      <c r="F152" s="22"/>
      <c r="G152" s="22">
        <v>19747573</v>
      </c>
      <c r="H152" s="22">
        <v>26837222</v>
      </c>
      <c r="I152" s="22">
        <v>33560682</v>
      </c>
      <c r="J152" s="22"/>
      <c r="K152" s="22"/>
      <c r="L152" s="22"/>
      <c r="M152" s="22">
        <v>151776077</v>
      </c>
      <c r="N152" s="22">
        <v>9723754</v>
      </c>
      <c r="O152" s="22">
        <v>50901166</v>
      </c>
      <c r="P152" s="22">
        <v>15103666</v>
      </c>
      <c r="Q152" s="22">
        <v>23391677</v>
      </c>
      <c r="R152" s="22">
        <v>13599106</v>
      </c>
      <c r="S152" s="22">
        <v>3162113</v>
      </c>
      <c r="T152" s="22">
        <v>267657559</v>
      </c>
      <c r="U152" s="22">
        <v>15827994</v>
      </c>
      <c r="V152" s="22"/>
      <c r="W152" s="22">
        <v>3602312</v>
      </c>
      <c r="X152" s="22">
        <v>2969703</v>
      </c>
      <c r="Y152" s="22">
        <v>4582315</v>
      </c>
      <c r="Z152" s="22"/>
      <c r="AA152" s="22"/>
      <c r="AB152" s="22"/>
      <c r="AC152" s="22">
        <v>26982324</v>
      </c>
      <c r="AD152" s="22">
        <v>5973662</v>
      </c>
      <c r="AE152" s="22">
        <v>4254495</v>
      </c>
      <c r="AF152" s="22"/>
      <c r="AG152" s="22">
        <v>3254770</v>
      </c>
      <c r="AH152" s="22">
        <v>1637168</v>
      </c>
      <c r="AI152" s="22">
        <v>42102419</v>
      </c>
      <c r="AJ152" s="22">
        <v>225555140</v>
      </c>
      <c r="AK152" s="22">
        <v>26569819</v>
      </c>
      <c r="AL152" s="22">
        <v>198985321</v>
      </c>
    </row>
    <row r="153" spans="1:38" x14ac:dyDescent="0.25">
      <c r="A153" s="22" t="s">
        <v>120</v>
      </c>
      <c r="B153" s="22" t="s">
        <v>292</v>
      </c>
      <c r="C153" s="22" t="s">
        <v>423</v>
      </c>
      <c r="D153" s="22" t="s">
        <v>424</v>
      </c>
      <c r="E153" s="22">
        <v>22487869</v>
      </c>
      <c r="F153" s="22"/>
      <c r="G153" s="22">
        <v>15577632</v>
      </c>
      <c r="H153" s="22">
        <v>19083284</v>
      </c>
      <c r="I153" s="22">
        <v>5777644</v>
      </c>
      <c r="J153" s="22"/>
      <c r="K153" s="22"/>
      <c r="L153" s="22"/>
      <c r="M153" s="22">
        <v>62926429</v>
      </c>
      <c r="N153" s="22"/>
      <c r="O153" s="22">
        <v>14222305</v>
      </c>
      <c r="P153" s="22">
        <v>1734446</v>
      </c>
      <c r="Q153" s="22">
        <v>2978042</v>
      </c>
      <c r="R153" s="22">
        <v>440833</v>
      </c>
      <c r="S153" s="22">
        <v>1927435</v>
      </c>
      <c r="T153" s="22">
        <v>84229490</v>
      </c>
      <c r="U153" s="22">
        <v>14494202</v>
      </c>
      <c r="V153" s="22"/>
      <c r="W153" s="22">
        <v>5857755</v>
      </c>
      <c r="X153" s="22">
        <v>8407570</v>
      </c>
      <c r="Y153" s="22">
        <v>1861238</v>
      </c>
      <c r="Z153" s="22"/>
      <c r="AA153" s="22"/>
      <c r="AB153" s="22"/>
      <c r="AC153" s="22">
        <v>30620765</v>
      </c>
      <c r="AD153" s="22">
        <v>5504610</v>
      </c>
      <c r="AE153" s="22">
        <v>506929</v>
      </c>
      <c r="AF153" s="22"/>
      <c r="AG153" s="22">
        <v>110872</v>
      </c>
      <c r="AH153" s="22">
        <v>753679</v>
      </c>
      <c r="AI153" s="22">
        <v>37496855</v>
      </c>
      <c r="AJ153" s="22">
        <v>46732635</v>
      </c>
      <c r="AK153" s="22">
        <v>5240675</v>
      </c>
      <c r="AL153" s="22">
        <v>41491960</v>
      </c>
    </row>
    <row r="154" spans="1:38" x14ac:dyDescent="0.25">
      <c r="A154" s="22" t="s">
        <v>120</v>
      </c>
      <c r="B154" s="22" t="s">
        <v>292</v>
      </c>
      <c r="C154" s="22" t="s">
        <v>425</v>
      </c>
      <c r="D154" s="22" t="s">
        <v>426</v>
      </c>
      <c r="E154" s="22">
        <v>1801928</v>
      </c>
      <c r="F154" s="22">
        <v>0</v>
      </c>
      <c r="G154" s="22">
        <v>6539932</v>
      </c>
      <c r="H154" s="22">
        <v>759675</v>
      </c>
      <c r="I154" s="22">
        <v>110118</v>
      </c>
      <c r="J154" s="22">
        <v>0</v>
      </c>
      <c r="K154" s="22">
        <v>0</v>
      </c>
      <c r="L154" s="22">
        <v>0</v>
      </c>
      <c r="M154" s="22">
        <v>9211653</v>
      </c>
      <c r="N154" s="22">
        <v>0</v>
      </c>
      <c r="O154" s="22">
        <v>1185390</v>
      </c>
      <c r="P154" s="22">
        <v>253698</v>
      </c>
      <c r="Q154" s="22">
        <v>180756</v>
      </c>
      <c r="R154" s="22">
        <v>0</v>
      </c>
      <c r="S154" s="22">
        <v>68174</v>
      </c>
      <c r="T154" s="22">
        <v>10899671</v>
      </c>
      <c r="U154" s="22">
        <v>1701722</v>
      </c>
      <c r="V154" s="22">
        <v>0</v>
      </c>
      <c r="W154" s="22">
        <v>1469599</v>
      </c>
      <c r="X154" s="22">
        <v>348800</v>
      </c>
      <c r="Y154" s="22">
        <v>44047</v>
      </c>
      <c r="Z154" s="22">
        <v>0</v>
      </c>
      <c r="AA154" s="22">
        <v>0</v>
      </c>
      <c r="AB154" s="22">
        <v>0</v>
      </c>
      <c r="AC154" s="22">
        <v>3564168</v>
      </c>
      <c r="AD154" s="22">
        <v>679161</v>
      </c>
      <c r="AE154" s="22">
        <v>88138</v>
      </c>
      <c r="AF154" s="22">
        <v>0</v>
      </c>
      <c r="AG154" s="22">
        <v>0</v>
      </c>
      <c r="AH154" s="22">
        <v>34585</v>
      </c>
      <c r="AI154" s="22">
        <v>4366052</v>
      </c>
      <c r="AJ154" s="22">
        <v>6533619</v>
      </c>
      <c r="AK154" s="22">
        <v>0</v>
      </c>
      <c r="AL154" s="22">
        <v>6533619</v>
      </c>
    </row>
    <row r="155" spans="1:38" x14ac:dyDescent="0.25">
      <c r="A155" s="22" t="s">
        <v>120</v>
      </c>
      <c r="B155" s="22" t="s">
        <v>292</v>
      </c>
      <c r="C155" s="22" t="s">
        <v>427</v>
      </c>
      <c r="D155" s="22" t="s">
        <v>428</v>
      </c>
      <c r="E155" s="22">
        <v>6040537</v>
      </c>
      <c r="F155" s="22">
        <v>0</v>
      </c>
      <c r="G155" s="22">
        <v>11407933</v>
      </c>
      <c r="H155" s="22">
        <v>1649178</v>
      </c>
      <c r="I155" s="22">
        <v>0</v>
      </c>
      <c r="J155" s="22">
        <v>0</v>
      </c>
      <c r="K155" s="22">
        <v>0</v>
      </c>
      <c r="L155" s="22">
        <v>0</v>
      </c>
      <c r="M155" s="22">
        <v>19097648</v>
      </c>
      <c r="N155" s="22">
        <v>0</v>
      </c>
      <c r="O155" s="22">
        <v>9013846</v>
      </c>
      <c r="P155" s="22">
        <v>450988</v>
      </c>
      <c r="Q155" s="22">
        <v>671779</v>
      </c>
      <c r="R155" s="22">
        <v>691821</v>
      </c>
      <c r="S155" s="22">
        <v>327679</v>
      </c>
      <c r="T155" s="22">
        <v>30253761</v>
      </c>
      <c r="U155" s="22">
        <v>5224243</v>
      </c>
      <c r="V155" s="22">
        <v>0</v>
      </c>
      <c r="W155" s="22">
        <v>986270</v>
      </c>
      <c r="X155" s="22">
        <v>611112</v>
      </c>
      <c r="Y155" s="22">
        <v>0</v>
      </c>
      <c r="Z155" s="22">
        <v>0</v>
      </c>
      <c r="AA155" s="22">
        <v>0</v>
      </c>
      <c r="AB155" s="22">
        <v>0</v>
      </c>
      <c r="AC155" s="22">
        <v>6821625</v>
      </c>
      <c r="AD155" s="22">
        <v>1537297</v>
      </c>
      <c r="AE155" s="22">
        <v>260751</v>
      </c>
      <c r="AF155" s="22">
        <v>0</v>
      </c>
      <c r="AG155" s="22">
        <v>453847</v>
      </c>
      <c r="AH155" s="22">
        <v>206279</v>
      </c>
      <c r="AI155" s="22">
        <v>9279799</v>
      </c>
      <c r="AJ155" s="22">
        <v>20973962</v>
      </c>
      <c r="AK155" s="22">
        <v>501166</v>
      </c>
      <c r="AL155" s="22">
        <v>20472796</v>
      </c>
    </row>
    <row r="156" spans="1:38" x14ac:dyDescent="0.25">
      <c r="A156" s="22" t="s">
        <v>120</v>
      </c>
      <c r="B156" s="22" t="s">
        <v>292</v>
      </c>
      <c r="C156" s="22" t="s">
        <v>429</v>
      </c>
      <c r="D156" s="22" t="s">
        <v>430</v>
      </c>
      <c r="E156" s="22">
        <v>31613865</v>
      </c>
      <c r="F156" s="22">
        <v>0</v>
      </c>
      <c r="G156" s="22">
        <v>8656507</v>
      </c>
      <c r="H156" s="22">
        <v>15414365</v>
      </c>
      <c r="I156" s="22">
        <v>0</v>
      </c>
      <c r="J156" s="22">
        <v>0</v>
      </c>
      <c r="K156" s="22">
        <v>0</v>
      </c>
      <c r="L156" s="22">
        <v>0</v>
      </c>
      <c r="M156" s="22">
        <v>55684737</v>
      </c>
      <c r="N156" s="22">
        <v>0</v>
      </c>
      <c r="O156" s="22">
        <v>22841600</v>
      </c>
      <c r="P156" s="22">
        <v>7316225</v>
      </c>
      <c r="Q156" s="22">
        <v>3791450</v>
      </c>
      <c r="R156" s="22">
        <v>0</v>
      </c>
      <c r="S156" s="22">
        <v>2170075</v>
      </c>
      <c r="T156" s="22">
        <v>91804087</v>
      </c>
      <c r="U156" s="22">
        <v>9966457</v>
      </c>
      <c r="V156" s="22">
        <v>0</v>
      </c>
      <c r="W156" s="22">
        <v>4721866</v>
      </c>
      <c r="X156" s="22">
        <v>8078883</v>
      </c>
      <c r="Y156" s="22">
        <v>0</v>
      </c>
      <c r="Z156" s="22">
        <v>0</v>
      </c>
      <c r="AA156" s="22">
        <v>0</v>
      </c>
      <c r="AB156" s="22">
        <v>0</v>
      </c>
      <c r="AC156" s="22">
        <v>22767206</v>
      </c>
      <c r="AD156" s="22">
        <v>10552722</v>
      </c>
      <c r="AE156" s="22">
        <v>5448401</v>
      </c>
      <c r="AF156" s="22">
        <v>0</v>
      </c>
      <c r="AG156" s="22">
        <v>0</v>
      </c>
      <c r="AH156" s="22">
        <v>845421</v>
      </c>
      <c r="AI156" s="22">
        <v>39613750</v>
      </c>
      <c r="AJ156" s="22">
        <v>52190337</v>
      </c>
      <c r="AK156" s="22">
        <v>3054590</v>
      </c>
      <c r="AL156" s="22">
        <v>49135747</v>
      </c>
    </row>
    <row r="157" spans="1:38" x14ac:dyDescent="0.25">
      <c r="A157" s="22" t="s">
        <v>120</v>
      </c>
      <c r="B157" s="22" t="s">
        <v>292</v>
      </c>
      <c r="C157" s="22" t="s">
        <v>431</v>
      </c>
      <c r="D157" s="22" t="s">
        <v>432</v>
      </c>
      <c r="E157" s="22">
        <v>4106256</v>
      </c>
      <c r="F157" s="22">
        <v>0</v>
      </c>
      <c r="G157" s="22">
        <v>2534604</v>
      </c>
      <c r="H157" s="22">
        <v>4554787</v>
      </c>
      <c r="I157" s="22">
        <v>1068797</v>
      </c>
      <c r="J157" s="22">
        <v>0</v>
      </c>
      <c r="K157" s="22">
        <v>0</v>
      </c>
      <c r="L157" s="22">
        <v>0</v>
      </c>
      <c r="M157" s="22">
        <v>12264444</v>
      </c>
      <c r="N157" s="22">
        <v>0</v>
      </c>
      <c r="O157" s="22">
        <v>931335</v>
      </c>
      <c r="P157" s="22">
        <v>707402</v>
      </c>
      <c r="Q157" s="22">
        <v>598482</v>
      </c>
      <c r="R157" s="22">
        <v>393888</v>
      </c>
      <c r="S157" s="22">
        <v>370310</v>
      </c>
      <c r="T157" s="22">
        <v>15265861</v>
      </c>
      <c r="U157" s="22">
        <v>2430505</v>
      </c>
      <c r="V157" s="22">
        <v>0</v>
      </c>
      <c r="W157" s="22">
        <v>777139</v>
      </c>
      <c r="X157" s="22">
        <v>2820201</v>
      </c>
      <c r="Y157" s="22">
        <v>96593</v>
      </c>
      <c r="Z157" s="22">
        <v>0</v>
      </c>
      <c r="AA157" s="22">
        <v>0</v>
      </c>
      <c r="AB157" s="22">
        <v>0</v>
      </c>
      <c r="AC157" s="22">
        <v>6124438</v>
      </c>
      <c r="AD157" s="22">
        <v>278872</v>
      </c>
      <c r="AE157" s="22">
        <v>171429</v>
      </c>
      <c r="AF157" s="22">
        <v>0</v>
      </c>
      <c r="AG157" s="22">
        <v>25381</v>
      </c>
      <c r="AH157" s="22">
        <v>138556</v>
      </c>
      <c r="AI157" s="22">
        <v>6738676</v>
      </c>
      <c r="AJ157" s="22">
        <v>8527185</v>
      </c>
      <c r="AK157" s="22">
        <v>0</v>
      </c>
      <c r="AL157" s="22">
        <v>8527185</v>
      </c>
    </row>
    <row r="158" spans="1:38" x14ac:dyDescent="0.25">
      <c r="A158" s="22" t="s">
        <v>120</v>
      </c>
      <c r="B158" s="22" t="s">
        <v>292</v>
      </c>
      <c r="C158" s="22" t="s">
        <v>433</v>
      </c>
      <c r="D158" s="22" t="s">
        <v>434</v>
      </c>
      <c r="E158" s="22">
        <v>6914076</v>
      </c>
      <c r="F158" s="22">
        <v>0</v>
      </c>
      <c r="G158" s="22">
        <v>2419841</v>
      </c>
      <c r="H158" s="22">
        <v>2396092</v>
      </c>
      <c r="I158" s="22">
        <v>669888</v>
      </c>
      <c r="J158" s="22">
        <v>0</v>
      </c>
      <c r="K158" s="22">
        <v>0</v>
      </c>
      <c r="L158" s="22">
        <v>0</v>
      </c>
      <c r="M158" s="22">
        <v>12399897</v>
      </c>
      <c r="N158" s="22">
        <v>0</v>
      </c>
      <c r="O158" s="22">
        <v>10348879</v>
      </c>
      <c r="P158" s="22">
        <v>293481</v>
      </c>
      <c r="Q158" s="22">
        <v>281922</v>
      </c>
      <c r="R158" s="22">
        <v>457940</v>
      </c>
      <c r="S158" s="22">
        <v>444801</v>
      </c>
      <c r="T158" s="22">
        <v>24226920</v>
      </c>
      <c r="U158" s="22">
        <v>4162871</v>
      </c>
      <c r="V158" s="22">
        <v>0</v>
      </c>
      <c r="W158" s="22">
        <v>699518</v>
      </c>
      <c r="X158" s="22">
        <v>666058</v>
      </c>
      <c r="Y158" s="22">
        <v>300255</v>
      </c>
      <c r="Z158" s="22">
        <v>0</v>
      </c>
      <c r="AA158" s="22">
        <v>0</v>
      </c>
      <c r="AB158" s="22">
        <v>0</v>
      </c>
      <c r="AC158" s="22">
        <v>5828702</v>
      </c>
      <c r="AD158" s="22">
        <v>2854491</v>
      </c>
      <c r="AE158" s="22">
        <v>52500</v>
      </c>
      <c r="AF158" s="22">
        <v>0</v>
      </c>
      <c r="AG158" s="22">
        <v>36254</v>
      </c>
      <c r="AH158" s="22">
        <v>244314</v>
      </c>
      <c r="AI158" s="22">
        <v>9016261</v>
      </c>
      <c r="AJ158" s="22">
        <v>15210659</v>
      </c>
      <c r="AK158" s="22">
        <v>894966</v>
      </c>
      <c r="AL158" s="22">
        <v>14315693</v>
      </c>
    </row>
    <row r="159" spans="1:38" x14ac:dyDescent="0.25">
      <c r="A159" s="22" t="s">
        <v>120</v>
      </c>
      <c r="B159" s="22" t="s">
        <v>292</v>
      </c>
      <c r="C159" s="22" t="s">
        <v>435</v>
      </c>
      <c r="D159" s="22" t="s">
        <v>436</v>
      </c>
      <c r="E159" s="22">
        <v>6835554</v>
      </c>
      <c r="F159" s="22">
        <v>0</v>
      </c>
      <c r="G159" s="22">
        <v>12944778</v>
      </c>
      <c r="H159" s="22">
        <v>6256970</v>
      </c>
      <c r="I159" s="22">
        <v>1317518</v>
      </c>
      <c r="J159" s="22">
        <v>0</v>
      </c>
      <c r="K159" s="22">
        <v>0</v>
      </c>
      <c r="L159" s="22">
        <v>0</v>
      </c>
      <c r="M159" s="22">
        <v>27354820</v>
      </c>
      <c r="N159" s="22">
        <v>0</v>
      </c>
      <c r="O159" s="22">
        <v>11414743</v>
      </c>
      <c r="P159" s="22">
        <v>1186523</v>
      </c>
      <c r="Q159" s="22">
        <v>3600440</v>
      </c>
      <c r="R159" s="22">
        <v>2416899</v>
      </c>
      <c r="S159" s="22">
        <v>546808</v>
      </c>
      <c r="T159" s="22">
        <v>46520233</v>
      </c>
      <c r="U159" s="22">
        <v>4413629</v>
      </c>
      <c r="V159" s="22">
        <v>0</v>
      </c>
      <c r="W159" s="22">
        <v>4465387</v>
      </c>
      <c r="X159" s="22">
        <v>2098831</v>
      </c>
      <c r="Y159" s="22">
        <v>405111</v>
      </c>
      <c r="Z159" s="22">
        <v>0</v>
      </c>
      <c r="AA159" s="22">
        <v>0</v>
      </c>
      <c r="AB159" s="22">
        <v>0</v>
      </c>
      <c r="AC159" s="22">
        <v>11382958</v>
      </c>
      <c r="AD159" s="22">
        <v>5956227</v>
      </c>
      <c r="AE159" s="22">
        <v>712639</v>
      </c>
      <c r="AF159" s="22">
        <v>0</v>
      </c>
      <c r="AG159" s="22">
        <v>728958</v>
      </c>
      <c r="AH159" s="22">
        <v>326782</v>
      </c>
      <c r="AI159" s="22">
        <v>19107564</v>
      </c>
      <c r="AJ159" s="22">
        <v>27412669</v>
      </c>
      <c r="AK159" s="22">
        <v>4469948</v>
      </c>
      <c r="AL159" s="22">
        <v>22942721</v>
      </c>
    </row>
    <row r="160" spans="1:38" x14ac:dyDescent="0.25">
      <c r="A160" s="22" t="s">
        <v>120</v>
      </c>
      <c r="B160" s="22" t="s">
        <v>292</v>
      </c>
      <c r="C160" s="22" t="s">
        <v>437</v>
      </c>
      <c r="D160" s="22" t="s">
        <v>438</v>
      </c>
      <c r="E160" s="22">
        <v>26736293</v>
      </c>
      <c r="F160" s="22">
        <v>0</v>
      </c>
      <c r="G160" s="22">
        <v>12199073</v>
      </c>
      <c r="H160" s="22">
        <v>6281490</v>
      </c>
      <c r="I160" s="22">
        <v>1089615</v>
      </c>
      <c r="J160" s="22">
        <v>0</v>
      </c>
      <c r="K160" s="22">
        <v>2984539</v>
      </c>
      <c r="L160" s="22">
        <v>0</v>
      </c>
      <c r="M160" s="22">
        <v>49291010</v>
      </c>
      <c r="N160" s="22">
        <v>1955944</v>
      </c>
      <c r="O160" s="22">
        <v>10198459</v>
      </c>
      <c r="P160" s="22">
        <v>3117421</v>
      </c>
      <c r="Q160" s="22">
        <v>5398348</v>
      </c>
      <c r="R160" s="22">
        <v>0</v>
      </c>
      <c r="S160" s="22">
        <v>1816620</v>
      </c>
      <c r="T160" s="22">
        <v>71777802</v>
      </c>
      <c r="U160" s="22">
        <v>21333765</v>
      </c>
      <c r="V160" s="22">
        <v>0</v>
      </c>
      <c r="W160" s="22">
        <v>4099442</v>
      </c>
      <c r="X160" s="22">
        <v>2456075</v>
      </c>
      <c r="Y160" s="22">
        <v>425234</v>
      </c>
      <c r="Z160" s="22">
        <v>0</v>
      </c>
      <c r="AA160" s="22">
        <v>1772050</v>
      </c>
      <c r="AB160" s="22">
        <v>0</v>
      </c>
      <c r="AC160" s="22">
        <v>30086566</v>
      </c>
      <c r="AD160" s="22">
        <v>6240397</v>
      </c>
      <c r="AE160" s="22">
        <v>1982338</v>
      </c>
      <c r="AF160" s="22">
        <v>0</v>
      </c>
      <c r="AG160" s="22">
        <v>0</v>
      </c>
      <c r="AH160" s="22">
        <v>758282</v>
      </c>
      <c r="AI160" s="22">
        <v>39067583</v>
      </c>
      <c r="AJ160" s="22">
        <v>32710219</v>
      </c>
      <c r="AK160" s="22">
        <v>4799188</v>
      </c>
      <c r="AL160" s="22">
        <v>27911031</v>
      </c>
    </row>
    <row r="161" spans="1:38" x14ac:dyDescent="0.25">
      <c r="A161" s="22" t="s">
        <v>120</v>
      </c>
      <c r="B161" s="22" t="s">
        <v>292</v>
      </c>
      <c r="C161" s="22" t="s">
        <v>439</v>
      </c>
      <c r="D161" s="22" t="s">
        <v>440</v>
      </c>
      <c r="E161" s="22">
        <v>10349827</v>
      </c>
      <c r="F161" s="22">
        <v>0</v>
      </c>
      <c r="G161" s="22">
        <v>7059481</v>
      </c>
      <c r="H161" s="22">
        <v>4164481</v>
      </c>
      <c r="I161" s="22">
        <v>2203560</v>
      </c>
      <c r="J161" s="22">
        <v>0</v>
      </c>
      <c r="K161" s="22">
        <v>0</v>
      </c>
      <c r="L161" s="22">
        <v>0</v>
      </c>
      <c r="M161" s="22">
        <v>23777349</v>
      </c>
      <c r="N161" s="22">
        <v>1045754</v>
      </c>
      <c r="O161" s="22">
        <v>3314466</v>
      </c>
      <c r="P161" s="22">
        <v>1563772</v>
      </c>
      <c r="Q161" s="22">
        <v>435213</v>
      </c>
      <c r="R161" s="22">
        <v>997617</v>
      </c>
      <c r="S161" s="22">
        <v>909342</v>
      </c>
      <c r="T161" s="22">
        <v>32043513</v>
      </c>
      <c r="U161" s="22">
        <v>5873465</v>
      </c>
      <c r="V161" s="22">
        <v>0</v>
      </c>
      <c r="W161" s="22">
        <v>1904839</v>
      </c>
      <c r="X161" s="22">
        <v>1007517</v>
      </c>
      <c r="Y161" s="22">
        <v>750317</v>
      </c>
      <c r="Z161" s="22">
        <v>0</v>
      </c>
      <c r="AA161" s="22">
        <v>0</v>
      </c>
      <c r="AB161" s="22">
        <v>0</v>
      </c>
      <c r="AC161" s="22">
        <v>9536138</v>
      </c>
      <c r="AD161" s="22">
        <v>781100</v>
      </c>
      <c r="AE161" s="22">
        <v>717543</v>
      </c>
      <c r="AF161" s="22">
        <v>0</v>
      </c>
      <c r="AG161" s="22">
        <v>451003</v>
      </c>
      <c r="AH161" s="22">
        <v>371511</v>
      </c>
      <c r="AI161" s="22">
        <v>11857295</v>
      </c>
      <c r="AJ161" s="22">
        <v>20186218</v>
      </c>
      <c r="AK161" s="22">
        <v>2046841</v>
      </c>
      <c r="AL161" s="22">
        <v>18139377</v>
      </c>
    </row>
    <row r="162" spans="1:38" x14ac:dyDescent="0.25">
      <c r="A162" s="22" t="s">
        <v>120</v>
      </c>
      <c r="B162" s="22" t="s">
        <v>292</v>
      </c>
      <c r="C162" s="22" t="s">
        <v>441</v>
      </c>
      <c r="D162" s="22" t="s">
        <v>442</v>
      </c>
      <c r="E162" s="22">
        <v>997165</v>
      </c>
      <c r="F162" s="22">
        <v>0</v>
      </c>
      <c r="G162" s="22">
        <v>21134134</v>
      </c>
      <c r="H162" s="22">
        <v>1069211</v>
      </c>
      <c r="I162" s="22">
        <v>0</v>
      </c>
      <c r="J162" s="22">
        <v>196192</v>
      </c>
      <c r="K162" s="22">
        <v>0</v>
      </c>
      <c r="L162" s="22">
        <v>672329</v>
      </c>
      <c r="M162" s="22">
        <v>24069031</v>
      </c>
      <c r="N162" s="22">
        <v>0</v>
      </c>
      <c r="O162" s="22">
        <v>9463490</v>
      </c>
      <c r="P162" s="22">
        <v>884526</v>
      </c>
      <c r="Q162" s="22">
        <v>510917</v>
      </c>
      <c r="R162" s="22">
        <v>926150</v>
      </c>
      <c r="S162" s="22">
        <v>1288051</v>
      </c>
      <c r="T162" s="22">
        <v>37142165</v>
      </c>
      <c r="U162" s="22">
        <v>439062</v>
      </c>
      <c r="V162" s="22">
        <v>0</v>
      </c>
      <c r="W162" s="22">
        <v>3580800</v>
      </c>
      <c r="X162" s="22">
        <v>525554</v>
      </c>
      <c r="Y162" s="22">
        <v>0</v>
      </c>
      <c r="Z162" s="22">
        <v>72966</v>
      </c>
      <c r="AA162" s="22">
        <v>0</v>
      </c>
      <c r="AB162" s="22">
        <v>347172</v>
      </c>
      <c r="AC162" s="22">
        <v>4965554</v>
      </c>
      <c r="AD162" s="22">
        <v>2358286</v>
      </c>
      <c r="AE162" s="22">
        <v>754817</v>
      </c>
      <c r="AF162" s="22">
        <v>0</v>
      </c>
      <c r="AG162" s="22">
        <v>736763</v>
      </c>
      <c r="AH162" s="22">
        <v>825821</v>
      </c>
      <c r="AI162" s="22">
        <v>9641241</v>
      </c>
      <c r="AJ162" s="22">
        <v>27500924</v>
      </c>
      <c r="AK162" s="22">
        <v>2974584</v>
      </c>
      <c r="AL162" s="22">
        <v>24526340</v>
      </c>
    </row>
    <row r="163" spans="1:38" x14ac:dyDescent="0.25">
      <c r="A163" s="22" t="s">
        <v>120</v>
      </c>
      <c r="B163" s="22" t="s">
        <v>292</v>
      </c>
      <c r="C163" s="22" t="s">
        <v>443</v>
      </c>
      <c r="D163" s="22" t="s">
        <v>444</v>
      </c>
      <c r="E163" s="22">
        <v>9616607</v>
      </c>
      <c r="F163" s="22">
        <v>0</v>
      </c>
      <c r="G163" s="22">
        <v>1466264</v>
      </c>
      <c r="H163" s="22">
        <v>1866457</v>
      </c>
      <c r="I163" s="22">
        <v>1360466</v>
      </c>
      <c r="J163" s="22">
        <v>0</v>
      </c>
      <c r="K163" s="22">
        <v>0</v>
      </c>
      <c r="L163" s="22">
        <v>0</v>
      </c>
      <c r="M163" s="22">
        <v>14309794</v>
      </c>
      <c r="N163" s="22">
        <v>0</v>
      </c>
      <c r="O163" s="22">
        <v>8450422</v>
      </c>
      <c r="P163" s="22">
        <v>1810815</v>
      </c>
      <c r="Q163" s="22">
        <v>347097</v>
      </c>
      <c r="R163" s="22">
        <v>0</v>
      </c>
      <c r="S163" s="22">
        <v>200039</v>
      </c>
      <c r="T163" s="22">
        <v>25118167</v>
      </c>
      <c r="U163" s="22">
        <v>3727400</v>
      </c>
      <c r="V163" s="22">
        <v>0</v>
      </c>
      <c r="W163" s="22">
        <v>414156</v>
      </c>
      <c r="X163" s="22">
        <v>628268</v>
      </c>
      <c r="Y163" s="22">
        <v>293800</v>
      </c>
      <c r="Z163" s="22">
        <v>0</v>
      </c>
      <c r="AA163" s="22">
        <v>0</v>
      </c>
      <c r="AB163" s="22">
        <v>0</v>
      </c>
      <c r="AC163" s="22">
        <v>5063624</v>
      </c>
      <c r="AD163" s="22">
        <v>2348204</v>
      </c>
      <c r="AE163" s="22">
        <v>886631</v>
      </c>
      <c r="AF163" s="22">
        <v>0</v>
      </c>
      <c r="AG163" s="22">
        <v>0</v>
      </c>
      <c r="AH163" s="22">
        <v>55014</v>
      </c>
      <c r="AI163" s="22">
        <v>8353473</v>
      </c>
      <c r="AJ163" s="22">
        <v>16764694</v>
      </c>
      <c r="AK163" s="22">
        <v>2387829</v>
      </c>
      <c r="AL163" s="22">
        <v>14376865</v>
      </c>
    </row>
    <row r="164" spans="1:38" x14ac:dyDescent="0.25">
      <c r="A164" s="22" t="s">
        <v>120</v>
      </c>
      <c r="B164" s="22" t="s">
        <v>292</v>
      </c>
      <c r="C164" s="22" t="s">
        <v>445</v>
      </c>
      <c r="D164" s="22" t="s">
        <v>446</v>
      </c>
      <c r="E164" s="22">
        <v>36554830</v>
      </c>
      <c r="F164" s="22">
        <v>0</v>
      </c>
      <c r="G164" s="22">
        <v>16871580</v>
      </c>
      <c r="H164" s="22">
        <v>12891825</v>
      </c>
      <c r="I164" s="22">
        <v>7027549</v>
      </c>
      <c r="J164" s="22">
        <v>0</v>
      </c>
      <c r="K164" s="22">
        <v>0</v>
      </c>
      <c r="L164" s="22">
        <v>0</v>
      </c>
      <c r="M164" s="22">
        <v>73345784</v>
      </c>
      <c r="N164" s="22">
        <v>8605607</v>
      </c>
      <c r="O164" s="22">
        <v>4683450</v>
      </c>
      <c r="P164" s="22">
        <v>2834036</v>
      </c>
      <c r="Q164" s="22">
        <v>5019390</v>
      </c>
      <c r="R164" s="22">
        <v>103705</v>
      </c>
      <c r="S164" s="22">
        <v>1550049</v>
      </c>
      <c r="T164" s="22">
        <v>96142021</v>
      </c>
      <c r="U164" s="22">
        <v>14531656</v>
      </c>
      <c r="V164" s="22">
        <v>0</v>
      </c>
      <c r="W164" s="22">
        <v>3158550</v>
      </c>
      <c r="X164" s="22">
        <v>2763000</v>
      </c>
      <c r="Y164" s="22">
        <v>941804</v>
      </c>
      <c r="Z164" s="22">
        <v>0</v>
      </c>
      <c r="AA164" s="22">
        <v>0</v>
      </c>
      <c r="AB164" s="22">
        <v>0</v>
      </c>
      <c r="AC164" s="22">
        <v>21395010</v>
      </c>
      <c r="AD164" s="22">
        <v>2136037</v>
      </c>
      <c r="AE164" s="22">
        <v>1072074</v>
      </c>
      <c r="AF164" s="22">
        <v>0</v>
      </c>
      <c r="AG164" s="22">
        <v>44846</v>
      </c>
      <c r="AH164" s="22">
        <v>665926</v>
      </c>
      <c r="AI164" s="22">
        <v>25313893</v>
      </c>
      <c r="AJ164" s="22">
        <v>70828128</v>
      </c>
      <c r="AK164" s="22">
        <v>6337802</v>
      </c>
      <c r="AL164" s="22">
        <v>64490326</v>
      </c>
    </row>
    <row r="165" spans="1:38" x14ac:dyDescent="0.25">
      <c r="A165" s="22" t="s">
        <v>120</v>
      </c>
      <c r="B165" s="22" t="s">
        <v>292</v>
      </c>
      <c r="C165" s="22" t="s">
        <v>447</v>
      </c>
      <c r="D165" s="22" t="s">
        <v>448</v>
      </c>
      <c r="E165" s="22">
        <v>8026553</v>
      </c>
      <c r="F165" s="22">
        <v>0</v>
      </c>
      <c r="G165" s="22">
        <v>1776809</v>
      </c>
      <c r="H165" s="22">
        <v>2083057</v>
      </c>
      <c r="I165" s="22">
        <v>162126</v>
      </c>
      <c r="J165" s="22">
        <v>0</v>
      </c>
      <c r="K165" s="22">
        <v>0</v>
      </c>
      <c r="L165" s="22">
        <v>426300</v>
      </c>
      <c r="M165" s="22">
        <v>12474845</v>
      </c>
      <c r="N165" s="22">
        <v>0</v>
      </c>
      <c r="O165" s="22">
        <v>10124834</v>
      </c>
      <c r="P165" s="22">
        <v>117544</v>
      </c>
      <c r="Q165" s="22">
        <v>890696</v>
      </c>
      <c r="R165" s="22">
        <v>143534</v>
      </c>
      <c r="S165" s="22">
        <v>1254304</v>
      </c>
      <c r="T165" s="22">
        <v>25005757</v>
      </c>
      <c r="U165" s="22">
        <v>6010437</v>
      </c>
      <c r="V165" s="22">
        <v>0</v>
      </c>
      <c r="W165" s="22">
        <v>695669</v>
      </c>
      <c r="X165" s="22">
        <v>843622</v>
      </c>
      <c r="Y165" s="22">
        <v>14007</v>
      </c>
      <c r="Z165" s="22">
        <v>0</v>
      </c>
      <c r="AA165" s="22">
        <v>0</v>
      </c>
      <c r="AB165" s="22">
        <v>121107</v>
      </c>
      <c r="AC165" s="22">
        <v>7684842</v>
      </c>
      <c r="AD165" s="22">
        <v>3108297</v>
      </c>
      <c r="AE165" s="22">
        <v>69936</v>
      </c>
      <c r="AF165" s="22">
        <v>0</v>
      </c>
      <c r="AG165" s="22">
        <v>11483</v>
      </c>
      <c r="AH165" s="22">
        <v>817659</v>
      </c>
      <c r="AI165" s="22">
        <v>11692217</v>
      </c>
      <c r="AJ165" s="22">
        <v>13313540</v>
      </c>
      <c r="AK165" s="22">
        <v>4551387</v>
      </c>
      <c r="AL165" s="22">
        <v>8762153</v>
      </c>
    </row>
    <row r="166" spans="1:38" x14ac:dyDescent="0.25">
      <c r="A166" s="22" t="s">
        <v>120</v>
      </c>
      <c r="B166" s="22" t="s">
        <v>292</v>
      </c>
      <c r="C166" s="22" t="s">
        <v>449</v>
      </c>
      <c r="D166" s="22" t="s">
        <v>450</v>
      </c>
      <c r="E166" s="22">
        <v>10090778</v>
      </c>
      <c r="F166" s="22">
        <v>0</v>
      </c>
      <c r="G166" s="22">
        <v>3365154</v>
      </c>
      <c r="H166" s="22">
        <v>7401882</v>
      </c>
      <c r="I166" s="22">
        <v>939556</v>
      </c>
      <c r="J166" s="22">
        <v>0</v>
      </c>
      <c r="K166" s="22">
        <v>0</v>
      </c>
      <c r="L166" s="22">
        <v>0</v>
      </c>
      <c r="M166" s="22">
        <v>21797370</v>
      </c>
      <c r="N166" s="22">
        <v>0</v>
      </c>
      <c r="O166" s="22">
        <v>5073844</v>
      </c>
      <c r="P166" s="22">
        <v>1331647</v>
      </c>
      <c r="Q166" s="22">
        <v>2392136</v>
      </c>
      <c r="R166" s="22">
        <v>797509</v>
      </c>
      <c r="S166" s="22">
        <v>668379</v>
      </c>
      <c r="T166" s="22">
        <v>32060885</v>
      </c>
      <c r="U166" s="22">
        <v>5177139</v>
      </c>
      <c r="V166" s="22">
        <v>0</v>
      </c>
      <c r="W166" s="22">
        <v>1313214</v>
      </c>
      <c r="X166" s="22">
        <v>862584</v>
      </c>
      <c r="Y166" s="22">
        <v>245900</v>
      </c>
      <c r="Z166" s="22">
        <v>0</v>
      </c>
      <c r="AA166" s="22">
        <v>0</v>
      </c>
      <c r="AB166" s="22">
        <v>0</v>
      </c>
      <c r="AC166" s="22">
        <v>7598837</v>
      </c>
      <c r="AD166" s="22">
        <v>1656511</v>
      </c>
      <c r="AE166" s="22">
        <v>313595</v>
      </c>
      <c r="AF166" s="22">
        <v>0</v>
      </c>
      <c r="AG166" s="22">
        <v>213181</v>
      </c>
      <c r="AH166" s="22">
        <v>399350</v>
      </c>
      <c r="AI166" s="22">
        <v>10181474</v>
      </c>
      <c r="AJ166" s="22">
        <v>21879411</v>
      </c>
      <c r="AK166" s="22">
        <v>2320903</v>
      </c>
      <c r="AL166" s="22">
        <v>19558508</v>
      </c>
    </row>
    <row r="167" spans="1:38" x14ac:dyDescent="0.25">
      <c r="A167" s="22" t="s">
        <v>120</v>
      </c>
      <c r="B167" s="22" t="s">
        <v>292</v>
      </c>
      <c r="C167" s="22" t="s">
        <v>451</v>
      </c>
      <c r="D167" s="22" t="s">
        <v>452</v>
      </c>
      <c r="E167" s="22">
        <v>0</v>
      </c>
      <c r="F167" s="22">
        <v>22971036</v>
      </c>
      <c r="G167" s="22">
        <v>19361910</v>
      </c>
      <c r="H167" s="22">
        <v>9662678</v>
      </c>
      <c r="I167" s="22">
        <v>0</v>
      </c>
      <c r="J167" s="22">
        <v>4682685</v>
      </c>
      <c r="K167" s="22">
        <v>0</v>
      </c>
      <c r="L167" s="22">
        <v>0</v>
      </c>
      <c r="M167" s="22">
        <v>56678309</v>
      </c>
      <c r="N167" s="22">
        <v>0</v>
      </c>
      <c r="O167" s="22">
        <v>10857266</v>
      </c>
      <c r="P167" s="22">
        <v>2892656</v>
      </c>
      <c r="Q167" s="22">
        <v>5553912</v>
      </c>
      <c r="R167" s="22">
        <v>5009040</v>
      </c>
      <c r="S167" s="22">
        <v>2533613</v>
      </c>
      <c r="T167" s="22">
        <v>83524796</v>
      </c>
      <c r="U167" s="22">
        <v>13737019</v>
      </c>
      <c r="V167" s="22">
        <v>0</v>
      </c>
      <c r="W167" s="22">
        <v>6164082</v>
      </c>
      <c r="X167" s="22">
        <v>2806196</v>
      </c>
      <c r="Y167" s="22">
        <v>771854</v>
      </c>
      <c r="Z167" s="22">
        <v>0</v>
      </c>
      <c r="AA167" s="22">
        <v>0</v>
      </c>
      <c r="AB167" s="22">
        <v>0</v>
      </c>
      <c r="AC167" s="22">
        <v>23479151</v>
      </c>
      <c r="AD167" s="22">
        <v>3140189</v>
      </c>
      <c r="AE167" s="22">
        <v>1283212</v>
      </c>
      <c r="AF167" s="22">
        <v>0</v>
      </c>
      <c r="AG167" s="22">
        <v>3439823</v>
      </c>
      <c r="AH167" s="22">
        <v>631991</v>
      </c>
      <c r="AI167" s="22">
        <v>31974366</v>
      </c>
      <c r="AJ167" s="22">
        <v>51550430</v>
      </c>
      <c r="AK167" s="22">
        <v>6340586</v>
      </c>
      <c r="AL167" s="22">
        <v>45209844</v>
      </c>
    </row>
    <row r="168" spans="1:38" x14ac:dyDescent="0.25">
      <c r="A168" s="22" t="s">
        <v>120</v>
      </c>
      <c r="B168" s="22" t="s">
        <v>292</v>
      </c>
      <c r="C168" s="22" t="s">
        <v>453</v>
      </c>
      <c r="D168" s="22" t="s">
        <v>454</v>
      </c>
      <c r="E168" s="22">
        <v>2042505</v>
      </c>
      <c r="F168" s="22">
        <v>0</v>
      </c>
      <c r="G168" s="22">
        <v>2411922</v>
      </c>
      <c r="H168" s="22">
        <v>1287978</v>
      </c>
      <c r="I168" s="22">
        <v>150563</v>
      </c>
      <c r="J168" s="22">
        <v>0</v>
      </c>
      <c r="K168" s="22">
        <v>0</v>
      </c>
      <c r="L168" s="22">
        <v>221350</v>
      </c>
      <c r="M168" s="22">
        <v>6114318</v>
      </c>
      <c r="N168" s="22">
        <v>0</v>
      </c>
      <c r="O168" s="22">
        <v>321045</v>
      </c>
      <c r="P168" s="22">
        <v>544229</v>
      </c>
      <c r="Q168" s="22">
        <v>182836</v>
      </c>
      <c r="R168" s="22">
        <v>13130</v>
      </c>
      <c r="S168" s="22">
        <v>80477</v>
      </c>
      <c r="T168" s="22">
        <v>7256035</v>
      </c>
      <c r="U168" s="22">
        <v>889790</v>
      </c>
      <c r="V168" s="22">
        <v>0</v>
      </c>
      <c r="W168" s="22">
        <v>872954</v>
      </c>
      <c r="X168" s="22">
        <v>573116</v>
      </c>
      <c r="Y168" s="22">
        <v>53159</v>
      </c>
      <c r="Z168" s="22">
        <v>0</v>
      </c>
      <c r="AA168" s="22">
        <v>0</v>
      </c>
      <c r="AB168" s="22">
        <v>172070</v>
      </c>
      <c r="AC168" s="22">
        <v>2561089</v>
      </c>
      <c r="AD168" s="22">
        <v>176612</v>
      </c>
      <c r="AE168" s="22">
        <v>247731</v>
      </c>
      <c r="AF168" s="22">
        <v>0</v>
      </c>
      <c r="AG168" s="22">
        <v>10241</v>
      </c>
      <c r="AH168" s="22">
        <v>61725</v>
      </c>
      <c r="AI168" s="22">
        <v>3057398</v>
      </c>
      <c r="AJ168" s="22">
        <v>4198637</v>
      </c>
      <c r="AK168" s="22">
        <v>90334</v>
      </c>
      <c r="AL168" s="22">
        <v>4108303</v>
      </c>
    </row>
    <row r="169" spans="1:38" x14ac:dyDescent="0.25">
      <c r="A169" s="22" t="s">
        <v>120</v>
      </c>
      <c r="B169" s="22" t="s">
        <v>292</v>
      </c>
      <c r="C169" s="22" t="s">
        <v>455</v>
      </c>
      <c r="D169" s="22" t="s">
        <v>456</v>
      </c>
      <c r="E169" s="22">
        <v>22463322</v>
      </c>
      <c r="F169" s="22">
        <v>0</v>
      </c>
      <c r="G169" s="22">
        <v>7463977</v>
      </c>
      <c r="H169" s="22">
        <v>553840</v>
      </c>
      <c r="I169" s="22">
        <v>0</v>
      </c>
      <c r="J169" s="22">
        <v>0</v>
      </c>
      <c r="K169" s="22">
        <v>0</v>
      </c>
      <c r="L169" s="22">
        <v>0</v>
      </c>
      <c r="M169" s="22">
        <v>30481139</v>
      </c>
      <c r="N169" s="22">
        <v>0</v>
      </c>
      <c r="O169" s="22">
        <v>2281003</v>
      </c>
      <c r="P169" s="22">
        <v>889472</v>
      </c>
      <c r="Q169" s="22">
        <v>1017889</v>
      </c>
      <c r="R169" s="22">
        <v>155214</v>
      </c>
      <c r="S169" s="22">
        <v>772919</v>
      </c>
      <c r="T169" s="22">
        <v>35597636</v>
      </c>
      <c r="U169" s="22">
        <v>9642191</v>
      </c>
      <c r="V169" s="22">
        <v>0</v>
      </c>
      <c r="W169" s="22">
        <v>2541961</v>
      </c>
      <c r="X169" s="22">
        <v>228921</v>
      </c>
      <c r="Y169" s="22">
        <v>0</v>
      </c>
      <c r="Z169" s="22">
        <v>0</v>
      </c>
      <c r="AA169" s="22">
        <v>0</v>
      </c>
      <c r="AB169" s="22">
        <v>0</v>
      </c>
      <c r="AC169" s="22">
        <v>12413073</v>
      </c>
      <c r="AD169" s="22">
        <v>1340452</v>
      </c>
      <c r="AE169" s="22">
        <v>421556</v>
      </c>
      <c r="AF169" s="22">
        <v>0</v>
      </c>
      <c r="AG169" s="22">
        <v>61578</v>
      </c>
      <c r="AH169" s="22">
        <v>132418</v>
      </c>
      <c r="AI169" s="22">
        <v>14369077</v>
      </c>
      <c r="AJ169" s="22">
        <v>21228559</v>
      </c>
      <c r="AK169" s="22">
        <v>2053309</v>
      </c>
      <c r="AL169" s="22">
        <v>19175250</v>
      </c>
    </row>
    <row r="170" spans="1:38" x14ac:dyDescent="0.25">
      <c r="A170" s="22" t="s">
        <v>120</v>
      </c>
      <c r="B170" s="22" t="s">
        <v>292</v>
      </c>
      <c r="C170" s="22" t="s">
        <v>457</v>
      </c>
      <c r="D170" s="22" t="s">
        <v>458</v>
      </c>
      <c r="E170" s="22">
        <v>35477769</v>
      </c>
      <c r="F170" s="22">
        <v>0</v>
      </c>
      <c r="G170" s="22">
        <v>32096600</v>
      </c>
      <c r="H170" s="22">
        <v>16452107</v>
      </c>
      <c r="I170" s="22">
        <v>2192452</v>
      </c>
      <c r="J170" s="22">
        <v>0</v>
      </c>
      <c r="K170" s="22">
        <v>0</v>
      </c>
      <c r="L170" s="22">
        <v>0</v>
      </c>
      <c r="M170" s="22">
        <v>86218928</v>
      </c>
      <c r="N170" s="22">
        <v>16195129</v>
      </c>
      <c r="O170" s="22">
        <v>10398240</v>
      </c>
      <c r="P170" s="22">
        <v>1777720</v>
      </c>
      <c r="Q170" s="22">
        <v>1004053</v>
      </c>
      <c r="R170" s="22">
        <v>1629146</v>
      </c>
      <c r="S170" s="22">
        <v>1477648</v>
      </c>
      <c r="T170" s="22">
        <v>118700864</v>
      </c>
      <c r="U170" s="22">
        <v>23468623</v>
      </c>
      <c r="V170" s="22">
        <v>0</v>
      </c>
      <c r="W170" s="22">
        <v>12236848</v>
      </c>
      <c r="X170" s="22">
        <v>4573489</v>
      </c>
      <c r="Y170" s="22">
        <v>773305</v>
      </c>
      <c r="Z170" s="22">
        <v>0</v>
      </c>
      <c r="AA170" s="22">
        <v>0</v>
      </c>
      <c r="AB170" s="22">
        <v>0</v>
      </c>
      <c r="AC170" s="22">
        <v>41052265</v>
      </c>
      <c r="AD170" s="22">
        <v>3770981</v>
      </c>
      <c r="AE170" s="22">
        <v>1083694</v>
      </c>
      <c r="AF170" s="22">
        <v>0</v>
      </c>
      <c r="AG170" s="22">
        <v>646192</v>
      </c>
      <c r="AH170" s="22">
        <v>820455</v>
      </c>
      <c r="AI170" s="22">
        <v>47373587</v>
      </c>
      <c r="AJ170" s="22">
        <v>71327277</v>
      </c>
      <c r="AK170" s="22">
        <v>18982307</v>
      </c>
      <c r="AL170" s="22">
        <v>52344970</v>
      </c>
    </row>
    <row r="171" spans="1:38" x14ac:dyDescent="0.25">
      <c r="A171" s="22" t="s">
        <v>120</v>
      </c>
      <c r="B171" s="22" t="s">
        <v>292</v>
      </c>
      <c r="C171" s="22" t="s">
        <v>459</v>
      </c>
      <c r="D171" s="22" t="s">
        <v>460</v>
      </c>
      <c r="E171" s="22">
        <v>5286545</v>
      </c>
      <c r="F171" s="22">
        <v>0</v>
      </c>
      <c r="G171" s="22">
        <v>4392821</v>
      </c>
      <c r="H171" s="22">
        <v>1971773</v>
      </c>
      <c r="I171" s="22">
        <v>427899</v>
      </c>
      <c r="J171" s="22">
        <v>0</v>
      </c>
      <c r="K171" s="22">
        <v>0</v>
      </c>
      <c r="L171" s="22">
        <v>1311367</v>
      </c>
      <c r="M171" s="22">
        <v>13390405</v>
      </c>
      <c r="N171" s="22">
        <v>0</v>
      </c>
      <c r="O171" s="22">
        <v>533533</v>
      </c>
      <c r="P171" s="22">
        <v>893708</v>
      </c>
      <c r="Q171" s="22">
        <v>556574</v>
      </c>
      <c r="R171" s="22">
        <v>178692</v>
      </c>
      <c r="S171" s="22">
        <v>224516</v>
      </c>
      <c r="T171" s="22">
        <v>15777428</v>
      </c>
      <c r="U171" s="22">
        <v>3772625</v>
      </c>
      <c r="V171" s="22">
        <v>0</v>
      </c>
      <c r="W171" s="22">
        <v>1766196</v>
      </c>
      <c r="X171" s="22">
        <v>1012804</v>
      </c>
      <c r="Y171" s="22">
        <v>253168</v>
      </c>
      <c r="Z171" s="22">
        <v>0</v>
      </c>
      <c r="AA171" s="22">
        <v>0</v>
      </c>
      <c r="AB171" s="22">
        <v>1135451</v>
      </c>
      <c r="AC171" s="22">
        <v>7940244</v>
      </c>
      <c r="AD171" s="22">
        <v>116979</v>
      </c>
      <c r="AE171" s="22">
        <v>716929</v>
      </c>
      <c r="AF171" s="22">
        <v>0</v>
      </c>
      <c r="AG171" s="22">
        <v>78294</v>
      </c>
      <c r="AH171" s="22">
        <v>138456</v>
      </c>
      <c r="AI171" s="22">
        <v>8990902</v>
      </c>
      <c r="AJ171" s="22">
        <v>6786526</v>
      </c>
      <c r="AK171" s="22">
        <v>872497</v>
      </c>
      <c r="AL171" s="22">
        <v>5914029</v>
      </c>
    </row>
    <row r="172" spans="1:38" x14ac:dyDescent="0.25">
      <c r="A172" s="22" t="s">
        <v>120</v>
      </c>
      <c r="B172" s="22" t="s">
        <v>292</v>
      </c>
      <c r="C172" s="22" t="s">
        <v>461</v>
      </c>
      <c r="D172" s="22" t="s">
        <v>462</v>
      </c>
      <c r="E172" s="22">
        <v>5117536</v>
      </c>
      <c r="F172" s="22">
        <v>0</v>
      </c>
      <c r="G172" s="22">
        <v>2275471</v>
      </c>
      <c r="H172" s="22">
        <v>1492288</v>
      </c>
      <c r="I172" s="22">
        <v>0</v>
      </c>
      <c r="J172" s="22">
        <v>0</v>
      </c>
      <c r="K172" s="22">
        <v>0</v>
      </c>
      <c r="L172" s="22">
        <v>0</v>
      </c>
      <c r="M172" s="22">
        <v>8885295</v>
      </c>
      <c r="N172" s="22">
        <v>63324</v>
      </c>
      <c r="O172" s="22">
        <v>3883743</v>
      </c>
      <c r="P172" s="22">
        <v>1486498</v>
      </c>
      <c r="Q172" s="22">
        <v>134234</v>
      </c>
      <c r="R172" s="22">
        <v>0</v>
      </c>
      <c r="S172" s="22">
        <v>371993</v>
      </c>
      <c r="T172" s="22">
        <v>14825087</v>
      </c>
      <c r="U172" s="22">
        <v>3871596</v>
      </c>
      <c r="V172" s="22">
        <v>0</v>
      </c>
      <c r="W172" s="22">
        <v>1585868</v>
      </c>
      <c r="X172" s="22">
        <v>1296062</v>
      </c>
      <c r="Y172" s="22">
        <v>0</v>
      </c>
      <c r="Z172" s="22">
        <v>0</v>
      </c>
      <c r="AA172" s="22">
        <v>0</v>
      </c>
      <c r="AB172" s="22">
        <v>0</v>
      </c>
      <c r="AC172" s="22">
        <v>6753526</v>
      </c>
      <c r="AD172" s="22">
        <v>1838888</v>
      </c>
      <c r="AE172" s="22">
        <v>1151371</v>
      </c>
      <c r="AF172" s="22">
        <v>0</v>
      </c>
      <c r="AG172" s="22">
        <v>204725</v>
      </c>
      <c r="AH172" s="22">
        <v>0</v>
      </c>
      <c r="AI172" s="22">
        <v>9948510</v>
      </c>
      <c r="AJ172" s="22">
        <v>4876577</v>
      </c>
      <c r="AK172" s="22">
        <v>630358</v>
      </c>
      <c r="AL172" s="22">
        <v>4246219</v>
      </c>
    </row>
    <row r="173" spans="1:38" x14ac:dyDescent="0.25">
      <c r="A173" s="22" t="s">
        <v>120</v>
      </c>
      <c r="B173" s="22" t="s">
        <v>292</v>
      </c>
      <c r="C173" s="22" t="s">
        <v>463</v>
      </c>
      <c r="D173" s="22" t="s">
        <v>464</v>
      </c>
      <c r="E173" s="22">
        <v>35817652</v>
      </c>
      <c r="F173" s="22">
        <v>0</v>
      </c>
      <c r="G173" s="22">
        <v>14955970</v>
      </c>
      <c r="H173" s="22">
        <v>7306279</v>
      </c>
      <c r="I173" s="22">
        <v>1699863</v>
      </c>
      <c r="J173" s="22">
        <v>0</v>
      </c>
      <c r="K173" s="22">
        <v>0</v>
      </c>
      <c r="L173" s="22">
        <v>0</v>
      </c>
      <c r="M173" s="22">
        <v>59779764</v>
      </c>
      <c r="N173" s="22">
        <v>0</v>
      </c>
      <c r="O173" s="22">
        <v>12675832</v>
      </c>
      <c r="P173" s="22">
        <v>2245687</v>
      </c>
      <c r="Q173" s="22">
        <v>951290</v>
      </c>
      <c r="R173" s="22">
        <v>1960438</v>
      </c>
      <c r="S173" s="22">
        <v>1220153</v>
      </c>
      <c r="T173" s="22">
        <v>78833164</v>
      </c>
      <c r="U173" s="22">
        <v>25510513</v>
      </c>
      <c r="V173" s="22">
        <v>0</v>
      </c>
      <c r="W173" s="22">
        <v>3413447</v>
      </c>
      <c r="X173" s="22">
        <v>1954375</v>
      </c>
      <c r="Y173" s="22">
        <v>64651</v>
      </c>
      <c r="Z173" s="22">
        <v>0</v>
      </c>
      <c r="AA173" s="22">
        <v>0</v>
      </c>
      <c r="AB173" s="22">
        <v>0</v>
      </c>
      <c r="AC173" s="22">
        <v>30942986</v>
      </c>
      <c r="AD173" s="22">
        <v>6781150</v>
      </c>
      <c r="AE173" s="22">
        <v>752556</v>
      </c>
      <c r="AF173" s="22">
        <v>0</v>
      </c>
      <c r="AG173" s="22">
        <v>308137</v>
      </c>
      <c r="AH173" s="22">
        <v>672130</v>
      </c>
      <c r="AI173" s="22">
        <v>39456959</v>
      </c>
      <c r="AJ173" s="22">
        <v>39376205</v>
      </c>
      <c r="AK173" s="22">
        <v>3057402</v>
      </c>
      <c r="AL173" s="22">
        <v>36318803</v>
      </c>
    </row>
    <row r="174" spans="1:38" x14ac:dyDescent="0.25">
      <c r="A174" s="22" t="s">
        <v>120</v>
      </c>
      <c r="B174" s="22" t="s">
        <v>292</v>
      </c>
      <c r="C174" s="22" t="s">
        <v>465</v>
      </c>
      <c r="D174" s="22" t="s">
        <v>466</v>
      </c>
      <c r="E174" s="22">
        <v>4300184</v>
      </c>
      <c r="F174" s="22">
        <v>0</v>
      </c>
      <c r="G174" s="22">
        <v>3156895</v>
      </c>
      <c r="H174" s="22">
        <v>799681</v>
      </c>
      <c r="I174" s="22">
        <v>0</v>
      </c>
      <c r="J174" s="22">
        <v>0</v>
      </c>
      <c r="K174" s="22">
        <v>0</v>
      </c>
      <c r="L174" s="22">
        <v>0</v>
      </c>
      <c r="M174" s="22">
        <v>8256760</v>
      </c>
      <c r="N174" s="22">
        <v>0</v>
      </c>
      <c r="O174" s="22">
        <v>293310</v>
      </c>
      <c r="P174" s="22">
        <v>151048</v>
      </c>
      <c r="Q174" s="22">
        <v>963840</v>
      </c>
      <c r="R174" s="22">
        <v>28705</v>
      </c>
      <c r="S174" s="22">
        <v>129485</v>
      </c>
      <c r="T174" s="22">
        <v>9823148</v>
      </c>
      <c r="U174" s="22">
        <v>1811198</v>
      </c>
      <c r="V174" s="22">
        <v>0</v>
      </c>
      <c r="W174" s="22">
        <v>892426</v>
      </c>
      <c r="X174" s="22">
        <v>481877</v>
      </c>
      <c r="Y174" s="22">
        <v>0</v>
      </c>
      <c r="Z174" s="22">
        <v>0</v>
      </c>
      <c r="AA174" s="22">
        <v>0</v>
      </c>
      <c r="AB174" s="22">
        <v>0</v>
      </c>
      <c r="AC174" s="22">
        <v>3185501</v>
      </c>
      <c r="AD174" s="22">
        <v>280446</v>
      </c>
      <c r="AE174" s="22">
        <v>29425</v>
      </c>
      <c r="AF174" s="22">
        <v>0</v>
      </c>
      <c r="AG174" s="22">
        <v>11973</v>
      </c>
      <c r="AH174" s="22">
        <v>94806</v>
      </c>
      <c r="AI174" s="22">
        <v>3602151</v>
      </c>
      <c r="AJ174" s="22">
        <v>6220997</v>
      </c>
      <c r="AK174" s="22">
        <v>1341125</v>
      </c>
      <c r="AL174" s="22">
        <v>4879872</v>
      </c>
    </row>
    <row r="175" spans="1:38" x14ac:dyDescent="0.25">
      <c r="A175" s="22" t="s">
        <v>120</v>
      </c>
      <c r="B175" s="22" t="s">
        <v>292</v>
      </c>
      <c r="C175" s="22" t="s">
        <v>467</v>
      </c>
      <c r="D175" s="22" t="s">
        <v>468</v>
      </c>
      <c r="E175" s="22">
        <v>73389463</v>
      </c>
      <c r="F175" s="22">
        <v>0</v>
      </c>
      <c r="G175" s="22">
        <v>9940432</v>
      </c>
      <c r="H175" s="22">
        <v>10805101</v>
      </c>
      <c r="I175" s="22">
        <v>3165592</v>
      </c>
      <c r="J175" s="22">
        <v>0</v>
      </c>
      <c r="K175" s="22">
        <v>0</v>
      </c>
      <c r="L175" s="22">
        <v>0</v>
      </c>
      <c r="M175" s="22">
        <v>97300588</v>
      </c>
      <c r="N175" s="22">
        <v>0</v>
      </c>
      <c r="O175" s="22">
        <v>29265551</v>
      </c>
      <c r="P175" s="22">
        <v>2681589</v>
      </c>
      <c r="Q175" s="22">
        <v>1288643</v>
      </c>
      <c r="R175" s="22">
        <v>1612247</v>
      </c>
      <c r="S175" s="22">
        <v>2746164</v>
      </c>
      <c r="T175" s="22">
        <v>134894782</v>
      </c>
      <c r="U175" s="22">
        <v>21408662</v>
      </c>
      <c r="V175" s="22">
        <v>0</v>
      </c>
      <c r="W175" s="22">
        <v>3553767</v>
      </c>
      <c r="X175" s="22">
        <v>3479024</v>
      </c>
      <c r="Y175" s="22">
        <v>756264</v>
      </c>
      <c r="Z175" s="22">
        <v>0</v>
      </c>
      <c r="AA175" s="22">
        <v>0</v>
      </c>
      <c r="AB175" s="22">
        <v>0</v>
      </c>
      <c r="AC175" s="22">
        <v>29197717</v>
      </c>
      <c r="AD175" s="22">
        <v>5045644</v>
      </c>
      <c r="AE175" s="22">
        <v>1576050</v>
      </c>
      <c r="AF175" s="22">
        <v>0</v>
      </c>
      <c r="AG175" s="22">
        <v>385568</v>
      </c>
      <c r="AH175" s="22">
        <v>801018</v>
      </c>
      <c r="AI175" s="22">
        <v>37005997</v>
      </c>
      <c r="AJ175" s="22">
        <v>97888785</v>
      </c>
      <c r="AK175" s="22">
        <v>3307642</v>
      </c>
      <c r="AL175" s="22">
        <v>94581143</v>
      </c>
    </row>
    <row r="176" spans="1:38" x14ac:dyDescent="0.25">
      <c r="A176" s="22" t="s">
        <v>120</v>
      </c>
      <c r="B176" s="22" t="s">
        <v>292</v>
      </c>
      <c r="C176" s="22" t="s">
        <v>469</v>
      </c>
      <c r="D176" s="22" t="s">
        <v>470</v>
      </c>
      <c r="E176" s="22">
        <v>41791659</v>
      </c>
      <c r="F176" s="22">
        <v>0</v>
      </c>
      <c r="G176" s="22">
        <v>20813656</v>
      </c>
      <c r="H176" s="22">
        <v>16404830</v>
      </c>
      <c r="I176" s="22">
        <v>8044053</v>
      </c>
      <c r="J176" s="22">
        <v>0</v>
      </c>
      <c r="K176" s="22">
        <v>0</v>
      </c>
      <c r="L176" s="22">
        <v>0</v>
      </c>
      <c r="M176" s="22">
        <v>87054198</v>
      </c>
      <c r="N176" s="22">
        <v>368124</v>
      </c>
      <c r="O176" s="22">
        <v>22971740</v>
      </c>
      <c r="P176" s="22">
        <v>5883754</v>
      </c>
      <c r="Q176" s="22">
        <v>21775652</v>
      </c>
      <c r="R176" s="22">
        <v>3773820</v>
      </c>
      <c r="S176" s="22">
        <v>1870223</v>
      </c>
      <c r="T176" s="22">
        <v>143697511</v>
      </c>
      <c r="U176" s="22">
        <v>20820473</v>
      </c>
      <c r="V176" s="22">
        <v>0</v>
      </c>
      <c r="W176" s="22">
        <v>6261000</v>
      </c>
      <c r="X176" s="22">
        <v>3496739</v>
      </c>
      <c r="Y176" s="22">
        <v>1342311</v>
      </c>
      <c r="Z176" s="22">
        <v>0</v>
      </c>
      <c r="AA176" s="22">
        <v>0</v>
      </c>
      <c r="AB176" s="22">
        <v>0</v>
      </c>
      <c r="AC176" s="22">
        <v>31920523</v>
      </c>
      <c r="AD176" s="22">
        <v>5411280</v>
      </c>
      <c r="AE176" s="22">
        <v>2251045</v>
      </c>
      <c r="AF176" s="22">
        <v>0</v>
      </c>
      <c r="AG176" s="22">
        <v>1244698</v>
      </c>
      <c r="AH176" s="22">
        <v>911433</v>
      </c>
      <c r="AI176" s="22">
        <v>41738979</v>
      </c>
      <c r="AJ176" s="22">
        <v>101958532</v>
      </c>
      <c r="AK176" s="22">
        <v>6957486</v>
      </c>
      <c r="AL176" s="22">
        <v>95001046</v>
      </c>
    </row>
    <row r="177" spans="1:38" x14ac:dyDescent="0.25">
      <c r="A177" s="22" t="s">
        <v>120</v>
      </c>
      <c r="B177" s="22" t="s">
        <v>292</v>
      </c>
      <c r="C177" s="22" t="s">
        <v>471</v>
      </c>
      <c r="D177" s="22" t="s">
        <v>472</v>
      </c>
      <c r="E177" s="22">
        <v>25920120</v>
      </c>
      <c r="F177" s="22">
        <v>0</v>
      </c>
      <c r="G177" s="22">
        <v>12614792</v>
      </c>
      <c r="H177" s="22">
        <v>25061132</v>
      </c>
      <c r="I177" s="22">
        <v>579560</v>
      </c>
      <c r="J177" s="22">
        <v>0</v>
      </c>
      <c r="K177" s="22">
        <v>0</v>
      </c>
      <c r="L177" s="22">
        <v>0</v>
      </c>
      <c r="M177" s="22">
        <v>64175604</v>
      </c>
      <c r="N177" s="22">
        <v>20365870</v>
      </c>
      <c r="O177" s="22">
        <v>20043983</v>
      </c>
      <c r="P177" s="22">
        <v>2773404</v>
      </c>
      <c r="Q177" s="22">
        <v>15731970</v>
      </c>
      <c r="R177" s="22">
        <v>1693321</v>
      </c>
      <c r="S177" s="22">
        <v>1632781</v>
      </c>
      <c r="T177" s="22">
        <v>126416933</v>
      </c>
      <c r="U177" s="22">
        <v>12325753</v>
      </c>
      <c r="V177" s="22">
        <v>0</v>
      </c>
      <c r="W177" s="22">
        <v>3269319</v>
      </c>
      <c r="X177" s="22">
        <v>2174420</v>
      </c>
      <c r="Y177" s="22">
        <v>84761</v>
      </c>
      <c r="Z177" s="22">
        <v>0</v>
      </c>
      <c r="AA177" s="22">
        <v>0</v>
      </c>
      <c r="AB177" s="22">
        <v>0</v>
      </c>
      <c r="AC177" s="22">
        <v>17854253</v>
      </c>
      <c r="AD177" s="22">
        <v>4975623</v>
      </c>
      <c r="AE177" s="22">
        <v>1359423</v>
      </c>
      <c r="AF177" s="22">
        <v>0</v>
      </c>
      <c r="AG177" s="22">
        <v>648398</v>
      </c>
      <c r="AH177" s="22">
        <v>461070</v>
      </c>
      <c r="AI177" s="22">
        <v>25298767</v>
      </c>
      <c r="AJ177" s="22">
        <v>101118166</v>
      </c>
      <c r="AK177" s="22">
        <v>10068135</v>
      </c>
      <c r="AL177" s="22">
        <v>91050031</v>
      </c>
    </row>
    <row r="178" spans="1:38" x14ac:dyDescent="0.25">
      <c r="A178" s="22" t="s">
        <v>120</v>
      </c>
      <c r="B178" s="22" t="s">
        <v>292</v>
      </c>
      <c r="C178" s="22" t="s">
        <v>473</v>
      </c>
      <c r="D178" s="22" t="s">
        <v>474</v>
      </c>
      <c r="E178" s="22">
        <v>3799713</v>
      </c>
      <c r="F178" s="22"/>
      <c r="G178" s="22">
        <v>3425488</v>
      </c>
      <c r="H178" s="22">
        <v>4779771</v>
      </c>
      <c r="I178" s="22"/>
      <c r="J178" s="22"/>
      <c r="K178" s="22"/>
      <c r="L178" s="22">
        <v>320516</v>
      </c>
      <c r="M178" s="22">
        <v>12325488</v>
      </c>
      <c r="N178" s="22"/>
      <c r="O178" s="22">
        <v>6367022</v>
      </c>
      <c r="P178" s="22">
        <v>1779881</v>
      </c>
      <c r="Q178" s="22">
        <v>9129370</v>
      </c>
      <c r="R178" s="22">
        <v>401337</v>
      </c>
      <c r="S178" s="22">
        <v>900046</v>
      </c>
      <c r="T178" s="22">
        <v>30903144</v>
      </c>
      <c r="U178" s="22"/>
      <c r="V178" s="22">
        <v>1526362</v>
      </c>
      <c r="W178" s="22">
        <v>1140520</v>
      </c>
      <c r="X178" s="22">
        <v>2101892</v>
      </c>
      <c r="Y178" s="22"/>
      <c r="Z178" s="22"/>
      <c r="AA178" s="22"/>
      <c r="AB178" s="22">
        <v>179322</v>
      </c>
      <c r="AC178" s="22">
        <v>4948096</v>
      </c>
      <c r="AD178" s="22">
        <v>1597782</v>
      </c>
      <c r="AE178" s="22">
        <v>539478</v>
      </c>
      <c r="AF178" s="22"/>
      <c r="AG178" s="22">
        <v>116354</v>
      </c>
      <c r="AH178" s="22">
        <v>404085</v>
      </c>
      <c r="AI178" s="22">
        <v>7605795</v>
      </c>
      <c r="AJ178" s="22">
        <v>23297349</v>
      </c>
      <c r="AK178" s="22">
        <v>3497001</v>
      </c>
      <c r="AL178" s="22">
        <v>19800348</v>
      </c>
    </row>
    <row r="179" spans="1:38" x14ac:dyDescent="0.25">
      <c r="A179" s="22" t="s">
        <v>120</v>
      </c>
      <c r="B179" s="22" t="s">
        <v>292</v>
      </c>
      <c r="C179" s="22" t="s">
        <v>475</v>
      </c>
      <c r="D179" s="22" t="s">
        <v>476</v>
      </c>
      <c r="E179" s="22">
        <v>8546992</v>
      </c>
      <c r="F179" s="22">
        <v>0</v>
      </c>
      <c r="G179" s="22">
        <v>10082788</v>
      </c>
      <c r="H179" s="22">
        <v>1409601</v>
      </c>
      <c r="I179" s="22">
        <v>161330</v>
      </c>
      <c r="J179" s="22">
        <v>0</v>
      </c>
      <c r="K179" s="22">
        <v>0</v>
      </c>
      <c r="L179" s="22">
        <v>0</v>
      </c>
      <c r="M179" s="22">
        <v>20200711</v>
      </c>
      <c r="N179" s="22">
        <v>0</v>
      </c>
      <c r="O179" s="22">
        <v>9392050</v>
      </c>
      <c r="P179" s="22">
        <v>1234380</v>
      </c>
      <c r="Q179" s="22">
        <v>299304</v>
      </c>
      <c r="R179" s="22">
        <v>40639</v>
      </c>
      <c r="S179" s="22">
        <v>851107</v>
      </c>
      <c r="T179" s="22">
        <v>32018191</v>
      </c>
      <c r="U179" s="22">
        <v>7304761</v>
      </c>
      <c r="V179" s="22">
        <v>0</v>
      </c>
      <c r="W179" s="22">
        <v>4807981</v>
      </c>
      <c r="X179" s="22">
        <v>610188</v>
      </c>
      <c r="Y179" s="22">
        <v>86043</v>
      </c>
      <c r="Z179" s="22">
        <v>0</v>
      </c>
      <c r="AA179" s="22">
        <v>0</v>
      </c>
      <c r="AB179" s="22">
        <v>0</v>
      </c>
      <c r="AC179" s="22">
        <v>12808973</v>
      </c>
      <c r="AD179" s="22">
        <v>3788130</v>
      </c>
      <c r="AE179" s="22">
        <v>526637</v>
      </c>
      <c r="AF179" s="22">
        <v>0</v>
      </c>
      <c r="AG179" s="22">
        <v>17677</v>
      </c>
      <c r="AH179" s="22">
        <v>374907</v>
      </c>
      <c r="AI179" s="22">
        <v>17516324</v>
      </c>
      <c r="AJ179" s="22">
        <v>14501867</v>
      </c>
      <c r="AK179" s="22">
        <v>961148</v>
      </c>
      <c r="AL179" s="22">
        <v>13540719</v>
      </c>
    </row>
    <row r="180" spans="1:38" x14ac:dyDescent="0.25">
      <c r="A180" s="22" t="s">
        <v>120</v>
      </c>
      <c r="B180" s="22" t="s">
        <v>292</v>
      </c>
      <c r="C180" s="22" t="s">
        <v>477</v>
      </c>
      <c r="D180" s="22" t="s">
        <v>478</v>
      </c>
      <c r="E180" s="22">
        <v>42042904</v>
      </c>
      <c r="F180" s="22"/>
      <c r="G180" s="22">
        <v>18356975</v>
      </c>
      <c r="H180" s="22">
        <v>20853408</v>
      </c>
      <c r="I180" s="22">
        <v>8425566</v>
      </c>
      <c r="J180" s="22"/>
      <c r="K180" s="22"/>
      <c r="L180" s="22"/>
      <c r="M180" s="22">
        <v>89678853</v>
      </c>
      <c r="N180" s="22"/>
      <c r="O180" s="22">
        <v>15047313</v>
      </c>
      <c r="P180" s="22">
        <v>1545430</v>
      </c>
      <c r="Q180" s="22">
        <v>4223028</v>
      </c>
      <c r="R180" s="22">
        <v>2367000</v>
      </c>
      <c r="S180" s="22">
        <v>2392869</v>
      </c>
      <c r="T180" s="22">
        <v>115254493</v>
      </c>
      <c r="U180" s="22">
        <v>13871839</v>
      </c>
      <c r="V180" s="22"/>
      <c r="W180" s="22">
        <v>3875040</v>
      </c>
      <c r="X180" s="22">
        <v>6519353</v>
      </c>
      <c r="Y180" s="22">
        <v>767403</v>
      </c>
      <c r="Z180" s="22"/>
      <c r="AA180" s="22"/>
      <c r="AB180" s="22"/>
      <c r="AC180" s="22">
        <v>25033635</v>
      </c>
      <c r="AD180" s="22">
        <v>4767529</v>
      </c>
      <c r="AE180" s="22">
        <v>834132</v>
      </c>
      <c r="AF180" s="22"/>
      <c r="AG180" s="22">
        <v>373508</v>
      </c>
      <c r="AH180" s="22">
        <v>1710291</v>
      </c>
      <c r="AI180" s="22">
        <v>32719095</v>
      </c>
      <c r="AJ180" s="22">
        <v>82535398</v>
      </c>
      <c r="AK180" s="22">
        <v>4232087</v>
      </c>
      <c r="AL180" s="22">
        <v>78303311</v>
      </c>
    </row>
    <row r="181" spans="1:38" x14ac:dyDescent="0.25">
      <c r="A181" s="22" t="s">
        <v>120</v>
      </c>
      <c r="B181" s="22" t="s">
        <v>292</v>
      </c>
      <c r="C181" s="22" t="s">
        <v>479</v>
      </c>
      <c r="D181" s="22" t="s">
        <v>480</v>
      </c>
      <c r="E181" s="22">
        <v>36150575</v>
      </c>
      <c r="F181" s="22">
        <v>0</v>
      </c>
      <c r="G181" s="22">
        <v>39840031</v>
      </c>
      <c r="H181" s="22">
        <v>34130477</v>
      </c>
      <c r="I181" s="22">
        <v>8275379</v>
      </c>
      <c r="J181" s="22">
        <v>0</v>
      </c>
      <c r="K181" s="22">
        <v>0</v>
      </c>
      <c r="L181" s="22">
        <v>0</v>
      </c>
      <c r="M181" s="22">
        <v>118396462</v>
      </c>
      <c r="N181" s="22">
        <v>272409</v>
      </c>
      <c r="O181" s="22">
        <v>14629605</v>
      </c>
      <c r="P181" s="22">
        <v>3982236</v>
      </c>
      <c r="Q181" s="22">
        <v>973450</v>
      </c>
      <c r="R181" s="22">
        <v>2496424</v>
      </c>
      <c r="S181" s="22">
        <v>2545593</v>
      </c>
      <c r="T181" s="22">
        <v>143296179</v>
      </c>
      <c r="U181" s="22">
        <v>13781704</v>
      </c>
      <c r="V181" s="22">
        <v>0</v>
      </c>
      <c r="W181" s="22">
        <v>11070693</v>
      </c>
      <c r="X181" s="22">
        <v>12336517</v>
      </c>
      <c r="Y181" s="22">
        <v>1393464</v>
      </c>
      <c r="Z181" s="22">
        <v>0</v>
      </c>
      <c r="AA181" s="22">
        <v>0</v>
      </c>
      <c r="AB181" s="22">
        <v>0</v>
      </c>
      <c r="AC181" s="22">
        <v>38582378</v>
      </c>
      <c r="AD181" s="22">
        <v>3762194</v>
      </c>
      <c r="AE181" s="22">
        <v>2099367</v>
      </c>
      <c r="AF181" s="22">
        <v>0</v>
      </c>
      <c r="AG181" s="22">
        <v>877298</v>
      </c>
      <c r="AH181" s="22">
        <v>1326180</v>
      </c>
      <c r="AI181" s="22">
        <v>46647417</v>
      </c>
      <c r="AJ181" s="22">
        <v>96648762</v>
      </c>
      <c r="AK181" s="22">
        <v>1494788</v>
      </c>
      <c r="AL181" s="22">
        <v>95153974</v>
      </c>
    </row>
    <row r="182" spans="1:38" x14ac:dyDescent="0.25">
      <c r="A182" s="22" t="s">
        <v>120</v>
      </c>
      <c r="B182" s="22" t="s">
        <v>292</v>
      </c>
      <c r="C182" s="22" t="s">
        <v>481</v>
      </c>
      <c r="D182" s="22" t="s">
        <v>482</v>
      </c>
      <c r="E182" s="22">
        <v>11474689</v>
      </c>
      <c r="F182" s="22">
        <v>0</v>
      </c>
      <c r="G182" s="22">
        <v>5062172</v>
      </c>
      <c r="H182" s="22">
        <v>7100543</v>
      </c>
      <c r="I182" s="22">
        <v>221420</v>
      </c>
      <c r="J182" s="22">
        <v>0</v>
      </c>
      <c r="K182" s="22">
        <v>0</v>
      </c>
      <c r="L182" s="22">
        <v>0</v>
      </c>
      <c r="M182" s="22">
        <v>23858824</v>
      </c>
      <c r="N182" s="22">
        <v>0</v>
      </c>
      <c r="O182" s="22">
        <v>7334754</v>
      </c>
      <c r="P182" s="22">
        <v>6266787</v>
      </c>
      <c r="Q182" s="22">
        <v>1509736</v>
      </c>
      <c r="R182" s="22">
        <v>0</v>
      </c>
      <c r="S182" s="22">
        <v>1191839</v>
      </c>
      <c r="T182" s="22">
        <v>40161940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40161940</v>
      </c>
      <c r="AK182" s="22">
        <v>4135778</v>
      </c>
      <c r="AL182" s="22">
        <v>36026162</v>
      </c>
    </row>
    <row r="183" spans="1:38" x14ac:dyDescent="0.25">
      <c r="A183" s="22" t="s">
        <v>120</v>
      </c>
      <c r="B183" s="22" t="s">
        <v>292</v>
      </c>
      <c r="C183" s="22" t="s">
        <v>483</v>
      </c>
      <c r="D183" s="22" t="s">
        <v>484</v>
      </c>
      <c r="E183" s="22">
        <v>9455129</v>
      </c>
      <c r="F183" s="22">
        <v>0</v>
      </c>
      <c r="G183" s="22">
        <v>2610637</v>
      </c>
      <c r="H183" s="22">
        <v>2751379</v>
      </c>
      <c r="I183" s="22">
        <v>0</v>
      </c>
      <c r="J183" s="22">
        <v>0</v>
      </c>
      <c r="K183" s="22">
        <v>0</v>
      </c>
      <c r="L183" s="22">
        <v>0</v>
      </c>
      <c r="M183" s="22">
        <v>14817145</v>
      </c>
      <c r="N183" s="22">
        <v>0</v>
      </c>
      <c r="O183" s="22">
        <v>2081687</v>
      </c>
      <c r="P183" s="22">
        <v>1400609</v>
      </c>
      <c r="Q183" s="22">
        <v>878508</v>
      </c>
      <c r="R183" s="22">
        <v>665463</v>
      </c>
      <c r="S183" s="22">
        <v>669961</v>
      </c>
      <c r="T183" s="22">
        <v>20513373</v>
      </c>
      <c r="U183" s="22">
        <v>4160020</v>
      </c>
      <c r="V183" s="22">
        <v>0</v>
      </c>
      <c r="W183" s="22">
        <v>650099</v>
      </c>
      <c r="X183" s="22">
        <v>541146</v>
      </c>
      <c r="Y183" s="22">
        <v>0</v>
      </c>
      <c r="Z183" s="22">
        <v>0</v>
      </c>
      <c r="AA183" s="22">
        <v>0</v>
      </c>
      <c r="AB183" s="22">
        <v>0</v>
      </c>
      <c r="AC183" s="22">
        <v>5351265</v>
      </c>
      <c r="AD183" s="22">
        <v>624251</v>
      </c>
      <c r="AE183" s="22">
        <v>980806</v>
      </c>
      <c r="AF183" s="22">
        <v>0</v>
      </c>
      <c r="AG183" s="22">
        <v>312109</v>
      </c>
      <c r="AH183" s="22">
        <v>380976</v>
      </c>
      <c r="AI183" s="22">
        <v>7649407</v>
      </c>
      <c r="AJ183" s="22">
        <v>12863966</v>
      </c>
      <c r="AK183" s="22">
        <v>448580</v>
      </c>
      <c r="AL183" s="22">
        <v>12415386</v>
      </c>
    </row>
    <row r="184" spans="1:38" x14ac:dyDescent="0.25">
      <c r="A184" s="22" t="s">
        <v>120</v>
      </c>
      <c r="B184" s="22" t="s">
        <v>292</v>
      </c>
      <c r="C184" s="22" t="s">
        <v>485</v>
      </c>
      <c r="D184" s="22" t="s">
        <v>486</v>
      </c>
      <c r="E184" s="22">
        <v>4348047</v>
      </c>
      <c r="F184" s="22">
        <v>0</v>
      </c>
      <c r="G184" s="22">
        <v>3691917</v>
      </c>
      <c r="H184" s="22">
        <v>1247113</v>
      </c>
      <c r="I184" s="22">
        <v>311325</v>
      </c>
      <c r="J184" s="22">
        <v>0</v>
      </c>
      <c r="K184" s="22">
        <v>0</v>
      </c>
      <c r="L184" s="22">
        <v>0</v>
      </c>
      <c r="M184" s="22">
        <v>9598402</v>
      </c>
      <c r="N184" s="22">
        <v>0</v>
      </c>
      <c r="O184" s="22">
        <v>1093248</v>
      </c>
      <c r="P184" s="22">
        <v>532623</v>
      </c>
      <c r="Q184" s="22">
        <v>200420</v>
      </c>
      <c r="R184" s="22">
        <v>182943</v>
      </c>
      <c r="S184" s="22">
        <v>219734</v>
      </c>
      <c r="T184" s="22">
        <v>11827370</v>
      </c>
      <c r="U184" s="22">
        <v>2835362</v>
      </c>
      <c r="V184" s="22">
        <v>0</v>
      </c>
      <c r="W184" s="22">
        <v>1249147</v>
      </c>
      <c r="X184" s="22">
        <v>525499</v>
      </c>
      <c r="Y184" s="22">
        <v>58662</v>
      </c>
      <c r="Z184" s="22">
        <v>0</v>
      </c>
      <c r="AA184" s="22">
        <v>0</v>
      </c>
      <c r="AB184" s="22">
        <v>0</v>
      </c>
      <c r="AC184" s="22">
        <v>4668670</v>
      </c>
      <c r="AD184" s="22">
        <v>646770</v>
      </c>
      <c r="AE184" s="22">
        <v>238539</v>
      </c>
      <c r="AF184" s="22">
        <v>0</v>
      </c>
      <c r="AG184" s="22">
        <v>140163</v>
      </c>
      <c r="AH184" s="22">
        <v>165583</v>
      </c>
      <c r="AI184" s="22">
        <v>5859725</v>
      </c>
      <c r="AJ184" s="22">
        <v>5967645</v>
      </c>
      <c r="AK184" s="22">
        <v>811288</v>
      </c>
      <c r="AL184" s="22">
        <v>5156357</v>
      </c>
    </row>
    <row r="185" spans="1:38" x14ac:dyDescent="0.25">
      <c r="A185" s="22" t="s">
        <v>120</v>
      </c>
      <c r="B185" s="22" t="s">
        <v>292</v>
      </c>
      <c r="C185" s="22" t="s">
        <v>487</v>
      </c>
      <c r="D185" s="22" t="s">
        <v>488</v>
      </c>
      <c r="E185" s="22">
        <v>3633625</v>
      </c>
      <c r="F185" s="22">
        <v>0</v>
      </c>
      <c r="G185" s="22">
        <v>1574817</v>
      </c>
      <c r="H185" s="22">
        <v>1451975</v>
      </c>
      <c r="I185" s="22">
        <v>1474048</v>
      </c>
      <c r="J185" s="22">
        <v>0</v>
      </c>
      <c r="K185" s="22">
        <v>0</v>
      </c>
      <c r="L185" s="22">
        <v>0</v>
      </c>
      <c r="M185" s="22">
        <v>8134465</v>
      </c>
      <c r="N185" s="22">
        <v>0</v>
      </c>
      <c r="O185" s="22">
        <v>2710808</v>
      </c>
      <c r="P185" s="22">
        <v>1001627</v>
      </c>
      <c r="Q185" s="22">
        <v>99701</v>
      </c>
      <c r="R185" s="22">
        <v>58883</v>
      </c>
      <c r="S185" s="22">
        <v>71638</v>
      </c>
      <c r="T185" s="22">
        <v>12077122</v>
      </c>
      <c r="U185" s="22">
        <v>2957196</v>
      </c>
      <c r="V185" s="22">
        <v>0</v>
      </c>
      <c r="W185" s="22">
        <v>916192</v>
      </c>
      <c r="X185" s="22">
        <v>975474</v>
      </c>
      <c r="Y185" s="22">
        <v>506692</v>
      </c>
      <c r="Z185" s="22">
        <v>0</v>
      </c>
      <c r="AA185" s="22">
        <v>0</v>
      </c>
      <c r="AB185" s="22">
        <v>0</v>
      </c>
      <c r="AC185" s="22">
        <v>5355554</v>
      </c>
      <c r="AD185" s="22">
        <v>2034134</v>
      </c>
      <c r="AE185" s="22">
        <v>389877</v>
      </c>
      <c r="AF185" s="22">
        <v>0</v>
      </c>
      <c r="AG185" s="22">
        <v>23286</v>
      </c>
      <c r="AH185" s="22">
        <v>47589</v>
      </c>
      <c r="AI185" s="22">
        <v>7850440</v>
      </c>
      <c r="AJ185" s="22">
        <v>4226682</v>
      </c>
      <c r="AK185" s="22">
        <v>471684</v>
      </c>
      <c r="AL185" s="22">
        <v>3754998</v>
      </c>
    </row>
    <row r="186" spans="1:38" x14ac:dyDescent="0.25">
      <c r="A186" s="22" t="s">
        <v>120</v>
      </c>
      <c r="B186" s="22" t="s">
        <v>292</v>
      </c>
      <c r="C186" s="22" t="s">
        <v>489</v>
      </c>
      <c r="D186" s="22" t="s">
        <v>490</v>
      </c>
      <c r="E186" s="22">
        <v>14447452</v>
      </c>
      <c r="F186" s="22">
        <v>0</v>
      </c>
      <c r="G186" s="22">
        <v>10217313</v>
      </c>
      <c r="H186" s="22">
        <v>3208666</v>
      </c>
      <c r="I186" s="22">
        <v>1392537</v>
      </c>
      <c r="J186" s="22">
        <v>0</v>
      </c>
      <c r="K186" s="22">
        <v>0</v>
      </c>
      <c r="L186" s="22">
        <v>0</v>
      </c>
      <c r="M186" s="22">
        <v>29265968</v>
      </c>
      <c r="N186" s="22">
        <v>0</v>
      </c>
      <c r="O186" s="22">
        <v>8069178</v>
      </c>
      <c r="P186" s="22">
        <v>697800</v>
      </c>
      <c r="Q186" s="22">
        <v>970267</v>
      </c>
      <c r="R186" s="22">
        <v>0</v>
      </c>
      <c r="S186" s="22">
        <v>546941</v>
      </c>
      <c r="T186" s="22">
        <v>39550154</v>
      </c>
      <c r="U186" s="22">
        <v>9914081</v>
      </c>
      <c r="V186" s="22">
        <v>0</v>
      </c>
      <c r="W186" s="22">
        <v>1256958</v>
      </c>
      <c r="X186" s="22">
        <v>640478</v>
      </c>
      <c r="Y186" s="22">
        <v>284238</v>
      </c>
      <c r="Z186" s="22">
        <v>0</v>
      </c>
      <c r="AA186" s="22">
        <v>0</v>
      </c>
      <c r="AB186" s="22">
        <v>0</v>
      </c>
      <c r="AC186" s="22">
        <v>12095755</v>
      </c>
      <c r="AD186" s="22">
        <v>2838259</v>
      </c>
      <c r="AE186" s="22">
        <v>375008</v>
      </c>
      <c r="AF186" s="22">
        <v>0</v>
      </c>
      <c r="AG186" s="22">
        <v>0</v>
      </c>
      <c r="AH186" s="22">
        <v>215004</v>
      </c>
      <c r="AI186" s="22">
        <v>15524026</v>
      </c>
      <c r="AJ186" s="22">
        <v>24026128</v>
      </c>
      <c r="AK186" s="22">
        <v>764256</v>
      </c>
      <c r="AL186" s="22">
        <v>23261872</v>
      </c>
    </row>
    <row r="187" spans="1:38" x14ac:dyDescent="0.25">
      <c r="A187" s="22" t="s">
        <v>120</v>
      </c>
      <c r="B187" s="22" t="s">
        <v>292</v>
      </c>
      <c r="C187" s="22" t="s">
        <v>491</v>
      </c>
      <c r="D187" s="22" t="s">
        <v>492</v>
      </c>
      <c r="E187" s="22">
        <v>17819249</v>
      </c>
      <c r="F187" s="22">
        <v>0</v>
      </c>
      <c r="G187" s="22">
        <v>8204836</v>
      </c>
      <c r="H187" s="22">
        <v>7471236</v>
      </c>
      <c r="I187" s="22">
        <v>467411</v>
      </c>
      <c r="J187" s="22">
        <v>0</v>
      </c>
      <c r="K187" s="22">
        <v>0</v>
      </c>
      <c r="L187" s="22">
        <v>2517761</v>
      </c>
      <c r="M187" s="22">
        <v>36480493</v>
      </c>
      <c r="N187" s="22">
        <v>0</v>
      </c>
      <c r="O187" s="22">
        <v>9964799</v>
      </c>
      <c r="P187" s="22">
        <v>2731793</v>
      </c>
      <c r="Q187" s="22">
        <v>1065043</v>
      </c>
      <c r="R187" s="22">
        <v>178400</v>
      </c>
      <c r="S187" s="22">
        <v>720911</v>
      </c>
      <c r="T187" s="22">
        <v>51141439</v>
      </c>
      <c r="U187" s="22">
        <v>4836796</v>
      </c>
      <c r="V187" s="22">
        <v>0</v>
      </c>
      <c r="W187" s="22">
        <v>2118461</v>
      </c>
      <c r="X187" s="22">
        <v>1475957</v>
      </c>
      <c r="Y187" s="22">
        <v>152240</v>
      </c>
      <c r="Z187" s="22">
        <v>0</v>
      </c>
      <c r="AA187" s="22">
        <v>0</v>
      </c>
      <c r="AB187" s="22">
        <v>567068</v>
      </c>
      <c r="AC187" s="22">
        <v>9150522</v>
      </c>
      <c r="AD187" s="22">
        <v>2716804</v>
      </c>
      <c r="AE187" s="22">
        <v>1109892</v>
      </c>
      <c r="AF187" s="22">
        <v>0</v>
      </c>
      <c r="AG187" s="22">
        <v>99747</v>
      </c>
      <c r="AH187" s="22">
        <v>334535</v>
      </c>
      <c r="AI187" s="22">
        <v>13411500</v>
      </c>
      <c r="AJ187" s="22">
        <v>37729939</v>
      </c>
      <c r="AK187" s="22">
        <v>6462508</v>
      </c>
      <c r="AL187" s="22">
        <v>31267431</v>
      </c>
    </row>
    <row r="188" spans="1:38" x14ac:dyDescent="0.25">
      <c r="A188" s="22" t="s">
        <v>120</v>
      </c>
      <c r="B188" s="22" t="s">
        <v>292</v>
      </c>
      <c r="C188" s="22" t="s">
        <v>493</v>
      </c>
      <c r="D188" s="22" t="s">
        <v>494</v>
      </c>
      <c r="E188" s="22">
        <v>5532124</v>
      </c>
      <c r="F188" s="22">
        <v>0</v>
      </c>
      <c r="G188" s="22">
        <v>4644878</v>
      </c>
      <c r="H188" s="22">
        <v>339695</v>
      </c>
      <c r="I188" s="22">
        <v>0</v>
      </c>
      <c r="J188" s="22">
        <v>0</v>
      </c>
      <c r="K188" s="22">
        <v>0</v>
      </c>
      <c r="L188" s="22">
        <v>0</v>
      </c>
      <c r="M188" s="22">
        <v>10516697</v>
      </c>
      <c r="N188" s="22">
        <v>0</v>
      </c>
      <c r="O188" s="22">
        <v>2997557</v>
      </c>
      <c r="P188" s="22">
        <v>758982</v>
      </c>
      <c r="Q188" s="22">
        <v>119898</v>
      </c>
      <c r="R188" s="22">
        <v>0</v>
      </c>
      <c r="S188" s="22">
        <v>691244</v>
      </c>
      <c r="T188" s="22">
        <v>15084378</v>
      </c>
      <c r="U188" s="22">
        <v>4086673</v>
      </c>
      <c r="V188" s="22">
        <v>0</v>
      </c>
      <c r="W188" s="22">
        <v>2980330</v>
      </c>
      <c r="X188" s="22">
        <v>172952</v>
      </c>
      <c r="Y188" s="22">
        <v>0</v>
      </c>
      <c r="Z188" s="22">
        <v>0</v>
      </c>
      <c r="AA188" s="22">
        <v>0</v>
      </c>
      <c r="AB188" s="22">
        <v>0</v>
      </c>
      <c r="AC188" s="22">
        <v>7239955</v>
      </c>
      <c r="AD188" s="22">
        <v>1583681</v>
      </c>
      <c r="AE188" s="22">
        <v>317985</v>
      </c>
      <c r="AF188" s="22">
        <v>0</v>
      </c>
      <c r="AG188" s="22">
        <v>0</v>
      </c>
      <c r="AH188" s="22">
        <v>311072</v>
      </c>
      <c r="AI188" s="22">
        <v>9452693</v>
      </c>
      <c r="AJ188" s="22">
        <v>5631685</v>
      </c>
      <c r="AK188" s="22">
        <v>22610</v>
      </c>
      <c r="AL188" s="22">
        <v>5609075</v>
      </c>
    </row>
    <row r="189" spans="1:38" x14ac:dyDescent="0.25">
      <c r="A189" s="22" t="s">
        <v>120</v>
      </c>
      <c r="B189" s="22" t="s">
        <v>292</v>
      </c>
      <c r="C189" s="22" t="s">
        <v>495</v>
      </c>
      <c r="D189" s="22" t="s">
        <v>496</v>
      </c>
      <c r="E189" s="22">
        <v>70387192</v>
      </c>
      <c r="F189" s="22">
        <v>0</v>
      </c>
      <c r="G189" s="22">
        <v>5739972</v>
      </c>
      <c r="H189" s="22">
        <v>8810699</v>
      </c>
      <c r="I189" s="22">
        <v>6936204</v>
      </c>
      <c r="J189" s="22">
        <v>0</v>
      </c>
      <c r="K189" s="22">
        <v>0</v>
      </c>
      <c r="L189" s="22">
        <v>0</v>
      </c>
      <c r="M189" s="22">
        <v>91874067</v>
      </c>
      <c r="N189" s="22">
        <v>0</v>
      </c>
      <c r="O189" s="22">
        <v>13497906</v>
      </c>
      <c r="P189" s="22">
        <v>5411525</v>
      </c>
      <c r="Q189" s="22">
        <v>1030180</v>
      </c>
      <c r="R189" s="22">
        <v>0</v>
      </c>
      <c r="S189" s="22">
        <v>3434968</v>
      </c>
      <c r="T189" s="22">
        <v>115248646</v>
      </c>
      <c r="U189" s="22">
        <v>39317881</v>
      </c>
      <c r="V189" s="22">
        <v>0</v>
      </c>
      <c r="W189" s="22">
        <v>2211661</v>
      </c>
      <c r="X189" s="22">
        <v>3566032</v>
      </c>
      <c r="Y189" s="22">
        <v>2702729</v>
      </c>
      <c r="Z189" s="22">
        <v>0</v>
      </c>
      <c r="AA189" s="22">
        <v>0</v>
      </c>
      <c r="AB189" s="22">
        <v>0</v>
      </c>
      <c r="AC189" s="22">
        <v>47798303</v>
      </c>
      <c r="AD189" s="22">
        <v>5390567</v>
      </c>
      <c r="AE189" s="22">
        <v>3458814</v>
      </c>
      <c r="AF189" s="22">
        <v>0</v>
      </c>
      <c r="AG189" s="22">
        <v>0</v>
      </c>
      <c r="AH189" s="22">
        <v>1031755</v>
      </c>
      <c r="AI189" s="22">
        <v>57679439</v>
      </c>
      <c r="AJ189" s="22">
        <v>57569207</v>
      </c>
      <c r="AK189" s="22">
        <v>1581536</v>
      </c>
      <c r="AL189" s="22">
        <v>55987671</v>
      </c>
    </row>
    <row r="190" spans="1:38" x14ac:dyDescent="0.25">
      <c r="A190" s="22" t="s">
        <v>120</v>
      </c>
      <c r="B190" s="22" t="s">
        <v>292</v>
      </c>
      <c r="C190" s="22" t="s">
        <v>497</v>
      </c>
      <c r="D190" s="22" t="s">
        <v>498</v>
      </c>
      <c r="E190" s="22">
        <v>24754354</v>
      </c>
      <c r="F190" s="22">
        <v>0</v>
      </c>
      <c r="G190" s="22">
        <v>16221928</v>
      </c>
      <c r="H190" s="22">
        <v>3103924</v>
      </c>
      <c r="I190" s="22">
        <v>1486251</v>
      </c>
      <c r="J190" s="22">
        <v>0</v>
      </c>
      <c r="K190" s="22">
        <v>0</v>
      </c>
      <c r="L190" s="22">
        <v>0</v>
      </c>
      <c r="M190" s="22">
        <v>45566457</v>
      </c>
      <c r="N190" s="22">
        <v>0</v>
      </c>
      <c r="O190" s="22">
        <v>10972933</v>
      </c>
      <c r="P190" s="22">
        <v>2630298</v>
      </c>
      <c r="Q190" s="22">
        <v>2857197</v>
      </c>
      <c r="R190" s="22">
        <v>0</v>
      </c>
      <c r="S190" s="22">
        <v>2091167</v>
      </c>
      <c r="T190" s="22">
        <v>64118052</v>
      </c>
      <c r="U190" s="22">
        <v>16717163</v>
      </c>
      <c r="V190" s="22">
        <v>0</v>
      </c>
      <c r="W190" s="22">
        <v>4995419</v>
      </c>
      <c r="X190" s="22">
        <v>1403051</v>
      </c>
      <c r="Y190" s="22">
        <v>511957</v>
      </c>
      <c r="Z190" s="22">
        <v>0</v>
      </c>
      <c r="AA190" s="22">
        <v>0</v>
      </c>
      <c r="AB190" s="22">
        <v>0</v>
      </c>
      <c r="AC190" s="22">
        <v>23627590</v>
      </c>
      <c r="AD190" s="22">
        <v>2108396</v>
      </c>
      <c r="AE190" s="22">
        <v>1196857</v>
      </c>
      <c r="AF190" s="22">
        <v>0</v>
      </c>
      <c r="AG190" s="22">
        <v>0</v>
      </c>
      <c r="AH190" s="22">
        <v>1161448</v>
      </c>
      <c r="AI190" s="22">
        <v>28094291</v>
      </c>
      <c r="AJ190" s="22">
        <v>36023761</v>
      </c>
      <c r="AK190" s="22">
        <v>2510403</v>
      </c>
      <c r="AL190" s="22">
        <v>33513358</v>
      </c>
    </row>
    <row r="191" spans="1:38" x14ac:dyDescent="0.25">
      <c r="A191" s="22" t="s">
        <v>120</v>
      </c>
      <c r="B191" s="22" t="s">
        <v>292</v>
      </c>
      <c r="C191" s="22" t="s">
        <v>499</v>
      </c>
      <c r="D191" s="22" t="s">
        <v>500</v>
      </c>
      <c r="E191" s="22">
        <v>11679617</v>
      </c>
      <c r="F191" s="22">
        <v>0</v>
      </c>
      <c r="G191" s="22">
        <v>3886600</v>
      </c>
      <c r="H191" s="22">
        <v>2453612</v>
      </c>
      <c r="I191" s="22">
        <v>0</v>
      </c>
      <c r="J191" s="22">
        <v>0</v>
      </c>
      <c r="K191" s="22">
        <v>0</v>
      </c>
      <c r="L191" s="22">
        <v>0</v>
      </c>
      <c r="M191" s="22">
        <v>18019829</v>
      </c>
      <c r="N191" s="22">
        <v>0</v>
      </c>
      <c r="O191" s="22">
        <v>12750221</v>
      </c>
      <c r="P191" s="22">
        <v>637508</v>
      </c>
      <c r="Q191" s="22">
        <v>387495</v>
      </c>
      <c r="R191" s="22">
        <v>603819</v>
      </c>
      <c r="S191" s="22">
        <v>84035</v>
      </c>
      <c r="T191" s="22">
        <v>32482907</v>
      </c>
      <c r="U191" s="22">
        <v>7435542</v>
      </c>
      <c r="V191" s="22">
        <v>0</v>
      </c>
      <c r="W191" s="22">
        <v>1696341</v>
      </c>
      <c r="X191" s="22">
        <v>1459827</v>
      </c>
      <c r="Y191" s="22">
        <v>0</v>
      </c>
      <c r="Z191" s="22">
        <v>0</v>
      </c>
      <c r="AA191" s="22">
        <v>0</v>
      </c>
      <c r="AB191" s="22">
        <v>0</v>
      </c>
      <c r="AC191" s="22">
        <v>10591710</v>
      </c>
      <c r="AD191" s="22">
        <v>548558</v>
      </c>
      <c r="AE191" s="22">
        <v>135317</v>
      </c>
      <c r="AF191" s="22">
        <v>0</v>
      </c>
      <c r="AG191" s="22">
        <v>402953</v>
      </c>
      <c r="AH191" s="22">
        <v>12181</v>
      </c>
      <c r="AI191" s="22">
        <v>11690719</v>
      </c>
      <c r="AJ191" s="22">
        <v>20792188</v>
      </c>
      <c r="AK191" s="22">
        <v>2097989</v>
      </c>
      <c r="AL191" s="22">
        <v>18694199</v>
      </c>
    </row>
    <row r="192" spans="1:38" x14ac:dyDescent="0.25">
      <c r="A192" s="22" t="s">
        <v>120</v>
      </c>
      <c r="B192" s="22" t="s">
        <v>292</v>
      </c>
      <c r="C192" s="22" t="s">
        <v>501</v>
      </c>
      <c r="D192" s="22" t="s">
        <v>502</v>
      </c>
      <c r="E192" s="22">
        <v>34001989</v>
      </c>
      <c r="F192" s="22">
        <v>0</v>
      </c>
      <c r="G192" s="22">
        <v>10246070</v>
      </c>
      <c r="H192" s="22">
        <v>10076205</v>
      </c>
      <c r="I192" s="22">
        <v>2571275</v>
      </c>
      <c r="J192" s="22">
        <v>0</v>
      </c>
      <c r="K192" s="22">
        <v>0</v>
      </c>
      <c r="L192" s="22">
        <v>0</v>
      </c>
      <c r="M192" s="22">
        <v>56895539</v>
      </c>
      <c r="N192" s="22">
        <v>0</v>
      </c>
      <c r="O192" s="22">
        <v>11399314</v>
      </c>
      <c r="P192" s="22">
        <v>1020927</v>
      </c>
      <c r="Q192" s="22">
        <v>541872</v>
      </c>
      <c r="R192" s="22">
        <v>0</v>
      </c>
      <c r="S192" s="22">
        <v>80071</v>
      </c>
      <c r="T192" s="22">
        <v>69937723</v>
      </c>
      <c r="U192" s="22">
        <v>30796541</v>
      </c>
      <c r="V192" s="22">
        <v>0</v>
      </c>
      <c r="W192" s="22">
        <v>6962403</v>
      </c>
      <c r="X192" s="22">
        <v>5635940</v>
      </c>
      <c r="Y192" s="22">
        <v>1391964</v>
      </c>
      <c r="Z192" s="22">
        <v>0</v>
      </c>
      <c r="AA192" s="22">
        <v>0</v>
      </c>
      <c r="AB192" s="22">
        <v>0</v>
      </c>
      <c r="AC192" s="22">
        <v>44786848</v>
      </c>
      <c r="AD192" s="22">
        <v>9417357</v>
      </c>
      <c r="AE192" s="22">
        <v>290478</v>
      </c>
      <c r="AF192" s="22">
        <v>0</v>
      </c>
      <c r="AG192" s="22">
        <v>0</v>
      </c>
      <c r="AH192" s="22">
        <v>20387</v>
      </c>
      <c r="AI192" s="22">
        <v>54515070</v>
      </c>
      <c r="AJ192" s="22">
        <v>15422653</v>
      </c>
      <c r="AK192" s="22">
        <v>3970367</v>
      </c>
      <c r="AL192" s="22">
        <v>11452286</v>
      </c>
    </row>
    <row r="193" spans="1:38" x14ac:dyDescent="0.25">
      <c r="A193" s="22" t="s">
        <v>120</v>
      </c>
      <c r="B193" s="22" t="s">
        <v>292</v>
      </c>
      <c r="C193" s="22" t="s">
        <v>503</v>
      </c>
      <c r="D193" s="22" t="s">
        <v>504</v>
      </c>
      <c r="E193" s="22">
        <v>16052246</v>
      </c>
      <c r="F193" s="22">
        <v>0</v>
      </c>
      <c r="G193" s="22">
        <v>9550180</v>
      </c>
      <c r="H193" s="22">
        <v>9862871</v>
      </c>
      <c r="I193" s="22">
        <v>4726080</v>
      </c>
      <c r="J193" s="22">
        <v>0</v>
      </c>
      <c r="K193" s="22">
        <v>0</v>
      </c>
      <c r="L193" s="22">
        <v>1864757</v>
      </c>
      <c r="M193" s="22">
        <v>42056134</v>
      </c>
      <c r="N193" s="22">
        <v>0</v>
      </c>
      <c r="O193" s="22">
        <v>15300824</v>
      </c>
      <c r="P193" s="22">
        <v>1770671</v>
      </c>
      <c r="Q193" s="22">
        <v>1796829</v>
      </c>
      <c r="R193" s="22">
        <v>0</v>
      </c>
      <c r="S193" s="22">
        <v>873472</v>
      </c>
      <c r="T193" s="22">
        <v>61797930</v>
      </c>
      <c r="U193" s="22">
        <v>6466937</v>
      </c>
      <c r="V193" s="22">
        <v>0</v>
      </c>
      <c r="W193" s="22">
        <v>2965887</v>
      </c>
      <c r="X193" s="22">
        <v>4123785</v>
      </c>
      <c r="Y193" s="22">
        <v>533498</v>
      </c>
      <c r="Z193" s="22">
        <v>0</v>
      </c>
      <c r="AA193" s="22">
        <v>0</v>
      </c>
      <c r="AB193" s="22">
        <v>331902</v>
      </c>
      <c r="AC193" s="22">
        <v>14422009</v>
      </c>
      <c r="AD193" s="22">
        <v>4755695</v>
      </c>
      <c r="AE193" s="22">
        <v>870922</v>
      </c>
      <c r="AF193" s="22">
        <v>0</v>
      </c>
      <c r="AG193" s="22">
        <v>0</v>
      </c>
      <c r="AH193" s="22">
        <v>433660</v>
      </c>
      <c r="AI193" s="22">
        <v>20482286</v>
      </c>
      <c r="AJ193" s="22">
        <v>41315644</v>
      </c>
      <c r="AK193" s="22">
        <v>1150186</v>
      </c>
      <c r="AL193" s="22">
        <v>40165458</v>
      </c>
    </row>
    <row r="194" spans="1:38" x14ac:dyDescent="0.25">
      <c r="A194" s="22" t="s">
        <v>120</v>
      </c>
      <c r="B194" s="22" t="s">
        <v>292</v>
      </c>
      <c r="C194" s="22" t="s">
        <v>505</v>
      </c>
      <c r="D194" s="22" t="s">
        <v>506</v>
      </c>
      <c r="E194" s="22">
        <v>3788408</v>
      </c>
      <c r="F194" s="22">
        <v>0</v>
      </c>
      <c r="G194" s="22">
        <v>2224928</v>
      </c>
      <c r="H194" s="22">
        <v>2568090</v>
      </c>
      <c r="I194" s="22">
        <v>475324</v>
      </c>
      <c r="J194" s="22">
        <v>0</v>
      </c>
      <c r="K194" s="22">
        <v>0</v>
      </c>
      <c r="L194" s="22">
        <v>0</v>
      </c>
      <c r="M194" s="22">
        <v>9056750</v>
      </c>
      <c r="N194" s="22">
        <v>0</v>
      </c>
      <c r="O194" s="22">
        <v>559196</v>
      </c>
      <c r="P194" s="22">
        <v>874347</v>
      </c>
      <c r="Q194" s="22">
        <v>2346919</v>
      </c>
      <c r="R194" s="22">
        <v>327188</v>
      </c>
      <c r="S194" s="22">
        <v>73796</v>
      </c>
      <c r="T194" s="22">
        <v>13238196</v>
      </c>
      <c r="U194" s="22">
        <v>1393213</v>
      </c>
      <c r="V194" s="22">
        <v>0</v>
      </c>
      <c r="W194" s="22">
        <v>736935</v>
      </c>
      <c r="X194" s="22">
        <v>1036566</v>
      </c>
      <c r="Y194" s="22">
        <v>66545</v>
      </c>
      <c r="Z194" s="22">
        <v>0</v>
      </c>
      <c r="AA194" s="22">
        <v>0</v>
      </c>
      <c r="AB194" s="22">
        <v>0</v>
      </c>
      <c r="AC194" s="22">
        <v>3233259</v>
      </c>
      <c r="AD194" s="22">
        <v>240158</v>
      </c>
      <c r="AE194" s="22">
        <v>380878</v>
      </c>
      <c r="AF194" s="22">
        <v>0</v>
      </c>
      <c r="AG194" s="22">
        <v>104450</v>
      </c>
      <c r="AH194" s="22">
        <v>56403</v>
      </c>
      <c r="AI194" s="22">
        <v>4015148</v>
      </c>
      <c r="AJ194" s="22">
        <v>9223048</v>
      </c>
      <c r="AK194" s="22">
        <v>132734</v>
      </c>
      <c r="AL194" s="22">
        <v>9090314</v>
      </c>
    </row>
    <row r="195" spans="1:38" x14ac:dyDescent="0.25">
      <c r="A195" s="22" t="s">
        <v>120</v>
      </c>
      <c r="B195" s="22" t="s">
        <v>292</v>
      </c>
      <c r="C195" s="22" t="s">
        <v>507</v>
      </c>
      <c r="D195" s="22" t="s">
        <v>508</v>
      </c>
      <c r="E195" s="22">
        <v>18872538</v>
      </c>
      <c r="F195" s="22">
        <v>0</v>
      </c>
      <c r="G195" s="22">
        <v>2426316</v>
      </c>
      <c r="H195" s="22">
        <v>5648864</v>
      </c>
      <c r="I195" s="22">
        <v>0</v>
      </c>
      <c r="J195" s="22">
        <v>0</v>
      </c>
      <c r="K195" s="22">
        <v>0</v>
      </c>
      <c r="L195" s="22">
        <v>0</v>
      </c>
      <c r="M195" s="22">
        <v>26947718</v>
      </c>
      <c r="N195" s="22">
        <v>2448172</v>
      </c>
      <c r="O195" s="22">
        <v>8208533</v>
      </c>
      <c r="P195" s="22">
        <v>2089620</v>
      </c>
      <c r="Q195" s="22">
        <v>1093142</v>
      </c>
      <c r="R195" s="22">
        <v>935000</v>
      </c>
      <c r="S195" s="22">
        <v>108354</v>
      </c>
      <c r="T195" s="22">
        <v>41830539</v>
      </c>
      <c r="U195" s="22">
        <v>10262669</v>
      </c>
      <c r="V195" s="22">
        <v>0</v>
      </c>
      <c r="W195" s="22">
        <v>991765</v>
      </c>
      <c r="X195" s="22">
        <v>2036182</v>
      </c>
      <c r="Y195" s="22">
        <v>0</v>
      </c>
      <c r="Z195" s="22">
        <v>0</v>
      </c>
      <c r="AA195" s="22">
        <v>0</v>
      </c>
      <c r="AB195" s="22">
        <v>0</v>
      </c>
      <c r="AC195" s="22">
        <v>13290616</v>
      </c>
      <c r="AD195" s="22">
        <v>4978409</v>
      </c>
      <c r="AE195" s="22">
        <v>504685</v>
      </c>
      <c r="AF195" s="22">
        <v>0</v>
      </c>
      <c r="AG195" s="22">
        <v>429040</v>
      </c>
      <c r="AH195" s="22">
        <v>12149</v>
      </c>
      <c r="AI195" s="22">
        <v>19214899</v>
      </c>
      <c r="AJ195" s="22">
        <v>22615640</v>
      </c>
      <c r="AK195" s="22">
        <v>3195840</v>
      </c>
      <c r="AL195" s="22">
        <v>19419800</v>
      </c>
    </row>
    <row r="196" spans="1:38" x14ac:dyDescent="0.25">
      <c r="A196" s="22" t="s">
        <v>120</v>
      </c>
      <c r="B196" s="22" t="s">
        <v>292</v>
      </c>
      <c r="C196" s="22" t="s">
        <v>509</v>
      </c>
      <c r="D196" s="22" t="s">
        <v>510</v>
      </c>
      <c r="E196" s="22">
        <v>66500340</v>
      </c>
      <c r="F196" s="22">
        <v>0</v>
      </c>
      <c r="G196" s="22">
        <v>25305142</v>
      </c>
      <c r="H196" s="22">
        <v>16536523</v>
      </c>
      <c r="I196" s="22">
        <v>5268530</v>
      </c>
      <c r="J196" s="22">
        <v>0</v>
      </c>
      <c r="K196" s="22">
        <v>0</v>
      </c>
      <c r="L196" s="22">
        <v>0</v>
      </c>
      <c r="M196" s="22">
        <v>113610535</v>
      </c>
      <c r="N196" s="22">
        <v>0</v>
      </c>
      <c r="O196" s="22">
        <v>38383754</v>
      </c>
      <c r="P196" s="22">
        <v>4007072</v>
      </c>
      <c r="Q196" s="22">
        <v>25231365</v>
      </c>
      <c r="R196" s="22">
        <v>0</v>
      </c>
      <c r="S196" s="22">
        <v>4460810</v>
      </c>
      <c r="T196" s="22">
        <v>185693536</v>
      </c>
      <c r="U196" s="22">
        <v>38306584</v>
      </c>
      <c r="V196" s="22">
        <v>0</v>
      </c>
      <c r="W196" s="22">
        <v>7486789</v>
      </c>
      <c r="X196" s="22">
        <v>4478425</v>
      </c>
      <c r="Y196" s="22">
        <v>1259838</v>
      </c>
      <c r="Z196" s="22">
        <v>0</v>
      </c>
      <c r="AA196" s="22">
        <v>0</v>
      </c>
      <c r="AB196" s="22">
        <v>0</v>
      </c>
      <c r="AC196" s="22">
        <v>51531636</v>
      </c>
      <c r="AD196" s="22">
        <v>5194884</v>
      </c>
      <c r="AE196" s="22">
        <v>1757454</v>
      </c>
      <c r="AF196" s="22">
        <v>0</v>
      </c>
      <c r="AG196" s="22">
        <v>0</v>
      </c>
      <c r="AH196" s="22">
        <v>2030724</v>
      </c>
      <c r="AI196" s="22">
        <v>60514698</v>
      </c>
      <c r="AJ196" s="22">
        <v>125178838</v>
      </c>
      <c r="AK196" s="22">
        <v>10842955</v>
      </c>
      <c r="AL196" s="22">
        <v>114335883</v>
      </c>
    </row>
    <row r="197" spans="1:38" x14ac:dyDescent="0.25">
      <c r="A197" s="22" t="s">
        <v>120</v>
      </c>
      <c r="B197" s="22" t="s">
        <v>511</v>
      </c>
      <c r="C197" s="22" t="s">
        <v>512</v>
      </c>
      <c r="D197" s="22" t="s">
        <v>513</v>
      </c>
      <c r="E197" s="22">
        <v>2541900</v>
      </c>
      <c r="F197" s="22">
        <v>0</v>
      </c>
      <c r="G197" s="22">
        <v>508892</v>
      </c>
      <c r="H197" s="22">
        <v>251588</v>
      </c>
      <c r="I197" s="22">
        <v>0</v>
      </c>
      <c r="J197" s="22">
        <v>0</v>
      </c>
      <c r="K197" s="22">
        <v>0</v>
      </c>
      <c r="L197" s="22">
        <v>0</v>
      </c>
      <c r="M197" s="22">
        <v>3302380</v>
      </c>
      <c r="N197" s="22">
        <v>0</v>
      </c>
      <c r="O197" s="22">
        <v>3065697</v>
      </c>
      <c r="P197" s="22">
        <v>264203</v>
      </c>
      <c r="Q197" s="22">
        <v>1053450</v>
      </c>
      <c r="R197" s="22">
        <v>66647</v>
      </c>
      <c r="S197" s="22">
        <v>80352</v>
      </c>
      <c r="T197" s="22">
        <v>7832729</v>
      </c>
      <c r="U197" s="22">
        <v>1878816</v>
      </c>
      <c r="V197" s="22">
        <v>0</v>
      </c>
      <c r="W197" s="22">
        <v>32903</v>
      </c>
      <c r="X197" s="22">
        <v>143579</v>
      </c>
      <c r="Y197" s="22">
        <v>0</v>
      </c>
      <c r="Z197" s="22">
        <v>0</v>
      </c>
      <c r="AA197" s="22">
        <v>0</v>
      </c>
      <c r="AB197" s="22">
        <v>0</v>
      </c>
      <c r="AC197" s="22">
        <v>2055298</v>
      </c>
      <c r="AD197" s="22">
        <v>672948</v>
      </c>
      <c r="AE197" s="22">
        <v>93234</v>
      </c>
      <c r="AF197" s="22">
        <v>0</v>
      </c>
      <c r="AG197" s="22">
        <v>33172</v>
      </c>
      <c r="AH197" s="22">
        <v>39295</v>
      </c>
      <c r="AI197" s="22">
        <v>2893947</v>
      </c>
      <c r="AJ197" s="22">
        <v>4938782</v>
      </c>
      <c r="AK197" s="22">
        <v>419000</v>
      </c>
      <c r="AL197" s="22">
        <v>4519782</v>
      </c>
    </row>
    <row r="198" spans="1:38" x14ac:dyDescent="0.25">
      <c r="A198" s="22" t="s">
        <v>120</v>
      </c>
      <c r="B198" s="22" t="s">
        <v>511</v>
      </c>
      <c r="C198" s="22" t="s">
        <v>514</v>
      </c>
      <c r="D198" s="22" t="s">
        <v>515</v>
      </c>
      <c r="E198" s="22">
        <v>2347990</v>
      </c>
      <c r="F198" s="22">
        <v>0</v>
      </c>
      <c r="G198" s="22">
        <v>0</v>
      </c>
      <c r="H198" s="22">
        <v>0</v>
      </c>
      <c r="I198" s="22">
        <v>453961</v>
      </c>
      <c r="J198" s="22">
        <v>0</v>
      </c>
      <c r="K198" s="22">
        <v>0</v>
      </c>
      <c r="L198" s="22">
        <v>0</v>
      </c>
      <c r="M198" s="22">
        <v>2801951</v>
      </c>
      <c r="N198" s="22">
        <v>0</v>
      </c>
      <c r="O198" s="22">
        <v>905789</v>
      </c>
      <c r="P198" s="22">
        <v>495518</v>
      </c>
      <c r="Q198" s="22">
        <v>625990</v>
      </c>
      <c r="R198" s="22">
        <v>493082</v>
      </c>
      <c r="S198" s="22">
        <v>269293</v>
      </c>
      <c r="T198" s="22">
        <v>5591623</v>
      </c>
      <c r="U198" s="22">
        <v>1154603</v>
      </c>
      <c r="V198" s="22">
        <v>0</v>
      </c>
      <c r="W198" s="22">
        <v>0</v>
      </c>
      <c r="X198" s="22">
        <v>0</v>
      </c>
      <c r="Y198" s="22">
        <v>123942</v>
      </c>
      <c r="Z198" s="22">
        <v>0</v>
      </c>
      <c r="AA198" s="22">
        <v>0</v>
      </c>
      <c r="AB198" s="22">
        <v>0</v>
      </c>
      <c r="AC198" s="22">
        <v>1278545</v>
      </c>
      <c r="AD198" s="22">
        <v>440798</v>
      </c>
      <c r="AE198" s="22">
        <v>194941</v>
      </c>
      <c r="AF198" s="22">
        <v>0</v>
      </c>
      <c r="AG198" s="22">
        <v>168676</v>
      </c>
      <c r="AH198" s="22">
        <v>80980</v>
      </c>
      <c r="AI198" s="22">
        <v>2163940</v>
      </c>
      <c r="AJ198" s="22">
        <v>3427683</v>
      </c>
      <c r="AK198" s="22">
        <v>0</v>
      </c>
      <c r="AL198" s="22">
        <v>3427683</v>
      </c>
    </row>
    <row r="199" spans="1:38" x14ac:dyDescent="0.25">
      <c r="A199" s="22" t="s">
        <v>120</v>
      </c>
      <c r="B199" s="22" t="s">
        <v>511</v>
      </c>
      <c r="C199" s="22" t="s">
        <v>516</v>
      </c>
      <c r="D199" s="22" t="s">
        <v>517</v>
      </c>
      <c r="E199" s="22">
        <v>1553047</v>
      </c>
      <c r="F199" s="22">
        <v>0</v>
      </c>
      <c r="G199" s="22">
        <v>1395492</v>
      </c>
      <c r="H199" s="22">
        <v>1459474</v>
      </c>
      <c r="I199" s="22">
        <v>0</v>
      </c>
      <c r="J199" s="22">
        <v>0</v>
      </c>
      <c r="K199" s="22">
        <v>0</v>
      </c>
      <c r="L199" s="22">
        <v>0</v>
      </c>
      <c r="M199" s="22">
        <v>4408013</v>
      </c>
      <c r="N199" s="22">
        <v>0</v>
      </c>
      <c r="O199" s="22">
        <v>838036</v>
      </c>
      <c r="P199" s="22">
        <v>618098</v>
      </c>
      <c r="Q199" s="22">
        <v>165858</v>
      </c>
      <c r="R199" s="22">
        <v>229424</v>
      </c>
      <c r="S199" s="22">
        <v>535052</v>
      </c>
      <c r="T199" s="22">
        <v>6794481</v>
      </c>
      <c r="U199" s="22">
        <v>1032141</v>
      </c>
      <c r="V199" s="22">
        <v>0</v>
      </c>
      <c r="W199" s="22">
        <v>571688</v>
      </c>
      <c r="X199" s="22">
        <v>608203</v>
      </c>
      <c r="Y199" s="22">
        <v>0</v>
      </c>
      <c r="Z199" s="22">
        <v>0</v>
      </c>
      <c r="AA199" s="22">
        <v>0</v>
      </c>
      <c r="AB199" s="22">
        <v>0</v>
      </c>
      <c r="AC199" s="22">
        <v>2212032</v>
      </c>
      <c r="AD199" s="22">
        <v>267648</v>
      </c>
      <c r="AE199" s="22">
        <v>175080</v>
      </c>
      <c r="AF199" s="22">
        <v>0</v>
      </c>
      <c r="AG199" s="22">
        <v>61894</v>
      </c>
      <c r="AH199" s="22">
        <v>373028</v>
      </c>
      <c r="AI199" s="22">
        <v>3089682</v>
      </c>
      <c r="AJ199" s="22">
        <v>3704799</v>
      </c>
      <c r="AK199" s="22">
        <v>313460</v>
      </c>
      <c r="AL199" s="22">
        <v>3391339</v>
      </c>
    </row>
    <row r="200" spans="1:38" x14ac:dyDescent="0.25">
      <c r="A200" s="22" t="s">
        <v>120</v>
      </c>
      <c r="B200" s="22" t="s">
        <v>511</v>
      </c>
      <c r="C200" s="22" t="s">
        <v>518</v>
      </c>
      <c r="D200" s="22" t="s">
        <v>519</v>
      </c>
      <c r="E200" s="22">
        <v>523766</v>
      </c>
      <c r="F200" s="22">
        <v>0</v>
      </c>
      <c r="G200" s="22">
        <v>1765985</v>
      </c>
      <c r="H200" s="22">
        <v>159716</v>
      </c>
      <c r="I200" s="22">
        <v>0</v>
      </c>
      <c r="J200" s="22">
        <v>0</v>
      </c>
      <c r="K200" s="22">
        <v>0</v>
      </c>
      <c r="L200" s="22">
        <v>0</v>
      </c>
      <c r="M200" s="22">
        <v>2449467</v>
      </c>
      <c r="N200" s="22">
        <v>0</v>
      </c>
      <c r="O200" s="22">
        <v>158360</v>
      </c>
      <c r="P200" s="22">
        <v>115011</v>
      </c>
      <c r="Q200" s="22">
        <v>30041</v>
      </c>
      <c r="R200" s="22">
        <v>140169</v>
      </c>
      <c r="S200" s="22">
        <v>177402</v>
      </c>
      <c r="T200" s="22">
        <v>3070450</v>
      </c>
      <c r="U200" s="22">
        <v>321689</v>
      </c>
      <c r="V200" s="22">
        <v>0</v>
      </c>
      <c r="W200" s="22">
        <v>483365</v>
      </c>
      <c r="X200" s="22">
        <v>21697</v>
      </c>
      <c r="Y200" s="22">
        <v>0</v>
      </c>
      <c r="Z200" s="22">
        <v>0</v>
      </c>
      <c r="AA200" s="22">
        <v>0</v>
      </c>
      <c r="AB200" s="22">
        <v>0</v>
      </c>
      <c r="AC200" s="22">
        <v>826751</v>
      </c>
      <c r="AD200" s="22">
        <v>107105</v>
      </c>
      <c r="AE200" s="22">
        <v>43168</v>
      </c>
      <c r="AF200" s="22">
        <v>0</v>
      </c>
      <c r="AG200" s="22">
        <v>36334</v>
      </c>
      <c r="AH200" s="22">
        <v>76400</v>
      </c>
      <c r="AI200" s="22">
        <v>1089758</v>
      </c>
      <c r="AJ200" s="22">
        <v>1980692</v>
      </c>
      <c r="AK200" s="22">
        <v>73573</v>
      </c>
      <c r="AL200" s="22">
        <v>1907119</v>
      </c>
    </row>
    <row r="201" spans="1:38" x14ac:dyDescent="0.25">
      <c r="A201" s="22" t="s">
        <v>120</v>
      </c>
      <c r="B201" s="22" t="s">
        <v>511</v>
      </c>
      <c r="C201" s="22" t="s">
        <v>520</v>
      </c>
      <c r="D201" s="22" t="s">
        <v>521</v>
      </c>
      <c r="E201" s="22">
        <v>635399</v>
      </c>
      <c r="F201" s="22">
        <v>0</v>
      </c>
      <c r="G201" s="22">
        <v>606969</v>
      </c>
      <c r="H201" s="22">
        <v>0</v>
      </c>
      <c r="I201" s="22">
        <v>184847</v>
      </c>
      <c r="J201" s="22">
        <v>0</v>
      </c>
      <c r="K201" s="22">
        <v>0</v>
      </c>
      <c r="L201" s="22">
        <v>0</v>
      </c>
      <c r="M201" s="22">
        <v>1427215</v>
      </c>
      <c r="N201" s="22">
        <v>0</v>
      </c>
      <c r="O201" s="22">
        <v>257192</v>
      </c>
      <c r="P201" s="22">
        <v>152985</v>
      </c>
      <c r="Q201" s="22">
        <v>5352</v>
      </c>
      <c r="R201" s="22">
        <v>0</v>
      </c>
      <c r="S201" s="22">
        <v>27000</v>
      </c>
      <c r="T201" s="22">
        <v>1869744</v>
      </c>
      <c r="U201" s="22">
        <v>285139</v>
      </c>
      <c r="V201" s="22">
        <v>0</v>
      </c>
      <c r="W201" s="22">
        <v>221239</v>
      </c>
      <c r="X201" s="22">
        <v>116619</v>
      </c>
      <c r="Y201" s="22">
        <v>0</v>
      </c>
      <c r="Z201" s="22">
        <v>0</v>
      </c>
      <c r="AA201" s="22">
        <v>0</v>
      </c>
      <c r="AB201" s="22">
        <v>0</v>
      </c>
      <c r="AC201" s="22">
        <v>622997</v>
      </c>
      <c r="AD201" s="22">
        <v>46257</v>
      </c>
      <c r="AE201" s="22">
        <v>46414</v>
      </c>
      <c r="AF201" s="22">
        <v>0</v>
      </c>
      <c r="AG201" s="22">
        <v>0</v>
      </c>
      <c r="AH201" s="22">
        <v>15750</v>
      </c>
      <c r="AI201" s="22">
        <v>731418</v>
      </c>
      <c r="AJ201" s="22">
        <v>1138326</v>
      </c>
      <c r="AK201" s="22">
        <v>0</v>
      </c>
      <c r="AL201" s="22">
        <v>1138326</v>
      </c>
    </row>
    <row r="202" spans="1:38" x14ac:dyDescent="0.25">
      <c r="A202" s="22" t="s">
        <v>120</v>
      </c>
      <c r="B202" s="22" t="s">
        <v>511</v>
      </c>
      <c r="C202" s="22" t="s">
        <v>522</v>
      </c>
      <c r="D202" s="22" t="s">
        <v>523</v>
      </c>
      <c r="E202" s="22">
        <v>783710</v>
      </c>
      <c r="F202" s="22">
        <v>0</v>
      </c>
      <c r="G202" s="22">
        <v>1585447</v>
      </c>
      <c r="H202" s="22">
        <v>1184908</v>
      </c>
      <c r="I202" s="22">
        <v>0</v>
      </c>
      <c r="J202" s="22">
        <v>0</v>
      </c>
      <c r="K202" s="22">
        <v>0</v>
      </c>
      <c r="L202" s="22">
        <v>0</v>
      </c>
      <c r="M202" s="22">
        <v>3554065</v>
      </c>
      <c r="N202" s="22">
        <v>0</v>
      </c>
      <c r="O202" s="22">
        <v>1629330</v>
      </c>
      <c r="P202" s="22">
        <v>213644</v>
      </c>
      <c r="Q202" s="22">
        <v>107215</v>
      </c>
      <c r="R202" s="22">
        <v>23370</v>
      </c>
      <c r="S202" s="22">
        <v>228100</v>
      </c>
      <c r="T202" s="22">
        <v>5755724</v>
      </c>
      <c r="U202" s="22">
        <v>636461</v>
      </c>
      <c r="V202" s="22">
        <v>0</v>
      </c>
      <c r="W202" s="22">
        <v>724900</v>
      </c>
      <c r="X202" s="22">
        <v>273704</v>
      </c>
      <c r="Y202" s="22">
        <v>0</v>
      </c>
      <c r="Z202" s="22">
        <v>0</v>
      </c>
      <c r="AA202" s="22">
        <v>0</v>
      </c>
      <c r="AB202" s="22">
        <v>0</v>
      </c>
      <c r="AC202" s="22">
        <v>1635065</v>
      </c>
      <c r="AD202" s="22">
        <v>513761</v>
      </c>
      <c r="AE202" s="22">
        <v>90056</v>
      </c>
      <c r="AF202" s="22">
        <v>0</v>
      </c>
      <c r="AG202" s="22">
        <v>2804</v>
      </c>
      <c r="AH202" s="22">
        <v>20494</v>
      </c>
      <c r="AI202" s="22">
        <v>2262180</v>
      </c>
      <c r="AJ202" s="22">
        <v>3493544</v>
      </c>
      <c r="AK202" s="22">
        <v>177151</v>
      </c>
      <c r="AL202" s="22">
        <v>3316393</v>
      </c>
    </row>
    <row r="203" spans="1:38" x14ac:dyDescent="0.25">
      <c r="A203" s="22" t="s">
        <v>120</v>
      </c>
      <c r="B203" s="22" t="s">
        <v>511</v>
      </c>
      <c r="C203" s="22" t="s">
        <v>524</v>
      </c>
      <c r="D203" s="22" t="s">
        <v>525</v>
      </c>
      <c r="E203" s="22">
        <v>570495</v>
      </c>
      <c r="F203" s="22">
        <v>0</v>
      </c>
      <c r="G203" s="22">
        <v>623102</v>
      </c>
      <c r="H203" s="22">
        <v>142464</v>
      </c>
      <c r="I203" s="22">
        <v>0</v>
      </c>
      <c r="J203" s="22">
        <v>0</v>
      </c>
      <c r="K203" s="22">
        <v>0</v>
      </c>
      <c r="L203" s="22">
        <v>0</v>
      </c>
      <c r="M203" s="22">
        <v>1336061</v>
      </c>
      <c r="N203" s="22">
        <v>0</v>
      </c>
      <c r="O203" s="22">
        <v>54097</v>
      </c>
      <c r="P203" s="22">
        <v>95998</v>
      </c>
      <c r="Q203" s="22">
        <v>16907</v>
      </c>
      <c r="R203" s="22">
        <v>0</v>
      </c>
      <c r="S203" s="22">
        <v>16400</v>
      </c>
      <c r="T203" s="22">
        <v>1519463</v>
      </c>
      <c r="U203" s="22">
        <v>28525</v>
      </c>
      <c r="V203" s="22">
        <v>0</v>
      </c>
      <c r="W203" s="22">
        <v>12462</v>
      </c>
      <c r="X203" s="22">
        <v>2849</v>
      </c>
      <c r="Y203" s="22">
        <v>0</v>
      </c>
      <c r="Z203" s="22">
        <v>0</v>
      </c>
      <c r="AA203" s="22">
        <v>0</v>
      </c>
      <c r="AB203" s="22">
        <v>0</v>
      </c>
      <c r="AC203" s="22">
        <v>43836</v>
      </c>
      <c r="AD203" s="22">
        <v>1082</v>
      </c>
      <c r="AE203" s="22">
        <v>8281</v>
      </c>
      <c r="AF203" s="22">
        <v>0</v>
      </c>
      <c r="AG203" s="22">
        <v>1640</v>
      </c>
      <c r="AH203" s="22">
        <v>0</v>
      </c>
      <c r="AI203" s="22">
        <v>54839</v>
      </c>
      <c r="AJ203" s="22">
        <v>1464624</v>
      </c>
      <c r="AK203" s="22">
        <v>0</v>
      </c>
      <c r="AL203" s="22">
        <v>1464624</v>
      </c>
    </row>
    <row r="204" spans="1:38" x14ac:dyDescent="0.25">
      <c r="A204" s="22" t="s">
        <v>120</v>
      </c>
      <c r="B204" s="22" t="s">
        <v>511</v>
      </c>
      <c r="C204" s="22" t="s">
        <v>526</v>
      </c>
      <c r="D204" s="22" t="s">
        <v>527</v>
      </c>
      <c r="E204" s="22">
        <v>1173104</v>
      </c>
      <c r="F204" s="22">
        <v>0</v>
      </c>
      <c r="G204" s="22">
        <v>4451881</v>
      </c>
      <c r="H204" s="22">
        <v>1115658</v>
      </c>
      <c r="I204" s="22">
        <v>0</v>
      </c>
      <c r="J204" s="22">
        <v>0</v>
      </c>
      <c r="K204" s="22">
        <v>0</v>
      </c>
      <c r="L204" s="22">
        <v>0</v>
      </c>
      <c r="M204" s="22">
        <v>6740643</v>
      </c>
      <c r="N204" s="22">
        <v>0</v>
      </c>
      <c r="O204" s="22">
        <v>103332</v>
      </c>
      <c r="P204" s="22">
        <v>97942</v>
      </c>
      <c r="Q204" s="22">
        <v>108904</v>
      </c>
      <c r="R204" s="22">
        <v>164061</v>
      </c>
      <c r="S204" s="22">
        <v>0</v>
      </c>
      <c r="T204" s="22">
        <v>7214882</v>
      </c>
      <c r="U204" s="22">
        <v>943996</v>
      </c>
      <c r="V204" s="22">
        <v>0</v>
      </c>
      <c r="W204" s="22">
        <v>317820</v>
      </c>
      <c r="X204" s="22">
        <v>307548</v>
      </c>
      <c r="Y204" s="22">
        <v>0</v>
      </c>
      <c r="Z204" s="22">
        <v>0</v>
      </c>
      <c r="AA204" s="22">
        <v>0</v>
      </c>
      <c r="AB204" s="22">
        <v>0</v>
      </c>
      <c r="AC204" s="22">
        <v>1569364</v>
      </c>
      <c r="AD204" s="22">
        <v>49576</v>
      </c>
      <c r="AE204" s="22">
        <v>50528</v>
      </c>
      <c r="AF204" s="22">
        <v>0</v>
      </c>
      <c r="AG204" s="22">
        <v>117711</v>
      </c>
      <c r="AH204" s="22">
        <v>0</v>
      </c>
      <c r="AI204" s="22">
        <v>1787179</v>
      </c>
      <c r="AJ204" s="22">
        <v>5427703</v>
      </c>
      <c r="AK204" s="22">
        <v>543669</v>
      </c>
      <c r="AL204" s="22">
        <v>4884034</v>
      </c>
    </row>
    <row r="205" spans="1:38" x14ac:dyDescent="0.25">
      <c r="A205" s="22" t="s">
        <v>120</v>
      </c>
      <c r="B205" s="22" t="s">
        <v>511</v>
      </c>
      <c r="C205" s="22" t="s">
        <v>528</v>
      </c>
      <c r="D205" s="22" t="s">
        <v>529</v>
      </c>
      <c r="E205" s="22">
        <v>1203149</v>
      </c>
      <c r="F205" s="22">
        <v>0</v>
      </c>
      <c r="G205" s="22">
        <v>5520534</v>
      </c>
      <c r="H205" s="22">
        <v>199660</v>
      </c>
      <c r="I205" s="22">
        <v>0</v>
      </c>
      <c r="J205" s="22">
        <v>0</v>
      </c>
      <c r="K205" s="22">
        <v>0</v>
      </c>
      <c r="L205" s="22">
        <v>0</v>
      </c>
      <c r="M205" s="22">
        <v>6923343</v>
      </c>
      <c r="N205" s="22">
        <v>0</v>
      </c>
      <c r="O205" s="22">
        <v>488873</v>
      </c>
      <c r="P205" s="22">
        <v>112505</v>
      </c>
      <c r="Q205" s="22">
        <v>81714</v>
      </c>
      <c r="R205" s="22">
        <v>29794</v>
      </c>
      <c r="S205" s="22">
        <v>45432</v>
      </c>
      <c r="T205" s="22">
        <v>7681661</v>
      </c>
      <c r="U205" s="22">
        <v>609880</v>
      </c>
      <c r="V205" s="22">
        <v>0</v>
      </c>
      <c r="W205" s="22">
        <v>181394</v>
      </c>
      <c r="X205" s="22">
        <v>135108</v>
      </c>
      <c r="Y205" s="22">
        <v>0</v>
      </c>
      <c r="Z205" s="22">
        <v>0</v>
      </c>
      <c r="AA205" s="22">
        <v>0</v>
      </c>
      <c r="AB205" s="22">
        <v>0</v>
      </c>
      <c r="AC205" s="22">
        <v>926382</v>
      </c>
      <c r="AD205" s="22">
        <v>142317</v>
      </c>
      <c r="AE205" s="22">
        <v>21079</v>
      </c>
      <c r="AF205" s="22">
        <v>0</v>
      </c>
      <c r="AG205" s="22">
        <v>18779</v>
      </c>
      <c r="AH205" s="22">
        <v>21589</v>
      </c>
      <c r="AI205" s="22">
        <v>1130146</v>
      </c>
      <c r="AJ205" s="22">
        <v>6551515</v>
      </c>
      <c r="AK205" s="22">
        <v>187325</v>
      </c>
      <c r="AL205" s="22">
        <v>6364190</v>
      </c>
    </row>
    <row r="206" spans="1:38" x14ac:dyDescent="0.25">
      <c r="A206" s="22" t="s">
        <v>120</v>
      </c>
      <c r="B206" s="22" t="s">
        <v>511</v>
      </c>
      <c r="C206" s="22" t="s">
        <v>530</v>
      </c>
      <c r="D206" s="22" t="s">
        <v>531</v>
      </c>
      <c r="E206" s="22">
        <v>1842436</v>
      </c>
      <c r="F206" s="22">
        <v>0</v>
      </c>
      <c r="G206" s="22">
        <v>1485241</v>
      </c>
      <c r="H206" s="22">
        <v>1429560</v>
      </c>
      <c r="I206" s="22">
        <v>0</v>
      </c>
      <c r="J206" s="22">
        <v>0</v>
      </c>
      <c r="K206" s="22">
        <v>0</v>
      </c>
      <c r="L206" s="22">
        <v>0</v>
      </c>
      <c r="M206" s="22">
        <v>4757237</v>
      </c>
      <c r="N206" s="22">
        <v>0</v>
      </c>
      <c r="O206" s="22">
        <v>1220963</v>
      </c>
      <c r="P206" s="22">
        <v>192507</v>
      </c>
      <c r="Q206" s="22">
        <v>46453</v>
      </c>
      <c r="R206" s="22">
        <v>0</v>
      </c>
      <c r="S206" s="22">
        <v>31800</v>
      </c>
      <c r="T206" s="22">
        <v>6248960</v>
      </c>
      <c r="U206" s="22">
        <v>614196</v>
      </c>
      <c r="V206" s="22">
        <v>0</v>
      </c>
      <c r="W206" s="22">
        <v>588370</v>
      </c>
      <c r="X206" s="22">
        <v>813142</v>
      </c>
      <c r="Y206" s="22">
        <v>0</v>
      </c>
      <c r="Z206" s="22">
        <v>0</v>
      </c>
      <c r="AA206" s="22">
        <v>0</v>
      </c>
      <c r="AB206" s="22">
        <v>0</v>
      </c>
      <c r="AC206" s="22">
        <v>2015708</v>
      </c>
      <c r="AD206" s="22">
        <v>272170</v>
      </c>
      <c r="AE206" s="22">
        <v>94486</v>
      </c>
      <c r="AF206" s="22">
        <v>0</v>
      </c>
      <c r="AG206" s="22">
        <v>0</v>
      </c>
      <c r="AH206" s="22">
        <v>14040</v>
      </c>
      <c r="AI206" s="22">
        <v>2396404</v>
      </c>
      <c r="AJ206" s="22">
        <v>3852556</v>
      </c>
      <c r="AK206" s="22">
        <v>0</v>
      </c>
      <c r="AL206" s="22">
        <v>3852556</v>
      </c>
    </row>
    <row r="207" spans="1:38" x14ac:dyDescent="0.25">
      <c r="A207" s="22" t="s">
        <v>120</v>
      </c>
      <c r="B207" s="22" t="s">
        <v>511</v>
      </c>
      <c r="C207" s="22" t="s">
        <v>532</v>
      </c>
      <c r="D207" s="22" t="s">
        <v>533</v>
      </c>
      <c r="E207" s="22">
        <v>3704111</v>
      </c>
      <c r="F207" s="22"/>
      <c r="G207" s="22">
        <v>2163626</v>
      </c>
      <c r="H207" s="22">
        <v>3099058</v>
      </c>
      <c r="I207" s="22"/>
      <c r="J207" s="22"/>
      <c r="K207" s="22"/>
      <c r="L207" s="22"/>
      <c r="M207" s="22">
        <v>8966795</v>
      </c>
      <c r="N207" s="22"/>
      <c r="O207" s="22">
        <v>2904140</v>
      </c>
      <c r="P207" s="22">
        <v>373774</v>
      </c>
      <c r="Q207" s="22">
        <v>86554</v>
      </c>
      <c r="R207" s="22">
        <v>93957</v>
      </c>
      <c r="S207" s="22">
        <v>225343</v>
      </c>
      <c r="T207" s="22">
        <v>12650563</v>
      </c>
      <c r="U207" s="22">
        <v>1817795</v>
      </c>
      <c r="V207" s="22"/>
      <c r="W207" s="22">
        <v>922408</v>
      </c>
      <c r="X207" s="22">
        <v>798100</v>
      </c>
      <c r="Y207" s="22"/>
      <c r="Z207" s="22"/>
      <c r="AA207" s="22"/>
      <c r="AB207" s="22"/>
      <c r="AC207" s="22">
        <v>3538303</v>
      </c>
      <c r="AD207" s="22">
        <v>1399995</v>
      </c>
      <c r="AE207" s="22">
        <v>149714</v>
      </c>
      <c r="AF207" s="22"/>
      <c r="AG207" s="22">
        <v>42388</v>
      </c>
      <c r="AH207" s="22">
        <v>145452</v>
      </c>
      <c r="AI207" s="22">
        <v>5275852</v>
      </c>
      <c r="AJ207" s="22">
        <v>7374711</v>
      </c>
      <c r="AK207" s="22">
        <v>288872</v>
      </c>
      <c r="AL207" s="22">
        <v>7085839</v>
      </c>
    </row>
    <row r="208" spans="1:38" x14ac:dyDescent="0.25">
      <c r="A208" s="22" t="s">
        <v>120</v>
      </c>
      <c r="B208" s="22" t="s">
        <v>511</v>
      </c>
      <c r="C208" s="22" t="s">
        <v>534</v>
      </c>
      <c r="D208" s="22" t="s">
        <v>535</v>
      </c>
      <c r="E208" s="22">
        <v>3413013</v>
      </c>
      <c r="F208" s="22">
        <v>0</v>
      </c>
      <c r="G208" s="22">
        <v>142643</v>
      </c>
      <c r="H208" s="22">
        <v>240978</v>
      </c>
      <c r="I208" s="22">
        <v>0</v>
      </c>
      <c r="J208" s="22">
        <v>0</v>
      </c>
      <c r="K208" s="22">
        <v>25353</v>
      </c>
      <c r="L208" s="22">
        <v>0</v>
      </c>
      <c r="M208" s="22">
        <v>3821987</v>
      </c>
      <c r="N208" s="22">
        <v>0</v>
      </c>
      <c r="O208" s="22">
        <v>330338</v>
      </c>
      <c r="P208" s="22">
        <v>215050</v>
      </c>
      <c r="Q208" s="22">
        <v>155835</v>
      </c>
      <c r="R208" s="22">
        <v>150000</v>
      </c>
      <c r="S208" s="22">
        <v>151100</v>
      </c>
      <c r="T208" s="22">
        <v>4824310</v>
      </c>
      <c r="U208" s="22">
        <v>1404039</v>
      </c>
      <c r="V208" s="22">
        <v>0</v>
      </c>
      <c r="W208" s="22">
        <v>63755</v>
      </c>
      <c r="X208" s="22">
        <v>96839</v>
      </c>
      <c r="Y208" s="22">
        <v>0</v>
      </c>
      <c r="Z208" s="22">
        <v>0</v>
      </c>
      <c r="AA208" s="22">
        <v>25353</v>
      </c>
      <c r="AB208" s="22">
        <v>0</v>
      </c>
      <c r="AC208" s="22">
        <v>1589986</v>
      </c>
      <c r="AD208" s="22">
        <v>227179</v>
      </c>
      <c r="AE208" s="22">
        <v>39710</v>
      </c>
      <c r="AF208" s="22">
        <v>0</v>
      </c>
      <c r="AG208" s="22">
        <v>72222</v>
      </c>
      <c r="AH208" s="22">
        <v>88013</v>
      </c>
      <c r="AI208" s="22">
        <v>2017110</v>
      </c>
      <c r="AJ208" s="22">
        <v>2807200</v>
      </c>
      <c r="AK208" s="22">
        <v>27949</v>
      </c>
      <c r="AL208" s="22">
        <v>2779251</v>
      </c>
    </row>
    <row r="209" spans="1:38" x14ac:dyDescent="0.25">
      <c r="A209" s="22" t="s">
        <v>120</v>
      </c>
      <c r="B209" s="22" t="s">
        <v>511</v>
      </c>
      <c r="C209" s="22" t="s">
        <v>536</v>
      </c>
      <c r="D209" s="22" t="s">
        <v>537</v>
      </c>
      <c r="E209" s="22">
        <v>1155864</v>
      </c>
      <c r="F209" s="22">
        <v>0</v>
      </c>
      <c r="G209" s="22">
        <v>1104539</v>
      </c>
      <c r="H209" s="22">
        <v>811221</v>
      </c>
      <c r="I209" s="22">
        <v>0</v>
      </c>
      <c r="J209" s="22">
        <v>0</v>
      </c>
      <c r="K209" s="22">
        <v>0</v>
      </c>
      <c r="L209" s="22">
        <v>0</v>
      </c>
      <c r="M209" s="22">
        <v>3071624</v>
      </c>
      <c r="N209" s="22">
        <v>0</v>
      </c>
      <c r="O209" s="22">
        <v>196516</v>
      </c>
      <c r="P209" s="22">
        <v>256666</v>
      </c>
      <c r="Q209" s="22">
        <v>67641</v>
      </c>
      <c r="R209" s="22">
        <v>10390</v>
      </c>
      <c r="S209" s="22">
        <v>148128</v>
      </c>
      <c r="T209" s="22">
        <v>3750965</v>
      </c>
      <c r="U209" s="22">
        <v>905896</v>
      </c>
      <c r="V209" s="22">
        <v>0</v>
      </c>
      <c r="W209" s="22">
        <v>490672</v>
      </c>
      <c r="X209" s="22">
        <v>337032</v>
      </c>
      <c r="Y209" s="22">
        <v>0</v>
      </c>
      <c r="Z209" s="22">
        <v>0</v>
      </c>
      <c r="AA209" s="22">
        <v>0</v>
      </c>
      <c r="AB209" s="22">
        <v>0</v>
      </c>
      <c r="AC209" s="22">
        <v>1733600</v>
      </c>
      <c r="AD209" s="22">
        <v>188656</v>
      </c>
      <c r="AE209" s="22">
        <v>133682</v>
      </c>
      <c r="AF209" s="22">
        <v>0</v>
      </c>
      <c r="AG209" s="22">
        <v>1387</v>
      </c>
      <c r="AH209" s="22">
        <v>143247</v>
      </c>
      <c r="AI209" s="22">
        <v>2200572</v>
      </c>
      <c r="AJ209" s="22">
        <v>1550393</v>
      </c>
      <c r="AK209" s="22">
        <v>0</v>
      </c>
      <c r="AL209" s="22">
        <v>1550393</v>
      </c>
    </row>
    <row r="210" spans="1:38" x14ac:dyDescent="0.25">
      <c r="A210" s="22" t="s">
        <v>120</v>
      </c>
      <c r="B210" s="22" t="s">
        <v>511</v>
      </c>
      <c r="C210" s="22" t="s">
        <v>538</v>
      </c>
      <c r="D210" s="22" t="s">
        <v>539</v>
      </c>
      <c r="E210" s="22">
        <v>380852</v>
      </c>
      <c r="F210" s="22">
        <v>0</v>
      </c>
      <c r="G210" s="22">
        <v>4630445</v>
      </c>
      <c r="H210" s="22">
        <v>2537427</v>
      </c>
      <c r="I210" s="22">
        <v>0</v>
      </c>
      <c r="J210" s="22">
        <v>0</v>
      </c>
      <c r="K210" s="22">
        <v>0</v>
      </c>
      <c r="L210" s="22">
        <v>0</v>
      </c>
      <c r="M210" s="22">
        <v>7548724</v>
      </c>
      <c r="N210" s="22">
        <v>0</v>
      </c>
      <c r="O210" s="22">
        <v>572050</v>
      </c>
      <c r="P210" s="22">
        <v>139138</v>
      </c>
      <c r="Q210" s="22">
        <v>549208</v>
      </c>
      <c r="R210" s="22">
        <v>112207</v>
      </c>
      <c r="S210" s="22">
        <v>19327</v>
      </c>
      <c r="T210" s="22">
        <v>8940654</v>
      </c>
      <c r="U210" s="22">
        <v>290354</v>
      </c>
      <c r="V210" s="22">
        <v>0</v>
      </c>
      <c r="W210" s="22">
        <v>1519242</v>
      </c>
      <c r="X210" s="22">
        <v>1472624</v>
      </c>
      <c r="Y210" s="22">
        <v>0</v>
      </c>
      <c r="Z210" s="22">
        <v>0</v>
      </c>
      <c r="AA210" s="22">
        <v>0</v>
      </c>
      <c r="AB210" s="22">
        <v>0</v>
      </c>
      <c r="AC210" s="22">
        <v>3282220</v>
      </c>
      <c r="AD210" s="22">
        <v>237013</v>
      </c>
      <c r="AE210" s="22">
        <v>68186</v>
      </c>
      <c r="AF210" s="22">
        <v>0</v>
      </c>
      <c r="AG210" s="22">
        <v>18197</v>
      </c>
      <c r="AH210" s="22">
        <v>1933</v>
      </c>
      <c r="AI210" s="22">
        <v>3607549</v>
      </c>
      <c r="AJ210" s="22">
        <v>5333105</v>
      </c>
      <c r="AK210" s="22">
        <v>57300</v>
      </c>
      <c r="AL210" s="22">
        <v>5275805</v>
      </c>
    </row>
    <row r="211" spans="1:38" x14ac:dyDescent="0.25">
      <c r="A211" s="22" t="s">
        <v>120</v>
      </c>
      <c r="B211" s="22" t="s">
        <v>511</v>
      </c>
      <c r="C211" s="22" t="s">
        <v>540</v>
      </c>
      <c r="D211" s="22" t="s">
        <v>541</v>
      </c>
      <c r="E211" s="22">
        <v>8645227</v>
      </c>
      <c r="F211" s="22">
        <v>0</v>
      </c>
      <c r="G211" s="22">
        <v>1631915</v>
      </c>
      <c r="H211" s="22">
        <v>607743</v>
      </c>
      <c r="I211" s="22">
        <v>0</v>
      </c>
      <c r="J211" s="22">
        <v>0</v>
      </c>
      <c r="K211" s="22">
        <v>0</v>
      </c>
      <c r="L211" s="22">
        <v>1360503</v>
      </c>
      <c r="M211" s="22">
        <v>12245388</v>
      </c>
      <c r="N211" s="22">
        <v>0</v>
      </c>
      <c r="O211" s="22">
        <v>8289246</v>
      </c>
      <c r="P211" s="22">
        <v>1116227</v>
      </c>
      <c r="Q211" s="22">
        <v>679358</v>
      </c>
      <c r="R211" s="22">
        <v>758035</v>
      </c>
      <c r="S211" s="22">
        <v>265000</v>
      </c>
      <c r="T211" s="22">
        <v>23353254</v>
      </c>
      <c r="U211" s="22">
        <v>7087918</v>
      </c>
      <c r="V211" s="22">
        <v>0</v>
      </c>
      <c r="W211" s="22">
        <v>531657</v>
      </c>
      <c r="X211" s="22">
        <v>328261</v>
      </c>
      <c r="Y211" s="22">
        <v>0</v>
      </c>
      <c r="Z211" s="22">
        <v>0</v>
      </c>
      <c r="AA211" s="22">
        <v>0</v>
      </c>
      <c r="AB211" s="22">
        <v>612750</v>
      </c>
      <c r="AC211" s="22">
        <v>8560586</v>
      </c>
      <c r="AD211" s="22">
        <v>6254806</v>
      </c>
      <c r="AE211" s="22">
        <v>940890</v>
      </c>
      <c r="AF211" s="22">
        <v>0</v>
      </c>
      <c r="AG211" s="22">
        <v>205731</v>
      </c>
      <c r="AH211" s="22">
        <v>176350</v>
      </c>
      <c r="AI211" s="22">
        <v>16138363</v>
      </c>
      <c r="AJ211" s="22">
        <v>7214891</v>
      </c>
      <c r="AK211" s="22">
        <v>0</v>
      </c>
      <c r="AL211" s="22">
        <v>7214891</v>
      </c>
    </row>
    <row r="212" spans="1:38" x14ac:dyDescent="0.25">
      <c r="A212" s="22" t="s">
        <v>120</v>
      </c>
      <c r="B212" s="22" t="s">
        <v>511</v>
      </c>
      <c r="C212" s="22" t="s">
        <v>542</v>
      </c>
      <c r="D212" s="22" t="s">
        <v>543</v>
      </c>
      <c r="E212" s="22">
        <v>1890013</v>
      </c>
      <c r="F212" s="22">
        <v>0</v>
      </c>
      <c r="G212" s="22">
        <v>1202807</v>
      </c>
      <c r="H212" s="22">
        <v>1388548</v>
      </c>
      <c r="I212" s="22">
        <v>0</v>
      </c>
      <c r="J212" s="22">
        <v>0</v>
      </c>
      <c r="K212" s="22">
        <v>0</v>
      </c>
      <c r="L212" s="22">
        <v>0</v>
      </c>
      <c r="M212" s="22">
        <v>4481368</v>
      </c>
      <c r="N212" s="22">
        <v>0</v>
      </c>
      <c r="O212" s="22">
        <v>2648607</v>
      </c>
      <c r="P212" s="22">
        <v>382331</v>
      </c>
      <c r="Q212" s="22">
        <v>64164</v>
      </c>
      <c r="R212" s="22">
        <v>0</v>
      </c>
      <c r="S212" s="22">
        <v>17300</v>
      </c>
      <c r="T212" s="22">
        <v>7593770</v>
      </c>
      <c r="U212" s="22">
        <v>1119066</v>
      </c>
      <c r="V212" s="22">
        <v>0</v>
      </c>
      <c r="W212" s="22">
        <v>407923</v>
      </c>
      <c r="X212" s="22">
        <v>530055</v>
      </c>
      <c r="Y212" s="22">
        <v>0</v>
      </c>
      <c r="Z212" s="22">
        <v>0</v>
      </c>
      <c r="AA212" s="22">
        <v>0</v>
      </c>
      <c r="AB212" s="22">
        <v>0</v>
      </c>
      <c r="AC212" s="22">
        <v>2057044</v>
      </c>
      <c r="AD212" s="22">
        <v>1082731</v>
      </c>
      <c r="AE212" s="22">
        <v>185661</v>
      </c>
      <c r="AF212" s="22">
        <v>0</v>
      </c>
      <c r="AG212" s="22">
        <v>0</v>
      </c>
      <c r="AH212" s="22">
        <v>13180</v>
      </c>
      <c r="AI212" s="22">
        <v>3338616</v>
      </c>
      <c r="AJ212" s="22">
        <v>4255154</v>
      </c>
      <c r="AK212" s="22">
        <v>48158</v>
      </c>
      <c r="AL212" s="22">
        <v>4206996</v>
      </c>
    </row>
    <row r="213" spans="1:38" x14ac:dyDescent="0.25">
      <c r="A213" s="22" t="s">
        <v>120</v>
      </c>
      <c r="B213" s="22" t="s">
        <v>511</v>
      </c>
      <c r="C213" s="22" t="s">
        <v>544</v>
      </c>
      <c r="D213" s="22" t="s">
        <v>545</v>
      </c>
      <c r="E213" s="22">
        <v>1627085</v>
      </c>
      <c r="F213" s="22">
        <v>0</v>
      </c>
      <c r="G213" s="22">
        <v>495341</v>
      </c>
      <c r="H213" s="22">
        <v>309249</v>
      </c>
      <c r="I213" s="22">
        <v>0</v>
      </c>
      <c r="J213" s="22">
        <v>0</v>
      </c>
      <c r="K213" s="22">
        <v>0</v>
      </c>
      <c r="L213" s="22">
        <v>0</v>
      </c>
      <c r="M213" s="22">
        <v>2431675</v>
      </c>
      <c r="N213" s="22">
        <v>0</v>
      </c>
      <c r="O213" s="22">
        <v>777099</v>
      </c>
      <c r="P213" s="22">
        <v>19713</v>
      </c>
      <c r="Q213" s="22">
        <v>13644</v>
      </c>
      <c r="R213" s="22">
        <v>10961</v>
      </c>
      <c r="S213" s="22">
        <v>0</v>
      </c>
      <c r="T213" s="22">
        <v>3253092</v>
      </c>
      <c r="U213" s="22">
        <v>630279</v>
      </c>
      <c r="V213" s="22">
        <v>0</v>
      </c>
      <c r="W213" s="22">
        <v>132091</v>
      </c>
      <c r="X213" s="22">
        <v>98594</v>
      </c>
      <c r="Y213" s="22">
        <v>0</v>
      </c>
      <c r="Z213" s="22">
        <v>0</v>
      </c>
      <c r="AA213" s="22">
        <v>0</v>
      </c>
      <c r="AB213" s="22">
        <v>0</v>
      </c>
      <c r="AC213" s="22">
        <v>860964</v>
      </c>
      <c r="AD213" s="22">
        <v>357273</v>
      </c>
      <c r="AE213" s="22">
        <v>17166</v>
      </c>
      <c r="AF213" s="22">
        <v>0</v>
      </c>
      <c r="AG213" s="22">
        <v>2923</v>
      </c>
      <c r="AH213" s="22">
        <v>0</v>
      </c>
      <c r="AI213" s="22">
        <v>1238326</v>
      </c>
      <c r="AJ213" s="22">
        <v>2014766</v>
      </c>
      <c r="AK213" s="22">
        <v>0</v>
      </c>
      <c r="AL213" s="22">
        <v>2014766</v>
      </c>
    </row>
    <row r="214" spans="1:38" x14ac:dyDescent="0.25">
      <c r="A214" s="22" t="s">
        <v>120</v>
      </c>
      <c r="B214" s="22" t="s">
        <v>511</v>
      </c>
      <c r="C214" s="22" t="s">
        <v>546</v>
      </c>
      <c r="D214" s="22" t="s">
        <v>547</v>
      </c>
      <c r="E214" s="22">
        <v>1281879</v>
      </c>
      <c r="F214" s="22">
        <v>0</v>
      </c>
      <c r="G214" s="22">
        <v>559949</v>
      </c>
      <c r="H214" s="22">
        <v>1313427</v>
      </c>
      <c r="I214" s="22">
        <v>0</v>
      </c>
      <c r="J214" s="22">
        <v>0</v>
      </c>
      <c r="K214" s="22">
        <v>0</v>
      </c>
      <c r="L214" s="22">
        <v>0</v>
      </c>
      <c r="M214" s="22">
        <v>3155255</v>
      </c>
      <c r="N214" s="22">
        <v>0</v>
      </c>
      <c r="O214" s="22">
        <v>770626</v>
      </c>
      <c r="P214" s="22">
        <v>200467</v>
      </c>
      <c r="Q214" s="22">
        <v>315367</v>
      </c>
      <c r="R214" s="22">
        <v>159184</v>
      </c>
      <c r="S214" s="22">
        <v>164501</v>
      </c>
      <c r="T214" s="22">
        <v>4765400</v>
      </c>
      <c r="U214" s="22">
        <v>587606</v>
      </c>
      <c r="V214" s="22">
        <v>0</v>
      </c>
      <c r="W214" s="22">
        <v>183747</v>
      </c>
      <c r="X214" s="22">
        <v>459968</v>
      </c>
      <c r="Y214" s="22">
        <v>0</v>
      </c>
      <c r="Z214" s="22">
        <v>0</v>
      </c>
      <c r="AA214" s="22">
        <v>0</v>
      </c>
      <c r="AB214" s="22">
        <v>0</v>
      </c>
      <c r="AC214" s="22">
        <v>1231321</v>
      </c>
      <c r="AD214" s="22">
        <v>442802</v>
      </c>
      <c r="AE214" s="22">
        <v>49033</v>
      </c>
      <c r="AF214" s="22">
        <v>0</v>
      </c>
      <c r="AG214" s="22">
        <v>61613</v>
      </c>
      <c r="AH214" s="22">
        <v>54986</v>
      </c>
      <c r="AI214" s="22">
        <v>1839755</v>
      </c>
      <c r="AJ214" s="22">
        <v>2925645</v>
      </c>
      <c r="AK214" s="22">
        <v>779680</v>
      </c>
      <c r="AL214" s="22">
        <v>2145965</v>
      </c>
    </row>
    <row r="215" spans="1:38" x14ac:dyDescent="0.25">
      <c r="A215" s="22" t="s">
        <v>120</v>
      </c>
      <c r="B215" s="22" t="s">
        <v>511</v>
      </c>
      <c r="C215" s="22" t="s">
        <v>548</v>
      </c>
      <c r="D215" s="22" t="s">
        <v>549</v>
      </c>
      <c r="E215" s="22">
        <v>1202578</v>
      </c>
      <c r="F215" s="22">
        <v>0</v>
      </c>
      <c r="G215" s="22">
        <v>865624</v>
      </c>
      <c r="H215" s="22">
        <v>1863293</v>
      </c>
      <c r="I215" s="22">
        <v>0</v>
      </c>
      <c r="J215" s="22">
        <v>0</v>
      </c>
      <c r="K215" s="22">
        <v>0</v>
      </c>
      <c r="L215" s="22">
        <v>0</v>
      </c>
      <c r="M215" s="22">
        <v>3931495</v>
      </c>
      <c r="N215" s="22">
        <v>0</v>
      </c>
      <c r="O215" s="22">
        <v>73468</v>
      </c>
      <c r="P215" s="22">
        <v>102663</v>
      </c>
      <c r="Q215" s="22">
        <v>50876</v>
      </c>
      <c r="R215" s="22">
        <v>0</v>
      </c>
      <c r="S215" s="22">
        <v>49346</v>
      </c>
      <c r="T215" s="22">
        <v>4207848</v>
      </c>
      <c r="U215" s="22">
        <v>788191</v>
      </c>
      <c r="V215" s="22">
        <v>0</v>
      </c>
      <c r="W215" s="22">
        <v>271289</v>
      </c>
      <c r="X215" s="22">
        <v>1275835</v>
      </c>
      <c r="Y215" s="22">
        <v>0</v>
      </c>
      <c r="Z215" s="22">
        <v>0</v>
      </c>
      <c r="AA215" s="22">
        <v>0</v>
      </c>
      <c r="AB215" s="22">
        <v>0</v>
      </c>
      <c r="AC215" s="22">
        <v>2335315</v>
      </c>
      <c r="AD215" s="22">
        <v>38559</v>
      </c>
      <c r="AE215" s="22">
        <v>51581</v>
      </c>
      <c r="AF215" s="22">
        <v>0</v>
      </c>
      <c r="AG215" s="22">
        <v>0</v>
      </c>
      <c r="AH215" s="22">
        <v>25108</v>
      </c>
      <c r="AI215" s="22">
        <v>2450563</v>
      </c>
      <c r="AJ215" s="22">
        <v>1757285</v>
      </c>
      <c r="AK215" s="22">
        <v>31600</v>
      </c>
      <c r="AL215" s="22">
        <v>1725685</v>
      </c>
    </row>
    <row r="216" spans="1:38" x14ac:dyDescent="0.25">
      <c r="A216" s="22" t="s">
        <v>120</v>
      </c>
      <c r="B216" s="22" t="s">
        <v>511</v>
      </c>
      <c r="C216" s="22" t="s">
        <v>550</v>
      </c>
      <c r="D216" s="22" t="s">
        <v>551</v>
      </c>
      <c r="E216" s="22">
        <v>0</v>
      </c>
      <c r="F216" s="22">
        <v>5843943</v>
      </c>
      <c r="G216" s="22">
        <v>1259950</v>
      </c>
      <c r="H216" s="22">
        <v>2093046</v>
      </c>
      <c r="I216" s="22">
        <v>125124</v>
      </c>
      <c r="J216" s="22">
        <v>0</v>
      </c>
      <c r="K216" s="22">
        <v>0</v>
      </c>
      <c r="L216" s="22">
        <v>0</v>
      </c>
      <c r="M216" s="22">
        <v>9322063</v>
      </c>
      <c r="N216" s="22">
        <v>0</v>
      </c>
      <c r="O216" s="22">
        <v>1697620</v>
      </c>
      <c r="P216" s="22">
        <v>216209</v>
      </c>
      <c r="Q216" s="22">
        <v>177902</v>
      </c>
      <c r="R216" s="22">
        <v>371068</v>
      </c>
      <c r="S216" s="22">
        <v>93537</v>
      </c>
      <c r="T216" s="22">
        <v>11878399</v>
      </c>
      <c r="U216" s="22">
        <v>0</v>
      </c>
      <c r="V216" s="22">
        <v>1251826</v>
      </c>
      <c r="W216" s="22">
        <v>0</v>
      </c>
      <c r="X216" s="22">
        <v>470075</v>
      </c>
      <c r="Y216" s="22">
        <v>49354</v>
      </c>
      <c r="Z216" s="22">
        <v>826344</v>
      </c>
      <c r="AA216" s="22">
        <v>0</v>
      </c>
      <c r="AB216" s="22">
        <v>0</v>
      </c>
      <c r="AC216" s="22">
        <v>2597599</v>
      </c>
      <c r="AD216" s="22">
        <v>748867</v>
      </c>
      <c r="AE216" s="22">
        <v>47540</v>
      </c>
      <c r="AF216" s="22">
        <v>0</v>
      </c>
      <c r="AG216" s="22">
        <v>92838</v>
      </c>
      <c r="AH216" s="22">
        <v>42709</v>
      </c>
      <c r="AI216" s="22">
        <v>3529553</v>
      </c>
      <c r="AJ216" s="22">
        <v>8348846</v>
      </c>
      <c r="AK216" s="22">
        <v>0</v>
      </c>
      <c r="AL216" s="22">
        <v>8348846</v>
      </c>
    </row>
    <row r="217" spans="1:38" x14ac:dyDescent="0.25">
      <c r="A217" s="22" t="s">
        <v>120</v>
      </c>
      <c r="B217" s="22" t="s">
        <v>511</v>
      </c>
      <c r="C217" s="22" t="s">
        <v>552</v>
      </c>
      <c r="D217" s="22" t="s">
        <v>553</v>
      </c>
      <c r="E217" s="22">
        <v>681083</v>
      </c>
      <c r="F217" s="22">
        <v>0</v>
      </c>
      <c r="G217" s="22">
        <v>1692334</v>
      </c>
      <c r="H217" s="22">
        <v>448718</v>
      </c>
      <c r="I217" s="22">
        <v>0</v>
      </c>
      <c r="J217" s="22">
        <v>0</v>
      </c>
      <c r="K217" s="22">
        <v>0</v>
      </c>
      <c r="L217" s="22">
        <v>0</v>
      </c>
      <c r="M217" s="22">
        <v>2822135</v>
      </c>
      <c r="N217" s="22">
        <v>0</v>
      </c>
      <c r="O217" s="22">
        <v>4655002</v>
      </c>
      <c r="P217" s="22">
        <v>193052</v>
      </c>
      <c r="Q217" s="22">
        <v>699732</v>
      </c>
      <c r="R217" s="22">
        <v>221341</v>
      </c>
      <c r="S217" s="22">
        <v>18434</v>
      </c>
      <c r="T217" s="22">
        <v>8609696</v>
      </c>
      <c r="U217" s="22">
        <v>298977</v>
      </c>
      <c r="V217" s="22">
        <v>0</v>
      </c>
      <c r="W217" s="22">
        <v>742935</v>
      </c>
      <c r="X217" s="22">
        <v>196932</v>
      </c>
      <c r="Y217" s="22">
        <v>0</v>
      </c>
      <c r="Z217" s="22">
        <v>0</v>
      </c>
      <c r="AA217" s="22">
        <v>0</v>
      </c>
      <c r="AB217" s="22">
        <v>0</v>
      </c>
      <c r="AC217" s="22">
        <v>1238844</v>
      </c>
      <c r="AD217" s="22">
        <v>2577120</v>
      </c>
      <c r="AE217" s="22">
        <v>99446</v>
      </c>
      <c r="AF217" s="22">
        <v>0</v>
      </c>
      <c r="AG217" s="22">
        <v>1058</v>
      </c>
      <c r="AH217" s="22">
        <v>4184</v>
      </c>
      <c r="AI217" s="22">
        <v>3920652</v>
      </c>
      <c r="AJ217" s="22">
        <v>4689044</v>
      </c>
      <c r="AK217" s="22">
        <v>0</v>
      </c>
      <c r="AL217" s="22">
        <v>4689044</v>
      </c>
    </row>
    <row r="218" spans="1:38" x14ac:dyDescent="0.25">
      <c r="A218" s="22" t="s">
        <v>120</v>
      </c>
      <c r="B218" s="22" t="s">
        <v>511</v>
      </c>
      <c r="C218" s="22" t="s">
        <v>554</v>
      </c>
      <c r="D218" s="22" t="s">
        <v>555</v>
      </c>
      <c r="E218" s="22">
        <v>1463466</v>
      </c>
      <c r="F218" s="22">
        <v>0</v>
      </c>
      <c r="G218" s="22">
        <v>520988</v>
      </c>
      <c r="H218" s="22">
        <v>793303</v>
      </c>
      <c r="I218" s="22">
        <v>36228</v>
      </c>
      <c r="J218" s="22">
        <v>0</v>
      </c>
      <c r="K218" s="22">
        <v>0</v>
      </c>
      <c r="L218" s="22">
        <v>147994</v>
      </c>
      <c r="M218" s="22">
        <v>2961979</v>
      </c>
      <c r="N218" s="22">
        <v>0</v>
      </c>
      <c r="O218" s="22">
        <v>65671</v>
      </c>
      <c r="P218" s="22">
        <v>370117</v>
      </c>
      <c r="Q218" s="22">
        <v>19410</v>
      </c>
      <c r="R218" s="22">
        <v>13370</v>
      </c>
      <c r="S218" s="22">
        <v>88752</v>
      </c>
      <c r="T218" s="22">
        <v>3519299</v>
      </c>
      <c r="U218" s="22">
        <v>976770</v>
      </c>
      <c r="V218" s="22">
        <v>0</v>
      </c>
      <c r="W218" s="22">
        <v>268561</v>
      </c>
      <c r="X218" s="22">
        <v>297289</v>
      </c>
      <c r="Y218" s="22">
        <v>16182</v>
      </c>
      <c r="Z218" s="22">
        <v>0</v>
      </c>
      <c r="AA218" s="22">
        <v>0</v>
      </c>
      <c r="AB218" s="22">
        <v>95267</v>
      </c>
      <c r="AC218" s="22">
        <v>1654069</v>
      </c>
      <c r="AD218" s="22">
        <v>32598</v>
      </c>
      <c r="AE218" s="22">
        <v>116373</v>
      </c>
      <c r="AF218" s="22">
        <v>0</v>
      </c>
      <c r="AG218" s="22">
        <v>500</v>
      </c>
      <c r="AH218" s="22">
        <v>40857</v>
      </c>
      <c r="AI218" s="22">
        <v>1844397</v>
      </c>
      <c r="AJ218" s="22">
        <v>1674902</v>
      </c>
      <c r="AK218" s="22">
        <v>47062</v>
      </c>
      <c r="AL218" s="22">
        <v>1627840</v>
      </c>
    </row>
    <row r="219" spans="1:38" x14ac:dyDescent="0.25">
      <c r="A219" s="22" t="s">
        <v>120</v>
      </c>
      <c r="B219" s="22" t="s">
        <v>511</v>
      </c>
      <c r="C219" s="22" t="s">
        <v>556</v>
      </c>
      <c r="D219" s="22" t="s">
        <v>557</v>
      </c>
      <c r="E219" s="22">
        <v>1646940</v>
      </c>
      <c r="F219" s="22">
        <v>0</v>
      </c>
      <c r="G219" s="22">
        <v>746179</v>
      </c>
      <c r="H219" s="22">
        <v>421773</v>
      </c>
      <c r="I219" s="22">
        <v>0</v>
      </c>
      <c r="J219" s="22">
        <v>0</v>
      </c>
      <c r="K219" s="22">
        <v>0</v>
      </c>
      <c r="L219" s="22">
        <v>0</v>
      </c>
      <c r="M219" s="22">
        <v>2814892</v>
      </c>
      <c r="N219" s="22">
        <v>0</v>
      </c>
      <c r="O219" s="22">
        <v>295304</v>
      </c>
      <c r="P219" s="22">
        <v>325847</v>
      </c>
      <c r="Q219" s="22">
        <v>137933</v>
      </c>
      <c r="R219" s="22">
        <v>92749</v>
      </c>
      <c r="S219" s="22">
        <v>138888</v>
      </c>
      <c r="T219" s="22">
        <v>3805613</v>
      </c>
      <c r="U219" s="22">
        <v>597538</v>
      </c>
      <c r="V219" s="22">
        <v>0</v>
      </c>
      <c r="W219" s="22">
        <v>313974</v>
      </c>
      <c r="X219" s="22">
        <v>264711</v>
      </c>
      <c r="Y219" s="22">
        <v>0</v>
      </c>
      <c r="Z219" s="22">
        <v>0</v>
      </c>
      <c r="AA219" s="22">
        <v>0</v>
      </c>
      <c r="AB219" s="22">
        <v>0</v>
      </c>
      <c r="AC219" s="22">
        <v>1176223</v>
      </c>
      <c r="AD219" s="22">
        <v>54078</v>
      </c>
      <c r="AE219" s="22">
        <v>98406</v>
      </c>
      <c r="AF219" s="22">
        <v>0</v>
      </c>
      <c r="AG219" s="22">
        <v>6183</v>
      </c>
      <c r="AH219" s="22">
        <v>64039</v>
      </c>
      <c r="AI219" s="22">
        <v>1398929</v>
      </c>
      <c r="AJ219" s="22">
        <v>2406684</v>
      </c>
      <c r="AK219" s="22">
        <v>165089</v>
      </c>
      <c r="AL219" s="22">
        <v>2241595</v>
      </c>
    </row>
    <row r="220" spans="1:38" x14ac:dyDescent="0.25">
      <c r="A220" s="22" t="s">
        <v>120</v>
      </c>
      <c r="B220" s="22" t="s">
        <v>511</v>
      </c>
      <c r="C220" s="22" t="s">
        <v>558</v>
      </c>
      <c r="D220" s="22" t="s">
        <v>559</v>
      </c>
      <c r="E220" s="22">
        <v>2258116</v>
      </c>
      <c r="F220" s="22">
        <v>0</v>
      </c>
      <c r="G220" s="22">
        <v>1689235</v>
      </c>
      <c r="H220" s="22">
        <v>1134997</v>
      </c>
      <c r="I220" s="22">
        <v>0</v>
      </c>
      <c r="J220" s="22">
        <v>0</v>
      </c>
      <c r="K220" s="22">
        <v>0</v>
      </c>
      <c r="L220" s="22">
        <v>0</v>
      </c>
      <c r="M220" s="22">
        <v>5082348</v>
      </c>
      <c r="N220" s="22">
        <v>0</v>
      </c>
      <c r="O220" s="22">
        <v>605696</v>
      </c>
      <c r="P220" s="22">
        <v>227361</v>
      </c>
      <c r="Q220" s="22">
        <v>42919</v>
      </c>
      <c r="R220" s="22">
        <v>195350</v>
      </c>
      <c r="S220" s="22">
        <v>42148</v>
      </c>
      <c r="T220" s="22">
        <v>6195822</v>
      </c>
      <c r="U220" s="22">
        <v>1134393</v>
      </c>
      <c r="V220" s="22">
        <v>0</v>
      </c>
      <c r="W220" s="22">
        <v>467613</v>
      </c>
      <c r="X220" s="22">
        <v>439090</v>
      </c>
      <c r="Y220" s="22">
        <v>0</v>
      </c>
      <c r="Z220" s="22">
        <v>0</v>
      </c>
      <c r="AA220" s="22">
        <v>0</v>
      </c>
      <c r="AB220" s="22">
        <v>0</v>
      </c>
      <c r="AC220" s="22">
        <v>2041096</v>
      </c>
      <c r="AD220" s="22">
        <v>103974</v>
      </c>
      <c r="AE220" s="22">
        <v>95952</v>
      </c>
      <c r="AF220" s="22">
        <v>0</v>
      </c>
      <c r="AG220" s="22">
        <v>84534</v>
      </c>
      <c r="AH220" s="22">
        <v>22289</v>
      </c>
      <c r="AI220" s="22">
        <v>2347845</v>
      </c>
      <c r="AJ220" s="22">
        <v>3847977</v>
      </c>
      <c r="AK220" s="22">
        <v>103601</v>
      </c>
      <c r="AL220" s="22">
        <v>3744376</v>
      </c>
    </row>
    <row r="221" spans="1:38" x14ac:dyDescent="0.25">
      <c r="A221" s="22" t="s">
        <v>120</v>
      </c>
      <c r="B221" s="22" t="s">
        <v>511</v>
      </c>
      <c r="C221" s="22" t="s">
        <v>560</v>
      </c>
      <c r="D221" s="22" t="s">
        <v>561</v>
      </c>
      <c r="E221" s="22">
        <v>1644182</v>
      </c>
      <c r="F221" s="22">
        <v>0</v>
      </c>
      <c r="G221" s="22">
        <v>1349463</v>
      </c>
      <c r="H221" s="22">
        <v>770246</v>
      </c>
      <c r="I221" s="22">
        <v>0</v>
      </c>
      <c r="J221" s="22">
        <v>0</v>
      </c>
      <c r="K221" s="22">
        <v>0</v>
      </c>
      <c r="L221" s="22">
        <v>0</v>
      </c>
      <c r="M221" s="22">
        <v>3763891</v>
      </c>
      <c r="N221" s="22">
        <v>0</v>
      </c>
      <c r="O221" s="22">
        <v>99701</v>
      </c>
      <c r="P221" s="22">
        <v>99438</v>
      </c>
      <c r="Q221" s="22">
        <v>137507</v>
      </c>
      <c r="R221" s="22">
        <v>12566</v>
      </c>
      <c r="S221" s="22">
        <v>74191</v>
      </c>
      <c r="T221" s="22">
        <v>4187294</v>
      </c>
      <c r="U221" s="22">
        <v>1051294</v>
      </c>
      <c r="V221" s="22">
        <v>0</v>
      </c>
      <c r="W221" s="22">
        <v>745174</v>
      </c>
      <c r="X221" s="22">
        <v>311042</v>
      </c>
      <c r="Y221" s="22">
        <v>0</v>
      </c>
      <c r="Z221" s="22">
        <v>0</v>
      </c>
      <c r="AA221" s="22">
        <v>0</v>
      </c>
      <c r="AB221" s="22">
        <v>0</v>
      </c>
      <c r="AC221" s="22">
        <v>2107510</v>
      </c>
      <c r="AD221" s="22">
        <v>66716</v>
      </c>
      <c r="AE221" s="22">
        <v>33268</v>
      </c>
      <c r="AF221" s="22">
        <v>0</v>
      </c>
      <c r="AG221" s="22">
        <v>5670</v>
      </c>
      <c r="AH221" s="22">
        <v>21232</v>
      </c>
      <c r="AI221" s="22">
        <v>2234396</v>
      </c>
      <c r="AJ221" s="22">
        <v>1952898</v>
      </c>
      <c r="AK221" s="22">
        <v>41430</v>
      </c>
      <c r="AL221" s="22">
        <v>1911468</v>
      </c>
    </row>
    <row r="222" spans="1:38" x14ac:dyDescent="0.25">
      <c r="A222" s="22" t="s">
        <v>120</v>
      </c>
      <c r="B222" s="22" t="s">
        <v>511</v>
      </c>
      <c r="C222" s="22" t="s">
        <v>562</v>
      </c>
      <c r="D222" s="22" t="s">
        <v>563</v>
      </c>
      <c r="E222" s="22">
        <v>3746401</v>
      </c>
      <c r="F222" s="22">
        <v>0</v>
      </c>
      <c r="G222" s="22">
        <v>3894827</v>
      </c>
      <c r="H222" s="22">
        <v>998425</v>
      </c>
      <c r="I222" s="22">
        <v>0</v>
      </c>
      <c r="J222" s="22">
        <v>0</v>
      </c>
      <c r="K222" s="22">
        <v>0</v>
      </c>
      <c r="L222" s="22">
        <v>0</v>
      </c>
      <c r="M222" s="22">
        <v>8639653</v>
      </c>
      <c r="N222" s="22">
        <v>0</v>
      </c>
      <c r="O222" s="22">
        <v>2277911</v>
      </c>
      <c r="P222" s="22">
        <v>863726</v>
      </c>
      <c r="Q222" s="22">
        <v>304426</v>
      </c>
      <c r="R222" s="22">
        <v>149389</v>
      </c>
      <c r="S222" s="22">
        <v>259267</v>
      </c>
      <c r="T222" s="22">
        <v>12494372</v>
      </c>
      <c r="U222" s="22">
        <v>1985201</v>
      </c>
      <c r="V222" s="22">
        <v>0</v>
      </c>
      <c r="W222" s="22">
        <v>1285801</v>
      </c>
      <c r="X222" s="22">
        <v>168009</v>
      </c>
      <c r="Y222" s="22">
        <v>0</v>
      </c>
      <c r="Z222" s="22">
        <v>0</v>
      </c>
      <c r="AA222" s="22">
        <v>0</v>
      </c>
      <c r="AB222" s="22">
        <v>0</v>
      </c>
      <c r="AC222" s="22">
        <v>3439011</v>
      </c>
      <c r="AD222" s="22">
        <v>892659</v>
      </c>
      <c r="AE222" s="22">
        <v>549899</v>
      </c>
      <c r="AF222" s="22">
        <v>0</v>
      </c>
      <c r="AG222" s="22">
        <v>118558</v>
      </c>
      <c r="AH222" s="22">
        <v>128563</v>
      </c>
      <c r="AI222" s="22">
        <v>5128690</v>
      </c>
      <c r="AJ222" s="22">
        <v>7365682</v>
      </c>
      <c r="AK222" s="22">
        <v>1794001</v>
      </c>
      <c r="AL222" s="22">
        <v>5571681</v>
      </c>
    </row>
    <row r="223" spans="1:38" x14ac:dyDescent="0.25">
      <c r="A223" s="22" t="s">
        <v>120</v>
      </c>
      <c r="B223" s="22" t="s">
        <v>511</v>
      </c>
      <c r="C223" s="22" t="s">
        <v>564</v>
      </c>
      <c r="D223" s="22" t="s">
        <v>565</v>
      </c>
      <c r="E223" s="22">
        <v>1877135</v>
      </c>
      <c r="F223" s="22">
        <v>0</v>
      </c>
      <c r="G223" s="22">
        <v>1415182</v>
      </c>
      <c r="H223" s="22">
        <v>706141</v>
      </c>
      <c r="I223" s="22">
        <v>0</v>
      </c>
      <c r="J223" s="22">
        <v>0</v>
      </c>
      <c r="K223" s="22">
        <v>0</v>
      </c>
      <c r="L223" s="22">
        <v>0</v>
      </c>
      <c r="M223" s="22">
        <v>3998458</v>
      </c>
      <c r="N223" s="22">
        <v>0</v>
      </c>
      <c r="O223" s="22">
        <v>582984</v>
      </c>
      <c r="P223" s="22">
        <v>550172</v>
      </c>
      <c r="Q223" s="22">
        <v>45390</v>
      </c>
      <c r="R223" s="22">
        <v>56204</v>
      </c>
      <c r="S223" s="22">
        <v>256912</v>
      </c>
      <c r="T223" s="22">
        <v>5490120</v>
      </c>
      <c r="U223" s="22">
        <v>1048676</v>
      </c>
      <c r="V223" s="22">
        <v>0</v>
      </c>
      <c r="W223" s="22">
        <v>997021</v>
      </c>
      <c r="X223" s="22">
        <v>467380</v>
      </c>
      <c r="Y223" s="22">
        <v>0</v>
      </c>
      <c r="Z223" s="22">
        <v>0</v>
      </c>
      <c r="AA223" s="22">
        <v>0</v>
      </c>
      <c r="AB223" s="22">
        <v>0</v>
      </c>
      <c r="AC223" s="22">
        <v>2513077</v>
      </c>
      <c r="AD223" s="22">
        <v>336504</v>
      </c>
      <c r="AE223" s="22">
        <v>351217</v>
      </c>
      <c r="AF223" s="22">
        <v>0</v>
      </c>
      <c r="AG223" s="22">
        <v>16058</v>
      </c>
      <c r="AH223" s="22">
        <v>139321</v>
      </c>
      <c r="AI223" s="22">
        <v>3356177</v>
      </c>
      <c r="AJ223" s="22">
        <v>2133943</v>
      </c>
      <c r="AK223" s="22">
        <v>0</v>
      </c>
      <c r="AL223" s="22">
        <v>2133943</v>
      </c>
    </row>
    <row r="224" spans="1:38" x14ac:dyDescent="0.25">
      <c r="A224" s="22" t="s">
        <v>120</v>
      </c>
      <c r="B224" s="22" t="s">
        <v>511</v>
      </c>
      <c r="C224" s="22" t="s">
        <v>566</v>
      </c>
      <c r="D224" s="22" t="s">
        <v>567</v>
      </c>
      <c r="E224" s="22">
        <v>798848</v>
      </c>
      <c r="F224" s="22">
        <v>0</v>
      </c>
      <c r="G224" s="22">
        <v>920696</v>
      </c>
      <c r="H224" s="22">
        <v>259565</v>
      </c>
      <c r="I224" s="22">
        <v>0</v>
      </c>
      <c r="J224" s="22">
        <v>0</v>
      </c>
      <c r="K224" s="22">
        <v>0</v>
      </c>
      <c r="L224" s="22">
        <v>0</v>
      </c>
      <c r="M224" s="22">
        <v>1979109</v>
      </c>
      <c r="N224" s="22">
        <v>0</v>
      </c>
      <c r="O224" s="22">
        <v>1602951</v>
      </c>
      <c r="P224" s="22">
        <v>174588</v>
      </c>
      <c r="Q224" s="22">
        <v>74327</v>
      </c>
      <c r="R224" s="22">
        <v>13634</v>
      </c>
      <c r="S224" s="22">
        <v>93231</v>
      </c>
      <c r="T224" s="22">
        <v>3937840</v>
      </c>
      <c r="U224" s="22">
        <v>159140</v>
      </c>
      <c r="V224" s="22">
        <v>0</v>
      </c>
      <c r="W224" s="22">
        <v>529400</v>
      </c>
      <c r="X224" s="22">
        <v>153424</v>
      </c>
      <c r="Y224" s="22">
        <v>0</v>
      </c>
      <c r="Z224" s="22">
        <v>0</v>
      </c>
      <c r="AA224" s="22">
        <v>0</v>
      </c>
      <c r="AB224" s="22">
        <v>0</v>
      </c>
      <c r="AC224" s="22">
        <v>841964</v>
      </c>
      <c r="AD224" s="22">
        <v>641081</v>
      </c>
      <c r="AE224" s="22">
        <v>131660</v>
      </c>
      <c r="AF224" s="22">
        <v>0</v>
      </c>
      <c r="AG224" s="22">
        <v>11463</v>
      </c>
      <c r="AH224" s="22">
        <v>62274</v>
      </c>
      <c r="AI224" s="22">
        <v>1688442</v>
      </c>
      <c r="AJ224" s="22">
        <v>2249398</v>
      </c>
      <c r="AK224" s="22">
        <v>0</v>
      </c>
      <c r="AL224" s="22">
        <v>2249398</v>
      </c>
    </row>
    <row r="225" spans="1:38" x14ac:dyDescent="0.25">
      <c r="A225" s="22" t="s">
        <v>120</v>
      </c>
      <c r="B225" s="22" t="s">
        <v>511</v>
      </c>
      <c r="C225" s="22" t="s">
        <v>568</v>
      </c>
      <c r="D225" s="22" t="s">
        <v>569</v>
      </c>
      <c r="E225" s="22">
        <v>507403</v>
      </c>
      <c r="F225" s="22">
        <v>0</v>
      </c>
      <c r="G225" s="22">
        <v>922038</v>
      </c>
      <c r="H225" s="22">
        <v>1018886</v>
      </c>
      <c r="I225" s="22">
        <v>0</v>
      </c>
      <c r="J225" s="22">
        <v>0</v>
      </c>
      <c r="K225" s="22">
        <v>0</v>
      </c>
      <c r="L225" s="22">
        <v>0</v>
      </c>
      <c r="M225" s="22">
        <v>2448327</v>
      </c>
      <c r="N225" s="22">
        <v>0</v>
      </c>
      <c r="O225" s="22">
        <v>137582</v>
      </c>
      <c r="P225" s="22">
        <v>106079</v>
      </c>
      <c r="Q225" s="22">
        <v>111940</v>
      </c>
      <c r="R225" s="22">
        <v>37766</v>
      </c>
      <c r="S225" s="22">
        <v>64177</v>
      </c>
      <c r="T225" s="22">
        <v>2905871</v>
      </c>
      <c r="U225" s="22">
        <v>474212</v>
      </c>
      <c r="V225" s="22">
        <v>0</v>
      </c>
      <c r="W225" s="22">
        <v>406625</v>
      </c>
      <c r="X225" s="22">
        <v>439402</v>
      </c>
      <c r="Y225" s="22">
        <v>0</v>
      </c>
      <c r="Z225" s="22">
        <v>0</v>
      </c>
      <c r="AA225" s="22">
        <v>0</v>
      </c>
      <c r="AB225" s="22">
        <v>0</v>
      </c>
      <c r="AC225" s="22">
        <v>1320239</v>
      </c>
      <c r="AD225" s="22">
        <v>97494</v>
      </c>
      <c r="AE225" s="22">
        <v>20050</v>
      </c>
      <c r="AF225" s="22">
        <v>0</v>
      </c>
      <c r="AG225" s="22">
        <v>31283</v>
      </c>
      <c r="AH225" s="22">
        <v>56800</v>
      </c>
      <c r="AI225" s="22">
        <v>1525866</v>
      </c>
      <c r="AJ225" s="22">
        <v>1380005</v>
      </c>
      <c r="AK225" s="22">
        <v>0</v>
      </c>
      <c r="AL225" s="22">
        <v>1380005</v>
      </c>
    </row>
    <row r="226" spans="1:38" x14ac:dyDescent="0.25">
      <c r="A226" s="22" t="s">
        <v>120</v>
      </c>
      <c r="B226" s="22" t="s">
        <v>511</v>
      </c>
      <c r="C226" s="22" t="s">
        <v>570</v>
      </c>
      <c r="D226" s="22" t="s">
        <v>571</v>
      </c>
      <c r="E226" s="22">
        <v>534335</v>
      </c>
      <c r="F226" s="22">
        <v>0</v>
      </c>
      <c r="G226" s="22">
        <v>0</v>
      </c>
      <c r="H226" s="22">
        <v>673031</v>
      </c>
      <c r="I226" s="22">
        <v>0</v>
      </c>
      <c r="J226" s="22">
        <v>0</v>
      </c>
      <c r="K226" s="22">
        <v>0</v>
      </c>
      <c r="L226" s="22">
        <v>0</v>
      </c>
      <c r="M226" s="22">
        <v>1207366</v>
      </c>
      <c r="N226" s="22">
        <v>0</v>
      </c>
      <c r="O226" s="22">
        <v>160063</v>
      </c>
      <c r="P226" s="22">
        <v>123292</v>
      </c>
      <c r="Q226" s="22">
        <v>2266</v>
      </c>
      <c r="R226" s="22">
        <v>6252</v>
      </c>
      <c r="S226" s="22">
        <v>0</v>
      </c>
      <c r="T226" s="22">
        <v>1499239</v>
      </c>
      <c r="U226" s="22">
        <v>436481</v>
      </c>
      <c r="V226" s="22">
        <v>0</v>
      </c>
      <c r="W226" s="22">
        <v>0</v>
      </c>
      <c r="X226" s="22">
        <v>267575</v>
      </c>
      <c r="Y226" s="22">
        <v>0</v>
      </c>
      <c r="Z226" s="22">
        <v>0</v>
      </c>
      <c r="AA226" s="22">
        <v>0</v>
      </c>
      <c r="AB226" s="22">
        <v>0</v>
      </c>
      <c r="AC226" s="22">
        <v>704056</v>
      </c>
      <c r="AD226" s="22">
        <v>44288</v>
      </c>
      <c r="AE226" s="22">
        <v>30163</v>
      </c>
      <c r="AF226" s="22">
        <v>0</v>
      </c>
      <c r="AG226" s="22">
        <v>3115</v>
      </c>
      <c r="AH226" s="22">
        <v>0</v>
      </c>
      <c r="AI226" s="22">
        <v>781622</v>
      </c>
      <c r="AJ226" s="22">
        <v>717617</v>
      </c>
      <c r="AK226" s="22">
        <v>0</v>
      </c>
      <c r="AL226" s="22">
        <v>717617</v>
      </c>
    </row>
    <row r="227" spans="1:38" x14ac:dyDescent="0.25">
      <c r="A227" s="22" t="s">
        <v>120</v>
      </c>
      <c r="B227" s="22" t="s">
        <v>511</v>
      </c>
      <c r="C227" s="22" t="s">
        <v>572</v>
      </c>
      <c r="D227" s="22" t="s">
        <v>573</v>
      </c>
      <c r="E227" s="22">
        <v>304336</v>
      </c>
      <c r="F227" s="22">
        <v>0</v>
      </c>
      <c r="G227" s="22">
        <v>387139</v>
      </c>
      <c r="H227" s="22">
        <v>33022</v>
      </c>
      <c r="I227" s="22">
        <v>0</v>
      </c>
      <c r="J227" s="22">
        <v>0</v>
      </c>
      <c r="K227" s="22">
        <v>0</v>
      </c>
      <c r="L227" s="22">
        <v>0</v>
      </c>
      <c r="M227" s="22">
        <v>724497</v>
      </c>
      <c r="N227" s="22">
        <v>0</v>
      </c>
      <c r="O227" s="22">
        <v>4274562</v>
      </c>
      <c r="P227" s="22">
        <v>83984</v>
      </c>
      <c r="Q227" s="22">
        <v>90588</v>
      </c>
      <c r="R227" s="22">
        <v>16053</v>
      </c>
      <c r="S227" s="22">
        <v>27000</v>
      </c>
      <c r="T227" s="22">
        <v>5216684</v>
      </c>
      <c r="U227" s="22">
        <v>291664</v>
      </c>
      <c r="V227" s="22">
        <v>0</v>
      </c>
      <c r="W227" s="22">
        <v>246993</v>
      </c>
      <c r="X227" s="22">
        <v>21134</v>
      </c>
      <c r="Y227" s="22">
        <v>0</v>
      </c>
      <c r="Z227" s="22">
        <v>0</v>
      </c>
      <c r="AA227" s="22">
        <v>0</v>
      </c>
      <c r="AB227" s="22">
        <v>0</v>
      </c>
      <c r="AC227" s="22">
        <v>559791</v>
      </c>
      <c r="AD227" s="22">
        <v>675365</v>
      </c>
      <c r="AE227" s="22">
        <v>71490</v>
      </c>
      <c r="AF227" s="22">
        <v>0</v>
      </c>
      <c r="AG227" s="22">
        <v>4400</v>
      </c>
      <c r="AH227" s="22">
        <v>18400</v>
      </c>
      <c r="AI227" s="22">
        <v>1329446</v>
      </c>
      <c r="AJ227" s="22">
        <v>3887238</v>
      </c>
      <c r="AK227" s="22">
        <v>0</v>
      </c>
      <c r="AL227" s="22">
        <v>3887238</v>
      </c>
    </row>
    <row r="228" spans="1:38" x14ac:dyDescent="0.25">
      <c r="A228" s="22" t="s">
        <v>120</v>
      </c>
      <c r="B228" s="22" t="s">
        <v>511</v>
      </c>
      <c r="C228" s="22" t="s">
        <v>574</v>
      </c>
      <c r="D228" s="22" t="s">
        <v>575</v>
      </c>
      <c r="E228" s="22">
        <v>2840239</v>
      </c>
      <c r="F228" s="22">
        <v>0</v>
      </c>
      <c r="G228" s="22">
        <v>1935447</v>
      </c>
      <c r="H228" s="22">
        <v>1573165</v>
      </c>
      <c r="I228" s="22">
        <v>104560</v>
      </c>
      <c r="J228" s="22">
        <v>0</v>
      </c>
      <c r="K228" s="22">
        <v>0</v>
      </c>
      <c r="L228" s="22">
        <v>0</v>
      </c>
      <c r="M228" s="22">
        <v>6453411</v>
      </c>
      <c r="N228" s="22">
        <v>0</v>
      </c>
      <c r="O228" s="22">
        <v>934926</v>
      </c>
      <c r="P228" s="22">
        <v>539006</v>
      </c>
      <c r="Q228" s="22">
        <v>251526</v>
      </c>
      <c r="R228" s="22">
        <v>159266</v>
      </c>
      <c r="S228" s="22">
        <v>113406</v>
      </c>
      <c r="T228" s="22">
        <v>8451541</v>
      </c>
      <c r="U228" s="22">
        <v>1156760</v>
      </c>
      <c r="V228" s="22">
        <v>0</v>
      </c>
      <c r="W228" s="22">
        <v>592800</v>
      </c>
      <c r="X228" s="22">
        <v>618572</v>
      </c>
      <c r="Y228" s="22">
        <v>5341</v>
      </c>
      <c r="Z228" s="22">
        <v>0</v>
      </c>
      <c r="AA228" s="22">
        <v>0</v>
      </c>
      <c r="AB228" s="22">
        <v>0</v>
      </c>
      <c r="AC228" s="22">
        <v>2373473</v>
      </c>
      <c r="AD228" s="22">
        <v>274393</v>
      </c>
      <c r="AE228" s="22">
        <v>220311</v>
      </c>
      <c r="AF228" s="22">
        <v>0</v>
      </c>
      <c r="AG228" s="22">
        <v>80398</v>
      </c>
      <c r="AH228" s="22">
        <v>46331</v>
      </c>
      <c r="AI228" s="22">
        <v>2994906</v>
      </c>
      <c r="AJ228" s="22">
        <v>5456635</v>
      </c>
      <c r="AK228" s="22">
        <v>0</v>
      </c>
      <c r="AL228" s="22">
        <v>5456635</v>
      </c>
    </row>
    <row r="229" spans="1:38" x14ac:dyDescent="0.25">
      <c r="A229" s="22" t="s">
        <v>120</v>
      </c>
      <c r="B229" s="22" t="s">
        <v>511</v>
      </c>
      <c r="C229" s="22" t="s">
        <v>576</v>
      </c>
      <c r="D229" s="22" t="s">
        <v>577</v>
      </c>
      <c r="E229" s="22">
        <v>180702</v>
      </c>
      <c r="F229" s="22">
        <v>0</v>
      </c>
      <c r="G229" s="22">
        <v>1931546</v>
      </c>
      <c r="H229" s="22">
        <v>0</v>
      </c>
      <c r="I229" s="22">
        <v>0</v>
      </c>
      <c r="J229" s="22">
        <v>0</v>
      </c>
      <c r="K229" s="22">
        <v>67265</v>
      </c>
      <c r="L229" s="22">
        <v>0</v>
      </c>
      <c r="M229" s="22">
        <v>2179513</v>
      </c>
      <c r="N229" s="22">
        <v>0</v>
      </c>
      <c r="O229" s="22">
        <v>187718</v>
      </c>
      <c r="P229" s="22">
        <v>166823</v>
      </c>
      <c r="Q229" s="22">
        <v>13027</v>
      </c>
      <c r="R229" s="22">
        <v>0</v>
      </c>
      <c r="S229" s="22">
        <v>363587</v>
      </c>
      <c r="T229" s="22">
        <v>2910668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2910668</v>
      </c>
      <c r="AK229" s="22">
        <v>0</v>
      </c>
      <c r="AL229" s="22">
        <v>2910668</v>
      </c>
    </row>
    <row r="230" spans="1:38" x14ac:dyDescent="0.25">
      <c r="A230" s="22" t="s">
        <v>120</v>
      </c>
      <c r="B230" s="22" t="s">
        <v>511</v>
      </c>
      <c r="C230" s="22" t="s">
        <v>578</v>
      </c>
      <c r="D230" s="22" t="s">
        <v>579</v>
      </c>
      <c r="E230" s="22">
        <v>1283399</v>
      </c>
      <c r="F230" s="22">
        <v>0</v>
      </c>
      <c r="G230" s="22">
        <v>382032</v>
      </c>
      <c r="H230" s="22">
        <v>314741</v>
      </c>
      <c r="I230" s="22">
        <v>0</v>
      </c>
      <c r="J230" s="22">
        <v>0</v>
      </c>
      <c r="K230" s="22">
        <v>0</v>
      </c>
      <c r="L230" s="22">
        <v>0</v>
      </c>
      <c r="M230" s="22">
        <v>1980172</v>
      </c>
      <c r="N230" s="22">
        <v>0</v>
      </c>
      <c r="O230" s="22">
        <v>241327</v>
      </c>
      <c r="P230" s="22">
        <v>32414</v>
      </c>
      <c r="Q230" s="22">
        <v>15917</v>
      </c>
      <c r="R230" s="22">
        <v>0</v>
      </c>
      <c r="S230" s="22">
        <v>37745</v>
      </c>
      <c r="T230" s="22">
        <v>2307575</v>
      </c>
      <c r="U230" s="22">
        <v>857718</v>
      </c>
      <c r="V230" s="22">
        <v>0</v>
      </c>
      <c r="W230" s="22">
        <v>121401</v>
      </c>
      <c r="X230" s="22">
        <v>128076</v>
      </c>
      <c r="Y230" s="22">
        <v>0</v>
      </c>
      <c r="Z230" s="22">
        <v>0</v>
      </c>
      <c r="AA230" s="22">
        <v>0</v>
      </c>
      <c r="AB230" s="22">
        <v>0</v>
      </c>
      <c r="AC230" s="22">
        <v>1107195</v>
      </c>
      <c r="AD230" s="22">
        <v>135789</v>
      </c>
      <c r="AE230" s="22">
        <v>14274</v>
      </c>
      <c r="AF230" s="22">
        <v>0</v>
      </c>
      <c r="AG230" s="22">
        <v>0</v>
      </c>
      <c r="AH230" s="22">
        <v>12711</v>
      </c>
      <c r="AI230" s="22">
        <v>1269969</v>
      </c>
      <c r="AJ230" s="22">
        <v>1037606</v>
      </c>
      <c r="AK230" s="22">
        <v>0</v>
      </c>
      <c r="AL230" s="22">
        <v>1037606</v>
      </c>
    </row>
    <row r="231" spans="1:38" x14ac:dyDescent="0.25">
      <c r="A231" s="22" t="s">
        <v>120</v>
      </c>
      <c r="B231" s="22" t="s">
        <v>511</v>
      </c>
      <c r="C231" s="22" t="s">
        <v>580</v>
      </c>
      <c r="D231" s="22" t="s">
        <v>581</v>
      </c>
      <c r="E231" s="22">
        <v>3172960</v>
      </c>
      <c r="F231" s="22">
        <v>0</v>
      </c>
      <c r="G231" s="22">
        <v>477138</v>
      </c>
      <c r="H231" s="22">
        <v>821749</v>
      </c>
      <c r="I231" s="22">
        <v>0</v>
      </c>
      <c r="J231" s="22">
        <v>0</v>
      </c>
      <c r="K231" s="22">
        <v>0</v>
      </c>
      <c r="L231" s="22">
        <v>0</v>
      </c>
      <c r="M231" s="22">
        <v>4471847</v>
      </c>
      <c r="N231" s="22">
        <v>383064</v>
      </c>
      <c r="O231" s="22">
        <v>323301</v>
      </c>
      <c r="P231" s="22">
        <v>146070</v>
      </c>
      <c r="Q231" s="22">
        <v>161990</v>
      </c>
      <c r="R231" s="22">
        <v>0</v>
      </c>
      <c r="S231" s="22">
        <v>68737</v>
      </c>
      <c r="T231" s="22">
        <v>5555009</v>
      </c>
      <c r="U231" s="22">
        <v>2067668</v>
      </c>
      <c r="V231" s="22">
        <v>0</v>
      </c>
      <c r="W231" s="22">
        <v>311231</v>
      </c>
      <c r="X231" s="22">
        <v>697642</v>
      </c>
      <c r="Y231" s="22">
        <v>0</v>
      </c>
      <c r="Z231" s="22">
        <v>0</v>
      </c>
      <c r="AA231" s="22">
        <v>0</v>
      </c>
      <c r="AB231" s="22">
        <v>0</v>
      </c>
      <c r="AC231" s="22">
        <v>3076541</v>
      </c>
      <c r="AD231" s="22">
        <v>137980</v>
      </c>
      <c r="AE231" s="22">
        <v>88986</v>
      </c>
      <c r="AF231" s="22">
        <v>0</v>
      </c>
      <c r="AG231" s="22">
        <v>0</v>
      </c>
      <c r="AH231" s="22">
        <v>33269</v>
      </c>
      <c r="AI231" s="22">
        <v>3336776</v>
      </c>
      <c r="AJ231" s="22">
        <v>2218233</v>
      </c>
      <c r="AK231" s="22">
        <v>564495</v>
      </c>
      <c r="AL231" s="22">
        <v>1653738</v>
      </c>
    </row>
    <row r="232" spans="1:38" x14ac:dyDescent="0.25">
      <c r="A232" s="22" t="s">
        <v>120</v>
      </c>
      <c r="B232" s="22" t="s">
        <v>511</v>
      </c>
      <c r="C232" s="22" t="s">
        <v>582</v>
      </c>
      <c r="D232" s="22" t="s">
        <v>583</v>
      </c>
      <c r="E232" s="22">
        <v>3517205</v>
      </c>
      <c r="F232" s="22">
        <v>0</v>
      </c>
      <c r="G232" s="22">
        <v>4420677</v>
      </c>
      <c r="H232" s="22">
        <v>4641695</v>
      </c>
      <c r="I232" s="22">
        <v>184522</v>
      </c>
      <c r="J232" s="22">
        <v>0</v>
      </c>
      <c r="K232" s="22">
        <v>0</v>
      </c>
      <c r="L232" s="22">
        <v>0</v>
      </c>
      <c r="M232" s="22">
        <v>12764099</v>
      </c>
      <c r="N232" s="22">
        <v>0</v>
      </c>
      <c r="O232" s="22">
        <v>484692</v>
      </c>
      <c r="P232" s="22">
        <v>282091</v>
      </c>
      <c r="Q232" s="22">
        <v>1008509</v>
      </c>
      <c r="R232" s="22">
        <v>178090</v>
      </c>
      <c r="S232" s="22">
        <v>393818</v>
      </c>
      <c r="T232" s="22">
        <v>15111299</v>
      </c>
      <c r="U232" s="22">
        <v>1889703</v>
      </c>
      <c r="V232" s="22">
        <v>0</v>
      </c>
      <c r="W232" s="22">
        <v>1075889</v>
      </c>
      <c r="X232" s="22">
        <v>1267773</v>
      </c>
      <c r="Y232" s="22">
        <v>38655</v>
      </c>
      <c r="Z232" s="22">
        <v>0</v>
      </c>
      <c r="AA232" s="22">
        <v>0</v>
      </c>
      <c r="AB232" s="22">
        <v>0</v>
      </c>
      <c r="AC232" s="22">
        <v>4272020</v>
      </c>
      <c r="AD232" s="22">
        <v>81893</v>
      </c>
      <c r="AE232" s="22">
        <v>105967</v>
      </c>
      <c r="AF232" s="22">
        <v>0</v>
      </c>
      <c r="AG232" s="22">
        <v>33481</v>
      </c>
      <c r="AH232" s="22">
        <v>163781</v>
      </c>
      <c r="AI232" s="22">
        <v>4657142</v>
      </c>
      <c r="AJ232" s="22">
        <v>10454157</v>
      </c>
      <c r="AK232" s="22">
        <v>758946</v>
      </c>
      <c r="AL232" s="22">
        <v>9695211</v>
      </c>
    </row>
    <row r="233" spans="1:38" x14ac:dyDescent="0.25">
      <c r="A233" s="22" t="s">
        <v>120</v>
      </c>
      <c r="B233" s="22" t="s">
        <v>511</v>
      </c>
      <c r="C233" s="22" t="s">
        <v>584</v>
      </c>
      <c r="D233" s="22" t="s">
        <v>585</v>
      </c>
      <c r="E233" s="22">
        <v>513414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513414</v>
      </c>
      <c r="N233" s="22">
        <v>0</v>
      </c>
      <c r="O233" s="22">
        <v>168846</v>
      </c>
      <c r="P233" s="22">
        <v>78702</v>
      </c>
      <c r="Q233" s="22">
        <v>4439</v>
      </c>
      <c r="R233" s="22">
        <v>0</v>
      </c>
      <c r="S233" s="22">
        <v>93870</v>
      </c>
      <c r="T233" s="22">
        <v>859271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859271</v>
      </c>
      <c r="AK233" s="22">
        <v>0</v>
      </c>
      <c r="AL233" s="22">
        <v>859271</v>
      </c>
    </row>
    <row r="234" spans="1:38" x14ac:dyDescent="0.25">
      <c r="A234" s="22" t="s">
        <v>120</v>
      </c>
      <c r="B234" s="22" t="s">
        <v>511</v>
      </c>
      <c r="C234" s="22" t="s">
        <v>586</v>
      </c>
      <c r="D234" s="22" t="s">
        <v>587</v>
      </c>
      <c r="E234" s="22">
        <v>1044009</v>
      </c>
      <c r="F234" s="22">
        <v>0</v>
      </c>
      <c r="G234" s="22">
        <v>651123</v>
      </c>
      <c r="H234" s="22">
        <v>512878</v>
      </c>
      <c r="I234" s="22">
        <v>0</v>
      </c>
      <c r="J234" s="22">
        <v>0</v>
      </c>
      <c r="K234" s="22">
        <v>0</v>
      </c>
      <c r="L234" s="22">
        <v>0</v>
      </c>
      <c r="M234" s="22">
        <v>2208010</v>
      </c>
      <c r="N234" s="22">
        <v>0</v>
      </c>
      <c r="O234" s="22">
        <v>2075066</v>
      </c>
      <c r="P234" s="22">
        <v>69109</v>
      </c>
      <c r="Q234" s="22">
        <v>251158</v>
      </c>
      <c r="R234" s="22">
        <v>0</v>
      </c>
      <c r="S234" s="22">
        <v>33178</v>
      </c>
      <c r="T234" s="22">
        <v>4636521</v>
      </c>
      <c r="U234" s="22">
        <v>770383</v>
      </c>
      <c r="V234" s="22">
        <v>0</v>
      </c>
      <c r="W234" s="22">
        <v>227783</v>
      </c>
      <c r="X234" s="22">
        <v>205219</v>
      </c>
      <c r="Y234" s="22">
        <v>0</v>
      </c>
      <c r="Z234" s="22">
        <v>0</v>
      </c>
      <c r="AA234" s="22">
        <v>0</v>
      </c>
      <c r="AB234" s="22">
        <v>0</v>
      </c>
      <c r="AC234" s="22">
        <v>1203385</v>
      </c>
      <c r="AD234" s="22">
        <v>1099080</v>
      </c>
      <c r="AE234" s="22">
        <v>17194</v>
      </c>
      <c r="AF234" s="22">
        <v>0</v>
      </c>
      <c r="AG234" s="22">
        <v>0</v>
      </c>
      <c r="AH234" s="22">
        <v>32160</v>
      </c>
      <c r="AI234" s="22">
        <v>2351819</v>
      </c>
      <c r="AJ234" s="22">
        <v>2284702</v>
      </c>
      <c r="AK234" s="22">
        <v>151264</v>
      </c>
      <c r="AL234" s="22">
        <v>2133438</v>
      </c>
    </row>
    <row r="235" spans="1:38" x14ac:dyDescent="0.25">
      <c r="A235" s="22" t="s">
        <v>120</v>
      </c>
      <c r="B235" s="22" t="s">
        <v>511</v>
      </c>
      <c r="C235" s="22" t="s">
        <v>588</v>
      </c>
      <c r="D235" s="22" t="s">
        <v>589</v>
      </c>
      <c r="E235" s="22">
        <v>407722</v>
      </c>
      <c r="F235" s="22">
        <v>0</v>
      </c>
      <c r="G235" s="22">
        <v>100869</v>
      </c>
      <c r="H235" s="22">
        <v>170727</v>
      </c>
      <c r="I235" s="22">
        <v>0</v>
      </c>
      <c r="J235" s="22">
        <v>0</v>
      </c>
      <c r="K235" s="22">
        <v>0</v>
      </c>
      <c r="L235" s="22">
        <v>0</v>
      </c>
      <c r="M235" s="22">
        <v>679318</v>
      </c>
      <c r="N235" s="22">
        <v>0</v>
      </c>
      <c r="O235" s="22">
        <v>177543</v>
      </c>
      <c r="P235" s="22">
        <v>168522</v>
      </c>
      <c r="Q235" s="22">
        <v>55427</v>
      </c>
      <c r="R235" s="22">
        <v>18292</v>
      </c>
      <c r="S235" s="22">
        <v>4200</v>
      </c>
      <c r="T235" s="22">
        <v>1103302</v>
      </c>
      <c r="U235" s="22">
        <v>299399</v>
      </c>
      <c r="V235" s="22">
        <v>0</v>
      </c>
      <c r="W235" s="22">
        <v>56476</v>
      </c>
      <c r="X235" s="22">
        <v>44145</v>
      </c>
      <c r="Y235" s="22">
        <v>0</v>
      </c>
      <c r="Z235" s="22">
        <v>0</v>
      </c>
      <c r="AA235" s="22">
        <v>0</v>
      </c>
      <c r="AB235" s="22">
        <v>0</v>
      </c>
      <c r="AC235" s="22">
        <v>400020</v>
      </c>
      <c r="AD235" s="22">
        <v>106133</v>
      </c>
      <c r="AE235" s="22">
        <v>68013</v>
      </c>
      <c r="AF235" s="22">
        <v>0</v>
      </c>
      <c r="AG235" s="22">
        <v>16359</v>
      </c>
      <c r="AH235" s="22">
        <v>1680</v>
      </c>
      <c r="AI235" s="22">
        <v>592205</v>
      </c>
      <c r="AJ235" s="22">
        <v>511097</v>
      </c>
      <c r="AK235" s="22">
        <v>0</v>
      </c>
      <c r="AL235" s="22">
        <v>511097</v>
      </c>
    </row>
    <row r="236" spans="1:38" x14ac:dyDescent="0.25">
      <c r="A236" s="22" t="s">
        <v>120</v>
      </c>
      <c r="B236" s="22" t="s">
        <v>511</v>
      </c>
      <c r="C236" s="22" t="s">
        <v>590</v>
      </c>
      <c r="D236" s="22" t="s">
        <v>591</v>
      </c>
      <c r="E236" s="22">
        <v>1047136</v>
      </c>
      <c r="F236" s="22">
        <v>0</v>
      </c>
      <c r="G236" s="22">
        <v>1197524</v>
      </c>
      <c r="H236" s="22">
        <v>303889</v>
      </c>
      <c r="I236" s="22">
        <v>193052</v>
      </c>
      <c r="J236" s="22">
        <v>0</v>
      </c>
      <c r="K236" s="22">
        <v>0</v>
      </c>
      <c r="L236" s="22">
        <v>0</v>
      </c>
      <c r="M236" s="22">
        <v>2741601</v>
      </c>
      <c r="N236" s="22">
        <v>0</v>
      </c>
      <c r="O236" s="22">
        <v>818315</v>
      </c>
      <c r="P236" s="22">
        <v>173630</v>
      </c>
      <c r="Q236" s="22">
        <v>117390</v>
      </c>
      <c r="R236" s="22">
        <v>128985</v>
      </c>
      <c r="S236" s="22">
        <v>88321</v>
      </c>
      <c r="T236" s="22">
        <v>4068242</v>
      </c>
      <c r="U236" s="22">
        <v>648095</v>
      </c>
      <c r="V236" s="22">
        <v>0</v>
      </c>
      <c r="W236" s="22">
        <v>553590</v>
      </c>
      <c r="X236" s="22">
        <v>91473</v>
      </c>
      <c r="Y236" s="22">
        <v>62353</v>
      </c>
      <c r="Z236" s="22">
        <v>0</v>
      </c>
      <c r="AA236" s="22">
        <v>0</v>
      </c>
      <c r="AB236" s="22">
        <v>0</v>
      </c>
      <c r="AC236" s="22">
        <v>1355511</v>
      </c>
      <c r="AD236" s="22">
        <v>102314</v>
      </c>
      <c r="AE236" s="22">
        <v>91446</v>
      </c>
      <c r="AF236" s="22">
        <v>0</v>
      </c>
      <c r="AG236" s="22">
        <v>22329</v>
      </c>
      <c r="AH236" s="22">
        <v>47058</v>
      </c>
      <c r="AI236" s="22">
        <v>1618658</v>
      </c>
      <c r="AJ236" s="22">
        <v>2449584</v>
      </c>
      <c r="AK236" s="22">
        <v>189230</v>
      </c>
      <c r="AL236" s="22">
        <v>2260354</v>
      </c>
    </row>
    <row r="237" spans="1:38" x14ac:dyDescent="0.25">
      <c r="A237" s="22" t="s">
        <v>120</v>
      </c>
      <c r="B237" s="22" t="s">
        <v>511</v>
      </c>
      <c r="C237" s="22" t="s">
        <v>592</v>
      </c>
      <c r="D237" s="22" t="s">
        <v>593</v>
      </c>
      <c r="E237" s="22">
        <v>1454790</v>
      </c>
      <c r="F237" s="22">
        <v>0</v>
      </c>
      <c r="G237" s="22">
        <v>382106</v>
      </c>
      <c r="H237" s="22">
        <v>673962</v>
      </c>
      <c r="I237" s="22">
        <v>0</v>
      </c>
      <c r="J237" s="22">
        <v>0</v>
      </c>
      <c r="K237" s="22">
        <v>0</v>
      </c>
      <c r="L237" s="22">
        <v>0</v>
      </c>
      <c r="M237" s="22">
        <v>2510858</v>
      </c>
      <c r="N237" s="22">
        <v>0</v>
      </c>
      <c r="O237" s="22">
        <v>184603</v>
      </c>
      <c r="P237" s="22">
        <v>116761</v>
      </c>
      <c r="Q237" s="22">
        <v>90946</v>
      </c>
      <c r="R237" s="22">
        <v>112673</v>
      </c>
      <c r="S237" s="22">
        <v>153670</v>
      </c>
      <c r="T237" s="22">
        <v>3169511</v>
      </c>
      <c r="U237" s="22">
        <v>700899</v>
      </c>
      <c r="V237" s="22">
        <v>0</v>
      </c>
      <c r="W237" s="22">
        <v>163121</v>
      </c>
      <c r="X237" s="22">
        <v>334103</v>
      </c>
      <c r="Y237" s="22">
        <v>0</v>
      </c>
      <c r="Z237" s="22">
        <v>0</v>
      </c>
      <c r="AA237" s="22">
        <v>0</v>
      </c>
      <c r="AB237" s="22">
        <v>0</v>
      </c>
      <c r="AC237" s="22">
        <v>1198123</v>
      </c>
      <c r="AD237" s="22">
        <v>52138</v>
      </c>
      <c r="AE237" s="22">
        <v>40222</v>
      </c>
      <c r="AF237" s="22">
        <v>0</v>
      </c>
      <c r="AG237" s="22">
        <v>66176</v>
      </c>
      <c r="AH237" s="22">
        <v>47865</v>
      </c>
      <c r="AI237" s="22">
        <v>1404524</v>
      </c>
      <c r="AJ237" s="22">
        <v>1764987</v>
      </c>
      <c r="AK237" s="22">
        <v>0</v>
      </c>
      <c r="AL237" s="22">
        <v>1764987</v>
      </c>
    </row>
    <row r="238" spans="1:38" x14ac:dyDescent="0.25">
      <c r="A238" s="22" t="s">
        <v>120</v>
      </c>
      <c r="B238" s="22" t="s">
        <v>511</v>
      </c>
      <c r="C238" s="22" t="s">
        <v>594</v>
      </c>
      <c r="D238" s="22" t="s">
        <v>595</v>
      </c>
      <c r="E238" s="22">
        <v>438306</v>
      </c>
      <c r="F238" s="22"/>
      <c r="G238" s="22">
        <v>937658</v>
      </c>
      <c r="H238" s="22">
        <v>93346</v>
      </c>
      <c r="I238" s="22"/>
      <c r="J238" s="22"/>
      <c r="K238" s="22"/>
      <c r="L238" s="22"/>
      <c r="M238" s="22">
        <v>1469310</v>
      </c>
      <c r="N238" s="22"/>
      <c r="O238" s="22">
        <v>233519</v>
      </c>
      <c r="P238" s="22">
        <v>194030</v>
      </c>
      <c r="Q238" s="22">
        <v>38407</v>
      </c>
      <c r="R238" s="22">
        <v>68912</v>
      </c>
      <c r="S238" s="22">
        <v>35283</v>
      </c>
      <c r="T238" s="22">
        <v>2039461</v>
      </c>
      <c r="U238" s="22">
        <v>255699</v>
      </c>
      <c r="V238" s="22"/>
      <c r="W238" s="22">
        <v>561642</v>
      </c>
      <c r="X238" s="22">
        <v>69539</v>
      </c>
      <c r="Y238" s="22"/>
      <c r="Z238" s="22"/>
      <c r="AA238" s="22"/>
      <c r="AB238" s="22"/>
      <c r="AC238" s="22">
        <v>886880</v>
      </c>
      <c r="AD238" s="22">
        <v>114811</v>
      </c>
      <c r="AE238" s="22">
        <v>112946</v>
      </c>
      <c r="AF238" s="22">
        <v>28754</v>
      </c>
      <c r="AG238" s="22">
        <v>1723</v>
      </c>
      <c r="AH238" s="22"/>
      <c r="AI238" s="22">
        <v>1145114</v>
      </c>
      <c r="AJ238" s="22">
        <v>894347</v>
      </c>
      <c r="AK238" s="22"/>
      <c r="AL238" s="22">
        <v>894347</v>
      </c>
    </row>
    <row r="239" spans="1:38" x14ac:dyDescent="0.25">
      <c r="A239" s="22" t="s">
        <v>120</v>
      </c>
      <c r="B239" s="22" t="s">
        <v>511</v>
      </c>
      <c r="C239" s="22" t="s">
        <v>596</v>
      </c>
      <c r="D239" s="22" t="s">
        <v>597</v>
      </c>
      <c r="E239" s="22">
        <v>3362820</v>
      </c>
      <c r="F239" s="22">
        <v>0</v>
      </c>
      <c r="G239" s="22">
        <v>1618015</v>
      </c>
      <c r="H239" s="22">
        <v>704834</v>
      </c>
      <c r="I239" s="22">
        <v>0</v>
      </c>
      <c r="J239" s="22">
        <v>0</v>
      </c>
      <c r="K239" s="22">
        <v>0</v>
      </c>
      <c r="L239" s="22">
        <v>0</v>
      </c>
      <c r="M239" s="22">
        <v>5685669</v>
      </c>
      <c r="N239" s="22">
        <v>6516</v>
      </c>
      <c r="O239" s="22">
        <v>2186404</v>
      </c>
      <c r="P239" s="22">
        <v>496610</v>
      </c>
      <c r="Q239" s="22">
        <v>103078</v>
      </c>
      <c r="R239" s="22">
        <v>0</v>
      </c>
      <c r="S239" s="22">
        <v>171858</v>
      </c>
      <c r="T239" s="22">
        <v>8650135</v>
      </c>
      <c r="U239" s="22">
        <v>720516</v>
      </c>
      <c r="V239" s="22">
        <v>0</v>
      </c>
      <c r="W239" s="22">
        <v>305568</v>
      </c>
      <c r="X239" s="22">
        <v>161662</v>
      </c>
      <c r="Y239" s="22">
        <v>0</v>
      </c>
      <c r="Z239" s="22">
        <v>0</v>
      </c>
      <c r="AA239" s="22">
        <v>0</v>
      </c>
      <c r="AB239" s="22">
        <v>0</v>
      </c>
      <c r="AC239" s="22">
        <v>1187746</v>
      </c>
      <c r="AD239" s="22">
        <v>252599</v>
      </c>
      <c r="AE239" s="22">
        <v>163199</v>
      </c>
      <c r="AF239" s="22">
        <v>0</v>
      </c>
      <c r="AG239" s="22">
        <v>0</v>
      </c>
      <c r="AH239" s="22">
        <v>40175</v>
      </c>
      <c r="AI239" s="22">
        <v>1643719</v>
      </c>
      <c r="AJ239" s="22">
        <v>7006416</v>
      </c>
      <c r="AK239" s="22">
        <v>266291</v>
      </c>
      <c r="AL239" s="22">
        <v>6740125</v>
      </c>
    </row>
    <row r="240" spans="1:38" x14ac:dyDescent="0.25">
      <c r="A240" s="22" t="s">
        <v>120</v>
      </c>
      <c r="B240" s="22" t="s">
        <v>511</v>
      </c>
      <c r="C240" s="22" t="s">
        <v>598</v>
      </c>
      <c r="D240" s="22" t="s">
        <v>599</v>
      </c>
      <c r="E240" s="22">
        <v>3766550</v>
      </c>
      <c r="F240" s="22">
        <v>0</v>
      </c>
      <c r="G240" s="22">
        <v>1562587</v>
      </c>
      <c r="H240" s="22">
        <v>1800683</v>
      </c>
      <c r="I240" s="22">
        <v>0</v>
      </c>
      <c r="J240" s="22">
        <v>0</v>
      </c>
      <c r="K240" s="22">
        <v>0</v>
      </c>
      <c r="L240" s="22">
        <v>548412</v>
      </c>
      <c r="M240" s="22">
        <v>7678232</v>
      </c>
      <c r="N240" s="22">
        <v>131385</v>
      </c>
      <c r="O240" s="22">
        <v>2743434</v>
      </c>
      <c r="P240" s="22">
        <v>959195</v>
      </c>
      <c r="Q240" s="22">
        <v>209385</v>
      </c>
      <c r="R240" s="22">
        <v>338249</v>
      </c>
      <c r="S240" s="22">
        <v>174420</v>
      </c>
      <c r="T240" s="22">
        <v>12234300</v>
      </c>
      <c r="U240" s="22">
        <v>1884329</v>
      </c>
      <c r="V240" s="22">
        <v>0</v>
      </c>
      <c r="W240" s="22">
        <v>458546</v>
      </c>
      <c r="X240" s="22">
        <v>487353</v>
      </c>
      <c r="Y240" s="22">
        <v>0</v>
      </c>
      <c r="Z240" s="22">
        <v>0</v>
      </c>
      <c r="AA240" s="22">
        <v>0</v>
      </c>
      <c r="AB240" s="22">
        <v>150923</v>
      </c>
      <c r="AC240" s="22">
        <v>2981151</v>
      </c>
      <c r="AD240" s="22">
        <v>1060848</v>
      </c>
      <c r="AE240" s="22">
        <v>674535</v>
      </c>
      <c r="AF240" s="22">
        <v>0</v>
      </c>
      <c r="AG240" s="22">
        <v>180674</v>
      </c>
      <c r="AH240" s="22">
        <v>164470</v>
      </c>
      <c r="AI240" s="22">
        <v>5061678</v>
      </c>
      <c r="AJ240" s="22">
        <v>7172622</v>
      </c>
      <c r="AK240" s="22">
        <v>0</v>
      </c>
      <c r="AL240" s="22">
        <v>7172622</v>
      </c>
    </row>
    <row r="241" spans="1:38" x14ac:dyDescent="0.25">
      <c r="A241" s="22" t="s">
        <v>120</v>
      </c>
      <c r="B241" s="22" t="s">
        <v>511</v>
      </c>
      <c r="C241" s="22" t="s">
        <v>600</v>
      </c>
      <c r="D241" s="22" t="s">
        <v>601</v>
      </c>
      <c r="E241" s="22">
        <v>1117976</v>
      </c>
      <c r="F241" s="22">
        <v>0</v>
      </c>
      <c r="G241" s="22">
        <v>262683</v>
      </c>
      <c r="H241" s="22">
        <v>2736307</v>
      </c>
      <c r="I241" s="22">
        <v>0</v>
      </c>
      <c r="J241" s="22">
        <v>0</v>
      </c>
      <c r="K241" s="22">
        <v>0</v>
      </c>
      <c r="L241" s="22">
        <v>0</v>
      </c>
      <c r="M241" s="22">
        <v>4116966</v>
      </c>
      <c r="N241" s="22">
        <v>0</v>
      </c>
      <c r="O241" s="22">
        <v>258893</v>
      </c>
      <c r="P241" s="22">
        <v>218963</v>
      </c>
      <c r="Q241" s="22">
        <v>54345</v>
      </c>
      <c r="R241" s="22">
        <v>194264</v>
      </c>
      <c r="S241" s="22">
        <v>33187</v>
      </c>
      <c r="T241" s="22">
        <v>4876618</v>
      </c>
      <c r="U241" s="22">
        <v>1048686</v>
      </c>
      <c r="V241" s="22">
        <v>0</v>
      </c>
      <c r="W241" s="22">
        <v>123489</v>
      </c>
      <c r="X241" s="22">
        <v>1633143</v>
      </c>
      <c r="Y241" s="22">
        <v>0</v>
      </c>
      <c r="Z241" s="22">
        <v>0</v>
      </c>
      <c r="AA241" s="22">
        <v>0</v>
      </c>
      <c r="AB241" s="22">
        <v>0</v>
      </c>
      <c r="AC241" s="22">
        <v>2805318</v>
      </c>
      <c r="AD241" s="22">
        <v>155208</v>
      </c>
      <c r="AE241" s="22">
        <v>95149</v>
      </c>
      <c r="AF241" s="22">
        <v>0</v>
      </c>
      <c r="AG241" s="22">
        <v>62662</v>
      </c>
      <c r="AH241" s="22">
        <v>18195</v>
      </c>
      <c r="AI241" s="22">
        <v>3136532</v>
      </c>
      <c r="AJ241" s="22">
        <v>1740086</v>
      </c>
      <c r="AK241" s="22">
        <v>0</v>
      </c>
      <c r="AL241" s="22">
        <v>1740086</v>
      </c>
    </row>
    <row r="242" spans="1:38" x14ac:dyDescent="0.25">
      <c r="A242" s="22" t="s">
        <v>120</v>
      </c>
      <c r="B242" s="22" t="s">
        <v>511</v>
      </c>
      <c r="C242" s="22" t="s">
        <v>602</v>
      </c>
      <c r="D242" s="22" t="s">
        <v>603</v>
      </c>
      <c r="E242" s="22">
        <v>2051693</v>
      </c>
      <c r="F242" s="22">
        <v>0</v>
      </c>
      <c r="G242" s="22">
        <v>1033061</v>
      </c>
      <c r="H242" s="22">
        <v>705217</v>
      </c>
      <c r="I242" s="22">
        <v>123961</v>
      </c>
      <c r="J242" s="22">
        <v>0</v>
      </c>
      <c r="K242" s="22">
        <v>0</v>
      </c>
      <c r="L242" s="22">
        <v>0</v>
      </c>
      <c r="M242" s="22">
        <v>3913932</v>
      </c>
      <c r="N242" s="22">
        <v>439313</v>
      </c>
      <c r="O242" s="22">
        <v>580823</v>
      </c>
      <c r="P242" s="22">
        <v>73605</v>
      </c>
      <c r="Q242" s="22">
        <v>50499</v>
      </c>
      <c r="R242" s="22">
        <v>16812</v>
      </c>
      <c r="S242" s="22">
        <v>23755</v>
      </c>
      <c r="T242" s="22">
        <v>5098739</v>
      </c>
      <c r="U242" s="22">
        <v>895359</v>
      </c>
      <c r="V242" s="22">
        <v>0</v>
      </c>
      <c r="W242" s="22">
        <v>676637</v>
      </c>
      <c r="X242" s="22">
        <v>393814</v>
      </c>
      <c r="Y242" s="22">
        <v>12391</v>
      </c>
      <c r="Z242" s="22">
        <v>0</v>
      </c>
      <c r="AA242" s="22">
        <v>0</v>
      </c>
      <c r="AB242" s="22">
        <v>0</v>
      </c>
      <c r="AC242" s="22">
        <v>1978201</v>
      </c>
      <c r="AD242" s="22">
        <v>246327</v>
      </c>
      <c r="AE242" s="22">
        <v>52655</v>
      </c>
      <c r="AF242" s="22">
        <v>0</v>
      </c>
      <c r="AG242" s="22">
        <v>5043</v>
      </c>
      <c r="AH242" s="22">
        <v>10534</v>
      </c>
      <c r="AI242" s="22">
        <v>2292760</v>
      </c>
      <c r="AJ242" s="22">
        <v>2805979</v>
      </c>
      <c r="AK242" s="22">
        <v>296511</v>
      </c>
      <c r="AL242" s="22">
        <v>2509468</v>
      </c>
    </row>
    <row r="243" spans="1:38" x14ac:dyDescent="0.25">
      <c r="A243" s="22" t="s">
        <v>120</v>
      </c>
      <c r="B243" s="22" t="s">
        <v>511</v>
      </c>
      <c r="C243" s="22" t="s">
        <v>604</v>
      </c>
      <c r="D243" s="22" t="s">
        <v>605</v>
      </c>
      <c r="E243" s="22">
        <v>972808</v>
      </c>
      <c r="F243" s="22">
        <v>0</v>
      </c>
      <c r="G243" s="22">
        <v>2856126</v>
      </c>
      <c r="H243" s="22">
        <v>749836</v>
      </c>
      <c r="I243" s="22">
        <v>0</v>
      </c>
      <c r="J243" s="22">
        <v>0</v>
      </c>
      <c r="K243" s="22">
        <v>0</v>
      </c>
      <c r="L243" s="22">
        <v>0</v>
      </c>
      <c r="M243" s="22">
        <v>4578770</v>
      </c>
      <c r="N243" s="22">
        <v>0</v>
      </c>
      <c r="O243" s="22">
        <v>955230</v>
      </c>
      <c r="P243" s="22">
        <v>167978</v>
      </c>
      <c r="Q243" s="22">
        <v>258122</v>
      </c>
      <c r="R243" s="22">
        <v>86731</v>
      </c>
      <c r="S243" s="22">
        <v>162767</v>
      </c>
      <c r="T243" s="22">
        <v>6209598</v>
      </c>
      <c r="U243" s="22">
        <v>150735</v>
      </c>
      <c r="V243" s="22">
        <v>0</v>
      </c>
      <c r="W243" s="22">
        <v>826717</v>
      </c>
      <c r="X243" s="22">
        <v>406181</v>
      </c>
      <c r="Y243" s="22">
        <v>0</v>
      </c>
      <c r="Z243" s="22">
        <v>0</v>
      </c>
      <c r="AA243" s="22">
        <v>0</v>
      </c>
      <c r="AB243" s="22">
        <v>0</v>
      </c>
      <c r="AC243" s="22">
        <v>1383633</v>
      </c>
      <c r="AD243" s="22">
        <v>549400</v>
      </c>
      <c r="AE243" s="22">
        <v>50418</v>
      </c>
      <c r="AF243" s="22">
        <v>0</v>
      </c>
      <c r="AG243" s="22">
        <v>33835</v>
      </c>
      <c r="AH243" s="22">
        <v>126382</v>
      </c>
      <c r="AI243" s="22">
        <v>2143668</v>
      </c>
      <c r="AJ243" s="22">
        <v>4065930</v>
      </c>
      <c r="AK243" s="22">
        <v>200000</v>
      </c>
      <c r="AL243" s="22">
        <v>3865930</v>
      </c>
    </row>
    <row r="244" spans="1:38" x14ac:dyDescent="0.25">
      <c r="A244" s="22" t="s">
        <v>120</v>
      </c>
      <c r="B244" s="22" t="s">
        <v>511</v>
      </c>
      <c r="C244" s="22" t="s">
        <v>606</v>
      </c>
      <c r="D244" s="22" t="s">
        <v>607</v>
      </c>
      <c r="E244" s="22">
        <v>709816</v>
      </c>
      <c r="F244" s="22">
        <v>0</v>
      </c>
      <c r="G244" s="22">
        <v>1600890</v>
      </c>
      <c r="H244" s="22">
        <v>2192249</v>
      </c>
      <c r="I244" s="22">
        <v>0</v>
      </c>
      <c r="J244" s="22">
        <v>0</v>
      </c>
      <c r="K244" s="22">
        <v>0</v>
      </c>
      <c r="L244" s="22">
        <v>0</v>
      </c>
      <c r="M244" s="22">
        <v>4502955</v>
      </c>
      <c r="N244" s="22">
        <v>0</v>
      </c>
      <c r="O244" s="22">
        <v>755947</v>
      </c>
      <c r="P244" s="22">
        <v>188149</v>
      </c>
      <c r="Q244" s="22">
        <v>11202</v>
      </c>
      <c r="R244" s="22">
        <v>0</v>
      </c>
      <c r="S244" s="22">
        <v>0</v>
      </c>
      <c r="T244" s="22">
        <v>5458253</v>
      </c>
      <c r="U244" s="22">
        <v>502843</v>
      </c>
      <c r="V244" s="22">
        <v>0</v>
      </c>
      <c r="W244" s="22">
        <v>790704</v>
      </c>
      <c r="X244" s="22">
        <v>1512264</v>
      </c>
      <c r="Y244" s="22">
        <v>0</v>
      </c>
      <c r="Z244" s="22">
        <v>0</v>
      </c>
      <c r="AA244" s="22">
        <v>0</v>
      </c>
      <c r="AB244" s="22">
        <v>0</v>
      </c>
      <c r="AC244" s="22">
        <v>2805811</v>
      </c>
      <c r="AD244" s="22">
        <v>337364</v>
      </c>
      <c r="AE244" s="22">
        <v>78495</v>
      </c>
      <c r="AF244" s="22">
        <v>0</v>
      </c>
      <c r="AG244" s="22">
        <v>0</v>
      </c>
      <c r="AH244" s="22">
        <v>0</v>
      </c>
      <c r="AI244" s="22">
        <v>3221670</v>
      </c>
      <c r="AJ244" s="22">
        <v>2236583</v>
      </c>
      <c r="AK244" s="22">
        <v>36074</v>
      </c>
      <c r="AL244" s="22">
        <v>2200509</v>
      </c>
    </row>
    <row r="245" spans="1:38" x14ac:dyDescent="0.25">
      <c r="A245" s="22" t="s">
        <v>120</v>
      </c>
      <c r="B245" s="22" t="s">
        <v>511</v>
      </c>
      <c r="C245" s="22" t="s">
        <v>608</v>
      </c>
      <c r="D245" s="22" t="s">
        <v>609</v>
      </c>
      <c r="E245" s="22">
        <v>209378</v>
      </c>
      <c r="F245" s="22">
        <v>0</v>
      </c>
      <c r="G245" s="22">
        <v>204997</v>
      </c>
      <c r="H245" s="22">
        <v>274077</v>
      </c>
      <c r="I245" s="22">
        <v>0</v>
      </c>
      <c r="J245" s="22">
        <v>0</v>
      </c>
      <c r="K245" s="22">
        <v>0</v>
      </c>
      <c r="L245" s="22">
        <v>0</v>
      </c>
      <c r="M245" s="22">
        <v>688452</v>
      </c>
      <c r="N245" s="22">
        <v>0</v>
      </c>
      <c r="O245" s="22">
        <v>177448</v>
      </c>
      <c r="P245" s="22">
        <v>25319</v>
      </c>
      <c r="Q245" s="22">
        <v>15273</v>
      </c>
      <c r="R245" s="22">
        <v>0</v>
      </c>
      <c r="S245" s="22">
        <v>25000</v>
      </c>
      <c r="T245" s="22">
        <v>931492</v>
      </c>
      <c r="U245" s="22">
        <v>119476</v>
      </c>
      <c r="V245" s="22">
        <v>0</v>
      </c>
      <c r="W245" s="22">
        <v>29641</v>
      </c>
      <c r="X245" s="22">
        <v>15219</v>
      </c>
      <c r="Y245" s="22">
        <v>0</v>
      </c>
      <c r="Z245" s="22">
        <v>0</v>
      </c>
      <c r="AA245" s="22">
        <v>0</v>
      </c>
      <c r="AB245" s="22">
        <v>0</v>
      </c>
      <c r="AC245" s="22">
        <v>164336</v>
      </c>
      <c r="AD245" s="22">
        <v>106086</v>
      </c>
      <c r="AE245" s="22">
        <v>17440</v>
      </c>
      <c r="AF245" s="22">
        <v>0</v>
      </c>
      <c r="AG245" s="22">
        <v>0</v>
      </c>
      <c r="AH245" s="22">
        <v>5000</v>
      </c>
      <c r="AI245" s="22">
        <v>292862</v>
      </c>
      <c r="AJ245" s="22">
        <v>638630</v>
      </c>
      <c r="AK245" s="22">
        <v>0</v>
      </c>
      <c r="AL245" s="22">
        <v>638630</v>
      </c>
    </row>
    <row r="246" spans="1:38" x14ac:dyDescent="0.25">
      <c r="A246" s="22" t="s">
        <v>120</v>
      </c>
      <c r="B246" s="22" t="s">
        <v>511</v>
      </c>
      <c r="C246" s="22" t="s">
        <v>610</v>
      </c>
      <c r="D246" s="22" t="s">
        <v>611</v>
      </c>
      <c r="E246" s="22">
        <v>420333</v>
      </c>
      <c r="F246" s="22">
        <v>0</v>
      </c>
      <c r="G246" s="22">
        <v>164386</v>
      </c>
      <c r="H246" s="22">
        <v>314936</v>
      </c>
      <c r="I246" s="22">
        <v>5828</v>
      </c>
      <c r="J246" s="22">
        <v>0</v>
      </c>
      <c r="K246" s="22">
        <v>0</v>
      </c>
      <c r="L246" s="22">
        <v>110456</v>
      </c>
      <c r="M246" s="22">
        <v>1015939</v>
      </c>
      <c r="N246" s="22">
        <v>0</v>
      </c>
      <c r="O246" s="22">
        <v>1835898</v>
      </c>
      <c r="P246" s="22">
        <v>109815</v>
      </c>
      <c r="Q246" s="22">
        <v>70058</v>
      </c>
      <c r="R246" s="22">
        <v>7400</v>
      </c>
      <c r="S246" s="22">
        <v>58675</v>
      </c>
      <c r="T246" s="22">
        <v>3097785</v>
      </c>
      <c r="U246" s="22">
        <v>198842</v>
      </c>
      <c r="V246" s="22">
        <v>0</v>
      </c>
      <c r="W246" s="22">
        <v>69132</v>
      </c>
      <c r="X246" s="22">
        <v>264751</v>
      </c>
      <c r="Y246" s="22">
        <v>5828</v>
      </c>
      <c r="Z246" s="22">
        <v>0</v>
      </c>
      <c r="AA246" s="22">
        <v>0</v>
      </c>
      <c r="AB246" s="22">
        <v>99000</v>
      </c>
      <c r="AC246" s="22">
        <v>637553</v>
      </c>
      <c r="AD246" s="22">
        <v>786372</v>
      </c>
      <c r="AE246" s="22">
        <v>50567</v>
      </c>
      <c r="AF246" s="22">
        <v>0</v>
      </c>
      <c r="AG246" s="22">
        <v>0</v>
      </c>
      <c r="AH246" s="22">
        <v>45800</v>
      </c>
      <c r="AI246" s="22">
        <v>1520292</v>
      </c>
      <c r="AJ246" s="22">
        <v>1577493</v>
      </c>
      <c r="AK246" s="22">
        <v>0</v>
      </c>
      <c r="AL246" s="22">
        <v>1577493</v>
      </c>
    </row>
    <row r="247" spans="1:38" x14ac:dyDescent="0.25">
      <c r="A247" s="22" t="s">
        <v>120</v>
      </c>
      <c r="B247" s="22" t="s">
        <v>511</v>
      </c>
      <c r="C247" s="22" t="s">
        <v>612</v>
      </c>
      <c r="D247" s="22" t="s">
        <v>613</v>
      </c>
      <c r="E247" s="22">
        <v>1140769</v>
      </c>
      <c r="F247" s="22">
        <v>0</v>
      </c>
      <c r="G247" s="22">
        <v>600288</v>
      </c>
      <c r="H247" s="22">
        <v>318055</v>
      </c>
      <c r="I247" s="22">
        <v>0</v>
      </c>
      <c r="J247" s="22">
        <v>0</v>
      </c>
      <c r="K247" s="22">
        <v>0</v>
      </c>
      <c r="L247" s="22">
        <v>70233</v>
      </c>
      <c r="M247" s="22">
        <v>2129345</v>
      </c>
      <c r="N247" s="22">
        <v>0</v>
      </c>
      <c r="O247" s="22">
        <v>732267</v>
      </c>
      <c r="P247" s="22">
        <v>255759</v>
      </c>
      <c r="Q247" s="22">
        <v>43714</v>
      </c>
      <c r="R247" s="22">
        <v>26478</v>
      </c>
      <c r="S247" s="22">
        <v>39425</v>
      </c>
      <c r="T247" s="22">
        <v>3226988</v>
      </c>
      <c r="U247" s="22">
        <v>898722</v>
      </c>
      <c r="V247" s="22">
        <v>0</v>
      </c>
      <c r="W247" s="22">
        <v>310735</v>
      </c>
      <c r="X247" s="22">
        <v>223663</v>
      </c>
      <c r="Y247" s="22">
        <v>0</v>
      </c>
      <c r="Z247" s="22">
        <v>0</v>
      </c>
      <c r="AA247" s="22">
        <v>0</v>
      </c>
      <c r="AB247" s="22">
        <v>50741</v>
      </c>
      <c r="AC247" s="22">
        <v>1483861</v>
      </c>
      <c r="AD247" s="22">
        <v>297624</v>
      </c>
      <c r="AE247" s="22">
        <v>186528</v>
      </c>
      <c r="AF247" s="22">
        <v>0</v>
      </c>
      <c r="AG247" s="22">
        <v>18157</v>
      </c>
      <c r="AH247" s="22">
        <v>18233</v>
      </c>
      <c r="AI247" s="22">
        <v>2004403</v>
      </c>
      <c r="AJ247" s="22">
        <v>1222585</v>
      </c>
      <c r="AK247" s="22">
        <v>10211</v>
      </c>
      <c r="AL247" s="22">
        <v>1212374</v>
      </c>
    </row>
    <row r="248" spans="1:38" x14ac:dyDescent="0.25">
      <c r="A248" s="22" t="s">
        <v>120</v>
      </c>
      <c r="B248" s="22" t="s">
        <v>511</v>
      </c>
      <c r="C248" s="22" t="s">
        <v>614</v>
      </c>
      <c r="D248" s="22" t="s">
        <v>615</v>
      </c>
      <c r="E248" s="22">
        <v>1683500</v>
      </c>
      <c r="F248" s="22"/>
      <c r="G248" s="22">
        <v>1725302</v>
      </c>
      <c r="H248" s="22">
        <v>653197</v>
      </c>
      <c r="I248" s="22">
        <v>27884</v>
      </c>
      <c r="J248" s="22"/>
      <c r="K248" s="22"/>
      <c r="L248" s="22"/>
      <c r="M248" s="22">
        <v>4089883</v>
      </c>
      <c r="N248" s="22"/>
      <c r="O248" s="22">
        <v>364411</v>
      </c>
      <c r="P248" s="22">
        <v>686727</v>
      </c>
      <c r="Q248" s="22">
        <v>279467</v>
      </c>
      <c r="R248" s="22">
        <v>66500</v>
      </c>
      <c r="S248" s="22">
        <v>8424</v>
      </c>
      <c r="T248" s="22">
        <v>5495412</v>
      </c>
      <c r="U248" s="22">
        <v>1247610</v>
      </c>
      <c r="V248" s="22"/>
      <c r="W248" s="22">
        <v>750981</v>
      </c>
      <c r="X248" s="22">
        <v>480078</v>
      </c>
      <c r="Y248" s="22">
        <v>9114</v>
      </c>
      <c r="Z248" s="22"/>
      <c r="AA248" s="22"/>
      <c r="AB248" s="22"/>
      <c r="AC248" s="22">
        <v>2487783</v>
      </c>
      <c r="AD248" s="22">
        <v>185818</v>
      </c>
      <c r="AE248" s="22">
        <v>113570</v>
      </c>
      <c r="AF248" s="22">
        <v>61299</v>
      </c>
      <c r="AG248" s="22">
        <v>8283</v>
      </c>
      <c r="AH248" s="22"/>
      <c r="AI248" s="22">
        <v>2856753</v>
      </c>
      <c r="AJ248" s="22">
        <v>2638659</v>
      </c>
      <c r="AK248" s="22"/>
      <c r="AL248" s="22">
        <v>2638659</v>
      </c>
    </row>
    <row r="249" spans="1:38" x14ac:dyDescent="0.25">
      <c r="A249" s="22" t="s">
        <v>120</v>
      </c>
      <c r="B249" s="22" t="s">
        <v>511</v>
      </c>
      <c r="C249" s="22" t="s">
        <v>616</v>
      </c>
      <c r="D249" s="22" t="s">
        <v>617</v>
      </c>
      <c r="E249" s="22">
        <v>533004</v>
      </c>
      <c r="F249" s="22">
        <v>0</v>
      </c>
      <c r="G249" s="22">
        <v>794348</v>
      </c>
      <c r="H249" s="22">
        <v>424285</v>
      </c>
      <c r="I249" s="22">
        <v>0</v>
      </c>
      <c r="J249" s="22">
        <v>0</v>
      </c>
      <c r="K249" s="22">
        <v>0</v>
      </c>
      <c r="L249" s="22">
        <v>0</v>
      </c>
      <c r="M249" s="22">
        <v>1751637</v>
      </c>
      <c r="N249" s="22">
        <v>0</v>
      </c>
      <c r="O249" s="22">
        <v>112730</v>
      </c>
      <c r="P249" s="22">
        <v>92201</v>
      </c>
      <c r="Q249" s="22">
        <v>3964</v>
      </c>
      <c r="R249" s="22">
        <v>50900</v>
      </c>
      <c r="S249" s="22">
        <v>95236</v>
      </c>
      <c r="T249" s="22">
        <v>2106668</v>
      </c>
      <c r="U249" s="22">
        <v>241703</v>
      </c>
      <c r="V249" s="22">
        <v>0</v>
      </c>
      <c r="W249" s="22">
        <v>291266</v>
      </c>
      <c r="X249" s="22">
        <v>147711</v>
      </c>
      <c r="Y249" s="22">
        <v>0</v>
      </c>
      <c r="Z249" s="22">
        <v>0</v>
      </c>
      <c r="AA249" s="22">
        <v>0</v>
      </c>
      <c r="AB249" s="22">
        <v>0</v>
      </c>
      <c r="AC249" s="22">
        <v>680680</v>
      </c>
      <c r="AD249" s="22">
        <v>57221</v>
      </c>
      <c r="AE249" s="22">
        <v>50611</v>
      </c>
      <c r="AF249" s="22">
        <v>0</v>
      </c>
      <c r="AG249" s="22">
        <v>5348</v>
      </c>
      <c r="AH249" s="22">
        <v>65561</v>
      </c>
      <c r="AI249" s="22">
        <v>859421</v>
      </c>
      <c r="AJ249" s="22">
        <v>1247247</v>
      </c>
      <c r="AK249" s="22">
        <v>20210</v>
      </c>
      <c r="AL249" s="22">
        <v>1227037</v>
      </c>
    </row>
    <row r="250" spans="1:38" x14ac:dyDescent="0.25">
      <c r="A250" s="22" t="s">
        <v>120</v>
      </c>
      <c r="B250" s="22" t="s">
        <v>511</v>
      </c>
      <c r="C250" s="22" t="s">
        <v>618</v>
      </c>
      <c r="D250" s="22" t="s">
        <v>619</v>
      </c>
      <c r="E250" s="22">
        <v>237912</v>
      </c>
      <c r="F250" s="22">
        <v>0</v>
      </c>
      <c r="G250" s="22">
        <v>559380</v>
      </c>
      <c r="H250" s="22">
        <v>688474</v>
      </c>
      <c r="I250" s="22">
        <v>0</v>
      </c>
      <c r="J250" s="22">
        <v>0</v>
      </c>
      <c r="K250" s="22">
        <v>0</v>
      </c>
      <c r="L250" s="22">
        <v>0</v>
      </c>
      <c r="M250" s="22">
        <v>1485766</v>
      </c>
      <c r="N250" s="22">
        <v>0</v>
      </c>
      <c r="O250" s="22">
        <v>127292</v>
      </c>
      <c r="P250" s="22">
        <v>133801</v>
      </c>
      <c r="Q250" s="22">
        <v>40590</v>
      </c>
      <c r="R250" s="22">
        <v>0</v>
      </c>
      <c r="S250" s="22">
        <v>8260</v>
      </c>
      <c r="T250" s="22">
        <v>1795709</v>
      </c>
      <c r="U250" s="22">
        <v>200915</v>
      </c>
      <c r="V250" s="22">
        <v>0</v>
      </c>
      <c r="W250" s="22">
        <v>386244</v>
      </c>
      <c r="X250" s="22">
        <v>280571</v>
      </c>
      <c r="Y250" s="22">
        <v>0</v>
      </c>
      <c r="Z250" s="22">
        <v>0</v>
      </c>
      <c r="AA250" s="22">
        <v>0</v>
      </c>
      <c r="AB250" s="22">
        <v>0</v>
      </c>
      <c r="AC250" s="22">
        <v>867730</v>
      </c>
      <c r="AD250" s="22">
        <v>62840</v>
      </c>
      <c r="AE250" s="22">
        <v>31512</v>
      </c>
      <c r="AF250" s="22">
        <v>0</v>
      </c>
      <c r="AG250" s="22">
        <v>0</v>
      </c>
      <c r="AH250" s="22">
        <v>413</v>
      </c>
      <c r="AI250" s="22">
        <v>962495</v>
      </c>
      <c r="AJ250" s="22">
        <v>833214</v>
      </c>
      <c r="AK250" s="22">
        <v>0</v>
      </c>
      <c r="AL250" s="22">
        <v>833214</v>
      </c>
    </row>
    <row r="251" spans="1:38" x14ac:dyDescent="0.25">
      <c r="A251" s="22" t="s">
        <v>120</v>
      </c>
      <c r="B251" s="22" t="s">
        <v>511</v>
      </c>
      <c r="C251" s="22" t="s">
        <v>620</v>
      </c>
      <c r="D251" s="22" t="s">
        <v>621</v>
      </c>
      <c r="E251" s="22">
        <v>2692045</v>
      </c>
      <c r="F251" s="22">
        <v>0</v>
      </c>
      <c r="G251" s="22">
        <v>2152088</v>
      </c>
      <c r="H251" s="22">
        <v>605290</v>
      </c>
      <c r="I251" s="22">
        <v>0</v>
      </c>
      <c r="J251" s="22">
        <v>0</v>
      </c>
      <c r="K251" s="22">
        <v>0</v>
      </c>
      <c r="L251" s="22">
        <v>0</v>
      </c>
      <c r="M251" s="22">
        <v>5449423</v>
      </c>
      <c r="N251" s="22">
        <v>0</v>
      </c>
      <c r="O251" s="22">
        <v>1520194</v>
      </c>
      <c r="P251" s="22">
        <v>766393</v>
      </c>
      <c r="Q251" s="22">
        <v>14495</v>
      </c>
      <c r="R251" s="22">
        <v>288595</v>
      </c>
      <c r="S251" s="22">
        <v>52816</v>
      </c>
      <c r="T251" s="22">
        <v>8091916</v>
      </c>
      <c r="U251" s="22">
        <v>2426740</v>
      </c>
      <c r="V251" s="22">
        <v>0</v>
      </c>
      <c r="W251" s="22">
        <v>881787</v>
      </c>
      <c r="X251" s="22">
        <v>0</v>
      </c>
      <c r="Y251" s="22">
        <v>231591</v>
      </c>
      <c r="Z251" s="22">
        <v>0</v>
      </c>
      <c r="AA251" s="22">
        <v>0</v>
      </c>
      <c r="AB251" s="22">
        <v>0</v>
      </c>
      <c r="AC251" s="22">
        <v>3540118</v>
      </c>
      <c r="AD251" s="22">
        <v>674856</v>
      </c>
      <c r="AE251" s="22">
        <v>310350</v>
      </c>
      <c r="AF251" s="22">
        <v>0</v>
      </c>
      <c r="AG251" s="22">
        <v>154022</v>
      </c>
      <c r="AH251" s="22">
        <v>42120</v>
      </c>
      <c r="AI251" s="22">
        <v>4721466</v>
      </c>
      <c r="AJ251" s="22">
        <v>3370450</v>
      </c>
      <c r="AK251" s="22">
        <v>0</v>
      </c>
      <c r="AL251" s="22">
        <v>3370450</v>
      </c>
    </row>
    <row r="252" spans="1:38" x14ac:dyDescent="0.25">
      <c r="A252" s="22" t="s">
        <v>120</v>
      </c>
      <c r="B252" s="22" t="s">
        <v>511</v>
      </c>
      <c r="C252" s="22" t="s">
        <v>622</v>
      </c>
      <c r="D252" s="22" t="s">
        <v>623</v>
      </c>
      <c r="E252" s="22">
        <v>3571752</v>
      </c>
      <c r="F252" s="22">
        <v>0</v>
      </c>
      <c r="G252" s="22">
        <v>0</v>
      </c>
      <c r="H252" s="22">
        <v>970364</v>
      </c>
      <c r="I252" s="22">
        <v>0</v>
      </c>
      <c r="J252" s="22">
        <v>0</v>
      </c>
      <c r="K252" s="22">
        <v>0</v>
      </c>
      <c r="L252" s="22">
        <v>0</v>
      </c>
      <c r="M252" s="22">
        <v>4542116</v>
      </c>
      <c r="N252" s="22">
        <v>0</v>
      </c>
      <c r="O252" s="22">
        <v>642058</v>
      </c>
      <c r="P252" s="22">
        <v>366525</v>
      </c>
      <c r="Q252" s="22">
        <v>375614</v>
      </c>
      <c r="R252" s="22">
        <v>56235</v>
      </c>
      <c r="S252" s="22">
        <v>59290</v>
      </c>
      <c r="T252" s="22">
        <v>6041838</v>
      </c>
      <c r="U252" s="22">
        <v>3110636</v>
      </c>
      <c r="V252" s="22">
        <v>0</v>
      </c>
      <c r="W252" s="22">
        <v>0</v>
      </c>
      <c r="X252" s="22">
        <v>284875</v>
      </c>
      <c r="Y252" s="22">
        <v>0</v>
      </c>
      <c r="Z252" s="22">
        <v>0</v>
      </c>
      <c r="AA252" s="22">
        <v>0</v>
      </c>
      <c r="AB252" s="22">
        <v>0</v>
      </c>
      <c r="AC252" s="22">
        <v>3395511</v>
      </c>
      <c r="AD252" s="22">
        <v>157626</v>
      </c>
      <c r="AE252" s="22">
        <v>261325</v>
      </c>
      <c r="AF252" s="22">
        <v>0</v>
      </c>
      <c r="AG252" s="22">
        <v>37132</v>
      </c>
      <c r="AH252" s="22">
        <v>26896</v>
      </c>
      <c r="AI252" s="22">
        <v>3878490</v>
      </c>
      <c r="AJ252" s="22">
        <v>2163348</v>
      </c>
      <c r="AK252" s="22">
        <v>0</v>
      </c>
      <c r="AL252" s="22">
        <v>2163348</v>
      </c>
    </row>
    <row r="253" spans="1:38" x14ac:dyDescent="0.25">
      <c r="A253" s="22" t="s">
        <v>120</v>
      </c>
      <c r="B253" s="22" t="s">
        <v>511</v>
      </c>
      <c r="C253" s="22" t="s">
        <v>624</v>
      </c>
      <c r="D253" s="22" t="s">
        <v>625</v>
      </c>
      <c r="E253" s="22">
        <v>559635</v>
      </c>
      <c r="F253" s="22">
        <v>0</v>
      </c>
      <c r="G253" s="22">
        <v>1910288</v>
      </c>
      <c r="H253" s="22">
        <v>763266</v>
      </c>
      <c r="I253" s="22">
        <v>0</v>
      </c>
      <c r="J253" s="22">
        <v>0</v>
      </c>
      <c r="K253" s="22">
        <v>0</v>
      </c>
      <c r="L253" s="22">
        <v>0</v>
      </c>
      <c r="M253" s="22">
        <v>3233189</v>
      </c>
      <c r="N253" s="22">
        <v>0</v>
      </c>
      <c r="O253" s="22">
        <v>134409</v>
      </c>
      <c r="P253" s="22">
        <v>61624</v>
      </c>
      <c r="Q253" s="22">
        <v>13467</v>
      </c>
      <c r="R253" s="22">
        <v>5164</v>
      </c>
      <c r="S253" s="22">
        <v>122165</v>
      </c>
      <c r="T253" s="22">
        <v>3570018</v>
      </c>
      <c r="U253" s="22">
        <v>118073</v>
      </c>
      <c r="V253" s="22">
        <v>0</v>
      </c>
      <c r="W253" s="22">
        <v>393904</v>
      </c>
      <c r="X253" s="22">
        <v>346767</v>
      </c>
      <c r="Y253" s="22">
        <v>0</v>
      </c>
      <c r="Z253" s="22">
        <v>0</v>
      </c>
      <c r="AA253" s="22">
        <v>0</v>
      </c>
      <c r="AB253" s="22">
        <v>0</v>
      </c>
      <c r="AC253" s="22">
        <v>858744</v>
      </c>
      <c r="AD253" s="22">
        <v>48173</v>
      </c>
      <c r="AE253" s="22">
        <v>29779</v>
      </c>
      <c r="AF253" s="22">
        <v>0</v>
      </c>
      <c r="AG253" s="22">
        <v>129</v>
      </c>
      <c r="AH253" s="22">
        <v>16927</v>
      </c>
      <c r="AI253" s="22">
        <v>953752</v>
      </c>
      <c r="AJ253" s="22">
        <v>2616266</v>
      </c>
      <c r="AK253" s="22">
        <v>174558</v>
      </c>
      <c r="AL253" s="22">
        <v>2441708</v>
      </c>
    </row>
    <row r="254" spans="1:38" x14ac:dyDescent="0.25">
      <c r="A254" s="22" t="s">
        <v>120</v>
      </c>
      <c r="B254" s="22" t="s">
        <v>511</v>
      </c>
      <c r="C254" s="22" t="s">
        <v>626</v>
      </c>
      <c r="D254" s="22" t="s">
        <v>627</v>
      </c>
      <c r="E254" s="22">
        <v>1135696</v>
      </c>
      <c r="F254" s="22">
        <v>0</v>
      </c>
      <c r="G254" s="22">
        <v>520241</v>
      </c>
      <c r="H254" s="22">
        <v>1592846</v>
      </c>
      <c r="I254" s="22">
        <v>0</v>
      </c>
      <c r="J254" s="22">
        <v>0</v>
      </c>
      <c r="K254" s="22">
        <v>0</v>
      </c>
      <c r="L254" s="22">
        <v>0</v>
      </c>
      <c r="M254" s="22">
        <v>3248783</v>
      </c>
      <c r="N254" s="22">
        <v>0</v>
      </c>
      <c r="O254" s="22">
        <v>687326</v>
      </c>
      <c r="P254" s="22">
        <v>62286</v>
      </c>
      <c r="Q254" s="22">
        <v>37746</v>
      </c>
      <c r="R254" s="22">
        <v>0</v>
      </c>
      <c r="S254" s="22">
        <v>318482</v>
      </c>
      <c r="T254" s="22">
        <v>4354623</v>
      </c>
      <c r="U254" s="22">
        <v>547155</v>
      </c>
      <c r="V254" s="22">
        <v>0</v>
      </c>
      <c r="W254" s="22">
        <v>196249</v>
      </c>
      <c r="X254" s="22">
        <v>459322</v>
      </c>
      <c r="Y254" s="22">
        <v>0</v>
      </c>
      <c r="Z254" s="22">
        <v>0</v>
      </c>
      <c r="AA254" s="22">
        <v>0</v>
      </c>
      <c r="AB254" s="22">
        <v>0</v>
      </c>
      <c r="AC254" s="22">
        <v>1202726</v>
      </c>
      <c r="AD254" s="22">
        <v>368486</v>
      </c>
      <c r="AE254" s="22">
        <v>52948</v>
      </c>
      <c r="AF254" s="22">
        <v>0</v>
      </c>
      <c r="AG254" s="22">
        <v>0</v>
      </c>
      <c r="AH254" s="22">
        <v>130168</v>
      </c>
      <c r="AI254" s="22">
        <v>1754328</v>
      </c>
      <c r="AJ254" s="22">
        <v>2600295</v>
      </c>
      <c r="AK254" s="22">
        <v>242583</v>
      </c>
      <c r="AL254" s="22">
        <v>2357712</v>
      </c>
    </row>
    <row r="255" spans="1:38" x14ac:dyDescent="0.25">
      <c r="A255" s="22" t="s">
        <v>120</v>
      </c>
      <c r="B255" s="22" t="s">
        <v>511</v>
      </c>
      <c r="C255" s="22" t="s">
        <v>628</v>
      </c>
      <c r="D255" s="22" t="s">
        <v>629</v>
      </c>
      <c r="E255" s="22">
        <v>1636103</v>
      </c>
      <c r="F255" s="22">
        <v>0</v>
      </c>
      <c r="G255" s="22">
        <v>1592721</v>
      </c>
      <c r="H255" s="22">
        <v>26440</v>
      </c>
      <c r="I255" s="22">
        <v>0</v>
      </c>
      <c r="J255" s="22">
        <v>0</v>
      </c>
      <c r="K255" s="22">
        <v>0</v>
      </c>
      <c r="L255" s="22">
        <v>0</v>
      </c>
      <c r="M255" s="22">
        <v>3255264</v>
      </c>
      <c r="N255" s="22">
        <v>0</v>
      </c>
      <c r="O255" s="22">
        <v>728479</v>
      </c>
      <c r="P255" s="22">
        <v>299104</v>
      </c>
      <c r="Q255" s="22">
        <v>358551</v>
      </c>
      <c r="R255" s="22">
        <v>155214</v>
      </c>
      <c r="S255" s="22">
        <v>111000</v>
      </c>
      <c r="T255" s="22">
        <v>4907612</v>
      </c>
      <c r="U255" s="22">
        <v>792928</v>
      </c>
      <c r="V255" s="22">
        <v>0</v>
      </c>
      <c r="W255" s="22">
        <v>553704</v>
      </c>
      <c r="X255" s="22">
        <v>5345</v>
      </c>
      <c r="Y255" s="22">
        <v>0</v>
      </c>
      <c r="Z255" s="22">
        <v>0</v>
      </c>
      <c r="AA255" s="22">
        <v>0</v>
      </c>
      <c r="AB255" s="22">
        <v>0</v>
      </c>
      <c r="AC255" s="22">
        <v>1351977</v>
      </c>
      <c r="AD255" s="22">
        <v>220579</v>
      </c>
      <c r="AE255" s="22">
        <v>110447</v>
      </c>
      <c r="AF255" s="22">
        <v>0</v>
      </c>
      <c r="AG255" s="22">
        <v>61578</v>
      </c>
      <c r="AH255" s="22">
        <v>23079</v>
      </c>
      <c r="AI255" s="22">
        <v>1767660</v>
      </c>
      <c r="AJ255" s="22">
        <v>3139952</v>
      </c>
      <c r="AK255" s="22">
        <v>356097</v>
      </c>
      <c r="AL255" s="22">
        <v>2783855</v>
      </c>
    </row>
    <row r="256" spans="1:38" x14ac:dyDescent="0.25">
      <c r="A256" s="22" t="s">
        <v>120</v>
      </c>
      <c r="B256" s="22" t="s">
        <v>511</v>
      </c>
      <c r="C256" s="22" t="s">
        <v>630</v>
      </c>
      <c r="D256" s="22" t="s">
        <v>631</v>
      </c>
      <c r="E256" s="22">
        <v>2389007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2389007</v>
      </c>
      <c r="N256" s="22">
        <v>0</v>
      </c>
      <c r="O256" s="22">
        <v>441094</v>
      </c>
      <c r="P256" s="22">
        <v>733350</v>
      </c>
      <c r="Q256" s="22">
        <v>52690</v>
      </c>
      <c r="R256" s="22">
        <v>0</v>
      </c>
      <c r="S256" s="22">
        <v>37991</v>
      </c>
      <c r="T256" s="22">
        <v>3654132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3654132</v>
      </c>
      <c r="AK256" s="22">
        <v>0</v>
      </c>
      <c r="AL256" s="22">
        <v>3654132</v>
      </c>
    </row>
    <row r="257" spans="1:38" x14ac:dyDescent="0.25">
      <c r="A257" s="22" t="s">
        <v>120</v>
      </c>
      <c r="B257" s="22" t="s">
        <v>511</v>
      </c>
      <c r="C257" s="22" t="s">
        <v>632</v>
      </c>
      <c r="D257" s="22" t="s">
        <v>633</v>
      </c>
      <c r="E257" s="22">
        <v>1987181</v>
      </c>
      <c r="F257" s="22">
        <v>0</v>
      </c>
      <c r="G257" s="22">
        <v>1276275</v>
      </c>
      <c r="H257" s="22">
        <v>752814</v>
      </c>
      <c r="I257" s="22">
        <v>55734</v>
      </c>
      <c r="J257" s="22">
        <v>0</v>
      </c>
      <c r="K257" s="22">
        <v>0</v>
      </c>
      <c r="L257" s="22">
        <v>0</v>
      </c>
      <c r="M257" s="22">
        <v>4072004</v>
      </c>
      <c r="N257" s="22">
        <v>0</v>
      </c>
      <c r="O257" s="22">
        <v>349591</v>
      </c>
      <c r="P257" s="22">
        <v>157008</v>
      </c>
      <c r="Q257" s="22">
        <v>145243</v>
      </c>
      <c r="R257" s="22">
        <v>6940</v>
      </c>
      <c r="S257" s="22">
        <v>107933</v>
      </c>
      <c r="T257" s="22">
        <v>4838719</v>
      </c>
      <c r="U257" s="22">
        <v>475779</v>
      </c>
      <c r="V257" s="22">
        <v>0</v>
      </c>
      <c r="W257" s="22">
        <v>411678</v>
      </c>
      <c r="X257" s="22">
        <v>250182</v>
      </c>
      <c r="Y257" s="22">
        <v>38870</v>
      </c>
      <c r="Z257" s="22">
        <v>0</v>
      </c>
      <c r="AA257" s="22">
        <v>0</v>
      </c>
      <c r="AB257" s="22">
        <v>0</v>
      </c>
      <c r="AC257" s="22">
        <v>1176509</v>
      </c>
      <c r="AD257" s="22">
        <v>113703</v>
      </c>
      <c r="AE257" s="22">
        <v>129874</v>
      </c>
      <c r="AF257" s="22">
        <v>0</v>
      </c>
      <c r="AG257" s="22">
        <v>1157</v>
      </c>
      <c r="AH257" s="22">
        <v>44368</v>
      </c>
      <c r="AI257" s="22">
        <v>1465611</v>
      </c>
      <c r="AJ257" s="22">
        <v>3373108</v>
      </c>
      <c r="AK257" s="22">
        <v>486807</v>
      </c>
      <c r="AL257" s="22">
        <v>2886301</v>
      </c>
    </row>
    <row r="258" spans="1:38" x14ac:dyDescent="0.25">
      <c r="A258" s="22" t="s">
        <v>120</v>
      </c>
      <c r="B258" s="22" t="s">
        <v>511</v>
      </c>
      <c r="C258" s="22" t="s">
        <v>634</v>
      </c>
      <c r="D258" s="22" t="s">
        <v>635</v>
      </c>
      <c r="E258" s="22">
        <v>1570345</v>
      </c>
      <c r="F258" s="22">
        <v>0</v>
      </c>
      <c r="G258" s="22">
        <v>130422</v>
      </c>
      <c r="H258" s="22">
        <v>1107414</v>
      </c>
      <c r="I258" s="22">
        <v>0</v>
      </c>
      <c r="J258" s="22">
        <v>0</v>
      </c>
      <c r="K258" s="22">
        <v>0</v>
      </c>
      <c r="L258" s="22">
        <v>0</v>
      </c>
      <c r="M258" s="22">
        <v>2808181</v>
      </c>
      <c r="N258" s="22">
        <v>0</v>
      </c>
      <c r="O258" s="22">
        <v>1645651</v>
      </c>
      <c r="P258" s="22">
        <v>164275</v>
      </c>
      <c r="Q258" s="22">
        <v>126069</v>
      </c>
      <c r="R258" s="22">
        <v>245312</v>
      </c>
      <c r="S258" s="22">
        <v>102032</v>
      </c>
      <c r="T258" s="22">
        <v>5091520</v>
      </c>
      <c r="U258" s="22">
        <v>817037</v>
      </c>
      <c r="V258" s="22">
        <v>0</v>
      </c>
      <c r="W258" s="22">
        <v>32455</v>
      </c>
      <c r="X258" s="22">
        <v>492520</v>
      </c>
      <c r="Y258" s="22">
        <v>0</v>
      </c>
      <c r="Z258" s="22">
        <v>0</v>
      </c>
      <c r="AA258" s="22">
        <v>0</v>
      </c>
      <c r="AB258" s="22">
        <v>0</v>
      </c>
      <c r="AC258" s="22">
        <v>1342012</v>
      </c>
      <c r="AD258" s="22">
        <v>699307</v>
      </c>
      <c r="AE258" s="22">
        <v>52165</v>
      </c>
      <c r="AF258" s="22">
        <v>0</v>
      </c>
      <c r="AG258" s="22">
        <v>9812</v>
      </c>
      <c r="AH258" s="22">
        <v>31326</v>
      </c>
      <c r="AI258" s="22">
        <v>2134622</v>
      </c>
      <c r="AJ258" s="22">
        <v>2956898</v>
      </c>
      <c r="AK258" s="22">
        <v>569099</v>
      </c>
      <c r="AL258" s="22">
        <v>2387799</v>
      </c>
    </row>
    <row r="259" spans="1:38" x14ac:dyDescent="0.25">
      <c r="A259" s="22" t="s">
        <v>120</v>
      </c>
      <c r="B259" s="22" t="s">
        <v>511</v>
      </c>
      <c r="C259" s="22" t="s">
        <v>636</v>
      </c>
      <c r="D259" s="22" t="s">
        <v>637</v>
      </c>
      <c r="E259" s="22">
        <v>1424344</v>
      </c>
      <c r="F259" s="22">
        <v>0</v>
      </c>
      <c r="G259" s="22">
        <v>877635</v>
      </c>
      <c r="H259" s="22">
        <v>1234988</v>
      </c>
      <c r="I259" s="22">
        <v>0</v>
      </c>
      <c r="J259" s="22">
        <v>0</v>
      </c>
      <c r="K259" s="22">
        <v>0</v>
      </c>
      <c r="L259" s="22">
        <v>0</v>
      </c>
      <c r="M259" s="22">
        <v>3536967</v>
      </c>
      <c r="N259" s="22">
        <v>0</v>
      </c>
      <c r="O259" s="22">
        <v>575856</v>
      </c>
      <c r="P259" s="22">
        <v>260670</v>
      </c>
      <c r="Q259" s="22">
        <v>1408393</v>
      </c>
      <c r="R259" s="22">
        <v>107878</v>
      </c>
      <c r="S259" s="22">
        <v>59421</v>
      </c>
      <c r="T259" s="22">
        <v>5949185</v>
      </c>
      <c r="U259" s="22">
        <v>1194884</v>
      </c>
      <c r="V259" s="22">
        <v>0</v>
      </c>
      <c r="W259" s="22">
        <v>447595</v>
      </c>
      <c r="X259" s="22">
        <v>305234</v>
      </c>
      <c r="Y259" s="22">
        <v>0</v>
      </c>
      <c r="Z259" s="22">
        <v>0</v>
      </c>
      <c r="AA259" s="22">
        <v>0</v>
      </c>
      <c r="AB259" s="22">
        <v>0</v>
      </c>
      <c r="AC259" s="22">
        <v>1947713</v>
      </c>
      <c r="AD259" s="22">
        <v>236660</v>
      </c>
      <c r="AE259" s="22">
        <v>142849</v>
      </c>
      <c r="AF259" s="22">
        <v>0</v>
      </c>
      <c r="AG259" s="22">
        <v>65270</v>
      </c>
      <c r="AH259" s="22">
        <v>31868</v>
      </c>
      <c r="AI259" s="22">
        <v>2424360</v>
      </c>
      <c r="AJ259" s="22">
        <v>3524825</v>
      </c>
      <c r="AK259" s="22">
        <v>479630</v>
      </c>
      <c r="AL259" s="22">
        <v>3045195</v>
      </c>
    </row>
    <row r="260" spans="1:38" x14ac:dyDescent="0.25">
      <c r="A260" s="22" t="s">
        <v>120</v>
      </c>
      <c r="B260" s="22" t="s">
        <v>511</v>
      </c>
      <c r="C260" s="22" t="s">
        <v>638</v>
      </c>
      <c r="D260" s="22" t="s">
        <v>639</v>
      </c>
      <c r="E260" s="22">
        <v>460052</v>
      </c>
      <c r="F260" s="22">
        <v>0</v>
      </c>
      <c r="G260" s="22">
        <v>1296317</v>
      </c>
      <c r="H260" s="22">
        <v>113748</v>
      </c>
      <c r="I260" s="22">
        <v>0</v>
      </c>
      <c r="J260" s="22">
        <v>0</v>
      </c>
      <c r="K260" s="22">
        <v>0</v>
      </c>
      <c r="L260" s="22">
        <v>0</v>
      </c>
      <c r="M260" s="22">
        <v>1870117</v>
      </c>
      <c r="N260" s="22">
        <v>0</v>
      </c>
      <c r="O260" s="22">
        <v>42251</v>
      </c>
      <c r="P260" s="22">
        <v>62908</v>
      </c>
      <c r="Q260" s="22">
        <v>54466</v>
      </c>
      <c r="R260" s="22">
        <v>73654</v>
      </c>
      <c r="S260" s="22">
        <v>23597</v>
      </c>
      <c r="T260" s="22">
        <v>2126993</v>
      </c>
      <c r="U260" s="22">
        <v>309911</v>
      </c>
      <c r="V260" s="22">
        <v>0</v>
      </c>
      <c r="W260" s="22">
        <v>454296</v>
      </c>
      <c r="X260" s="22">
        <v>34016</v>
      </c>
      <c r="Y260" s="22">
        <v>0</v>
      </c>
      <c r="Z260" s="22">
        <v>0</v>
      </c>
      <c r="AA260" s="22">
        <v>0</v>
      </c>
      <c r="AB260" s="22">
        <v>0</v>
      </c>
      <c r="AC260" s="22">
        <v>798223</v>
      </c>
      <c r="AD260" s="22">
        <v>19055</v>
      </c>
      <c r="AE260" s="22">
        <v>48908</v>
      </c>
      <c r="AF260" s="22">
        <v>0</v>
      </c>
      <c r="AG260" s="22">
        <v>66374</v>
      </c>
      <c r="AH260" s="22">
        <v>23597</v>
      </c>
      <c r="AI260" s="22">
        <v>956157</v>
      </c>
      <c r="AJ260" s="22">
        <v>1170836</v>
      </c>
      <c r="AK260" s="22">
        <v>51348</v>
      </c>
      <c r="AL260" s="22">
        <v>1119488</v>
      </c>
    </row>
    <row r="261" spans="1:38" x14ac:dyDescent="0.25">
      <c r="A261" s="22" t="s">
        <v>120</v>
      </c>
      <c r="B261" s="22" t="s">
        <v>511</v>
      </c>
      <c r="C261" s="22" t="s">
        <v>640</v>
      </c>
      <c r="D261" s="22" t="s">
        <v>641</v>
      </c>
      <c r="E261" s="22">
        <v>634099</v>
      </c>
      <c r="F261" s="22">
        <v>0</v>
      </c>
      <c r="G261" s="22">
        <v>1010305</v>
      </c>
      <c r="H261" s="22">
        <v>561418</v>
      </c>
      <c r="I261" s="22">
        <v>430952</v>
      </c>
      <c r="J261" s="22">
        <v>0</v>
      </c>
      <c r="K261" s="22">
        <v>0</v>
      </c>
      <c r="L261" s="22">
        <v>0</v>
      </c>
      <c r="M261" s="22">
        <v>2636774</v>
      </c>
      <c r="N261" s="22">
        <v>0</v>
      </c>
      <c r="O261" s="22">
        <v>522052</v>
      </c>
      <c r="P261" s="22">
        <v>259221</v>
      </c>
      <c r="Q261" s="22">
        <v>91485</v>
      </c>
      <c r="R261" s="22">
        <v>0</v>
      </c>
      <c r="S261" s="22">
        <v>63111</v>
      </c>
      <c r="T261" s="22">
        <v>3572643</v>
      </c>
      <c r="U261" s="22">
        <v>481444</v>
      </c>
      <c r="V261" s="22">
        <v>0</v>
      </c>
      <c r="W261" s="22">
        <v>293282</v>
      </c>
      <c r="X261" s="22">
        <v>201492</v>
      </c>
      <c r="Y261" s="22">
        <v>128228</v>
      </c>
      <c r="Z261" s="22">
        <v>0</v>
      </c>
      <c r="AA261" s="22">
        <v>0</v>
      </c>
      <c r="AB261" s="22">
        <v>0</v>
      </c>
      <c r="AC261" s="22">
        <v>1104446</v>
      </c>
      <c r="AD261" s="22">
        <v>208620</v>
      </c>
      <c r="AE261" s="22">
        <v>118656</v>
      </c>
      <c r="AF261" s="22">
        <v>0</v>
      </c>
      <c r="AG261" s="22">
        <v>0</v>
      </c>
      <c r="AH261" s="22">
        <v>43284</v>
      </c>
      <c r="AI261" s="22">
        <v>1475006</v>
      </c>
      <c r="AJ261" s="22">
        <v>2097637</v>
      </c>
      <c r="AK261" s="22">
        <v>0</v>
      </c>
      <c r="AL261" s="22">
        <v>2097637</v>
      </c>
    </row>
    <row r="262" spans="1:38" x14ac:dyDescent="0.25">
      <c r="A262" s="22" t="s">
        <v>120</v>
      </c>
      <c r="B262" s="22" t="s">
        <v>511</v>
      </c>
      <c r="C262" s="22" t="s">
        <v>642</v>
      </c>
      <c r="D262" s="22" t="s">
        <v>643</v>
      </c>
      <c r="E262" s="22">
        <v>931100</v>
      </c>
      <c r="F262" s="22">
        <v>0</v>
      </c>
      <c r="G262" s="22">
        <v>1442581</v>
      </c>
      <c r="H262" s="22">
        <v>650190</v>
      </c>
      <c r="I262" s="22">
        <v>0</v>
      </c>
      <c r="J262" s="22">
        <v>0</v>
      </c>
      <c r="K262" s="22">
        <v>0</v>
      </c>
      <c r="L262" s="22">
        <v>0</v>
      </c>
      <c r="M262" s="22">
        <v>3023871</v>
      </c>
      <c r="N262" s="22">
        <v>0</v>
      </c>
      <c r="O262" s="22">
        <v>209061</v>
      </c>
      <c r="P262" s="22">
        <v>387295</v>
      </c>
      <c r="Q262" s="22">
        <v>37010</v>
      </c>
      <c r="R262" s="22">
        <v>0</v>
      </c>
      <c r="S262" s="22">
        <v>192684</v>
      </c>
      <c r="T262" s="22">
        <v>3849921</v>
      </c>
      <c r="U262" s="22">
        <v>406729</v>
      </c>
      <c r="V262" s="22">
        <v>0</v>
      </c>
      <c r="W262" s="22">
        <v>471527</v>
      </c>
      <c r="X262" s="22">
        <v>218821</v>
      </c>
      <c r="Y262" s="22">
        <v>0</v>
      </c>
      <c r="Z262" s="22">
        <v>0</v>
      </c>
      <c r="AA262" s="22">
        <v>0</v>
      </c>
      <c r="AB262" s="22">
        <v>0</v>
      </c>
      <c r="AC262" s="22">
        <v>1097077</v>
      </c>
      <c r="AD262" s="22">
        <v>74568</v>
      </c>
      <c r="AE262" s="22">
        <v>110511</v>
      </c>
      <c r="AF262" s="22">
        <v>0</v>
      </c>
      <c r="AG262" s="22">
        <v>0</v>
      </c>
      <c r="AH262" s="22">
        <v>78225</v>
      </c>
      <c r="AI262" s="22">
        <v>1360381</v>
      </c>
      <c r="AJ262" s="22">
        <v>2489540</v>
      </c>
      <c r="AK262" s="22">
        <v>342159</v>
      </c>
      <c r="AL262" s="22">
        <v>2147381</v>
      </c>
    </row>
    <row r="263" spans="1:38" x14ac:dyDescent="0.25">
      <c r="A263" s="22" t="s">
        <v>120</v>
      </c>
      <c r="B263" s="22" t="s">
        <v>511</v>
      </c>
      <c r="C263" s="22" t="s">
        <v>644</v>
      </c>
      <c r="D263" s="22" t="s">
        <v>645</v>
      </c>
      <c r="E263" s="22">
        <v>4325407</v>
      </c>
      <c r="F263" s="22">
        <v>0</v>
      </c>
      <c r="G263" s="22">
        <v>1013016</v>
      </c>
      <c r="H263" s="22">
        <v>1854993</v>
      </c>
      <c r="I263" s="22">
        <v>128349</v>
      </c>
      <c r="J263" s="22">
        <v>0</v>
      </c>
      <c r="K263" s="22">
        <v>0</v>
      </c>
      <c r="L263" s="22">
        <v>0</v>
      </c>
      <c r="M263" s="22">
        <v>7321765</v>
      </c>
      <c r="N263" s="22">
        <v>0</v>
      </c>
      <c r="O263" s="22">
        <v>6105827</v>
      </c>
      <c r="P263" s="22">
        <v>737759</v>
      </c>
      <c r="Q263" s="22">
        <v>403118</v>
      </c>
      <c r="R263" s="22">
        <v>370118</v>
      </c>
      <c r="S263" s="22">
        <v>177381</v>
      </c>
      <c r="T263" s="22">
        <v>15115968</v>
      </c>
      <c r="U263" s="22">
        <v>1583663</v>
      </c>
      <c r="V263" s="22">
        <v>0</v>
      </c>
      <c r="W263" s="22">
        <v>546950</v>
      </c>
      <c r="X263" s="22">
        <v>973007</v>
      </c>
      <c r="Y263" s="22">
        <v>71875</v>
      </c>
      <c r="Z263" s="22">
        <v>0</v>
      </c>
      <c r="AA263" s="22">
        <v>0</v>
      </c>
      <c r="AB263" s="22">
        <v>0</v>
      </c>
      <c r="AC263" s="22">
        <v>3175495</v>
      </c>
      <c r="AD263" s="22">
        <v>2335152</v>
      </c>
      <c r="AE263" s="22">
        <v>496226</v>
      </c>
      <c r="AF263" s="22">
        <v>0</v>
      </c>
      <c r="AG263" s="22">
        <v>120332</v>
      </c>
      <c r="AH263" s="22">
        <v>167001</v>
      </c>
      <c r="AI263" s="22">
        <v>6294206</v>
      </c>
      <c r="AJ263" s="22">
        <v>8821762</v>
      </c>
      <c r="AK263" s="22">
        <v>39851</v>
      </c>
      <c r="AL263" s="22">
        <v>8781911</v>
      </c>
    </row>
    <row r="264" spans="1:38" x14ac:dyDescent="0.25">
      <c r="A264" s="22" t="s">
        <v>120</v>
      </c>
      <c r="B264" s="22" t="s">
        <v>511</v>
      </c>
      <c r="C264" s="22" t="s">
        <v>646</v>
      </c>
      <c r="D264" s="22" t="s">
        <v>647</v>
      </c>
      <c r="E264" s="22">
        <v>6304969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6304969</v>
      </c>
      <c r="N264" s="22">
        <v>0</v>
      </c>
      <c r="O264" s="22">
        <v>1234613</v>
      </c>
      <c r="P264" s="22">
        <v>114585</v>
      </c>
      <c r="Q264" s="22">
        <v>169242</v>
      </c>
      <c r="R264" s="22">
        <v>33753</v>
      </c>
      <c r="S264" s="22">
        <v>111067</v>
      </c>
      <c r="T264" s="22">
        <v>7968229</v>
      </c>
      <c r="U264" s="22">
        <v>3340065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3340065</v>
      </c>
      <c r="AD264" s="22">
        <v>578668</v>
      </c>
      <c r="AE264" s="22">
        <v>33515</v>
      </c>
      <c r="AF264" s="22">
        <v>0</v>
      </c>
      <c r="AG264" s="22">
        <v>17035</v>
      </c>
      <c r="AH264" s="22">
        <v>84179</v>
      </c>
      <c r="AI264" s="22">
        <v>4053462</v>
      </c>
      <c r="AJ264" s="22">
        <v>3914767</v>
      </c>
      <c r="AK264" s="22">
        <v>162850</v>
      </c>
      <c r="AL264" s="22">
        <v>3751917</v>
      </c>
    </row>
    <row r="265" spans="1:38" x14ac:dyDescent="0.25">
      <c r="A265" s="22" t="s">
        <v>120</v>
      </c>
      <c r="B265" s="22" t="s">
        <v>511</v>
      </c>
      <c r="C265" s="22" t="s">
        <v>648</v>
      </c>
      <c r="D265" s="22" t="s">
        <v>649</v>
      </c>
      <c r="E265" s="22">
        <v>427191</v>
      </c>
      <c r="F265" s="22">
        <v>0</v>
      </c>
      <c r="G265" s="22">
        <v>1419422</v>
      </c>
      <c r="H265" s="22">
        <v>332419</v>
      </c>
      <c r="I265" s="22">
        <v>0</v>
      </c>
      <c r="J265" s="22">
        <v>0</v>
      </c>
      <c r="K265" s="22">
        <v>0</v>
      </c>
      <c r="L265" s="22">
        <v>0</v>
      </c>
      <c r="M265" s="22">
        <v>2179032</v>
      </c>
      <c r="N265" s="22">
        <v>0</v>
      </c>
      <c r="O265" s="22">
        <v>40333</v>
      </c>
      <c r="P265" s="22">
        <v>25278</v>
      </c>
      <c r="Q265" s="22">
        <v>27842</v>
      </c>
      <c r="R265" s="22">
        <v>4585</v>
      </c>
      <c r="S265" s="22">
        <v>59487</v>
      </c>
      <c r="T265" s="22">
        <v>2336557</v>
      </c>
      <c r="U265" s="22">
        <v>241973</v>
      </c>
      <c r="V265" s="22">
        <v>0</v>
      </c>
      <c r="W265" s="22">
        <v>550607</v>
      </c>
      <c r="X265" s="22">
        <v>332419</v>
      </c>
      <c r="Y265" s="22">
        <v>0</v>
      </c>
      <c r="Z265" s="22">
        <v>0</v>
      </c>
      <c r="AA265" s="22">
        <v>0</v>
      </c>
      <c r="AB265" s="22">
        <v>0</v>
      </c>
      <c r="AC265" s="22">
        <v>1124999</v>
      </c>
      <c r="AD265" s="22">
        <v>12650</v>
      </c>
      <c r="AE265" s="22">
        <v>15126</v>
      </c>
      <c r="AF265" s="22">
        <v>0</v>
      </c>
      <c r="AG265" s="22">
        <v>458</v>
      </c>
      <c r="AH265" s="22">
        <v>40059</v>
      </c>
      <c r="AI265" s="22">
        <v>1193292</v>
      </c>
      <c r="AJ265" s="22">
        <v>1143265</v>
      </c>
      <c r="AK265" s="22">
        <v>184652</v>
      </c>
      <c r="AL265" s="22">
        <v>958613</v>
      </c>
    </row>
    <row r="266" spans="1:38" x14ac:dyDescent="0.25">
      <c r="A266" s="22" t="s">
        <v>120</v>
      </c>
      <c r="B266" s="22" t="s">
        <v>511</v>
      </c>
      <c r="C266" s="22" t="s">
        <v>650</v>
      </c>
      <c r="D266" s="22" t="s">
        <v>651</v>
      </c>
      <c r="E266" s="22">
        <v>1039056</v>
      </c>
      <c r="F266" s="22">
        <v>0</v>
      </c>
      <c r="G266" s="22">
        <v>2203918</v>
      </c>
      <c r="H266" s="22">
        <v>454562</v>
      </c>
      <c r="I266" s="22">
        <v>0</v>
      </c>
      <c r="J266" s="22">
        <v>0</v>
      </c>
      <c r="K266" s="22">
        <v>0</v>
      </c>
      <c r="L266" s="22">
        <v>0</v>
      </c>
      <c r="M266" s="22">
        <v>3697536</v>
      </c>
      <c r="N266" s="22">
        <v>0</v>
      </c>
      <c r="O266" s="22">
        <v>131252</v>
      </c>
      <c r="P266" s="22">
        <v>147256</v>
      </c>
      <c r="Q266" s="22">
        <v>62040</v>
      </c>
      <c r="R266" s="22">
        <v>20237</v>
      </c>
      <c r="S266" s="22">
        <v>313188</v>
      </c>
      <c r="T266" s="22">
        <v>4371509</v>
      </c>
      <c r="U266" s="22">
        <v>877405</v>
      </c>
      <c r="V266" s="22">
        <v>0</v>
      </c>
      <c r="W266" s="22">
        <v>241651</v>
      </c>
      <c r="X266" s="22">
        <v>306314</v>
      </c>
      <c r="Y266" s="22">
        <v>0</v>
      </c>
      <c r="Z266" s="22">
        <v>0</v>
      </c>
      <c r="AA266" s="22">
        <v>0</v>
      </c>
      <c r="AB266" s="22">
        <v>0</v>
      </c>
      <c r="AC266" s="22">
        <v>1425370</v>
      </c>
      <c r="AD266" s="22">
        <v>48402</v>
      </c>
      <c r="AE266" s="22">
        <v>109133</v>
      </c>
      <c r="AF266" s="22">
        <v>0</v>
      </c>
      <c r="AG266" s="22">
        <v>20237</v>
      </c>
      <c r="AH266" s="22">
        <v>0</v>
      </c>
      <c r="AI266" s="22">
        <v>1603142</v>
      </c>
      <c r="AJ266" s="22">
        <v>2768367</v>
      </c>
      <c r="AK266" s="22">
        <v>0</v>
      </c>
      <c r="AL266" s="22">
        <v>2768367</v>
      </c>
    </row>
    <row r="267" spans="1:38" x14ac:dyDescent="0.25">
      <c r="A267" s="22" t="s">
        <v>120</v>
      </c>
      <c r="B267" s="22" t="s">
        <v>511</v>
      </c>
      <c r="C267" s="22" t="s">
        <v>652</v>
      </c>
      <c r="D267" s="22" t="s">
        <v>653</v>
      </c>
      <c r="E267" s="22">
        <v>166104</v>
      </c>
      <c r="F267" s="22">
        <v>0</v>
      </c>
      <c r="G267" s="22">
        <v>2937395</v>
      </c>
      <c r="H267" s="22">
        <v>519540</v>
      </c>
      <c r="I267" s="22">
        <v>0</v>
      </c>
      <c r="J267" s="22">
        <v>0</v>
      </c>
      <c r="K267" s="22">
        <v>0</v>
      </c>
      <c r="L267" s="22">
        <v>0</v>
      </c>
      <c r="M267" s="22">
        <v>3623039</v>
      </c>
      <c r="N267" s="22">
        <v>0</v>
      </c>
      <c r="O267" s="22">
        <v>323537</v>
      </c>
      <c r="P267" s="22">
        <v>331337</v>
      </c>
      <c r="Q267" s="22">
        <v>33179</v>
      </c>
      <c r="R267" s="22">
        <v>0</v>
      </c>
      <c r="S267" s="22">
        <v>314087</v>
      </c>
      <c r="T267" s="22">
        <v>4625179</v>
      </c>
      <c r="U267" s="22">
        <v>162097</v>
      </c>
      <c r="V267" s="22">
        <v>0</v>
      </c>
      <c r="W267" s="22">
        <v>341325</v>
      </c>
      <c r="X267" s="22">
        <v>221324</v>
      </c>
      <c r="Y267" s="22">
        <v>0</v>
      </c>
      <c r="Z267" s="22">
        <v>0</v>
      </c>
      <c r="AA267" s="22">
        <v>0</v>
      </c>
      <c r="AB267" s="22">
        <v>0</v>
      </c>
      <c r="AC267" s="22">
        <v>724746</v>
      </c>
      <c r="AD267" s="22">
        <v>96051</v>
      </c>
      <c r="AE267" s="22">
        <v>70035</v>
      </c>
      <c r="AF267" s="22">
        <v>0</v>
      </c>
      <c r="AG267" s="22">
        <v>0</v>
      </c>
      <c r="AH267" s="22">
        <v>58161</v>
      </c>
      <c r="AI267" s="22">
        <v>948993</v>
      </c>
      <c r="AJ267" s="22">
        <v>3676186</v>
      </c>
      <c r="AK267" s="22">
        <v>0</v>
      </c>
      <c r="AL267" s="22">
        <v>3676186</v>
      </c>
    </row>
    <row r="268" spans="1:38" x14ac:dyDescent="0.25">
      <c r="A268" s="22" t="s">
        <v>120</v>
      </c>
      <c r="B268" s="22" t="s">
        <v>511</v>
      </c>
      <c r="C268" s="22" t="s">
        <v>654</v>
      </c>
      <c r="D268" s="22" t="s">
        <v>655</v>
      </c>
      <c r="E268" s="22">
        <v>518005</v>
      </c>
      <c r="F268" s="22">
        <v>0</v>
      </c>
      <c r="G268" s="22">
        <v>1241311</v>
      </c>
      <c r="H268" s="22">
        <v>462706</v>
      </c>
      <c r="I268" s="22">
        <v>0</v>
      </c>
      <c r="J268" s="22">
        <v>0</v>
      </c>
      <c r="K268" s="22">
        <v>0</v>
      </c>
      <c r="L268" s="22">
        <v>0</v>
      </c>
      <c r="M268" s="22">
        <v>2222022</v>
      </c>
      <c r="N268" s="22">
        <v>0</v>
      </c>
      <c r="O268" s="22">
        <v>378351</v>
      </c>
      <c r="P268" s="22">
        <v>114361</v>
      </c>
      <c r="Q268" s="22">
        <v>44658</v>
      </c>
      <c r="R268" s="22">
        <v>0</v>
      </c>
      <c r="S268" s="22">
        <v>68806</v>
      </c>
      <c r="T268" s="22">
        <v>2828198</v>
      </c>
      <c r="U268" s="22">
        <v>362092</v>
      </c>
      <c r="V268" s="22">
        <v>0</v>
      </c>
      <c r="W268" s="22">
        <v>658152</v>
      </c>
      <c r="X268" s="22">
        <v>354046</v>
      </c>
      <c r="Y268" s="22">
        <v>0</v>
      </c>
      <c r="Z268" s="22">
        <v>0</v>
      </c>
      <c r="AA268" s="22">
        <v>0</v>
      </c>
      <c r="AB268" s="22">
        <v>0</v>
      </c>
      <c r="AC268" s="22">
        <v>1374290</v>
      </c>
      <c r="AD268" s="22">
        <v>85373</v>
      </c>
      <c r="AE268" s="22">
        <v>63203</v>
      </c>
      <c r="AF268" s="22">
        <v>0</v>
      </c>
      <c r="AG268" s="22">
        <v>0</v>
      </c>
      <c r="AH268" s="22">
        <v>35306</v>
      </c>
      <c r="AI268" s="22">
        <v>1558172</v>
      </c>
      <c r="AJ268" s="22">
        <v>1270026</v>
      </c>
      <c r="AK268" s="22">
        <v>70282</v>
      </c>
      <c r="AL268" s="22">
        <v>1199744</v>
      </c>
    </row>
    <row r="269" spans="1:38" x14ac:dyDescent="0.25">
      <c r="A269" s="22" t="s">
        <v>120</v>
      </c>
      <c r="B269" s="22" t="s">
        <v>511</v>
      </c>
      <c r="C269" s="22" t="s">
        <v>656</v>
      </c>
      <c r="D269" s="22" t="s">
        <v>657</v>
      </c>
      <c r="E269" s="22">
        <v>289849</v>
      </c>
      <c r="F269" s="22">
        <v>0</v>
      </c>
      <c r="G269" s="22">
        <v>0</v>
      </c>
      <c r="H269" s="22">
        <v>306130</v>
      </c>
      <c r="I269" s="22">
        <v>0</v>
      </c>
      <c r="J269" s="22">
        <v>0</v>
      </c>
      <c r="K269" s="22">
        <v>0</v>
      </c>
      <c r="L269" s="22">
        <v>0</v>
      </c>
      <c r="M269" s="22">
        <v>595979</v>
      </c>
      <c r="N269" s="22">
        <v>0</v>
      </c>
      <c r="O269" s="22">
        <v>114622</v>
      </c>
      <c r="P269" s="22">
        <v>136910</v>
      </c>
      <c r="Q269" s="22">
        <v>8569</v>
      </c>
      <c r="R269" s="22">
        <v>11720</v>
      </c>
      <c r="S269" s="22">
        <v>14500</v>
      </c>
      <c r="T269" s="22">
        <v>882300</v>
      </c>
      <c r="U269" s="22">
        <v>222487</v>
      </c>
      <c r="V269" s="22">
        <v>0</v>
      </c>
      <c r="W269" s="22">
        <v>0</v>
      </c>
      <c r="X269" s="22">
        <v>98098</v>
      </c>
      <c r="Y269" s="22">
        <v>0</v>
      </c>
      <c r="Z269" s="22">
        <v>0</v>
      </c>
      <c r="AA269" s="22">
        <v>0</v>
      </c>
      <c r="AB269" s="22">
        <v>0</v>
      </c>
      <c r="AC269" s="22">
        <v>320585</v>
      </c>
      <c r="AD269" s="22">
        <v>34007</v>
      </c>
      <c r="AE269" s="22">
        <v>41408</v>
      </c>
      <c r="AF269" s="22">
        <v>0</v>
      </c>
      <c r="AG269" s="22">
        <v>1751</v>
      </c>
      <c r="AH269" s="22">
        <v>14500</v>
      </c>
      <c r="AI269" s="22">
        <v>412251</v>
      </c>
      <c r="AJ269" s="22">
        <v>470049</v>
      </c>
      <c r="AK269" s="22">
        <v>0</v>
      </c>
      <c r="AL269" s="22">
        <v>470049</v>
      </c>
    </row>
    <row r="270" spans="1:38" x14ac:dyDescent="0.25">
      <c r="A270" s="22" t="s">
        <v>120</v>
      </c>
      <c r="B270" s="22" t="s">
        <v>511</v>
      </c>
      <c r="C270" s="22" t="s">
        <v>658</v>
      </c>
      <c r="D270" s="22" t="s">
        <v>659</v>
      </c>
      <c r="E270" s="22">
        <v>1850575</v>
      </c>
      <c r="F270" s="22">
        <v>0</v>
      </c>
      <c r="G270" s="22">
        <v>1494017</v>
      </c>
      <c r="H270" s="22">
        <v>464952</v>
      </c>
      <c r="I270" s="22">
        <v>0</v>
      </c>
      <c r="J270" s="22">
        <v>0</v>
      </c>
      <c r="K270" s="22">
        <v>0</v>
      </c>
      <c r="L270" s="22">
        <v>0</v>
      </c>
      <c r="M270" s="22">
        <v>3809544</v>
      </c>
      <c r="N270" s="22">
        <v>0</v>
      </c>
      <c r="O270" s="22">
        <v>266454</v>
      </c>
      <c r="P270" s="22">
        <v>266037</v>
      </c>
      <c r="Q270" s="22">
        <v>607322</v>
      </c>
      <c r="R270" s="22">
        <v>113158</v>
      </c>
      <c r="S270" s="22">
        <v>109588</v>
      </c>
      <c r="T270" s="22">
        <v>5172103</v>
      </c>
      <c r="U270" s="22">
        <v>738488</v>
      </c>
      <c r="V270" s="22">
        <v>0</v>
      </c>
      <c r="W270" s="22">
        <v>445547</v>
      </c>
      <c r="X270" s="22">
        <v>251325</v>
      </c>
      <c r="Y270" s="22">
        <v>0</v>
      </c>
      <c r="Z270" s="22">
        <v>0</v>
      </c>
      <c r="AA270" s="22">
        <v>0</v>
      </c>
      <c r="AB270" s="22">
        <v>0</v>
      </c>
      <c r="AC270" s="22">
        <v>1435360</v>
      </c>
      <c r="AD270" s="22">
        <v>150641</v>
      </c>
      <c r="AE270" s="22">
        <v>126518</v>
      </c>
      <c r="AF270" s="22">
        <v>0</v>
      </c>
      <c r="AG270" s="22">
        <v>29656</v>
      </c>
      <c r="AH270" s="22">
        <v>77444</v>
      </c>
      <c r="AI270" s="22">
        <v>1819619</v>
      </c>
      <c r="AJ270" s="22">
        <v>3352484</v>
      </c>
      <c r="AK270" s="22">
        <v>258026</v>
      </c>
      <c r="AL270" s="22">
        <v>3094458</v>
      </c>
    </row>
    <row r="271" spans="1:38" x14ac:dyDescent="0.25">
      <c r="A271" s="22" t="s">
        <v>120</v>
      </c>
      <c r="B271" s="22" t="s">
        <v>511</v>
      </c>
      <c r="C271" s="22" t="s">
        <v>660</v>
      </c>
      <c r="D271" s="22" t="s">
        <v>661</v>
      </c>
      <c r="E271" s="22">
        <v>3060090</v>
      </c>
      <c r="F271" s="22">
        <v>0</v>
      </c>
      <c r="G271" s="22">
        <v>8040468</v>
      </c>
      <c r="H271" s="22">
        <v>677916</v>
      </c>
      <c r="I271" s="22">
        <v>0</v>
      </c>
      <c r="J271" s="22">
        <v>0</v>
      </c>
      <c r="K271" s="22">
        <v>0</v>
      </c>
      <c r="L271" s="22">
        <v>0</v>
      </c>
      <c r="M271" s="22">
        <v>11778474</v>
      </c>
      <c r="N271" s="22">
        <v>0</v>
      </c>
      <c r="O271" s="22">
        <v>1845000</v>
      </c>
      <c r="P271" s="22">
        <v>162222</v>
      </c>
      <c r="Q271" s="22">
        <v>481030</v>
      </c>
      <c r="R271" s="22">
        <v>310140</v>
      </c>
      <c r="S271" s="22">
        <v>78350</v>
      </c>
      <c r="T271" s="22">
        <v>14655216</v>
      </c>
      <c r="U271" s="22">
        <v>1791061</v>
      </c>
      <c r="V271" s="22">
        <v>0</v>
      </c>
      <c r="W271" s="22">
        <v>1656333</v>
      </c>
      <c r="X271" s="22">
        <v>254072</v>
      </c>
      <c r="Y271" s="22">
        <v>0</v>
      </c>
      <c r="Z271" s="22">
        <v>0</v>
      </c>
      <c r="AA271" s="22">
        <v>0</v>
      </c>
      <c r="AB271" s="22">
        <v>0</v>
      </c>
      <c r="AC271" s="22">
        <v>3701466</v>
      </c>
      <c r="AD271" s="22">
        <v>848200</v>
      </c>
      <c r="AE271" s="22">
        <v>43956</v>
      </c>
      <c r="AF271" s="22">
        <v>0</v>
      </c>
      <c r="AG271" s="22">
        <v>61459</v>
      </c>
      <c r="AH271" s="22">
        <v>41675</v>
      </c>
      <c r="AI271" s="22">
        <v>4696756</v>
      </c>
      <c r="AJ271" s="22">
        <v>9958460</v>
      </c>
      <c r="AK271" s="22">
        <v>435866</v>
      </c>
      <c r="AL271" s="22">
        <v>9522594</v>
      </c>
    </row>
    <row r="272" spans="1:38" x14ac:dyDescent="0.25">
      <c r="A272" s="22" t="s">
        <v>120</v>
      </c>
      <c r="B272" s="22" t="s">
        <v>511</v>
      </c>
      <c r="C272" s="22" t="s">
        <v>662</v>
      </c>
      <c r="D272" s="22" t="s">
        <v>663</v>
      </c>
      <c r="E272" s="22">
        <v>1095023</v>
      </c>
      <c r="F272" s="22">
        <v>0</v>
      </c>
      <c r="G272" s="22">
        <v>923787</v>
      </c>
      <c r="H272" s="22">
        <v>2354394</v>
      </c>
      <c r="I272" s="22">
        <v>0</v>
      </c>
      <c r="J272" s="22">
        <v>0</v>
      </c>
      <c r="K272" s="22">
        <v>0</v>
      </c>
      <c r="L272" s="22">
        <v>0</v>
      </c>
      <c r="M272" s="22">
        <v>4373204</v>
      </c>
      <c r="N272" s="22">
        <v>0</v>
      </c>
      <c r="O272" s="22">
        <v>461393</v>
      </c>
      <c r="P272" s="22">
        <v>132260</v>
      </c>
      <c r="Q272" s="22">
        <v>60987</v>
      </c>
      <c r="R272" s="22">
        <v>140129</v>
      </c>
      <c r="S272" s="22">
        <v>31606</v>
      </c>
      <c r="T272" s="22">
        <v>5199579</v>
      </c>
      <c r="U272" s="22">
        <v>866001</v>
      </c>
      <c r="V272" s="22">
        <v>0</v>
      </c>
      <c r="W272" s="22">
        <v>376873</v>
      </c>
      <c r="X272" s="22">
        <v>1045883</v>
      </c>
      <c r="Y272" s="22">
        <v>0</v>
      </c>
      <c r="Z272" s="22">
        <v>0</v>
      </c>
      <c r="AA272" s="22">
        <v>0</v>
      </c>
      <c r="AB272" s="22">
        <v>0</v>
      </c>
      <c r="AC272" s="22">
        <v>2288757</v>
      </c>
      <c r="AD272" s="22">
        <v>205685</v>
      </c>
      <c r="AE272" s="22">
        <v>66560</v>
      </c>
      <c r="AF272" s="22">
        <v>0</v>
      </c>
      <c r="AG272" s="22">
        <v>91152</v>
      </c>
      <c r="AH272" s="22">
        <v>24582</v>
      </c>
      <c r="AI272" s="22">
        <v>2676736</v>
      </c>
      <c r="AJ272" s="22">
        <v>2522843</v>
      </c>
      <c r="AK272" s="22">
        <v>0</v>
      </c>
      <c r="AL272" s="22">
        <v>2522843</v>
      </c>
    </row>
    <row r="273" spans="1:38" x14ac:dyDescent="0.25">
      <c r="A273" s="22" t="s">
        <v>120</v>
      </c>
      <c r="B273" s="22" t="s">
        <v>511</v>
      </c>
      <c r="C273" s="22" t="s">
        <v>664</v>
      </c>
      <c r="D273" s="22" t="s">
        <v>665</v>
      </c>
      <c r="E273" s="22">
        <v>3403956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3403956</v>
      </c>
      <c r="N273" s="22">
        <v>0</v>
      </c>
      <c r="O273" s="22">
        <v>114178</v>
      </c>
      <c r="P273" s="22">
        <v>173050</v>
      </c>
      <c r="Q273" s="22">
        <v>79981</v>
      </c>
      <c r="R273" s="22">
        <v>0</v>
      </c>
      <c r="S273" s="22">
        <v>80092</v>
      </c>
      <c r="T273" s="22">
        <v>3851257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3851257</v>
      </c>
      <c r="AK273" s="22">
        <v>0</v>
      </c>
      <c r="AL273" s="22">
        <v>3851257</v>
      </c>
    </row>
    <row r="274" spans="1:38" x14ac:dyDescent="0.25">
      <c r="A274" s="22" t="s">
        <v>120</v>
      </c>
      <c r="B274" s="22" t="s">
        <v>511</v>
      </c>
      <c r="C274" s="22" t="s">
        <v>666</v>
      </c>
      <c r="D274" s="22" t="s">
        <v>667</v>
      </c>
      <c r="E274" s="22">
        <v>617772</v>
      </c>
      <c r="F274" s="22">
        <v>0</v>
      </c>
      <c r="G274" s="22">
        <v>1085600</v>
      </c>
      <c r="H274" s="22">
        <v>5838800</v>
      </c>
      <c r="I274" s="22">
        <v>0</v>
      </c>
      <c r="J274" s="22">
        <v>0</v>
      </c>
      <c r="K274" s="22">
        <v>0</v>
      </c>
      <c r="L274" s="22">
        <v>0</v>
      </c>
      <c r="M274" s="22">
        <v>7542172</v>
      </c>
      <c r="N274" s="22">
        <v>0</v>
      </c>
      <c r="O274" s="22">
        <v>166284</v>
      </c>
      <c r="P274" s="22">
        <v>42115</v>
      </c>
      <c r="Q274" s="22">
        <v>49172</v>
      </c>
      <c r="R274" s="22">
        <v>0</v>
      </c>
      <c r="S274" s="22">
        <v>8000</v>
      </c>
      <c r="T274" s="22">
        <v>7807743</v>
      </c>
      <c r="U274" s="22">
        <v>212275</v>
      </c>
      <c r="V274" s="22">
        <v>0</v>
      </c>
      <c r="W274" s="22">
        <v>602763</v>
      </c>
      <c r="X274" s="22">
        <v>5224577</v>
      </c>
      <c r="Y274" s="22">
        <v>0</v>
      </c>
      <c r="Z274" s="22">
        <v>0</v>
      </c>
      <c r="AA274" s="22">
        <v>0</v>
      </c>
      <c r="AB274" s="22">
        <v>0</v>
      </c>
      <c r="AC274" s="22">
        <v>6039615</v>
      </c>
      <c r="AD274" s="22">
        <v>24489</v>
      </c>
      <c r="AE274" s="22">
        <v>27781</v>
      </c>
      <c r="AF274" s="22">
        <v>0</v>
      </c>
      <c r="AG274" s="22">
        <v>0</v>
      </c>
      <c r="AH274" s="22">
        <v>800</v>
      </c>
      <c r="AI274" s="22">
        <v>6092685</v>
      </c>
      <c r="AJ274" s="22">
        <v>1715058</v>
      </c>
      <c r="AK274" s="22">
        <v>0</v>
      </c>
      <c r="AL274" s="22">
        <v>1715058</v>
      </c>
    </row>
    <row r="275" spans="1:38" x14ac:dyDescent="0.25">
      <c r="A275" s="22" t="s">
        <v>120</v>
      </c>
      <c r="B275" s="22" t="s">
        <v>511</v>
      </c>
      <c r="C275" s="22" t="s">
        <v>668</v>
      </c>
      <c r="D275" s="22" t="s">
        <v>669</v>
      </c>
      <c r="E275" s="22">
        <v>1224414</v>
      </c>
      <c r="F275" s="22">
        <v>0</v>
      </c>
      <c r="G275" s="22">
        <v>1348110</v>
      </c>
      <c r="H275" s="22">
        <v>404784</v>
      </c>
      <c r="I275" s="22">
        <v>230610</v>
      </c>
      <c r="J275" s="22">
        <v>0</v>
      </c>
      <c r="K275" s="22">
        <v>0</v>
      </c>
      <c r="L275" s="22">
        <v>0</v>
      </c>
      <c r="M275" s="22">
        <v>3207918</v>
      </c>
      <c r="N275" s="22">
        <v>0</v>
      </c>
      <c r="O275" s="22">
        <v>270277</v>
      </c>
      <c r="P275" s="22">
        <v>593836</v>
      </c>
      <c r="Q275" s="22">
        <v>79080</v>
      </c>
      <c r="R275" s="22">
        <v>0</v>
      </c>
      <c r="S275" s="22">
        <v>204128</v>
      </c>
      <c r="T275" s="22">
        <v>4355239</v>
      </c>
      <c r="U275" s="22">
        <v>519494</v>
      </c>
      <c r="V275" s="22">
        <v>0</v>
      </c>
      <c r="W275" s="22">
        <v>600934</v>
      </c>
      <c r="X275" s="22">
        <v>205947</v>
      </c>
      <c r="Y275" s="22">
        <v>171847</v>
      </c>
      <c r="Z275" s="22">
        <v>0</v>
      </c>
      <c r="AA275" s="22">
        <v>0</v>
      </c>
      <c r="AB275" s="22">
        <v>0</v>
      </c>
      <c r="AC275" s="22">
        <v>1498222</v>
      </c>
      <c r="AD275" s="22">
        <v>96469</v>
      </c>
      <c r="AE275" s="22">
        <v>331877</v>
      </c>
      <c r="AF275" s="22">
        <v>0</v>
      </c>
      <c r="AG275" s="22">
        <v>0</v>
      </c>
      <c r="AH275" s="22">
        <v>50341</v>
      </c>
      <c r="AI275" s="22">
        <v>1976909</v>
      </c>
      <c r="AJ275" s="22">
        <v>2378330</v>
      </c>
      <c r="AK275" s="22">
        <v>453158</v>
      </c>
      <c r="AL275" s="22">
        <v>1925172</v>
      </c>
    </row>
    <row r="276" spans="1:38" x14ac:dyDescent="0.25">
      <c r="A276" s="22" t="s">
        <v>120</v>
      </c>
      <c r="B276" s="22" t="s">
        <v>511</v>
      </c>
      <c r="C276" s="22" t="s">
        <v>670</v>
      </c>
      <c r="D276" s="22" t="s">
        <v>671</v>
      </c>
      <c r="E276" s="22">
        <v>654596</v>
      </c>
      <c r="F276" s="22">
        <v>0</v>
      </c>
      <c r="G276" s="22">
        <v>956359</v>
      </c>
      <c r="H276" s="22">
        <v>846225</v>
      </c>
      <c r="I276" s="22">
        <v>0</v>
      </c>
      <c r="J276" s="22">
        <v>0</v>
      </c>
      <c r="K276" s="22">
        <v>0</v>
      </c>
      <c r="L276" s="22">
        <v>0</v>
      </c>
      <c r="M276" s="22">
        <v>2457180</v>
      </c>
      <c r="N276" s="22">
        <v>0</v>
      </c>
      <c r="O276" s="22">
        <v>1336375</v>
      </c>
      <c r="P276" s="22">
        <v>88892</v>
      </c>
      <c r="Q276" s="22">
        <v>10095</v>
      </c>
      <c r="R276" s="22">
        <v>0</v>
      </c>
      <c r="S276" s="22">
        <v>47550</v>
      </c>
      <c r="T276" s="22">
        <v>3940092</v>
      </c>
      <c r="U276" s="22">
        <v>505191</v>
      </c>
      <c r="V276" s="22">
        <v>0</v>
      </c>
      <c r="W276" s="22">
        <v>198224</v>
      </c>
      <c r="X276" s="22">
        <v>686728</v>
      </c>
      <c r="Y276" s="22">
        <v>0</v>
      </c>
      <c r="Z276" s="22">
        <v>0</v>
      </c>
      <c r="AA276" s="22">
        <v>0</v>
      </c>
      <c r="AB276" s="22">
        <v>0</v>
      </c>
      <c r="AC276" s="22">
        <v>1390143</v>
      </c>
      <c r="AD276" s="22">
        <v>183414</v>
      </c>
      <c r="AE276" s="22">
        <v>53678</v>
      </c>
      <c r="AF276" s="22">
        <v>0</v>
      </c>
      <c r="AG276" s="22">
        <v>0</v>
      </c>
      <c r="AH276" s="22">
        <v>1902</v>
      </c>
      <c r="AI276" s="22">
        <v>1629137</v>
      </c>
      <c r="AJ276" s="22">
        <v>2310955</v>
      </c>
      <c r="AK276" s="22">
        <v>0</v>
      </c>
      <c r="AL276" s="22">
        <v>2310955</v>
      </c>
    </row>
    <row r="277" spans="1:38" x14ac:dyDescent="0.25">
      <c r="A277" s="22" t="s">
        <v>120</v>
      </c>
      <c r="B277" s="22" t="s">
        <v>511</v>
      </c>
      <c r="C277" s="22" t="s">
        <v>672</v>
      </c>
      <c r="D277" s="22" t="s">
        <v>673</v>
      </c>
      <c r="E277" s="22">
        <v>1083405</v>
      </c>
      <c r="F277" s="22">
        <v>0</v>
      </c>
      <c r="G277" s="22">
        <v>962037</v>
      </c>
      <c r="H277" s="22">
        <v>461114</v>
      </c>
      <c r="I277" s="22">
        <v>0</v>
      </c>
      <c r="J277" s="22">
        <v>0</v>
      </c>
      <c r="K277" s="22">
        <v>0</v>
      </c>
      <c r="L277" s="22">
        <v>0</v>
      </c>
      <c r="M277" s="22">
        <v>2506556</v>
      </c>
      <c r="N277" s="22">
        <v>1010020</v>
      </c>
      <c r="O277" s="22">
        <v>184574</v>
      </c>
      <c r="P277" s="22">
        <v>106549</v>
      </c>
      <c r="Q277" s="22">
        <v>167938</v>
      </c>
      <c r="R277" s="22">
        <v>28665</v>
      </c>
      <c r="S277" s="22">
        <v>327406</v>
      </c>
      <c r="T277" s="22">
        <v>4331708</v>
      </c>
      <c r="U277" s="22">
        <v>676302</v>
      </c>
      <c r="V277" s="22">
        <v>0</v>
      </c>
      <c r="W277" s="22">
        <v>546261</v>
      </c>
      <c r="X277" s="22">
        <v>145881</v>
      </c>
      <c r="Y277" s="22">
        <v>0</v>
      </c>
      <c r="Z277" s="22">
        <v>0</v>
      </c>
      <c r="AA277" s="22">
        <v>0</v>
      </c>
      <c r="AB277" s="22">
        <v>0</v>
      </c>
      <c r="AC277" s="22">
        <v>1368444</v>
      </c>
      <c r="AD277" s="22">
        <v>29124</v>
      </c>
      <c r="AE277" s="22">
        <v>53327</v>
      </c>
      <c r="AF277" s="22">
        <v>0</v>
      </c>
      <c r="AG277" s="22">
        <v>1433</v>
      </c>
      <c r="AH277" s="22">
        <v>106122</v>
      </c>
      <c r="AI277" s="22">
        <v>1558450</v>
      </c>
      <c r="AJ277" s="22">
        <v>2773258</v>
      </c>
      <c r="AK277" s="22">
        <v>138490</v>
      </c>
      <c r="AL277" s="22">
        <v>2634768</v>
      </c>
    </row>
    <row r="278" spans="1:38" x14ac:dyDescent="0.25">
      <c r="A278" s="22" t="s">
        <v>120</v>
      </c>
      <c r="B278" s="22" t="s">
        <v>511</v>
      </c>
      <c r="C278" s="22" t="s">
        <v>674</v>
      </c>
      <c r="D278" s="22" t="s">
        <v>675</v>
      </c>
      <c r="E278" s="22">
        <v>2990966</v>
      </c>
      <c r="F278" s="22">
        <v>0</v>
      </c>
      <c r="G278" s="22">
        <v>1819210</v>
      </c>
      <c r="H278" s="22">
        <v>1464300</v>
      </c>
      <c r="I278" s="22">
        <v>0</v>
      </c>
      <c r="J278" s="22">
        <v>0</v>
      </c>
      <c r="K278" s="22">
        <v>0</v>
      </c>
      <c r="L278" s="22">
        <v>0</v>
      </c>
      <c r="M278" s="22">
        <v>6274476</v>
      </c>
      <c r="N278" s="22">
        <v>0</v>
      </c>
      <c r="O278" s="22">
        <v>5850510</v>
      </c>
      <c r="P278" s="22">
        <v>194745</v>
      </c>
      <c r="Q278" s="22">
        <v>281815</v>
      </c>
      <c r="R278" s="22">
        <v>342832</v>
      </c>
      <c r="S278" s="22">
        <v>232315</v>
      </c>
      <c r="T278" s="22">
        <v>13176693</v>
      </c>
      <c r="U278" s="22">
        <v>1109962</v>
      </c>
      <c r="V278" s="22">
        <v>0</v>
      </c>
      <c r="W278" s="22">
        <v>629797</v>
      </c>
      <c r="X278" s="22">
        <v>776474</v>
      </c>
      <c r="Y278" s="22">
        <v>0</v>
      </c>
      <c r="Z278" s="22">
        <v>0</v>
      </c>
      <c r="AA278" s="22">
        <v>0</v>
      </c>
      <c r="AB278" s="22">
        <v>0</v>
      </c>
      <c r="AC278" s="22">
        <v>2516233</v>
      </c>
      <c r="AD278" s="22">
        <v>2970034</v>
      </c>
      <c r="AE278" s="22">
        <v>128396</v>
      </c>
      <c r="AF278" s="22">
        <v>0</v>
      </c>
      <c r="AG278" s="22">
        <v>35557</v>
      </c>
      <c r="AH278" s="22">
        <v>172296</v>
      </c>
      <c r="AI278" s="22">
        <v>5822516</v>
      </c>
      <c r="AJ278" s="22">
        <v>7354177</v>
      </c>
      <c r="AK278" s="22">
        <v>0</v>
      </c>
      <c r="AL278" s="22">
        <v>7354177</v>
      </c>
    </row>
    <row r="279" spans="1:38" x14ac:dyDescent="0.25">
      <c r="A279" s="22" t="s">
        <v>120</v>
      </c>
      <c r="B279" s="22" t="s">
        <v>511</v>
      </c>
      <c r="C279" s="22" t="s">
        <v>676</v>
      </c>
      <c r="D279" s="22" t="s">
        <v>677</v>
      </c>
      <c r="E279" s="22">
        <v>2333643</v>
      </c>
      <c r="F279" s="22">
        <v>0</v>
      </c>
      <c r="G279" s="22">
        <v>0</v>
      </c>
      <c r="H279" s="22">
        <v>1304243</v>
      </c>
      <c r="I279" s="22">
        <v>0</v>
      </c>
      <c r="J279" s="22">
        <v>0</v>
      </c>
      <c r="K279" s="22">
        <v>0</v>
      </c>
      <c r="L279" s="22">
        <v>0</v>
      </c>
      <c r="M279" s="22">
        <v>3637886</v>
      </c>
      <c r="N279" s="22">
        <v>0</v>
      </c>
      <c r="O279" s="22">
        <v>1164382</v>
      </c>
      <c r="P279" s="22">
        <v>293888</v>
      </c>
      <c r="Q279" s="22">
        <v>335230</v>
      </c>
      <c r="R279" s="22">
        <v>149575</v>
      </c>
      <c r="S279" s="22">
        <v>346127</v>
      </c>
      <c r="T279" s="22">
        <v>5927088</v>
      </c>
      <c r="U279" s="22">
        <v>2095732</v>
      </c>
      <c r="V279" s="22">
        <v>0</v>
      </c>
      <c r="W279" s="22">
        <v>0</v>
      </c>
      <c r="X279" s="22">
        <v>760592</v>
      </c>
      <c r="Y279" s="22">
        <v>0</v>
      </c>
      <c r="Z279" s="22">
        <v>0</v>
      </c>
      <c r="AA279" s="22">
        <v>0</v>
      </c>
      <c r="AB279" s="22">
        <v>0</v>
      </c>
      <c r="AC279" s="22">
        <v>2856324</v>
      </c>
      <c r="AD279" s="22">
        <v>498447</v>
      </c>
      <c r="AE279" s="22">
        <v>179762</v>
      </c>
      <c r="AF279" s="22">
        <v>0</v>
      </c>
      <c r="AG279" s="22">
        <v>55955</v>
      </c>
      <c r="AH279" s="22">
        <v>74293</v>
      </c>
      <c r="AI279" s="22">
        <v>3664781</v>
      </c>
      <c r="AJ279" s="22">
        <v>2262307</v>
      </c>
      <c r="AK279" s="22">
        <v>155085</v>
      </c>
      <c r="AL279" s="22">
        <v>2107222</v>
      </c>
    </row>
    <row r="280" spans="1:38" x14ac:dyDescent="0.25">
      <c r="A280" s="22" t="s">
        <v>120</v>
      </c>
      <c r="B280" s="22" t="s">
        <v>511</v>
      </c>
      <c r="C280" s="22" t="s">
        <v>678</v>
      </c>
      <c r="D280" s="22" t="s">
        <v>679</v>
      </c>
      <c r="E280" s="22">
        <v>1001703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1001703</v>
      </c>
      <c r="N280" s="22">
        <v>0</v>
      </c>
      <c r="O280" s="22">
        <v>112722</v>
      </c>
      <c r="P280" s="22">
        <v>141755</v>
      </c>
      <c r="Q280" s="22">
        <v>746562</v>
      </c>
      <c r="R280" s="22">
        <v>131123</v>
      </c>
      <c r="S280" s="22">
        <v>40913</v>
      </c>
      <c r="T280" s="22">
        <v>2174778</v>
      </c>
      <c r="U280" s="22">
        <v>329919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329919</v>
      </c>
      <c r="AD280" s="22">
        <v>45027</v>
      </c>
      <c r="AE280" s="22">
        <v>44386</v>
      </c>
      <c r="AF280" s="22">
        <v>0</v>
      </c>
      <c r="AG280" s="22">
        <v>53381</v>
      </c>
      <c r="AH280" s="22">
        <v>31877</v>
      </c>
      <c r="AI280" s="22">
        <v>504590</v>
      </c>
      <c r="AJ280" s="22">
        <v>1670188</v>
      </c>
      <c r="AK280" s="22">
        <v>0</v>
      </c>
      <c r="AL280" s="22">
        <v>1670188</v>
      </c>
    </row>
    <row r="281" spans="1:38" x14ac:dyDescent="0.25">
      <c r="A281" s="22" t="s">
        <v>120</v>
      </c>
      <c r="B281" s="22" t="s">
        <v>511</v>
      </c>
      <c r="C281" s="22" t="s">
        <v>680</v>
      </c>
      <c r="D281" s="22" t="s">
        <v>681</v>
      </c>
      <c r="E281" s="22">
        <v>1653962</v>
      </c>
      <c r="F281" s="22">
        <v>0</v>
      </c>
      <c r="G281" s="22">
        <v>3346222</v>
      </c>
      <c r="H281" s="22">
        <v>667089</v>
      </c>
      <c r="I281" s="22">
        <v>0</v>
      </c>
      <c r="J281" s="22">
        <v>0</v>
      </c>
      <c r="K281" s="22">
        <v>0</v>
      </c>
      <c r="L281" s="22">
        <v>0</v>
      </c>
      <c r="M281" s="22">
        <v>5667273</v>
      </c>
      <c r="N281" s="22">
        <v>0</v>
      </c>
      <c r="O281" s="22">
        <v>1480336</v>
      </c>
      <c r="P281" s="22">
        <v>239107</v>
      </c>
      <c r="Q281" s="22">
        <v>821802</v>
      </c>
      <c r="R281" s="22">
        <v>82091</v>
      </c>
      <c r="S281" s="22">
        <v>388805</v>
      </c>
      <c r="T281" s="22">
        <v>8679414</v>
      </c>
      <c r="U281" s="22">
        <v>596941</v>
      </c>
      <c r="V281" s="22">
        <v>0</v>
      </c>
      <c r="W281" s="22">
        <v>548625</v>
      </c>
      <c r="X281" s="22">
        <v>477496</v>
      </c>
      <c r="Y281" s="22">
        <v>0</v>
      </c>
      <c r="Z281" s="22">
        <v>0</v>
      </c>
      <c r="AA281" s="22">
        <v>0</v>
      </c>
      <c r="AB281" s="22">
        <v>0</v>
      </c>
      <c r="AC281" s="22">
        <v>1623062</v>
      </c>
      <c r="AD281" s="22">
        <v>889078</v>
      </c>
      <c r="AE281" s="22">
        <v>53976</v>
      </c>
      <c r="AF281" s="22">
        <v>0</v>
      </c>
      <c r="AG281" s="22">
        <v>42035</v>
      </c>
      <c r="AH281" s="22">
        <v>66763</v>
      </c>
      <c r="AI281" s="22">
        <v>2674914</v>
      </c>
      <c r="AJ281" s="22">
        <v>6004500</v>
      </c>
      <c r="AK281" s="22">
        <v>410076</v>
      </c>
      <c r="AL281" s="22">
        <v>5594424</v>
      </c>
    </row>
    <row r="282" spans="1:38" x14ac:dyDescent="0.25">
      <c r="A282" s="22" t="s">
        <v>120</v>
      </c>
      <c r="B282" s="22" t="s">
        <v>511</v>
      </c>
      <c r="C282" s="22" t="s">
        <v>682</v>
      </c>
      <c r="D282" s="22" t="s">
        <v>683</v>
      </c>
      <c r="E282" s="22">
        <v>6564731</v>
      </c>
      <c r="F282" s="22">
        <v>0</v>
      </c>
      <c r="G282" s="22">
        <v>935558</v>
      </c>
      <c r="H282" s="22">
        <v>1056371</v>
      </c>
      <c r="I282" s="22">
        <v>40542</v>
      </c>
      <c r="J282" s="22">
        <v>0</v>
      </c>
      <c r="K282" s="22">
        <v>0</v>
      </c>
      <c r="L282" s="22">
        <v>0</v>
      </c>
      <c r="M282" s="22">
        <v>8597202</v>
      </c>
      <c r="N282" s="22">
        <v>0</v>
      </c>
      <c r="O282" s="22">
        <v>2644224</v>
      </c>
      <c r="P282" s="22">
        <v>524287</v>
      </c>
      <c r="Q282" s="22">
        <v>16780</v>
      </c>
      <c r="R282" s="22">
        <v>0</v>
      </c>
      <c r="S282" s="22">
        <v>16000</v>
      </c>
      <c r="T282" s="22">
        <v>11798493</v>
      </c>
      <c r="U282" s="22">
        <v>728356</v>
      </c>
      <c r="V282" s="22">
        <v>0</v>
      </c>
      <c r="W282" s="22">
        <v>217781</v>
      </c>
      <c r="X282" s="22">
        <v>213151</v>
      </c>
      <c r="Y282" s="22">
        <v>9329</v>
      </c>
      <c r="Z282" s="22">
        <v>0</v>
      </c>
      <c r="AA282" s="22">
        <v>0</v>
      </c>
      <c r="AB282" s="22">
        <v>0</v>
      </c>
      <c r="AC282" s="22">
        <v>1168617</v>
      </c>
      <c r="AD282" s="22">
        <v>1014886</v>
      </c>
      <c r="AE282" s="22">
        <v>203823</v>
      </c>
      <c r="AF282" s="22">
        <v>0</v>
      </c>
      <c r="AG282" s="22">
        <v>0</v>
      </c>
      <c r="AH282" s="22">
        <v>10600</v>
      </c>
      <c r="AI282" s="22">
        <v>2397926</v>
      </c>
      <c r="AJ282" s="22">
        <v>9400567</v>
      </c>
      <c r="AK282" s="22">
        <v>565402</v>
      </c>
      <c r="AL282" s="22">
        <v>8835165</v>
      </c>
    </row>
    <row r="283" spans="1:38" x14ac:dyDescent="0.25">
      <c r="A283" s="22" t="s">
        <v>120</v>
      </c>
      <c r="B283" s="22" t="s">
        <v>511</v>
      </c>
      <c r="C283" s="22" t="s">
        <v>684</v>
      </c>
      <c r="D283" s="22" t="s">
        <v>685</v>
      </c>
      <c r="E283" s="22">
        <v>1016243</v>
      </c>
      <c r="F283" s="22">
        <v>0</v>
      </c>
      <c r="G283" s="22">
        <v>595792</v>
      </c>
      <c r="H283" s="22">
        <v>770944</v>
      </c>
      <c r="I283" s="22">
        <v>0</v>
      </c>
      <c r="J283" s="22">
        <v>0</v>
      </c>
      <c r="K283" s="22">
        <v>0</v>
      </c>
      <c r="L283" s="22">
        <v>0</v>
      </c>
      <c r="M283" s="22">
        <v>2382979</v>
      </c>
      <c r="N283" s="22">
        <v>0</v>
      </c>
      <c r="O283" s="22">
        <v>78238</v>
      </c>
      <c r="P283" s="22">
        <v>108752</v>
      </c>
      <c r="Q283" s="22">
        <v>9418</v>
      </c>
      <c r="R283" s="22">
        <v>0</v>
      </c>
      <c r="S283" s="22">
        <v>134397</v>
      </c>
      <c r="T283" s="22">
        <v>2713784</v>
      </c>
      <c r="U283" s="22">
        <v>445766</v>
      </c>
      <c r="V283" s="22">
        <v>0</v>
      </c>
      <c r="W283" s="22">
        <v>254513</v>
      </c>
      <c r="X283" s="22">
        <v>390208</v>
      </c>
      <c r="Y283" s="22">
        <v>0</v>
      </c>
      <c r="Z283" s="22">
        <v>0</v>
      </c>
      <c r="AA283" s="22">
        <v>0</v>
      </c>
      <c r="AB283" s="22">
        <v>0</v>
      </c>
      <c r="AC283" s="22">
        <v>1090487</v>
      </c>
      <c r="AD283" s="22">
        <v>39770</v>
      </c>
      <c r="AE283" s="22">
        <v>51099</v>
      </c>
      <c r="AF283" s="22">
        <v>0</v>
      </c>
      <c r="AG283" s="22">
        <v>0</v>
      </c>
      <c r="AH283" s="22">
        <v>47691</v>
      </c>
      <c r="AI283" s="22">
        <v>1229047</v>
      </c>
      <c r="AJ283" s="22">
        <v>1484737</v>
      </c>
      <c r="AK283" s="22">
        <v>10791</v>
      </c>
      <c r="AL283" s="22">
        <v>1473946</v>
      </c>
    </row>
    <row r="284" spans="1:38" x14ac:dyDescent="0.25">
      <c r="A284" s="22" t="s">
        <v>120</v>
      </c>
      <c r="B284" s="22" t="s">
        <v>511</v>
      </c>
      <c r="C284" s="22" t="s">
        <v>686</v>
      </c>
      <c r="D284" s="22" t="s">
        <v>687</v>
      </c>
      <c r="E284" s="22">
        <v>5225184</v>
      </c>
      <c r="F284" s="22">
        <v>0</v>
      </c>
      <c r="G284" s="22">
        <v>4356231</v>
      </c>
      <c r="H284" s="22">
        <v>1554333</v>
      </c>
      <c r="I284" s="22">
        <v>0</v>
      </c>
      <c r="J284" s="22">
        <v>0</v>
      </c>
      <c r="K284" s="22">
        <v>0</v>
      </c>
      <c r="L284" s="22">
        <v>0</v>
      </c>
      <c r="M284" s="22">
        <v>11135748</v>
      </c>
      <c r="N284" s="22">
        <v>0</v>
      </c>
      <c r="O284" s="22">
        <v>3775955</v>
      </c>
      <c r="P284" s="22">
        <v>646760</v>
      </c>
      <c r="Q284" s="22">
        <v>419010</v>
      </c>
      <c r="R284" s="22">
        <v>0</v>
      </c>
      <c r="S284" s="22">
        <v>289276</v>
      </c>
      <c r="T284" s="22">
        <v>16266749</v>
      </c>
      <c r="U284" s="22">
        <v>4568624</v>
      </c>
      <c r="V284" s="22">
        <v>0</v>
      </c>
      <c r="W284" s="22">
        <v>1969499</v>
      </c>
      <c r="X284" s="22">
        <v>862354</v>
      </c>
      <c r="Y284" s="22">
        <v>0</v>
      </c>
      <c r="Z284" s="22">
        <v>0</v>
      </c>
      <c r="AA284" s="22">
        <v>0</v>
      </c>
      <c r="AB284" s="22">
        <v>0</v>
      </c>
      <c r="AC284" s="22">
        <v>7400477</v>
      </c>
      <c r="AD284" s="22">
        <v>1934027</v>
      </c>
      <c r="AE284" s="22">
        <v>354320</v>
      </c>
      <c r="AF284" s="22">
        <v>0</v>
      </c>
      <c r="AG284" s="22">
        <v>0</v>
      </c>
      <c r="AH284" s="22">
        <v>134251</v>
      </c>
      <c r="AI284" s="22">
        <v>9823075</v>
      </c>
      <c r="AJ284" s="22">
        <v>6443674</v>
      </c>
      <c r="AK284" s="22">
        <v>264312</v>
      </c>
      <c r="AL284" s="22">
        <v>6179362</v>
      </c>
    </row>
    <row r="285" spans="1:38" x14ac:dyDescent="0.25">
      <c r="A285" s="22" t="s">
        <v>120</v>
      </c>
      <c r="B285" s="22" t="s">
        <v>511</v>
      </c>
      <c r="C285" s="22" t="s">
        <v>688</v>
      </c>
      <c r="D285" s="22" t="s">
        <v>689</v>
      </c>
      <c r="E285" s="22">
        <v>334544</v>
      </c>
      <c r="F285" s="22">
        <v>0</v>
      </c>
      <c r="G285" s="22">
        <v>667896</v>
      </c>
      <c r="H285" s="22">
        <v>1324421</v>
      </c>
      <c r="I285" s="22">
        <v>0</v>
      </c>
      <c r="J285" s="22">
        <v>0</v>
      </c>
      <c r="K285" s="22">
        <v>0</v>
      </c>
      <c r="L285" s="22">
        <v>0</v>
      </c>
      <c r="M285" s="22">
        <v>2326861</v>
      </c>
      <c r="N285" s="22">
        <v>0</v>
      </c>
      <c r="O285" s="22">
        <v>854814</v>
      </c>
      <c r="P285" s="22">
        <v>27156</v>
      </c>
      <c r="Q285" s="22">
        <v>45816</v>
      </c>
      <c r="R285" s="22">
        <v>0</v>
      </c>
      <c r="S285" s="22">
        <v>57854</v>
      </c>
      <c r="T285" s="22">
        <v>3312501</v>
      </c>
      <c r="U285" s="22">
        <v>207106</v>
      </c>
      <c r="V285" s="22">
        <v>0</v>
      </c>
      <c r="W285" s="22">
        <v>197923</v>
      </c>
      <c r="X285" s="22">
        <v>427525</v>
      </c>
      <c r="Y285" s="22">
        <v>0</v>
      </c>
      <c r="Z285" s="22">
        <v>0</v>
      </c>
      <c r="AA285" s="22">
        <v>0</v>
      </c>
      <c r="AB285" s="22">
        <v>0</v>
      </c>
      <c r="AC285" s="22">
        <v>832554</v>
      </c>
      <c r="AD285" s="22">
        <v>332442</v>
      </c>
      <c r="AE285" s="22">
        <v>22101</v>
      </c>
      <c r="AF285" s="22">
        <v>0</v>
      </c>
      <c r="AG285" s="22">
        <v>0</v>
      </c>
      <c r="AH285" s="22">
        <v>46514</v>
      </c>
      <c r="AI285" s="22">
        <v>1233611</v>
      </c>
      <c r="AJ285" s="22">
        <v>2078890</v>
      </c>
      <c r="AK285" s="22">
        <v>72112</v>
      </c>
      <c r="AL285" s="22">
        <v>2006778</v>
      </c>
    </row>
    <row r="286" spans="1:38" x14ac:dyDescent="0.25">
      <c r="A286" s="22" t="s">
        <v>120</v>
      </c>
      <c r="B286" s="22" t="s">
        <v>511</v>
      </c>
      <c r="C286" s="22" t="s">
        <v>690</v>
      </c>
      <c r="D286" s="22" t="s">
        <v>691</v>
      </c>
      <c r="E286" s="22">
        <v>1331771</v>
      </c>
      <c r="F286" s="22">
        <v>0</v>
      </c>
      <c r="G286" s="22">
        <v>794241</v>
      </c>
      <c r="H286" s="22">
        <v>5339</v>
      </c>
      <c r="I286" s="22">
        <v>0</v>
      </c>
      <c r="J286" s="22">
        <v>0</v>
      </c>
      <c r="K286" s="22">
        <v>0</v>
      </c>
      <c r="L286" s="22">
        <v>0</v>
      </c>
      <c r="M286" s="22">
        <v>2131351</v>
      </c>
      <c r="N286" s="22">
        <v>0</v>
      </c>
      <c r="O286" s="22">
        <v>118917</v>
      </c>
      <c r="P286" s="22">
        <v>306206</v>
      </c>
      <c r="Q286" s="22">
        <v>18217</v>
      </c>
      <c r="R286" s="22">
        <v>95243</v>
      </c>
      <c r="S286" s="22">
        <v>45047</v>
      </c>
      <c r="T286" s="22">
        <v>2714981</v>
      </c>
      <c r="U286" s="22">
        <v>828225</v>
      </c>
      <c r="V286" s="22">
        <v>0</v>
      </c>
      <c r="W286" s="22">
        <v>402592</v>
      </c>
      <c r="X286" s="22">
        <v>3474</v>
      </c>
      <c r="Y286" s="22">
        <v>0</v>
      </c>
      <c r="Z286" s="22">
        <v>0</v>
      </c>
      <c r="AA286" s="22">
        <v>0</v>
      </c>
      <c r="AB286" s="22">
        <v>0</v>
      </c>
      <c r="AC286" s="22">
        <v>1234291</v>
      </c>
      <c r="AD286" s="22">
        <v>59957</v>
      </c>
      <c r="AE286" s="22">
        <v>137383</v>
      </c>
      <c r="AF286" s="22">
        <v>32635</v>
      </c>
      <c r="AG286" s="22">
        <v>0</v>
      </c>
      <c r="AH286" s="22">
        <v>41597</v>
      </c>
      <c r="AI286" s="22">
        <v>1505863</v>
      </c>
      <c r="AJ286" s="22">
        <v>1209118</v>
      </c>
      <c r="AK286" s="22">
        <v>20350</v>
      </c>
      <c r="AL286" s="22">
        <v>1188768</v>
      </c>
    </row>
    <row r="287" spans="1:38" x14ac:dyDescent="0.25">
      <c r="A287" s="22" t="s">
        <v>120</v>
      </c>
      <c r="B287" s="22" t="s">
        <v>511</v>
      </c>
      <c r="C287" s="22" t="s">
        <v>692</v>
      </c>
      <c r="D287" s="22" t="s">
        <v>693</v>
      </c>
      <c r="E287" s="22">
        <v>1309615</v>
      </c>
      <c r="F287" s="22">
        <v>0</v>
      </c>
      <c r="G287" s="22">
        <v>890704</v>
      </c>
      <c r="H287" s="22">
        <v>551502</v>
      </c>
      <c r="I287" s="22">
        <v>0</v>
      </c>
      <c r="J287" s="22">
        <v>0</v>
      </c>
      <c r="K287" s="22">
        <v>0</v>
      </c>
      <c r="L287" s="22">
        <v>0</v>
      </c>
      <c r="M287" s="22">
        <v>2751821</v>
      </c>
      <c r="N287" s="22">
        <v>0</v>
      </c>
      <c r="O287" s="22">
        <v>539821</v>
      </c>
      <c r="P287" s="22">
        <v>194651</v>
      </c>
      <c r="Q287" s="22">
        <v>126273</v>
      </c>
      <c r="R287" s="22">
        <v>32262</v>
      </c>
      <c r="S287" s="22">
        <v>34008</v>
      </c>
      <c r="T287" s="22">
        <v>3678836</v>
      </c>
      <c r="U287" s="22">
        <v>274024</v>
      </c>
      <c r="V287" s="22">
        <v>0</v>
      </c>
      <c r="W287" s="22">
        <v>240725</v>
      </c>
      <c r="X287" s="22">
        <v>357769</v>
      </c>
      <c r="Y287" s="22">
        <v>0</v>
      </c>
      <c r="Z287" s="22">
        <v>0</v>
      </c>
      <c r="AA287" s="22">
        <v>0</v>
      </c>
      <c r="AB287" s="22">
        <v>0</v>
      </c>
      <c r="AC287" s="22">
        <v>872518</v>
      </c>
      <c r="AD287" s="22">
        <v>220615</v>
      </c>
      <c r="AE287" s="22">
        <v>131435</v>
      </c>
      <c r="AF287" s="22">
        <v>0</v>
      </c>
      <c r="AG287" s="22">
        <v>18762</v>
      </c>
      <c r="AH287" s="22">
        <v>34008</v>
      </c>
      <c r="AI287" s="22">
        <v>1277338</v>
      </c>
      <c r="AJ287" s="22">
        <v>2401498</v>
      </c>
      <c r="AK287" s="22">
        <v>371645</v>
      </c>
      <c r="AL287" s="22">
        <v>2029853</v>
      </c>
    </row>
    <row r="288" spans="1:38" x14ac:dyDescent="0.25">
      <c r="A288" s="22" t="s">
        <v>120</v>
      </c>
      <c r="B288" s="22" t="s">
        <v>511</v>
      </c>
      <c r="C288" s="22" t="s">
        <v>694</v>
      </c>
      <c r="D288" s="22" t="s">
        <v>695</v>
      </c>
      <c r="E288" s="22">
        <v>2838174</v>
      </c>
      <c r="F288" s="22">
        <v>0</v>
      </c>
      <c r="G288" s="22">
        <v>2401171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5239345</v>
      </c>
      <c r="N288" s="22">
        <v>0</v>
      </c>
      <c r="O288" s="22">
        <v>702149</v>
      </c>
      <c r="P288" s="22">
        <v>258244</v>
      </c>
      <c r="Q288" s="22">
        <v>42760</v>
      </c>
      <c r="R288" s="22">
        <v>279237</v>
      </c>
      <c r="S288" s="22">
        <v>46940</v>
      </c>
      <c r="T288" s="22">
        <v>6568675</v>
      </c>
      <c r="U288" s="22">
        <v>1455009</v>
      </c>
      <c r="V288" s="22">
        <v>0</v>
      </c>
      <c r="W288" s="22">
        <v>1104572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2559581</v>
      </c>
      <c r="AD288" s="22">
        <v>321822</v>
      </c>
      <c r="AE288" s="22">
        <v>168738</v>
      </c>
      <c r="AF288" s="22">
        <v>0</v>
      </c>
      <c r="AG288" s="22">
        <v>167184</v>
      </c>
      <c r="AH288" s="22">
        <v>26482</v>
      </c>
      <c r="AI288" s="22">
        <v>3243807</v>
      </c>
      <c r="AJ288" s="22">
        <v>3324868</v>
      </c>
      <c r="AK288" s="22">
        <v>278646</v>
      </c>
      <c r="AL288" s="22">
        <v>3046222</v>
      </c>
    </row>
    <row r="289" spans="1:38" x14ac:dyDescent="0.25">
      <c r="A289" s="22" t="s">
        <v>120</v>
      </c>
      <c r="B289" s="22" t="s">
        <v>511</v>
      </c>
      <c r="C289" s="22" t="s">
        <v>696</v>
      </c>
      <c r="D289" s="22" t="s">
        <v>697</v>
      </c>
      <c r="E289" s="22">
        <v>2944081</v>
      </c>
      <c r="F289" s="22">
        <v>0</v>
      </c>
      <c r="G289" s="22">
        <v>2350223</v>
      </c>
      <c r="H289" s="22">
        <v>2063129</v>
      </c>
      <c r="I289" s="22">
        <v>0</v>
      </c>
      <c r="J289" s="22">
        <v>0</v>
      </c>
      <c r="K289" s="22">
        <v>0</v>
      </c>
      <c r="L289" s="22">
        <v>0</v>
      </c>
      <c r="M289" s="22">
        <v>7357433</v>
      </c>
      <c r="N289" s="22">
        <v>0</v>
      </c>
      <c r="O289" s="22">
        <v>2587514</v>
      </c>
      <c r="P289" s="22">
        <v>242425</v>
      </c>
      <c r="Q289" s="22">
        <v>23057</v>
      </c>
      <c r="R289" s="22">
        <v>344601</v>
      </c>
      <c r="S289" s="22">
        <v>236153</v>
      </c>
      <c r="T289" s="22">
        <v>10791183</v>
      </c>
      <c r="U289" s="22">
        <v>2391633</v>
      </c>
      <c r="V289" s="22">
        <v>0</v>
      </c>
      <c r="W289" s="22">
        <v>1130122</v>
      </c>
      <c r="X289" s="22">
        <v>1413913</v>
      </c>
      <c r="Y289" s="22">
        <v>0</v>
      </c>
      <c r="Z289" s="22">
        <v>0</v>
      </c>
      <c r="AA289" s="22">
        <v>0</v>
      </c>
      <c r="AB289" s="22">
        <v>0</v>
      </c>
      <c r="AC289" s="22">
        <v>4935668</v>
      </c>
      <c r="AD289" s="22">
        <v>1423808</v>
      </c>
      <c r="AE289" s="22">
        <v>108390</v>
      </c>
      <c r="AF289" s="22">
        <v>0</v>
      </c>
      <c r="AG289" s="22">
        <v>86150</v>
      </c>
      <c r="AH289" s="22">
        <v>104832</v>
      </c>
      <c r="AI289" s="22">
        <v>6658848</v>
      </c>
      <c r="AJ289" s="22">
        <v>4132335</v>
      </c>
      <c r="AK289" s="22">
        <v>120578</v>
      </c>
      <c r="AL289" s="22">
        <v>4011757</v>
      </c>
    </row>
    <row r="290" spans="1:38" x14ac:dyDescent="0.25">
      <c r="A290" s="22" t="s">
        <v>120</v>
      </c>
      <c r="B290" s="22" t="s">
        <v>511</v>
      </c>
      <c r="C290" s="22" t="s">
        <v>698</v>
      </c>
      <c r="D290" s="22" t="s">
        <v>699</v>
      </c>
      <c r="E290" s="22">
        <v>513907</v>
      </c>
      <c r="F290" s="22">
        <v>0</v>
      </c>
      <c r="G290" s="22">
        <v>936588</v>
      </c>
      <c r="H290" s="22">
        <v>340886</v>
      </c>
      <c r="I290" s="22">
        <v>0</v>
      </c>
      <c r="J290" s="22">
        <v>0</v>
      </c>
      <c r="K290" s="22">
        <v>0</v>
      </c>
      <c r="L290" s="22">
        <v>0</v>
      </c>
      <c r="M290" s="22">
        <v>1791381</v>
      </c>
      <c r="N290" s="22">
        <v>0</v>
      </c>
      <c r="O290" s="22">
        <v>229163</v>
      </c>
      <c r="P290" s="22">
        <v>158532</v>
      </c>
      <c r="Q290" s="22">
        <v>69389</v>
      </c>
      <c r="R290" s="22">
        <v>0</v>
      </c>
      <c r="S290" s="22">
        <v>27846</v>
      </c>
      <c r="T290" s="22">
        <v>2276311</v>
      </c>
      <c r="U290" s="22">
        <v>369153</v>
      </c>
      <c r="V290" s="22">
        <v>0</v>
      </c>
      <c r="W290" s="22">
        <v>589509</v>
      </c>
      <c r="X290" s="22">
        <v>250764</v>
      </c>
      <c r="Y290" s="22">
        <v>0</v>
      </c>
      <c r="Z290" s="22">
        <v>0</v>
      </c>
      <c r="AA290" s="22">
        <v>0</v>
      </c>
      <c r="AB290" s="22">
        <v>0</v>
      </c>
      <c r="AC290" s="22">
        <v>1209426</v>
      </c>
      <c r="AD290" s="22">
        <v>126187</v>
      </c>
      <c r="AE290" s="22">
        <v>57625</v>
      </c>
      <c r="AF290" s="22">
        <v>0</v>
      </c>
      <c r="AG290" s="22">
        <v>0</v>
      </c>
      <c r="AH290" s="22">
        <v>27846</v>
      </c>
      <c r="AI290" s="22">
        <v>1421084</v>
      </c>
      <c r="AJ290" s="22">
        <v>855227</v>
      </c>
      <c r="AK290" s="22">
        <v>0</v>
      </c>
      <c r="AL290" s="22">
        <v>855227</v>
      </c>
    </row>
    <row r="291" spans="1:38" x14ac:dyDescent="0.25">
      <c r="A291" s="22" t="s">
        <v>120</v>
      </c>
      <c r="B291" s="22" t="s">
        <v>511</v>
      </c>
      <c r="C291" s="22" t="s">
        <v>700</v>
      </c>
      <c r="D291" s="22" t="s">
        <v>701</v>
      </c>
      <c r="E291" s="22">
        <v>5898716</v>
      </c>
      <c r="F291" s="22">
        <v>0</v>
      </c>
      <c r="G291" s="22">
        <v>6492879</v>
      </c>
      <c r="H291" s="22">
        <v>2375143</v>
      </c>
      <c r="I291" s="22">
        <v>0</v>
      </c>
      <c r="J291" s="22">
        <v>0</v>
      </c>
      <c r="K291" s="22">
        <v>0</v>
      </c>
      <c r="L291" s="22">
        <v>0</v>
      </c>
      <c r="M291" s="22">
        <v>14766738</v>
      </c>
      <c r="N291" s="22">
        <v>0</v>
      </c>
      <c r="O291" s="22">
        <v>3056772</v>
      </c>
      <c r="P291" s="22">
        <v>1197288</v>
      </c>
      <c r="Q291" s="22">
        <v>968434</v>
      </c>
      <c r="R291" s="22">
        <v>0</v>
      </c>
      <c r="S291" s="22">
        <v>354207</v>
      </c>
      <c r="T291" s="22">
        <v>20343439</v>
      </c>
      <c r="U291" s="22">
        <v>3924105</v>
      </c>
      <c r="V291" s="22">
        <v>0</v>
      </c>
      <c r="W291" s="22">
        <v>1077073</v>
      </c>
      <c r="X291" s="22">
        <v>915607</v>
      </c>
      <c r="Y291" s="22">
        <v>0</v>
      </c>
      <c r="Z291" s="22">
        <v>0</v>
      </c>
      <c r="AA291" s="22">
        <v>0</v>
      </c>
      <c r="AB291" s="22">
        <v>0</v>
      </c>
      <c r="AC291" s="22">
        <v>5916785</v>
      </c>
      <c r="AD291" s="22">
        <v>1282253</v>
      </c>
      <c r="AE291" s="22">
        <v>799159</v>
      </c>
      <c r="AF291" s="22">
        <v>316173</v>
      </c>
      <c r="AG291" s="22">
        <v>0</v>
      </c>
      <c r="AH291" s="22">
        <v>259468</v>
      </c>
      <c r="AI291" s="22">
        <v>8573838</v>
      </c>
      <c r="AJ291" s="22">
        <v>11769601</v>
      </c>
      <c r="AK291" s="22">
        <v>0</v>
      </c>
      <c r="AL291" s="22">
        <v>11769601</v>
      </c>
    </row>
    <row r="292" spans="1:38" x14ac:dyDescent="0.25">
      <c r="A292" s="22" t="s">
        <v>120</v>
      </c>
      <c r="B292" s="22" t="s">
        <v>511</v>
      </c>
      <c r="C292" s="22" t="s">
        <v>702</v>
      </c>
      <c r="D292" s="22" t="s">
        <v>703</v>
      </c>
      <c r="E292" s="22">
        <v>2195430</v>
      </c>
      <c r="F292" s="22">
        <v>0</v>
      </c>
      <c r="G292" s="22">
        <v>894583</v>
      </c>
      <c r="H292" s="22">
        <v>836684</v>
      </c>
      <c r="I292" s="22">
        <v>0</v>
      </c>
      <c r="J292" s="22">
        <v>0</v>
      </c>
      <c r="K292" s="22">
        <v>0</v>
      </c>
      <c r="L292" s="22">
        <v>0</v>
      </c>
      <c r="M292" s="22">
        <v>3926697</v>
      </c>
      <c r="N292" s="22">
        <v>0</v>
      </c>
      <c r="O292" s="22">
        <v>395742</v>
      </c>
      <c r="P292" s="22">
        <v>26300</v>
      </c>
      <c r="Q292" s="22">
        <v>23606</v>
      </c>
      <c r="R292" s="22">
        <v>0</v>
      </c>
      <c r="S292" s="22">
        <v>26000</v>
      </c>
      <c r="T292" s="22">
        <v>4398345</v>
      </c>
      <c r="U292" s="22">
        <v>738748</v>
      </c>
      <c r="V292" s="22">
        <v>0</v>
      </c>
      <c r="W292" s="22">
        <v>359061</v>
      </c>
      <c r="X292" s="22">
        <v>495644</v>
      </c>
      <c r="Y292" s="22">
        <v>0</v>
      </c>
      <c r="Z292" s="22">
        <v>0</v>
      </c>
      <c r="AA292" s="22">
        <v>0</v>
      </c>
      <c r="AB292" s="22">
        <v>0</v>
      </c>
      <c r="AC292" s="22">
        <v>1593453</v>
      </c>
      <c r="AD292" s="22">
        <v>220428</v>
      </c>
      <c r="AE292" s="22">
        <v>18835</v>
      </c>
      <c r="AF292" s="22">
        <v>0</v>
      </c>
      <c r="AG292" s="22">
        <v>0</v>
      </c>
      <c r="AH292" s="22">
        <v>26000</v>
      </c>
      <c r="AI292" s="22">
        <v>1858716</v>
      </c>
      <c r="AJ292" s="22">
        <v>2539629</v>
      </c>
      <c r="AK292" s="22">
        <v>0</v>
      </c>
      <c r="AL292" s="22">
        <v>2539629</v>
      </c>
    </row>
    <row r="293" spans="1:38" x14ac:dyDescent="0.25">
      <c r="A293" s="22" t="s">
        <v>120</v>
      </c>
      <c r="B293" s="22" t="s">
        <v>511</v>
      </c>
      <c r="C293" s="22" t="s">
        <v>704</v>
      </c>
      <c r="D293" s="22" t="s">
        <v>705</v>
      </c>
      <c r="E293" s="22">
        <v>1186368</v>
      </c>
      <c r="F293" s="22">
        <v>0</v>
      </c>
      <c r="G293" s="22">
        <v>278120</v>
      </c>
      <c r="H293" s="22">
        <v>675841</v>
      </c>
      <c r="I293" s="22">
        <v>0</v>
      </c>
      <c r="J293" s="22">
        <v>0</v>
      </c>
      <c r="K293" s="22">
        <v>0</v>
      </c>
      <c r="L293" s="22">
        <v>0</v>
      </c>
      <c r="M293" s="22">
        <v>2140329</v>
      </c>
      <c r="N293" s="22">
        <v>0</v>
      </c>
      <c r="O293" s="22">
        <v>2619595</v>
      </c>
      <c r="P293" s="22">
        <v>118984</v>
      </c>
      <c r="Q293" s="22">
        <v>105038</v>
      </c>
      <c r="R293" s="22">
        <v>3443</v>
      </c>
      <c r="S293" s="22">
        <v>47304</v>
      </c>
      <c r="T293" s="22">
        <v>5034693</v>
      </c>
      <c r="U293" s="22">
        <v>1056578</v>
      </c>
      <c r="V293" s="22">
        <v>0</v>
      </c>
      <c r="W293" s="22">
        <v>125452</v>
      </c>
      <c r="X293" s="22">
        <v>148781</v>
      </c>
      <c r="Y293" s="22">
        <v>0</v>
      </c>
      <c r="Z293" s="22">
        <v>0</v>
      </c>
      <c r="AA293" s="22">
        <v>0</v>
      </c>
      <c r="AB293" s="22">
        <v>0</v>
      </c>
      <c r="AC293" s="22">
        <v>1330811</v>
      </c>
      <c r="AD293" s="22">
        <v>1206761</v>
      </c>
      <c r="AE293" s="22">
        <v>21817</v>
      </c>
      <c r="AF293" s="22">
        <v>0</v>
      </c>
      <c r="AG293" s="22">
        <v>3443</v>
      </c>
      <c r="AH293" s="22">
        <v>39922</v>
      </c>
      <c r="AI293" s="22">
        <v>2602754</v>
      </c>
      <c r="AJ293" s="22">
        <v>2431939</v>
      </c>
      <c r="AK293" s="22">
        <v>24188</v>
      </c>
      <c r="AL293" s="22">
        <v>2407751</v>
      </c>
    </row>
    <row r="294" spans="1:38" x14ac:dyDescent="0.25">
      <c r="A294" s="22" t="s">
        <v>120</v>
      </c>
      <c r="B294" s="22" t="s">
        <v>706</v>
      </c>
      <c r="C294" s="22" t="s">
        <v>707</v>
      </c>
      <c r="D294" s="22" t="s">
        <v>708</v>
      </c>
      <c r="E294" s="22">
        <v>222060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222060</v>
      </c>
      <c r="N294" s="22">
        <v>0</v>
      </c>
      <c r="O294" s="22">
        <v>0</v>
      </c>
      <c r="P294" s="22">
        <v>5064</v>
      </c>
      <c r="Q294" s="22">
        <v>1713410</v>
      </c>
      <c r="R294" s="22">
        <v>0</v>
      </c>
      <c r="S294" s="22">
        <v>0</v>
      </c>
      <c r="T294" s="22">
        <v>1940534</v>
      </c>
      <c r="U294" s="22">
        <v>191305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191305</v>
      </c>
      <c r="AD294" s="22">
        <v>0</v>
      </c>
      <c r="AE294" s="22">
        <v>1338</v>
      </c>
      <c r="AF294" s="22">
        <v>0</v>
      </c>
      <c r="AG294" s="22">
        <v>0</v>
      </c>
      <c r="AH294" s="22">
        <v>0</v>
      </c>
      <c r="AI294" s="22">
        <v>192643</v>
      </c>
      <c r="AJ294" s="22">
        <v>1747891</v>
      </c>
      <c r="AK294" s="22">
        <v>0</v>
      </c>
      <c r="AL294" s="22">
        <v>1747891</v>
      </c>
    </row>
    <row r="295" spans="1:38" x14ac:dyDescent="0.25">
      <c r="A295" s="22" t="s">
        <v>120</v>
      </c>
      <c r="B295" s="22" t="s">
        <v>706</v>
      </c>
      <c r="C295" s="22" t="s">
        <v>709</v>
      </c>
      <c r="D295" s="22" t="s">
        <v>710</v>
      </c>
      <c r="E295" s="22">
        <v>311990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311990</v>
      </c>
      <c r="N295" s="22">
        <v>0</v>
      </c>
      <c r="O295" s="22">
        <v>6852</v>
      </c>
      <c r="P295" s="22">
        <v>2247</v>
      </c>
      <c r="Q295" s="22">
        <v>169942</v>
      </c>
      <c r="R295" s="22">
        <v>10636</v>
      </c>
      <c r="S295" s="22">
        <v>0</v>
      </c>
      <c r="T295" s="22">
        <v>501667</v>
      </c>
      <c r="U295" s="22">
        <v>243648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243648</v>
      </c>
      <c r="AD295" s="22">
        <v>137</v>
      </c>
      <c r="AE295" s="22">
        <v>788</v>
      </c>
      <c r="AF295" s="22">
        <v>0</v>
      </c>
      <c r="AG295" s="22">
        <v>3110</v>
      </c>
      <c r="AH295" s="22">
        <v>0</v>
      </c>
      <c r="AI295" s="22">
        <v>247683</v>
      </c>
      <c r="AJ295" s="22">
        <v>253984</v>
      </c>
      <c r="AK295" s="22">
        <v>0</v>
      </c>
      <c r="AL295" s="22">
        <v>253984</v>
      </c>
    </row>
    <row r="296" spans="1:38" x14ac:dyDescent="0.25">
      <c r="A296" s="22" t="s">
        <v>120</v>
      </c>
      <c r="B296" s="22" t="s">
        <v>706</v>
      </c>
      <c r="C296" s="22" t="s">
        <v>711</v>
      </c>
      <c r="D296" s="22" t="s">
        <v>712</v>
      </c>
      <c r="E296" s="22">
        <v>648600</v>
      </c>
      <c r="F296" s="22">
        <v>0</v>
      </c>
      <c r="G296" s="22">
        <v>6000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654600</v>
      </c>
      <c r="N296" s="22">
        <v>0</v>
      </c>
      <c r="O296" s="22">
        <v>18954</v>
      </c>
      <c r="P296" s="22">
        <v>4500</v>
      </c>
      <c r="Q296" s="22">
        <v>330721</v>
      </c>
      <c r="R296" s="22">
        <v>0</v>
      </c>
      <c r="S296" s="22">
        <v>0</v>
      </c>
      <c r="T296" s="22">
        <v>1008775</v>
      </c>
      <c r="U296" s="22">
        <v>479964</v>
      </c>
      <c r="V296" s="22">
        <v>0</v>
      </c>
      <c r="W296" s="22">
        <v>4200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484164</v>
      </c>
      <c r="AD296" s="22">
        <v>5686</v>
      </c>
      <c r="AE296" s="22">
        <v>2175</v>
      </c>
      <c r="AF296" s="22">
        <v>0</v>
      </c>
      <c r="AG296" s="22">
        <v>0</v>
      </c>
      <c r="AH296" s="22">
        <v>0</v>
      </c>
      <c r="AI296" s="22">
        <v>492025</v>
      </c>
      <c r="AJ296" s="22">
        <v>516750</v>
      </c>
      <c r="AK296" s="22">
        <v>0</v>
      </c>
      <c r="AL296" s="22">
        <v>516750</v>
      </c>
    </row>
    <row r="297" spans="1:38" x14ac:dyDescent="0.25">
      <c r="A297" s="22" t="s">
        <v>120</v>
      </c>
      <c r="B297" s="22" t="s">
        <v>706</v>
      </c>
      <c r="C297" s="22" t="s">
        <v>713</v>
      </c>
      <c r="D297" s="22" t="s">
        <v>714</v>
      </c>
      <c r="E297" s="22">
        <v>344833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344833</v>
      </c>
      <c r="N297" s="22">
        <v>0</v>
      </c>
      <c r="O297" s="22">
        <v>0</v>
      </c>
      <c r="P297" s="22">
        <v>12250</v>
      </c>
      <c r="Q297" s="22">
        <v>100</v>
      </c>
      <c r="R297" s="22">
        <v>0</v>
      </c>
      <c r="S297" s="22">
        <v>0</v>
      </c>
      <c r="T297" s="22">
        <v>357183</v>
      </c>
      <c r="U297" s="22">
        <v>142888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142888</v>
      </c>
      <c r="AD297" s="22">
        <v>0</v>
      </c>
      <c r="AE297" s="22">
        <v>1225</v>
      </c>
      <c r="AF297" s="22">
        <v>0</v>
      </c>
      <c r="AG297" s="22">
        <v>0</v>
      </c>
      <c r="AH297" s="22">
        <v>0</v>
      </c>
      <c r="AI297" s="22">
        <v>144113</v>
      </c>
      <c r="AJ297" s="22">
        <v>213070</v>
      </c>
      <c r="AK297" s="22">
        <v>0</v>
      </c>
      <c r="AL297" s="22">
        <v>213070</v>
      </c>
    </row>
    <row r="298" spans="1:38" x14ac:dyDescent="0.25">
      <c r="A298" s="22" t="s">
        <v>120</v>
      </c>
      <c r="B298" s="22" t="s">
        <v>706</v>
      </c>
      <c r="C298" s="22" t="s">
        <v>715</v>
      </c>
      <c r="D298" s="22" t="s">
        <v>716</v>
      </c>
      <c r="E298" s="22">
        <v>54987</v>
      </c>
      <c r="F298" s="22">
        <v>0</v>
      </c>
      <c r="G298" s="22">
        <v>0</v>
      </c>
      <c r="H298" s="22">
        <v>39089</v>
      </c>
      <c r="I298" s="22">
        <v>0</v>
      </c>
      <c r="J298" s="22">
        <v>0</v>
      </c>
      <c r="K298" s="22">
        <v>0</v>
      </c>
      <c r="L298" s="22">
        <v>0</v>
      </c>
      <c r="M298" s="22">
        <v>94076</v>
      </c>
      <c r="N298" s="22">
        <v>0</v>
      </c>
      <c r="O298" s="22">
        <v>4124</v>
      </c>
      <c r="P298" s="22">
        <v>7532</v>
      </c>
      <c r="Q298" s="22">
        <v>0</v>
      </c>
      <c r="R298" s="22">
        <v>0</v>
      </c>
      <c r="S298" s="22">
        <v>0</v>
      </c>
      <c r="T298" s="22">
        <v>105732</v>
      </c>
      <c r="U298" s="22">
        <v>25468</v>
      </c>
      <c r="V298" s="22">
        <v>0</v>
      </c>
      <c r="W298" s="22">
        <v>0</v>
      </c>
      <c r="X298" s="22">
        <v>11730</v>
      </c>
      <c r="Y298" s="22">
        <v>0</v>
      </c>
      <c r="Z298" s="22">
        <v>0</v>
      </c>
      <c r="AA298" s="22">
        <v>0</v>
      </c>
      <c r="AB298" s="22">
        <v>0</v>
      </c>
      <c r="AC298" s="22">
        <v>37198</v>
      </c>
      <c r="AD298" s="22">
        <v>2062</v>
      </c>
      <c r="AE298" s="22">
        <v>4644</v>
      </c>
      <c r="AF298" s="22">
        <v>0</v>
      </c>
      <c r="AG298" s="22">
        <v>0</v>
      </c>
      <c r="AH298" s="22">
        <v>0</v>
      </c>
      <c r="AI298" s="22">
        <v>43904</v>
      </c>
      <c r="AJ298" s="22">
        <v>61828</v>
      </c>
      <c r="AK298" s="22">
        <v>0</v>
      </c>
      <c r="AL298" s="22">
        <v>61828</v>
      </c>
    </row>
    <row r="299" spans="1:38" x14ac:dyDescent="0.25">
      <c r="A299" s="22" t="s">
        <v>120</v>
      </c>
      <c r="B299" s="22" t="s">
        <v>706</v>
      </c>
      <c r="C299" s="22" t="s">
        <v>717</v>
      </c>
      <c r="D299" s="22" t="s">
        <v>718</v>
      </c>
      <c r="E299" s="22">
        <v>69735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69735</v>
      </c>
      <c r="N299" s="22">
        <v>0</v>
      </c>
      <c r="O299" s="22">
        <v>90370</v>
      </c>
      <c r="P299" s="22">
        <v>36768</v>
      </c>
      <c r="Q299" s="22">
        <v>0</v>
      </c>
      <c r="R299" s="22">
        <v>0</v>
      </c>
      <c r="S299" s="22">
        <v>4335</v>
      </c>
      <c r="T299" s="22">
        <v>201208</v>
      </c>
      <c r="U299" s="22">
        <v>40655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40655</v>
      </c>
      <c r="AD299" s="22">
        <v>31491</v>
      </c>
      <c r="AE299" s="22">
        <v>21092</v>
      </c>
      <c r="AF299" s="22">
        <v>0</v>
      </c>
      <c r="AG299" s="22">
        <v>0</v>
      </c>
      <c r="AH299" s="22">
        <v>3716</v>
      </c>
      <c r="AI299" s="22">
        <v>96954</v>
      </c>
      <c r="AJ299" s="22">
        <v>104254</v>
      </c>
      <c r="AK299" s="22">
        <v>0</v>
      </c>
      <c r="AL299" s="22">
        <v>104254</v>
      </c>
    </row>
    <row r="300" spans="1:38" x14ac:dyDescent="0.25">
      <c r="A300" s="22" t="s">
        <v>120</v>
      </c>
      <c r="B300" s="22" t="s">
        <v>706</v>
      </c>
      <c r="C300" s="22" t="s">
        <v>719</v>
      </c>
      <c r="D300" s="22" t="s">
        <v>720</v>
      </c>
      <c r="E300" s="22">
        <v>46002</v>
      </c>
      <c r="F300" s="22">
        <v>0</v>
      </c>
      <c r="G300" s="22">
        <v>3056</v>
      </c>
      <c r="H300" s="22">
        <v>5300</v>
      </c>
      <c r="I300" s="22">
        <v>17127</v>
      </c>
      <c r="J300" s="22">
        <v>0</v>
      </c>
      <c r="K300" s="22">
        <v>0</v>
      </c>
      <c r="L300" s="22">
        <v>0</v>
      </c>
      <c r="M300" s="22">
        <v>71485</v>
      </c>
      <c r="N300" s="22">
        <v>0</v>
      </c>
      <c r="O300" s="22">
        <v>51313</v>
      </c>
      <c r="P300" s="22">
        <v>15947</v>
      </c>
      <c r="Q300" s="22">
        <v>1710</v>
      </c>
      <c r="R300" s="22">
        <v>1000</v>
      </c>
      <c r="S300" s="22">
        <v>0</v>
      </c>
      <c r="T300" s="22">
        <v>141455</v>
      </c>
      <c r="U300" s="22">
        <v>2636</v>
      </c>
      <c r="V300" s="22">
        <v>0</v>
      </c>
      <c r="W300" s="22">
        <v>224</v>
      </c>
      <c r="X300" s="22">
        <v>412</v>
      </c>
      <c r="Y300" s="22">
        <v>343</v>
      </c>
      <c r="Z300" s="22">
        <v>0</v>
      </c>
      <c r="AA300" s="22">
        <v>0</v>
      </c>
      <c r="AB300" s="22">
        <v>0</v>
      </c>
      <c r="AC300" s="22">
        <v>3615</v>
      </c>
      <c r="AD300" s="22">
        <v>24736</v>
      </c>
      <c r="AE300" s="22">
        <v>7198</v>
      </c>
      <c r="AF300" s="22">
        <v>0</v>
      </c>
      <c r="AG300" s="22">
        <v>1000</v>
      </c>
      <c r="AH300" s="22">
        <v>0</v>
      </c>
      <c r="AI300" s="22">
        <v>36549</v>
      </c>
      <c r="AJ300" s="22">
        <v>104906</v>
      </c>
      <c r="AK300" s="22">
        <v>0</v>
      </c>
      <c r="AL300" s="22">
        <v>104906</v>
      </c>
    </row>
    <row r="301" spans="1:38" x14ac:dyDescent="0.25">
      <c r="A301" s="22" t="s">
        <v>120</v>
      </c>
      <c r="B301" s="22" t="s">
        <v>706</v>
      </c>
      <c r="C301" s="22" t="s">
        <v>721</v>
      </c>
      <c r="D301" s="22" t="s">
        <v>722</v>
      </c>
      <c r="E301" s="22">
        <v>77013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77013</v>
      </c>
      <c r="N301" s="22">
        <v>0</v>
      </c>
      <c r="O301" s="22">
        <v>0</v>
      </c>
      <c r="P301" s="22">
        <v>84729</v>
      </c>
      <c r="Q301" s="22">
        <v>27300</v>
      </c>
      <c r="R301" s="22">
        <v>0</v>
      </c>
      <c r="S301" s="22">
        <v>0</v>
      </c>
      <c r="T301" s="22">
        <v>189042</v>
      </c>
      <c r="U301" s="22">
        <v>8882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8882</v>
      </c>
      <c r="AD301" s="22">
        <v>0</v>
      </c>
      <c r="AE301" s="22">
        <v>50081</v>
      </c>
      <c r="AF301" s="22">
        <v>0</v>
      </c>
      <c r="AG301" s="22">
        <v>0</v>
      </c>
      <c r="AH301" s="22">
        <v>0</v>
      </c>
      <c r="AI301" s="22">
        <v>58963</v>
      </c>
      <c r="AJ301" s="22">
        <v>130079</v>
      </c>
      <c r="AK301" s="22">
        <v>0</v>
      </c>
      <c r="AL301" s="22">
        <v>130079</v>
      </c>
    </row>
    <row r="302" spans="1:38" x14ac:dyDescent="0.25">
      <c r="A302" s="22" t="s">
        <v>120</v>
      </c>
      <c r="B302" s="22" t="s">
        <v>706</v>
      </c>
      <c r="C302" s="22" t="s">
        <v>723</v>
      </c>
      <c r="D302" s="22" t="s">
        <v>724</v>
      </c>
      <c r="E302" s="22">
        <v>267693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267693</v>
      </c>
      <c r="N302" s="22">
        <v>0</v>
      </c>
      <c r="O302" s="22">
        <v>0</v>
      </c>
      <c r="P302" s="22">
        <v>5341</v>
      </c>
      <c r="Q302" s="22">
        <v>3774715</v>
      </c>
      <c r="R302" s="22">
        <v>32516</v>
      </c>
      <c r="S302" s="22">
        <v>0</v>
      </c>
      <c r="T302" s="22">
        <v>4080265</v>
      </c>
      <c r="U302" s="22">
        <v>169556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169556</v>
      </c>
      <c r="AD302" s="22">
        <v>0</v>
      </c>
      <c r="AE302" s="22">
        <v>3562</v>
      </c>
      <c r="AF302" s="22">
        <v>0</v>
      </c>
      <c r="AG302" s="22">
        <v>11611</v>
      </c>
      <c r="AH302" s="22">
        <v>0</v>
      </c>
      <c r="AI302" s="22">
        <v>184729</v>
      </c>
      <c r="AJ302" s="22">
        <v>3895536</v>
      </c>
      <c r="AK302" s="22">
        <v>0</v>
      </c>
      <c r="AL302" s="22">
        <v>3895536</v>
      </c>
    </row>
    <row r="303" spans="1:38" x14ac:dyDescent="0.25">
      <c r="A303" s="22" t="s">
        <v>120</v>
      </c>
      <c r="B303" s="22" t="s">
        <v>706</v>
      </c>
      <c r="C303" s="22" t="s">
        <v>725</v>
      </c>
      <c r="D303" s="22" t="s">
        <v>726</v>
      </c>
      <c r="E303" s="22">
        <v>54933</v>
      </c>
      <c r="F303" s="22">
        <v>0</v>
      </c>
      <c r="G303" s="22">
        <v>4298</v>
      </c>
      <c r="H303" s="22">
        <v>0</v>
      </c>
      <c r="I303" s="22">
        <v>7284</v>
      </c>
      <c r="J303" s="22">
        <v>0</v>
      </c>
      <c r="K303" s="22">
        <v>0</v>
      </c>
      <c r="L303" s="22">
        <v>0</v>
      </c>
      <c r="M303" s="22">
        <v>66515</v>
      </c>
      <c r="N303" s="22">
        <v>0</v>
      </c>
      <c r="O303" s="22">
        <v>9051</v>
      </c>
      <c r="P303" s="22">
        <v>23950</v>
      </c>
      <c r="Q303" s="22">
        <v>36969</v>
      </c>
      <c r="R303" s="22">
        <v>130766</v>
      </c>
      <c r="S303" s="22">
        <v>17522</v>
      </c>
      <c r="T303" s="22">
        <v>284773</v>
      </c>
      <c r="U303" s="22">
        <v>43736</v>
      </c>
      <c r="V303" s="22">
        <v>0</v>
      </c>
      <c r="W303" s="22">
        <v>1050</v>
      </c>
      <c r="X303" s="22">
        <v>0</v>
      </c>
      <c r="Y303" s="22">
        <v>2282</v>
      </c>
      <c r="Z303" s="22">
        <v>0</v>
      </c>
      <c r="AA303" s="22">
        <v>0</v>
      </c>
      <c r="AB303" s="22">
        <v>0</v>
      </c>
      <c r="AC303" s="22">
        <v>47068</v>
      </c>
      <c r="AD303" s="22">
        <v>5408</v>
      </c>
      <c r="AE303" s="22">
        <v>13263</v>
      </c>
      <c r="AF303" s="22">
        <v>0</v>
      </c>
      <c r="AG303" s="22">
        <v>52600</v>
      </c>
      <c r="AH303" s="22">
        <v>7461</v>
      </c>
      <c r="AI303" s="22">
        <v>125800</v>
      </c>
      <c r="AJ303" s="22">
        <v>158973</v>
      </c>
      <c r="AK303" s="22">
        <v>0</v>
      </c>
      <c r="AL303" s="22">
        <v>158973</v>
      </c>
    </row>
    <row r="304" spans="1:38" x14ac:dyDescent="0.25">
      <c r="A304" s="22" t="s">
        <v>120</v>
      </c>
      <c r="B304" s="22" t="s">
        <v>706</v>
      </c>
      <c r="C304" s="22" t="s">
        <v>727</v>
      </c>
      <c r="D304" s="22" t="s">
        <v>728</v>
      </c>
      <c r="E304" s="22">
        <v>639024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639024</v>
      </c>
      <c r="N304" s="22">
        <v>0</v>
      </c>
      <c r="O304" s="22">
        <v>0</v>
      </c>
      <c r="P304" s="22">
        <v>0</v>
      </c>
      <c r="Q304" s="22">
        <v>4085208</v>
      </c>
      <c r="R304" s="22">
        <v>91810</v>
      </c>
      <c r="S304" s="22">
        <v>0</v>
      </c>
      <c r="T304" s="22">
        <v>4816042</v>
      </c>
      <c r="U304" s="22">
        <v>530857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530857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530857</v>
      </c>
      <c r="AJ304" s="22">
        <v>4285185</v>
      </c>
      <c r="AK304" s="22">
        <v>0</v>
      </c>
      <c r="AL304" s="22">
        <v>4285185</v>
      </c>
    </row>
    <row r="305" spans="1:38" x14ac:dyDescent="0.25">
      <c r="A305" s="22" t="s">
        <v>120</v>
      </c>
      <c r="B305" s="22" t="s">
        <v>706</v>
      </c>
      <c r="C305" s="22" t="s">
        <v>729</v>
      </c>
      <c r="D305" s="22" t="s">
        <v>730</v>
      </c>
      <c r="E305" s="22">
        <v>354008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354008</v>
      </c>
      <c r="N305" s="22">
        <v>0</v>
      </c>
      <c r="O305" s="22">
        <v>0</v>
      </c>
      <c r="P305" s="22">
        <v>21596</v>
      </c>
      <c r="Q305" s="22">
        <v>3664621</v>
      </c>
      <c r="R305" s="22">
        <v>14316</v>
      </c>
      <c r="S305" s="22">
        <v>0</v>
      </c>
      <c r="T305" s="22">
        <v>4054541</v>
      </c>
      <c r="U305" s="22">
        <v>330705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330705</v>
      </c>
      <c r="AD305" s="22">
        <v>0</v>
      </c>
      <c r="AE305" s="22">
        <v>15720</v>
      </c>
      <c r="AF305" s="22">
        <v>0</v>
      </c>
      <c r="AG305" s="22">
        <v>4829</v>
      </c>
      <c r="AH305" s="22">
        <v>0</v>
      </c>
      <c r="AI305" s="22">
        <v>351254</v>
      </c>
      <c r="AJ305" s="22">
        <v>3703287</v>
      </c>
      <c r="AK305" s="22">
        <v>0</v>
      </c>
      <c r="AL305" s="22">
        <v>3703287</v>
      </c>
    </row>
    <row r="306" spans="1:38" x14ac:dyDescent="0.25">
      <c r="A306" s="22" t="s">
        <v>120</v>
      </c>
      <c r="B306" s="22" t="s">
        <v>706</v>
      </c>
      <c r="C306" s="22" t="s">
        <v>731</v>
      </c>
      <c r="D306" s="22" t="s">
        <v>732</v>
      </c>
      <c r="E306" s="22">
        <v>118840</v>
      </c>
      <c r="F306" s="22">
        <v>0</v>
      </c>
      <c r="G306" s="22">
        <v>0</v>
      </c>
      <c r="H306" s="22">
        <v>0</v>
      </c>
      <c r="I306" s="22">
        <v>159470</v>
      </c>
      <c r="J306" s="22">
        <v>0</v>
      </c>
      <c r="K306" s="22">
        <v>0</v>
      </c>
      <c r="L306" s="22">
        <v>0</v>
      </c>
      <c r="M306" s="22">
        <v>278310</v>
      </c>
      <c r="N306" s="22">
        <v>0</v>
      </c>
      <c r="O306" s="22">
        <v>215436</v>
      </c>
      <c r="P306" s="22">
        <v>196740</v>
      </c>
      <c r="Q306" s="22">
        <v>183156</v>
      </c>
      <c r="R306" s="22">
        <v>16356</v>
      </c>
      <c r="S306" s="22">
        <v>0</v>
      </c>
      <c r="T306" s="22">
        <v>889998</v>
      </c>
      <c r="U306" s="22">
        <v>97643</v>
      </c>
      <c r="V306" s="22">
        <v>0</v>
      </c>
      <c r="W306" s="22">
        <v>0</v>
      </c>
      <c r="X306" s="22">
        <v>0</v>
      </c>
      <c r="Y306" s="22">
        <v>27452</v>
      </c>
      <c r="Z306" s="22">
        <v>0</v>
      </c>
      <c r="AA306" s="22">
        <v>0</v>
      </c>
      <c r="AB306" s="22">
        <v>0</v>
      </c>
      <c r="AC306" s="22">
        <v>125095</v>
      </c>
      <c r="AD306" s="22">
        <v>134678</v>
      </c>
      <c r="AE306" s="22">
        <v>125672</v>
      </c>
      <c r="AF306" s="22">
        <v>0</v>
      </c>
      <c r="AG306" s="22">
        <v>11729</v>
      </c>
      <c r="AH306" s="22">
        <v>0</v>
      </c>
      <c r="AI306" s="22">
        <v>397174</v>
      </c>
      <c r="AJ306" s="22">
        <v>492824</v>
      </c>
      <c r="AK306" s="22">
        <v>0</v>
      </c>
      <c r="AL306" s="22">
        <v>492824</v>
      </c>
    </row>
    <row r="307" spans="1:38" x14ac:dyDescent="0.25">
      <c r="A307" s="22" t="s">
        <v>120</v>
      </c>
      <c r="B307" s="22" t="s">
        <v>706</v>
      </c>
      <c r="C307" s="22" t="s">
        <v>733</v>
      </c>
      <c r="D307" s="22" t="s">
        <v>734</v>
      </c>
      <c r="E307" s="22">
        <v>126462</v>
      </c>
      <c r="F307" s="22">
        <v>0</v>
      </c>
      <c r="G307" s="22">
        <v>0</v>
      </c>
      <c r="H307" s="22">
        <v>0</v>
      </c>
      <c r="I307" s="22">
        <v>3770</v>
      </c>
      <c r="J307" s="22">
        <v>0</v>
      </c>
      <c r="K307" s="22">
        <v>0</v>
      </c>
      <c r="L307" s="22">
        <v>0</v>
      </c>
      <c r="M307" s="22">
        <v>130232</v>
      </c>
      <c r="N307" s="22">
        <v>0</v>
      </c>
      <c r="O307" s="22">
        <v>0</v>
      </c>
      <c r="P307" s="22">
        <v>0</v>
      </c>
      <c r="Q307" s="22">
        <v>0</v>
      </c>
      <c r="R307" s="22">
        <v>8212</v>
      </c>
      <c r="S307" s="22">
        <v>0</v>
      </c>
      <c r="T307" s="22">
        <v>138444</v>
      </c>
      <c r="U307" s="22">
        <v>46294</v>
      </c>
      <c r="V307" s="22">
        <v>0</v>
      </c>
      <c r="W307" s="22">
        <v>0</v>
      </c>
      <c r="X307" s="22">
        <v>0</v>
      </c>
      <c r="Y307" s="22">
        <v>151</v>
      </c>
      <c r="Z307" s="22">
        <v>0</v>
      </c>
      <c r="AA307" s="22">
        <v>0</v>
      </c>
      <c r="AB307" s="22">
        <v>0</v>
      </c>
      <c r="AC307" s="22">
        <v>46445</v>
      </c>
      <c r="AD307" s="22">
        <v>0</v>
      </c>
      <c r="AE307" s="22">
        <v>0</v>
      </c>
      <c r="AF307" s="22">
        <v>0</v>
      </c>
      <c r="AG307" s="22">
        <v>1934</v>
      </c>
      <c r="AH307" s="22">
        <v>0</v>
      </c>
      <c r="AI307" s="22">
        <v>48379</v>
      </c>
      <c r="AJ307" s="22">
        <v>90065</v>
      </c>
      <c r="AK307" s="22">
        <v>0</v>
      </c>
      <c r="AL307" s="22">
        <v>90065</v>
      </c>
    </row>
    <row r="308" spans="1:38" x14ac:dyDescent="0.25">
      <c r="A308" s="22" t="s">
        <v>120</v>
      </c>
      <c r="B308" s="22" t="s">
        <v>706</v>
      </c>
      <c r="C308" s="22" t="s">
        <v>735</v>
      </c>
      <c r="D308" s="22" t="s">
        <v>736</v>
      </c>
      <c r="E308" s="22">
        <v>504494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504494</v>
      </c>
      <c r="N308" s="22">
        <v>0</v>
      </c>
      <c r="O308" s="22">
        <v>93755</v>
      </c>
      <c r="P308" s="22">
        <v>6600</v>
      </c>
      <c r="Q308" s="22">
        <v>156573</v>
      </c>
      <c r="R308" s="22">
        <v>32516</v>
      </c>
      <c r="S308" s="22">
        <v>0</v>
      </c>
      <c r="T308" s="22">
        <v>793938</v>
      </c>
      <c r="U308" s="22">
        <v>273374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273374</v>
      </c>
      <c r="AD308" s="22">
        <v>7791</v>
      </c>
      <c r="AE308" s="22">
        <v>3852</v>
      </c>
      <c r="AF308" s="22">
        <v>0</v>
      </c>
      <c r="AG308" s="22">
        <v>14155</v>
      </c>
      <c r="AH308" s="22">
        <v>0</v>
      </c>
      <c r="AI308" s="22">
        <v>299172</v>
      </c>
      <c r="AJ308" s="22">
        <v>494766</v>
      </c>
      <c r="AK308" s="22">
        <v>0</v>
      </c>
      <c r="AL308" s="22">
        <v>494766</v>
      </c>
    </row>
    <row r="309" spans="1:38" x14ac:dyDescent="0.25">
      <c r="A309" s="22" t="s">
        <v>120</v>
      </c>
      <c r="B309" s="22" t="s">
        <v>706</v>
      </c>
      <c r="C309" s="22" t="s">
        <v>737</v>
      </c>
      <c r="D309" s="22" t="s">
        <v>738</v>
      </c>
      <c r="E309" s="22">
        <v>124245</v>
      </c>
      <c r="F309" s="22">
        <v>0</v>
      </c>
      <c r="G309" s="22">
        <v>0</v>
      </c>
      <c r="H309" s="22">
        <v>140051</v>
      </c>
      <c r="I309" s="22">
        <v>0</v>
      </c>
      <c r="J309" s="22">
        <v>0</v>
      </c>
      <c r="K309" s="22">
        <v>0</v>
      </c>
      <c r="L309" s="22">
        <v>0</v>
      </c>
      <c r="M309" s="22">
        <v>264296</v>
      </c>
      <c r="N309" s="22">
        <v>0</v>
      </c>
      <c r="O309" s="22">
        <v>7500</v>
      </c>
      <c r="P309" s="22">
        <v>20315</v>
      </c>
      <c r="Q309" s="22">
        <v>7251</v>
      </c>
      <c r="R309" s="22">
        <v>0</v>
      </c>
      <c r="S309" s="22">
        <v>0</v>
      </c>
      <c r="T309" s="22">
        <v>299362</v>
      </c>
      <c r="U309" s="22">
        <v>168679</v>
      </c>
      <c r="V309" s="22">
        <v>0</v>
      </c>
      <c r="W309" s="22">
        <v>0</v>
      </c>
      <c r="X309" s="22">
        <v>50015</v>
      </c>
      <c r="Y309" s="22">
        <v>0</v>
      </c>
      <c r="Z309" s="22">
        <v>0</v>
      </c>
      <c r="AA309" s="22">
        <v>0</v>
      </c>
      <c r="AB309" s="22">
        <v>0</v>
      </c>
      <c r="AC309" s="22">
        <v>218694</v>
      </c>
      <c r="AD309" s="22">
        <v>7500</v>
      </c>
      <c r="AE309" s="22">
        <v>20315</v>
      </c>
      <c r="AF309" s="22">
        <v>0</v>
      </c>
      <c r="AG309" s="22">
        <v>0</v>
      </c>
      <c r="AH309" s="22">
        <v>0</v>
      </c>
      <c r="AI309" s="22">
        <v>246509</v>
      </c>
      <c r="AJ309" s="22">
        <v>52853</v>
      </c>
      <c r="AK309" s="22">
        <v>0</v>
      </c>
      <c r="AL309" s="22">
        <v>52853</v>
      </c>
    </row>
    <row r="310" spans="1:38" x14ac:dyDescent="0.25">
      <c r="A310" s="22" t="s">
        <v>120</v>
      </c>
      <c r="B310" s="22" t="s">
        <v>706</v>
      </c>
      <c r="C310" s="22" t="s">
        <v>739</v>
      </c>
      <c r="D310" s="22" t="s">
        <v>740</v>
      </c>
      <c r="E310" s="22">
        <v>16500</v>
      </c>
      <c r="F310" s="22"/>
      <c r="G310" s="22"/>
      <c r="H310" s="22"/>
      <c r="I310" s="22"/>
      <c r="J310" s="22"/>
      <c r="K310" s="22"/>
      <c r="L310" s="22"/>
      <c r="M310" s="22">
        <v>16500</v>
      </c>
      <c r="N310" s="22"/>
      <c r="O310" s="22">
        <v>78909</v>
      </c>
      <c r="P310" s="22">
        <v>11024</v>
      </c>
      <c r="Q310" s="22">
        <v>161170</v>
      </c>
      <c r="R310" s="22"/>
      <c r="S310" s="22">
        <v>8662</v>
      </c>
      <c r="T310" s="22">
        <v>276265</v>
      </c>
      <c r="U310" s="22">
        <v>16500</v>
      </c>
      <c r="V310" s="22"/>
      <c r="W310" s="22"/>
      <c r="X310" s="22"/>
      <c r="Y310" s="22"/>
      <c r="Z310" s="22"/>
      <c r="AA310" s="22"/>
      <c r="AB310" s="22"/>
      <c r="AC310" s="22">
        <v>16500</v>
      </c>
      <c r="AD310" s="22">
        <v>32501</v>
      </c>
      <c r="AE310" s="22">
        <v>5774</v>
      </c>
      <c r="AF310" s="22"/>
      <c r="AG310" s="22"/>
      <c r="AH310" s="22">
        <v>1299</v>
      </c>
      <c r="AI310" s="22">
        <v>56074</v>
      </c>
      <c r="AJ310" s="22">
        <v>220191</v>
      </c>
      <c r="AK310" s="22"/>
      <c r="AL310" s="22">
        <v>220191</v>
      </c>
    </row>
    <row r="311" spans="1:38" x14ac:dyDescent="0.25">
      <c r="A311" s="22" t="s">
        <v>120</v>
      </c>
      <c r="B311" s="22" t="s">
        <v>706</v>
      </c>
      <c r="C311" s="22" t="s">
        <v>741</v>
      </c>
      <c r="D311" s="22" t="s">
        <v>742</v>
      </c>
      <c r="E311" s="22">
        <v>46150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46150</v>
      </c>
      <c r="N311" s="22">
        <v>0</v>
      </c>
      <c r="O311" s="22">
        <v>6000</v>
      </c>
      <c r="P311" s="22">
        <v>5000</v>
      </c>
      <c r="Q311" s="22">
        <v>1133317</v>
      </c>
      <c r="R311" s="22">
        <v>89305</v>
      </c>
      <c r="S311" s="22">
        <v>0</v>
      </c>
      <c r="T311" s="22">
        <v>1279772</v>
      </c>
      <c r="U311" s="22">
        <v>39124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39124</v>
      </c>
      <c r="AD311" s="22">
        <v>1440</v>
      </c>
      <c r="AE311" s="22">
        <v>500</v>
      </c>
      <c r="AF311" s="22">
        <v>0</v>
      </c>
      <c r="AG311" s="22">
        <v>24993</v>
      </c>
      <c r="AH311" s="22">
        <v>0</v>
      </c>
      <c r="AI311" s="22">
        <v>66057</v>
      </c>
      <c r="AJ311" s="22">
        <v>1213715</v>
      </c>
      <c r="AK311" s="22">
        <v>0</v>
      </c>
      <c r="AL311" s="22">
        <v>1213715</v>
      </c>
    </row>
    <row r="312" spans="1:38" x14ac:dyDescent="0.25">
      <c r="A312" s="22" t="s">
        <v>120</v>
      </c>
      <c r="B312" s="22" t="s">
        <v>706</v>
      </c>
      <c r="C312" s="22" t="s">
        <v>743</v>
      </c>
      <c r="D312" s="22" t="s">
        <v>744</v>
      </c>
      <c r="E312" s="22">
        <v>231508</v>
      </c>
      <c r="F312" s="22">
        <v>0</v>
      </c>
      <c r="G312" s="22">
        <v>0</v>
      </c>
      <c r="H312" s="22">
        <v>436383</v>
      </c>
      <c r="I312" s="22">
        <v>0</v>
      </c>
      <c r="J312" s="22">
        <v>0</v>
      </c>
      <c r="K312" s="22">
        <v>0</v>
      </c>
      <c r="L312" s="22">
        <v>0</v>
      </c>
      <c r="M312" s="22">
        <v>667891</v>
      </c>
      <c r="N312" s="22">
        <v>0</v>
      </c>
      <c r="O312" s="22">
        <v>0</v>
      </c>
      <c r="P312" s="22">
        <v>11990</v>
      </c>
      <c r="Q312" s="22">
        <v>100</v>
      </c>
      <c r="R312" s="22">
        <v>42800</v>
      </c>
      <c r="S312" s="22">
        <v>0</v>
      </c>
      <c r="T312" s="22">
        <v>722781</v>
      </c>
      <c r="U312" s="22">
        <v>125378</v>
      </c>
      <c r="V312" s="22">
        <v>0</v>
      </c>
      <c r="W312" s="22">
        <v>0</v>
      </c>
      <c r="X312" s="22">
        <v>75640</v>
      </c>
      <c r="Y312" s="22">
        <v>0</v>
      </c>
      <c r="Z312" s="22">
        <v>0</v>
      </c>
      <c r="AA312" s="22">
        <v>0</v>
      </c>
      <c r="AB312" s="22">
        <v>0</v>
      </c>
      <c r="AC312" s="22">
        <v>201018</v>
      </c>
      <c r="AD312" s="22">
        <v>0</v>
      </c>
      <c r="AE312" s="22">
        <v>1199</v>
      </c>
      <c r="AF312" s="22">
        <v>0</v>
      </c>
      <c r="AG312" s="22">
        <v>8560</v>
      </c>
      <c r="AH312" s="22">
        <v>0</v>
      </c>
      <c r="AI312" s="22">
        <v>210777</v>
      </c>
      <c r="AJ312" s="22">
        <v>512004</v>
      </c>
      <c r="AK312" s="22">
        <v>0</v>
      </c>
      <c r="AL312" s="22">
        <v>512004</v>
      </c>
    </row>
    <row r="313" spans="1:38" x14ac:dyDescent="0.25">
      <c r="A313" s="22" t="s">
        <v>120</v>
      </c>
      <c r="B313" s="22" t="s">
        <v>706</v>
      </c>
      <c r="C313" s="22" t="s">
        <v>745</v>
      </c>
      <c r="D313" s="22" t="s">
        <v>746</v>
      </c>
      <c r="E313" s="22">
        <v>237112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237112</v>
      </c>
      <c r="N313" s="22">
        <v>0</v>
      </c>
      <c r="O313" s="22">
        <v>6350</v>
      </c>
      <c r="P313" s="22">
        <v>6300</v>
      </c>
      <c r="Q313" s="22">
        <v>354259</v>
      </c>
      <c r="R313" s="22">
        <v>12285</v>
      </c>
      <c r="S313" s="22">
        <v>0</v>
      </c>
      <c r="T313" s="22">
        <v>616306</v>
      </c>
      <c r="U313" s="22">
        <v>118695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118695</v>
      </c>
      <c r="AD313" s="22">
        <v>4175</v>
      </c>
      <c r="AE313" s="22">
        <v>315</v>
      </c>
      <c r="AF313" s="22">
        <v>0</v>
      </c>
      <c r="AG313" s="22">
        <v>5970</v>
      </c>
      <c r="AH313" s="22">
        <v>0</v>
      </c>
      <c r="AI313" s="22">
        <v>129155</v>
      </c>
      <c r="AJ313" s="22">
        <v>487151</v>
      </c>
      <c r="AK313" s="22">
        <v>0</v>
      </c>
      <c r="AL313" s="22">
        <v>487151</v>
      </c>
    </row>
    <row r="314" spans="1:38" x14ac:dyDescent="0.25">
      <c r="A314" s="22" t="s">
        <v>120</v>
      </c>
      <c r="B314" s="22" t="s">
        <v>706</v>
      </c>
      <c r="C314" s="22" t="s">
        <v>747</v>
      </c>
      <c r="D314" s="22" t="s">
        <v>748</v>
      </c>
      <c r="E314" s="22">
        <v>196292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196292</v>
      </c>
      <c r="N314" s="22">
        <v>0</v>
      </c>
      <c r="O314" s="22">
        <v>0</v>
      </c>
      <c r="P314" s="22">
        <v>2285</v>
      </c>
      <c r="Q314" s="22">
        <v>245745</v>
      </c>
      <c r="R314" s="22">
        <v>81228</v>
      </c>
      <c r="S314" s="22">
        <v>0</v>
      </c>
      <c r="T314" s="22">
        <v>525550</v>
      </c>
      <c r="U314" s="22">
        <v>27951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27951</v>
      </c>
      <c r="AD314" s="22">
        <v>0</v>
      </c>
      <c r="AE314" s="22">
        <v>114</v>
      </c>
      <c r="AF314" s="22">
        <v>0</v>
      </c>
      <c r="AG314" s="22">
        <v>13264</v>
      </c>
      <c r="AH314" s="22">
        <v>0</v>
      </c>
      <c r="AI314" s="22">
        <v>41329</v>
      </c>
      <c r="AJ314" s="22">
        <v>484221</v>
      </c>
      <c r="AK314" s="22">
        <v>0</v>
      </c>
      <c r="AL314" s="22">
        <v>484221</v>
      </c>
    </row>
    <row r="315" spans="1:38" x14ac:dyDescent="0.25">
      <c r="A315" s="22" t="s">
        <v>120</v>
      </c>
      <c r="B315" s="22" t="s">
        <v>706</v>
      </c>
      <c r="C315" s="22" t="s">
        <v>749</v>
      </c>
      <c r="D315" s="22" t="s">
        <v>750</v>
      </c>
      <c r="E315" s="22">
        <v>288789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288789</v>
      </c>
      <c r="N315" s="22">
        <v>0</v>
      </c>
      <c r="O315" s="22">
        <v>1000</v>
      </c>
      <c r="P315" s="22">
        <v>7920</v>
      </c>
      <c r="Q315" s="22">
        <v>201596</v>
      </c>
      <c r="R315" s="22">
        <v>0</v>
      </c>
      <c r="S315" s="22">
        <v>0</v>
      </c>
      <c r="T315" s="22">
        <v>499305</v>
      </c>
      <c r="U315" s="22">
        <v>208251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208251</v>
      </c>
      <c r="AD315" s="22">
        <v>1000</v>
      </c>
      <c r="AE315" s="22">
        <v>2772</v>
      </c>
      <c r="AF315" s="22">
        <v>0</v>
      </c>
      <c r="AG315" s="22">
        <v>0</v>
      </c>
      <c r="AH315" s="22">
        <v>0</v>
      </c>
      <c r="AI315" s="22">
        <v>212023</v>
      </c>
      <c r="AJ315" s="22">
        <v>287282</v>
      </c>
      <c r="AK315" s="22">
        <v>0</v>
      </c>
      <c r="AL315" s="22">
        <v>287282</v>
      </c>
    </row>
    <row r="316" spans="1:38" x14ac:dyDescent="0.25">
      <c r="A316" s="22" t="s">
        <v>120</v>
      </c>
      <c r="B316" s="22" t="s">
        <v>706</v>
      </c>
      <c r="C316" s="22" t="s">
        <v>751</v>
      </c>
      <c r="D316" s="22" t="s">
        <v>752</v>
      </c>
      <c r="E316" s="22">
        <v>236126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236126</v>
      </c>
      <c r="N316" s="22">
        <v>0</v>
      </c>
      <c r="O316" s="22">
        <v>597244</v>
      </c>
      <c r="P316" s="22">
        <v>147812</v>
      </c>
      <c r="Q316" s="22">
        <v>2834811</v>
      </c>
      <c r="R316" s="22">
        <v>8354</v>
      </c>
      <c r="S316" s="22">
        <v>0</v>
      </c>
      <c r="T316" s="22">
        <v>3824347</v>
      </c>
      <c r="U316" s="22">
        <v>196579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196579</v>
      </c>
      <c r="AD316" s="22">
        <v>158167</v>
      </c>
      <c r="AE316" s="22">
        <v>58388</v>
      </c>
      <c r="AF316" s="22">
        <v>0</v>
      </c>
      <c r="AG316" s="22">
        <v>2139</v>
      </c>
      <c r="AH316" s="22">
        <v>0</v>
      </c>
      <c r="AI316" s="22">
        <v>415273</v>
      </c>
      <c r="AJ316" s="22">
        <v>3409074</v>
      </c>
      <c r="AK316" s="22">
        <v>0</v>
      </c>
      <c r="AL316" s="22">
        <v>3409074</v>
      </c>
    </row>
    <row r="317" spans="1:38" x14ac:dyDescent="0.25">
      <c r="A317" s="22" t="s">
        <v>120</v>
      </c>
      <c r="B317" s="22" t="s">
        <v>706</v>
      </c>
      <c r="C317" s="22" t="s">
        <v>753</v>
      </c>
      <c r="D317" s="22" t="s">
        <v>754</v>
      </c>
      <c r="E317" s="22">
        <v>16500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16500</v>
      </c>
      <c r="N317" s="22">
        <v>0</v>
      </c>
      <c r="O317" s="22">
        <v>5000</v>
      </c>
      <c r="P317" s="22">
        <v>29052</v>
      </c>
      <c r="Q317" s="22">
        <v>1118100</v>
      </c>
      <c r="R317" s="22">
        <v>0</v>
      </c>
      <c r="S317" s="22">
        <v>0</v>
      </c>
      <c r="T317" s="22">
        <v>1168652</v>
      </c>
      <c r="U317" s="22">
        <v>16500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16500</v>
      </c>
      <c r="AD317" s="22">
        <v>4150</v>
      </c>
      <c r="AE317" s="22">
        <v>6678</v>
      </c>
      <c r="AF317" s="22">
        <v>0</v>
      </c>
      <c r="AG317" s="22">
        <v>0</v>
      </c>
      <c r="AH317" s="22">
        <v>0</v>
      </c>
      <c r="AI317" s="22">
        <v>27328</v>
      </c>
      <c r="AJ317" s="22">
        <v>1141324</v>
      </c>
      <c r="AK317" s="22">
        <v>0</v>
      </c>
      <c r="AL317" s="22">
        <v>1141324</v>
      </c>
    </row>
    <row r="318" spans="1:38" x14ac:dyDescent="0.25">
      <c r="A318" s="22" t="s">
        <v>120</v>
      </c>
      <c r="B318" s="22" t="s">
        <v>706</v>
      </c>
      <c r="C318" s="22" t="s">
        <v>755</v>
      </c>
      <c r="D318" s="22" t="s">
        <v>756</v>
      </c>
      <c r="E318" s="22">
        <v>174920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174920</v>
      </c>
      <c r="N318" s="22">
        <v>0</v>
      </c>
      <c r="O318" s="22">
        <v>17775</v>
      </c>
      <c r="P318" s="22">
        <v>79568</v>
      </c>
      <c r="Q318" s="22">
        <v>234632</v>
      </c>
      <c r="R318" s="22">
        <v>0</v>
      </c>
      <c r="S318" s="22">
        <v>10585</v>
      </c>
      <c r="T318" s="22">
        <v>517480</v>
      </c>
      <c r="U318" s="22">
        <v>174920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174920</v>
      </c>
      <c r="AD318" s="22">
        <v>7120</v>
      </c>
      <c r="AE318" s="22">
        <v>64769</v>
      </c>
      <c r="AF318" s="22">
        <v>0</v>
      </c>
      <c r="AG318" s="22">
        <v>0</v>
      </c>
      <c r="AH318" s="22">
        <v>2118</v>
      </c>
      <c r="AI318" s="22">
        <v>248927</v>
      </c>
      <c r="AJ318" s="22">
        <v>268553</v>
      </c>
      <c r="AK318" s="22">
        <v>0</v>
      </c>
      <c r="AL318" s="22">
        <v>268553</v>
      </c>
    </row>
    <row r="319" spans="1:38" x14ac:dyDescent="0.25">
      <c r="A319" s="22" t="s">
        <v>120</v>
      </c>
      <c r="B319" s="22" t="s">
        <v>706</v>
      </c>
      <c r="C319" s="22" t="s">
        <v>757</v>
      </c>
      <c r="D319" s="22" t="s">
        <v>758</v>
      </c>
      <c r="E319" s="22">
        <v>459084</v>
      </c>
      <c r="F319" s="22">
        <v>0</v>
      </c>
      <c r="G319" s="22">
        <v>0</v>
      </c>
      <c r="H319" s="22">
        <v>370365</v>
      </c>
      <c r="I319" s="22">
        <v>0</v>
      </c>
      <c r="J319" s="22">
        <v>0</v>
      </c>
      <c r="K319" s="22">
        <v>0</v>
      </c>
      <c r="L319" s="22">
        <v>0</v>
      </c>
      <c r="M319" s="22">
        <v>829449</v>
      </c>
      <c r="N319" s="22">
        <v>677763</v>
      </c>
      <c r="O319" s="22">
        <v>0</v>
      </c>
      <c r="P319" s="22">
        <v>26897</v>
      </c>
      <c r="Q319" s="22">
        <v>100</v>
      </c>
      <c r="R319" s="22">
        <v>133720</v>
      </c>
      <c r="S319" s="22">
        <v>0</v>
      </c>
      <c r="T319" s="22">
        <v>1667929</v>
      </c>
      <c r="U319" s="22">
        <v>91276</v>
      </c>
      <c r="V319" s="22">
        <v>0</v>
      </c>
      <c r="W319" s="22">
        <v>0</v>
      </c>
      <c r="X319" s="22">
        <v>58630</v>
      </c>
      <c r="Y319" s="22">
        <v>0</v>
      </c>
      <c r="Z319" s="22">
        <v>0</v>
      </c>
      <c r="AA319" s="22">
        <v>0</v>
      </c>
      <c r="AB319" s="22">
        <v>0</v>
      </c>
      <c r="AC319" s="22">
        <v>149906</v>
      </c>
      <c r="AD319" s="22">
        <v>0</v>
      </c>
      <c r="AE319" s="22">
        <v>10760</v>
      </c>
      <c r="AF319" s="22">
        <v>0</v>
      </c>
      <c r="AG319" s="22">
        <v>18518</v>
      </c>
      <c r="AH319" s="22">
        <v>0</v>
      </c>
      <c r="AI319" s="22">
        <v>179184</v>
      </c>
      <c r="AJ319" s="22">
        <v>1488745</v>
      </c>
      <c r="AK319" s="22">
        <v>0</v>
      </c>
      <c r="AL319" s="22">
        <v>1488745</v>
      </c>
    </row>
    <row r="320" spans="1:38" x14ac:dyDescent="0.25">
      <c r="A320" s="22" t="s">
        <v>120</v>
      </c>
      <c r="B320" s="22" t="s">
        <v>706</v>
      </c>
      <c r="C320" s="22" t="s">
        <v>759</v>
      </c>
      <c r="D320" s="22" t="s">
        <v>760</v>
      </c>
      <c r="E320" s="22">
        <v>264289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264289</v>
      </c>
      <c r="N320" s="22">
        <v>0</v>
      </c>
      <c r="O320" s="22">
        <v>0</v>
      </c>
      <c r="P320" s="22">
        <v>5391</v>
      </c>
      <c r="Q320" s="22">
        <v>1984472</v>
      </c>
      <c r="R320" s="22">
        <v>10000</v>
      </c>
      <c r="S320" s="22">
        <v>0</v>
      </c>
      <c r="T320" s="22">
        <v>2264152</v>
      </c>
      <c r="U320" s="22">
        <v>175725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175725</v>
      </c>
      <c r="AD320" s="22">
        <v>0</v>
      </c>
      <c r="AE320" s="22">
        <v>4043</v>
      </c>
      <c r="AF320" s="22">
        <v>0</v>
      </c>
      <c r="AG320" s="22">
        <v>10000</v>
      </c>
      <c r="AH320" s="22">
        <v>0</v>
      </c>
      <c r="AI320" s="22">
        <v>189768</v>
      </c>
      <c r="AJ320" s="22">
        <v>2074384</v>
      </c>
      <c r="AK320" s="22">
        <v>0</v>
      </c>
      <c r="AL320" s="22">
        <v>2074384</v>
      </c>
    </row>
    <row r="321" spans="1:38" x14ac:dyDescent="0.25">
      <c r="A321" s="22" t="s">
        <v>120</v>
      </c>
      <c r="B321" s="22" t="s">
        <v>706</v>
      </c>
      <c r="C321" s="22" t="s">
        <v>761</v>
      </c>
      <c r="D321" s="22" t="s">
        <v>762</v>
      </c>
      <c r="E321" s="22">
        <v>482103</v>
      </c>
      <c r="F321" s="22">
        <v>0</v>
      </c>
      <c r="G321" s="22">
        <v>2237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484340</v>
      </c>
      <c r="N321" s="22">
        <v>0</v>
      </c>
      <c r="O321" s="22">
        <v>65580</v>
      </c>
      <c r="P321" s="22">
        <v>19300</v>
      </c>
      <c r="Q321" s="22">
        <v>1048499</v>
      </c>
      <c r="R321" s="22">
        <v>19328</v>
      </c>
      <c r="S321" s="22">
        <v>0</v>
      </c>
      <c r="T321" s="22">
        <v>1637047</v>
      </c>
      <c r="U321" s="22">
        <v>188531</v>
      </c>
      <c r="V321" s="22">
        <v>0</v>
      </c>
      <c r="W321" s="22">
        <v>0</v>
      </c>
      <c r="X321" s="22">
        <v>559</v>
      </c>
      <c r="Y321" s="22">
        <v>0</v>
      </c>
      <c r="Z321" s="22">
        <v>0</v>
      </c>
      <c r="AA321" s="22">
        <v>0</v>
      </c>
      <c r="AB321" s="22">
        <v>0</v>
      </c>
      <c r="AC321" s="22">
        <v>189090</v>
      </c>
      <c r="AD321" s="22">
        <v>58167</v>
      </c>
      <c r="AE321" s="22">
        <v>15580</v>
      </c>
      <c r="AF321" s="22">
        <v>0</v>
      </c>
      <c r="AG321" s="22">
        <v>17212</v>
      </c>
      <c r="AH321" s="22">
        <v>0</v>
      </c>
      <c r="AI321" s="22">
        <v>280049</v>
      </c>
      <c r="AJ321" s="22">
        <v>1356998</v>
      </c>
      <c r="AK321" s="22">
        <v>0</v>
      </c>
      <c r="AL321" s="22">
        <v>1356998</v>
      </c>
    </row>
    <row r="322" spans="1:38" x14ac:dyDescent="0.25">
      <c r="A322" s="22" t="s">
        <v>120</v>
      </c>
      <c r="B322" s="22" t="s">
        <v>706</v>
      </c>
      <c r="C322" s="22" t="s">
        <v>763</v>
      </c>
      <c r="D322" s="22" t="s">
        <v>764</v>
      </c>
      <c r="E322" s="22">
        <v>403536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403536</v>
      </c>
      <c r="N322" s="22">
        <v>0</v>
      </c>
      <c r="O322" s="22">
        <v>111219</v>
      </c>
      <c r="P322" s="22">
        <v>27839</v>
      </c>
      <c r="Q322" s="22">
        <v>0</v>
      </c>
      <c r="R322" s="22">
        <v>0</v>
      </c>
      <c r="S322" s="22">
        <v>0</v>
      </c>
      <c r="T322" s="22">
        <v>542594</v>
      </c>
      <c r="U322" s="22">
        <v>289307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289307</v>
      </c>
      <c r="AD322" s="22">
        <v>18607</v>
      </c>
      <c r="AE322" s="22">
        <v>15717</v>
      </c>
      <c r="AF322" s="22">
        <v>0</v>
      </c>
      <c r="AG322" s="22">
        <v>0</v>
      </c>
      <c r="AH322" s="22">
        <v>0</v>
      </c>
      <c r="AI322" s="22">
        <v>323631</v>
      </c>
      <c r="AJ322" s="22">
        <v>218963</v>
      </c>
      <c r="AK322" s="22">
        <v>0</v>
      </c>
      <c r="AL322" s="22">
        <v>218963</v>
      </c>
    </row>
    <row r="323" spans="1:38" x14ac:dyDescent="0.25">
      <c r="A323" s="22" t="s">
        <v>120</v>
      </c>
      <c r="B323" s="22" t="s">
        <v>706</v>
      </c>
      <c r="C323" s="22" t="s">
        <v>765</v>
      </c>
      <c r="D323" s="22" t="s">
        <v>766</v>
      </c>
      <c r="E323" s="22">
        <v>43217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43217</v>
      </c>
      <c r="N323" s="22">
        <v>0</v>
      </c>
      <c r="O323" s="22">
        <v>0</v>
      </c>
      <c r="P323" s="22">
        <v>2055</v>
      </c>
      <c r="Q323" s="22">
        <v>42586</v>
      </c>
      <c r="R323" s="22">
        <v>0</v>
      </c>
      <c r="S323" s="22">
        <v>0</v>
      </c>
      <c r="T323" s="22">
        <v>87858</v>
      </c>
      <c r="U323" s="22">
        <v>41153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41153</v>
      </c>
      <c r="AD323" s="22">
        <v>0</v>
      </c>
      <c r="AE323" s="22">
        <v>617</v>
      </c>
      <c r="AF323" s="22">
        <v>0</v>
      </c>
      <c r="AG323" s="22">
        <v>0</v>
      </c>
      <c r="AH323" s="22">
        <v>0</v>
      </c>
      <c r="AI323" s="22">
        <v>41770</v>
      </c>
      <c r="AJ323" s="22">
        <v>46088</v>
      </c>
      <c r="AK323" s="22">
        <v>0</v>
      </c>
      <c r="AL323" s="22">
        <v>46088</v>
      </c>
    </row>
    <row r="324" spans="1:38" x14ac:dyDescent="0.25">
      <c r="A324" s="22" t="s">
        <v>120</v>
      </c>
      <c r="B324" s="22" t="s">
        <v>706</v>
      </c>
      <c r="C324" s="22" t="s">
        <v>767</v>
      </c>
      <c r="D324" s="22" t="s">
        <v>768</v>
      </c>
      <c r="E324" s="22">
        <v>658312</v>
      </c>
      <c r="F324" s="22">
        <v>0</v>
      </c>
      <c r="G324" s="22">
        <v>0</v>
      </c>
      <c r="H324" s="22">
        <v>8800</v>
      </c>
      <c r="I324" s="22">
        <v>0</v>
      </c>
      <c r="J324" s="22">
        <v>0</v>
      </c>
      <c r="K324" s="22">
        <v>0</v>
      </c>
      <c r="L324" s="22">
        <v>0</v>
      </c>
      <c r="M324" s="22">
        <v>667112</v>
      </c>
      <c r="N324" s="22">
        <v>0</v>
      </c>
      <c r="O324" s="22">
        <v>4625</v>
      </c>
      <c r="P324" s="22">
        <v>0</v>
      </c>
      <c r="Q324" s="22">
        <v>6791774</v>
      </c>
      <c r="R324" s="22">
        <v>12061</v>
      </c>
      <c r="S324" s="22">
        <v>0</v>
      </c>
      <c r="T324" s="22">
        <v>7475572</v>
      </c>
      <c r="U324" s="22">
        <v>381229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381229</v>
      </c>
      <c r="AD324" s="22">
        <v>868</v>
      </c>
      <c r="AE324" s="22">
        <v>0</v>
      </c>
      <c r="AF324" s="22">
        <v>0</v>
      </c>
      <c r="AG324" s="22">
        <v>3136</v>
      </c>
      <c r="AH324" s="22">
        <v>0</v>
      </c>
      <c r="AI324" s="22">
        <v>385233</v>
      </c>
      <c r="AJ324" s="22">
        <v>7090339</v>
      </c>
      <c r="AK324" s="22">
        <v>0</v>
      </c>
      <c r="AL324" s="22">
        <v>7090339</v>
      </c>
    </row>
    <row r="325" spans="1:38" x14ac:dyDescent="0.25">
      <c r="A325" s="22" t="s">
        <v>120</v>
      </c>
      <c r="B325" s="22" t="s">
        <v>706</v>
      </c>
      <c r="C325" s="22" t="s">
        <v>769</v>
      </c>
      <c r="D325" s="22" t="s">
        <v>770</v>
      </c>
      <c r="E325" s="22">
        <v>108042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108042</v>
      </c>
      <c r="N325" s="22">
        <v>0</v>
      </c>
      <c r="O325" s="22">
        <v>158194</v>
      </c>
      <c r="P325" s="22">
        <v>62857</v>
      </c>
      <c r="Q325" s="22">
        <v>25442</v>
      </c>
      <c r="R325" s="22">
        <v>305734</v>
      </c>
      <c r="S325" s="22">
        <v>12000</v>
      </c>
      <c r="T325" s="22">
        <v>672269</v>
      </c>
      <c r="U325" s="22">
        <v>108042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108042</v>
      </c>
      <c r="AD325" s="22">
        <v>35725</v>
      </c>
      <c r="AE325" s="22">
        <v>8354</v>
      </c>
      <c r="AF325" s="22">
        <v>0</v>
      </c>
      <c r="AG325" s="22">
        <v>16421</v>
      </c>
      <c r="AH325" s="22">
        <v>8683</v>
      </c>
      <c r="AI325" s="22">
        <v>177225</v>
      </c>
      <c r="AJ325" s="22">
        <v>495044</v>
      </c>
      <c r="AK325" s="22">
        <v>0</v>
      </c>
      <c r="AL325" s="22">
        <v>495044</v>
      </c>
    </row>
    <row r="326" spans="1:38" x14ac:dyDescent="0.25">
      <c r="A326" s="22" t="s">
        <v>120</v>
      </c>
      <c r="B326" s="22" t="s">
        <v>706</v>
      </c>
      <c r="C326" s="22" t="s">
        <v>771</v>
      </c>
      <c r="D326" s="22" t="s">
        <v>772</v>
      </c>
      <c r="E326" s="22">
        <v>1292335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1292335</v>
      </c>
      <c r="N326" s="22">
        <v>0</v>
      </c>
      <c r="O326" s="22">
        <v>43100</v>
      </c>
      <c r="P326" s="22">
        <v>66014</v>
      </c>
      <c r="Q326" s="22">
        <v>2094041</v>
      </c>
      <c r="R326" s="22">
        <v>48433</v>
      </c>
      <c r="S326" s="22">
        <v>54252</v>
      </c>
      <c r="T326" s="22">
        <v>3598175</v>
      </c>
      <c r="U326" s="22">
        <v>1142048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1142048</v>
      </c>
      <c r="AD326" s="22">
        <v>15722</v>
      </c>
      <c r="AE326" s="22">
        <v>41561</v>
      </c>
      <c r="AF326" s="22">
        <v>0</v>
      </c>
      <c r="AG326" s="22">
        <v>10799</v>
      </c>
      <c r="AH326" s="22">
        <v>8138</v>
      </c>
      <c r="AI326" s="22">
        <v>1218268</v>
      </c>
      <c r="AJ326" s="22">
        <v>2379907</v>
      </c>
      <c r="AK326" s="22">
        <v>33476</v>
      </c>
      <c r="AL326" s="22">
        <v>2346431</v>
      </c>
    </row>
    <row r="327" spans="1:38" x14ac:dyDescent="0.25">
      <c r="A327" s="22" t="s">
        <v>120</v>
      </c>
      <c r="B327" s="22" t="s">
        <v>706</v>
      </c>
      <c r="C327" s="22" t="s">
        <v>773</v>
      </c>
      <c r="D327" s="22" t="s">
        <v>774</v>
      </c>
      <c r="E327" s="22">
        <v>1092552</v>
      </c>
      <c r="F327" s="22">
        <v>0</v>
      </c>
      <c r="G327" s="22">
        <v>0</v>
      </c>
      <c r="H327" s="22">
        <v>240422</v>
      </c>
      <c r="I327" s="22">
        <v>0</v>
      </c>
      <c r="J327" s="22">
        <v>0</v>
      </c>
      <c r="K327" s="22">
        <v>0</v>
      </c>
      <c r="L327" s="22">
        <v>0</v>
      </c>
      <c r="M327" s="22">
        <v>1332974</v>
      </c>
      <c r="N327" s="22">
        <v>0</v>
      </c>
      <c r="O327" s="22">
        <v>642555</v>
      </c>
      <c r="P327" s="22">
        <v>178315</v>
      </c>
      <c r="Q327" s="22">
        <v>210015</v>
      </c>
      <c r="R327" s="22">
        <v>63848</v>
      </c>
      <c r="S327" s="22">
        <v>27500</v>
      </c>
      <c r="T327" s="22">
        <v>2455207</v>
      </c>
      <c r="U327" s="22">
        <v>466928</v>
      </c>
      <c r="V327" s="22">
        <v>0</v>
      </c>
      <c r="W327" s="22">
        <v>0</v>
      </c>
      <c r="X327" s="22">
        <v>94032</v>
      </c>
      <c r="Y327" s="22">
        <v>0</v>
      </c>
      <c r="Z327" s="22">
        <v>0</v>
      </c>
      <c r="AA327" s="22">
        <v>0</v>
      </c>
      <c r="AB327" s="22">
        <v>0</v>
      </c>
      <c r="AC327" s="22">
        <v>560960</v>
      </c>
      <c r="AD327" s="22">
        <v>124693</v>
      </c>
      <c r="AE327" s="22">
        <v>51974</v>
      </c>
      <c r="AF327" s="22">
        <v>0</v>
      </c>
      <c r="AG327" s="22">
        <v>21642</v>
      </c>
      <c r="AH327" s="22">
        <v>18810</v>
      </c>
      <c r="AI327" s="22">
        <v>778079</v>
      </c>
      <c r="AJ327" s="22">
        <v>1677128</v>
      </c>
      <c r="AK327" s="22">
        <v>0</v>
      </c>
      <c r="AL327" s="22">
        <v>1677128</v>
      </c>
    </row>
    <row r="328" spans="1:38" x14ac:dyDescent="0.25">
      <c r="A328" s="22" t="s">
        <v>120</v>
      </c>
      <c r="B328" s="22" t="s">
        <v>706</v>
      </c>
      <c r="C328" s="22" t="s">
        <v>775</v>
      </c>
      <c r="D328" s="22" t="s">
        <v>776</v>
      </c>
      <c r="E328" s="22">
        <v>411895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411895</v>
      </c>
      <c r="N328" s="22">
        <v>0</v>
      </c>
      <c r="O328" s="22">
        <v>857145</v>
      </c>
      <c r="P328" s="22">
        <v>194659</v>
      </c>
      <c r="Q328" s="22">
        <v>253330</v>
      </c>
      <c r="R328" s="22">
        <v>72020</v>
      </c>
      <c r="S328" s="22">
        <v>133886</v>
      </c>
      <c r="T328" s="22">
        <v>1922935</v>
      </c>
      <c r="U328" s="22">
        <v>298742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298742</v>
      </c>
      <c r="AD328" s="22">
        <v>330107</v>
      </c>
      <c r="AE328" s="22">
        <v>76827</v>
      </c>
      <c r="AF328" s="22">
        <v>0</v>
      </c>
      <c r="AG328" s="22">
        <v>38609</v>
      </c>
      <c r="AH328" s="22">
        <v>29466</v>
      </c>
      <c r="AI328" s="22">
        <v>773751</v>
      </c>
      <c r="AJ328" s="22">
        <v>1149184</v>
      </c>
      <c r="AK328" s="22">
        <v>0</v>
      </c>
      <c r="AL328" s="22">
        <v>1149184</v>
      </c>
    </row>
    <row r="329" spans="1:38" x14ac:dyDescent="0.25">
      <c r="A329" s="22" t="s">
        <v>120</v>
      </c>
      <c r="B329" s="22" t="s">
        <v>706</v>
      </c>
      <c r="C329" s="22" t="s">
        <v>777</v>
      </c>
      <c r="D329" s="22" t="s">
        <v>778</v>
      </c>
      <c r="E329" s="22">
        <v>596871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596871</v>
      </c>
      <c r="N329" s="22">
        <v>0</v>
      </c>
      <c r="O329" s="22">
        <v>8500</v>
      </c>
      <c r="P329" s="22">
        <v>0</v>
      </c>
      <c r="Q329" s="22">
        <v>1025380</v>
      </c>
      <c r="R329" s="22">
        <v>23200</v>
      </c>
      <c r="S329" s="22">
        <v>66711</v>
      </c>
      <c r="T329" s="22">
        <v>1720662</v>
      </c>
      <c r="U329" s="22">
        <v>488989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488989</v>
      </c>
      <c r="AD329" s="22">
        <v>3230</v>
      </c>
      <c r="AE329" s="22">
        <v>0</v>
      </c>
      <c r="AF329" s="22">
        <v>0</v>
      </c>
      <c r="AG329" s="22">
        <v>10912</v>
      </c>
      <c r="AH329" s="22">
        <v>9159</v>
      </c>
      <c r="AI329" s="22">
        <v>512290</v>
      </c>
      <c r="AJ329" s="22">
        <v>1208372</v>
      </c>
      <c r="AK329" s="22">
        <v>0</v>
      </c>
      <c r="AL329" s="22">
        <v>1208372</v>
      </c>
    </row>
    <row r="330" spans="1:38" x14ac:dyDescent="0.25">
      <c r="A330" s="22" t="s">
        <v>120</v>
      </c>
      <c r="B330" s="22" t="s">
        <v>706</v>
      </c>
      <c r="C330" s="22" t="s">
        <v>779</v>
      </c>
      <c r="D330" s="22" t="s">
        <v>780</v>
      </c>
      <c r="E330" s="22">
        <v>237098</v>
      </c>
      <c r="F330" s="22">
        <v>0</v>
      </c>
      <c r="G330" s="22">
        <v>0</v>
      </c>
      <c r="H330" s="22">
        <v>0</v>
      </c>
      <c r="I330" s="22">
        <v>73957</v>
      </c>
      <c r="J330" s="22">
        <v>0</v>
      </c>
      <c r="K330" s="22">
        <v>0</v>
      </c>
      <c r="L330" s="22">
        <v>0</v>
      </c>
      <c r="M330" s="22">
        <v>311055</v>
      </c>
      <c r="N330" s="22">
        <v>0</v>
      </c>
      <c r="O330" s="22">
        <v>62403</v>
      </c>
      <c r="P330" s="22">
        <v>244452</v>
      </c>
      <c r="Q330" s="22">
        <v>616721</v>
      </c>
      <c r="R330" s="22">
        <v>16336</v>
      </c>
      <c r="S330" s="22">
        <v>0</v>
      </c>
      <c r="T330" s="22">
        <v>1250967</v>
      </c>
      <c r="U330" s="22">
        <v>76441</v>
      </c>
      <c r="V330" s="22">
        <v>0</v>
      </c>
      <c r="W330" s="22">
        <v>0</v>
      </c>
      <c r="X330" s="22">
        <v>0</v>
      </c>
      <c r="Y330" s="22">
        <v>9864</v>
      </c>
      <c r="Z330" s="22">
        <v>0</v>
      </c>
      <c r="AA330" s="22">
        <v>0</v>
      </c>
      <c r="AB330" s="22">
        <v>0</v>
      </c>
      <c r="AC330" s="22">
        <v>86305</v>
      </c>
      <c r="AD330" s="22">
        <v>35099</v>
      </c>
      <c r="AE330" s="22">
        <v>33285</v>
      </c>
      <c r="AF330" s="22">
        <v>0</v>
      </c>
      <c r="AG330" s="22">
        <v>12084</v>
      </c>
      <c r="AH330" s="22">
        <v>0</v>
      </c>
      <c r="AI330" s="22">
        <v>166773</v>
      </c>
      <c r="AJ330" s="22">
        <v>1084194</v>
      </c>
      <c r="AK330" s="22">
        <v>152933</v>
      </c>
      <c r="AL330" s="22">
        <v>931261</v>
      </c>
    </row>
    <row r="331" spans="1:38" x14ac:dyDescent="0.25">
      <c r="A331" s="22" t="s">
        <v>120</v>
      </c>
      <c r="B331" s="22" t="s">
        <v>706</v>
      </c>
      <c r="C331" s="22" t="s">
        <v>781</v>
      </c>
      <c r="D331" s="22" t="s">
        <v>782</v>
      </c>
      <c r="E331" s="22">
        <v>1136500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1136500</v>
      </c>
      <c r="N331" s="22">
        <v>0</v>
      </c>
      <c r="O331" s="22">
        <v>0</v>
      </c>
      <c r="P331" s="22">
        <v>0</v>
      </c>
      <c r="Q331" s="22">
        <v>861810</v>
      </c>
      <c r="R331" s="22">
        <v>0</v>
      </c>
      <c r="S331" s="22">
        <v>0</v>
      </c>
      <c r="T331" s="22">
        <v>1998310</v>
      </c>
      <c r="U331" s="22">
        <v>1136500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1136500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1136500</v>
      </c>
      <c r="AJ331" s="22">
        <v>861810</v>
      </c>
      <c r="AK331" s="22">
        <v>0</v>
      </c>
      <c r="AL331" s="22">
        <v>861810</v>
      </c>
    </row>
    <row r="332" spans="1:38" x14ac:dyDescent="0.25">
      <c r="A332" s="22" t="s">
        <v>120</v>
      </c>
      <c r="B332" s="22" t="s">
        <v>706</v>
      </c>
      <c r="C332" s="22" t="s">
        <v>783</v>
      </c>
      <c r="D332" s="22" t="s">
        <v>784</v>
      </c>
      <c r="E332" s="22">
        <v>173164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173164</v>
      </c>
      <c r="N332" s="22">
        <v>0</v>
      </c>
      <c r="O332" s="22">
        <v>10701</v>
      </c>
      <c r="P332" s="22">
        <v>17805</v>
      </c>
      <c r="Q332" s="22">
        <v>173252</v>
      </c>
      <c r="R332" s="22">
        <v>62411</v>
      </c>
      <c r="S332" s="22">
        <v>0</v>
      </c>
      <c r="T332" s="22">
        <v>437333</v>
      </c>
      <c r="U332" s="22">
        <v>24485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24485</v>
      </c>
      <c r="AD332" s="22">
        <v>2676</v>
      </c>
      <c r="AE332" s="22">
        <v>6020</v>
      </c>
      <c r="AF332" s="22">
        <v>0</v>
      </c>
      <c r="AG332" s="22">
        <v>23783</v>
      </c>
      <c r="AH332" s="22">
        <v>0</v>
      </c>
      <c r="AI332" s="22">
        <v>56964</v>
      </c>
      <c r="AJ332" s="22">
        <v>380369</v>
      </c>
      <c r="AK332" s="22">
        <v>0</v>
      </c>
      <c r="AL332" s="22">
        <v>380369</v>
      </c>
    </row>
    <row r="333" spans="1:38" x14ac:dyDescent="0.25">
      <c r="A333" s="22" t="s">
        <v>120</v>
      </c>
      <c r="B333" s="22" t="s">
        <v>706</v>
      </c>
      <c r="C333" s="22" t="s">
        <v>785</v>
      </c>
      <c r="D333" s="22" t="s">
        <v>786</v>
      </c>
      <c r="E333" s="22">
        <v>176614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176614</v>
      </c>
      <c r="N333" s="22">
        <v>0</v>
      </c>
      <c r="O333" s="22">
        <v>0</v>
      </c>
      <c r="P333" s="22">
        <v>0</v>
      </c>
      <c r="Q333" s="22">
        <v>172100</v>
      </c>
      <c r="R333" s="22">
        <v>0</v>
      </c>
      <c r="S333" s="22">
        <v>0</v>
      </c>
      <c r="T333" s="22">
        <v>348714</v>
      </c>
      <c r="U333" s="22">
        <v>57663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57663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57663</v>
      </c>
      <c r="AJ333" s="22">
        <v>291051</v>
      </c>
      <c r="AK333" s="22">
        <v>0</v>
      </c>
      <c r="AL333" s="22">
        <v>291051</v>
      </c>
    </row>
    <row r="334" spans="1:38" x14ac:dyDescent="0.25">
      <c r="A334" s="22" t="s">
        <v>120</v>
      </c>
      <c r="B334" s="22" t="s">
        <v>706</v>
      </c>
      <c r="C334" s="22" t="s">
        <v>787</v>
      </c>
      <c r="D334" s="22" t="s">
        <v>788</v>
      </c>
      <c r="E334" s="22">
        <v>188936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188936</v>
      </c>
      <c r="N334" s="22">
        <v>0</v>
      </c>
      <c r="O334" s="22">
        <v>63233</v>
      </c>
      <c r="P334" s="22">
        <v>7413</v>
      </c>
      <c r="Q334" s="22">
        <v>904200</v>
      </c>
      <c r="R334" s="22">
        <v>0</v>
      </c>
      <c r="S334" s="22">
        <v>0</v>
      </c>
      <c r="T334" s="22">
        <v>1163782</v>
      </c>
      <c r="U334" s="22">
        <v>24374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24374</v>
      </c>
      <c r="AD334" s="22">
        <v>63233</v>
      </c>
      <c r="AE334" s="22">
        <v>2965</v>
      </c>
      <c r="AF334" s="22">
        <v>0</v>
      </c>
      <c r="AG334" s="22">
        <v>0</v>
      </c>
      <c r="AH334" s="22">
        <v>0</v>
      </c>
      <c r="AI334" s="22">
        <v>90572</v>
      </c>
      <c r="AJ334" s="22">
        <v>1073210</v>
      </c>
      <c r="AK334" s="22">
        <v>0</v>
      </c>
      <c r="AL334" s="22">
        <v>1073210</v>
      </c>
    </row>
    <row r="335" spans="1:38" x14ac:dyDescent="0.25">
      <c r="A335" s="22" t="s">
        <v>120</v>
      </c>
      <c r="B335" s="22" t="s">
        <v>706</v>
      </c>
      <c r="C335" s="22" t="s">
        <v>789</v>
      </c>
      <c r="D335" s="22" t="s">
        <v>790</v>
      </c>
      <c r="E335" s="22">
        <v>1640412</v>
      </c>
      <c r="F335" s="22">
        <v>0</v>
      </c>
      <c r="G335" s="22">
        <v>108584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1748996</v>
      </c>
      <c r="N335" s="22">
        <v>0</v>
      </c>
      <c r="O335" s="22">
        <v>47388</v>
      </c>
      <c r="P335" s="22">
        <v>41169</v>
      </c>
      <c r="Q335" s="22">
        <v>396025</v>
      </c>
      <c r="R335" s="22">
        <v>0</v>
      </c>
      <c r="S335" s="22">
        <v>5000</v>
      </c>
      <c r="T335" s="22">
        <v>2238578</v>
      </c>
      <c r="U335" s="22">
        <v>1640412</v>
      </c>
      <c r="V335" s="22">
        <v>0</v>
      </c>
      <c r="W335" s="22">
        <v>1448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1641860</v>
      </c>
      <c r="AD335" s="22">
        <v>14938</v>
      </c>
      <c r="AE335" s="22">
        <v>16987</v>
      </c>
      <c r="AF335" s="22">
        <v>0</v>
      </c>
      <c r="AG335" s="22">
        <v>0</v>
      </c>
      <c r="AH335" s="22">
        <v>2000</v>
      </c>
      <c r="AI335" s="22">
        <v>1675785</v>
      </c>
      <c r="AJ335" s="22">
        <v>562793</v>
      </c>
      <c r="AK335" s="22">
        <v>0</v>
      </c>
      <c r="AL335" s="22">
        <v>562793</v>
      </c>
    </row>
    <row r="336" spans="1:38" x14ac:dyDescent="0.25">
      <c r="A336" s="22" t="s">
        <v>120</v>
      </c>
      <c r="B336" s="22" t="s">
        <v>706</v>
      </c>
      <c r="C336" s="22" t="s">
        <v>791</v>
      </c>
      <c r="D336" s="22" t="s">
        <v>792</v>
      </c>
      <c r="E336" s="22">
        <v>509236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509236</v>
      </c>
      <c r="N336" s="22">
        <v>0</v>
      </c>
      <c r="O336" s="22">
        <v>3000</v>
      </c>
      <c r="P336" s="22">
        <v>1790</v>
      </c>
      <c r="Q336" s="22">
        <v>334641</v>
      </c>
      <c r="R336" s="22">
        <v>0</v>
      </c>
      <c r="S336" s="22">
        <v>0</v>
      </c>
      <c r="T336" s="22">
        <v>848667</v>
      </c>
      <c r="U336" s="22">
        <v>156545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156545</v>
      </c>
      <c r="AD336" s="22">
        <v>480</v>
      </c>
      <c r="AE336" s="22">
        <v>1636</v>
      </c>
      <c r="AF336" s="22">
        <v>0</v>
      </c>
      <c r="AG336" s="22">
        <v>0</v>
      </c>
      <c r="AH336" s="22">
        <v>0</v>
      </c>
      <c r="AI336" s="22">
        <v>158661</v>
      </c>
      <c r="AJ336" s="22">
        <v>690006</v>
      </c>
      <c r="AK336" s="22">
        <v>0</v>
      </c>
      <c r="AL336" s="22">
        <v>690006</v>
      </c>
    </row>
    <row r="337" spans="1:38" x14ac:dyDescent="0.25">
      <c r="A337" s="22" t="s">
        <v>120</v>
      </c>
      <c r="B337" s="22" t="s">
        <v>706</v>
      </c>
      <c r="C337" s="22" t="s">
        <v>793</v>
      </c>
      <c r="D337" s="22" t="s">
        <v>794</v>
      </c>
      <c r="E337" s="22">
        <v>1030750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1030750</v>
      </c>
      <c r="N337" s="22">
        <v>0</v>
      </c>
      <c r="O337" s="22">
        <v>33663</v>
      </c>
      <c r="P337" s="22">
        <v>8127</v>
      </c>
      <c r="Q337" s="22">
        <v>517004</v>
      </c>
      <c r="R337" s="22">
        <v>0</v>
      </c>
      <c r="S337" s="22">
        <v>0</v>
      </c>
      <c r="T337" s="22">
        <v>1589544</v>
      </c>
      <c r="U337" s="22">
        <v>816831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816831</v>
      </c>
      <c r="AD337" s="22">
        <v>24910</v>
      </c>
      <c r="AE337" s="22">
        <v>5514</v>
      </c>
      <c r="AF337" s="22">
        <v>0</v>
      </c>
      <c r="AG337" s="22">
        <v>0</v>
      </c>
      <c r="AH337" s="22">
        <v>0</v>
      </c>
      <c r="AI337" s="22">
        <v>847255</v>
      </c>
      <c r="AJ337" s="22">
        <v>742289</v>
      </c>
      <c r="AK337" s="22">
        <v>43429</v>
      </c>
      <c r="AL337" s="22">
        <v>698860</v>
      </c>
    </row>
    <row r="338" spans="1:38" x14ac:dyDescent="0.25">
      <c r="A338" s="22" t="s">
        <v>120</v>
      </c>
      <c r="B338" s="22" t="s">
        <v>706</v>
      </c>
      <c r="C338" s="22" t="s">
        <v>795</v>
      </c>
      <c r="D338" s="22" t="s">
        <v>796</v>
      </c>
      <c r="E338" s="22">
        <v>147267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147267</v>
      </c>
      <c r="N338" s="22">
        <v>0</v>
      </c>
      <c r="O338" s="22">
        <v>0</v>
      </c>
      <c r="P338" s="22">
        <v>2105</v>
      </c>
      <c r="Q338" s="22">
        <v>625351</v>
      </c>
      <c r="R338" s="22">
        <v>14590</v>
      </c>
      <c r="S338" s="22">
        <v>0</v>
      </c>
      <c r="T338" s="22">
        <v>789313</v>
      </c>
      <c r="U338" s="22">
        <v>144234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144234</v>
      </c>
      <c r="AD338" s="22">
        <v>0</v>
      </c>
      <c r="AE338" s="22">
        <v>1474</v>
      </c>
      <c r="AF338" s="22">
        <v>0</v>
      </c>
      <c r="AG338" s="22">
        <v>1711</v>
      </c>
      <c r="AH338" s="22">
        <v>0</v>
      </c>
      <c r="AI338" s="22">
        <v>147419</v>
      </c>
      <c r="AJ338" s="22">
        <v>641894</v>
      </c>
      <c r="AK338" s="22">
        <v>0</v>
      </c>
      <c r="AL338" s="22">
        <v>641894</v>
      </c>
    </row>
    <row r="339" spans="1:38" x14ac:dyDescent="0.25">
      <c r="A339" s="22" t="s">
        <v>120</v>
      </c>
      <c r="B339" s="22" t="s">
        <v>706</v>
      </c>
      <c r="C339" s="22" t="s">
        <v>797</v>
      </c>
      <c r="D339" s="22" t="s">
        <v>798</v>
      </c>
      <c r="E339" s="22">
        <v>129788</v>
      </c>
      <c r="F339" s="22">
        <v>0</v>
      </c>
      <c r="G339" s="22">
        <v>55157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184945</v>
      </c>
      <c r="N339" s="22">
        <v>0</v>
      </c>
      <c r="O339" s="22">
        <v>1500</v>
      </c>
      <c r="P339" s="22">
        <v>24929</v>
      </c>
      <c r="Q339" s="22">
        <v>158611</v>
      </c>
      <c r="R339" s="22">
        <v>0</v>
      </c>
      <c r="S339" s="22">
        <v>0</v>
      </c>
      <c r="T339" s="22">
        <v>369985</v>
      </c>
      <c r="U339" s="22">
        <v>101857</v>
      </c>
      <c r="V339" s="22">
        <v>0</v>
      </c>
      <c r="W339" s="22">
        <v>31256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133113</v>
      </c>
      <c r="AD339" s="22">
        <v>1230</v>
      </c>
      <c r="AE339" s="22">
        <v>11927</v>
      </c>
      <c r="AF339" s="22">
        <v>0</v>
      </c>
      <c r="AG339" s="22">
        <v>0</v>
      </c>
      <c r="AH339" s="22">
        <v>0</v>
      </c>
      <c r="AI339" s="22">
        <v>146270</v>
      </c>
      <c r="AJ339" s="22">
        <v>223715</v>
      </c>
      <c r="AK339" s="22">
        <v>0</v>
      </c>
      <c r="AL339" s="22">
        <v>223715</v>
      </c>
    </row>
    <row r="340" spans="1:38" x14ac:dyDescent="0.25">
      <c r="A340" s="22" t="s">
        <v>120</v>
      </c>
      <c r="B340" s="22" t="s">
        <v>706</v>
      </c>
      <c r="C340" s="22" t="s">
        <v>799</v>
      </c>
      <c r="D340" s="22" t="s">
        <v>800</v>
      </c>
      <c r="E340" s="22">
        <v>63710</v>
      </c>
      <c r="F340" s="22"/>
      <c r="G340" s="22"/>
      <c r="H340" s="22"/>
      <c r="I340" s="22"/>
      <c r="J340" s="22"/>
      <c r="K340" s="22"/>
      <c r="L340" s="22"/>
      <c r="M340" s="22">
        <v>63710</v>
      </c>
      <c r="N340" s="22"/>
      <c r="O340" s="22">
        <v>28569</v>
      </c>
      <c r="P340" s="22">
        <v>1372</v>
      </c>
      <c r="Q340" s="22"/>
      <c r="R340" s="22"/>
      <c r="S340" s="22"/>
      <c r="T340" s="22">
        <v>93651</v>
      </c>
      <c r="U340" s="22">
        <v>31855</v>
      </c>
      <c r="V340" s="22"/>
      <c r="W340" s="22"/>
      <c r="X340" s="22"/>
      <c r="Y340" s="22"/>
      <c r="Z340" s="22"/>
      <c r="AA340" s="22"/>
      <c r="AB340" s="22"/>
      <c r="AC340" s="22">
        <v>31855</v>
      </c>
      <c r="AD340" s="22">
        <v>14285</v>
      </c>
      <c r="AE340" s="22">
        <v>1032</v>
      </c>
      <c r="AF340" s="22"/>
      <c r="AG340" s="22"/>
      <c r="AH340" s="22"/>
      <c r="AI340" s="22">
        <v>47172</v>
      </c>
      <c r="AJ340" s="22">
        <v>46479</v>
      </c>
      <c r="AK340" s="22"/>
      <c r="AL340" s="22">
        <v>46479</v>
      </c>
    </row>
    <row r="341" spans="1:38" x14ac:dyDescent="0.25">
      <c r="A341" s="22" t="s">
        <v>120</v>
      </c>
      <c r="B341" s="22" t="s">
        <v>706</v>
      </c>
      <c r="C341" s="22" t="s">
        <v>801</v>
      </c>
      <c r="D341" s="22" t="s">
        <v>802</v>
      </c>
      <c r="E341" s="22">
        <v>1353480</v>
      </c>
      <c r="F341" s="22">
        <v>0</v>
      </c>
      <c r="G341" s="22">
        <v>227754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1581234</v>
      </c>
      <c r="N341" s="22">
        <v>0</v>
      </c>
      <c r="O341" s="22">
        <v>142670</v>
      </c>
      <c r="P341" s="22">
        <v>23781</v>
      </c>
      <c r="Q341" s="22">
        <v>1030271</v>
      </c>
      <c r="R341" s="22">
        <v>34876</v>
      </c>
      <c r="S341" s="22">
        <v>0</v>
      </c>
      <c r="T341" s="22">
        <v>2812832</v>
      </c>
      <c r="U341" s="22">
        <v>1353480</v>
      </c>
      <c r="V341" s="22">
        <v>0</v>
      </c>
      <c r="W341" s="22">
        <v>113877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1467357</v>
      </c>
      <c r="AD341" s="22">
        <v>15694</v>
      </c>
      <c r="AE341" s="22">
        <v>14561</v>
      </c>
      <c r="AF341" s="22">
        <v>0</v>
      </c>
      <c r="AG341" s="22">
        <v>11076</v>
      </c>
      <c r="AH341" s="22">
        <v>0</v>
      </c>
      <c r="AI341" s="22">
        <v>1508688</v>
      </c>
      <c r="AJ341" s="22">
        <v>1304144</v>
      </c>
      <c r="AK341" s="22">
        <v>0</v>
      </c>
      <c r="AL341" s="22">
        <v>1304144</v>
      </c>
    </row>
    <row r="342" spans="1:38" x14ac:dyDescent="0.25">
      <c r="A342" s="22" t="s">
        <v>120</v>
      </c>
      <c r="B342" s="22" t="s">
        <v>706</v>
      </c>
      <c r="C342" s="22" t="s">
        <v>803</v>
      </c>
      <c r="D342" s="22" t="s">
        <v>804</v>
      </c>
      <c r="E342" s="22">
        <v>460000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460000</v>
      </c>
      <c r="N342" s="22">
        <v>0</v>
      </c>
      <c r="O342" s="22">
        <v>0</v>
      </c>
      <c r="P342" s="22">
        <v>78539</v>
      </c>
      <c r="Q342" s="22">
        <v>162000</v>
      </c>
      <c r="R342" s="22">
        <v>0</v>
      </c>
      <c r="S342" s="22">
        <v>5157</v>
      </c>
      <c r="T342" s="22">
        <v>705696</v>
      </c>
      <c r="U342" s="22">
        <v>11500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11500</v>
      </c>
      <c r="AD342" s="22">
        <v>0</v>
      </c>
      <c r="AE342" s="22">
        <v>6608</v>
      </c>
      <c r="AF342" s="22">
        <v>0</v>
      </c>
      <c r="AG342" s="22">
        <v>0</v>
      </c>
      <c r="AH342" s="22">
        <v>1290</v>
      </c>
      <c r="AI342" s="22">
        <v>19398</v>
      </c>
      <c r="AJ342" s="22">
        <v>686298</v>
      </c>
      <c r="AK342" s="22">
        <v>90788</v>
      </c>
      <c r="AL342" s="22">
        <v>595510</v>
      </c>
    </row>
    <row r="343" spans="1:38" x14ac:dyDescent="0.25">
      <c r="A343" s="22" t="s">
        <v>120</v>
      </c>
      <c r="B343" s="22" t="s">
        <v>706</v>
      </c>
      <c r="C343" s="22" t="s">
        <v>805</v>
      </c>
      <c r="D343" s="22" t="s">
        <v>806</v>
      </c>
      <c r="E343" s="22">
        <v>137317</v>
      </c>
      <c r="F343" s="22">
        <v>0</v>
      </c>
      <c r="G343" s="22">
        <v>3188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140505</v>
      </c>
      <c r="N343" s="22">
        <v>0</v>
      </c>
      <c r="O343" s="22">
        <v>153243</v>
      </c>
      <c r="P343" s="22">
        <v>39741</v>
      </c>
      <c r="Q343" s="22">
        <v>0</v>
      </c>
      <c r="R343" s="22">
        <v>74810</v>
      </c>
      <c r="S343" s="22">
        <v>8975</v>
      </c>
      <c r="T343" s="22">
        <v>417274</v>
      </c>
      <c r="U343" s="22">
        <v>107364</v>
      </c>
      <c r="V343" s="22">
        <v>0</v>
      </c>
      <c r="W343" s="22">
        <v>142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107506</v>
      </c>
      <c r="AD343" s="22">
        <v>15840</v>
      </c>
      <c r="AE343" s="22">
        <v>21256</v>
      </c>
      <c r="AF343" s="22">
        <v>0</v>
      </c>
      <c r="AG343" s="22">
        <v>15537</v>
      </c>
      <c r="AH343" s="22">
        <v>7180</v>
      </c>
      <c r="AI343" s="22">
        <v>167319</v>
      </c>
      <c r="AJ343" s="22">
        <v>249955</v>
      </c>
      <c r="AK343" s="22">
        <v>0</v>
      </c>
      <c r="AL343" s="22">
        <v>249955</v>
      </c>
    </row>
    <row r="344" spans="1:38" x14ac:dyDescent="0.25">
      <c r="A344" s="22" t="s">
        <v>120</v>
      </c>
      <c r="B344" s="22" t="s">
        <v>706</v>
      </c>
      <c r="C344" s="22" t="s">
        <v>807</v>
      </c>
      <c r="D344" s="22" t="s">
        <v>808</v>
      </c>
      <c r="E344" s="22">
        <v>121090</v>
      </c>
      <c r="F344" s="22">
        <v>0</v>
      </c>
      <c r="G344" s="22">
        <v>0</v>
      </c>
      <c r="H344" s="22">
        <v>0</v>
      </c>
      <c r="I344" s="22">
        <v>172185</v>
      </c>
      <c r="J344" s="22">
        <v>0</v>
      </c>
      <c r="K344" s="22">
        <v>0</v>
      </c>
      <c r="L344" s="22">
        <v>0</v>
      </c>
      <c r="M344" s="22">
        <v>293275</v>
      </c>
      <c r="N344" s="22">
        <v>0</v>
      </c>
      <c r="O344" s="22">
        <v>34081</v>
      </c>
      <c r="P344" s="22">
        <v>18520</v>
      </c>
      <c r="Q344" s="22">
        <v>272416</v>
      </c>
      <c r="R344" s="22">
        <v>52553</v>
      </c>
      <c r="S344" s="22">
        <v>4000</v>
      </c>
      <c r="T344" s="22">
        <v>674845</v>
      </c>
      <c r="U344" s="22">
        <v>22312</v>
      </c>
      <c r="V344" s="22">
        <v>0</v>
      </c>
      <c r="W344" s="22">
        <v>0</v>
      </c>
      <c r="X344" s="22">
        <v>0</v>
      </c>
      <c r="Y344" s="22">
        <v>27007</v>
      </c>
      <c r="Z344" s="22">
        <v>0</v>
      </c>
      <c r="AA344" s="22">
        <v>0</v>
      </c>
      <c r="AB344" s="22">
        <v>0</v>
      </c>
      <c r="AC344" s="22">
        <v>49319</v>
      </c>
      <c r="AD344" s="22">
        <v>19426</v>
      </c>
      <c r="AE344" s="22">
        <v>4219</v>
      </c>
      <c r="AF344" s="22">
        <v>0</v>
      </c>
      <c r="AG344" s="22">
        <v>16419</v>
      </c>
      <c r="AH344" s="22">
        <v>3600</v>
      </c>
      <c r="AI344" s="22">
        <v>92983</v>
      </c>
      <c r="AJ344" s="22">
        <v>581862</v>
      </c>
      <c r="AK344" s="22">
        <v>0</v>
      </c>
      <c r="AL344" s="22">
        <v>581862</v>
      </c>
    </row>
    <row r="345" spans="1:38" x14ac:dyDescent="0.25">
      <c r="A345" s="22" t="s">
        <v>120</v>
      </c>
      <c r="B345" s="22" t="s">
        <v>809</v>
      </c>
      <c r="C345" s="22" t="s">
        <v>810</v>
      </c>
      <c r="D345" s="22" t="s">
        <v>811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216585</v>
      </c>
      <c r="O345" s="22">
        <v>0</v>
      </c>
      <c r="P345" s="22">
        <v>15000</v>
      </c>
      <c r="Q345" s="22">
        <v>0</v>
      </c>
      <c r="R345" s="22">
        <v>0</v>
      </c>
      <c r="S345" s="22">
        <v>0</v>
      </c>
      <c r="T345" s="22">
        <v>231585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231585</v>
      </c>
      <c r="AK345" s="22">
        <v>0</v>
      </c>
      <c r="AL345" s="22">
        <v>231585</v>
      </c>
    </row>
    <row r="346" spans="1:38" x14ac:dyDescent="0.25">
      <c r="A346" s="22" t="s">
        <v>120</v>
      </c>
      <c r="B346" s="22" t="s">
        <v>809</v>
      </c>
      <c r="C346" s="22" t="s">
        <v>812</v>
      </c>
      <c r="D346" s="22" t="s">
        <v>813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1733482</v>
      </c>
      <c r="P346" s="22">
        <v>0</v>
      </c>
      <c r="Q346" s="22">
        <v>0</v>
      </c>
      <c r="R346" s="22">
        <v>298095</v>
      </c>
      <c r="S346" s="22">
        <v>595248</v>
      </c>
      <c r="T346" s="22">
        <v>2626825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658732</v>
      </c>
      <c r="AE346" s="22">
        <v>0</v>
      </c>
      <c r="AF346" s="22">
        <v>0</v>
      </c>
      <c r="AG346" s="22">
        <v>0</v>
      </c>
      <c r="AH346" s="22">
        <v>593548</v>
      </c>
      <c r="AI346" s="22">
        <v>1252280</v>
      </c>
      <c r="AJ346" s="22">
        <v>1374545</v>
      </c>
      <c r="AK346" s="22">
        <v>0</v>
      </c>
      <c r="AL346" s="22">
        <v>1374545</v>
      </c>
    </row>
    <row r="347" spans="1:38" x14ac:dyDescent="0.25">
      <c r="A347" s="22" t="s">
        <v>120</v>
      </c>
      <c r="B347" s="22" t="s">
        <v>809</v>
      </c>
      <c r="C347" s="22" t="s">
        <v>814</v>
      </c>
      <c r="D347" s="22" t="s">
        <v>815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</row>
    <row r="348" spans="1:38" x14ac:dyDescent="0.25">
      <c r="A348" s="22" t="s">
        <v>120</v>
      </c>
      <c r="B348" s="22" t="s">
        <v>809</v>
      </c>
      <c r="C348" s="22" t="s">
        <v>816</v>
      </c>
      <c r="D348" s="22" t="s">
        <v>817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</row>
    <row r="349" spans="1:38" x14ac:dyDescent="0.25">
      <c r="A349" s="22" t="s">
        <v>120</v>
      </c>
      <c r="B349" s="22" t="s">
        <v>809</v>
      </c>
      <c r="C349" s="22" t="s">
        <v>818</v>
      </c>
      <c r="D349" s="22" t="s">
        <v>819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</row>
    <row r="350" spans="1:38" x14ac:dyDescent="0.25">
      <c r="A350" s="22" t="s">
        <v>120</v>
      </c>
      <c r="B350" s="22" t="s">
        <v>809</v>
      </c>
      <c r="C350" s="22" t="s">
        <v>820</v>
      </c>
      <c r="D350" s="22" t="s">
        <v>821</v>
      </c>
      <c r="E350" s="22">
        <v>47797</v>
      </c>
      <c r="F350" s="22">
        <v>0</v>
      </c>
      <c r="G350" s="22">
        <v>248179</v>
      </c>
      <c r="H350" s="22">
        <v>0</v>
      </c>
      <c r="I350" s="22">
        <v>0</v>
      </c>
      <c r="J350" s="22">
        <v>0</v>
      </c>
      <c r="K350" s="22">
        <v>22661</v>
      </c>
      <c r="L350" s="22">
        <v>20139</v>
      </c>
      <c r="M350" s="22">
        <v>338776</v>
      </c>
      <c r="N350" s="22">
        <v>0</v>
      </c>
      <c r="O350" s="22">
        <v>48946</v>
      </c>
      <c r="P350" s="22">
        <v>567525</v>
      </c>
      <c r="Q350" s="22">
        <v>0</v>
      </c>
      <c r="R350" s="22">
        <v>0</v>
      </c>
      <c r="S350" s="22">
        <v>950014</v>
      </c>
      <c r="T350" s="22">
        <v>1905261</v>
      </c>
      <c r="U350" s="22">
        <v>14357</v>
      </c>
      <c r="V350" s="22">
        <v>0</v>
      </c>
      <c r="W350" s="22">
        <v>0</v>
      </c>
      <c r="X350" s="22">
        <v>67578</v>
      </c>
      <c r="Y350" s="22">
        <v>0</v>
      </c>
      <c r="Z350" s="22">
        <v>0</v>
      </c>
      <c r="AA350" s="22">
        <v>4532</v>
      </c>
      <c r="AB350" s="22">
        <v>4000</v>
      </c>
      <c r="AC350" s="22">
        <v>90467</v>
      </c>
      <c r="AD350" s="22">
        <v>15907</v>
      </c>
      <c r="AE350" s="22">
        <v>269331</v>
      </c>
      <c r="AF350" s="22">
        <v>0</v>
      </c>
      <c r="AG350" s="22">
        <v>0</v>
      </c>
      <c r="AH350" s="22">
        <v>373787</v>
      </c>
      <c r="AI350" s="22">
        <v>749492</v>
      </c>
      <c r="AJ350" s="22">
        <v>1155769</v>
      </c>
      <c r="AK350" s="22">
        <v>812644</v>
      </c>
      <c r="AL350" s="22">
        <v>343125</v>
      </c>
    </row>
    <row r="351" spans="1:38" x14ac:dyDescent="0.25">
      <c r="A351" s="22" t="s">
        <v>120</v>
      </c>
      <c r="B351" s="22" t="s">
        <v>822</v>
      </c>
      <c r="C351" s="22" t="s">
        <v>823</v>
      </c>
      <c r="D351" s="22" t="s">
        <v>824</v>
      </c>
      <c r="E351" s="22">
        <v>139754501</v>
      </c>
      <c r="F351" s="22">
        <v>0</v>
      </c>
      <c r="G351" s="22">
        <v>415619</v>
      </c>
      <c r="H351" s="22">
        <v>5902</v>
      </c>
      <c r="I351" s="22">
        <v>0</v>
      </c>
      <c r="J351" s="22">
        <v>0</v>
      </c>
      <c r="K351" s="22">
        <v>0</v>
      </c>
      <c r="L351" s="22">
        <v>0</v>
      </c>
      <c r="M351" s="22">
        <v>140176022</v>
      </c>
      <c r="N351" s="22">
        <v>0</v>
      </c>
      <c r="O351" s="22">
        <v>10489063</v>
      </c>
      <c r="P351" s="22">
        <v>22895678</v>
      </c>
      <c r="Q351" s="22">
        <v>1036729</v>
      </c>
      <c r="R351" s="22">
        <v>0</v>
      </c>
      <c r="S351" s="22">
        <v>10872514</v>
      </c>
      <c r="T351" s="22">
        <v>185470006</v>
      </c>
      <c r="U351" s="22">
        <v>26780325</v>
      </c>
      <c r="V351" s="22">
        <v>0</v>
      </c>
      <c r="W351" s="22">
        <v>344986</v>
      </c>
      <c r="X351" s="22">
        <v>5902</v>
      </c>
      <c r="Y351" s="22">
        <v>0</v>
      </c>
      <c r="Z351" s="22">
        <v>0</v>
      </c>
      <c r="AA351" s="22">
        <v>0</v>
      </c>
      <c r="AB351" s="22">
        <v>0</v>
      </c>
      <c r="AC351" s="22">
        <v>27131213</v>
      </c>
      <c r="AD351" s="22">
        <v>3688258</v>
      </c>
      <c r="AE351" s="22">
        <v>8813153</v>
      </c>
      <c r="AF351" s="22">
        <v>89563</v>
      </c>
      <c r="AG351" s="22">
        <v>0</v>
      </c>
      <c r="AH351" s="22">
        <v>6563577</v>
      </c>
      <c r="AI351" s="22">
        <v>46285764</v>
      </c>
      <c r="AJ351" s="22">
        <v>139184242</v>
      </c>
      <c r="AK351" s="22">
        <v>0</v>
      </c>
      <c r="AL351" s="22">
        <v>139184242</v>
      </c>
    </row>
    <row r="352" spans="1:38" x14ac:dyDescent="0.25">
      <c r="A352" s="22"/>
      <c r="B352" s="22"/>
      <c r="C352" s="22"/>
      <c r="D352" s="22" t="s">
        <v>825</v>
      </c>
      <c r="E352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597B2-F661-4B9A-9780-D001E2B78AB4}">
  <dimension ref="A1:AL35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1197</v>
      </c>
      <c r="D1" s="20" t="s">
        <v>1253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1199</v>
      </c>
      <c r="F2" s="21" t="s">
        <v>1200</v>
      </c>
      <c r="G2" s="21" t="s">
        <v>1201</v>
      </c>
      <c r="H2" s="21" t="s">
        <v>1202</v>
      </c>
      <c r="I2" s="21" t="s">
        <v>1203</v>
      </c>
      <c r="J2" s="21" t="s">
        <v>1204</v>
      </c>
      <c r="K2" s="21" t="s">
        <v>1205</v>
      </c>
      <c r="L2" s="21" t="s">
        <v>1206</v>
      </c>
      <c r="M2" s="21" t="s">
        <v>1207</v>
      </c>
      <c r="N2" s="21" t="s">
        <v>1208</v>
      </c>
      <c r="O2" s="21" t="s">
        <v>1209</v>
      </c>
      <c r="P2" s="21" t="s">
        <v>1210</v>
      </c>
      <c r="Q2" s="21" t="s">
        <v>64</v>
      </c>
      <c r="R2" s="21" t="s">
        <v>1211</v>
      </c>
      <c r="S2" s="21" t="s">
        <v>1212</v>
      </c>
      <c r="T2" s="21" t="s">
        <v>1213</v>
      </c>
      <c r="U2" s="21" t="s">
        <v>1199</v>
      </c>
      <c r="V2" s="21" t="s">
        <v>1200</v>
      </c>
      <c r="W2" s="21" t="s">
        <v>1201</v>
      </c>
      <c r="X2" s="21" t="s">
        <v>1202</v>
      </c>
      <c r="Y2" s="21" t="s">
        <v>1203</v>
      </c>
      <c r="Z2" s="21" t="s">
        <v>1204</v>
      </c>
      <c r="AA2" s="21" t="s">
        <v>1205</v>
      </c>
      <c r="AB2" s="21" t="s">
        <v>1206</v>
      </c>
      <c r="AC2" s="21" t="s">
        <v>1214</v>
      </c>
      <c r="AD2" s="21" t="s">
        <v>1209</v>
      </c>
      <c r="AE2" s="21" t="s">
        <v>1210</v>
      </c>
      <c r="AF2" s="21" t="s">
        <v>64</v>
      </c>
      <c r="AG2" s="21" t="s">
        <v>1211</v>
      </c>
      <c r="AH2" s="21" t="s">
        <v>1212</v>
      </c>
      <c r="AI2" s="21" t="s">
        <v>1215</v>
      </c>
      <c r="AJ2" s="21" t="s">
        <v>1216</v>
      </c>
      <c r="AK2" s="21" t="s">
        <v>1217</v>
      </c>
      <c r="AL2" s="21" t="s">
        <v>1218</v>
      </c>
    </row>
    <row r="3" spans="1:38" x14ac:dyDescent="0.25">
      <c r="A3" s="21"/>
      <c r="B3" s="21"/>
      <c r="C3" s="21"/>
      <c r="D3" s="21" t="s">
        <v>87</v>
      </c>
      <c r="E3" s="21" t="s">
        <v>1219</v>
      </c>
      <c r="F3" s="21" t="s">
        <v>1220</v>
      </c>
      <c r="G3" s="21" t="s">
        <v>1221</v>
      </c>
      <c r="H3" s="21" t="s">
        <v>1222</v>
      </c>
      <c r="I3" s="21" t="s">
        <v>1223</v>
      </c>
      <c r="J3" s="21" t="s">
        <v>1224</v>
      </c>
      <c r="K3" s="21" t="s">
        <v>1225</v>
      </c>
      <c r="L3" s="21" t="s">
        <v>1226</v>
      </c>
      <c r="M3" s="21" t="s">
        <v>1227</v>
      </c>
      <c r="N3" s="21" t="s">
        <v>1228</v>
      </c>
      <c r="O3" s="21" t="s">
        <v>1229</v>
      </c>
      <c r="P3" s="21" t="s">
        <v>1230</v>
      </c>
      <c r="Q3" s="21" t="s">
        <v>1231</v>
      </c>
      <c r="R3" s="21" t="s">
        <v>1232</v>
      </c>
      <c r="S3" s="21" t="s">
        <v>1233</v>
      </c>
      <c r="T3" s="21" t="s">
        <v>1234</v>
      </c>
      <c r="U3" s="21" t="s">
        <v>1235</v>
      </c>
      <c r="V3" s="21" t="s">
        <v>1236</v>
      </c>
      <c r="W3" s="21" t="s">
        <v>1237</v>
      </c>
      <c r="X3" s="21" t="s">
        <v>1238</v>
      </c>
      <c r="Y3" s="21" t="s">
        <v>1239</v>
      </c>
      <c r="Z3" s="21" t="s">
        <v>1240</v>
      </c>
      <c r="AA3" s="21" t="s">
        <v>1241</v>
      </c>
      <c r="AB3" s="21" t="s">
        <v>1242</v>
      </c>
      <c r="AC3" s="21" t="s">
        <v>1243</v>
      </c>
      <c r="AD3" s="21" t="s">
        <v>1244</v>
      </c>
      <c r="AE3" s="21" t="s">
        <v>1245</v>
      </c>
      <c r="AF3" s="21" t="s">
        <v>1246</v>
      </c>
      <c r="AG3" s="21" t="s">
        <v>1247</v>
      </c>
      <c r="AH3" s="21" t="s">
        <v>1248</v>
      </c>
      <c r="AI3" s="21" t="s">
        <v>1249</v>
      </c>
      <c r="AJ3" s="21" t="s">
        <v>1250</v>
      </c>
      <c r="AK3" s="21" t="s">
        <v>1251</v>
      </c>
      <c r="AL3" s="21" t="s">
        <v>1252</v>
      </c>
    </row>
    <row r="4" spans="1:38" x14ac:dyDescent="0.25">
      <c r="A4" s="22" t="s">
        <v>120</v>
      </c>
      <c r="B4" s="22" t="s">
        <v>121</v>
      </c>
      <c r="C4" s="22" t="s">
        <v>122</v>
      </c>
      <c r="D4" s="22" t="s">
        <v>123</v>
      </c>
      <c r="E4" s="22">
        <v>14395897</v>
      </c>
      <c r="F4" s="22">
        <v>0</v>
      </c>
      <c r="G4" s="22">
        <v>1865836</v>
      </c>
      <c r="H4" s="22">
        <v>8224311</v>
      </c>
      <c r="I4" s="22">
        <v>1829369</v>
      </c>
      <c r="J4" s="22">
        <v>0</v>
      </c>
      <c r="K4" s="22">
        <v>0</v>
      </c>
      <c r="L4" s="22">
        <v>0</v>
      </c>
      <c r="M4" s="22">
        <v>26315413</v>
      </c>
      <c r="N4" s="22">
        <v>22753369</v>
      </c>
      <c r="O4" s="22">
        <v>4067116</v>
      </c>
      <c r="P4" s="22">
        <v>3627951</v>
      </c>
      <c r="Q4" s="22">
        <v>3659198</v>
      </c>
      <c r="R4" s="22">
        <v>7285452</v>
      </c>
      <c r="S4" s="22">
        <v>520917</v>
      </c>
      <c r="T4" s="22">
        <v>68229416</v>
      </c>
      <c r="U4" s="22">
        <v>4548648</v>
      </c>
      <c r="V4" s="22">
        <v>0</v>
      </c>
      <c r="W4" s="22">
        <v>709360</v>
      </c>
      <c r="X4" s="22">
        <v>838366</v>
      </c>
      <c r="Y4" s="22">
        <v>905265</v>
      </c>
      <c r="Z4" s="22">
        <v>4293</v>
      </c>
      <c r="AA4" s="22">
        <v>0</v>
      </c>
      <c r="AB4" s="22">
        <v>0</v>
      </c>
      <c r="AC4" s="22">
        <v>7005932</v>
      </c>
      <c r="AD4" s="22">
        <v>591569</v>
      </c>
      <c r="AE4" s="22">
        <v>551911</v>
      </c>
      <c r="AF4" s="22">
        <v>0</v>
      </c>
      <c r="AG4" s="22">
        <v>649267</v>
      </c>
      <c r="AH4" s="22">
        <v>291238</v>
      </c>
      <c r="AI4" s="22">
        <v>9089917</v>
      </c>
      <c r="AJ4" s="22">
        <v>0</v>
      </c>
      <c r="AK4" s="22">
        <v>0</v>
      </c>
      <c r="AL4" s="22">
        <v>0</v>
      </c>
    </row>
    <row r="5" spans="1:38" x14ac:dyDescent="0.25">
      <c r="A5" s="22" t="s">
        <v>120</v>
      </c>
      <c r="B5" s="22" t="s">
        <v>121</v>
      </c>
      <c r="C5" s="22" t="s">
        <v>124</v>
      </c>
      <c r="D5" s="22" t="s">
        <v>125</v>
      </c>
      <c r="E5" s="22">
        <v>3802321</v>
      </c>
      <c r="F5" s="22">
        <v>0</v>
      </c>
      <c r="G5" s="22">
        <v>274685</v>
      </c>
      <c r="H5" s="22">
        <v>989752</v>
      </c>
      <c r="I5" s="22">
        <v>366973</v>
      </c>
      <c r="J5" s="22">
        <v>0</v>
      </c>
      <c r="K5" s="22">
        <v>0</v>
      </c>
      <c r="L5" s="22">
        <v>0</v>
      </c>
      <c r="M5" s="22">
        <v>5433731</v>
      </c>
      <c r="N5" s="22">
        <v>18416842</v>
      </c>
      <c r="O5" s="22">
        <v>167165</v>
      </c>
      <c r="P5" s="22">
        <v>578764</v>
      </c>
      <c r="Q5" s="22">
        <v>500</v>
      </c>
      <c r="R5" s="22">
        <v>238790</v>
      </c>
      <c r="S5" s="22">
        <v>525920</v>
      </c>
      <c r="T5" s="22">
        <v>25361712</v>
      </c>
      <c r="U5" s="22">
        <v>2491830</v>
      </c>
      <c r="V5" s="22">
        <v>0</v>
      </c>
      <c r="W5" s="22">
        <v>424658</v>
      </c>
      <c r="X5" s="22">
        <v>185292</v>
      </c>
      <c r="Y5" s="22">
        <v>55887</v>
      </c>
      <c r="Z5" s="22">
        <v>0</v>
      </c>
      <c r="AA5" s="22">
        <v>0</v>
      </c>
      <c r="AB5" s="22">
        <v>0</v>
      </c>
      <c r="AC5" s="22">
        <v>3157667</v>
      </c>
      <c r="AD5" s="22">
        <v>213510</v>
      </c>
      <c r="AE5" s="22">
        <v>240021</v>
      </c>
      <c r="AF5" s="22">
        <v>0</v>
      </c>
      <c r="AG5" s="22">
        <v>122498</v>
      </c>
      <c r="AH5" s="22">
        <v>205356</v>
      </c>
      <c r="AI5" s="22">
        <v>3939052</v>
      </c>
      <c r="AJ5" s="22">
        <v>0</v>
      </c>
      <c r="AK5" s="22">
        <v>0</v>
      </c>
      <c r="AL5" s="22">
        <v>0</v>
      </c>
    </row>
    <row r="6" spans="1:38" x14ac:dyDescent="0.25">
      <c r="A6" s="22" t="s">
        <v>120</v>
      </c>
      <c r="B6" s="22" t="s">
        <v>121</v>
      </c>
      <c r="C6" s="22" t="s">
        <v>126</v>
      </c>
      <c r="D6" s="22" t="s">
        <v>127</v>
      </c>
      <c r="E6" s="22">
        <v>226864000</v>
      </c>
      <c r="F6" s="22">
        <v>117660000</v>
      </c>
      <c r="G6" s="22">
        <v>41811000</v>
      </c>
      <c r="H6" s="22">
        <v>115359000</v>
      </c>
      <c r="I6" s="22">
        <v>134149000</v>
      </c>
      <c r="J6" s="22">
        <v>430000</v>
      </c>
      <c r="K6" s="22">
        <v>0</v>
      </c>
      <c r="L6" s="22">
        <v>0</v>
      </c>
      <c r="M6" s="22">
        <v>636273000</v>
      </c>
      <c r="N6" s="22">
        <v>355837000</v>
      </c>
      <c r="O6" s="22">
        <v>105190000</v>
      </c>
      <c r="P6" s="22">
        <v>59304000</v>
      </c>
      <c r="Q6" s="22">
        <v>63486000</v>
      </c>
      <c r="R6" s="22">
        <v>27655000</v>
      </c>
      <c r="S6" s="22">
        <v>58243000</v>
      </c>
      <c r="T6" s="22">
        <v>1305988000</v>
      </c>
      <c r="U6" s="22">
        <v>98555000</v>
      </c>
      <c r="V6" s="22">
        <v>10369000</v>
      </c>
      <c r="W6" s="22">
        <v>12650000</v>
      </c>
      <c r="X6" s="22">
        <v>25382000</v>
      </c>
      <c r="Y6" s="22">
        <v>16886000</v>
      </c>
      <c r="Z6" s="22">
        <v>1386000</v>
      </c>
      <c r="AA6" s="22">
        <v>0</v>
      </c>
      <c r="AB6" s="22">
        <v>0</v>
      </c>
      <c r="AC6" s="22">
        <v>165228000</v>
      </c>
      <c r="AD6" s="22">
        <v>41112000</v>
      </c>
      <c r="AE6" s="22">
        <v>56120000</v>
      </c>
      <c r="AF6" s="22">
        <v>0</v>
      </c>
      <c r="AG6" s="22">
        <v>27595000</v>
      </c>
      <c r="AH6" s="22">
        <v>51737000</v>
      </c>
      <c r="AI6" s="22">
        <v>341792000</v>
      </c>
      <c r="AJ6" s="22">
        <v>0</v>
      </c>
      <c r="AK6" s="22">
        <v>0</v>
      </c>
      <c r="AL6" s="22">
        <v>0</v>
      </c>
    </row>
    <row r="7" spans="1:38" x14ac:dyDescent="0.25">
      <c r="A7" s="22" t="s">
        <v>120</v>
      </c>
      <c r="B7" s="22" t="s">
        <v>121</v>
      </c>
      <c r="C7" s="22" t="s">
        <v>128</v>
      </c>
      <c r="D7" s="22" t="s">
        <v>129</v>
      </c>
      <c r="E7" s="22">
        <v>1845711</v>
      </c>
      <c r="F7" s="22">
        <v>0</v>
      </c>
      <c r="G7" s="22">
        <v>1002474</v>
      </c>
      <c r="H7" s="22">
        <v>1497151</v>
      </c>
      <c r="I7" s="22">
        <v>274193</v>
      </c>
      <c r="J7" s="22">
        <v>59224</v>
      </c>
      <c r="K7" s="22">
        <v>0</v>
      </c>
      <c r="L7" s="22">
        <v>0</v>
      </c>
      <c r="M7" s="22">
        <v>4678753</v>
      </c>
      <c r="N7" s="22">
        <v>3079629</v>
      </c>
      <c r="O7" s="22">
        <v>135693</v>
      </c>
      <c r="P7" s="22">
        <v>453458</v>
      </c>
      <c r="Q7" s="22">
        <v>65000</v>
      </c>
      <c r="R7" s="22">
        <v>150826</v>
      </c>
      <c r="S7" s="22">
        <v>687049</v>
      </c>
      <c r="T7" s="22">
        <v>9250408</v>
      </c>
      <c r="U7" s="22">
        <v>2422879</v>
      </c>
      <c r="V7" s="22">
        <v>0</v>
      </c>
      <c r="W7" s="22">
        <v>898911</v>
      </c>
      <c r="X7" s="22">
        <v>289264</v>
      </c>
      <c r="Y7" s="22">
        <v>267485</v>
      </c>
      <c r="Z7" s="22">
        <v>16849</v>
      </c>
      <c r="AA7" s="22">
        <v>0</v>
      </c>
      <c r="AB7" s="22">
        <v>0</v>
      </c>
      <c r="AC7" s="22">
        <v>3895388</v>
      </c>
      <c r="AD7" s="22">
        <v>1071767</v>
      </c>
      <c r="AE7" s="22">
        <v>377933</v>
      </c>
      <c r="AF7" s="22">
        <v>0</v>
      </c>
      <c r="AG7" s="22">
        <v>303741</v>
      </c>
      <c r="AH7" s="22">
        <v>322980</v>
      </c>
      <c r="AI7" s="22">
        <v>5971809</v>
      </c>
      <c r="AJ7" s="22">
        <v>0</v>
      </c>
      <c r="AK7" s="22">
        <v>0</v>
      </c>
      <c r="AL7" s="22">
        <v>0</v>
      </c>
    </row>
    <row r="8" spans="1:38" x14ac:dyDescent="0.25">
      <c r="A8" s="22" t="s">
        <v>120</v>
      </c>
      <c r="B8" s="22" t="s">
        <v>121</v>
      </c>
      <c r="C8" s="22" t="s">
        <v>130</v>
      </c>
      <c r="D8" s="22" t="s">
        <v>131</v>
      </c>
      <c r="E8" s="22">
        <v>7568308</v>
      </c>
      <c r="F8" s="22">
        <v>0</v>
      </c>
      <c r="G8" s="22">
        <v>592924</v>
      </c>
      <c r="H8" s="22">
        <v>0</v>
      </c>
      <c r="I8" s="22">
        <v>0</v>
      </c>
      <c r="J8" s="22">
        <v>139658</v>
      </c>
      <c r="K8" s="22">
        <v>14700</v>
      </c>
      <c r="L8" s="22">
        <v>0</v>
      </c>
      <c r="M8" s="22">
        <v>8315590</v>
      </c>
      <c r="N8" s="22">
        <v>3847376</v>
      </c>
      <c r="O8" s="22">
        <v>318902</v>
      </c>
      <c r="P8" s="22">
        <v>153974</v>
      </c>
      <c r="Q8" s="22">
        <v>0</v>
      </c>
      <c r="R8" s="22">
        <v>0</v>
      </c>
      <c r="S8" s="22">
        <v>756229</v>
      </c>
      <c r="T8" s="22">
        <v>13392071</v>
      </c>
      <c r="U8" s="22">
        <v>3858642</v>
      </c>
      <c r="V8" s="22">
        <v>0</v>
      </c>
      <c r="W8" s="22">
        <v>411998</v>
      </c>
      <c r="X8" s="22">
        <v>497580</v>
      </c>
      <c r="Y8" s="22">
        <v>0</v>
      </c>
      <c r="Z8" s="22">
        <v>38282</v>
      </c>
      <c r="AA8" s="22">
        <v>84178</v>
      </c>
      <c r="AB8" s="22">
        <v>0</v>
      </c>
      <c r="AC8" s="22">
        <v>4890680</v>
      </c>
      <c r="AD8" s="22">
        <v>606064</v>
      </c>
      <c r="AE8" s="22">
        <v>139434</v>
      </c>
      <c r="AF8" s="22">
        <v>0</v>
      </c>
      <c r="AG8" s="22">
        <v>42864</v>
      </c>
      <c r="AH8" s="22">
        <v>206748</v>
      </c>
      <c r="AI8" s="22">
        <v>5885790</v>
      </c>
      <c r="AJ8" s="22">
        <v>0</v>
      </c>
      <c r="AK8" s="22">
        <v>0</v>
      </c>
      <c r="AL8" s="22">
        <v>0</v>
      </c>
    </row>
    <row r="9" spans="1:38" x14ac:dyDescent="0.25">
      <c r="A9" s="22" t="s">
        <v>120</v>
      </c>
      <c r="B9" s="22" t="s">
        <v>121</v>
      </c>
      <c r="C9" s="22" t="s">
        <v>132</v>
      </c>
      <c r="D9" s="22" t="s">
        <v>133</v>
      </c>
      <c r="E9" s="22">
        <v>270045000</v>
      </c>
      <c r="F9" s="22">
        <v>88742000</v>
      </c>
      <c r="G9" s="22">
        <v>0</v>
      </c>
      <c r="H9" s="22">
        <v>119759000</v>
      </c>
      <c r="I9" s="22">
        <v>133880000</v>
      </c>
      <c r="J9" s="22">
        <v>44000</v>
      </c>
      <c r="K9" s="22">
        <v>0</v>
      </c>
      <c r="L9" s="22">
        <v>0</v>
      </c>
      <c r="M9" s="22">
        <v>612470000</v>
      </c>
      <c r="N9" s="22">
        <v>266956000</v>
      </c>
      <c r="O9" s="22">
        <v>155865000</v>
      </c>
      <c r="P9" s="22">
        <v>73677000</v>
      </c>
      <c r="Q9" s="22">
        <v>63639000</v>
      </c>
      <c r="R9" s="22">
        <v>25252000</v>
      </c>
      <c r="S9" s="22">
        <v>175455000</v>
      </c>
      <c r="T9" s="22">
        <v>1373314000</v>
      </c>
      <c r="U9" s="22">
        <v>125336000</v>
      </c>
      <c r="V9" s="22">
        <v>11868000</v>
      </c>
      <c r="W9" s="22">
        <v>0</v>
      </c>
      <c r="X9" s="22">
        <v>12133000</v>
      </c>
      <c r="Y9" s="22">
        <v>13411000</v>
      </c>
      <c r="Z9" s="22">
        <v>188000</v>
      </c>
      <c r="AA9" s="22">
        <v>0</v>
      </c>
      <c r="AB9" s="22">
        <v>0</v>
      </c>
      <c r="AC9" s="22">
        <v>162936000</v>
      </c>
      <c r="AD9" s="22">
        <v>32737000</v>
      </c>
      <c r="AE9" s="22">
        <v>48764000</v>
      </c>
      <c r="AF9" s="22">
        <v>0</v>
      </c>
      <c r="AG9" s="22">
        <v>15887000</v>
      </c>
      <c r="AH9" s="22">
        <v>33916000</v>
      </c>
      <c r="AI9" s="22">
        <v>294240000</v>
      </c>
      <c r="AJ9" s="22">
        <v>0</v>
      </c>
      <c r="AK9" s="22">
        <v>0</v>
      </c>
      <c r="AL9" s="22">
        <v>0</v>
      </c>
    </row>
    <row r="10" spans="1:38" x14ac:dyDescent="0.25">
      <c r="A10" s="22" t="s">
        <v>120</v>
      </c>
      <c r="B10" s="22" t="s">
        <v>121</v>
      </c>
      <c r="C10" s="22" t="s">
        <v>134</v>
      </c>
      <c r="D10" s="22" t="s">
        <v>135</v>
      </c>
      <c r="E10" s="22">
        <v>5865684</v>
      </c>
      <c r="F10" s="22">
        <v>0</v>
      </c>
      <c r="G10" s="22">
        <v>0</v>
      </c>
      <c r="H10" s="22">
        <v>3228900</v>
      </c>
      <c r="I10" s="22">
        <v>145159</v>
      </c>
      <c r="J10" s="22">
        <v>0</v>
      </c>
      <c r="K10" s="22">
        <v>0</v>
      </c>
      <c r="L10" s="22">
        <v>0</v>
      </c>
      <c r="M10" s="22">
        <v>9239743</v>
      </c>
      <c r="N10" s="22">
        <v>3650708</v>
      </c>
      <c r="O10" s="22">
        <v>1778159</v>
      </c>
      <c r="P10" s="22">
        <v>1096029</v>
      </c>
      <c r="Q10" s="22">
        <v>0</v>
      </c>
      <c r="R10" s="22">
        <v>568590</v>
      </c>
      <c r="S10" s="22">
        <v>1303574</v>
      </c>
      <c r="T10" s="22">
        <v>17636803</v>
      </c>
      <c r="U10" s="22">
        <v>2019314</v>
      </c>
      <c r="V10" s="22">
        <v>0</v>
      </c>
      <c r="W10" s="22">
        <v>391445</v>
      </c>
      <c r="X10" s="22">
        <v>352559</v>
      </c>
      <c r="Y10" s="22">
        <v>230278</v>
      </c>
      <c r="Z10" s="22">
        <v>0</v>
      </c>
      <c r="AA10" s="22">
        <v>0</v>
      </c>
      <c r="AB10" s="22">
        <v>0</v>
      </c>
      <c r="AC10" s="22">
        <v>2993596</v>
      </c>
      <c r="AD10" s="22">
        <v>725560</v>
      </c>
      <c r="AE10" s="22">
        <v>886008</v>
      </c>
      <c r="AF10" s="22">
        <v>0</v>
      </c>
      <c r="AG10" s="22">
        <v>372632</v>
      </c>
      <c r="AH10" s="22">
        <v>226197</v>
      </c>
      <c r="AI10" s="22">
        <v>5203993</v>
      </c>
      <c r="AJ10" s="22">
        <v>0</v>
      </c>
      <c r="AK10" s="22">
        <v>0</v>
      </c>
      <c r="AL10" s="22">
        <v>0</v>
      </c>
    </row>
    <row r="11" spans="1:38" x14ac:dyDescent="0.25">
      <c r="A11" s="22" t="s">
        <v>120</v>
      </c>
      <c r="B11" s="22" t="s">
        <v>121</v>
      </c>
      <c r="C11" s="22" t="s">
        <v>136</v>
      </c>
      <c r="D11" s="22" t="s">
        <v>137</v>
      </c>
      <c r="E11" s="22">
        <v>5959482</v>
      </c>
      <c r="F11" s="22">
        <v>0</v>
      </c>
      <c r="G11" s="22">
        <v>0</v>
      </c>
      <c r="H11" s="22">
        <v>0</v>
      </c>
      <c r="I11" s="22">
        <v>4873994</v>
      </c>
      <c r="J11" s="22">
        <v>0</v>
      </c>
      <c r="K11" s="22">
        <v>0</v>
      </c>
      <c r="L11" s="22">
        <v>0</v>
      </c>
      <c r="M11" s="22">
        <v>10833476</v>
      </c>
      <c r="N11" s="22">
        <v>45296949</v>
      </c>
      <c r="O11" s="22">
        <v>32059428</v>
      </c>
      <c r="P11" s="22">
        <v>4549146</v>
      </c>
      <c r="Q11" s="22">
        <v>4421062</v>
      </c>
      <c r="R11" s="22">
        <v>2965872</v>
      </c>
      <c r="S11" s="22">
        <v>0</v>
      </c>
      <c r="T11" s="22">
        <v>100125933</v>
      </c>
      <c r="U11" s="22">
        <v>6754715</v>
      </c>
      <c r="V11" s="22">
        <v>0</v>
      </c>
      <c r="W11" s="22">
        <v>0</v>
      </c>
      <c r="X11" s="22">
        <v>0</v>
      </c>
      <c r="Y11" s="22">
        <v>689084</v>
      </c>
      <c r="Z11" s="22">
        <v>0</v>
      </c>
      <c r="AA11" s="22">
        <v>0</v>
      </c>
      <c r="AB11" s="22">
        <v>0</v>
      </c>
      <c r="AC11" s="22">
        <v>7443799</v>
      </c>
      <c r="AD11" s="22">
        <v>2414442</v>
      </c>
      <c r="AE11" s="22">
        <v>1653699</v>
      </c>
      <c r="AF11" s="22">
        <v>0</v>
      </c>
      <c r="AG11" s="22">
        <v>323814</v>
      </c>
      <c r="AH11" s="22">
        <v>0</v>
      </c>
      <c r="AI11" s="22">
        <v>11835754</v>
      </c>
      <c r="AJ11" s="22">
        <v>0</v>
      </c>
      <c r="AK11" s="22">
        <v>0</v>
      </c>
      <c r="AL11" s="22">
        <v>0</v>
      </c>
    </row>
    <row r="12" spans="1:38" x14ac:dyDescent="0.25">
      <c r="A12" s="22" t="s">
        <v>120</v>
      </c>
      <c r="B12" s="22" t="s">
        <v>121</v>
      </c>
      <c r="C12" s="22" t="s">
        <v>138</v>
      </c>
      <c r="D12" s="22" t="s">
        <v>139</v>
      </c>
      <c r="E12" s="22">
        <v>17182892</v>
      </c>
      <c r="F12" s="22">
        <v>0</v>
      </c>
      <c r="G12" s="22">
        <v>954477</v>
      </c>
      <c r="H12" s="22">
        <v>1248069</v>
      </c>
      <c r="I12" s="22">
        <v>163784</v>
      </c>
      <c r="J12" s="22">
        <v>0</v>
      </c>
      <c r="K12" s="22">
        <v>0</v>
      </c>
      <c r="L12" s="22">
        <v>0</v>
      </c>
      <c r="M12" s="22">
        <v>19549222</v>
      </c>
      <c r="N12" s="22">
        <v>0</v>
      </c>
      <c r="O12" s="22">
        <v>26504974</v>
      </c>
      <c r="P12" s="22">
        <v>2390758</v>
      </c>
      <c r="Q12" s="22">
        <v>0</v>
      </c>
      <c r="R12" s="22">
        <v>3103804</v>
      </c>
      <c r="S12" s="22">
        <v>149733</v>
      </c>
      <c r="T12" s="22">
        <v>51698491</v>
      </c>
      <c r="U12" s="22">
        <v>7441050</v>
      </c>
      <c r="V12" s="22">
        <v>0</v>
      </c>
      <c r="W12" s="22">
        <v>1181952</v>
      </c>
      <c r="X12" s="22">
        <v>1411555</v>
      </c>
      <c r="Y12" s="22">
        <v>1394479</v>
      </c>
      <c r="Z12" s="22">
        <v>0</v>
      </c>
      <c r="AA12" s="22">
        <v>0</v>
      </c>
      <c r="AB12" s="22">
        <v>0</v>
      </c>
      <c r="AC12" s="22">
        <v>11429036</v>
      </c>
      <c r="AD12" s="22">
        <v>1588048</v>
      </c>
      <c r="AE12" s="22">
        <v>760498</v>
      </c>
      <c r="AF12" s="22">
        <v>0</v>
      </c>
      <c r="AG12" s="22">
        <v>504571</v>
      </c>
      <c r="AH12" s="22">
        <v>280044</v>
      </c>
      <c r="AI12" s="22">
        <v>14562197</v>
      </c>
      <c r="AJ12" s="22">
        <v>0</v>
      </c>
      <c r="AK12" s="22">
        <v>0</v>
      </c>
      <c r="AL12" s="22">
        <v>0</v>
      </c>
    </row>
    <row r="13" spans="1:38" x14ac:dyDescent="0.25">
      <c r="A13" s="22" t="s">
        <v>120</v>
      </c>
      <c r="B13" s="22" t="s">
        <v>121</v>
      </c>
      <c r="C13" s="22" t="s">
        <v>140</v>
      </c>
      <c r="D13" s="22" t="s">
        <v>141</v>
      </c>
      <c r="E13" s="22">
        <v>9276000</v>
      </c>
      <c r="F13" s="22">
        <v>0</v>
      </c>
      <c r="G13" s="22">
        <v>1329000</v>
      </c>
      <c r="H13" s="22">
        <v>945000</v>
      </c>
      <c r="I13" s="22">
        <v>2507000</v>
      </c>
      <c r="J13" s="22">
        <v>0</v>
      </c>
      <c r="K13" s="22">
        <v>4687000</v>
      </c>
      <c r="L13" s="22">
        <v>0</v>
      </c>
      <c r="M13" s="22">
        <v>18744000</v>
      </c>
      <c r="N13" s="22">
        <v>27352000</v>
      </c>
      <c r="O13" s="22">
        <v>4037000</v>
      </c>
      <c r="P13" s="22">
        <v>6784000</v>
      </c>
      <c r="Q13" s="22">
        <v>6056000</v>
      </c>
      <c r="R13" s="22">
        <v>5861000</v>
      </c>
      <c r="S13" s="22">
        <v>6418000</v>
      </c>
      <c r="T13" s="22">
        <v>75252000</v>
      </c>
      <c r="U13" s="22">
        <v>5585000</v>
      </c>
      <c r="V13" s="22">
        <v>0</v>
      </c>
      <c r="W13" s="22">
        <v>1934000</v>
      </c>
      <c r="X13" s="22">
        <v>1236000</v>
      </c>
      <c r="Y13" s="22">
        <v>2678000</v>
      </c>
      <c r="Z13" s="22">
        <v>-314000</v>
      </c>
      <c r="AA13" s="22">
        <v>2981000</v>
      </c>
      <c r="AB13" s="22">
        <v>0</v>
      </c>
      <c r="AC13" s="22">
        <v>14100000</v>
      </c>
      <c r="AD13" s="22">
        <v>3292000</v>
      </c>
      <c r="AE13" s="22">
        <v>5026000</v>
      </c>
      <c r="AF13" s="22">
        <v>0</v>
      </c>
      <c r="AG13" s="22">
        <v>1335000</v>
      </c>
      <c r="AH13" s="22">
        <v>3004000</v>
      </c>
      <c r="AI13" s="22">
        <v>26757000</v>
      </c>
      <c r="AJ13" s="22">
        <v>0</v>
      </c>
      <c r="AK13" s="22">
        <v>0</v>
      </c>
      <c r="AL13" s="22">
        <v>0</v>
      </c>
    </row>
    <row r="14" spans="1:38" x14ac:dyDescent="0.25">
      <c r="A14" s="22" t="s">
        <v>120</v>
      </c>
      <c r="B14" s="22" t="s">
        <v>121</v>
      </c>
      <c r="C14" s="22" t="s">
        <v>142</v>
      </c>
      <c r="D14" s="22" t="s">
        <v>143</v>
      </c>
      <c r="E14" s="22">
        <v>34121000</v>
      </c>
      <c r="F14" s="22">
        <v>0</v>
      </c>
      <c r="G14" s="22">
        <v>29273000</v>
      </c>
      <c r="H14" s="22">
        <v>15577000</v>
      </c>
      <c r="I14" s="22">
        <v>13848000</v>
      </c>
      <c r="J14" s="22">
        <v>0</v>
      </c>
      <c r="K14" s="22">
        <v>23507000</v>
      </c>
      <c r="L14" s="22">
        <v>17709000</v>
      </c>
      <c r="M14" s="22">
        <v>134035000</v>
      </c>
      <c r="N14" s="22">
        <v>0</v>
      </c>
      <c r="O14" s="22">
        <v>12759000</v>
      </c>
      <c r="P14" s="22">
        <v>4148000</v>
      </c>
      <c r="Q14" s="22">
        <v>577000</v>
      </c>
      <c r="R14" s="22">
        <v>2792000</v>
      </c>
      <c r="S14" s="22">
        <v>6309000</v>
      </c>
      <c r="T14" s="22">
        <v>160620000</v>
      </c>
      <c r="U14" s="22">
        <v>8641000</v>
      </c>
      <c r="V14" s="22">
        <v>0</v>
      </c>
      <c r="W14" s="22">
        <v>1800000</v>
      </c>
      <c r="X14" s="22">
        <v>2293000</v>
      </c>
      <c r="Y14" s="22">
        <v>0</v>
      </c>
      <c r="Z14" s="22">
        <v>0</v>
      </c>
      <c r="AA14" s="22">
        <v>9118000</v>
      </c>
      <c r="AB14" s="22">
        <v>50294000</v>
      </c>
      <c r="AC14" s="22">
        <v>72146000</v>
      </c>
      <c r="AD14" s="22">
        <v>8092000</v>
      </c>
      <c r="AE14" s="22">
        <v>2932000</v>
      </c>
      <c r="AF14" s="22">
        <v>0</v>
      </c>
      <c r="AG14" s="22">
        <v>1561000</v>
      </c>
      <c r="AH14" s="22">
        <v>2725000</v>
      </c>
      <c r="AI14" s="22">
        <v>87456000</v>
      </c>
      <c r="AJ14" s="22">
        <v>0</v>
      </c>
      <c r="AK14" s="22">
        <v>0</v>
      </c>
      <c r="AL14" s="22">
        <v>0</v>
      </c>
    </row>
    <row r="15" spans="1:38" x14ac:dyDescent="0.25">
      <c r="A15" s="22" t="s">
        <v>120</v>
      </c>
      <c r="B15" s="22" t="s">
        <v>121</v>
      </c>
      <c r="C15" s="22" t="s">
        <v>144</v>
      </c>
      <c r="D15" s="22" t="s">
        <v>145</v>
      </c>
      <c r="E15" s="22">
        <v>14912353</v>
      </c>
      <c r="F15" s="22">
        <v>0</v>
      </c>
      <c r="G15" s="22">
        <v>13964306</v>
      </c>
      <c r="H15" s="22">
        <v>4291735</v>
      </c>
      <c r="I15" s="22">
        <v>9418713</v>
      </c>
      <c r="J15" s="22">
        <v>374286</v>
      </c>
      <c r="K15" s="22">
        <v>2154545</v>
      </c>
      <c r="L15" s="22">
        <v>0</v>
      </c>
      <c r="M15" s="22">
        <v>45115938</v>
      </c>
      <c r="N15" s="22">
        <v>0</v>
      </c>
      <c r="O15" s="22">
        <v>115615268</v>
      </c>
      <c r="P15" s="22">
        <v>5299282</v>
      </c>
      <c r="Q15" s="22">
        <v>48562605</v>
      </c>
      <c r="R15" s="22">
        <v>2599139</v>
      </c>
      <c r="S15" s="22">
        <v>3948181</v>
      </c>
      <c r="T15" s="22">
        <v>221140413</v>
      </c>
      <c r="U15" s="22">
        <v>23863218</v>
      </c>
      <c r="V15" s="22">
        <v>0</v>
      </c>
      <c r="W15" s="22">
        <v>4465371</v>
      </c>
      <c r="X15" s="22">
        <v>3468221</v>
      </c>
      <c r="Y15" s="22">
        <v>3515592</v>
      </c>
      <c r="Z15" s="22">
        <v>57228</v>
      </c>
      <c r="AA15" s="22">
        <v>1447437</v>
      </c>
      <c r="AB15" s="22">
        <v>0</v>
      </c>
      <c r="AC15" s="22">
        <v>36817067</v>
      </c>
      <c r="AD15" s="22">
        <v>5290389</v>
      </c>
      <c r="AE15" s="22">
        <v>3092416</v>
      </c>
      <c r="AF15" s="22">
        <v>0</v>
      </c>
      <c r="AG15" s="22">
        <v>1180071</v>
      </c>
      <c r="AH15" s="22">
        <v>2823107</v>
      </c>
      <c r="AI15" s="22">
        <v>49203050</v>
      </c>
      <c r="AJ15" s="22">
        <v>0</v>
      </c>
      <c r="AK15" s="22">
        <v>0</v>
      </c>
      <c r="AL15" s="22">
        <v>0</v>
      </c>
    </row>
    <row r="16" spans="1:38" x14ac:dyDescent="0.25">
      <c r="A16" s="22" t="s">
        <v>120</v>
      </c>
      <c r="B16" s="22" t="s">
        <v>121</v>
      </c>
      <c r="C16" s="22" t="s">
        <v>146</v>
      </c>
      <c r="D16" s="22" t="s">
        <v>147</v>
      </c>
      <c r="E16" s="22">
        <v>13523626</v>
      </c>
      <c r="F16" s="22">
        <v>0</v>
      </c>
      <c r="G16" s="22">
        <v>945466</v>
      </c>
      <c r="H16" s="22">
        <v>0</v>
      </c>
      <c r="I16" s="22">
        <v>2936634</v>
      </c>
      <c r="J16" s="22">
        <v>0</v>
      </c>
      <c r="K16" s="22">
        <v>0</v>
      </c>
      <c r="L16" s="22">
        <v>0</v>
      </c>
      <c r="M16" s="22">
        <v>17405726</v>
      </c>
      <c r="N16" s="22">
        <v>0</v>
      </c>
      <c r="O16" s="22">
        <v>662589</v>
      </c>
      <c r="P16" s="22">
        <v>1846425</v>
      </c>
      <c r="Q16" s="22">
        <v>3912350</v>
      </c>
      <c r="R16" s="22">
        <v>4687929</v>
      </c>
      <c r="S16" s="22">
        <v>294098</v>
      </c>
      <c r="T16" s="22">
        <v>28809117</v>
      </c>
      <c r="U16" s="22">
        <v>3221232</v>
      </c>
      <c r="V16" s="22">
        <v>0</v>
      </c>
      <c r="W16" s="22">
        <v>1205827</v>
      </c>
      <c r="X16" s="22">
        <v>443504</v>
      </c>
      <c r="Y16" s="22">
        <v>871380</v>
      </c>
      <c r="Z16" s="22">
        <v>0</v>
      </c>
      <c r="AA16" s="22">
        <v>0</v>
      </c>
      <c r="AB16" s="22">
        <v>0</v>
      </c>
      <c r="AC16" s="22">
        <v>5741943</v>
      </c>
      <c r="AD16" s="22">
        <v>702070</v>
      </c>
      <c r="AE16" s="22">
        <v>884617</v>
      </c>
      <c r="AF16" s="22">
        <v>0</v>
      </c>
      <c r="AG16" s="22">
        <v>411023</v>
      </c>
      <c r="AH16" s="22">
        <v>254065</v>
      </c>
      <c r="AI16" s="22">
        <v>7993718</v>
      </c>
      <c r="AJ16" s="22">
        <v>0</v>
      </c>
      <c r="AK16" s="22">
        <v>0</v>
      </c>
      <c r="AL16" s="22">
        <v>0</v>
      </c>
    </row>
    <row r="17" spans="1:38" x14ac:dyDescent="0.25">
      <c r="A17" s="22" t="s">
        <v>120</v>
      </c>
      <c r="B17" s="22" t="s">
        <v>121</v>
      </c>
      <c r="C17" s="22" t="s">
        <v>148</v>
      </c>
      <c r="D17" s="22" t="s">
        <v>149</v>
      </c>
      <c r="E17" s="22">
        <v>16690569</v>
      </c>
      <c r="F17" s="22">
        <v>0</v>
      </c>
      <c r="G17" s="22">
        <v>2094089</v>
      </c>
      <c r="H17" s="22">
        <v>3314706</v>
      </c>
      <c r="I17" s="22">
        <v>2322048</v>
      </c>
      <c r="J17" s="22">
        <v>0</v>
      </c>
      <c r="K17" s="22">
        <v>0</v>
      </c>
      <c r="L17" s="22">
        <v>0</v>
      </c>
      <c r="M17" s="22">
        <v>24421412</v>
      </c>
      <c r="N17" s="22">
        <v>0</v>
      </c>
      <c r="O17" s="22">
        <v>680702</v>
      </c>
      <c r="P17" s="22">
        <v>2833558</v>
      </c>
      <c r="Q17" s="22">
        <v>7962460</v>
      </c>
      <c r="R17" s="22">
        <v>3604589</v>
      </c>
      <c r="S17" s="22">
        <v>10085331</v>
      </c>
      <c r="T17" s="22">
        <v>49588052</v>
      </c>
      <c r="U17" s="22">
        <v>6206324</v>
      </c>
      <c r="V17" s="22">
        <v>0</v>
      </c>
      <c r="W17" s="22">
        <v>1441728</v>
      </c>
      <c r="X17" s="22">
        <v>643256</v>
      </c>
      <c r="Y17" s="22">
        <v>1025858</v>
      </c>
      <c r="Z17" s="22">
        <v>0</v>
      </c>
      <c r="AA17" s="22">
        <v>0</v>
      </c>
      <c r="AB17" s="22">
        <v>0</v>
      </c>
      <c r="AC17" s="22">
        <v>9317166</v>
      </c>
      <c r="AD17" s="22">
        <v>2809951</v>
      </c>
      <c r="AE17" s="22">
        <v>1866675</v>
      </c>
      <c r="AF17" s="22">
        <v>0</v>
      </c>
      <c r="AG17" s="22">
        <v>1539230</v>
      </c>
      <c r="AH17" s="22">
        <v>1802920</v>
      </c>
      <c r="AI17" s="22">
        <v>17335942</v>
      </c>
      <c r="AJ17" s="22">
        <v>0</v>
      </c>
      <c r="AK17" s="22">
        <v>0</v>
      </c>
      <c r="AL17" s="22">
        <v>0</v>
      </c>
    </row>
    <row r="18" spans="1:38" x14ac:dyDescent="0.25">
      <c r="A18" s="22" t="s">
        <v>120</v>
      </c>
      <c r="B18" s="22" t="s">
        <v>121</v>
      </c>
      <c r="C18" s="22" t="s">
        <v>150</v>
      </c>
      <c r="D18" s="22" t="s">
        <v>151</v>
      </c>
      <c r="E18" s="22">
        <v>3145810</v>
      </c>
      <c r="F18" s="22">
        <v>0</v>
      </c>
      <c r="G18" s="22">
        <v>4646425</v>
      </c>
      <c r="H18" s="22">
        <v>3250432</v>
      </c>
      <c r="I18" s="22">
        <v>673733</v>
      </c>
      <c r="J18" s="22">
        <v>0</v>
      </c>
      <c r="K18" s="22">
        <v>0</v>
      </c>
      <c r="L18" s="22">
        <v>0</v>
      </c>
      <c r="M18" s="22">
        <v>11716400</v>
      </c>
      <c r="N18" s="22">
        <v>194239</v>
      </c>
      <c r="O18" s="22">
        <v>119674</v>
      </c>
      <c r="P18" s="22">
        <v>412971</v>
      </c>
      <c r="Q18" s="22">
        <v>0</v>
      </c>
      <c r="R18" s="22">
        <v>370742</v>
      </c>
      <c r="S18" s="22">
        <v>441817</v>
      </c>
      <c r="T18" s="22">
        <v>13255843</v>
      </c>
      <c r="U18" s="22">
        <v>537467</v>
      </c>
      <c r="V18" s="22">
        <v>0</v>
      </c>
      <c r="W18" s="22">
        <v>749193</v>
      </c>
      <c r="X18" s="22">
        <v>206279</v>
      </c>
      <c r="Y18" s="22">
        <v>106610</v>
      </c>
      <c r="Z18" s="22">
        <v>5128</v>
      </c>
      <c r="AA18" s="22">
        <v>0</v>
      </c>
      <c r="AB18" s="22">
        <v>0</v>
      </c>
      <c r="AC18" s="22">
        <v>1604677</v>
      </c>
      <c r="AD18" s="22">
        <v>398960</v>
      </c>
      <c r="AE18" s="22">
        <v>472950</v>
      </c>
      <c r="AF18" s="22">
        <v>0</v>
      </c>
      <c r="AG18" s="22">
        <v>537809</v>
      </c>
      <c r="AH18" s="22">
        <v>229650</v>
      </c>
      <c r="AI18" s="22">
        <v>3244046</v>
      </c>
      <c r="AJ18" s="22">
        <v>0</v>
      </c>
      <c r="AK18" s="22">
        <v>0</v>
      </c>
      <c r="AL18" s="22">
        <v>0</v>
      </c>
    </row>
    <row r="19" spans="1:38" x14ac:dyDescent="0.25">
      <c r="A19" s="22" t="s">
        <v>120</v>
      </c>
      <c r="B19" s="22" t="s">
        <v>152</v>
      </c>
      <c r="C19" s="22" t="s">
        <v>153</v>
      </c>
      <c r="D19" s="22" t="s">
        <v>154</v>
      </c>
      <c r="E19" s="22">
        <v>94266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64900</v>
      </c>
      <c r="L19" s="22">
        <v>0</v>
      </c>
      <c r="M19" s="22">
        <v>159166</v>
      </c>
      <c r="N19" s="22">
        <v>5948338</v>
      </c>
      <c r="O19" s="22">
        <v>166257</v>
      </c>
      <c r="P19" s="22">
        <v>154696</v>
      </c>
      <c r="Q19" s="22">
        <v>0</v>
      </c>
      <c r="R19" s="22">
        <v>126789</v>
      </c>
      <c r="S19" s="22">
        <v>504740</v>
      </c>
      <c r="T19" s="22">
        <v>7059986</v>
      </c>
      <c r="U19" s="22">
        <v>1571208</v>
      </c>
      <c r="V19" s="22">
        <v>0</v>
      </c>
      <c r="W19" s="22">
        <v>526173</v>
      </c>
      <c r="X19" s="22">
        <v>324145</v>
      </c>
      <c r="Y19" s="22">
        <v>45154</v>
      </c>
      <c r="Z19" s="22">
        <v>0</v>
      </c>
      <c r="AA19" s="22">
        <v>77911</v>
      </c>
      <c r="AB19" s="22">
        <v>0</v>
      </c>
      <c r="AC19" s="22">
        <v>2544591</v>
      </c>
      <c r="AD19" s="22">
        <v>144660</v>
      </c>
      <c r="AE19" s="22">
        <v>287514</v>
      </c>
      <c r="AF19" s="22">
        <v>0</v>
      </c>
      <c r="AG19" s="22">
        <v>94682</v>
      </c>
      <c r="AH19" s="22">
        <v>132248</v>
      </c>
      <c r="AI19" s="22">
        <v>3203695</v>
      </c>
      <c r="AJ19" s="22">
        <v>0</v>
      </c>
      <c r="AK19" s="22">
        <v>0</v>
      </c>
      <c r="AL19" s="22">
        <v>0</v>
      </c>
    </row>
    <row r="20" spans="1:38" x14ac:dyDescent="0.25">
      <c r="A20" s="22" t="s">
        <v>120</v>
      </c>
      <c r="B20" s="22" t="s">
        <v>152</v>
      </c>
      <c r="C20" s="22" t="s">
        <v>155</v>
      </c>
      <c r="D20" s="22" t="s">
        <v>156</v>
      </c>
      <c r="E20" s="22">
        <v>235464</v>
      </c>
      <c r="F20" s="22">
        <v>0</v>
      </c>
      <c r="G20" s="22">
        <v>109282</v>
      </c>
      <c r="H20" s="22">
        <v>208560</v>
      </c>
      <c r="I20" s="22">
        <v>0</v>
      </c>
      <c r="J20" s="22">
        <v>0</v>
      </c>
      <c r="K20" s="22">
        <v>0</v>
      </c>
      <c r="L20" s="22">
        <v>0</v>
      </c>
      <c r="M20" s="22">
        <v>553306</v>
      </c>
      <c r="N20" s="22">
        <v>1317367</v>
      </c>
      <c r="O20" s="22">
        <v>959392</v>
      </c>
      <c r="P20" s="22">
        <v>211893</v>
      </c>
      <c r="Q20" s="22">
        <v>0</v>
      </c>
      <c r="R20" s="22">
        <v>148779</v>
      </c>
      <c r="S20" s="22">
        <v>49731</v>
      </c>
      <c r="T20" s="22">
        <v>3240468</v>
      </c>
      <c r="U20" s="22">
        <v>335308</v>
      </c>
      <c r="V20" s="22">
        <v>0</v>
      </c>
      <c r="W20" s="22">
        <v>164208</v>
      </c>
      <c r="X20" s="22">
        <v>318303</v>
      </c>
      <c r="Y20" s="22">
        <v>20613</v>
      </c>
      <c r="Z20" s="22">
        <v>0</v>
      </c>
      <c r="AA20" s="22">
        <v>0</v>
      </c>
      <c r="AB20" s="22">
        <v>0</v>
      </c>
      <c r="AC20" s="22">
        <v>838432</v>
      </c>
      <c r="AD20" s="22">
        <v>335368</v>
      </c>
      <c r="AE20" s="22">
        <v>200170</v>
      </c>
      <c r="AF20" s="22">
        <v>0</v>
      </c>
      <c r="AG20" s="22">
        <v>159556</v>
      </c>
      <c r="AH20" s="22">
        <v>97849</v>
      </c>
      <c r="AI20" s="22">
        <v>1631375</v>
      </c>
      <c r="AJ20" s="22">
        <v>0</v>
      </c>
      <c r="AK20" s="22">
        <v>0</v>
      </c>
      <c r="AL20" s="22">
        <v>0</v>
      </c>
    </row>
    <row r="21" spans="1:38" x14ac:dyDescent="0.25">
      <c r="A21" s="22" t="s">
        <v>120</v>
      </c>
      <c r="B21" s="22" t="s">
        <v>152</v>
      </c>
      <c r="C21" s="22" t="s">
        <v>157</v>
      </c>
      <c r="D21" s="22" t="s">
        <v>158</v>
      </c>
      <c r="E21" s="22">
        <v>7907408</v>
      </c>
      <c r="F21" s="22">
        <v>0</v>
      </c>
      <c r="G21" s="22">
        <v>3828358</v>
      </c>
      <c r="H21" s="22">
        <v>106579</v>
      </c>
      <c r="I21" s="22">
        <v>0</v>
      </c>
      <c r="J21" s="22">
        <v>0</v>
      </c>
      <c r="K21" s="22">
        <v>0</v>
      </c>
      <c r="L21" s="22">
        <v>0</v>
      </c>
      <c r="M21" s="22">
        <v>11842345</v>
      </c>
      <c r="N21" s="22">
        <v>0</v>
      </c>
      <c r="O21" s="22">
        <v>2929836</v>
      </c>
      <c r="P21" s="22">
        <v>1490914</v>
      </c>
      <c r="Q21" s="22">
        <v>143655</v>
      </c>
      <c r="R21" s="22">
        <v>0</v>
      </c>
      <c r="S21" s="22">
        <v>192622</v>
      </c>
      <c r="T21" s="22">
        <v>16599372</v>
      </c>
      <c r="U21" s="22">
        <v>2913713</v>
      </c>
      <c r="V21" s="22">
        <v>0</v>
      </c>
      <c r="W21" s="22">
        <v>758988</v>
      </c>
      <c r="X21" s="22">
        <v>240592</v>
      </c>
      <c r="Y21" s="22">
        <v>0</v>
      </c>
      <c r="Z21" s="22">
        <v>0</v>
      </c>
      <c r="AA21" s="22">
        <v>0</v>
      </c>
      <c r="AB21" s="22">
        <v>0</v>
      </c>
      <c r="AC21" s="22">
        <v>3913293</v>
      </c>
      <c r="AD21" s="22">
        <v>191942</v>
      </c>
      <c r="AE21" s="22">
        <v>346373</v>
      </c>
      <c r="AF21" s="22">
        <v>0</v>
      </c>
      <c r="AG21" s="22">
        <v>0</v>
      </c>
      <c r="AH21" s="22">
        <v>164905</v>
      </c>
      <c r="AI21" s="22">
        <v>4616513</v>
      </c>
      <c r="AJ21" s="22">
        <v>0</v>
      </c>
      <c r="AK21" s="22">
        <v>0</v>
      </c>
      <c r="AL21" s="22">
        <v>0</v>
      </c>
    </row>
    <row r="22" spans="1:38" x14ac:dyDescent="0.25">
      <c r="A22" s="22" t="s">
        <v>120</v>
      </c>
      <c r="B22" s="22" t="s">
        <v>152</v>
      </c>
      <c r="C22" s="22" t="s">
        <v>159</v>
      </c>
      <c r="D22" s="22" t="s">
        <v>160</v>
      </c>
      <c r="E22" s="22">
        <v>31971563</v>
      </c>
      <c r="F22" s="22">
        <v>0</v>
      </c>
      <c r="G22" s="22">
        <v>3750388</v>
      </c>
      <c r="H22" s="22">
        <v>1373166</v>
      </c>
      <c r="I22" s="22">
        <v>1436435</v>
      </c>
      <c r="J22" s="22">
        <v>189090</v>
      </c>
      <c r="K22" s="22">
        <v>0</v>
      </c>
      <c r="L22" s="22">
        <v>398238</v>
      </c>
      <c r="M22" s="22">
        <v>39118880</v>
      </c>
      <c r="N22" s="22">
        <v>62875193</v>
      </c>
      <c r="O22" s="22">
        <v>2754178</v>
      </c>
      <c r="P22" s="22">
        <v>6735599</v>
      </c>
      <c r="Q22" s="22">
        <v>24544132</v>
      </c>
      <c r="R22" s="22">
        <v>2038055</v>
      </c>
      <c r="S22" s="22">
        <v>2160704</v>
      </c>
      <c r="T22" s="22">
        <v>140226741</v>
      </c>
      <c r="U22" s="22">
        <v>18570884</v>
      </c>
      <c r="V22" s="22">
        <v>0</v>
      </c>
      <c r="W22" s="22">
        <v>1460453</v>
      </c>
      <c r="X22" s="22">
        <v>1215013</v>
      </c>
      <c r="Y22" s="22">
        <v>1275783</v>
      </c>
      <c r="Z22" s="22">
        <v>29211</v>
      </c>
      <c r="AA22" s="22">
        <v>0</v>
      </c>
      <c r="AB22" s="22">
        <v>221954</v>
      </c>
      <c r="AC22" s="22">
        <v>22773298</v>
      </c>
      <c r="AD22" s="22">
        <v>4718133</v>
      </c>
      <c r="AE22" s="22">
        <v>3532235</v>
      </c>
      <c r="AF22" s="22">
        <v>0</v>
      </c>
      <c r="AG22" s="22">
        <v>2010785</v>
      </c>
      <c r="AH22" s="22">
        <v>3364825</v>
      </c>
      <c r="AI22" s="22">
        <v>36399276</v>
      </c>
      <c r="AJ22" s="22">
        <v>0</v>
      </c>
      <c r="AK22" s="22">
        <v>0</v>
      </c>
      <c r="AL22" s="22">
        <v>0</v>
      </c>
    </row>
    <row r="23" spans="1:38" x14ac:dyDescent="0.25">
      <c r="A23" s="22" t="s">
        <v>120</v>
      </c>
      <c r="B23" s="22" t="s">
        <v>152</v>
      </c>
      <c r="C23" s="22" t="s">
        <v>161</v>
      </c>
      <c r="D23" s="22" t="s">
        <v>162</v>
      </c>
      <c r="E23" s="22">
        <v>26404101</v>
      </c>
      <c r="F23" s="22">
        <v>0</v>
      </c>
      <c r="G23" s="22">
        <v>56163116</v>
      </c>
      <c r="H23" s="22">
        <v>18302976</v>
      </c>
      <c r="I23" s="22">
        <v>10720001</v>
      </c>
      <c r="J23" s="22">
        <v>0</v>
      </c>
      <c r="K23" s="22">
        <v>0</v>
      </c>
      <c r="L23" s="22">
        <v>0</v>
      </c>
      <c r="M23" s="22">
        <v>111590194</v>
      </c>
      <c r="N23" s="22">
        <v>62684912</v>
      </c>
      <c r="O23" s="22">
        <v>85845297</v>
      </c>
      <c r="P23" s="22">
        <v>5903442</v>
      </c>
      <c r="Q23" s="22">
        <v>22305683</v>
      </c>
      <c r="R23" s="22">
        <v>1895251</v>
      </c>
      <c r="S23" s="22">
        <v>13996036</v>
      </c>
      <c r="T23" s="22">
        <v>304220815</v>
      </c>
      <c r="U23" s="22">
        <v>5943962</v>
      </c>
      <c r="V23" s="22">
        <v>0</v>
      </c>
      <c r="W23" s="22">
        <v>7566534</v>
      </c>
      <c r="X23" s="22">
        <v>2747307</v>
      </c>
      <c r="Y23" s="22">
        <v>1088739</v>
      </c>
      <c r="Z23" s="22">
        <v>0</v>
      </c>
      <c r="AA23" s="22">
        <v>0</v>
      </c>
      <c r="AB23" s="22">
        <v>0</v>
      </c>
      <c r="AC23" s="22">
        <v>17346542</v>
      </c>
      <c r="AD23" s="22">
        <v>1955978</v>
      </c>
      <c r="AE23" s="22">
        <v>2511224</v>
      </c>
      <c r="AF23" s="22">
        <v>0</v>
      </c>
      <c r="AG23" s="22">
        <v>1073146</v>
      </c>
      <c r="AH23" s="22">
        <v>3794311</v>
      </c>
      <c r="AI23" s="22">
        <v>26681201</v>
      </c>
      <c r="AJ23" s="22">
        <v>0</v>
      </c>
      <c r="AK23" s="22">
        <v>0</v>
      </c>
      <c r="AL23" s="22">
        <v>0</v>
      </c>
    </row>
    <row r="24" spans="1:38" x14ac:dyDescent="0.25">
      <c r="A24" s="22" t="s">
        <v>120</v>
      </c>
      <c r="B24" s="22" t="s">
        <v>163</v>
      </c>
      <c r="C24" s="22" t="s">
        <v>164</v>
      </c>
      <c r="D24" s="22" t="s">
        <v>165</v>
      </c>
      <c r="E24" s="22">
        <v>207922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207922</v>
      </c>
      <c r="N24" s="22">
        <v>0</v>
      </c>
      <c r="O24" s="22">
        <v>47599</v>
      </c>
      <c r="P24" s="22">
        <v>57714</v>
      </c>
      <c r="Q24" s="22">
        <v>0</v>
      </c>
      <c r="R24" s="22">
        <v>0</v>
      </c>
      <c r="S24" s="22">
        <v>31020</v>
      </c>
      <c r="T24" s="22">
        <v>344255</v>
      </c>
      <c r="U24" s="22">
        <v>130956</v>
      </c>
      <c r="V24" s="22">
        <v>0</v>
      </c>
      <c r="W24" s="22">
        <v>18081</v>
      </c>
      <c r="X24" s="22">
        <v>2605</v>
      </c>
      <c r="Y24" s="22">
        <v>0</v>
      </c>
      <c r="Z24" s="22">
        <v>0</v>
      </c>
      <c r="AA24" s="22">
        <v>0</v>
      </c>
      <c r="AB24" s="22">
        <v>0</v>
      </c>
      <c r="AC24" s="22">
        <v>151642</v>
      </c>
      <c r="AD24" s="22">
        <v>6209</v>
      </c>
      <c r="AE24" s="22">
        <v>47694</v>
      </c>
      <c r="AF24" s="22">
        <v>0</v>
      </c>
      <c r="AG24" s="22">
        <v>0</v>
      </c>
      <c r="AH24" s="22">
        <v>8729</v>
      </c>
      <c r="AI24" s="22">
        <v>214274</v>
      </c>
      <c r="AJ24" s="22">
        <v>0</v>
      </c>
      <c r="AK24" s="22">
        <v>0</v>
      </c>
      <c r="AL24" s="22">
        <v>0</v>
      </c>
    </row>
    <row r="25" spans="1:38" x14ac:dyDescent="0.25">
      <c r="A25" s="22" t="s">
        <v>120</v>
      </c>
      <c r="B25" s="22" t="s">
        <v>163</v>
      </c>
      <c r="C25" s="22" t="s">
        <v>166</v>
      </c>
      <c r="D25" s="22" t="s">
        <v>167</v>
      </c>
      <c r="E25" s="22">
        <v>1087884</v>
      </c>
      <c r="F25" s="22">
        <v>0</v>
      </c>
      <c r="G25" s="22">
        <v>293560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1381444</v>
      </c>
      <c r="N25" s="22">
        <v>0</v>
      </c>
      <c r="O25" s="22">
        <v>1206626</v>
      </c>
      <c r="P25" s="22">
        <v>1754592</v>
      </c>
      <c r="Q25" s="22">
        <v>6000</v>
      </c>
      <c r="R25" s="22">
        <v>0</v>
      </c>
      <c r="S25" s="22">
        <v>248185</v>
      </c>
      <c r="T25" s="22">
        <v>4596847</v>
      </c>
      <c r="U25" s="22">
        <v>4215931</v>
      </c>
      <c r="V25" s="22">
        <v>0</v>
      </c>
      <c r="W25" s="22">
        <v>168719</v>
      </c>
      <c r="X25" s="22">
        <v>47674</v>
      </c>
      <c r="Y25" s="22">
        <v>0</v>
      </c>
      <c r="Z25" s="22">
        <v>0</v>
      </c>
      <c r="AA25" s="22">
        <v>0</v>
      </c>
      <c r="AB25" s="22">
        <v>0</v>
      </c>
      <c r="AC25" s="22">
        <v>4432324</v>
      </c>
      <c r="AD25" s="22">
        <v>279062</v>
      </c>
      <c r="AE25" s="22">
        <v>765696</v>
      </c>
      <c r="AF25" s="22">
        <v>0</v>
      </c>
      <c r="AG25" s="22">
        <v>0</v>
      </c>
      <c r="AH25" s="22">
        <v>220473</v>
      </c>
      <c r="AI25" s="22">
        <v>5697555</v>
      </c>
      <c r="AJ25" s="22">
        <v>0</v>
      </c>
      <c r="AK25" s="22">
        <v>0</v>
      </c>
      <c r="AL25" s="22">
        <v>0</v>
      </c>
    </row>
    <row r="26" spans="1:38" x14ac:dyDescent="0.25">
      <c r="A26" s="22" t="s">
        <v>120</v>
      </c>
      <c r="B26" s="22" t="s">
        <v>163</v>
      </c>
      <c r="C26" s="22" t="s">
        <v>168</v>
      </c>
      <c r="D26" s="22" t="s">
        <v>169</v>
      </c>
      <c r="E26" s="22">
        <v>994899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994899</v>
      </c>
      <c r="N26" s="22">
        <v>2309590</v>
      </c>
      <c r="O26" s="22">
        <v>62656</v>
      </c>
      <c r="P26" s="22">
        <v>1609659</v>
      </c>
      <c r="Q26" s="22">
        <v>22755</v>
      </c>
      <c r="R26" s="22">
        <v>54586</v>
      </c>
      <c r="S26" s="22">
        <v>91694</v>
      </c>
      <c r="T26" s="22">
        <v>5145839</v>
      </c>
      <c r="U26" s="22">
        <v>875053</v>
      </c>
      <c r="V26" s="22">
        <v>0</v>
      </c>
      <c r="W26" s="22">
        <v>41631</v>
      </c>
      <c r="X26" s="22">
        <v>14911</v>
      </c>
      <c r="Y26" s="22">
        <v>0</v>
      </c>
      <c r="Z26" s="22">
        <v>0</v>
      </c>
      <c r="AA26" s="22">
        <v>0</v>
      </c>
      <c r="AB26" s="22">
        <v>0</v>
      </c>
      <c r="AC26" s="22">
        <v>931595</v>
      </c>
      <c r="AD26" s="22">
        <v>33853</v>
      </c>
      <c r="AE26" s="22">
        <v>452987</v>
      </c>
      <c r="AF26" s="22">
        <v>0</v>
      </c>
      <c r="AG26" s="22">
        <v>35908</v>
      </c>
      <c r="AH26" s="22">
        <v>101289</v>
      </c>
      <c r="AI26" s="22">
        <v>1555632</v>
      </c>
      <c r="AJ26" s="22">
        <v>0</v>
      </c>
      <c r="AK26" s="22">
        <v>0</v>
      </c>
      <c r="AL26" s="22">
        <v>0</v>
      </c>
    </row>
    <row r="27" spans="1:38" x14ac:dyDescent="0.25">
      <c r="A27" s="22" t="s">
        <v>120</v>
      </c>
      <c r="B27" s="22" t="s">
        <v>163</v>
      </c>
      <c r="C27" s="22" t="s">
        <v>170</v>
      </c>
      <c r="D27" s="22" t="s">
        <v>171</v>
      </c>
      <c r="E27" s="22">
        <v>2940651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2940651</v>
      </c>
      <c r="N27" s="22">
        <v>0</v>
      </c>
      <c r="O27" s="22">
        <v>7775</v>
      </c>
      <c r="P27" s="22">
        <v>1043192</v>
      </c>
      <c r="Q27" s="22">
        <v>33008</v>
      </c>
      <c r="R27" s="22">
        <v>981</v>
      </c>
      <c r="S27" s="22">
        <v>308541</v>
      </c>
      <c r="T27" s="22">
        <v>4334148</v>
      </c>
      <c r="U27" s="22">
        <v>1321680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1321680</v>
      </c>
      <c r="AD27" s="22">
        <v>42087</v>
      </c>
      <c r="AE27" s="22">
        <v>627306</v>
      </c>
      <c r="AF27" s="22">
        <v>0</v>
      </c>
      <c r="AG27" s="22">
        <v>13359</v>
      </c>
      <c r="AH27" s="22">
        <v>230977</v>
      </c>
      <c r="AI27" s="22">
        <v>2235409</v>
      </c>
      <c r="AJ27" s="22">
        <v>0</v>
      </c>
      <c r="AK27" s="22">
        <v>0</v>
      </c>
      <c r="AL27" s="22">
        <v>0</v>
      </c>
    </row>
    <row r="28" spans="1:38" x14ac:dyDescent="0.25">
      <c r="A28" s="22" t="s">
        <v>120</v>
      </c>
      <c r="B28" s="22" t="s">
        <v>163</v>
      </c>
      <c r="C28" s="22" t="s">
        <v>172</v>
      </c>
      <c r="D28" s="22" t="s">
        <v>173</v>
      </c>
      <c r="E28" s="22">
        <v>0</v>
      </c>
      <c r="F28" s="22">
        <v>0</v>
      </c>
      <c r="G28" s="22">
        <v>2979800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2979800</v>
      </c>
      <c r="N28" s="22">
        <v>0</v>
      </c>
      <c r="O28" s="22">
        <v>1070357</v>
      </c>
      <c r="P28" s="22">
        <v>818191</v>
      </c>
      <c r="Q28" s="22">
        <v>35969</v>
      </c>
      <c r="R28" s="22">
        <v>0</v>
      </c>
      <c r="S28" s="22">
        <v>325241</v>
      </c>
      <c r="T28" s="22">
        <v>5229558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</row>
    <row r="29" spans="1:38" x14ac:dyDescent="0.25">
      <c r="A29" s="22" t="s">
        <v>120</v>
      </c>
      <c r="B29" s="22" t="s">
        <v>163</v>
      </c>
      <c r="C29" s="22" t="s">
        <v>174</v>
      </c>
      <c r="D29" s="22" t="s">
        <v>175</v>
      </c>
      <c r="E29" s="22">
        <v>318444</v>
      </c>
      <c r="F29" s="22">
        <v>0</v>
      </c>
      <c r="G29" s="22">
        <v>12000</v>
      </c>
      <c r="H29" s="22">
        <v>261401</v>
      </c>
      <c r="I29" s="22">
        <v>0</v>
      </c>
      <c r="J29" s="22">
        <v>0</v>
      </c>
      <c r="K29" s="22">
        <v>0</v>
      </c>
      <c r="L29" s="22">
        <v>0</v>
      </c>
      <c r="M29" s="22">
        <v>591845</v>
      </c>
      <c r="N29" s="22">
        <v>1214217</v>
      </c>
      <c r="O29" s="22">
        <v>0</v>
      </c>
      <c r="P29" s="22">
        <v>117636</v>
      </c>
      <c r="Q29" s="22">
        <v>43859</v>
      </c>
      <c r="R29" s="22">
        <v>38001</v>
      </c>
      <c r="S29" s="22">
        <v>99435</v>
      </c>
      <c r="T29" s="22">
        <v>2104993</v>
      </c>
      <c r="U29" s="22">
        <v>931072</v>
      </c>
      <c r="V29" s="22">
        <v>35358</v>
      </c>
      <c r="W29" s="22">
        <v>32916</v>
      </c>
      <c r="X29" s="22">
        <v>39722</v>
      </c>
      <c r="Y29" s="22">
        <v>0</v>
      </c>
      <c r="Z29" s="22">
        <v>0</v>
      </c>
      <c r="AA29" s="22">
        <v>0</v>
      </c>
      <c r="AB29" s="22">
        <v>0</v>
      </c>
      <c r="AC29" s="22">
        <v>1039068</v>
      </c>
      <c r="AD29" s="22">
        <v>39509</v>
      </c>
      <c r="AE29" s="22">
        <v>101530</v>
      </c>
      <c r="AF29" s="22">
        <v>0</v>
      </c>
      <c r="AG29" s="22">
        <v>57131</v>
      </c>
      <c r="AH29" s="22">
        <v>79387</v>
      </c>
      <c r="AI29" s="22">
        <v>1316625</v>
      </c>
      <c r="AJ29" s="22">
        <v>0</v>
      </c>
      <c r="AK29" s="22">
        <v>0</v>
      </c>
      <c r="AL29" s="22">
        <v>0</v>
      </c>
    </row>
    <row r="30" spans="1:38" x14ac:dyDescent="0.25">
      <c r="A30" s="22" t="s">
        <v>120</v>
      </c>
      <c r="B30" s="22" t="s">
        <v>163</v>
      </c>
      <c r="C30" s="22" t="s">
        <v>176</v>
      </c>
      <c r="D30" s="22" t="s">
        <v>177</v>
      </c>
      <c r="E30" s="22">
        <v>91973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91973</v>
      </c>
      <c r="N30" s="22">
        <v>44509</v>
      </c>
      <c r="O30" s="22">
        <v>0</v>
      </c>
      <c r="P30" s="22">
        <v>792743</v>
      </c>
      <c r="Q30" s="22">
        <v>0</v>
      </c>
      <c r="R30" s="22">
        <v>0</v>
      </c>
      <c r="S30" s="22">
        <v>620169</v>
      </c>
      <c r="T30" s="22">
        <v>1549394</v>
      </c>
      <c r="U30" s="22">
        <v>3841419</v>
      </c>
      <c r="V30" s="22">
        <v>0</v>
      </c>
      <c r="W30" s="22">
        <v>11511</v>
      </c>
      <c r="X30" s="22">
        <v>6943</v>
      </c>
      <c r="Y30" s="22">
        <v>0</v>
      </c>
      <c r="Z30" s="22">
        <v>0</v>
      </c>
      <c r="AA30" s="22">
        <v>0</v>
      </c>
      <c r="AB30" s="22">
        <v>0</v>
      </c>
      <c r="AC30" s="22">
        <v>3859873</v>
      </c>
      <c r="AD30" s="22">
        <v>37895</v>
      </c>
      <c r="AE30" s="22">
        <v>276919</v>
      </c>
      <c r="AF30" s="22">
        <v>0</v>
      </c>
      <c r="AG30" s="22">
        <v>0</v>
      </c>
      <c r="AH30" s="22">
        <v>130511</v>
      </c>
      <c r="AI30" s="22">
        <v>4305198</v>
      </c>
      <c r="AJ30" s="22">
        <v>0</v>
      </c>
      <c r="AK30" s="22">
        <v>0</v>
      </c>
      <c r="AL30" s="22">
        <v>0</v>
      </c>
    </row>
    <row r="31" spans="1:38" x14ac:dyDescent="0.25">
      <c r="A31" s="22" t="s">
        <v>120</v>
      </c>
      <c r="B31" s="22" t="s">
        <v>163</v>
      </c>
      <c r="C31" s="22" t="s">
        <v>178</v>
      </c>
      <c r="D31" s="22" t="s">
        <v>179</v>
      </c>
      <c r="E31" s="22">
        <v>4912871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191427</v>
      </c>
      <c r="L31" s="22">
        <v>0</v>
      </c>
      <c r="M31" s="22">
        <v>5104298</v>
      </c>
      <c r="N31" s="22">
        <v>12276560</v>
      </c>
      <c r="O31" s="22">
        <v>929246</v>
      </c>
      <c r="P31" s="22">
        <v>1924545</v>
      </c>
      <c r="Q31" s="22">
        <v>157095</v>
      </c>
      <c r="R31" s="22">
        <v>0</v>
      </c>
      <c r="S31" s="22">
        <v>1128630</v>
      </c>
      <c r="T31" s="22">
        <v>21520374</v>
      </c>
      <c r="U31" s="22">
        <v>3615710</v>
      </c>
      <c r="V31" s="22">
        <v>0</v>
      </c>
      <c r="W31" s="22">
        <v>134004</v>
      </c>
      <c r="X31" s="22">
        <v>27150</v>
      </c>
      <c r="Y31" s="22">
        <v>0</v>
      </c>
      <c r="Z31" s="22">
        <v>0</v>
      </c>
      <c r="AA31" s="22">
        <v>38487</v>
      </c>
      <c r="AB31" s="22">
        <v>0</v>
      </c>
      <c r="AC31" s="22">
        <v>3815351</v>
      </c>
      <c r="AD31" s="22">
        <v>84201</v>
      </c>
      <c r="AE31" s="22">
        <v>1097774</v>
      </c>
      <c r="AF31" s="22">
        <v>0</v>
      </c>
      <c r="AG31" s="22">
        <v>0</v>
      </c>
      <c r="AH31" s="22">
        <v>609604</v>
      </c>
      <c r="AI31" s="22">
        <v>5606930</v>
      </c>
      <c r="AJ31" s="22">
        <v>0</v>
      </c>
      <c r="AK31" s="22">
        <v>0</v>
      </c>
      <c r="AL31" s="22">
        <v>0</v>
      </c>
    </row>
    <row r="32" spans="1:38" x14ac:dyDescent="0.25">
      <c r="A32" s="22" t="s">
        <v>120</v>
      </c>
      <c r="B32" s="22" t="s">
        <v>163</v>
      </c>
      <c r="C32" s="22" t="s">
        <v>180</v>
      </c>
      <c r="D32" s="22" t="s">
        <v>181</v>
      </c>
      <c r="E32" s="22">
        <v>3490764</v>
      </c>
      <c r="F32" s="22">
        <v>0</v>
      </c>
      <c r="G32" s="22">
        <v>681975</v>
      </c>
      <c r="H32" s="22">
        <v>1742896</v>
      </c>
      <c r="I32" s="22">
        <v>0</v>
      </c>
      <c r="J32" s="22">
        <v>0</v>
      </c>
      <c r="K32" s="22">
        <v>0</v>
      </c>
      <c r="L32" s="22">
        <v>0</v>
      </c>
      <c r="M32" s="22">
        <v>5915635</v>
      </c>
      <c r="N32" s="22">
        <v>0</v>
      </c>
      <c r="O32" s="22">
        <v>8651522</v>
      </c>
      <c r="P32" s="22">
        <v>1545425</v>
      </c>
      <c r="Q32" s="22">
        <v>633030</v>
      </c>
      <c r="R32" s="22">
        <v>0</v>
      </c>
      <c r="S32" s="22">
        <v>78819</v>
      </c>
      <c r="T32" s="22">
        <v>16824431</v>
      </c>
      <c r="U32" s="22">
        <v>2649868</v>
      </c>
      <c r="V32" s="22">
        <v>0</v>
      </c>
      <c r="W32" s="22">
        <v>30228</v>
      </c>
      <c r="X32" s="22">
        <v>86711</v>
      </c>
      <c r="Y32" s="22">
        <v>0</v>
      </c>
      <c r="Z32" s="22">
        <v>0</v>
      </c>
      <c r="AA32" s="22">
        <v>0</v>
      </c>
      <c r="AB32" s="22">
        <v>0</v>
      </c>
      <c r="AC32" s="22">
        <v>2766807</v>
      </c>
      <c r="AD32" s="22">
        <v>68588</v>
      </c>
      <c r="AE32" s="22">
        <v>553358</v>
      </c>
      <c r="AF32" s="22">
        <v>0</v>
      </c>
      <c r="AG32" s="22">
        <v>0</v>
      </c>
      <c r="AH32" s="22">
        <v>61427</v>
      </c>
      <c r="AI32" s="22">
        <v>3450180</v>
      </c>
      <c r="AJ32" s="22">
        <v>0</v>
      </c>
      <c r="AK32" s="22">
        <v>0</v>
      </c>
      <c r="AL32" s="22">
        <v>0</v>
      </c>
    </row>
    <row r="33" spans="1:38" x14ac:dyDescent="0.25">
      <c r="A33" s="22" t="s">
        <v>120</v>
      </c>
      <c r="B33" s="22" t="s">
        <v>163</v>
      </c>
      <c r="C33" s="22" t="s">
        <v>182</v>
      </c>
      <c r="D33" s="22" t="s">
        <v>183</v>
      </c>
      <c r="E33" s="22">
        <v>4321280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4321280</v>
      </c>
      <c r="N33" s="22">
        <v>0</v>
      </c>
      <c r="O33" s="22">
        <v>515910</v>
      </c>
      <c r="P33" s="22">
        <v>1132879</v>
      </c>
      <c r="Q33" s="22">
        <v>0</v>
      </c>
      <c r="R33" s="22">
        <v>794570</v>
      </c>
      <c r="S33" s="22">
        <v>43405</v>
      </c>
      <c r="T33" s="22">
        <v>6808044</v>
      </c>
      <c r="U33" s="22">
        <v>997054</v>
      </c>
      <c r="V33" s="22">
        <v>0</v>
      </c>
      <c r="W33" s="22">
        <v>18745</v>
      </c>
      <c r="X33" s="22">
        <v>52745</v>
      </c>
      <c r="Y33" s="22">
        <v>0</v>
      </c>
      <c r="Z33" s="22">
        <v>0</v>
      </c>
      <c r="AA33" s="22">
        <v>0</v>
      </c>
      <c r="AB33" s="22">
        <v>0</v>
      </c>
      <c r="AC33" s="22">
        <v>1068544</v>
      </c>
      <c r="AD33" s="22">
        <v>94755</v>
      </c>
      <c r="AE33" s="22">
        <v>1285418</v>
      </c>
      <c r="AF33" s="22">
        <v>0</v>
      </c>
      <c r="AG33" s="22">
        <v>13108</v>
      </c>
      <c r="AH33" s="22">
        <v>155571</v>
      </c>
      <c r="AI33" s="22">
        <v>2617396</v>
      </c>
      <c r="AJ33" s="22">
        <v>0</v>
      </c>
      <c r="AK33" s="22">
        <v>0</v>
      </c>
      <c r="AL33" s="22">
        <v>0</v>
      </c>
    </row>
    <row r="34" spans="1:38" x14ac:dyDescent="0.25">
      <c r="A34" s="22" t="s">
        <v>120</v>
      </c>
      <c r="B34" s="22" t="s">
        <v>163</v>
      </c>
      <c r="C34" s="22" t="s">
        <v>184</v>
      </c>
      <c r="D34" s="22" t="s">
        <v>185</v>
      </c>
      <c r="E34" s="22">
        <v>138703</v>
      </c>
      <c r="F34" s="22">
        <v>0</v>
      </c>
      <c r="G34" s="22">
        <v>68310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207013</v>
      </c>
      <c r="N34" s="22">
        <v>0</v>
      </c>
      <c r="O34" s="22">
        <v>17390</v>
      </c>
      <c r="P34" s="22">
        <v>607863</v>
      </c>
      <c r="Q34" s="22">
        <v>0</v>
      </c>
      <c r="R34" s="22">
        <v>0</v>
      </c>
      <c r="S34" s="22">
        <v>379561</v>
      </c>
      <c r="T34" s="22">
        <v>1211827</v>
      </c>
      <c r="U34" s="22">
        <v>1487591</v>
      </c>
      <c r="V34" s="22">
        <v>0</v>
      </c>
      <c r="W34" s="22">
        <v>1172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1488763</v>
      </c>
      <c r="AD34" s="22">
        <v>24483</v>
      </c>
      <c r="AE34" s="22">
        <v>692219</v>
      </c>
      <c r="AF34" s="22">
        <v>0</v>
      </c>
      <c r="AG34" s="22">
        <v>0</v>
      </c>
      <c r="AH34" s="22">
        <v>120644</v>
      </c>
      <c r="AI34" s="22">
        <v>2326109</v>
      </c>
      <c r="AJ34" s="22">
        <v>0</v>
      </c>
      <c r="AK34" s="22">
        <v>0</v>
      </c>
      <c r="AL34" s="22">
        <v>0</v>
      </c>
    </row>
    <row r="35" spans="1:38" x14ac:dyDescent="0.25">
      <c r="A35" s="22" t="s">
        <v>120</v>
      </c>
      <c r="B35" s="22" t="s">
        <v>163</v>
      </c>
      <c r="C35" s="22" t="s">
        <v>186</v>
      </c>
      <c r="D35" s="22" t="s">
        <v>187</v>
      </c>
      <c r="E35" s="22">
        <v>8520734</v>
      </c>
      <c r="F35" s="22">
        <v>0</v>
      </c>
      <c r="G35" s="22">
        <v>9854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8530588</v>
      </c>
      <c r="N35" s="22">
        <v>0</v>
      </c>
      <c r="O35" s="22">
        <v>9919</v>
      </c>
      <c r="P35" s="22">
        <v>73528</v>
      </c>
      <c r="Q35" s="22">
        <v>2880</v>
      </c>
      <c r="R35" s="22">
        <v>0</v>
      </c>
      <c r="S35" s="22">
        <v>96239</v>
      </c>
      <c r="T35" s="22">
        <v>8713154</v>
      </c>
      <c r="U35" s="22">
        <v>1190813</v>
      </c>
      <c r="V35" s="22">
        <v>0</v>
      </c>
      <c r="W35" s="22">
        <v>92488</v>
      </c>
      <c r="X35" s="22">
        <v>7805</v>
      </c>
      <c r="Y35" s="22">
        <v>0</v>
      </c>
      <c r="Z35" s="22">
        <v>0</v>
      </c>
      <c r="AA35" s="22">
        <v>0</v>
      </c>
      <c r="AB35" s="22">
        <v>0</v>
      </c>
      <c r="AC35" s="22">
        <v>1291106</v>
      </c>
      <c r="AD35" s="22">
        <v>97914</v>
      </c>
      <c r="AE35" s="22">
        <v>129682</v>
      </c>
      <c r="AF35" s="22">
        <v>0</v>
      </c>
      <c r="AG35" s="22">
        <v>0</v>
      </c>
      <c r="AH35" s="22">
        <v>65787</v>
      </c>
      <c r="AI35" s="22">
        <v>1584489</v>
      </c>
      <c r="AJ35" s="22">
        <v>0</v>
      </c>
      <c r="AK35" s="22">
        <v>0</v>
      </c>
      <c r="AL35" s="22">
        <v>0</v>
      </c>
    </row>
    <row r="36" spans="1:38" x14ac:dyDescent="0.25">
      <c r="A36" s="22" t="s">
        <v>120</v>
      </c>
      <c r="B36" s="22" t="s">
        <v>163</v>
      </c>
      <c r="C36" s="22" t="s">
        <v>188</v>
      </c>
      <c r="D36" s="22" t="s">
        <v>189</v>
      </c>
      <c r="E36" s="22">
        <v>18627088</v>
      </c>
      <c r="F36" s="22">
        <v>0</v>
      </c>
      <c r="G36" s="22">
        <v>0</v>
      </c>
      <c r="H36" s="22">
        <v>54196</v>
      </c>
      <c r="I36" s="22">
        <v>0</v>
      </c>
      <c r="J36" s="22">
        <v>0</v>
      </c>
      <c r="K36" s="22">
        <v>0</v>
      </c>
      <c r="L36" s="22">
        <v>0</v>
      </c>
      <c r="M36" s="22">
        <v>18681284</v>
      </c>
      <c r="N36" s="22">
        <v>6477661</v>
      </c>
      <c r="O36" s="22">
        <v>39655</v>
      </c>
      <c r="P36" s="22">
        <v>1178069</v>
      </c>
      <c r="Q36" s="22">
        <v>305010</v>
      </c>
      <c r="R36" s="22">
        <v>0</v>
      </c>
      <c r="S36" s="22">
        <v>210707</v>
      </c>
      <c r="T36" s="22">
        <v>26892386</v>
      </c>
      <c r="U36" s="22">
        <v>14825119</v>
      </c>
      <c r="V36" s="22">
        <v>0</v>
      </c>
      <c r="W36" s="22">
        <v>31217</v>
      </c>
      <c r="X36" s="22">
        <v>21146</v>
      </c>
      <c r="Y36" s="22">
        <v>0</v>
      </c>
      <c r="Z36" s="22">
        <v>0</v>
      </c>
      <c r="AA36" s="22">
        <v>0</v>
      </c>
      <c r="AB36" s="22">
        <v>0</v>
      </c>
      <c r="AC36" s="22">
        <v>14877482</v>
      </c>
      <c r="AD36" s="22">
        <v>65807</v>
      </c>
      <c r="AE36" s="22">
        <v>496697</v>
      </c>
      <c r="AF36" s="22">
        <v>0</v>
      </c>
      <c r="AG36" s="22">
        <v>0</v>
      </c>
      <c r="AH36" s="22">
        <v>97413</v>
      </c>
      <c r="AI36" s="22">
        <v>15537399</v>
      </c>
      <c r="AJ36" s="22">
        <v>0</v>
      </c>
      <c r="AK36" s="22">
        <v>0</v>
      </c>
      <c r="AL36" s="22">
        <v>0</v>
      </c>
    </row>
    <row r="37" spans="1:38" x14ac:dyDescent="0.25">
      <c r="A37" s="22" t="s">
        <v>120</v>
      </c>
      <c r="B37" s="22" t="s">
        <v>163</v>
      </c>
      <c r="C37" s="22" t="s">
        <v>190</v>
      </c>
      <c r="D37" s="22" t="s">
        <v>191</v>
      </c>
      <c r="E37" s="22">
        <v>5038093</v>
      </c>
      <c r="F37" s="22"/>
      <c r="G37" s="22">
        <v>109347</v>
      </c>
      <c r="H37" s="22">
        <v>39392</v>
      </c>
      <c r="I37" s="22"/>
      <c r="J37" s="22"/>
      <c r="K37" s="22"/>
      <c r="L37" s="22"/>
      <c r="M37" s="22">
        <v>5186832</v>
      </c>
      <c r="N37" s="22">
        <v>1010306</v>
      </c>
      <c r="O37" s="22">
        <v>93133</v>
      </c>
      <c r="P37" s="22">
        <v>1545253</v>
      </c>
      <c r="Q37" s="22"/>
      <c r="R37" s="22"/>
      <c r="S37" s="22">
        <v>334005</v>
      </c>
      <c r="T37" s="22">
        <v>8169529</v>
      </c>
      <c r="U37" s="22">
        <v>6135232</v>
      </c>
      <c r="V37" s="22"/>
      <c r="W37" s="22">
        <v>751438</v>
      </c>
      <c r="X37" s="22">
        <v>147496</v>
      </c>
      <c r="Y37" s="22">
        <v>53446</v>
      </c>
      <c r="Z37" s="22"/>
      <c r="AA37" s="22"/>
      <c r="AB37" s="22"/>
      <c r="AC37" s="22">
        <v>7087612</v>
      </c>
      <c r="AD37" s="22">
        <v>123745</v>
      </c>
      <c r="AE37" s="22">
        <v>484008</v>
      </c>
      <c r="AF37" s="22"/>
      <c r="AG37" s="22">
        <v>24473</v>
      </c>
      <c r="AH37" s="22">
        <v>501526</v>
      </c>
      <c r="AI37" s="22">
        <v>8221364</v>
      </c>
      <c r="AJ37" s="22"/>
      <c r="AK37" s="22"/>
      <c r="AL37" s="22"/>
    </row>
    <row r="38" spans="1:38" x14ac:dyDescent="0.25">
      <c r="A38" s="22" t="s">
        <v>120</v>
      </c>
      <c r="B38" s="22" t="s">
        <v>163</v>
      </c>
      <c r="C38" s="22" t="s">
        <v>192</v>
      </c>
      <c r="D38" s="22" t="s">
        <v>193</v>
      </c>
      <c r="E38" s="22">
        <v>969815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969815</v>
      </c>
      <c r="N38" s="22">
        <v>0</v>
      </c>
      <c r="O38" s="22">
        <v>0</v>
      </c>
      <c r="P38" s="22">
        <v>665156</v>
      </c>
      <c r="Q38" s="22">
        <v>0</v>
      </c>
      <c r="R38" s="22">
        <v>104408</v>
      </c>
      <c r="S38" s="22">
        <v>71986</v>
      </c>
      <c r="T38" s="22">
        <v>1811365</v>
      </c>
      <c r="U38" s="22">
        <v>203165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203165</v>
      </c>
      <c r="AD38" s="22">
        <v>22010</v>
      </c>
      <c r="AE38" s="22">
        <v>395044</v>
      </c>
      <c r="AF38" s="22">
        <v>0</v>
      </c>
      <c r="AG38" s="22">
        <v>38579</v>
      </c>
      <c r="AH38" s="22">
        <v>32205</v>
      </c>
      <c r="AI38" s="22">
        <v>691003</v>
      </c>
      <c r="AJ38" s="22">
        <v>0</v>
      </c>
      <c r="AK38" s="22">
        <v>0</v>
      </c>
      <c r="AL38" s="22">
        <v>0</v>
      </c>
    </row>
    <row r="39" spans="1:38" x14ac:dyDescent="0.25">
      <c r="A39" s="22" t="s">
        <v>120</v>
      </c>
      <c r="B39" s="22" t="s">
        <v>163</v>
      </c>
      <c r="C39" s="22" t="s">
        <v>194</v>
      </c>
      <c r="D39" s="22" t="s">
        <v>195</v>
      </c>
      <c r="E39" s="22">
        <v>3665963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3665963</v>
      </c>
      <c r="N39" s="22">
        <v>0</v>
      </c>
      <c r="O39" s="22">
        <v>374473</v>
      </c>
      <c r="P39" s="22">
        <v>2247852</v>
      </c>
      <c r="Q39" s="22">
        <v>7478</v>
      </c>
      <c r="R39" s="22">
        <v>0</v>
      </c>
      <c r="S39" s="22">
        <v>299011</v>
      </c>
      <c r="T39" s="22">
        <v>6594777</v>
      </c>
      <c r="U39" s="22">
        <v>1992121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1992121</v>
      </c>
      <c r="AD39" s="22">
        <v>29161</v>
      </c>
      <c r="AE39" s="22">
        <v>936767</v>
      </c>
      <c r="AF39" s="22">
        <v>0</v>
      </c>
      <c r="AG39" s="22">
        <v>0</v>
      </c>
      <c r="AH39" s="22">
        <v>125126</v>
      </c>
      <c r="AI39" s="22">
        <v>3083175</v>
      </c>
      <c r="AJ39" s="22">
        <v>0</v>
      </c>
      <c r="AK39" s="22">
        <v>0</v>
      </c>
      <c r="AL39" s="22">
        <v>0</v>
      </c>
    </row>
    <row r="40" spans="1:38" x14ac:dyDescent="0.25">
      <c r="A40" s="22" t="s">
        <v>120</v>
      </c>
      <c r="B40" s="22" t="s">
        <v>163</v>
      </c>
      <c r="C40" s="22" t="s">
        <v>196</v>
      </c>
      <c r="D40" s="22" t="s">
        <v>197</v>
      </c>
      <c r="E40" s="22">
        <v>5961140</v>
      </c>
      <c r="F40" s="22"/>
      <c r="G40" s="22">
        <v>1215632</v>
      </c>
      <c r="H40" s="22"/>
      <c r="I40" s="22"/>
      <c r="J40" s="22"/>
      <c r="K40" s="22"/>
      <c r="L40" s="22"/>
      <c r="M40" s="22">
        <v>7176772</v>
      </c>
      <c r="N40" s="22"/>
      <c r="O40" s="22">
        <v>1000431</v>
      </c>
      <c r="P40" s="22">
        <v>1554768</v>
      </c>
      <c r="Q40" s="22">
        <v>851877</v>
      </c>
      <c r="R40" s="22"/>
      <c r="S40" s="22">
        <v>871280</v>
      </c>
      <c r="T40" s="22">
        <v>11455128</v>
      </c>
      <c r="U40" s="22">
        <v>9892256</v>
      </c>
      <c r="V40" s="22"/>
      <c r="W40" s="22">
        <v>638325</v>
      </c>
      <c r="X40" s="22"/>
      <c r="Y40" s="22"/>
      <c r="Z40" s="22"/>
      <c r="AA40" s="22"/>
      <c r="AB40" s="22"/>
      <c r="AC40" s="22">
        <v>10530581</v>
      </c>
      <c r="AD40" s="22">
        <v>346403</v>
      </c>
      <c r="AE40" s="22">
        <v>1150288</v>
      </c>
      <c r="AF40" s="22"/>
      <c r="AG40" s="22">
        <v>18165</v>
      </c>
      <c r="AH40" s="22">
        <v>702282</v>
      </c>
      <c r="AI40" s="22">
        <v>12747719</v>
      </c>
      <c r="AJ40" s="22"/>
      <c r="AK40" s="22"/>
      <c r="AL40" s="22"/>
    </row>
    <row r="41" spans="1:38" x14ac:dyDescent="0.25">
      <c r="A41" s="22" t="s">
        <v>120</v>
      </c>
      <c r="B41" s="22" t="s">
        <v>163</v>
      </c>
      <c r="C41" s="22" t="s">
        <v>198</v>
      </c>
      <c r="D41" s="22" t="s">
        <v>199</v>
      </c>
      <c r="E41" s="22">
        <v>605840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605840</v>
      </c>
      <c r="N41" s="22">
        <v>0</v>
      </c>
      <c r="O41" s="22">
        <v>227000</v>
      </c>
      <c r="P41" s="22">
        <v>547490</v>
      </c>
      <c r="Q41" s="22">
        <v>0</v>
      </c>
      <c r="R41" s="22">
        <v>0</v>
      </c>
      <c r="S41" s="22">
        <v>528375</v>
      </c>
      <c r="T41" s="22">
        <v>1908705</v>
      </c>
      <c r="U41" s="22">
        <v>1270971</v>
      </c>
      <c r="V41" s="22">
        <v>0</v>
      </c>
      <c r="W41" s="22">
        <v>8315</v>
      </c>
      <c r="X41" s="22">
        <v>12343</v>
      </c>
      <c r="Y41" s="22">
        <v>0</v>
      </c>
      <c r="Z41" s="22">
        <v>201</v>
      </c>
      <c r="AA41" s="22">
        <v>0</v>
      </c>
      <c r="AB41" s="22">
        <v>0</v>
      </c>
      <c r="AC41" s="22">
        <v>1291830</v>
      </c>
      <c r="AD41" s="22">
        <v>58666</v>
      </c>
      <c r="AE41" s="22">
        <v>586586</v>
      </c>
      <c r="AF41" s="22">
        <v>0</v>
      </c>
      <c r="AG41" s="22">
        <v>0</v>
      </c>
      <c r="AH41" s="22">
        <v>217915</v>
      </c>
      <c r="AI41" s="22">
        <v>2154997</v>
      </c>
      <c r="AJ41" s="22">
        <v>0</v>
      </c>
      <c r="AK41" s="22">
        <v>0</v>
      </c>
      <c r="AL41" s="22">
        <v>0</v>
      </c>
    </row>
    <row r="42" spans="1:38" x14ac:dyDescent="0.25">
      <c r="A42" s="22" t="s">
        <v>120</v>
      </c>
      <c r="B42" s="22" t="s">
        <v>163</v>
      </c>
      <c r="C42" s="22" t="s">
        <v>200</v>
      </c>
      <c r="D42" s="22" t="s">
        <v>201</v>
      </c>
      <c r="E42" s="22">
        <v>22498352</v>
      </c>
      <c r="F42" s="22">
        <v>0</v>
      </c>
      <c r="G42" s="22">
        <v>530640</v>
      </c>
      <c r="H42" s="22">
        <v>76843</v>
      </c>
      <c r="I42" s="22">
        <v>127070</v>
      </c>
      <c r="J42" s="22">
        <v>0</v>
      </c>
      <c r="K42" s="22">
        <v>0</v>
      </c>
      <c r="L42" s="22">
        <v>0</v>
      </c>
      <c r="M42" s="22">
        <v>23232905</v>
      </c>
      <c r="N42" s="22">
        <v>7274749</v>
      </c>
      <c r="O42" s="22">
        <v>3554896</v>
      </c>
      <c r="P42" s="22">
        <v>4433450</v>
      </c>
      <c r="Q42" s="22">
        <v>3699228</v>
      </c>
      <c r="R42" s="22">
        <v>2530365</v>
      </c>
      <c r="S42" s="22">
        <v>805972</v>
      </c>
      <c r="T42" s="22">
        <v>45531565</v>
      </c>
      <c r="U42" s="22">
        <v>6799650</v>
      </c>
      <c r="V42" s="22">
        <v>0</v>
      </c>
      <c r="W42" s="22">
        <v>16808</v>
      </c>
      <c r="X42" s="22">
        <v>24707</v>
      </c>
      <c r="Y42" s="22">
        <v>1720</v>
      </c>
      <c r="Z42" s="22">
        <v>0</v>
      </c>
      <c r="AA42" s="22">
        <v>0</v>
      </c>
      <c r="AB42" s="22">
        <v>0</v>
      </c>
      <c r="AC42" s="22">
        <v>6842885</v>
      </c>
      <c r="AD42" s="22">
        <v>395602</v>
      </c>
      <c r="AE42" s="22">
        <v>1910641</v>
      </c>
      <c r="AF42" s="22">
        <v>0</v>
      </c>
      <c r="AG42" s="22">
        <v>258474</v>
      </c>
      <c r="AH42" s="22">
        <v>583285</v>
      </c>
      <c r="AI42" s="22">
        <v>9990887</v>
      </c>
      <c r="AJ42" s="22">
        <v>0</v>
      </c>
      <c r="AK42" s="22">
        <v>0</v>
      </c>
      <c r="AL42" s="22">
        <v>0</v>
      </c>
    </row>
    <row r="43" spans="1:38" x14ac:dyDescent="0.25">
      <c r="A43" s="22" t="s">
        <v>120</v>
      </c>
      <c r="B43" s="22" t="s">
        <v>163</v>
      </c>
      <c r="C43" s="22" t="s">
        <v>202</v>
      </c>
      <c r="D43" s="22" t="s">
        <v>203</v>
      </c>
      <c r="E43" s="22">
        <v>15255961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15255961</v>
      </c>
      <c r="N43" s="22">
        <v>5770567</v>
      </c>
      <c r="O43" s="22">
        <v>400448</v>
      </c>
      <c r="P43" s="22">
        <v>1063939</v>
      </c>
      <c r="Q43" s="22">
        <v>0</v>
      </c>
      <c r="R43" s="22">
        <v>0</v>
      </c>
      <c r="S43" s="22">
        <v>457158</v>
      </c>
      <c r="T43" s="22">
        <v>22948073</v>
      </c>
      <c r="U43" s="22">
        <v>9417481</v>
      </c>
      <c r="V43" s="22">
        <v>0</v>
      </c>
      <c r="W43" s="22">
        <v>11859</v>
      </c>
      <c r="X43" s="22">
        <v>10184</v>
      </c>
      <c r="Y43" s="22">
        <v>0</v>
      </c>
      <c r="Z43" s="22">
        <v>0</v>
      </c>
      <c r="AA43" s="22">
        <v>0</v>
      </c>
      <c r="AB43" s="22">
        <v>0</v>
      </c>
      <c r="AC43" s="22">
        <v>9439524</v>
      </c>
      <c r="AD43" s="22">
        <v>100966</v>
      </c>
      <c r="AE43" s="22">
        <v>446744</v>
      </c>
      <c r="AF43" s="22">
        <v>0</v>
      </c>
      <c r="AG43" s="22">
        <v>0</v>
      </c>
      <c r="AH43" s="22">
        <v>374189</v>
      </c>
      <c r="AI43" s="22">
        <v>10361423</v>
      </c>
      <c r="AJ43" s="22">
        <v>0</v>
      </c>
      <c r="AK43" s="22">
        <v>0</v>
      </c>
      <c r="AL43" s="22">
        <v>0</v>
      </c>
    </row>
    <row r="44" spans="1:38" x14ac:dyDescent="0.25">
      <c r="A44" s="22" t="s">
        <v>120</v>
      </c>
      <c r="B44" s="22" t="s">
        <v>163</v>
      </c>
      <c r="C44" s="22" t="s">
        <v>204</v>
      </c>
      <c r="D44" s="22" t="s">
        <v>205</v>
      </c>
      <c r="E44" s="22">
        <v>2558747</v>
      </c>
      <c r="F44" s="22">
        <v>0</v>
      </c>
      <c r="G44" s="22">
        <v>8749891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11308638</v>
      </c>
      <c r="N44" s="22">
        <v>1703114</v>
      </c>
      <c r="O44" s="22">
        <v>48831</v>
      </c>
      <c r="P44" s="22">
        <v>2031700</v>
      </c>
      <c r="Q44" s="22">
        <v>212517</v>
      </c>
      <c r="R44" s="22">
        <v>35605</v>
      </c>
      <c r="S44" s="22">
        <v>294822</v>
      </c>
      <c r="T44" s="22">
        <v>15635227</v>
      </c>
      <c r="U44" s="22">
        <v>2538929</v>
      </c>
      <c r="V44" s="22">
        <v>0</v>
      </c>
      <c r="W44" s="22">
        <v>263622</v>
      </c>
      <c r="X44" s="22">
        <v>31715</v>
      </c>
      <c r="Y44" s="22">
        <v>0</v>
      </c>
      <c r="Z44" s="22">
        <v>0</v>
      </c>
      <c r="AA44" s="22">
        <v>0</v>
      </c>
      <c r="AB44" s="22">
        <v>0</v>
      </c>
      <c r="AC44" s="22">
        <v>2834266</v>
      </c>
      <c r="AD44" s="22">
        <v>86704</v>
      </c>
      <c r="AE44" s="22">
        <v>570365</v>
      </c>
      <c r="AF44" s="22">
        <v>0</v>
      </c>
      <c r="AG44" s="22">
        <v>21012</v>
      </c>
      <c r="AH44" s="22">
        <v>504977</v>
      </c>
      <c r="AI44" s="22">
        <v>4017324</v>
      </c>
      <c r="AJ44" s="22">
        <v>0</v>
      </c>
      <c r="AK44" s="22">
        <v>0</v>
      </c>
      <c r="AL44" s="22">
        <v>0</v>
      </c>
    </row>
    <row r="45" spans="1:38" x14ac:dyDescent="0.25">
      <c r="A45" s="22" t="s">
        <v>120</v>
      </c>
      <c r="B45" s="22" t="s">
        <v>163</v>
      </c>
      <c r="C45" s="22" t="s">
        <v>206</v>
      </c>
      <c r="D45" s="22" t="s">
        <v>207</v>
      </c>
      <c r="E45" s="22">
        <v>12625777</v>
      </c>
      <c r="F45" s="22">
        <v>0</v>
      </c>
      <c r="G45" s="22">
        <v>3977459</v>
      </c>
      <c r="H45" s="22">
        <v>80140</v>
      </c>
      <c r="I45" s="22">
        <v>55002</v>
      </c>
      <c r="J45" s="22">
        <v>0</v>
      </c>
      <c r="K45" s="22">
        <v>0</v>
      </c>
      <c r="L45" s="22">
        <v>0</v>
      </c>
      <c r="M45" s="22">
        <v>16738378</v>
      </c>
      <c r="N45" s="22">
        <v>21386017</v>
      </c>
      <c r="O45" s="22">
        <v>470584</v>
      </c>
      <c r="P45" s="22">
        <v>439295</v>
      </c>
      <c r="Q45" s="22">
        <v>1598718</v>
      </c>
      <c r="R45" s="22">
        <v>463991</v>
      </c>
      <c r="S45" s="22">
        <v>346588</v>
      </c>
      <c r="T45" s="22">
        <v>41443571</v>
      </c>
      <c r="U45" s="22">
        <v>4972809</v>
      </c>
      <c r="V45" s="22">
        <v>0</v>
      </c>
      <c r="W45" s="22">
        <v>508177</v>
      </c>
      <c r="X45" s="22">
        <v>514103</v>
      </c>
      <c r="Y45" s="22">
        <v>123368</v>
      </c>
      <c r="Z45" s="22">
        <v>0</v>
      </c>
      <c r="AA45" s="22">
        <v>0</v>
      </c>
      <c r="AB45" s="22">
        <v>58403</v>
      </c>
      <c r="AC45" s="22">
        <v>6176860</v>
      </c>
      <c r="AD45" s="22">
        <v>279000</v>
      </c>
      <c r="AE45" s="22">
        <v>482556</v>
      </c>
      <c r="AF45" s="22">
        <v>0</v>
      </c>
      <c r="AG45" s="22">
        <v>225372</v>
      </c>
      <c r="AH45" s="22">
        <v>329322</v>
      </c>
      <c r="AI45" s="22">
        <v>7493110</v>
      </c>
      <c r="AJ45" s="22">
        <v>0</v>
      </c>
      <c r="AK45" s="22">
        <v>0</v>
      </c>
      <c r="AL45" s="22">
        <v>0</v>
      </c>
    </row>
    <row r="46" spans="1:38" x14ac:dyDescent="0.25">
      <c r="A46" s="22" t="s">
        <v>120</v>
      </c>
      <c r="B46" s="22" t="s">
        <v>163</v>
      </c>
      <c r="C46" s="22" t="s">
        <v>208</v>
      </c>
      <c r="D46" s="22" t="s">
        <v>209</v>
      </c>
      <c r="E46" s="22">
        <v>2886113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2886113</v>
      </c>
      <c r="N46" s="22">
        <v>1435463</v>
      </c>
      <c r="O46" s="22">
        <v>422140</v>
      </c>
      <c r="P46" s="22">
        <v>1626272</v>
      </c>
      <c r="Q46" s="22">
        <v>123936</v>
      </c>
      <c r="R46" s="22">
        <v>262376</v>
      </c>
      <c r="S46" s="22">
        <v>381651</v>
      </c>
      <c r="T46" s="22">
        <v>7137951</v>
      </c>
      <c r="U46" s="22">
        <v>1793467</v>
      </c>
      <c r="V46" s="22">
        <v>0</v>
      </c>
      <c r="W46" s="22">
        <v>16451</v>
      </c>
      <c r="X46" s="22">
        <v>39860</v>
      </c>
      <c r="Y46" s="22">
        <v>0</v>
      </c>
      <c r="Z46" s="22">
        <v>0</v>
      </c>
      <c r="AA46" s="22">
        <v>0</v>
      </c>
      <c r="AB46" s="22">
        <v>0</v>
      </c>
      <c r="AC46" s="22">
        <v>1849778</v>
      </c>
      <c r="AD46" s="22">
        <v>53289</v>
      </c>
      <c r="AE46" s="22">
        <v>1030617</v>
      </c>
      <c r="AF46" s="22">
        <v>0</v>
      </c>
      <c r="AG46" s="22">
        <v>25319</v>
      </c>
      <c r="AH46" s="22">
        <v>535503</v>
      </c>
      <c r="AI46" s="22">
        <v>3494506</v>
      </c>
      <c r="AJ46" s="22">
        <v>0</v>
      </c>
      <c r="AK46" s="22">
        <v>0</v>
      </c>
      <c r="AL46" s="22">
        <v>0</v>
      </c>
    </row>
    <row r="47" spans="1:38" x14ac:dyDescent="0.25">
      <c r="A47" s="22" t="s">
        <v>120</v>
      </c>
      <c r="B47" s="22" t="s">
        <v>163</v>
      </c>
      <c r="C47" s="22" t="s">
        <v>210</v>
      </c>
      <c r="D47" s="22" t="s">
        <v>211</v>
      </c>
      <c r="E47" s="22">
        <v>13064394</v>
      </c>
      <c r="F47" s="22">
        <v>0</v>
      </c>
      <c r="G47" s="22">
        <v>0</v>
      </c>
      <c r="H47" s="22">
        <v>21500</v>
      </c>
      <c r="I47" s="22">
        <v>0</v>
      </c>
      <c r="J47" s="22">
        <v>0</v>
      </c>
      <c r="K47" s="22">
        <v>0</v>
      </c>
      <c r="L47" s="22">
        <v>0</v>
      </c>
      <c r="M47" s="22">
        <v>13085894</v>
      </c>
      <c r="N47" s="22">
        <v>0</v>
      </c>
      <c r="O47" s="22">
        <v>1009331</v>
      </c>
      <c r="P47" s="22">
        <v>2473850</v>
      </c>
      <c r="Q47" s="22">
        <v>292760</v>
      </c>
      <c r="R47" s="22">
        <v>89105</v>
      </c>
      <c r="S47" s="22">
        <v>399264</v>
      </c>
      <c r="T47" s="22">
        <v>17350204</v>
      </c>
      <c r="U47" s="22">
        <v>17010283</v>
      </c>
      <c r="V47" s="22">
        <v>0</v>
      </c>
      <c r="W47" s="22">
        <v>0</v>
      </c>
      <c r="X47" s="22">
        <v>31750</v>
      </c>
      <c r="Y47" s="22">
        <v>0</v>
      </c>
      <c r="Z47" s="22">
        <v>0</v>
      </c>
      <c r="AA47" s="22">
        <v>0</v>
      </c>
      <c r="AB47" s="22">
        <v>0</v>
      </c>
      <c r="AC47" s="22">
        <v>17042033</v>
      </c>
      <c r="AD47" s="22">
        <v>264442</v>
      </c>
      <c r="AE47" s="22">
        <v>2235091</v>
      </c>
      <c r="AF47" s="22">
        <v>0</v>
      </c>
      <c r="AG47" s="22">
        <v>14498</v>
      </c>
      <c r="AH47" s="22">
        <v>298391</v>
      </c>
      <c r="AI47" s="22">
        <v>19854455</v>
      </c>
      <c r="AJ47" s="22">
        <v>0</v>
      </c>
      <c r="AK47" s="22">
        <v>0</v>
      </c>
      <c r="AL47" s="22">
        <v>0</v>
      </c>
    </row>
    <row r="48" spans="1:38" x14ac:dyDescent="0.25">
      <c r="A48" s="22" t="s">
        <v>120</v>
      </c>
      <c r="B48" s="22" t="s">
        <v>163</v>
      </c>
      <c r="C48" s="22" t="s">
        <v>212</v>
      </c>
      <c r="D48" s="22" t="s">
        <v>213</v>
      </c>
      <c r="E48" s="22">
        <v>1150681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1150681</v>
      </c>
      <c r="N48" s="22">
        <v>248263</v>
      </c>
      <c r="O48" s="22">
        <v>0</v>
      </c>
      <c r="P48" s="22">
        <v>1648394</v>
      </c>
      <c r="Q48" s="22">
        <v>0</v>
      </c>
      <c r="R48" s="22">
        <v>0</v>
      </c>
      <c r="S48" s="22">
        <v>149138</v>
      </c>
      <c r="T48" s="22">
        <v>3196476</v>
      </c>
      <c r="U48" s="22">
        <v>1596956</v>
      </c>
      <c r="V48" s="22">
        <v>0</v>
      </c>
      <c r="W48" s="22">
        <v>15906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1612862</v>
      </c>
      <c r="AD48" s="22">
        <v>18366</v>
      </c>
      <c r="AE48" s="22">
        <v>728242</v>
      </c>
      <c r="AF48" s="22">
        <v>0</v>
      </c>
      <c r="AG48" s="22">
        <v>0</v>
      </c>
      <c r="AH48" s="22">
        <v>104359</v>
      </c>
      <c r="AI48" s="22">
        <v>2463829</v>
      </c>
      <c r="AJ48" s="22">
        <v>0</v>
      </c>
      <c r="AK48" s="22">
        <v>0</v>
      </c>
      <c r="AL48" s="22">
        <v>0</v>
      </c>
    </row>
    <row r="49" spans="1:38" x14ac:dyDescent="0.25">
      <c r="A49" s="22" t="s">
        <v>120</v>
      </c>
      <c r="B49" s="22" t="s">
        <v>163</v>
      </c>
      <c r="C49" s="22" t="s">
        <v>214</v>
      </c>
      <c r="D49" s="22" t="s">
        <v>215</v>
      </c>
      <c r="E49" s="22">
        <v>7440652</v>
      </c>
      <c r="F49" s="22">
        <v>0</v>
      </c>
      <c r="G49" s="22">
        <v>76535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7517187</v>
      </c>
      <c r="N49" s="22">
        <v>396782</v>
      </c>
      <c r="O49" s="22">
        <v>790440</v>
      </c>
      <c r="P49" s="22">
        <v>1322907</v>
      </c>
      <c r="Q49" s="22">
        <v>4979695</v>
      </c>
      <c r="R49" s="22">
        <v>444470</v>
      </c>
      <c r="S49" s="22">
        <v>1368308</v>
      </c>
      <c r="T49" s="22">
        <v>16819789</v>
      </c>
      <c r="U49" s="22">
        <v>63228846</v>
      </c>
      <c r="V49" s="22">
        <v>0</v>
      </c>
      <c r="W49" s="22">
        <v>386259</v>
      </c>
      <c r="X49" s="22">
        <v>245633</v>
      </c>
      <c r="Y49" s="22">
        <v>9388</v>
      </c>
      <c r="Z49" s="22">
        <v>0</v>
      </c>
      <c r="AA49" s="22">
        <v>0</v>
      </c>
      <c r="AB49" s="22">
        <v>0</v>
      </c>
      <c r="AC49" s="22">
        <v>63870126</v>
      </c>
      <c r="AD49" s="22">
        <v>307563</v>
      </c>
      <c r="AE49" s="22">
        <v>1153316</v>
      </c>
      <c r="AF49" s="22">
        <v>0</v>
      </c>
      <c r="AG49" s="22">
        <v>128200</v>
      </c>
      <c r="AH49" s="22">
        <v>427064</v>
      </c>
      <c r="AI49" s="22">
        <v>65886269</v>
      </c>
      <c r="AJ49" s="22">
        <v>0</v>
      </c>
      <c r="AK49" s="22">
        <v>0</v>
      </c>
      <c r="AL49" s="22">
        <v>0</v>
      </c>
    </row>
    <row r="50" spans="1:38" x14ac:dyDescent="0.25">
      <c r="A50" s="22" t="s">
        <v>120</v>
      </c>
      <c r="B50" s="22" t="s">
        <v>163</v>
      </c>
      <c r="C50" s="22" t="s">
        <v>216</v>
      </c>
      <c r="D50" s="22" t="s">
        <v>217</v>
      </c>
      <c r="E50" s="22"/>
      <c r="F50" s="22"/>
      <c r="G50" s="22">
        <v>53062</v>
      </c>
      <c r="H50" s="22"/>
      <c r="I50" s="22"/>
      <c r="J50" s="22"/>
      <c r="K50" s="22"/>
      <c r="L50" s="22"/>
      <c r="M50" s="22">
        <v>53062</v>
      </c>
      <c r="N50" s="22">
        <v>4733053</v>
      </c>
      <c r="O50" s="22">
        <v>17129</v>
      </c>
      <c r="P50" s="22">
        <v>937310</v>
      </c>
      <c r="Q50" s="22">
        <v>42178</v>
      </c>
      <c r="R50" s="22"/>
      <c r="S50" s="22">
        <v>144919</v>
      </c>
      <c r="T50" s="22">
        <v>5927651</v>
      </c>
      <c r="U50" s="22">
        <v>3781626</v>
      </c>
      <c r="V50" s="22"/>
      <c r="W50" s="22">
        <v>470028</v>
      </c>
      <c r="X50" s="22">
        <v>384310</v>
      </c>
      <c r="Y50" s="22"/>
      <c r="Z50" s="22"/>
      <c r="AA50" s="22"/>
      <c r="AB50" s="22"/>
      <c r="AC50" s="22">
        <v>4635964</v>
      </c>
      <c r="AD50" s="22">
        <v>149103</v>
      </c>
      <c r="AE50" s="22">
        <v>312839</v>
      </c>
      <c r="AF50" s="22"/>
      <c r="AG50" s="22">
        <v>41955</v>
      </c>
      <c r="AH50" s="22">
        <v>121469</v>
      </c>
      <c r="AI50" s="22">
        <v>5261330</v>
      </c>
      <c r="AJ50" s="22"/>
      <c r="AK50" s="22"/>
      <c r="AL50" s="22"/>
    </row>
    <row r="51" spans="1:38" x14ac:dyDescent="0.25">
      <c r="A51" s="22" t="s">
        <v>120</v>
      </c>
      <c r="B51" s="22" t="s">
        <v>163</v>
      </c>
      <c r="C51" s="22" t="s">
        <v>218</v>
      </c>
      <c r="D51" s="22" t="s">
        <v>219</v>
      </c>
      <c r="E51" s="22">
        <v>3774717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3774717</v>
      </c>
      <c r="N51" s="22">
        <v>159966</v>
      </c>
      <c r="O51" s="22">
        <v>107264</v>
      </c>
      <c r="P51" s="22">
        <v>1210414</v>
      </c>
      <c r="Q51" s="22">
        <v>49534</v>
      </c>
      <c r="R51" s="22">
        <v>0</v>
      </c>
      <c r="S51" s="22">
        <v>661470</v>
      </c>
      <c r="T51" s="22">
        <v>5963365</v>
      </c>
      <c r="U51" s="22">
        <v>5541731</v>
      </c>
      <c r="V51" s="22">
        <v>0</v>
      </c>
      <c r="W51" s="22">
        <v>280795</v>
      </c>
      <c r="X51" s="22">
        <v>483823</v>
      </c>
      <c r="Y51" s="22">
        <v>79997</v>
      </c>
      <c r="Z51" s="22">
        <v>0</v>
      </c>
      <c r="AA51" s="22">
        <v>0</v>
      </c>
      <c r="AB51" s="22">
        <v>0</v>
      </c>
      <c r="AC51" s="22">
        <v>6386346</v>
      </c>
      <c r="AD51" s="22">
        <v>202819</v>
      </c>
      <c r="AE51" s="22">
        <v>706323</v>
      </c>
      <c r="AF51" s="22">
        <v>0</v>
      </c>
      <c r="AG51" s="22">
        <v>528803</v>
      </c>
      <c r="AH51" s="22">
        <v>369419</v>
      </c>
      <c r="AI51" s="22">
        <v>8193710</v>
      </c>
      <c r="AJ51" s="22">
        <v>0</v>
      </c>
      <c r="AK51" s="22">
        <v>0</v>
      </c>
      <c r="AL51" s="22">
        <v>0</v>
      </c>
    </row>
    <row r="52" spans="1:38" x14ac:dyDescent="0.25">
      <c r="A52" s="22" t="s">
        <v>120</v>
      </c>
      <c r="B52" s="22" t="s">
        <v>163</v>
      </c>
      <c r="C52" s="22" t="s">
        <v>220</v>
      </c>
      <c r="D52" s="22" t="s">
        <v>221</v>
      </c>
      <c r="E52" s="22">
        <v>129939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129939</v>
      </c>
      <c r="N52" s="22">
        <v>0</v>
      </c>
      <c r="O52" s="22">
        <v>333605</v>
      </c>
      <c r="P52" s="22">
        <v>2016198</v>
      </c>
      <c r="Q52" s="22">
        <v>20000</v>
      </c>
      <c r="R52" s="22">
        <v>9644</v>
      </c>
      <c r="S52" s="22">
        <v>496977</v>
      </c>
      <c r="T52" s="22">
        <v>3006363</v>
      </c>
      <c r="U52" s="22">
        <v>276472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276472</v>
      </c>
      <c r="AD52" s="22">
        <v>49443</v>
      </c>
      <c r="AE52" s="22">
        <v>1098406</v>
      </c>
      <c r="AF52" s="22">
        <v>0</v>
      </c>
      <c r="AG52" s="22">
        <v>2673</v>
      </c>
      <c r="AH52" s="22">
        <v>180297</v>
      </c>
      <c r="AI52" s="22">
        <v>1607291</v>
      </c>
      <c r="AJ52" s="22">
        <v>0</v>
      </c>
      <c r="AK52" s="22">
        <v>0</v>
      </c>
      <c r="AL52" s="22">
        <v>0</v>
      </c>
    </row>
    <row r="53" spans="1:38" x14ac:dyDescent="0.25">
      <c r="A53" s="22" t="s">
        <v>120</v>
      </c>
      <c r="B53" s="22" t="s">
        <v>163</v>
      </c>
      <c r="C53" s="22" t="s">
        <v>222</v>
      </c>
      <c r="D53" s="22" t="s">
        <v>223</v>
      </c>
      <c r="E53" s="22">
        <v>6851200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6851200</v>
      </c>
      <c r="N53" s="22">
        <v>237040</v>
      </c>
      <c r="O53" s="22">
        <v>250720</v>
      </c>
      <c r="P53" s="22">
        <v>996273</v>
      </c>
      <c r="Q53" s="22">
        <v>2377437</v>
      </c>
      <c r="R53" s="22">
        <v>721263</v>
      </c>
      <c r="S53" s="22">
        <v>425846</v>
      </c>
      <c r="T53" s="22">
        <v>11859779</v>
      </c>
      <c r="U53" s="22">
        <v>9354426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9354426</v>
      </c>
      <c r="AD53" s="22">
        <v>244407</v>
      </c>
      <c r="AE53" s="22">
        <v>804768</v>
      </c>
      <c r="AF53" s="22">
        <v>0</v>
      </c>
      <c r="AG53" s="22">
        <v>69887</v>
      </c>
      <c r="AH53" s="22">
        <v>297899</v>
      </c>
      <c r="AI53" s="22">
        <v>10771387</v>
      </c>
      <c r="AJ53" s="22">
        <v>0</v>
      </c>
      <c r="AK53" s="22">
        <v>0</v>
      </c>
      <c r="AL53" s="22">
        <v>0</v>
      </c>
    </row>
    <row r="54" spans="1:38" x14ac:dyDescent="0.25">
      <c r="A54" s="22" t="s">
        <v>120</v>
      </c>
      <c r="B54" s="22" t="s">
        <v>163</v>
      </c>
      <c r="C54" s="22" t="s">
        <v>224</v>
      </c>
      <c r="D54" s="22" t="s">
        <v>225</v>
      </c>
      <c r="E54" s="22">
        <v>16255273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16255273</v>
      </c>
      <c r="N54" s="22">
        <v>8798228</v>
      </c>
      <c r="O54" s="22">
        <v>271159</v>
      </c>
      <c r="P54" s="22">
        <v>1371819</v>
      </c>
      <c r="Q54" s="22">
        <v>554170</v>
      </c>
      <c r="R54" s="22">
        <v>0</v>
      </c>
      <c r="S54" s="22">
        <v>583833</v>
      </c>
      <c r="T54" s="22">
        <v>27834482</v>
      </c>
      <c r="U54" s="22">
        <v>1856287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1856287</v>
      </c>
      <c r="AD54" s="22">
        <v>17013</v>
      </c>
      <c r="AE54" s="22">
        <v>719537</v>
      </c>
      <c r="AF54" s="22">
        <v>0</v>
      </c>
      <c r="AG54" s="22">
        <v>3549</v>
      </c>
      <c r="AH54" s="22">
        <v>288383</v>
      </c>
      <c r="AI54" s="22">
        <v>2884769</v>
      </c>
      <c r="AJ54" s="22">
        <v>0</v>
      </c>
      <c r="AK54" s="22">
        <v>0</v>
      </c>
      <c r="AL54" s="22">
        <v>0</v>
      </c>
    </row>
    <row r="55" spans="1:38" x14ac:dyDescent="0.25">
      <c r="A55" s="22" t="s">
        <v>120</v>
      </c>
      <c r="B55" s="22" t="s">
        <v>163</v>
      </c>
      <c r="C55" s="22" t="s">
        <v>226</v>
      </c>
      <c r="D55" s="22" t="s">
        <v>227</v>
      </c>
      <c r="E55" s="22">
        <v>3460314</v>
      </c>
      <c r="F55" s="22">
        <v>0</v>
      </c>
      <c r="G55" s="22">
        <v>901268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4361582</v>
      </c>
      <c r="N55" s="22">
        <v>0</v>
      </c>
      <c r="O55" s="22">
        <v>47429</v>
      </c>
      <c r="P55" s="22">
        <v>717775</v>
      </c>
      <c r="Q55" s="22">
        <v>392948</v>
      </c>
      <c r="R55" s="22">
        <v>0</v>
      </c>
      <c r="S55" s="22">
        <v>61284</v>
      </c>
      <c r="T55" s="22">
        <v>5581018</v>
      </c>
      <c r="U55" s="22">
        <v>938181</v>
      </c>
      <c r="V55" s="22">
        <v>0</v>
      </c>
      <c r="W55" s="22">
        <v>254852</v>
      </c>
      <c r="X55" s="22">
        <v>7006</v>
      </c>
      <c r="Y55" s="22">
        <v>0</v>
      </c>
      <c r="Z55" s="22">
        <v>0</v>
      </c>
      <c r="AA55" s="22">
        <v>0</v>
      </c>
      <c r="AB55" s="22">
        <v>0</v>
      </c>
      <c r="AC55" s="22">
        <v>1200039</v>
      </c>
      <c r="AD55" s="22">
        <v>77501</v>
      </c>
      <c r="AE55" s="22">
        <v>304380</v>
      </c>
      <c r="AF55" s="22">
        <v>0</v>
      </c>
      <c r="AG55" s="22">
        <v>0</v>
      </c>
      <c r="AH55" s="22">
        <v>177190</v>
      </c>
      <c r="AI55" s="22">
        <v>1759110</v>
      </c>
      <c r="AJ55" s="22">
        <v>0</v>
      </c>
      <c r="AK55" s="22">
        <v>0</v>
      </c>
      <c r="AL55" s="22">
        <v>0</v>
      </c>
    </row>
    <row r="56" spans="1:38" x14ac:dyDescent="0.25">
      <c r="A56" s="22" t="s">
        <v>120</v>
      </c>
      <c r="B56" s="22" t="s">
        <v>163</v>
      </c>
      <c r="C56" s="22" t="s">
        <v>228</v>
      </c>
      <c r="D56" s="22" t="s">
        <v>229</v>
      </c>
      <c r="E56" s="22">
        <v>5093090</v>
      </c>
      <c r="F56" s="22">
        <v>0</v>
      </c>
      <c r="G56" s="22">
        <v>104171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5197261</v>
      </c>
      <c r="N56" s="22">
        <v>19761962</v>
      </c>
      <c r="O56" s="22">
        <v>0</v>
      </c>
      <c r="P56" s="22">
        <v>580944</v>
      </c>
      <c r="Q56" s="22">
        <v>14473</v>
      </c>
      <c r="R56" s="22">
        <v>77770</v>
      </c>
      <c r="S56" s="22">
        <v>414160</v>
      </c>
      <c r="T56" s="22">
        <v>26046570</v>
      </c>
      <c r="U56" s="22">
        <v>0</v>
      </c>
      <c r="V56" s="22">
        <v>1298268</v>
      </c>
      <c r="W56" s="22">
        <v>162098</v>
      </c>
      <c r="X56" s="22">
        <v>54204</v>
      </c>
      <c r="Y56" s="22">
        <v>0</v>
      </c>
      <c r="Z56" s="22">
        <v>0</v>
      </c>
      <c r="AA56" s="22">
        <v>0</v>
      </c>
      <c r="AB56" s="22">
        <v>0</v>
      </c>
      <c r="AC56" s="22">
        <v>1514570</v>
      </c>
      <c r="AD56" s="22">
        <v>80636</v>
      </c>
      <c r="AE56" s="22">
        <v>506667</v>
      </c>
      <c r="AF56" s="22">
        <v>3798</v>
      </c>
      <c r="AG56" s="22">
        <v>45955</v>
      </c>
      <c r="AH56" s="22">
        <v>184902</v>
      </c>
      <c r="AI56" s="22">
        <v>2336528</v>
      </c>
      <c r="AJ56" s="22">
        <v>0</v>
      </c>
      <c r="AK56" s="22">
        <v>0</v>
      </c>
      <c r="AL56" s="22">
        <v>0</v>
      </c>
    </row>
    <row r="57" spans="1:38" x14ac:dyDescent="0.25">
      <c r="A57" s="22" t="s">
        <v>120</v>
      </c>
      <c r="B57" s="22" t="s">
        <v>163</v>
      </c>
      <c r="C57" s="22" t="s">
        <v>230</v>
      </c>
      <c r="D57" s="22" t="s">
        <v>231</v>
      </c>
      <c r="E57" s="22">
        <v>17796827</v>
      </c>
      <c r="F57" s="22">
        <v>0</v>
      </c>
      <c r="G57" s="22">
        <v>161828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17958655</v>
      </c>
      <c r="N57" s="22">
        <v>17055287</v>
      </c>
      <c r="O57" s="22">
        <v>10744797</v>
      </c>
      <c r="P57" s="22">
        <v>1717083</v>
      </c>
      <c r="Q57" s="22">
        <v>0</v>
      </c>
      <c r="R57" s="22">
        <v>714981</v>
      </c>
      <c r="S57" s="22">
        <v>581080</v>
      </c>
      <c r="T57" s="22">
        <v>48771883</v>
      </c>
      <c r="U57" s="22">
        <v>4649383</v>
      </c>
      <c r="V57" s="22">
        <v>0</v>
      </c>
      <c r="W57" s="22">
        <v>482998</v>
      </c>
      <c r="X57" s="22">
        <v>517074</v>
      </c>
      <c r="Y57" s="22">
        <v>2482</v>
      </c>
      <c r="Z57" s="22">
        <v>0</v>
      </c>
      <c r="AA57" s="22">
        <v>0</v>
      </c>
      <c r="AB57" s="22">
        <v>0</v>
      </c>
      <c r="AC57" s="22">
        <v>5651937</v>
      </c>
      <c r="AD57" s="22">
        <v>707905</v>
      </c>
      <c r="AE57" s="22">
        <v>707812</v>
      </c>
      <c r="AF57" s="22">
        <v>0</v>
      </c>
      <c r="AG57" s="22">
        <v>109787</v>
      </c>
      <c r="AH57" s="22">
        <v>483432</v>
      </c>
      <c r="AI57" s="22">
        <v>7660873</v>
      </c>
      <c r="AJ57" s="22">
        <v>0</v>
      </c>
      <c r="AK57" s="22">
        <v>0</v>
      </c>
      <c r="AL57" s="22">
        <v>0</v>
      </c>
    </row>
    <row r="58" spans="1:38" x14ac:dyDescent="0.25">
      <c r="A58" s="22" t="s">
        <v>120</v>
      </c>
      <c r="B58" s="22" t="s">
        <v>163</v>
      </c>
      <c r="C58" s="22" t="s">
        <v>232</v>
      </c>
      <c r="D58" s="22" t="s">
        <v>233</v>
      </c>
      <c r="E58" s="22">
        <v>318772</v>
      </c>
      <c r="F58" s="22">
        <v>0</v>
      </c>
      <c r="G58" s="22">
        <v>269214</v>
      </c>
      <c r="H58" s="22">
        <v>0</v>
      </c>
      <c r="I58" s="22">
        <v>16363</v>
      </c>
      <c r="J58" s="22">
        <v>0</v>
      </c>
      <c r="K58" s="22">
        <v>0</v>
      </c>
      <c r="L58" s="22">
        <v>0</v>
      </c>
      <c r="M58" s="22">
        <v>604349</v>
      </c>
      <c r="N58" s="22">
        <v>0</v>
      </c>
      <c r="O58" s="22">
        <v>1152168</v>
      </c>
      <c r="P58" s="22">
        <v>2009937</v>
      </c>
      <c r="Q58" s="22">
        <v>162786</v>
      </c>
      <c r="R58" s="22">
        <v>79375</v>
      </c>
      <c r="S58" s="22">
        <v>658034</v>
      </c>
      <c r="T58" s="22">
        <v>4666649</v>
      </c>
      <c r="U58" s="22">
        <v>875794</v>
      </c>
      <c r="V58" s="22">
        <v>0</v>
      </c>
      <c r="W58" s="22">
        <v>3258</v>
      </c>
      <c r="X58" s="22">
        <v>184</v>
      </c>
      <c r="Y58" s="22">
        <v>0</v>
      </c>
      <c r="Z58" s="22">
        <v>0</v>
      </c>
      <c r="AA58" s="22">
        <v>0</v>
      </c>
      <c r="AB58" s="22">
        <v>0</v>
      </c>
      <c r="AC58" s="22">
        <v>879236</v>
      </c>
      <c r="AD58" s="22">
        <v>37550</v>
      </c>
      <c r="AE58" s="22">
        <v>587542</v>
      </c>
      <c r="AF58" s="22">
        <v>0</v>
      </c>
      <c r="AG58" s="22">
        <v>10608</v>
      </c>
      <c r="AH58" s="22">
        <v>155744</v>
      </c>
      <c r="AI58" s="22">
        <v>1670680</v>
      </c>
      <c r="AJ58" s="22">
        <v>0</v>
      </c>
      <c r="AK58" s="22">
        <v>0</v>
      </c>
      <c r="AL58" s="22">
        <v>0</v>
      </c>
    </row>
    <row r="59" spans="1:38" x14ac:dyDescent="0.25">
      <c r="A59" s="22" t="s">
        <v>120</v>
      </c>
      <c r="B59" s="22" t="s">
        <v>163</v>
      </c>
      <c r="C59" s="22" t="s">
        <v>234</v>
      </c>
      <c r="D59" s="22" t="s">
        <v>235</v>
      </c>
      <c r="E59" s="22">
        <v>7607349</v>
      </c>
      <c r="F59" s="22">
        <v>0</v>
      </c>
      <c r="G59" s="22">
        <v>731410</v>
      </c>
      <c r="H59" s="22">
        <v>85638</v>
      </c>
      <c r="I59" s="22">
        <v>215340</v>
      </c>
      <c r="J59" s="22">
        <v>0</v>
      </c>
      <c r="K59" s="22">
        <v>0</v>
      </c>
      <c r="L59" s="22">
        <v>0</v>
      </c>
      <c r="M59" s="22">
        <v>8639737</v>
      </c>
      <c r="N59" s="22">
        <v>2362924</v>
      </c>
      <c r="O59" s="22">
        <v>286947</v>
      </c>
      <c r="P59" s="22">
        <v>772443</v>
      </c>
      <c r="Q59" s="22">
        <v>5553330</v>
      </c>
      <c r="R59" s="22">
        <v>203838</v>
      </c>
      <c r="S59" s="22">
        <v>813302</v>
      </c>
      <c r="T59" s="22">
        <v>18632521</v>
      </c>
      <c r="U59" s="22">
        <v>8279268</v>
      </c>
      <c r="V59" s="22">
        <v>0</v>
      </c>
      <c r="W59" s="22">
        <v>271403</v>
      </c>
      <c r="X59" s="22">
        <v>258696</v>
      </c>
      <c r="Y59" s="22">
        <v>52199</v>
      </c>
      <c r="Z59" s="22">
        <v>0</v>
      </c>
      <c r="AA59" s="22">
        <v>0</v>
      </c>
      <c r="AB59" s="22">
        <v>0</v>
      </c>
      <c r="AC59" s="22">
        <v>8861566</v>
      </c>
      <c r="AD59" s="22">
        <v>483607</v>
      </c>
      <c r="AE59" s="22">
        <v>995659</v>
      </c>
      <c r="AF59" s="22">
        <v>0</v>
      </c>
      <c r="AG59" s="22">
        <v>29942</v>
      </c>
      <c r="AH59" s="22">
        <v>457054</v>
      </c>
      <c r="AI59" s="22">
        <v>10827828</v>
      </c>
      <c r="AJ59" s="22">
        <v>0</v>
      </c>
      <c r="AK59" s="22">
        <v>0</v>
      </c>
      <c r="AL59" s="22">
        <v>0</v>
      </c>
    </row>
    <row r="60" spans="1:38" x14ac:dyDescent="0.25">
      <c r="A60" s="22" t="s">
        <v>120</v>
      </c>
      <c r="B60" s="22" t="s">
        <v>163</v>
      </c>
      <c r="C60" s="22" t="s">
        <v>236</v>
      </c>
      <c r="D60" s="22" t="s">
        <v>237</v>
      </c>
      <c r="E60" s="22">
        <v>46354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46354</v>
      </c>
      <c r="N60" s="22">
        <v>40688</v>
      </c>
      <c r="O60" s="22">
        <v>22609</v>
      </c>
      <c r="P60" s="22">
        <v>100199</v>
      </c>
      <c r="Q60" s="22">
        <v>1913</v>
      </c>
      <c r="R60" s="22">
        <v>74053</v>
      </c>
      <c r="S60" s="22">
        <v>204201</v>
      </c>
      <c r="T60" s="22">
        <v>490017</v>
      </c>
      <c r="U60" s="22">
        <v>172059</v>
      </c>
      <c r="V60" s="22">
        <v>0</v>
      </c>
      <c r="W60" s="22">
        <v>8768</v>
      </c>
      <c r="X60" s="22">
        <v>4409</v>
      </c>
      <c r="Y60" s="22">
        <v>8348</v>
      </c>
      <c r="Z60" s="22">
        <v>0</v>
      </c>
      <c r="AA60" s="22">
        <v>0</v>
      </c>
      <c r="AB60" s="22">
        <v>0</v>
      </c>
      <c r="AC60" s="22">
        <v>193584</v>
      </c>
      <c r="AD60" s="22">
        <v>17723</v>
      </c>
      <c r="AE60" s="22">
        <v>143609</v>
      </c>
      <c r="AF60" s="22">
        <v>0</v>
      </c>
      <c r="AG60" s="22">
        <v>8331</v>
      </c>
      <c r="AH60" s="22">
        <v>31694</v>
      </c>
      <c r="AI60" s="22">
        <v>394941</v>
      </c>
      <c r="AJ60" s="22">
        <v>0</v>
      </c>
      <c r="AK60" s="22">
        <v>0</v>
      </c>
      <c r="AL60" s="22">
        <v>0</v>
      </c>
    </row>
    <row r="61" spans="1:38" x14ac:dyDescent="0.25">
      <c r="A61" s="22" t="s">
        <v>120</v>
      </c>
      <c r="B61" s="22" t="s">
        <v>163</v>
      </c>
      <c r="C61" s="22" t="s">
        <v>238</v>
      </c>
      <c r="D61" s="22" t="s">
        <v>239</v>
      </c>
      <c r="E61" s="22">
        <v>18175136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18175136</v>
      </c>
      <c r="N61" s="22">
        <v>0</v>
      </c>
      <c r="O61" s="22">
        <v>0</v>
      </c>
      <c r="P61" s="22">
        <v>78781</v>
      </c>
      <c r="Q61" s="22">
        <v>35000</v>
      </c>
      <c r="R61" s="22">
        <v>0</v>
      </c>
      <c r="S61" s="22">
        <v>231106</v>
      </c>
      <c r="T61" s="22">
        <v>18520023</v>
      </c>
      <c r="U61" s="22">
        <v>1272119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1272119</v>
      </c>
      <c r="AD61" s="22">
        <v>37064</v>
      </c>
      <c r="AE61" s="22">
        <v>189232</v>
      </c>
      <c r="AF61" s="22">
        <v>0</v>
      </c>
      <c r="AG61" s="22">
        <v>1520</v>
      </c>
      <c r="AH61" s="22">
        <v>164214</v>
      </c>
      <c r="AI61" s="22">
        <v>1664149</v>
      </c>
      <c r="AJ61" s="22">
        <v>0</v>
      </c>
      <c r="AK61" s="22">
        <v>0</v>
      </c>
      <c r="AL61" s="22">
        <v>0</v>
      </c>
    </row>
    <row r="62" spans="1:38" x14ac:dyDescent="0.25">
      <c r="A62" s="22" t="s">
        <v>120</v>
      </c>
      <c r="B62" s="22" t="s">
        <v>163</v>
      </c>
      <c r="C62" s="22" t="s">
        <v>240</v>
      </c>
      <c r="D62" s="22" t="s">
        <v>241</v>
      </c>
      <c r="E62" s="22">
        <v>7310663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7310663</v>
      </c>
      <c r="N62" s="22">
        <v>0</v>
      </c>
      <c r="O62" s="22">
        <v>25396</v>
      </c>
      <c r="P62" s="22">
        <v>1539442</v>
      </c>
      <c r="Q62" s="22">
        <v>698977</v>
      </c>
      <c r="R62" s="22">
        <v>0</v>
      </c>
      <c r="S62" s="22">
        <v>598396</v>
      </c>
      <c r="T62" s="22">
        <v>10172874</v>
      </c>
      <c r="U62" s="22">
        <v>1332965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1332965</v>
      </c>
      <c r="AD62" s="22">
        <v>76793</v>
      </c>
      <c r="AE62" s="22">
        <v>232903</v>
      </c>
      <c r="AF62" s="22">
        <v>0</v>
      </c>
      <c r="AG62" s="22">
        <v>0</v>
      </c>
      <c r="AH62" s="22">
        <v>181283</v>
      </c>
      <c r="AI62" s="22">
        <v>1823944</v>
      </c>
      <c r="AJ62" s="22">
        <v>0</v>
      </c>
      <c r="AK62" s="22">
        <v>0</v>
      </c>
      <c r="AL62" s="22">
        <v>0</v>
      </c>
    </row>
    <row r="63" spans="1:38" x14ac:dyDescent="0.25">
      <c r="A63" s="22" t="s">
        <v>120</v>
      </c>
      <c r="B63" s="22" t="s">
        <v>163</v>
      </c>
      <c r="C63" s="22" t="s">
        <v>242</v>
      </c>
      <c r="D63" s="22" t="s">
        <v>243</v>
      </c>
      <c r="E63" s="22">
        <v>14701062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14701062</v>
      </c>
      <c r="N63" s="22">
        <v>0</v>
      </c>
      <c r="O63" s="22">
        <v>51756</v>
      </c>
      <c r="P63" s="22">
        <v>144278</v>
      </c>
      <c r="Q63" s="22">
        <v>0</v>
      </c>
      <c r="R63" s="22">
        <v>0</v>
      </c>
      <c r="S63" s="22">
        <v>274205</v>
      </c>
      <c r="T63" s="22">
        <v>15171301</v>
      </c>
      <c r="U63" s="22">
        <v>1364384</v>
      </c>
      <c r="V63" s="22">
        <v>0</v>
      </c>
      <c r="W63" s="22">
        <v>9050</v>
      </c>
      <c r="X63" s="22">
        <v>9299</v>
      </c>
      <c r="Y63" s="22">
        <v>0</v>
      </c>
      <c r="Z63" s="22">
        <v>0</v>
      </c>
      <c r="AA63" s="22">
        <v>0</v>
      </c>
      <c r="AB63" s="22">
        <v>0</v>
      </c>
      <c r="AC63" s="22">
        <v>1382733</v>
      </c>
      <c r="AD63" s="22">
        <v>48483</v>
      </c>
      <c r="AE63" s="22">
        <v>286437</v>
      </c>
      <c r="AF63" s="22">
        <v>0</v>
      </c>
      <c r="AG63" s="22">
        <v>0</v>
      </c>
      <c r="AH63" s="22">
        <v>189788</v>
      </c>
      <c r="AI63" s="22">
        <v>1907441</v>
      </c>
      <c r="AJ63" s="22">
        <v>0</v>
      </c>
      <c r="AK63" s="22">
        <v>0</v>
      </c>
      <c r="AL63" s="22">
        <v>0</v>
      </c>
    </row>
    <row r="64" spans="1:38" x14ac:dyDescent="0.25">
      <c r="A64" s="22" t="s">
        <v>120</v>
      </c>
      <c r="B64" s="22" t="s">
        <v>163</v>
      </c>
      <c r="C64" s="22" t="s">
        <v>244</v>
      </c>
      <c r="D64" s="22" t="s">
        <v>245</v>
      </c>
      <c r="E64" s="22">
        <v>107794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107794</v>
      </c>
      <c r="N64" s="22">
        <v>0</v>
      </c>
      <c r="O64" s="22">
        <v>14126</v>
      </c>
      <c r="P64" s="22">
        <v>34103</v>
      </c>
      <c r="Q64" s="22">
        <v>0</v>
      </c>
      <c r="R64" s="22">
        <v>0</v>
      </c>
      <c r="S64" s="22">
        <v>48296</v>
      </c>
      <c r="T64" s="22">
        <v>204319</v>
      </c>
      <c r="U64" s="22">
        <v>114906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114906</v>
      </c>
      <c r="AD64" s="22">
        <v>23958</v>
      </c>
      <c r="AE64" s="22">
        <v>56587</v>
      </c>
      <c r="AF64" s="22">
        <v>0</v>
      </c>
      <c r="AG64" s="22">
        <v>1264</v>
      </c>
      <c r="AH64" s="22">
        <v>17056</v>
      </c>
      <c r="AI64" s="22">
        <v>213771</v>
      </c>
      <c r="AJ64" s="22">
        <v>0</v>
      </c>
      <c r="AK64" s="22">
        <v>0</v>
      </c>
      <c r="AL64" s="22">
        <v>0</v>
      </c>
    </row>
    <row r="65" spans="1:38" x14ac:dyDescent="0.25">
      <c r="A65" s="22" t="s">
        <v>120</v>
      </c>
      <c r="B65" s="22" t="s">
        <v>163</v>
      </c>
      <c r="C65" s="22" t="s">
        <v>246</v>
      </c>
      <c r="D65" s="22" t="s">
        <v>247</v>
      </c>
      <c r="E65" s="22">
        <v>19321906</v>
      </c>
      <c r="F65" s="22">
        <v>0</v>
      </c>
      <c r="G65" s="22">
        <v>1050734</v>
      </c>
      <c r="H65" s="22">
        <v>1784640</v>
      </c>
      <c r="I65" s="22">
        <v>1597760</v>
      </c>
      <c r="J65" s="22">
        <v>0</v>
      </c>
      <c r="K65" s="22">
        <v>0</v>
      </c>
      <c r="L65" s="22">
        <v>0</v>
      </c>
      <c r="M65" s="22">
        <v>23755040</v>
      </c>
      <c r="N65" s="22">
        <v>0</v>
      </c>
      <c r="O65" s="22">
        <v>1714180</v>
      </c>
      <c r="P65" s="22">
        <v>231547</v>
      </c>
      <c r="Q65" s="22">
        <v>1143344</v>
      </c>
      <c r="R65" s="22">
        <v>1715108</v>
      </c>
      <c r="S65" s="22">
        <v>1291382</v>
      </c>
      <c r="T65" s="22">
        <v>29850601</v>
      </c>
      <c r="U65" s="22">
        <v>23024210</v>
      </c>
      <c r="V65" s="22">
        <v>0</v>
      </c>
      <c r="W65" s="22">
        <v>285680</v>
      </c>
      <c r="X65" s="22">
        <v>137928</v>
      </c>
      <c r="Y65" s="22">
        <v>31655</v>
      </c>
      <c r="Z65" s="22">
        <v>0</v>
      </c>
      <c r="AA65" s="22">
        <v>0</v>
      </c>
      <c r="AB65" s="22">
        <v>0</v>
      </c>
      <c r="AC65" s="22">
        <v>23479473</v>
      </c>
      <c r="AD65" s="22">
        <v>306287</v>
      </c>
      <c r="AE65" s="22">
        <v>276063</v>
      </c>
      <c r="AF65" s="22">
        <v>0</v>
      </c>
      <c r="AG65" s="22">
        <v>409075</v>
      </c>
      <c r="AH65" s="22">
        <v>303920</v>
      </c>
      <c r="AI65" s="22">
        <v>24774818</v>
      </c>
      <c r="AJ65" s="22">
        <v>0</v>
      </c>
      <c r="AK65" s="22">
        <v>0</v>
      </c>
      <c r="AL65" s="22">
        <v>0</v>
      </c>
    </row>
    <row r="66" spans="1:38" x14ac:dyDescent="0.25">
      <c r="A66" s="22" t="s">
        <v>120</v>
      </c>
      <c r="B66" s="22" t="s">
        <v>163</v>
      </c>
      <c r="C66" s="22" t="s">
        <v>248</v>
      </c>
      <c r="D66" s="22" t="s">
        <v>249</v>
      </c>
      <c r="E66" s="22">
        <v>17118605</v>
      </c>
      <c r="F66" s="22">
        <v>0</v>
      </c>
      <c r="G66" s="22">
        <v>0</v>
      </c>
      <c r="H66" s="22">
        <v>3931</v>
      </c>
      <c r="I66" s="22">
        <v>328475</v>
      </c>
      <c r="J66" s="22">
        <v>0</v>
      </c>
      <c r="K66" s="22">
        <v>0</v>
      </c>
      <c r="L66" s="22">
        <v>0</v>
      </c>
      <c r="M66" s="22">
        <v>17451011</v>
      </c>
      <c r="N66" s="22">
        <v>27283031</v>
      </c>
      <c r="O66" s="22">
        <v>5987197</v>
      </c>
      <c r="P66" s="22">
        <v>741532</v>
      </c>
      <c r="Q66" s="22">
        <v>9857350</v>
      </c>
      <c r="R66" s="22">
        <v>0</v>
      </c>
      <c r="S66" s="22">
        <v>2173820</v>
      </c>
      <c r="T66" s="22">
        <v>63493941</v>
      </c>
      <c r="U66" s="22">
        <v>12573407</v>
      </c>
      <c r="V66" s="22">
        <v>0</v>
      </c>
      <c r="W66" s="22">
        <v>0</v>
      </c>
      <c r="X66" s="22">
        <v>1466673</v>
      </c>
      <c r="Y66" s="22">
        <v>10450</v>
      </c>
      <c r="Z66" s="22">
        <v>0</v>
      </c>
      <c r="AA66" s="22">
        <v>0</v>
      </c>
      <c r="AB66" s="22">
        <v>0</v>
      </c>
      <c r="AC66" s="22">
        <v>14050530</v>
      </c>
      <c r="AD66" s="22">
        <v>276010</v>
      </c>
      <c r="AE66" s="22">
        <v>829020</v>
      </c>
      <c r="AF66" s="22">
        <v>0</v>
      </c>
      <c r="AG66" s="22">
        <v>0</v>
      </c>
      <c r="AH66" s="22">
        <v>717243</v>
      </c>
      <c r="AI66" s="22">
        <v>15872803</v>
      </c>
      <c r="AJ66" s="22">
        <v>0</v>
      </c>
      <c r="AK66" s="22">
        <v>0</v>
      </c>
      <c r="AL66" s="22">
        <v>0</v>
      </c>
    </row>
    <row r="67" spans="1:38" x14ac:dyDescent="0.25">
      <c r="A67" s="22" t="s">
        <v>120</v>
      </c>
      <c r="B67" s="22" t="s">
        <v>163</v>
      </c>
      <c r="C67" s="22" t="s">
        <v>250</v>
      </c>
      <c r="D67" s="22" t="s">
        <v>251</v>
      </c>
      <c r="E67" s="22">
        <v>3445556</v>
      </c>
      <c r="F67" s="22">
        <v>0</v>
      </c>
      <c r="G67" s="22">
        <v>33250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3478806</v>
      </c>
      <c r="N67" s="22">
        <v>0</v>
      </c>
      <c r="O67" s="22">
        <v>308265</v>
      </c>
      <c r="P67" s="22">
        <v>1363615</v>
      </c>
      <c r="Q67" s="22">
        <v>0</v>
      </c>
      <c r="R67" s="22">
        <v>0</v>
      </c>
      <c r="S67" s="22">
        <v>0</v>
      </c>
      <c r="T67" s="22">
        <v>5150686</v>
      </c>
      <c r="U67" s="22">
        <v>1812901</v>
      </c>
      <c r="V67" s="22">
        <v>0</v>
      </c>
      <c r="W67" s="22">
        <v>51142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1864043</v>
      </c>
      <c r="AD67" s="22">
        <v>70062</v>
      </c>
      <c r="AE67" s="22">
        <v>841942</v>
      </c>
      <c r="AF67" s="22">
        <v>0</v>
      </c>
      <c r="AG67" s="22">
        <v>105250</v>
      </c>
      <c r="AH67" s="22">
        <v>119404</v>
      </c>
      <c r="AI67" s="22">
        <v>3000701</v>
      </c>
      <c r="AJ67" s="22">
        <v>0</v>
      </c>
      <c r="AK67" s="22">
        <v>0</v>
      </c>
      <c r="AL67" s="22">
        <v>0</v>
      </c>
    </row>
    <row r="68" spans="1:38" x14ac:dyDescent="0.25">
      <c r="A68" s="22" t="s">
        <v>120</v>
      </c>
      <c r="B68" s="22" t="s">
        <v>163</v>
      </c>
      <c r="C68" s="22" t="s">
        <v>252</v>
      </c>
      <c r="D68" s="22" t="s">
        <v>253</v>
      </c>
      <c r="E68" s="22">
        <v>481804</v>
      </c>
      <c r="F68" s="22">
        <v>0</v>
      </c>
      <c r="G68" s="22">
        <v>311583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793387</v>
      </c>
      <c r="N68" s="22">
        <v>173481</v>
      </c>
      <c r="O68" s="22">
        <v>207105</v>
      </c>
      <c r="P68" s="22">
        <v>772435</v>
      </c>
      <c r="Q68" s="22">
        <v>3500</v>
      </c>
      <c r="R68" s="22">
        <v>174760</v>
      </c>
      <c r="S68" s="22">
        <v>546672</v>
      </c>
      <c r="T68" s="22">
        <v>2671340</v>
      </c>
      <c r="U68" s="22">
        <v>585794</v>
      </c>
      <c r="V68" s="22">
        <v>0</v>
      </c>
      <c r="W68" s="22">
        <v>47335</v>
      </c>
      <c r="X68" s="22">
        <v>21536</v>
      </c>
      <c r="Y68" s="22">
        <v>0</v>
      </c>
      <c r="Z68" s="22">
        <v>0</v>
      </c>
      <c r="AA68" s="22">
        <v>0</v>
      </c>
      <c r="AB68" s="22">
        <v>131717</v>
      </c>
      <c r="AC68" s="22">
        <v>786382</v>
      </c>
      <c r="AD68" s="22">
        <v>60846</v>
      </c>
      <c r="AE68" s="22">
        <v>448400</v>
      </c>
      <c r="AF68" s="22">
        <v>0</v>
      </c>
      <c r="AG68" s="22">
        <v>25759</v>
      </c>
      <c r="AH68" s="22">
        <v>188772</v>
      </c>
      <c r="AI68" s="22">
        <v>1510159</v>
      </c>
      <c r="AJ68" s="22">
        <v>0</v>
      </c>
      <c r="AK68" s="22">
        <v>0</v>
      </c>
      <c r="AL68" s="22">
        <v>0</v>
      </c>
    </row>
    <row r="69" spans="1:38" x14ac:dyDescent="0.25">
      <c r="A69" s="22" t="s">
        <v>120</v>
      </c>
      <c r="B69" s="22" t="s">
        <v>163</v>
      </c>
      <c r="C69" s="22" t="s">
        <v>254</v>
      </c>
      <c r="D69" s="22" t="s">
        <v>255</v>
      </c>
      <c r="E69" s="22">
        <v>499030</v>
      </c>
      <c r="F69" s="22">
        <v>0</v>
      </c>
      <c r="G69" s="22">
        <v>65345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564375</v>
      </c>
      <c r="N69" s="22">
        <v>3089512</v>
      </c>
      <c r="O69" s="22">
        <v>187420</v>
      </c>
      <c r="P69" s="22">
        <v>325162</v>
      </c>
      <c r="Q69" s="22">
        <v>141027</v>
      </c>
      <c r="R69" s="22">
        <v>0</v>
      </c>
      <c r="S69" s="22">
        <v>136105</v>
      </c>
      <c r="T69" s="22">
        <v>4443601</v>
      </c>
      <c r="U69" s="22">
        <v>4722993</v>
      </c>
      <c r="V69" s="22">
        <v>0</v>
      </c>
      <c r="W69" s="22">
        <v>21702</v>
      </c>
      <c r="X69" s="22">
        <v>12855</v>
      </c>
      <c r="Y69" s="22">
        <v>28933</v>
      </c>
      <c r="Z69" s="22">
        <v>0</v>
      </c>
      <c r="AA69" s="22">
        <v>0</v>
      </c>
      <c r="AB69" s="22">
        <v>0</v>
      </c>
      <c r="AC69" s="22">
        <v>4786483</v>
      </c>
      <c r="AD69" s="22">
        <v>44303</v>
      </c>
      <c r="AE69" s="22">
        <v>243578</v>
      </c>
      <c r="AF69" s="22">
        <v>0</v>
      </c>
      <c r="AG69" s="22">
        <v>21146</v>
      </c>
      <c r="AH69" s="22">
        <v>109526</v>
      </c>
      <c r="AI69" s="22">
        <v>5205036</v>
      </c>
      <c r="AJ69" s="22">
        <v>0</v>
      </c>
      <c r="AK69" s="22">
        <v>0</v>
      </c>
      <c r="AL69" s="22">
        <v>0</v>
      </c>
    </row>
    <row r="70" spans="1:38" x14ac:dyDescent="0.25">
      <c r="A70" s="22" t="s">
        <v>120</v>
      </c>
      <c r="B70" s="22" t="s">
        <v>163</v>
      </c>
      <c r="C70" s="22" t="s">
        <v>256</v>
      </c>
      <c r="D70" s="22" t="s">
        <v>257</v>
      </c>
      <c r="E70" s="22">
        <v>2187796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2187796</v>
      </c>
      <c r="N70" s="22">
        <v>0</v>
      </c>
      <c r="O70" s="22">
        <v>0</v>
      </c>
      <c r="P70" s="22">
        <v>41672</v>
      </c>
      <c r="Q70" s="22">
        <v>0</v>
      </c>
      <c r="R70" s="22">
        <v>0</v>
      </c>
      <c r="S70" s="22">
        <v>0</v>
      </c>
      <c r="T70" s="22">
        <v>2229468</v>
      </c>
      <c r="U70" s="22">
        <v>1292976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1292976</v>
      </c>
      <c r="AD70" s="22">
        <v>12623</v>
      </c>
      <c r="AE70" s="22">
        <v>92406</v>
      </c>
      <c r="AF70" s="22">
        <v>0</v>
      </c>
      <c r="AG70" s="22">
        <v>0</v>
      </c>
      <c r="AH70" s="22">
        <v>61040</v>
      </c>
      <c r="AI70" s="22">
        <v>1459045</v>
      </c>
      <c r="AJ70" s="22">
        <v>0</v>
      </c>
      <c r="AK70" s="22">
        <v>0</v>
      </c>
      <c r="AL70" s="22">
        <v>0</v>
      </c>
    </row>
    <row r="71" spans="1:38" x14ac:dyDescent="0.25">
      <c r="A71" s="22" t="s">
        <v>120</v>
      </c>
      <c r="B71" s="22" t="s">
        <v>163</v>
      </c>
      <c r="C71" s="22" t="s">
        <v>258</v>
      </c>
      <c r="D71" s="22" t="s">
        <v>259</v>
      </c>
      <c r="E71" s="22">
        <v>3648825</v>
      </c>
      <c r="F71" s="22">
        <v>0</v>
      </c>
      <c r="G71" s="22">
        <v>245609</v>
      </c>
      <c r="H71" s="22">
        <v>129853</v>
      </c>
      <c r="I71" s="22">
        <v>0</v>
      </c>
      <c r="J71" s="22">
        <v>0</v>
      </c>
      <c r="K71" s="22">
        <v>0</v>
      </c>
      <c r="L71" s="22">
        <v>0</v>
      </c>
      <c r="M71" s="22">
        <v>4024287</v>
      </c>
      <c r="N71" s="22">
        <v>1396016</v>
      </c>
      <c r="O71" s="22">
        <v>789595</v>
      </c>
      <c r="P71" s="22">
        <v>1475017</v>
      </c>
      <c r="Q71" s="22">
        <v>19249</v>
      </c>
      <c r="R71" s="22">
        <v>0</v>
      </c>
      <c r="S71" s="22">
        <v>1237078</v>
      </c>
      <c r="T71" s="22">
        <v>8941242</v>
      </c>
      <c r="U71" s="22">
        <v>1291524</v>
      </c>
      <c r="V71" s="22">
        <v>0</v>
      </c>
      <c r="W71" s="22">
        <v>57867</v>
      </c>
      <c r="X71" s="22">
        <v>32411</v>
      </c>
      <c r="Y71" s="22">
        <v>0</v>
      </c>
      <c r="Z71" s="22">
        <v>0</v>
      </c>
      <c r="AA71" s="22">
        <v>0</v>
      </c>
      <c r="AB71" s="22">
        <v>0</v>
      </c>
      <c r="AC71" s="22">
        <v>1381802</v>
      </c>
      <c r="AD71" s="22">
        <v>55073</v>
      </c>
      <c r="AE71" s="22">
        <v>911076</v>
      </c>
      <c r="AF71" s="22">
        <v>0</v>
      </c>
      <c r="AG71" s="22">
        <v>9683</v>
      </c>
      <c r="AH71" s="22">
        <v>344893</v>
      </c>
      <c r="AI71" s="22">
        <v>2702527</v>
      </c>
      <c r="AJ71" s="22">
        <v>0</v>
      </c>
      <c r="AK71" s="22">
        <v>0</v>
      </c>
      <c r="AL71" s="22">
        <v>0</v>
      </c>
    </row>
    <row r="72" spans="1:38" x14ac:dyDescent="0.25">
      <c r="A72" s="22" t="s">
        <v>120</v>
      </c>
      <c r="B72" s="22" t="s">
        <v>163</v>
      </c>
      <c r="C72" s="22" t="s">
        <v>260</v>
      </c>
      <c r="D72" s="22" t="s">
        <v>261</v>
      </c>
      <c r="E72" s="22">
        <v>4628963</v>
      </c>
      <c r="F72" s="22">
        <v>0</v>
      </c>
      <c r="G72" s="22">
        <v>662797</v>
      </c>
      <c r="H72" s="22">
        <v>20415</v>
      </c>
      <c r="I72" s="22">
        <v>0</v>
      </c>
      <c r="J72" s="22">
        <v>0</v>
      </c>
      <c r="K72" s="22">
        <v>0</v>
      </c>
      <c r="L72" s="22">
        <v>0</v>
      </c>
      <c r="M72" s="22">
        <v>5312175</v>
      </c>
      <c r="N72" s="22">
        <v>4421166</v>
      </c>
      <c r="O72" s="22">
        <v>87744</v>
      </c>
      <c r="P72" s="22">
        <v>218144</v>
      </c>
      <c r="Q72" s="22">
        <v>14629</v>
      </c>
      <c r="R72" s="22">
        <v>0</v>
      </c>
      <c r="S72" s="22">
        <v>446951</v>
      </c>
      <c r="T72" s="22">
        <v>10500809</v>
      </c>
      <c r="U72" s="22">
        <v>1162862</v>
      </c>
      <c r="V72" s="22">
        <v>0</v>
      </c>
      <c r="W72" s="22">
        <v>70633</v>
      </c>
      <c r="X72" s="22">
        <v>20633</v>
      </c>
      <c r="Y72" s="22">
        <v>0</v>
      </c>
      <c r="Z72" s="22">
        <v>0</v>
      </c>
      <c r="AA72" s="22">
        <v>0</v>
      </c>
      <c r="AB72" s="22">
        <v>0</v>
      </c>
      <c r="AC72" s="22">
        <v>1254128</v>
      </c>
      <c r="AD72" s="22">
        <v>18380</v>
      </c>
      <c r="AE72" s="22">
        <v>577403</v>
      </c>
      <c r="AF72" s="22">
        <v>0</v>
      </c>
      <c r="AG72" s="22">
        <v>6517</v>
      </c>
      <c r="AH72" s="22">
        <v>192094</v>
      </c>
      <c r="AI72" s="22">
        <v>2048522</v>
      </c>
      <c r="AJ72" s="22">
        <v>0</v>
      </c>
      <c r="AK72" s="22">
        <v>0</v>
      </c>
      <c r="AL72" s="22">
        <v>0</v>
      </c>
    </row>
    <row r="73" spans="1:38" x14ac:dyDescent="0.25">
      <c r="A73" s="22" t="s">
        <v>120</v>
      </c>
      <c r="B73" s="22" t="s">
        <v>163</v>
      </c>
      <c r="C73" s="22" t="s">
        <v>262</v>
      </c>
      <c r="D73" s="22" t="s">
        <v>263</v>
      </c>
      <c r="E73" s="22">
        <v>4465921</v>
      </c>
      <c r="F73" s="22">
        <v>0</v>
      </c>
      <c r="G73" s="22">
        <v>1859691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6325612</v>
      </c>
      <c r="N73" s="22">
        <v>952074</v>
      </c>
      <c r="O73" s="22">
        <v>0</v>
      </c>
      <c r="P73" s="22">
        <v>2075027</v>
      </c>
      <c r="Q73" s="22">
        <v>10000</v>
      </c>
      <c r="R73" s="22">
        <v>770</v>
      </c>
      <c r="S73" s="22">
        <v>38871</v>
      </c>
      <c r="T73" s="22">
        <v>9402354</v>
      </c>
      <c r="U73" s="22">
        <v>1788613</v>
      </c>
      <c r="V73" s="22">
        <v>0</v>
      </c>
      <c r="W73" s="22">
        <v>13500</v>
      </c>
      <c r="X73" s="22">
        <v>67494</v>
      </c>
      <c r="Y73" s="22">
        <v>0</v>
      </c>
      <c r="Z73" s="22">
        <v>0</v>
      </c>
      <c r="AA73" s="22">
        <v>0</v>
      </c>
      <c r="AB73" s="22">
        <v>0</v>
      </c>
      <c r="AC73" s="22">
        <v>1869607</v>
      </c>
      <c r="AD73" s="22">
        <v>31158</v>
      </c>
      <c r="AE73" s="22">
        <v>998053</v>
      </c>
      <c r="AF73" s="22">
        <v>0</v>
      </c>
      <c r="AG73" s="22">
        <v>2922</v>
      </c>
      <c r="AH73" s="22">
        <v>275058</v>
      </c>
      <c r="AI73" s="22">
        <v>3176798</v>
      </c>
      <c r="AJ73" s="22">
        <v>0</v>
      </c>
      <c r="AK73" s="22">
        <v>0</v>
      </c>
      <c r="AL73" s="22">
        <v>0</v>
      </c>
    </row>
    <row r="74" spans="1:38" x14ac:dyDescent="0.25">
      <c r="A74" s="22" t="s">
        <v>120</v>
      </c>
      <c r="B74" s="22" t="s">
        <v>163</v>
      </c>
      <c r="C74" s="22" t="s">
        <v>264</v>
      </c>
      <c r="D74" s="22" t="s">
        <v>265</v>
      </c>
      <c r="E74" s="22">
        <v>5095167</v>
      </c>
      <c r="F74" s="22">
        <v>0</v>
      </c>
      <c r="G74" s="22">
        <v>14710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5109877</v>
      </c>
      <c r="N74" s="22">
        <v>4506805</v>
      </c>
      <c r="O74" s="22">
        <v>792074</v>
      </c>
      <c r="P74" s="22">
        <v>234434</v>
      </c>
      <c r="Q74" s="22">
        <v>1237090</v>
      </c>
      <c r="R74" s="22">
        <v>0</v>
      </c>
      <c r="S74" s="22">
        <v>922212</v>
      </c>
      <c r="T74" s="22">
        <v>12802492</v>
      </c>
      <c r="U74" s="22">
        <v>4217868</v>
      </c>
      <c r="V74" s="22">
        <v>0</v>
      </c>
      <c r="W74" s="22">
        <v>409880</v>
      </c>
      <c r="X74" s="22">
        <v>234250</v>
      </c>
      <c r="Y74" s="22">
        <v>31396</v>
      </c>
      <c r="Z74" s="22">
        <v>0</v>
      </c>
      <c r="AA74" s="22">
        <v>0</v>
      </c>
      <c r="AB74" s="22">
        <v>0</v>
      </c>
      <c r="AC74" s="22">
        <v>4893394</v>
      </c>
      <c r="AD74" s="22">
        <v>190016</v>
      </c>
      <c r="AE74" s="22">
        <v>613408</v>
      </c>
      <c r="AF74" s="22">
        <v>0</v>
      </c>
      <c r="AG74" s="22">
        <v>25892</v>
      </c>
      <c r="AH74" s="22">
        <v>405394</v>
      </c>
      <c r="AI74" s="22">
        <v>6128104</v>
      </c>
      <c r="AJ74" s="22">
        <v>0</v>
      </c>
      <c r="AK74" s="22">
        <v>0</v>
      </c>
      <c r="AL74" s="22">
        <v>0</v>
      </c>
    </row>
    <row r="75" spans="1:38" x14ac:dyDescent="0.25">
      <c r="A75" s="22" t="s">
        <v>120</v>
      </c>
      <c r="B75" s="22" t="s">
        <v>163</v>
      </c>
      <c r="C75" s="22" t="s">
        <v>266</v>
      </c>
      <c r="D75" s="22" t="s">
        <v>267</v>
      </c>
      <c r="E75" s="22">
        <v>4039640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4039640</v>
      </c>
      <c r="N75" s="22">
        <v>98257</v>
      </c>
      <c r="O75" s="22">
        <v>200949</v>
      </c>
      <c r="P75" s="22">
        <v>1384830</v>
      </c>
      <c r="Q75" s="22">
        <v>1240000</v>
      </c>
      <c r="R75" s="22">
        <v>0</v>
      </c>
      <c r="S75" s="22">
        <v>125094</v>
      </c>
      <c r="T75" s="22">
        <v>7088770</v>
      </c>
      <c r="U75" s="22">
        <v>1910053</v>
      </c>
      <c r="V75" s="22">
        <v>0</v>
      </c>
      <c r="W75" s="22">
        <v>101527</v>
      </c>
      <c r="X75" s="22">
        <v>29900</v>
      </c>
      <c r="Y75" s="22">
        <v>0</v>
      </c>
      <c r="Z75" s="22">
        <v>0</v>
      </c>
      <c r="AA75" s="22">
        <v>0</v>
      </c>
      <c r="AB75" s="22">
        <v>0</v>
      </c>
      <c r="AC75" s="22">
        <v>2041480</v>
      </c>
      <c r="AD75" s="22">
        <v>42112</v>
      </c>
      <c r="AE75" s="22">
        <v>663856</v>
      </c>
      <c r="AF75" s="22">
        <v>0</v>
      </c>
      <c r="AG75" s="22">
        <v>2255</v>
      </c>
      <c r="AH75" s="22">
        <v>216264</v>
      </c>
      <c r="AI75" s="22">
        <v>2965967</v>
      </c>
      <c r="AJ75" s="22">
        <v>0</v>
      </c>
      <c r="AK75" s="22">
        <v>0</v>
      </c>
      <c r="AL75" s="22">
        <v>0</v>
      </c>
    </row>
    <row r="76" spans="1:38" x14ac:dyDescent="0.25">
      <c r="A76" s="22" t="s">
        <v>120</v>
      </c>
      <c r="B76" s="22" t="s">
        <v>163</v>
      </c>
      <c r="C76" s="22" t="s">
        <v>268</v>
      </c>
      <c r="D76" s="22" t="s">
        <v>269</v>
      </c>
      <c r="E76" s="22">
        <v>1178370</v>
      </c>
      <c r="F76" s="22">
        <v>0</v>
      </c>
      <c r="G76" s="22">
        <v>55239</v>
      </c>
      <c r="H76" s="22">
        <v>102892</v>
      </c>
      <c r="I76" s="22">
        <v>0</v>
      </c>
      <c r="J76" s="22">
        <v>0</v>
      </c>
      <c r="K76" s="22">
        <v>0</v>
      </c>
      <c r="L76" s="22">
        <v>100346</v>
      </c>
      <c r="M76" s="22">
        <v>1436847</v>
      </c>
      <c r="N76" s="22">
        <v>2296380</v>
      </c>
      <c r="O76" s="22">
        <v>564456</v>
      </c>
      <c r="P76" s="22">
        <v>1699668</v>
      </c>
      <c r="Q76" s="22">
        <v>219700</v>
      </c>
      <c r="R76" s="22">
        <v>100054</v>
      </c>
      <c r="S76" s="22">
        <v>353783</v>
      </c>
      <c r="T76" s="22">
        <v>6670888</v>
      </c>
      <c r="U76" s="22">
        <v>553788</v>
      </c>
      <c r="V76" s="22">
        <v>0</v>
      </c>
      <c r="W76" s="22">
        <v>54178</v>
      </c>
      <c r="X76" s="22">
        <v>67458</v>
      </c>
      <c r="Y76" s="22">
        <v>0</v>
      </c>
      <c r="Z76" s="22">
        <v>0</v>
      </c>
      <c r="AA76" s="22">
        <v>0</v>
      </c>
      <c r="AB76" s="22">
        <v>89009</v>
      </c>
      <c r="AC76" s="22">
        <v>764433</v>
      </c>
      <c r="AD76" s="22">
        <v>68834</v>
      </c>
      <c r="AE76" s="22">
        <v>278006</v>
      </c>
      <c r="AF76" s="22">
        <v>0</v>
      </c>
      <c r="AG76" s="22">
        <v>17712</v>
      </c>
      <c r="AH76" s="22">
        <v>135961</v>
      </c>
      <c r="AI76" s="22">
        <v>1264946</v>
      </c>
      <c r="AJ76" s="22">
        <v>0</v>
      </c>
      <c r="AK76" s="22">
        <v>0</v>
      </c>
      <c r="AL76" s="22">
        <v>0</v>
      </c>
    </row>
    <row r="77" spans="1:38" x14ac:dyDescent="0.25">
      <c r="A77" s="22" t="s">
        <v>120</v>
      </c>
      <c r="B77" s="22" t="s">
        <v>163</v>
      </c>
      <c r="C77" s="22" t="s">
        <v>270</v>
      </c>
      <c r="D77" s="22" t="s">
        <v>271</v>
      </c>
      <c r="E77" s="22">
        <v>953776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211776</v>
      </c>
      <c r="M77" s="22">
        <v>1165552</v>
      </c>
      <c r="N77" s="22">
        <v>0</v>
      </c>
      <c r="O77" s="22">
        <v>0</v>
      </c>
      <c r="P77" s="22">
        <v>661341</v>
      </c>
      <c r="Q77" s="22">
        <v>0</v>
      </c>
      <c r="R77" s="22">
        <v>0</v>
      </c>
      <c r="S77" s="22">
        <v>531486</v>
      </c>
      <c r="T77" s="22">
        <v>2358379</v>
      </c>
      <c r="U77" s="22">
        <v>893342</v>
      </c>
      <c r="V77" s="22">
        <v>0</v>
      </c>
      <c r="W77" s="22">
        <v>17382</v>
      </c>
      <c r="X77" s="22">
        <v>3459</v>
      </c>
      <c r="Y77" s="22">
        <v>0</v>
      </c>
      <c r="Z77" s="22">
        <v>0</v>
      </c>
      <c r="AA77" s="22">
        <v>0</v>
      </c>
      <c r="AB77" s="22">
        <v>132557</v>
      </c>
      <c r="AC77" s="22">
        <v>1046740</v>
      </c>
      <c r="AD77" s="22">
        <v>37215</v>
      </c>
      <c r="AE77" s="22">
        <v>686694</v>
      </c>
      <c r="AF77" s="22">
        <v>0</v>
      </c>
      <c r="AG77" s="22">
        <v>0</v>
      </c>
      <c r="AH77" s="22">
        <v>163196</v>
      </c>
      <c r="AI77" s="22">
        <v>1933845</v>
      </c>
      <c r="AJ77" s="22">
        <v>0</v>
      </c>
      <c r="AK77" s="22">
        <v>0</v>
      </c>
      <c r="AL77" s="22">
        <v>0</v>
      </c>
    </row>
    <row r="78" spans="1:38" x14ac:dyDescent="0.25">
      <c r="A78" s="22" t="s">
        <v>120</v>
      </c>
      <c r="B78" s="22" t="s">
        <v>163</v>
      </c>
      <c r="C78" s="22" t="s">
        <v>272</v>
      </c>
      <c r="D78" s="22" t="s">
        <v>273</v>
      </c>
      <c r="E78" s="22">
        <v>2935109</v>
      </c>
      <c r="F78" s="22">
        <v>0</v>
      </c>
      <c r="G78" s="22">
        <v>210647</v>
      </c>
      <c r="H78" s="22">
        <v>0</v>
      </c>
      <c r="I78" s="22">
        <v>0</v>
      </c>
      <c r="J78" s="22">
        <v>0</v>
      </c>
      <c r="K78" s="22">
        <v>0</v>
      </c>
      <c r="L78" s="22">
        <v>1734107</v>
      </c>
      <c r="M78" s="22">
        <v>4879863</v>
      </c>
      <c r="N78" s="22">
        <v>0</v>
      </c>
      <c r="O78" s="22">
        <v>1816967</v>
      </c>
      <c r="P78" s="22">
        <v>4201281</v>
      </c>
      <c r="Q78" s="22">
        <v>0</v>
      </c>
      <c r="R78" s="22">
        <v>0</v>
      </c>
      <c r="S78" s="22">
        <v>1085371</v>
      </c>
      <c r="T78" s="22">
        <v>11983482</v>
      </c>
      <c r="U78" s="22">
        <v>9705480</v>
      </c>
      <c r="V78" s="22">
        <v>0</v>
      </c>
      <c r="W78" s="22">
        <v>85667</v>
      </c>
      <c r="X78" s="22">
        <v>0</v>
      </c>
      <c r="Y78" s="22">
        <v>0</v>
      </c>
      <c r="Z78" s="22">
        <v>22331</v>
      </c>
      <c r="AA78" s="22">
        <v>0</v>
      </c>
      <c r="AB78" s="22">
        <v>688171</v>
      </c>
      <c r="AC78" s="22">
        <v>10501649</v>
      </c>
      <c r="AD78" s="22">
        <v>74239</v>
      </c>
      <c r="AE78" s="22">
        <v>875207</v>
      </c>
      <c r="AF78" s="22">
        <v>0</v>
      </c>
      <c r="AG78" s="22">
        <v>0</v>
      </c>
      <c r="AH78" s="22">
        <v>291154</v>
      </c>
      <c r="AI78" s="22">
        <v>11742249</v>
      </c>
      <c r="AJ78" s="22">
        <v>0</v>
      </c>
      <c r="AK78" s="22">
        <v>0</v>
      </c>
      <c r="AL78" s="22">
        <v>0</v>
      </c>
    </row>
    <row r="79" spans="1:38" x14ac:dyDescent="0.25">
      <c r="A79" s="22" t="s">
        <v>120</v>
      </c>
      <c r="B79" s="22" t="s">
        <v>163</v>
      </c>
      <c r="C79" s="22" t="s">
        <v>274</v>
      </c>
      <c r="D79" s="22" t="s">
        <v>275</v>
      </c>
      <c r="E79" s="22">
        <v>3340106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3340106</v>
      </c>
      <c r="N79" s="22">
        <v>768025</v>
      </c>
      <c r="O79" s="22">
        <v>3136694</v>
      </c>
      <c r="P79" s="22">
        <v>2525456</v>
      </c>
      <c r="Q79" s="22">
        <v>0</v>
      </c>
      <c r="R79" s="22">
        <v>0</v>
      </c>
      <c r="S79" s="22">
        <v>204123</v>
      </c>
      <c r="T79" s="22">
        <v>9974404</v>
      </c>
      <c r="U79" s="22">
        <v>1890178</v>
      </c>
      <c r="V79" s="22">
        <v>0</v>
      </c>
      <c r="W79" s="22">
        <v>7556</v>
      </c>
      <c r="X79" s="22">
        <v>0</v>
      </c>
      <c r="Y79" s="22">
        <v>0</v>
      </c>
      <c r="Z79" s="22">
        <v>2870</v>
      </c>
      <c r="AA79" s="22">
        <v>0</v>
      </c>
      <c r="AB79" s="22">
        <v>0</v>
      </c>
      <c r="AC79" s="22">
        <v>1900604</v>
      </c>
      <c r="AD79" s="22">
        <v>68326</v>
      </c>
      <c r="AE79" s="22">
        <v>981694</v>
      </c>
      <c r="AF79" s="22">
        <v>0</v>
      </c>
      <c r="AG79" s="22">
        <v>2914</v>
      </c>
      <c r="AH79" s="22">
        <v>176120</v>
      </c>
      <c r="AI79" s="22">
        <v>3129658</v>
      </c>
      <c r="AJ79" s="22">
        <v>0</v>
      </c>
      <c r="AK79" s="22">
        <v>0</v>
      </c>
      <c r="AL79" s="22">
        <v>0</v>
      </c>
    </row>
    <row r="80" spans="1:38" x14ac:dyDescent="0.25">
      <c r="A80" s="22" t="s">
        <v>120</v>
      </c>
      <c r="B80" s="22" t="s">
        <v>163</v>
      </c>
      <c r="C80" s="22" t="s">
        <v>276</v>
      </c>
      <c r="D80" s="22" t="s">
        <v>277</v>
      </c>
      <c r="E80" s="22">
        <v>13338087</v>
      </c>
      <c r="F80" s="22">
        <v>0</v>
      </c>
      <c r="G80" s="22">
        <v>0</v>
      </c>
      <c r="H80" s="22">
        <v>239231</v>
      </c>
      <c r="I80" s="22">
        <v>0</v>
      </c>
      <c r="J80" s="22">
        <v>0</v>
      </c>
      <c r="K80" s="22">
        <v>0</v>
      </c>
      <c r="L80" s="22">
        <v>0</v>
      </c>
      <c r="M80" s="22">
        <v>13577318</v>
      </c>
      <c r="N80" s="22">
        <v>3907274</v>
      </c>
      <c r="O80" s="22">
        <v>100126</v>
      </c>
      <c r="P80" s="22">
        <v>2035019</v>
      </c>
      <c r="Q80" s="22">
        <v>88373</v>
      </c>
      <c r="R80" s="22">
        <v>45667</v>
      </c>
      <c r="S80" s="22">
        <v>706739</v>
      </c>
      <c r="T80" s="22">
        <v>20460516</v>
      </c>
      <c r="U80" s="22">
        <v>9135577</v>
      </c>
      <c r="V80" s="22">
        <v>0</v>
      </c>
      <c r="W80" s="22">
        <v>26192</v>
      </c>
      <c r="X80" s="22">
        <v>20708</v>
      </c>
      <c r="Y80" s="22">
        <v>0</v>
      </c>
      <c r="Z80" s="22">
        <v>0</v>
      </c>
      <c r="AA80" s="22">
        <v>0</v>
      </c>
      <c r="AB80" s="22">
        <v>0</v>
      </c>
      <c r="AC80" s="22">
        <v>9182477</v>
      </c>
      <c r="AD80" s="22">
        <v>40098</v>
      </c>
      <c r="AE80" s="22">
        <v>1133325</v>
      </c>
      <c r="AF80" s="22">
        <v>0</v>
      </c>
      <c r="AG80" s="22">
        <v>30760</v>
      </c>
      <c r="AH80" s="22">
        <v>236343</v>
      </c>
      <c r="AI80" s="22">
        <v>10623003</v>
      </c>
      <c r="AJ80" s="22">
        <v>0</v>
      </c>
      <c r="AK80" s="22">
        <v>0</v>
      </c>
      <c r="AL80" s="22">
        <v>0</v>
      </c>
    </row>
    <row r="81" spans="1:38" x14ac:dyDescent="0.25">
      <c r="A81" s="22" t="s">
        <v>120</v>
      </c>
      <c r="B81" s="22" t="s">
        <v>163</v>
      </c>
      <c r="C81" s="22" t="s">
        <v>278</v>
      </c>
      <c r="D81" s="22" t="s">
        <v>279</v>
      </c>
      <c r="E81" s="22">
        <v>2255331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2255331</v>
      </c>
      <c r="N81" s="22">
        <v>0</v>
      </c>
      <c r="O81" s="22">
        <v>0</v>
      </c>
      <c r="P81" s="22">
        <v>810632</v>
      </c>
      <c r="Q81" s="22">
        <v>0</v>
      </c>
      <c r="R81" s="22">
        <v>0</v>
      </c>
      <c r="S81" s="22">
        <v>162159</v>
      </c>
      <c r="T81" s="22">
        <v>3228122</v>
      </c>
      <c r="U81" s="22">
        <v>552606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1458</v>
      </c>
      <c r="AB81" s="22">
        <v>0</v>
      </c>
      <c r="AC81" s="22">
        <v>554064</v>
      </c>
      <c r="AD81" s="22">
        <v>40755</v>
      </c>
      <c r="AE81" s="22">
        <v>402043</v>
      </c>
      <c r="AF81" s="22">
        <v>0</v>
      </c>
      <c r="AG81" s="22">
        <v>23491</v>
      </c>
      <c r="AH81" s="22">
        <v>209037</v>
      </c>
      <c r="AI81" s="22">
        <v>1229390</v>
      </c>
      <c r="AJ81" s="22">
        <v>0</v>
      </c>
      <c r="AK81" s="22">
        <v>0</v>
      </c>
      <c r="AL81" s="22">
        <v>0</v>
      </c>
    </row>
    <row r="82" spans="1:38" x14ac:dyDescent="0.25">
      <c r="A82" s="22" t="s">
        <v>120</v>
      </c>
      <c r="B82" s="22" t="s">
        <v>163</v>
      </c>
      <c r="C82" s="22" t="s">
        <v>280</v>
      </c>
      <c r="D82" s="22" t="s">
        <v>281</v>
      </c>
      <c r="E82" s="22">
        <v>0</v>
      </c>
      <c r="F82" s="22">
        <v>0</v>
      </c>
      <c r="G82" s="22">
        <v>0</v>
      </c>
      <c r="H82" s="22">
        <v>752024</v>
      </c>
      <c r="I82" s="22">
        <v>0</v>
      </c>
      <c r="J82" s="22">
        <v>0</v>
      </c>
      <c r="K82" s="22">
        <v>0</v>
      </c>
      <c r="L82" s="22">
        <v>0</v>
      </c>
      <c r="M82" s="22">
        <v>752024</v>
      </c>
      <c r="N82" s="22">
        <v>0</v>
      </c>
      <c r="O82" s="22">
        <v>46571</v>
      </c>
      <c r="P82" s="22">
        <v>260853</v>
      </c>
      <c r="Q82" s="22">
        <v>0</v>
      </c>
      <c r="R82" s="22">
        <v>0</v>
      </c>
      <c r="S82" s="22">
        <v>553496</v>
      </c>
      <c r="T82" s="22">
        <v>1612944</v>
      </c>
      <c r="U82" s="22">
        <v>285631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285631</v>
      </c>
      <c r="AD82" s="22">
        <v>29299</v>
      </c>
      <c r="AE82" s="22">
        <v>216324</v>
      </c>
      <c r="AF82" s="22">
        <v>0</v>
      </c>
      <c r="AG82" s="22">
        <v>0</v>
      </c>
      <c r="AH82" s="22">
        <v>152850</v>
      </c>
      <c r="AI82" s="22">
        <v>684104</v>
      </c>
      <c r="AJ82" s="22">
        <v>0</v>
      </c>
      <c r="AK82" s="22">
        <v>0</v>
      </c>
      <c r="AL82" s="22">
        <v>0</v>
      </c>
    </row>
    <row r="83" spans="1:38" x14ac:dyDescent="0.25">
      <c r="A83" s="22" t="s">
        <v>120</v>
      </c>
      <c r="B83" s="22" t="s">
        <v>163</v>
      </c>
      <c r="C83" s="22" t="s">
        <v>282</v>
      </c>
      <c r="D83" s="22" t="s">
        <v>283</v>
      </c>
      <c r="E83" s="22">
        <v>5962777</v>
      </c>
      <c r="F83" s="22">
        <v>0</v>
      </c>
      <c r="G83" s="22">
        <v>0</v>
      </c>
      <c r="H83" s="22">
        <v>1612722</v>
      </c>
      <c r="I83" s="22">
        <v>0</v>
      </c>
      <c r="J83" s="22">
        <v>0</v>
      </c>
      <c r="K83" s="22">
        <v>0</v>
      </c>
      <c r="L83" s="22">
        <v>0</v>
      </c>
      <c r="M83" s="22">
        <v>7575499</v>
      </c>
      <c r="N83" s="22">
        <v>0</v>
      </c>
      <c r="O83" s="22">
        <v>838800</v>
      </c>
      <c r="P83" s="22">
        <v>1497529</v>
      </c>
      <c r="Q83" s="22">
        <v>18</v>
      </c>
      <c r="R83" s="22">
        <v>0</v>
      </c>
      <c r="S83" s="22">
        <v>1048191</v>
      </c>
      <c r="T83" s="22">
        <v>10960037</v>
      </c>
      <c r="U83" s="22">
        <v>871417</v>
      </c>
      <c r="V83" s="22">
        <v>0</v>
      </c>
      <c r="W83" s="22">
        <v>188226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1059643</v>
      </c>
      <c r="AD83" s="22">
        <v>157423</v>
      </c>
      <c r="AE83" s="22">
        <v>605965</v>
      </c>
      <c r="AF83" s="22">
        <v>0</v>
      </c>
      <c r="AG83" s="22">
        <v>0</v>
      </c>
      <c r="AH83" s="22">
        <v>366981</v>
      </c>
      <c r="AI83" s="22">
        <v>2190012</v>
      </c>
      <c r="AJ83" s="22">
        <v>0</v>
      </c>
      <c r="AK83" s="22">
        <v>0</v>
      </c>
      <c r="AL83" s="22">
        <v>0</v>
      </c>
    </row>
    <row r="84" spans="1:38" x14ac:dyDescent="0.25">
      <c r="A84" s="22" t="s">
        <v>120</v>
      </c>
      <c r="B84" s="22" t="s">
        <v>163</v>
      </c>
      <c r="C84" s="22" t="s">
        <v>284</v>
      </c>
      <c r="D84" s="22" t="s">
        <v>285</v>
      </c>
      <c r="E84" s="22">
        <v>16635064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16635064</v>
      </c>
      <c r="N84" s="22">
        <v>430486</v>
      </c>
      <c r="O84" s="22">
        <v>0</v>
      </c>
      <c r="P84" s="22">
        <v>1407130</v>
      </c>
      <c r="Q84" s="22">
        <v>704242</v>
      </c>
      <c r="R84" s="22">
        <v>0</v>
      </c>
      <c r="S84" s="22">
        <v>411055</v>
      </c>
      <c r="T84" s="22">
        <v>19587977</v>
      </c>
      <c r="U84" s="22">
        <v>10499285</v>
      </c>
      <c r="V84" s="22">
        <v>0</v>
      </c>
      <c r="W84" s="22">
        <v>324532</v>
      </c>
      <c r="X84" s="22">
        <v>188326</v>
      </c>
      <c r="Y84" s="22">
        <v>0</v>
      </c>
      <c r="Z84" s="22">
        <v>0</v>
      </c>
      <c r="AA84" s="22">
        <v>0</v>
      </c>
      <c r="AB84" s="22">
        <v>0</v>
      </c>
      <c r="AC84" s="22">
        <v>11012143</v>
      </c>
      <c r="AD84" s="22">
        <v>165948</v>
      </c>
      <c r="AE84" s="22">
        <v>1025544</v>
      </c>
      <c r="AF84" s="22">
        <v>0</v>
      </c>
      <c r="AG84" s="22">
        <v>52283</v>
      </c>
      <c r="AH84" s="22">
        <v>468332</v>
      </c>
      <c r="AI84" s="22">
        <v>12724250</v>
      </c>
      <c r="AJ84" s="22">
        <v>0</v>
      </c>
      <c r="AK84" s="22">
        <v>0</v>
      </c>
      <c r="AL84" s="22">
        <v>0</v>
      </c>
    </row>
    <row r="85" spans="1:38" x14ac:dyDescent="0.25">
      <c r="A85" s="22" t="s">
        <v>120</v>
      </c>
      <c r="B85" s="22" t="s">
        <v>163</v>
      </c>
      <c r="C85" s="22" t="s">
        <v>286</v>
      </c>
      <c r="D85" s="22" t="s">
        <v>287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2415533</v>
      </c>
      <c r="O85" s="22">
        <v>4252</v>
      </c>
      <c r="P85" s="22">
        <v>609349</v>
      </c>
      <c r="Q85" s="22">
        <v>51333</v>
      </c>
      <c r="R85" s="22">
        <v>21286</v>
      </c>
      <c r="S85" s="22">
        <v>316184</v>
      </c>
      <c r="T85" s="22">
        <v>3417937</v>
      </c>
      <c r="U85" s="22">
        <v>4747553</v>
      </c>
      <c r="V85" s="22">
        <v>0</v>
      </c>
      <c r="W85" s="22">
        <v>4932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4752485</v>
      </c>
      <c r="AD85" s="22">
        <v>95897</v>
      </c>
      <c r="AE85" s="22">
        <v>307389</v>
      </c>
      <c r="AF85" s="22">
        <v>0</v>
      </c>
      <c r="AG85" s="22">
        <v>7971</v>
      </c>
      <c r="AH85" s="22">
        <v>161468</v>
      </c>
      <c r="AI85" s="22">
        <v>5325210</v>
      </c>
      <c r="AJ85" s="22">
        <v>0</v>
      </c>
      <c r="AK85" s="22">
        <v>0</v>
      </c>
      <c r="AL85" s="22">
        <v>0</v>
      </c>
    </row>
    <row r="86" spans="1:38" x14ac:dyDescent="0.25">
      <c r="A86" s="22" t="s">
        <v>120</v>
      </c>
      <c r="B86" s="22" t="s">
        <v>163</v>
      </c>
      <c r="C86" s="22" t="s">
        <v>288</v>
      </c>
      <c r="D86" s="22" t="s">
        <v>289</v>
      </c>
      <c r="E86" s="22">
        <v>5670925</v>
      </c>
      <c r="F86" s="22">
        <v>0</v>
      </c>
      <c r="G86" s="22">
        <v>31694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5702619</v>
      </c>
      <c r="N86" s="22">
        <v>0</v>
      </c>
      <c r="O86" s="22">
        <v>18102</v>
      </c>
      <c r="P86" s="22">
        <v>2319325</v>
      </c>
      <c r="Q86" s="22">
        <v>290914</v>
      </c>
      <c r="R86" s="22">
        <v>42007</v>
      </c>
      <c r="S86" s="22">
        <v>584871</v>
      </c>
      <c r="T86" s="22">
        <v>8957838</v>
      </c>
      <c r="U86" s="22">
        <v>607104</v>
      </c>
      <c r="V86" s="22">
        <v>0</v>
      </c>
      <c r="W86" s="22">
        <v>59309</v>
      </c>
      <c r="X86" s="22">
        <v>54174</v>
      </c>
      <c r="Y86" s="22">
        <v>0</v>
      </c>
      <c r="Z86" s="22">
        <v>0</v>
      </c>
      <c r="AA86" s="22">
        <v>0</v>
      </c>
      <c r="AB86" s="22">
        <v>0</v>
      </c>
      <c r="AC86" s="22">
        <v>720587</v>
      </c>
      <c r="AD86" s="22">
        <v>93356</v>
      </c>
      <c r="AE86" s="22">
        <v>165017</v>
      </c>
      <c r="AF86" s="22">
        <v>0</v>
      </c>
      <c r="AG86" s="22">
        <v>40369</v>
      </c>
      <c r="AH86" s="22">
        <v>213564</v>
      </c>
      <c r="AI86" s="22">
        <v>1232893</v>
      </c>
      <c r="AJ86" s="22">
        <v>0</v>
      </c>
      <c r="AK86" s="22">
        <v>0</v>
      </c>
      <c r="AL86" s="22">
        <v>0</v>
      </c>
    </row>
    <row r="87" spans="1:38" x14ac:dyDescent="0.25">
      <c r="A87" s="22" t="s">
        <v>120</v>
      </c>
      <c r="B87" s="22" t="s">
        <v>163</v>
      </c>
      <c r="C87" s="22" t="s">
        <v>290</v>
      </c>
      <c r="D87" s="22" t="s">
        <v>291</v>
      </c>
      <c r="E87" s="22">
        <v>18149350</v>
      </c>
      <c r="F87" s="22">
        <v>0</v>
      </c>
      <c r="G87" s="22">
        <v>2061635</v>
      </c>
      <c r="H87" s="22">
        <v>191201</v>
      </c>
      <c r="I87" s="22">
        <v>0</v>
      </c>
      <c r="J87" s="22">
        <v>0</v>
      </c>
      <c r="K87" s="22">
        <v>0</v>
      </c>
      <c r="L87" s="22">
        <v>0</v>
      </c>
      <c r="M87" s="22">
        <v>20402186</v>
      </c>
      <c r="N87" s="22">
        <v>3079275</v>
      </c>
      <c r="O87" s="22">
        <v>2704441</v>
      </c>
      <c r="P87" s="22">
        <v>1209178</v>
      </c>
      <c r="Q87" s="22">
        <v>1226149</v>
      </c>
      <c r="R87" s="22">
        <v>74973</v>
      </c>
      <c r="S87" s="22">
        <v>225797</v>
      </c>
      <c r="T87" s="22">
        <v>28921999</v>
      </c>
      <c r="U87" s="22">
        <v>33235260</v>
      </c>
      <c r="V87" s="22">
        <v>0</v>
      </c>
      <c r="W87" s="22">
        <v>305677</v>
      </c>
      <c r="X87" s="22">
        <v>148333</v>
      </c>
      <c r="Y87" s="22">
        <v>4663</v>
      </c>
      <c r="Z87" s="22">
        <v>0</v>
      </c>
      <c r="AA87" s="22">
        <v>0</v>
      </c>
      <c r="AB87" s="22">
        <v>0</v>
      </c>
      <c r="AC87" s="22">
        <v>33693933</v>
      </c>
      <c r="AD87" s="22">
        <v>278532</v>
      </c>
      <c r="AE87" s="22">
        <v>476315</v>
      </c>
      <c r="AF87" s="22">
        <v>0</v>
      </c>
      <c r="AG87" s="22">
        <v>167530</v>
      </c>
      <c r="AH87" s="22">
        <v>212225</v>
      </c>
      <c r="AI87" s="22">
        <v>34828535</v>
      </c>
      <c r="AJ87" s="22">
        <v>0</v>
      </c>
      <c r="AK87" s="22">
        <v>0</v>
      </c>
      <c r="AL87" s="22">
        <v>0</v>
      </c>
    </row>
    <row r="88" spans="1:38" x14ac:dyDescent="0.25">
      <c r="A88" s="22" t="s">
        <v>120</v>
      </c>
      <c r="B88" s="22" t="s">
        <v>292</v>
      </c>
      <c r="C88" s="22" t="s">
        <v>293</v>
      </c>
      <c r="D88" s="22" t="s">
        <v>294</v>
      </c>
      <c r="E88" s="22">
        <v>34107</v>
      </c>
      <c r="F88" s="22">
        <v>0</v>
      </c>
      <c r="G88" s="22">
        <v>187594</v>
      </c>
      <c r="H88" s="22">
        <v>31490</v>
      </c>
      <c r="I88" s="22">
        <v>0</v>
      </c>
      <c r="J88" s="22">
        <v>0</v>
      </c>
      <c r="K88" s="22">
        <v>0</v>
      </c>
      <c r="L88" s="22">
        <v>0</v>
      </c>
      <c r="M88" s="22">
        <v>253191</v>
      </c>
      <c r="N88" s="22">
        <v>0</v>
      </c>
      <c r="O88" s="22">
        <v>397082</v>
      </c>
      <c r="P88" s="22">
        <v>140157</v>
      </c>
      <c r="Q88" s="22">
        <v>1800</v>
      </c>
      <c r="R88" s="22">
        <v>12761</v>
      </c>
      <c r="S88" s="22">
        <v>121518</v>
      </c>
      <c r="T88" s="22">
        <v>926509</v>
      </c>
      <c r="U88" s="22">
        <v>129974</v>
      </c>
      <c r="V88" s="22">
        <v>0</v>
      </c>
      <c r="W88" s="22">
        <v>119069</v>
      </c>
      <c r="X88" s="22">
        <v>73245</v>
      </c>
      <c r="Y88" s="22">
        <v>12556</v>
      </c>
      <c r="Z88" s="22">
        <v>0</v>
      </c>
      <c r="AA88" s="22">
        <v>0</v>
      </c>
      <c r="AB88" s="22">
        <v>0</v>
      </c>
      <c r="AC88" s="22">
        <v>334844</v>
      </c>
      <c r="AD88" s="22">
        <v>247895</v>
      </c>
      <c r="AE88" s="22">
        <v>70712</v>
      </c>
      <c r="AF88" s="22">
        <v>0</v>
      </c>
      <c r="AG88" s="22">
        <v>3192</v>
      </c>
      <c r="AH88" s="22">
        <v>41164</v>
      </c>
      <c r="AI88" s="22">
        <v>697807</v>
      </c>
      <c r="AJ88" s="22">
        <v>0</v>
      </c>
      <c r="AK88" s="22">
        <v>0</v>
      </c>
      <c r="AL88" s="22">
        <v>0</v>
      </c>
    </row>
    <row r="89" spans="1:38" x14ac:dyDescent="0.25">
      <c r="A89" s="22" t="s">
        <v>120</v>
      </c>
      <c r="B89" s="22" t="s">
        <v>292</v>
      </c>
      <c r="C89" s="22" t="s">
        <v>295</v>
      </c>
      <c r="D89" s="22" t="s">
        <v>296</v>
      </c>
      <c r="E89" s="22">
        <v>1184594</v>
      </c>
      <c r="F89" s="22">
        <v>0</v>
      </c>
      <c r="G89" s="22">
        <v>916733</v>
      </c>
      <c r="H89" s="22">
        <v>27361</v>
      </c>
      <c r="I89" s="22">
        <v>40671</v>
      </c>
      <c r="J89" s="22">
        <v>0</v>
      </c>
      <c r="K89" s="22">
        <v>0</v>
      </c>
      <c r="L89" s="22">
        <v>0</v>
      </c>
      <c r="M89" s="22">
        <v>2169359</v>
      </c>
      <c r="N89" s="22">
        <v>7807556</v>
      </c>
      <c r="O89" s="22">
        <v>4899140</v>
      </c>
      <c r="P89" s="22">
        <v>546102</v>
      </c>
      <c r="Q89" s="22">
        <v>49409</v>
      </c>
      <c r="R89" s="22">
        <v>491916</v>
      </c>
      <c r="S89" s="22">
        <v>765475</v>
      </c>
      <c r="T89" s="22">
        <v>16728957</v>
      </c>
      <c r="U89" s="22">
        <v>1152279</v>
      </c>
      <c r="V89" s="22">
        <v>0</v>
      </c>
      <c r="W89" s="22">
        <v>402450</v>
      </c>
      <c r="X89" s="22">
        <v>220273</v>
      </c>
      <c r="Y89" s="22">
        <v>78480</v>
      </c>
      <c r="Z89" s="22">
        <v>0</v>
      </c>
      <c r="AA89" s="22">
        <v>0</v>
      </c>
      <c r="AB89" s="22">
        <v>0</v>
      </c>
      <c r="AC89" s="22">
        <v>1853482</v>
      </c>
      <c r="AD89" s="22">
        <v>359051</v>
      </c>
      <c r="AE89" s="22">
        <v>1668804</v>
      </c>
      <c r="AF89" s="22">
        <v>0</v>
      </c>
      <c r="AG89" s="22">
        <v>440837</v>
      </c>
      <c r="AH89" s="22">
        <v>346299</v>
      </c>
      <c r="AI89" s="22">
        <v>4668473</v>
      </c>
      <c r="AJ89" s="22">
        <v>0</v>
      </c>
      <c r="AK89" s="22">
        <v>0</v>
      </c>
      <c r="AL89" s="22">
        <v>0</v>
      </c>
    </row>
    <row r="90" spans="1:38" x14ac:dyDescent="0.25">
      <c r="A90" s="22" t="s">
        <v>120</v>
      </c>
      <c r="B90" s="22" t="s">
        <v>292</v>
      </c>
      <c r="C90" s="22" t="s">
        <v>297</v>
      </c>
      <c r="D90" s="22" t="s">
        <v>298</v>
      </c>
      <c r="E90" s="22">
        <v>659188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659188</v>
      </c>
      <c r="N90" s="22">
        <v>1645675</v>
      </c>
      <c r="O90" s="22">
        <v>2361775</v>
      </c>
      <c r="P90" s="22">
        <v>425998</v>
      </c>
      <c r="Q90" s="22">
        <v>180000</v>
      </c>
      <c r="R90" s="22">
        <v>0</v>
      </c>
      <c r="S90" s="22">
        <v>428133</v>
      </c>
      <c r="T90" s="22">
        <v>5700769</v>
      </c>
      <c r="U90" s="22">
        <v>742104</v>
      </c>
      <c r="V90" s="22">
        <v>0</v>
      </c>
      <c r="W90" s="22">
        <v>220527</v>
      </c>
      <c r="X90" s="22">
        <v>184992</v>
      </c>
      <c r="Y90" s="22">
        <v>84925</v>
      </c>
      <c r="Z90" s="22">
        <v>0</v>
      </c>
      <c r="AA90" s="22">
        <v>0</v>
      </c>
      <c r="AB90" s="22">
        <v>0</v>
      </c>
      <c r="AC90" s="22">
        <v>1232548</v>
      </c>
      <c r="AD90" s="22">
        <v>164399</v>
      </c>
      <c r="AE90" s="22">
        <v>121829</v>
      </c>
      <c r="AF90" s="22">
        <v>0</v>
      </c>
      <c r="AG90" s="22">
        <v>58123</v>
      </c>
      <c r="AH90" s="22">
        <v>90661</v>
      </c>
      <c r="AI90" s="22">
        <v>1667560</v>
      </c>
      <c r="AJ90" s="22">
        <v>0</v>
      </c>
      <c r="AK90" s="22">
        <v>0</v>
      </c>
      <c r="AL90" s="22">
        <v>0</v>
      </c>
    </row>
    <row r="91" spans="1:38" x14ac:dyDescent="0.25">
      <c r="A91" s="22" t="s">
        <v>120</v>
      </c>
      <c r="B91" s="22" t="s">
        <v>292</v>
      </c>
      <c r="C91" s="22" t="s">
        <v>299</v>
      </c>
      <c r="D91" s="22" t="s">
        <v>300</v>
      </c>
      <c r="E91" s="22">
        <v>708063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708063</v>
      </c>
      <c r="N91" s="22">
        <v>0</v>
      </c>
      <c r="O91" s="22">
        <v>1798688</v>
      </c>
      <c r="P91" s="22">
        <v>18920</v>
      </c>
      <c r="Q91" s="22">
        <v>0</v>
      </c>
      <c r="R91" s="22">
        <v>0</v>
      </c>
      <c r="S91" s="22">
        <v>0</v>
      </c>
      <c r="T91" s="22">
        <v>2525671</v>
      </c>
      <c r="U91" s="22">
        <v>123857</v>
      </c>
      <c r="V91" s="22">
        <v>0</v>
      </c>
      <c r="W91" s="22">
        <v>30193</v>
      </c>
      <c r="X91" s="22">
        <v>33431</v>
      </c>
      <c r="Y91" s="22">
        <v>4563</v>
      </c>
      <c r="Z91" s="22">
        <v>0</v>
      </c>
      <c r="AA91" s="22">
        <v>0</v>
      </c>
      <c r="AB91" s="22">
        <v>0</v>
      </c>
      <c r="AC91" s="22">
        <v>192044</v>
      </c>
      <c r="AD91" s="22">
        <v>62897</v>
      </c>
      <c r="AE91" s="22">
        <v>35346</v>
      </c>
      <c r="AF91" s="22">
        <v>0</v>
      </c>
      <c r="AG91" s="22">
        <v>0</v>
      </c>
      <c r="AH91" s="22">
        <v>9073</v>
      </c>
      <c r="AI91" s="22">
        <v>299360</v>
      </c>
      <c r="AJ91" s="22">
        <v>0</v>
      </c>
      <c r="AK91" s="22">
        <v>0</v>
      </c>
      <c r="AL91" s="22">
        <v>0</v>
      </c>
    </row>
    <row r="92" spans="1:38" x14ac:dyDescent="0.25">
      <c r="A92" s="22" t="s">
        <v>120</v>
      </c>
      <c r="B92" s="22" t="s">
        <v>292</v>
      </c>
      <c r="C92" s="22" t="s">
        <v>301</v>
      </c>
      <c r="D92" s="22" t="s">
        <v>302</v>
      </c>
      <c r="E92" s="22">
        <v>366575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366575</v>
      </c>
      <c r="N92" s="22">
        <v>0</v>
      </c>
      <c r="O92" s="22">
        <v>2052573</v>
      </c>
      <c r="P92" s="22">
        <v>10806</v>
      </c>
      <c r="Q92" s="22">
        <v>0</v>
      </c>
      <c r="R92" s="22">
        <v>0</v>
      </c>
      <c r="S92" s="22">
        <v>95000</v>
      </c>
      <c r="T92" s="22">
        <v>2524954</v>
      </c>
      <c r="U92" s="22">
        <v>66267</v>
      </c>
      <c r="V92" s="22">
        <v>0</v>
      </c>
      <c r="W92" s="22">
        <v>133495</v>
      </c>
      <c r="X92" s="22">
        <v>18528</v>
      </c>
      <c r="Y92" s="22">
        <v>0</v>
      </c>
      <c r="Z92" s="22">
        <v>0</v>
      </c>
      <c r="AA92" s="22">
        <v>0</v>
      </c>
      <c r="AB92" s="22">
        <v>0</v>
      </c>
      <c r="AC92" s="22">
        <v>218290</v>
      </c>
      <c r="AD92" s="22">
        <v>46880</v>
      </c>
      <c r="AE92" s="22">
        <v>9795</v>
      </c>
      <c r="AF92" s="22">
        <v>0</v>
      </c>
      <c r="AG92" s="22">
        <v>0</v>
      </c>
      <c r="AH92" s="22">
        <v>11710</v>
      </c>
      <c r="AI92" s="22">
        <v>286675</v>
      </c>
      <c r="AJ92" s="22">
        <v>0</v>
      </c>
      <c r="AK92" s="22">
        <v>0</v>
      </c>
      <c r="AL92" s="22">
        <v>0</v>
      </c>
    </row>
    <row r="93" spans="1:38" x14ac:dyDescent="0.25">
      <c r="A93" s="22" t="s">
        <v>120</v>
      </c>
      <c r="B93" s="22" t="s">
        <v>292</v>
      </c>
      <c r="C93" s="22" t="s">
        <v>303</v>
      </c>
      <c r="D93" s="22" t="s">
        <v>304</v>
      </c>
      <c r="E93" s="22">
        <v>4178231</v>
      </c>
      <c r="F93" s="22">
        <v>0</v>
      </c>
      <c r="G93" s="22">
        <v>4430733</v>
      </c>
      <c r="H93" s="22">
        <v>282854</v>
      </c>
      <c r="I93" s="22">
        <v>0</v>
      </c>
      <c r="J93" s="22">
        <v>0</v>
      </c>
      <c r="K93" s="22">
        <v>0</v>
      </c>
      <c r="L93" s="22">
        <v>0</v>
      </c>
      <c r="M93" s="22">
        <v>8891818</v>
      </c>
      <c r="N93" s="22">
        <v>0</v>
      </c>
      <c r="O93" s="22">
        <v>7413293</v>
      </c>
      <c r="P93" s="22">
        <v>149978</v>
      </c>
      <c r="Q93" s="22">
        <v>1045591</v>
      </c>
      <c r="R93" s="22">
        <v>2292826</v>
      </c>
      <c r="S93" s="22">
        <v>44976</v>
      </c>
      <c r="T93" s="22">
        <v>19838482</v>
      </c>
      <c r="U93" s="22">
        <v>1717943</v>
      </c>
      <c r="V93" s="22">
        <v>0</v>
      </c>
      <c r="W93" s="22">
        <v>184567</v>
      </c>
      <c r="X93" s="22">
        <v>137110</v>
      </c>
      <c r="Y93" s="22">
        <v>0</v>
      </c>
      <c r="Z93" s="22">
        <v>0</v>
      </c>
      <c r="AA93" s="22">
        <v>0</v>
      </c>
      <c r="AB93" s="22">
        <v>0</v>
      </c>
      <c r="AC93" s="22">
        <v>2039620</v>
      </c>
      <c r="AD93" s="22">
        <v>501866</v>
      </c>
      <c r="AE93" s="22">
        <v>159860</v>
      </c>
      <c r="AF93" s="22">
        <v>0</v>
      </c>
      <c r="AG93" s="22">
        <v>151838</v>
      </c>
      <c r="AH93" s="22">
        <v>86126</v>
      </c>
      <c r="AI93" s="22">
        <v>2939310</v>
      </c>
      <c r="AJ93" s="22">
        <v>0</v>
      </c>
      <c r="AK93" s="22">
        <v>0</v>
      </c>
      <c r="AL93" s="22">
        <v>0</v>
      </c>
    </row>
    <row r="94" spans="1:38" x14ac:dyDescent="0.25">
      <c r="A94" s="22" t="s">
        <v>120</v>
      </c>
      <c r="B94" s="22" t="s">
        <v>292</v>
      </c>
      <c r="C94" s="22" t="s">
        <v>305</v>
      </c>
      <c r="D94" s="22" t="s">
        <v>306</v>
      </c>
      <c r="E94" s="22">
        <v>526115</v>
      </c>
      <c r="F94" s="22">
        <v>0</v>
      </c>
      <c r="G94" s="22">
        <v>9113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535228</v>
      </c>
      <c r="N94" s="22">
        <v>0</v>
      </c>
      <c r="O94" s="22">
        <v>184890</v>
      </c>
      <c r="P94" s="22">
        <v>33960</v>
      </c>
      <c r="Q94" s="22">
        <v>26940</v>
      </c>
      <c r="R94" s="22">
        <v>0</v>
      </c>
      <c r="S94" s="22">
        <v>15824</v>
      </c>
      <c r="T94" s="22">
        <v>796842</v>
      </c>
      <c r="U94" s="22">
        <v>56981</v>
      </c>
      <c r="V94" s="22">
        <v>0</v>
      </c>
      <c r="W94" s="22">
        <v>148439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205420</v>
      </c>
      <c r="AD94" s="22">
        <v>89014</v>
      </c>
      <c r="AE94" s="22">
        <v>72769</v>
      </c>
      <c r="AF94" s="22">
        <v>0</v>
      </c>
      <c r="AG94" s="22">
        <v>13029</v>
      </c>
      <c r="AH94" s="22">
        <v>37807</v>
      </c>
      <c r="AI94" s="22">
        <v>418039</v>
      </c>
      <c r="AJ94" s="22">
        <v>0</v>
      </c>
      <c r="AK94" s="22">
        <v>0</v>
      </c>
      <c r="AL94" s="22">
        <v>0</v>
      </c>
    </row>
    <row r="95" spans="1:38" x14ac:dyDescent="0.25">
      <c r="A95" s="22" t="s">
        <v>120</v>
      </c>
      <c r="B95" s="22" t="s">
        <v>292</v>
      </c>
      <c r="C95" s="22" t="s">
        <v>307</v>
      </c>
      <c r="D95" s="22" t="s">
        <v>308</v>
      </c>
      <c r="E95" s="22">
        <v>212836</v>
      </c>
      <c r="F95" s="22">
        <v>0</v>
      </c>
      <c r="G95" s="22">
        <v>6178</v>
      </c>
      <c r="H95" s="22">
        <v>185350</v>
      </c>
      <c r="I95" s="22">
        <v>0</v>
      </c>
      <c r="J95" s="22">
        <v>0</v>
      </c>
      <c r="K95" s="22">
        <v>0</v>
      </c>
      <c r="L95" s="22">
        <v>0</v>
      </c>
      <c r="M95" s="22">
        <v>404364</v>
      </c>
      <c r="N95" s="22">
        <v>0</v>
      </c>
      <c r="O95" s="22">
        <v>66790</v>
      </c>
      <c r="P95" s="22">
        <v>90822</v>
      </c>
      <c r="Q95" s="22">
        <v>0</v>
      </c>
      <c r="R95" s="22">
        <v>0</v>
      </c>
      <c r="S95" s="22">
        <v>95353</v>
      </c>
      <c r="T95" s="22">
        <v>657329</v>
      </c>
      <c r="U95" s="22">
        <v>41064</v>
      </c>
      <c r="V95" s="22">
        <v>0</v>
      </c>
      <c r="W95" s="22">
        <v>50526</v>
      </c>
      <c r="X95" s="22">
        <v>105880</v>
      </c>
      <c r="Y95" s="22">
        <v>0</v>
      </c>
      <c r="Z95" s="22">
        <v>0</v>
      </c>
      <c r="AA95" s="22">
        <v>0</v>
      </c>
      <c r="AB95" s="22">
        <v>0</v>
      </c>
      <c r="AC95" s="22">
        <v>197470</v>
      </c>
      <c r="AD95" s="22">
        <v>47416</v>
      </c>
      <c r="AE95" s="22">
        <v>38774</v>
      </c>
      <c r="AF95" s="22">
        <v>0</v>
      </c>
      <c r="AG95" s="22">
        <v>0</v>
      </c>
      <c r="AH95" s="22">
        <v>17822</v>
      </c>
      <c r="AI95" s="22">
        <v>301482</v>
      </c>
      <c r="AJ95" s="22">
        <v>0</v>
      </c>
      <c r="AK95" s="22">
        <v>0</v>
      </c>
      <c r="AL95" s="22">
        <v>0</v>
      </c>
    </row>
    <row r="96" spans="1:38" x14ac:dyDescent="0.25">
      <c r="A96" s="22" t="s">
        <v>120</v>
      </c>
      <c r="B96" s="22" t="s">
        <v>292</v>
      </c>
      <c r="C96" s="22" t="s">
        <v>309</v>
      </c>
      <c r="D96" s="22" t="s">
        <v>310</v>
      </c>
      <c r="E96" s="22"/>
      <c r="F96" s="22"/>
      <c r="G96" s="22"/>
      <c r="H96" s="22"/>
      <c r="I96" s="22"/>
      <c r="J96" s="22"/>
      <c r="K96" s="22"/>
      <c r="L96" s="22"/>
      <c r="M96" s="22">
        <v>0</v>
      </c>
      <c r="N96" s="22">
        <v>5272881</v>
      </c>
      <c r="O96" s="22"/>
      <c r="P96" s="22">
        <v>264165</v>
      </c>
      <c r="Q96" s="22"/>
      <c r="R96" s="22"/>
      <c r="S96" s="22"/>
      <c r="T96" s="22">
        <v>5537046</v>
      </c>
      <c r="U96" s="22">
        <v>1397987</v>
      </c>
      <c r="V96" s="22"/>
      <c r="W96" s="22">
        <v>174584</v>
      </c>
      <c r="X96" s="22">
        <v>176234</v>
      </c>
      <c r="Y96" s="22">
        <v>69817</v>
      </c>
      <c r="Z96" s="22"/>
      <c r="AA96" s="22"/>
      <c r="AB96" s="22"/>
      <c r="AC96" s="22">
        <v>1818622</v>
      </c>
      <c r="AD96" s="22">
        <v>238264</v>
      </c>
      <c r="AE96" s="22">
        <v>277583</v>
      </c>
      <c r="AF96" s="22"/>
      <c r="AG96" s="22"/>
      <c r="AH96" s="22">
        <v>47533</v>
      </c>
      <c r="AI96" s="22">
        <v>2382002</v>
      </c>
      <c r="AJ96" s="22"/>
      <c r="AK96" s="22"/>
      <c r="AL96" s="22"/>
    </row>
    <row r="97" spans="1:38" x14ac:dyDescent="0.25">
      <c r="A97" s="22" t="s">
        <v>120</v>
      </c>
      <c r="B97" s="22" t="s">
        <v>292</v>
      </c>
      <c r="C97" s="22" t="s">
        <v>311</v>
      </c>
      <c r="D97" s="22" t="s">
        <v>312</v>
      </c>
      <c r="E97" s="22">
        <v>793903</v>
      </c>
      <c r="F97" s="22">
        <v>0</v>
      </c>
      <c r="G97" s="22">
        <v>105564</v>
      </c>
      <c r="H97" s="22">
        <v>14286</v>
      </c>
      <c r="I97" s="22">
        <v>0</v>
      </c>
      <c r="J97" s="22">
        <v>0</v>
      </c>
      <c r="K97" s="22">
        <v>0</v>
      </c>
      <c r="L97" s="22">
        <v>0</v>
      </c>
      <c r="M97" s="22">
        <v>913753</v>
      </c>
      <c r="N97" s="22">
        <v>0</v>
      </c>
      <c r="O97" s="22">
        <v>0</v>
      </c>
      <c r="P97" s="22">
        <v>84973</v>
      </c>
      <c r="Q97" s="22">
        <v>0</v>
      </c>
      <c r="R97" s="22">
        <v>0</v>
      </c>
      <c r="S97" s="22">
        <v>23840</v>
      </c>
      <c r="T97" s="22">
        <v>1022566</v>
      </c>
      <c r="U97" s="22">
        <v>111878</v>
      </c>
      <c r="V97" s="22">
        <v>0</v>
      </c>
      <c r="W97" s="22">
        <v>92404</v>
      </c>
      <c r="X97" s="22">
        <v>77186</v>
      </c>
      <c r="Y97" s="22">
        <v>10868</v>
      </c>
      <c r="Z97" s="22">
        <v>0</v>
      </c>
      <c r="AA97" s="22">
        <v>0</v>
      </c>
      <c r="AB97" s="22">
        <v>0</v>
      </c>
      <c r="AC97" s="22">
        <v>292336</v>
      </c>
      <c r="AD97" s="22">
        <v>23103</v>
      </c>
      <c r="AE97" s="22">
        <v>13403</v>
      </c>
      <c r="AF97" s="22">
        <v>0</v>
      </c>
      <c r="AG97" s="22">
        <v>1273</v>
      </c>
      <c r="AH97" s="22">
        <v>10846</v>
      </c>
      <c r="AI97" s="22">
        <v>340961</v>
      </c>
      <c r="AJ97" s="22">
        <v>0</v>
      </c>
      <c r="AK97" s="22">
        <v>0</v>
      </c>
      <c r="AL97" s="22">
        <v>0</v>
      </c>
    </row>
    <row r="98" spans="1:38" x14ac:dyDescent="0.25">
      <c r="A98" s="22" t="s">
        <v>120</v>
      </c>
      <c r="B98" s="22" t="s">
        <v>292</v>
      </c>
      <c r="C98" s="22" t="s">
        <v>313</v>
      </c>
      <c r="D98" s="22" t="s">
        <v>314</v>
      </c>
      <c r="E98" s="22">
        <v>1267739</v>
      </c>
      <c r="F98" s="22">
        <v>0</v>
      </c>
      <c r="G98" s="22">
        <v>7125</v>
      </c>
      <c r="H98" s="22">
        <v>64360</v>
      </c>
      <c r="I98" s="22">
        <v>9823</v>
      </c>
      <c r="J98" s="22">
        <v>0</v>
      </c>
      <c r="K98" s="22">
        <v>0</v>
      </c>
      <c r="L98" s="22">
        <v>0</v>
      </c>
      <c r="M98" s="22">
        <v>1349047</v>
      </c>
      <c r="N98" s="22">
        <v>0</v>
      </c>
      <c r="O98" s="22">
        <v>312183</v>
      </c>
      <c r="P98" s="22">
        <v>987260</v>
      </c>
      <c r="Q98" s="22">
        <v>743772</v>
      </c>
      <c r="R98" s="22">
        <v>339863</v>
      </c>
      <c r="S98" s="22">
        <v>280609</v>
      </c>
      <c r="T98" s="22">
        <v>4012734</v>
      </c>
      <c r="U98" s="22">
        <v>390198</v>
      </c>
      <c r="V98" s="22">
        <v>0</v>
      </c>
      <c r="W98" s="22">
        <v>157519</v>
      </c>
      <c r="X98" s="22">
        <v>729155</v>
      </c>
      <c r="Y98" s="22">
        <v>20191</v>
      </c>
      <c r="Z98" s="22">
        <v>0</v>
      </c>
      <c r="AA98" s="22">
        <v>0</v>
      </c>
      <c r="AB98" s="22">
        <v>0</v>
      </c>
      <c r="AC98" s="22">
        <v>1297063</v>
      </c>
      <c r="AD98" s="22">
        <v>793894</v>
      </c>
      <c r="AE98" s="22">
        <v>141713</v>
      </c>
      <c r="AF98" s="22">
        <v>0</v>
      </c>
      <c r="AG98" s="22">
        <v>185636</v>
      </c>
      <c r="AH98" s="22">
        <v>131540</v>
      </c>
      <c r="AI98" s="22">
        <v>2549846</v>
      </c>
      <c r="AJ98" s="22">
        <v>0</v>
      </c>
      <c r="AK98" s="22">
        <v>0</v>
      </c>
      <c r="AL98" s="22">
        <v>0</v>
      </c>
    </row>
    <row r="99" spans="1:38" x14ac:dyDescent="0.25">
      <c r="A99" s="22" t="s">
        <v>120</v>
      </c>
      <c r="B99" s="22" t="s">
        <v>292</v>
      </c>
      <c r="C99" s="22" t="s">
        <v>315</v>
      </c>
      <c r="D99" s="22" t="s">
        <v>316</v>
      </c>
      <c r="E99" s="22">
        <v>817856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817856</v>
      </c>
      <c r="N99" s="22">
        <v>0</v>
      </c>
      <c r="O99" s="22">
        <v>88973</v>
      </c>
      <c r="P99" s="22">
        <v>180590</v>
      </c>
      <c r="Q99" s="22">
        <v>0</v>
      </c>
      <c r="R99" s="22">
        <v>0</v>
      </c>
      <c r="S99" s="22">
        <v>57022</v>
      </c>
      <c r="T99" s="22">
        <v>1144441</v>
      </c>
      <c r="U99" s="22">
        <v>267274</v>
      </c>
      <c r="V99" s="22">
        <v>0</v>
      </c>
      <c r="W99" s="22">
        <v>26290</v>
      </c>
      <c r="X99" s="22">
        <v>19979</v>
      </c>
      <c r="Y99" s="22">
        <v>0</v>
      </c>
      <c r="Z99" s="22">
        <v>0</v>
      </c>
      <c r="AA99" s="22">
        <v>0</v>
      </c>
      <c r="AB99" s="22">
        <v>0</v>
      </c>
      <c r="AC99" s="22">
        <v>313543</v>
      </c>
      <c r="AD99" s="22">
        <v>135669</v>
      </c>
      <c r="AE99" s="22">
        <v>59744</v>
      </c>
      <c r="AF99" s="22">
        <v>0</v>
      </c>
      <c r="AG99" s="22">
        <v>0</v>
      </c>
      <c r="AH99" s="22">
        <v>38166</v>
      </c>
      <c r="AI99" s="22">
        <v>547122</v>
      </c>
      <c r="AJ99" s="22">
        <v>0</v>
      </c>
      <c r="AK99" s="22">
        <v>0</v>
      </c>
      <c r="AL99" s="22">
        <v>0</v>
      </c>
    </row>
    <row r="100" spans="1:38" x14ac:dyDescent="0.25">
      <c r="A100" s="22" t="s">
        <v>120</v>
      </c>
      <c r="B100" s="22" t="s">
        <v>292</v>
      </c>
      <c r="C100" s="22" t="s">
        <v>317</v>
      </c>
      <c r="D100" s="22" t="s">
        <v>318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942903</v>
      </c>
      <c r="O100" s="22">
        <v>358185</v>
      </c>
      <c r="P100" s="22">
        <v>333868</v>
      </c>
      <c r="Q100" s="22">
        <v>0</v>
      </c>
      <c r="R100" s="22">
        <v>187808</v>
      </c>
      <c r="S100" s="22">
        <v>0</v>
      </c>
      <c r="T100" s="22">
        <v>1822764</v>
      </c>
      <c r="U100" s="22">
        <v>71735</v>
      </c>
      <c r="V100" s="22">
        <v>0</v>
      </c>
      <c r="W100" s="22">
        <v>34563</v>
      </c>
      <c r="X100" s="22">
        <v>27899</v>
      </c>
      <c r="Y100" s="22">
        <v>195</v>
      </c>
      <c r="Z100" s="22">
        <v>0</v>
      </c>
      <c r="AA100" s="22">
        <v>0</v>
      </c>
      <c r="AB100" s="22">
        <v>0</v>
      </c>
      <c r="AC100" s="22">
        <v>134392</v>
      </c>
      <c r="AD100" s="22">
        <v>31005</v>
      </c>
      <c r="AE100" s="22">
        <v>34931</v>
      </c>
      <c r="AF100" s="22">
        <v>0</v>
      </c>
      <c r="AG100" s="22">
        <v>11809</v>
      </c>
      <c r="AH100" s="22">
        <v>12922</v>
      </c>
      <c r="AI100" s="22">
        <v>225059</v>
      </c>
      <c r="AJ100" s="22">
        <v>0</v>
      </c>
      <c r="AK100" s="22">
        <v>0</v>
      </c>
      <c r="AL100" s="22">
        <v>0</v>
      </c>
    </row>
    <row r="101" spans="1:38" x14ac:dyDescent="0.25">
      <c r="A101" s="22" t="s">
        <v>120</v>
      </c>
      <c r="B101" s="22" t="s">
        <v>292</v>
      </c>
      <c r="C101" s="22" t="s">
        <v>319</v>
      </c>
      <c r="D101" s="22" t="s">
        <v>320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89545</v>
      </c>
      <c r="O101" s="22">
        <v>0</v>
      </c>
      <c r="P101" s="22">
        <v>103000</v>
      </c>
      <c r="Q101" s="22">
        <v>0</v>
      </c>
      <c r="R101" s="22">
        <v>0</v>
      </c>
      <c r="S101" s="22">
        <v>0</v>
      </c>
      <c r="T101" s="22">
        <v>192545</v>
      </c>
      <c r="U101" s="22">
        <v>122063</v>
      </c>
      <c r="V101" s="22">
        <v>0</v>
      </c>
      <c r="W101" s="22">
        <v>4501</v>
      </c>
      <c r="X101" s="22">
        <v>54878</v>
      </c>
      <c r="Y101" s="22">
        <v>2235</v>
      </c>
      <c r="Z101" s="22">
        <v>0</v>
      </c>
      <c r="AA101" s="22">
        <v>0</v>
      </c>
      <c r="AB101" s="22">
        <v>0</v>
      </c>
      <c r="AC101" s="22">
        <v>183677</v>
      </c>
      <c r="AD101" s="22">
        <v>18754</v>
      </c>
      <c r="AE101" s="22">
        <v>25957</v>
      </c>
      <c r="AF101" s="22">
        <v>0</v>
      </c>
      <c r="AG101" s="22">
        <v>20370</v>
      </c>
      <c r="AH101" s="22">
        <v>11732</v>
      </c>
      <c r="AI101" s="22">
        <v>260490</v>
      </c>
      <c r="AJ101" s="22">
        <v>0</v>
      </c>
      <c r="AK101" s="22">
        <v>0</v>
      </c>
      <c r="AL101" s="22">
        <v>0</v>
      </c>
    </row>
    <row r="102" spans="1:38" x14ac:dyDescent="0.25">
      <c r="A102" s="22" t="s">
        <v>120</v>
      </c>
      <c r="B102" s="22" t="s">
        <v>292</v>
      </c>
      <c r="C102" s="22" t="s">
        <v>321</v>
      </c>
      <c r="D102" s="22" t="s">
        <v>322</v>
      </c>
      <c r="E102" s="22">
        <v>1080</v>
      </c>
      <c r="F102" s="22">
        <v>0</v>
      </c>
      <c r="G102" s="22">
        <v>12895</v>
      </c>
      <c r="H102" s="22">
        <v>955</v>
      </c>
      <c r="I102" s="22">
        <v>102470</v>
      </c>
      <c r="J102" s="22">
        <v>0</v>
      </c>
      <c r="K102" s="22">
        <v>0</v>
      </c>
      <c r="L102" s="22">
        <v>0</v>
      </c>
      <c r="M102" s="22">
        <v>117400</v>
      </c>
      <c r="N102" s="22">
        <v>0</v>
      </c>
      <c r="O102" s="22">
        <v>151830</v>
      </c>
      <c r="P102" s="22">
        <v>132217</v>
      </c>
      <c r="Q102" s="22">
        <v>0</v>
      </c>
      <c r="R102" s="22">
        <v>0</v>
      </c>
      <c r="S102" s="22">
        <v>285675</v>
      </c>
      <c r="T102" s="22">
        <v>687122</v>
      </c>
      <c r="U102" s="22">
        <v>108736</v>
      </c>
      <c r="V102" s="22">
        <v>0</v>
      </c>
      <c r="W102" s="22">
        <v>70698</v>
      </c>
      <c r="X102" s="22">
        <v>28555</v>
      </c>
      <c r="Y102" s="22">
        <v>9452</v>
      </c>
      <c r="Z102" s="22">
        <v>0</v>
      </c>
      <c r="AA102" s="22">
        <v>0</v>
      </c>
      <c r="AB102" s="22">
        <v>0</v>
      </c>
      <c r="AC102" s="22">
        <v>217441</v>
      </c>
      <c r="AD102" s="22">
        <v>108364</v>
      </c>
      <c r="AE102" s="22">
        <v>112302</v>
      </c>
      <c r="AF102" s="22">
        <v>0</v>
      </c>
      <c r="AG102" s="22">
        <v>3427</v>
      </c>
      <c r="AH102" s="22">
        <v>68205</v>
      </c>
      <c r="AI102" s="22">
        <v>509739</v>
      </c>
      <c r="AJ102" s="22">
        <v>0</v>
      </c>
      <c r="AK102" s="22">
        <v>0</v>
      </c>
      <c r="AL102" s="22">
        <v>0</v>
      </c>
    </row>
    <row r="103" spans="1:38" x14ac:dyDescent="0.25">
      <c r="A103" s="22" t="s">
        <v>120</v>
      </c>
      <c r="B103" s="22" t="s">
        <v>292</v>
      </c>
      <c r="C103" s="22" t="s">
        <v>323</v>
      </c>
      <c r="D103" s="22" t="s">
        <v>324</v>
      </c>
      <c r="E103" s="22">
        <v>495112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495112</v>
      </c>
      <c r="N103" s="22">
        <v>229418</v>
      </c>
      <c r="O103" s="22">
        <v>56459</v>
      </c>
      <c r="P103" s="22">
        <v>80258</v>
      </c>
      <c r="Q103" s="22">
        <v>0</v>
      </c>
      <c r="R103" s="22">
        <v>16200</v>
      </c>
      <c r="S103" s="22">
        <v>24000</v>
      </c>
      <c r="T103" s="22">
        <v>901447</v>
      </c>
      <c r="U103" s="22">
        <v>246764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246764</v>
      </c>
      <c r="AD103" s="22">
        <v>125722</v>
      </c>
      <c r="AE103" s="22">
        <v>110710</v>
      </c>
      <c r="AF103" s="22">
        <v>0</v>
      </c>
      <c r="AG103" s="22">
        <v>862</v>
      </c>
      <c r="AH103" s="22">
        <v>53284</v>
      </c>
      <c r="AI103" s="22">
        <v>537342</v>
      </c>
      <c r="AJ103" s="22">
        <v>0</v>
      </c>
      <c r="AK103" s="22">
        <v>0</v>
      </c>
      <c r="AL103" s="22">
        <v>0</v>
      </c>
    </row>
    <row r="104" spans="1:38" x14ac:dyDescent="0.25">
      <c r="A104" s="22" t="s">
        <v>120</v>
      </c>
      <c r="B104" s="22" t="s">
        <v>292</v>
      </c>
      <c r="C104" s="22" t="s">
        <v>325</v>
      </c>
      <c r="D104" s="22" t="s">
        <v>326</v>
      </c>
      <c r="E104" s="22">
        <v>5728770</v>
      </c>
      <c r="F104" s="22"/>
      <c r="G104" s="22"/>
      <c r="H104" s="22">
        <v>488209</v>
      </c>
      <c r="I104" s="22"/>
      <c r="J104" s="22"/>
      <c r="K104" s="22"/>
      <c r="L104" s="22"/>
      <c r="M104" s="22">
        <v>6216979</v>
      </c>
      <c r="N104" s="22">
        <v>2538808</v>
      </c>
      <c r="O104" s="22">
        <v>7717759</v>
      </c>
      <c r="P104" s="22">
        <v>806231</v>
      </c>
      <c r="Q104" s="22"/>
      <c r="R104" s="22">
        <v>1706996</v>
      </c>
      <c r="S104" s="22">
        <v>154770</v>
      </c>
      <c r="T104" s="22">
        <v>19141543</v>
      </c>
      <c r="U104" s="22">
        <v>1374826</v>
      </c>
      <c r="V104" s="22"/>
      <c r="W104" s="22">
        <v>742442</v>
      </c>
      <c r="X104" s="22">
        <v>512420</v>
      </c>
      <c r="Y104" s="22">
        <v>226521</v>
      </c>
      <c r="Z104" s="22"/>
      <c r="AA104" s="22"/>
      <c r="AB104" s="22"/>
      <c r="AC104" s="22">
        <v>2856209</v>
      </c>
      <c r="AD104" s="22">
        <v>649588</v>
      </c>
      <c r="AE104" s="22">
        <v>481007</v>
      </c>
      <c r="AF104" s="22"/>
      <c r="AG104" s="22">
        <v>529142</v>
      </c>
      <c r="AH104" s="22">
        <v>263780</v>
      </c>
      <c r="AI104" s="22">
        <v>4779726</v>
      </c>
      <c r="AJ104" s="22"/>
      <c r="AK104" s="22"/>
      <c r="AL104" s="22"/>
    </row>
    <row r="105" spans="1:38" x14ac:dyDescent="0.25">
      <c r="A105" s="22" t="s">
        <v>120</v>
      </c>
      <c r="B105" s="22" t="s">
        <v>292</v>
      </c>
      <c r="C105" s="22" t="s">
        <v>327</v>
      </c>
      <c r="D105" s="22" t="s">
        <v>328</v>
      </c>
      <c r="E105" s="22">
        <v>436000</v>
      </c>
      <c r="F105" s="22">
        <v>0</v>
      </c>
      <c r="G105" s="22">
        <v>741810</v>
      </c>
      <c r="H105" s="22">
        <v>332719</v>
      </c>
      <c r="I105" s="22">
        <v>65787</v>
      </c>
      <c r="J105" s="22">
        <v>0</v>
      </c>
      <c r="K105" s="22">
        <v>320922</v>
      </c>
      <c r="L105" s="22">
        <v>0</v>
      </c>
      <c r="M105" s="22">
        <v>1897238</v>
      </c>
      <c r="N105" s="22">
        <v>0</v>
      </c>
      <c r="O105" s="22">
        <v>88050</v>
      </c>
      <c r="P105" s="22">
        <v>235770</v>
      </c>
      <c r="Q105" s="22">
        <v>0</v>
      </c>
      <c r="R105" s="22">
        <v>0</v>
      </c>
      <c r="S105" s="22">
        <v>128918</v>
      </c>
      <c r="T105" s="22">
        <v>2349976</v>
      </c>
      <c r="U105" s="22">
        <v>552449</v>
      </c>
      <c r="V105" s="22">
        <v>0</v>
      </c>
      <c r="W105" s="22">
        <v>390980</v>
      </c>
      <c r="X105" s="22">
        <v>206464</v>
      </c>
      <c r="Y105" s="22">
        <v>47166</v>
      </c>
      <c r="Z105" s="22">
        <v>0</v>
      </c>
      <c r="AA105" s="22">
        <v>77594</v>
      </c>
      <c r="AB105" s="22">
        <v>0</v>
      </c>
      <c r="AC105" s="22">
        <v>1274653</v>
      </c>
      <c r="AD105" s="22">
        <v>121899</v>
      </c>
      <c r="AE105" s="22">
        <v>178214</v>
      </c>
      <c r="AF105" s="22">
        <v>0</v>
      </c>
      <c r="AG105" s="22">
        <v>56011</v>
      </c>
      <c r="AH105" s="22">
        <v>29873</v>
      </c>
      <c r="AI105" s="22">
        <v>1660650</v>
      </c>
      <c r="AJ105" s="22">
        <v>0</v>
      </c>
      <c r="AK105" s="22">
        <v>0</v>
      </c>
      <c r="AL105" s="22">
        <v>0</v>
      </c>
    </row>
    <row r="106" spans="1:38" x14ac:dyDescent="0.25">
      <c r="A106" s="22" t="s">
        <v>120</v>
      </c>
      <c r="B106" s="22" t="s">
        <v>292</v>
      </c>
      <c r="C106" s="22" t="s">
        <v>329</v>
      </c>
      <c r="D106" s="22" t="s">
        <v>330</v>
      </c>
      <c r="E106" s="22">
        <v>2059278</v>
      </c>
      <c r="F106" s="22">
        <v>0</v>
      </c>
      <c r="G106" s="22">
        <v>15126</v>
      </c>
      <c r="H106" s="22">
        <v>2727</v>
      </c>
      <c r="I106" s="22">
        <v>495977</v>
      </c>
      <c r="J106" s="22">
        <v>0</v>
      </c>
      <c r="K106" s="22">
        <v>0</v>
      </c>
      <c r="L106" s="22">
        <v>0</v>
      </c>
      <c r="M106" s="22">
        <v>2573108</v>
      </c>
      <c r="N106" s="22">
        <v>792941</v>
      </c>
      <c r="O106" s="22">
        <v>168266</v>
      </c>
      <c r="P106" s="22">
        <v>139109</v>
      </c>
      <c r="Q106" s="22">
        <v>407179</v>
      </c>
      <c r="R106" s="22">
        <v>120111</v>
      </c>
      <c r="S106" s="22">
        <v>128143</v>
      </c>
      <c r="T106" s="22">
        <v>4328857</v>
      </c>
      <c r="U106" s="22">
        <v>397933</v>
      </c>
      <c r="V106" s="22">
        <v>0</v>
      </c>
      <c r="W106" s="22">
        <v>100010</v>
      </c>
      <c r="X106" s="22">
        <v>133970</v>
      </c>
      <c r="Y106" s="22">
        <v>31788</v>
      </c>
      <c r="Z106" s="22">
        <v>0</v>
      </c>
      <c r="AA106" s="22">
        <v>0</v>
      </c>
      <c r="AB106" s="22">
        <v>0</v>
      </c>
      <c r="AC106" s="22">
        <v>663701</v>
      </c>
      <c r="AD106" s="22">
        <v>147276</v>
      </c>
      <c r="AE106" s="22">
        <v>59010</v>
      </c>
      <c r="AF106" s="22">
        <v>0</v>
      </c>
      <c r="AG106" s="22">
        <v>12384</v>
      </c>
      <c r="AH106" s="22">
        <v>31119</v>
      </c>
      <c r="AI106" s="22">
        <v>913490</v>
      </c>
      <c r="AJ106" s="22">
        <v>0</v>
      </c>
      <c r="AK106" s="22">
        <v>0</v>
      </c>
      <c r="AL106" s="22">
        <v>0</v>
      </c>
    </row>
    <row r="107" spans="1:38" x14ac:dyDescent="0.25">
      <c r="A107" s="22" t="s">
        <v>120</v>
      </c>
      <c r="B107" s="22" t="s">
        <v>292</v>
      </c>
      <c r="C107" s="22" t="s">
        <v>331</v>
      </c>
      <c r="D107" s="22" t="s">
        <v>332</v>
      </c>
      <c r="E107" s="22">
        <v>0</v>
      </c>
      <c r="F107" s="22">
        <v>0</v>
      </c>
      <c r="G107" s="22">
        <v>91470</v>
      </c>
      <c r="H107" s="22">
        <v>135665</v>
      </c>
      <c r="I107" s="22">
        <v>0</v>
      </c>
      <c r="J107" s="22">
        <v>0</v>
      </c>
      <c r="K107" s="22">
        <v>0</v>
      </c>
      <c r="L107" s="22">
        <v>8522</v>
      </c>
      <c r="M107" s="22">
        <v>235657</v>
      </c>
      <c r="N107" s="22">
        <v>1431536</v>
      </c>
      <c r="O107" s="22">
        <v>184208</v>
      </c>
      <c r="P107" s="22">
        <v>244352</v>
      </c>
      <c r="Q107" s="22">
        <v>0</v>
      </c>
      <c r="R107" s="22">
        <v>18874</v>
      </c>
      <c r="S107" s="22">
        <v>24000</v>
      </c>
      <c r="T107" s="22">
        <v>2138627</v>
      </c>
      <c r="U107" s="22">
        <v>74714</v>
      </c>
      <c r="V107" s="22">
        <v>0</v>
      </c>
      <c r="W107" s="22">
        <v>26936</v>
      </c>
      <c r="X107" s="22">
        <v>19467</v>
      </c>
      <c r="Y107" s="22">
        <v>0</v>
      </c>
      <c r="Z107" s="22">
        <v>0</v>
      </c>
      <c r="AA107" s="22">
        <v>0</v>
      </c>
      <c r="AB107" s="22">
        <v>7542</v>
      </c>
      <c r="AC107" s="22">
        <v>128659</v>
      </c>
      <c r="AD107" s="22">
        <v>75345</v>
      </c>
      <c r="AE107" s="22">
        <v>49878</v>
      </c>
      <c r="AF107" s="22">
        <v>0</v>
      </c>
      <c r="AG107" s="22">
        <v>15677</v>
      </c>
      <c r="AH107" s="22">
        <v>26710</v>
      </c>
      <c r="AI107" s="22">
        <v>296269</v>
      </c>
      <c r="AJ107" s="22">
        <v>0</v>
      </c>
      <c r="AK107" s="22">
        <v>0</v>
      </c>
      <c r="AL107" s="22">
        <v>0</v>
      </c>
    </row>
    <row r="108" spans="1:38" x14ac:dyDescent="0.25">
      <c r="A108" s="22" t="s">
        <v>120</v>
      </c>
      <c r="B108" s="22" t="s">
        <v>292</v>
      </c>
      <c r="C108" s="22" t="s">
        <v>333</v>
      </c>
      <c r="D108" s="22" t="s">
        <v>334</v>
      </c>
      <c r="E108" s="22">
        <v>642195</v>
      </c>
      <c r="F108" s="22">
        <v>0</v>
      </c>
      <c r="G108" s="22">
        <v>777171</v>
      </c>
      <c r="H108" s="22">
        <v>899354</v>
      </c>
      <c r="I108" s="22">
        <v>0</v>
      </c>
      <c r="J108" s="22">
        <v>0</v>
      </c>
      <c r="K108" s="22">
        <v>0</v>
      </c>
      <c r="L108" s="22">
        <v>0</v>
      </c>
      <c r="M108" s="22">
        <v>2318720</v>
      </c>
      <c r="N108" s="22">
        <v>29177</v>
      </c>
      <c r="O108" s="22">
        <v>62440</v>
      </c>
      <c r="P108" s="22">
        <v>867387</v>
      </c>
      <c r="Q108" s="22">
        <v>12142</v>
      </c>
      <c r="R108" s="22">
        <v>755076</v>
      </c>
      <c r="S108" s="22">
        <v>1863566</v>
      </c>
      <c r="T108" s="22">
        <v>5908508</v>
      </c>
      <c r="U108" s="22">
        <v>1983480</v>
      </c>
      <c r="V108" s="22">
        <v>0</v>
      </c>
      <c r="W108" s="22">
        <v>432202</v>
      </c>
      <c r="X108" s="22">
        <v>312663</v>
      </c>
      <c r="Y108" s="22">
        <v>0</v>
      </c>
      <c r="Z108" s="22">
        <v>0</v>
      </c>
      <c r="AA108" s="22">
        <v>0</v>
      </c>
      <c r="AB108" s="22">
        <v>0</v>
      </c>
      <c r="AC108" s="22">
        <v>2728345</v>
      </c>
      <c r="AD108" s="22">
        <v>249126</v>
      </c>
      <c r="AE108" s="22">
        <v>239348</v>
      </c>
      <c r="AF108" s="22">
        <v>0</v>
      </c>
      <c r="AG108" s="22">
        <v>146007</v>
      </c>
      <c r="AH108" s="22">
        <v>263226</v>
      </c>
      <c r="AI108" s="22">
        <v>3626052</v>
      </c>
      <c r="AJ108" s="22">
        <v>0</v>
      </c>
      <c r="AK108" s="22">
        <v>0</v>
      </c>
      <c r="AL108" s="22">
        <v>0</v>
      </c>
    </row>
    <row r="109" spans="1:38" x14ac:dyDescent="0.25">
      <c r="A109" s="22" t="s">
        <v>120</v>
      </c>
      <c r="B109" s="22" t="s">
        <v>292</v>
      </c>
      <c r="C109" s="22" t="s">
        <v>335</v>
      </c>
      <c r="D109" s="22" t="s">
        <v>336</v>
      </c>
      <c r="E109" s="22">
        <v>0</v>
      </c>
      <c r="F109" s="22">
        <v>0</v>
      </c>
      <c r="G109" s="22">
        <v>5457216</v>
      </c>
      <c r="H109" s="22">
        <v>277614</v>
      </c>
      <c r="I109" s="22">
        <v>0</v>
      </c>
      <c r="J109" s="22">
        <v>0</v>
      </c>
      <c r="K109" s="22">
        <v>0</v>
      </c>
      <c r="L109" s="22">
        <v>0</v>
      </c>
      <c r="M109" s="22">
        <v>5734830</v>
      </c>
      <c r="N109" s="22">
        <v>349912</v>
      </c>
      <c r="O109" s="22">
        <v>15216</v>
      </c>
      <c r="P109" s="22">
        <v>28000</v>
      </c>
      <c r="Q109" s="22">
        <v>0</v>
      </c>
      <c r="R109" s="22">
        <v>0</v>
      </c>
      <c r="S109" s="22">
        <v>284895</v>
      </c>
      <c r="T109" s="22">
        <v>6412853</v>
      </c>
      <c r="U109" s="22">
        <v>523978</v>
      </c>
      <c r="V109" s="22">
        <v>0</v>
      </c>
      <c r="W109" s="22">
        <v>148810</v>
      </c>
      <c r="X109" s="22">
        <v>75275</v>
      </c>
      <c r="Y109" s="22">
        <v>20179</v>
      </c>
      <c r="Z109" s="22">
        <v>0</v>
      </c>
      <c r="AA109" s="22">
        <v>0</v>
      </c>
      <c r="AB109" s="22">
        <v>0</v>
      </c>
      <c r="AC109" s="22">
        <v>768242</v>
      </c>
      <c r="AD109" s="22">
        <v>235337</v>
      </c>
      <c r="AE109" s="22">
        <v>55585</v>
      </c>
      <c r="AF109" s="22">
        <v>0</v>
      </c>
      <c r="AG109" s="22">
        <v>29049</v>
      </c>
      <c r="AH109" s="22">
        <v>55495</v>
      </c>
      <c r="AI109" s="22">
        <v>1143708</v>
      </c>
      <c r="AJ109" s="22">
        <v>0</v>
      </c>
      <c r="AK109" s="22">
        <v>0</v>
      </c>
      <c r="AL109" s="22">
        <v>0</v>
      </c>
    </row>
    <row r="110" spans="1:38" x14ac:dyDescent="0.25">
      <c r="A110" s="22" t="s">
        <v>120</v>
      </c>
      <c r="B110" s="22" t="s">
        <v>292</v>
      </c>
      <c r="C110" s="22" t="s">
        <v>337</v>
      </c>
      <c r="D110" s="22" t="s">
        <v>338</v>
      </c>
      <c r="E110" s="22">
        <v>1140577</v>
      </c>
      <c r="F110" s="22">
        <v>0</v>
      </c>
      <c r="G110" s="22">
        <v>560731</v>
      </c>
      <c r="H110" s="22">
        <v>1354012</v>
      </c>
      <c r="I110" s="22">
        <v>475675</v>
      </c>
      <c r="J110" s="22">
        <v>0</v>
      </c>
      <c r="K110" s="22">
        <v>0</v>
      </c>
      <c r="L110" s="22">
        <v>0</v>
      </c>
      <c r="M110" s="22">
        <v>3530995</v>
      </c>
      <c r="N110" s="22">
        <v>900</v>
      </c>
      <c r="O110" s="22">
        <v>188043</v>
      </c>
      <c r="P110" s="22">
        <v>322261</v>
      </c>
      <c r="Q110" s="22">
        <v>142548</v>
      </c>
      <c r="R110" s="22">
        <v>266388</v>
      </c>
      <c r="S110" s="22">
        <v>207693</v>
      </c>
      <c r="T110" s="22">
        <v>4658828</v>
      </c>
      <c r="U110" s="22">
        <v>427626</v>
      </c>
      <c r="V110" s="22">
        <v>0</v>
      </c>
      <c r="W110" s="22">
        <v>284131</v>
      </c>
      <c r="X110" s="22">
        <v>423955</v>
      </c>
      <c r="Y110" s="22">
        <v>189884</v>
      </c>
      <c r="Z110" s="22">
        <v>4598</v>
      </c>
      <c r="AA110" s="22">
        <v>0</v>
      </c>
      <c r="AB110" s="22">
        <v>0</v>
      </c>
      <c r="AC110" s="22">
        <v>1330194</v>
      </c>
      <c r="AD110" s="22">
        <v>110583</v>
      </c>
      <c r="AE110" s="22">
        <v>72735</v>
      </c>
      <c r="AF110" s="22">
        <v>0</v>
      </c>
      <c r="AG110" s="22">
        <v>37358</v>
      </c>
      <c r="AH110" s="22">
        <v>187937</v>
      </c>
      <c r="AI110" s="22">
        <v>1738807</v>
      </c>
      <c r="AJ110" s="22">
        <v>0</v>
      </c>
      <c r="AK110" s="22">
        <v>0</v>
      </c>
      <c r="AL110" s="22">
        <v>0</v>
      </c>
    </row>
    <row r="111" spans="1:38" x14ac:dyDescent="0.25">
      <c r="A111" s="22" t="s">
        <v>120</v>
      </c>
      <c r="B111" s="22" t="s">
        <v>292</v>
      </c>
      <c r="C111" s="22" t="s">
        <v>339</v>
      </c>
      <c r="D111" s="22" t="s">
        <v>340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14362</v>
      </c>
      <c r="P111" s="22">
        <v>35605</v>
      </c>
      <c r="Q111" s="22">
        <v>198000</v>
      </c>
      <c r="R111" s="22">
        <v>0</v>
      </c>
      <c r="S111" s="22">
        <v>260939</v>
      </c>
      <c r="T111" s="22">
        <v>508906</v>
      </c>
      <c r="U111" s="22">
        <v>180637</v>
      </c>
      <c r="V111" s="22">
        <v>0</v>
      </c>
      <c r="W111" s="22">
        <v>61135</v>
      </c>
      <c r="X111" s="22">
        <v>11031</v>
      </c>
      <c r="Y111" s="22">
        <v>0</v>
      </c>
      <c r="Z111" s="22">
        <v>0</v>
      </c>
      <c r="AA111" s="22">
        <v>0</v>
      </c>
      <c r="AB111" s="22">
        <v>0</v>
      </c>
      <c r="AC111" s="22">
        <v>252803</v>
      </c>
      <c r="AD111" s="22">
        <v>39683</v>
      </c>
      <c r="AE111" s="22">
        <v>26549</v>
      </c>
      <c r="AF111" s="22">
        <v>0</v>
      </c>
      <c r="AG111" s="22">
        <v>260</v>
      </c>
      <c r="AH111" s="22">
        <v>29557</v>
      </c>
      <c r="AI111" s="22">
        <v>348852</v>
      </c>
      <c r="AJ111" s="22">
        <v>0</v>
      </c>
      <c r="AK111" s="22">
        <v>0</v>
      </c>
      <c r="AL111" s="22">
        <v>0</v>
      </c>
    </row>
    <row r="112" spans="1:38" x14ac:dyDescent="0.25">
      <c r="A112" s="22" t="s">
        <v>120</v>
      </c>
      <c r="B112" s="22" t="s">
        <v>292</v>
      </c>
      <c r="C112" s="22" t="s">
        <v>341</v>
      </c>
      <c r="D112" s="22" t="s">
        <v>342</v>
      </c>
      <c r="E112" s="22">
        <v>9487186</v>
      </c>
      <c r="F112" s="22"/>
      <c r="G112" s="22">
        <v>6466027</v>
      </c>
      <c r="H112" s="22">
        <v>4553428</v>
      </c>
      <c r="I112" s="22">
        <v>6434647</v>
      </c>
      <c r="J112" s="22"/>
      <c r="K112" s="22"/>
      <c r="L112" s="22"/>
      <c r="M112" s="22">
        <v>26941288</v>
      </c>
      <c r="N112" s="22">
        <v>6440141</v>
      </c>
      <c r="O112" s="22">
        <v>6508622</v>
      </c>
      <c r="P112" s="22">
        <v>509497</v>
      </c>
      <c r="Q112" s="22">
        <v>906000</v>
      </c>
      <c r="R112" s="22">
        <v>773844</v>
      </c>
      <c r="S112" s="22">
        <v>88219</v>
      </c>
      <c r="T112" s="22">
        <v>42167611</v>
      </c>
      <c r="U112" s="22">
        <v>959400</v>
      </c>
      <c r="V112" s="22"/>
      <c r="W112" s="22">
        <v>1072644</v>
      </c>
      <c r="X112" s="22">
        <v>321514</v>
      </c>
      <c r="Y112" s="22">
        <v>287302</v>
      </c>
      <c r="Z112" s="22"/>
      <c r="AA112" s="22"/>
      <c r="AB112" s="22"/>
      <c r="AC112" s="22">
        <v>2640860</v>
      </c>
      <c r="AD112" s="22">
        <v>1030263</v>
      </c>
      <c r="AE112" s="22">
        <v>330539</v>
      </c>
      <c r="AF112" s="22"/>
      <c r="AG112" s="22">
        <v>219840</v>
      </c>
      <c r="AH112" s="22">
        <v>237387</v>
      </c>
      <c r="AI112" s="22">
        <v>4458889</v>
      </c>
      <c r="AJ112" s="22"/>
      <c r="AK112" s="22"/>
      <c r="AL112" s="22"/>
    </row>
    <row r="113" spans="1:38" x14ac:dyDescent="0.25">
      <c r="A113" s="22" t="s">
        <v>120</v>
      </c>
      <c r="B113" s="22" t="s">
        <v>292</v>
      </c>
      <c r="C113" s="22" t="s">
        <v>343</v>
      </c>
      <c r="D113" s="22" t="s">
        <v>344</v>
      </c>
      <c r="E113" s="22">
        <v>46563</v>
      </c>
      <c r="F113" s="22">
        <v>0</v>
      </c>
      <c r="G113" s="22">
        <v>22792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69355</v>
      </c>
      <c r="N113" s="22">
        <v>0</v>
      </c>
      <c r="O113" s="22">
        <v>168633</v>
      </c>
      <c r="P113" s="22">
        <v>155435</v>
      </c>
      <c r="Q113" s="22">
        <v>5546</v>
      </c>
      <c r="R113" s="22">
        <v>0</v>
      </c>
      <c r="S113" s="22">
        <v>20670</v>
      </c>
      <c r="T113" s="22">
        <v>419639</v>
      </c>
      <c r="U113" s="22">
        <v>242857</v>
      </c>
      <c r="V113" s="22">
        <v>0</v>
      </c>
      <c r="W113" s="22">
        <v>35948</v>
      </c>
      <c r="X113" s="22">
        <v>4854</v>
      </c>
      <c r="Y113" s="22">
        <v>420</v>
      </c>
      <c r="Z113" s="22">
        <v>0</v>
      </c>
      <c r="AA113" s="22">
        <v>0</v>
      </c>
      <c r="AB113" s="22">
        <v>0</v>
      </c>
      <c r="AC113" s="22">
        <v>284079</v>
      </c>
      <c r="AD113" s="22">
        <v>11700</v>
      </c>
      <c r="AE113" s="22">
        <v>53219</v>
      </c>
      <c r="AF113" s="22">
        <v>0</v>
      </c>
      <c r="AG113" s="22">
        <v>18549</v>
      </c>
      <c r="AH113" s="22">
        <v>29588</v>
      </c>
      <c r="AI113" s="22">
        <v>397135</v>
      </c>
      <c r="AJ113" s="22">
        <v>0</v>
      </c>
      <c r="AK113" s="22">
        <v>0</v>
      </c>
      <c r="AL113" s="22">
        <v>0</v>
      </c>
    </row>
    <row r="114" spans="1:38" x14ac:dyDescent="0.25">
      <c r="A114" s="22" t="s">
        <v>120</v>
      </c>
      <c r="B114" s="22" t="s">
        <v>292</v>
      </c>
      <c r="C114" s="22" t="s">
        <v>345</v>
      </c>
      <c r="D114" s="22" t="s">
        <v>346</v>
      </c>
      <c r="E114" s="22">
        <v>1468850</v>
      </c>
      <c r="F114" s="22">
        <v>0</v>
      </c>
      <c r="G114" s="22">
        <v>435431</v>
      </c>
      <c r="H114" s="22">
        <v>254249</v>
      </c>
      <c r="I114" s="22">
        <v>344183</v>
      </c>
      <c r="J114" s="22">
        <v>0</v>
      </c>
      <c r="K114" s="22">
        <v>0</v>
      </c>
      <c r="L114" s="22">
        <v>0</v>
      </c>
      <c r="M114" s="22">
        <v>2502713</v>
      </c>
      <c r="N114" s="22">
        <v>198323</v>
      </c>
      <c r="O114" s="22">
        <v>0</v>
      </c>
      <c r="P114" s="22">
        <v>108542</v>
      </c>
      <c r="Q114" s="22">
        <v>0</v>
      </c>
      <c r="R114" s="22">
        <v>59236</v>
      </c>
      <c r="S114" s="22">
        <v>285314</v>
      </c>
      <c r="T114" s="22">
        <v>3154128</v>
      </c>
      <c r="U114" s="22">
        <v>311844</v>
      </c>
      <c r="V114" s="22">
        <v>0</v>
      </c>
      <c r="W114" s="22">
        <v>70610</v>
      </c>
      <c r="X114" s="22">
        <v>131829</v>
      </c>
      <c r="Y114" s="22">
        <v>25382</v>
      </c>
      <c r="Z114" s="22">
        <v>0</v>
      </c>
      <c r="AA114" s="22">
        <v>0</v>
      </c>
      <c r="AB114" s="22">
        <v>0</v>
      </c>
      <c r="AC114" s="22">
        <v>539665</v>
      </c>
      <c r="AD114" s="22">
        <v>49837</v>
      </c>
      <c r="AE114" s="22">
        <v>108057</v>
      </c>
      <c r="AF114" s="22">
        <v>0</v>
      </c>
      <c r="AG114" s="22">
        <v>53326</v>
      </c>
      <c r="AH114" s="22">
        <v>45885</v>
      </c>
      <c r="AI114" s="22">
        <v>796770</v>
      </c>
      <c r="AJ114" s="22">
        <v>0</v>
      </c>
      <c r="AK114" s="22">
        <v>0</v>
      </c>
      <c r="AL114" s="22">
        <v>0</v>
      </c>
    </row>
    <row r="115" spans="1:38" x14ac:dyDescent="0.25">
      <c r="A115" s="22" t="s">
        <v>120</v>
      </c>
      <c r="B115" s="22" t="s">
        <v>292</v>
      </c>
      <c r="C115" s="22" t="s">
        <v>347</v>
      </c>
      <c r="D115" s="22" t="s">
        <v>348</v>
      </c>
      <c r="E115" s="22">
        <v>0</v>
      </c>
      <c r="F115" s="22">
        <v>0</v>
      </c>
      <c r="G115" s="22">
        <v>521639</v>
      </c>
      <c r="H115" s="22">
        <v>270030</v>
      </c>
      <c r="I115" s="22">
        <v>0</v>
      </c>
      <c r="J115" s="22">
        <v>0</v>
      </c>
      <c r="K115" s="22">
        <v>0</v>
      </c>
      <c r="L115" s="22">
        <v>0</v>
      </c>
      <c r="M115" s="22">
        <v>791669</v>
      </c>
      <c r="N115" s="22">
        <v>0</v>
      </c>
      <c r="O115" s="22">
        <v>66627</v>
      </c>
      <c r="P115" s="22">
        <v>55300</v>
      </c>
      <c r="Q115" s="22">
        <v>0</v>
      </c>
      <c r="R115" s="22">
        <v>181989</v>
      </c>
      <c r="S115" s="22">
        <v>45000</v>
      </c>
      <c r="T115" s="22">
        <v>1140585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</row>
    <row r="116" spans="1:38" x14ac:dyDescent="0.25">
      <c r="A116" s="22" t="s">
        <v>120</v>
      </c>
      <c r="B116" s="22" t="s">
        <v>292</v>
      </c>
      <c r="C116" s="22" t="s">
        <v>349</v>
      </c>
      <c r="D116" s="22" t="s">
        <v>350</v>
      </c>
      <c r="E116" s="22">
        <v>1624499</v>
      </c>
      <c r="F116" s="22">
        <v>0</v>
      </c>
      <c r="G116" s="22">
        <v>447200</v>
      </c>
      <c r="H116" s="22">
        <v>0</v>
      </c>
      <c r="I116" s="22">
        <v>0</v>
      </c>
      <c r="J116" s="22">
        <v>0</v>
      </c>
      <c r="K116" s="22">
        <v>0</v>
      </c>
      <c r="L116" s="22">
        <v>137940</v>
      </c>
      <c r="M116" s="22">
        <v>2209639</v>
      </c>
      <c r="N116" s="22">
        <v>0</v>
      </c>
      <c r="O116" s="22">
        <v>755639</v>
      </c>
      <c r="P116" s="22">
        <v>238674</v>
      </c>
      <c r="Q116" s="22">
        <v>0</v>
      </c>
      <c r="R116" s="22">
        <v>686285</v>
      </c>
      <c r="S116" s="22">
        <v>66889</v>
      </c>
      <c r="T116" s="22">
        <v>3957126</v>
      </c>
      <c r="U116" s="22">
        <v>671456</v>
      </c>
      <c r="V116" s="22">
        <v>0</v>
      </c>
      <c r="W116" s="22">
        <v>123074</v>
      </c>
      <c r="X116" s="22">
        <v>99629</v>
      </c>
      <c r="Y116" s="22">
        <v>0</v>
      </c>
      <c r="Z116" s="22">
        <v>0</v>
      </c>
      <c r="AA116" s="22">
        <v>0</v>
      </c>
      <c r="AB116" s="22">
        <v>65987</v>
      </c>
      <c r="AC116" s="22">
        <v>960146</v>
      </c>
      <c r="AD116" s="22">
        <v>131842</v>
      </c>
      <c r="AE116" s="22">
        <v>171588</v>
      </c>
      <c r="AF116" s="22">
        <v>0</v>
      </c>
      <c r="AG116" s="22">
        <v>93064</v>
      </c>
      <c r="AH116" s="22">
        <v>80467</v>
      </c>
      <c r="AI116" s="22">
        <v>1437107</v>
      </c>
      <c r="AJ116" s="22">
        <v>0</v>
      </c>
      <c r="AK116" s="22">
        <v>0</v>
      </c>
      <c r="AL116" s="22">
        <v>0</v>
      </c>
    </row>
    <row r="117" spans="1:38" x14ac:dyDescent="0.25">
      <c r="A117" s="22" t="s">
        <v>120</v>
      </c>
      <c r="B117" s="22" t="s">
        <v>292</v>
      </c>
      <c r="C117" s="22" t="s">
        <v>351</v>
      </c>
      <c r="D117" s="22" t="s">
        <v>352</v>
      </c>
      <c r="E117" s="22">
        <v>971901</v>
      </c>
      <c r="F117" s="22">
        <v>0</v>
      </c>
      <c r="G117" s="22">
        <v>32574</v>
      </c>
      <c r="H117" s="22">
        <v>77723</v>
      </c>
      <c r="I117" s="22">
        <v>307791</v>
      </c>
      <c r="J117" s="22">
        <v>0</v>
      </c>
      <c r="K117" s="22">
        <v>0</v>
      </c>
      <c r="L117" s="22">
        <v>0</v>
      </c>
      <c r="M117" s="22">
        <v>1389989</v>
      </c>
      <c r="N117" s="22">
        <v>0</v>
      </c>
      <c r="O117" s="22">
        <v>128014</v>
      </c>
      <c r="P117" s="22">
        <v>414817</v>
      </c>
      <c r="Q117" s="22">
        <v>0</v>
      </c>
      <c r="R117" s="22">
        <v>288972</v>
      </c>
      <c r="S117" s="22">
        <v>0</v>
      </c>
      <c r="T117" s="22">
        <v>2221792</v>
      </c>
      <c r="U117" s="22">
        <v>535462</v>
      </c>
      <c r="V117" s="22">
        <v>0</v>
      </c>
      <c r="W117" s="22">
        <v>99804</v>
      </c>
      <c r="X117" s="22">
        <v>189222</v>
      </c>
      <c r="Y117" s="22">
        <v>30147</v>
      </c>
      <c r="Z117" s="22">
        <v>0</v>
      </c>
      <c r="AA117" s="22">
        <v>0</v>
      </c>
      <c r="AB117" s="22">
        <v>0</v>
      </c>
      <c r="AC117" s="22">
        <v>854635</v>
      </c>
      <c r="AD117" s="22">
        <v>151966</v>
      </c>
      <c r="AE117" s="22">
        <v>149855</v>
      </c>
      <c r="AF117" s="22">
        <v>0</v>
      </c>
      <c r="AG117" s="22">
        <v>58164</v>
      </c>
      <c r="AH117" s="22">
        <v>62514</v>
      </c>
      <c r="AI117" s="22">
        <v>1277134</v>
      </c>
      <c r="AJ117" s="22">
        <v>0</v>
      </c>
      <c r="AK117" s="22">
        <v>0</v>
      </c>
      <c r="AL117" s="22">
        <v>0</v>
      </c>
    </row>
    <row r="118" spans="1:38" x14ac:dyDescent="0.25">
      <c r="A118" s="22" t="s">
        <v>120</v>
      </c>
      <c r="B118" s="22" t="s">
        <v>292</v>
      </c>
      <c r="C118" s="22" t="s">
        <v>353</v>
      </c>
      <c r="D118" s="22" t="s">
        <v>354</v>
      </c>
      <c r="E118" s="22">
        <v>5180337</v>
      </c>
      <c r="F118" s="22">
        <v>0</v>
      </c>
      <c r="G118" s="22">
        <v>596270</v>
      </c>
      <c r="H118" s="22">
        <v>2517264</v>
      </c>
      <c r="I118" s="22">
        <v>0</v>
      </c>
      <c r="J118" s="22">
        <v>0</v>
      </c>
      <c r="K118" s="22">
        <v>0</v>
      </c>
      <c r="L118" s="22">
        <v>0</v>
      </c>
      <c r="M118" s="22">
        <v>8293871</v>
      </c>
      <c r="N118" s="22">
        <v>0</v>
      </c>
      <c r="O118" s="22">
        <v>2017299</v>
      </c>
      <c r="P118" s="22">
        <v>664335</v>
      </c>
      <c r="Q118" s="22">
        <v>0</v>
      </c>
      <c r="R118" s="22">
        <v>0</v>
      </c>
      <c r="S118" s="22">
        <v>0</v>
      </c>
      <c r="T118" s="22">
        <v>10975505</v>
      </c>
      <c r="U118" s="22">
        <v>1437192</v>
      </c>
      <c r="V118" s="22">
        <v>0</v>
      </c>
      <c r="W118" s="22">
        <v>465552</v>
      </c>
      <c r="X118" s="22">
        <v>413854</v>
      </c>
      <c r="Y118" s="22">
        <v>0</v>
      </c>
      <c r="Z118" s="22">
        <v>0</v>
      </c>
      <c r="AA118" s="22">
        <v>0</v>
      </c>
      <c r="AB118" s="22">
        <v>0</v>
      </c>
      <c r="AC118" s="22">
        <v>2316598</v>
      </c>
      <c r="AD118" s="22">
        <v>585436</v>
      </c>
      <c r="AE118" s="22">
        <v>208740</v>
      </c>
      <c r="AF118" s="22">
        <v>0</v>
      </c>
      <c r="AG118" s="22">
        <v>0</v>
      </c>
      <c r="AH118" s="22">
        <v>56825</v>
      </c>
      <c r="AI118" s="22">
        <v>3167599</v>
      </c>
      <c r="AJ118" s="22">
        <v>0</v>
      </c>
      <c r="AK118" s="22">
        <v>0</v>
      </c>
      <c r="AL118" s="22">
        <v>0</v>
      </c>
    </row>
    <row r="119" spans="1:38" x14ac:dyDescent="0.25">
      <c r="A119" s="22" t="s">
        <v>120</v>
      </c>
      <c r="B119" s="22" t="s">
        <v>292</v>
      </c>
      <c r="C119" s="22" t="s">
        <v>355</v>
      </c>
      <c r="D119" s="22" t="s">
        <v>356</v>
      </c>
      <c r="E119" s="22">
        <v>26969</v>
      </c>
      <c r="F119" s="22"/>
      <c r="G119" s="22">
        <v>2160936</v>
      </c>
      <c r="H119" s="22"/>
      <c r="I119" s="22"/>
      <c r="J119" s="22"/>
      <c r="K119" s="22"/>
      <c r="L119" s="22"/>
      <c r="M119" s="22">
        <v>2187905</v>
      </c>
      <c r="N119" s="22">
        <v>8922107</v>
      </c>
      <c r="O119" s="22">
        <v>3723471</v>
      </c>
      <c r="P119" s="22">
        <v>420454</v>
      </c>
      <c r="Q119" s="22">
        <v>508188</v>
      </c>
      <c r="R119" s="22">
        <v>120957</v>
      </c>
      <c r="S119" s="22">
        <v>208909</v>
      </c>
      <c r="T119" s="22">
        <v>16091991</v>
      </c>
      <c r="U119" s="22">
        <v>763818</v>
      </c>
      <c r="V119" s="22"/>
      <c r="W119" s="22">
        <v>1065281</v>
      </c>
      <c r="X119" s="22">
        <v>320243</v>
      </c>
      <c r="Y119" s="22"/>
      <c r="Z119" s="22"/>
      <c r="AA119" s="22"/>
      <c r="AB119" s="22"/>
      <c r="AC119" s="22">
        <v>2149342</v>
      </c>
      <c r="AD119" s="22">
        <v>251951</v>
      </c>
      <c r="AE119" s="22">
        <v>344743</v>
      </c>
      <c r="AF119" s="22"/>
      <c r="AG119" s="22">
        <v>153194</v>
      </c>
      <c r="AH119" s="22">
        <v>116164</v>
      </c>
      <c r="AI119" s="22">
        <v>3015394</v>
      </c>
      <c r="AJ119" s="22"/>
      <c r="AK119" s="22"/>
      <c r="AL119" s="22"/>
    </row>
    <row r="120" spans="1:38" x14ac:dyDescent="0.25">
      <c r="A120" s="22" t="s">
        <v>120</v>
      </c>
      <c r="B120" s="22" t="s">
        <v>292</v>
      </c>
      <c r="C120" s="22" t="s">
        <v>357</v>
      </c>
      <c r="D120" s="22" t="s">
        <v>358</v>
      </c>
      <c r="E120" s="22">
        <v>0</v>
      </c>
      <c r="F120" s="22">
        <v>0</v>
      </c>
      <c r="G120" s="22">
        <v>11964</v>
      </c>
      <c r="H120" s="22">
        <v>61129</v>
      </c>
      <c r="I120" s="22">
        <v>0</v>
      </c>
      <c r="J120" s="22">
        <v>0</v>
      </c>
      <c r="K120" s="22">
        <v>0</v>
      </c>
      <c r="L120" s="22">
        <v>0</v>
      </c>
      <c r="M120" s="22">
        <v>73093</v>
      </c>
      <c r="N120" s="22">
        <v>0</v>
      </c>
      <c r="O120" s="22">
        <v>0</v>
      </c>
      <c r="P120" s="22">
        <v>34721</v>
      </c>
      <c r="Q120" s="22">
        <v>0</v>
      </c>
      <c r="R120" s="22">
        <v>0</v>
      </c>
      <c r="S120" s="22">
        <v>26178</v>
      </c>
      <c r="T120" s="22">
        <v>133992</v>
      </c>
      <c r="U120" s="22">
        <v>28838</v>
      </c>
      <c r="V120" s="22">
        <v>0</v>
      </c>
      <c r="W120" s="22">
        <v>47969</v>
      </c>
      <c r="X120" s="22">
        <v>25592</v>
      </c>
      <c r="Y120" s="22">
        <v>4213</v>
      </c>
      <c r="Z120" s="22">
        <v>0</v>
      </c>
      <c r="AA120" s="22">
        <v>0</v>
      </c>
      <c r="AB120" s="22">
        <v>0</v>
      </c>
      <c r="AC120" s="22">
        <v>106612</v>
      </c>
      <c r="AD120" s="22">
        <v>64938</v>
      </c>
      <c r="AE120" s="22">
        <v>48511</v>
      </c>
      <c r="AF120" s="22">
        <v>0</v>
      </c>
      <c r="AG120" s="22">
        <v>0</v>
      </c>
      <c r="AH120" s="22">
        <v>7416</v>
      </c>
      <c r="AI120" s="22">
        <v>227477</v>
      </c>
      <c r="AJ120" s="22">
        <v>0</v>
      </c>
      <c r="AK120" s="22">
        <v>0</v>
      </c>
      <c r="AL120" s="22">
        <v>0</v>
      </c>
    </row>
    <row r="121" spans="1:38" x14ac:dyDescent="0.25">
      <c r="A121" s="22" t="s">
        <v>120</v>
      </c>
      <c r="B121" s="22" t="s">
        <v>292</v>
      </c>
      <c r="C121" s="22" t="s">
        <v>359</v>
      </c>
      <c r="D121" s="22" t="s">
        <v>360</v>
      </c>
      <c r="E121" s="22">
        <v>3357842</v>
      </c>
      <c r="F121" s="22">
        <v>0</v>
      </c>
      <c r="G121" s="22">
        <v>4692639</v>
      </c>
      <c r="H121" s="22">
        <v>50806</v>
      </c>
      <c r="I121" s="22">
        <v>0</v>
      </c>
      <c r="J121" s="22">
        <v>0</v>
      </c>
      <c r="K121" s="22">
        <v>0</v>
      </c>
      <c r="L121" s="22">
        <v>0</v>
      </c>
      <c r="M121" s="22">
        <v>8101287</v>
      </c>
      <c r="N121" s="22">
        <v>286615</v>
      </c>
      <c r="O121" s="22">
        <v>434979</v>
      </c>
      <c r="P121" s="22">
        <v>230423</v>
      </c>
      <c r="Q121" s="22">
        <v>0</v>
      </c>
      <c r="R121" s="22">
        <v>211111</v>
      </c>
      <c r="S121" s="22">
        <v>672568</v>
      </c>
      <c r="T121" s="22">
        <v>9936983</v>
      </c>
      <c r="U121" s="22">
        <v>737089</v>
      </c>
      <c r="V121" s="22">
        <v>0</v>
      </c>
      <c r="W121" s="22">
        <v>122319</v>
      </c>
      <c r="X121" s="22">
        <v>303392</v>
      </c>
      <c r="Y121" s="22">
        <v>9871</v>
      </c>
      <c r="Z121" s="22">
        <v>0</v>
      </c>
      <c r="AA121" s="22">
        <v>0</v>
      </c>
      <c r="AB121" s="22">
        <v>0</v>
      </c>
      <c r="AC121" s="22">
        <v>1172671</v>
      </c>
      <c r="AD121" s="22">
        <v>148918</v>
      </c>
      <c r="AE121" s="22">
        <v>255685</v>
      </c>
      <c r="AF121" s="22">
        <v>0</v>
      </c>
      <c r="AG121" s="22">
        <v>197424</v>
      </c>
      <c r="AH121" s="22">
        <v>126613</v>
      </c>
      <c r="AI121" s="22">
        <v>1901311</v>
      </c>
      <c r="AJ121" s="22">
        <v>0</v>
      </c>
      <c r="AK121" s="22">
        <v>0</v>
      </c>
      <c r="AL121" s="22">
        <v>0</v>
      </c>
    </row>
    <row r="122" spans="1:38" x14ac:dyDescent="0.25">
      <c r="A122" s="22" t="s">
        <v>120</v>
      </c>
      <c r="B122" s="22" t="s">
        <v>292</v>
      </c>
      <c r="C122" s="22" t="s">
        <v>361</v>
      </c>
      <c r="D122" s="22" t="s">
        <v>362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1252712</v>
      </c>
      <c r="O122" s="22">
        <v>0</v>
      </c>
      <c r="P122" s="22">
        <v>52904</v>
      </c>
      <c r="Q122" s="22">
        <v>0</v>
      </c>
      <c r="R122" s="22">
        <v>0</v>
      </c>
      <c r="S122" s="22">
        <v>137207</v>
      </c>
      <c r="T122" s="22">
        <v>1442823</v>
      </c>
      <c r="U122" s="22">
        <v>204220</v>
      </c>
      <c r="V122" s="22">
        <v>0</v>
      </c>
      <c r="W122" s="22">
        <v>68573</v>
      </c>
      <c r="X122" s="22">
        <v>42555</v>
      </c>
      <c r="Y122" s="22">
        <v>39790</v>
      </c>
      <c r="Z122" s="22">
        <v>0</v>
      </c>
      <c r="AA122" s="22">
        <v>0</v>
      </c>
      <c r="AB122" s="22">
        <v>0</v>
      </c>
      <c r="AC122" s="22">
        <v>355138</v>
      </c>
      <c r="AD122" s="22">
        <v>13111</v>
      </c>
      <c r="AE122" s="22">
        <v>47911</v>
      </c>
      <c r="AF122" s="22">
        <v>0</v>
      </c>
      <c r="AG122" s="22">
        <v>14034</v>
      </c>
      <c r="AH122" s="22">
        <v>28548</v>
      </c>
      <c r="AI122" s="22">
        <v>458742</v>
      </c>
      <c r="AJ122" s="22">
        <v>0</v>
      </c>
      <c r="AK122" s="22">
        <v>0</v>
      </c>
      <c r="AL122" s="22">
        <v>0</v>
      </c>
    </row>
    <row r="123" spans="1:38" x14ac:dyDescent="0.25">
      <c r="A123" s="22" t="s">
        <v>120</v>
      </c>
      <c r="B123" s="22" t="s">
        <v>292</v>
      </c>
      <c r="C123" s="22" t="s">
        <v>363</v>
      </c>
      <c r="D123" s="22" t="s">
        <v>364</v>
      </c>
      <c r="E123" s="22">
        <v>224702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224702</v>
      </c>
      <c r="N123" s="22">
        <v>0</v>
      </c>
      <c r="O123" s="22">
        <v>1991950</v>
      </c>
      <c r="P123" s="22">
        <v>45813</v>
      </c>
      <c r="Q123" s="22">
        <v>0</v>
      </c>
      <c r="R123" s="22">
        <v>0</v>
      </c>
      <c r="S123" s="22">
        <v>0</v>
      </c>
      <c r="T123" s="22">
        <v>2262465</v>
      </c>
      <c r="U123" s="22">
        <v>321181</v>
      </c>
      <c r="V123" s="22">
        <v>0</v>
      </c>
      <c r="W123" s="22">
        <v>116013</v>
      </c>
      <c r="X123" s="22">
        <v>85711</v>
      </c>
      <c r="Y123" s="22">
        <v>10234</v>
      </c>
      <c r="Z123" s="22">
        <v>0</v>
      </c>
      <c r="AA123" s="22">
        <v>0</v>
      </c>
      <c r="AB123" s="22">
        <v>0</v>
      </c>
      <c r="AC123" s="22">
        <v>533139</v>
      </c>
      <c r="AD123" s="22">
        <v>310212</v>
      </c>
      <c r="AE123" s="22">
        <v>140388</v>
      </c>
      <c r="AF123" s="22">
        <v>0</v>
      </c>
      <c r="AG123" s="22">
        <v>0</v>
      </c>
      <c r="AH123" s="22">
        <v>45354</v>
      </c>
      <c r="AI123" s="22">
        <v>1029093</v>
      </c>
      <c r="AJ123" s="22">
        <v>0</v>
      </c>
      <c r="AK123" s="22">
        <v>0</v>
      </c>
      <c r="AL123" s="22">
        <v>0</v>
      </c>
    </row>
    <row r="124" spans="1:38" x14ac:dyDescent="0.25">
      <c r="A124" s="22" t="s">
        <v>120</v>
      </c>
      <c r="B124" s="22" t="s">
        <v>292</v>
      </c>
      <c r="C124" s="22" t="s">
        <v>365</v>
      </c>
      <c r="D124" s="22" t="s">
        <v>366</v>
      </c>
      <c r="E124" s="22">
        <v>61153</v>
      </c>
      <c r="F124" s="22">
        <v>0</v>
      </c>
      <c r="G124" s="22">
        <v>127690</v>
      </c>
      <c r="H124" s="22">
        <v>104485</v>
      </c>
      <c r="I124" s="22">
        <v>0</v>
      </c>
      <c r="J124" s="22">
        <v>0</v>
      </c>
      <c r="K124" s="22">
        <v>0</v>
      </c>
      <c r="L124" s="22">
        <v>0</v>
      </c>
      <c r="M124" s="22">
        <v>293328</v>
      </c>
      <c r="N124" s="22">
        <v>0</v>
      </c>
      <c r="O124" s="22">
        <v>368519</v>
      </c>
      <c r="P124" s="22">
        <v>32837</v>
      </c>
      <c r="Q124" s="22">
        <v>9900</v>
      </c>
      <c r="R124" s="22">
        <v>0</v>
      </c>
      <c r="S124" s="22">
        <v>0</v>
      </c>
      <c r="T124" s="22">
        <v>704584</v>
      </c>
      <c r="U124" s="22">
        <v>88533</v>
      </c>
      <c r="V124" s="22">
        <v>0</v>
      </c>
      <c r="W124" s="22">
        <v>31478</v>
      </c>
      <c r="X124" s="22">
        <v>66394</v>
      </c>
      <c r="Y124" s="22">
        <v>11138</v>
      </c>
      <c r="Z124" s="22">
        <v>0</v>
      </c>
      <c r="AA124" s="22">
        <v>0</v>
      </c>
      <c r="AB124" s="22">
        <v>0</v>
      </c>
      <c r="AC124" s="22">
        <v>197543</v>
      </c>
      <c r="AD124" s="22">
        <v>112862</v>
      </c>
      <c r="AE124" s="22">
        <v>47376</v>
      </c>
      <c r="AF124" s="22">
        <v>0</v>
      </c>
      <c r="AG124" s="22">
        <v>4174</v>
      </c>
      <c r="AH124" s="22">
        <v>4500</v>
      </c>
      <c r="AI124" s="22">
        <v>366455</v>
      </c>
      <c r="AJ124" s="22">
        <v>0</v>
      </c>
      <c r="AK124" s="22">
        <v>0</v>
      </c>
      <c r="AL124" s="22">
        <v>0</v>
      </c>
    </row>
    <row r="125" spans="1:38" x14ac:dyDescent="0.25">
      <c r="A125" s="22" t="s">
        <v>120</v>
      </c>
      <c r="B125" s="22" t="s">
        <v>292</v>
      </c>
      <c r="C125" s="22" t="s">
        <v>367</v>
      </c>
      <c r="D125" s="22" t="s">
        <v>368</v>
      </c>
      <c r="E125" s="22">
        <v>557319</v>
      </c>
      <c r="F125" s="22">
        <v>0</v>
      </c>
      <c r="G125" s="22">
        <v>0</v>
      </c>
      <c r="H125" s="22">
        <v>0</v>
      </c>
      <c r="I125" s="22">
        <v>322414</v>
      </c>
      <c r="J125" s="22">
        <v>0</v>
      </c>
      <c r="K125" s="22">
        <v>45714</v>
      </c>
      <c r="L125" s="22">
        <v>0</v>
      </c>
      <c r="M125" s="22">
        <v>925447</v>
      </c>
      <c r="N125" s="22">
        <v>3511857</v>
      </c>
      <c r="O125" s="22">
        <v>16980</v>
      </c>
      <c r="P125" s="22">
        <v>152694</v>
      </c>
      <c r="Q125" s="22">
        <v>0</v>
      </c>
      <c r="R125" s="22">
        <v>337566</v>
      </c>
      <c r="S125" s="22">
        <v>49980</v>
      </c>
      <c r="T125" s="22">
        <v>4994524</v>
      </c>
      <c r="U125" s="22">
        <v>203676</v>
      </c>
      <c r="V125" s="22">
        <v>0</v>
      </c>
      <c r="W125" s="22">
        <v>49011</v>
      </c>
      <c r="X125" s="22">
        <v>26252</v>
      </c>
      <c r="Y125" s="22">
        <v>18332</v>
      </c>
      <c r="Z125" s="22">
        <v>0</v>
      </c>
      <c r="AA125" s="22">
        <v>17104</v>
      </c>
      <c r="AB125" s="22">
        <v>0</v>
      </c>
      <c r="AC125" s="22">
        <v>314375</v>
      </c>
      <c r="AD125" s="22">
        <v>244430</v>
      </c>
      <c r="AE125" s="22">
        <v>77704</v>
      </c>
      <c r="AF125" s="22">
        <v>0</v>
      </c>
      <c r="AG125" s="22">
        <v>27461</v>
      </c>
      <c r="AH125" s="22">
        <v>61841</v>
      </c>
      <c r="AI125" s="22">
        <v>725811</v>
      </c>
      <c r="AJ125" s="22">
        <v>0</v>
      </c>
      <c r="AK125" s="22">
        <v>0</v>
      </c>
      <c r="AL125" s="22">
        <v>0</v>
      </c>
    </row>
    <row r="126" spans="1:38" x14ac:dyDescent="0.25">
      <c r="A126" s="22" t="s">
        <v>120</v>
      </c>
      <c r="B126" s="22" t="s">
        <v>292</v>
      </c>
      <c r="C126" s="22" t="s">
        <v>369</v>
      </c>
      <c r="D126" s="22" t="s">
        <v>370</v>
      </c>
      <c r="E126" s="22">
        <v>535207</v>
      </c>
      <c r="F126" s="22">
        <v>0</v>
      </c>
      <c r="G126" s="22">
        <v>232865</v>
      </c>
      <c r="H126" s="22">
        <v>2484</v>
      </c>
      <c r="I126" s="22">
        <v>0</v>
      </c>
      <c r="J126" s="22">
        <v>0</v>
      </c>
      <c r="K126" s="22">
        <v>216127</v>
      </c>
      <c r="L126" s="22">
        <v>0</v>
      </c>
      <c r="M126" s="22">
        <v>986683</v>
      </c>
      <c r="N126" s="22">
        <v>0</v>
      </c>
      <c r="O126" s="22">
        <v>2648</v>
      </c>
      <c r="P126" s="22">
        <v>626981</v>
      </c>
      <c r="Q126" s="22">
        <v>0</v>
      </c>
      <c r="R126" s="22">
        <v>0</v>
      </c>
      <c r="S126" s="22">
        <v>37852</v>
      </c>
      <c r="T126" s="22">
        <v>1654164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</row>
    <row r="127" spans="1:38" x14ac:dyDescent="0.25">
      <c r="A127" s="22" t="s">
        <v>120</v>
      </c>
      <c r="B127" s="22" t="s">
        <v>292</v>
      </c>
      <c r="C127" s="22" t="s">
        <v>371</v>
      </c>
      <c r="D127" s="22" t="s">
        <v>372</v>
      </c>
      <c r="E127" s="22">
        <v>721796</v>
      </c>
      <c r="F127" s="22"/>
      <c r="G127" s="22"/>
      <c r="H127" s="22"/>
      <c r="I127" s="22"/>
      <c r="J127" s="22"/>
      <c r="K127" s="22"/>
      <c r="L127" s="22"/>
      <c r="M127" s="22">
        <v>721796</v>
      </c>
      <c r="N127" s="22">
        <v>0</v>
      </c>
      <c r="O127" s="22"/>
      <c r="P127" s="22">
        <v>12814</v>
      </c>
      <c r="Q127" s="22"/>
      <c r="R127" s="22"/>
      <c r="S127" s="22">
        <v>189342</v>
      </c>
      <c r="T127" s="22">
        <v>923952</v>
      </c>
      <c r="U127" s="22">
        <v>168826</v>
      </c>
      <c r="V127" s="22"/>
      <c r="W127" s="22">
        <v>58523</v>
      </c>
      <c r="X127" s="22">
        <v>83044</v>
      </c>
      <c r="Y127" s="22"/>
      <c r="Z127" s="22"/>
      <c r="AA127" s="22"/>
      <c r="AB127" s="22"/>
      <c r="AC127" s="22">
        <v>310393</v>
      </c>
      <c r="AD127" s="22">
        <v>77253</v>
      </c>
      <c r="AE127" s="22">
        <v>14994</v>
      </c>
      <c r="AF127" s="22"/>
      <c r="AG127" s="22">
        <v>41935</v>
      </c>
      <c r="AH127" s="22">
        <v>63538</v>
      </c>
      <c r="AI127" s="22">
        <v>508113</v>
      </c>
      <c r="AJ127" s="22"/>
      <c r="AK127" s="22"/>
      <c r="AL127" s="22"/>
    </row>
    <row r="128" spans="1:38" x14ac:dyDescent="0.25">
      <c r="A128" s="22" t="s">
        <v>120</v>
      </c>
      <c r="B128" s="22" t="s">
        <v>292</v>
      </c>
      <c r="C128" s="22" t="s">
        <v>373</v>
      </c>
      <c r="D128" s="22" t="s">
        <v>374</v>
      </c>
      <c r="E128" s="22">
        <v>643518</v>
      </c>
      <c r="F128" s="22">
        <v>0</v>
      </c>
      <c r="G128" s="22">
        <v>24230</v>
      </c>
      <c r="H128" s="22">
        <v>336138</v>
      </c>
      <c r="I128" s="22">
        <v>0</v>
      </c>
      <c r="J128" s="22">
        <v>0</v>
      </c>
      <c r="K128" s="22">
        <v>0</v>
      </c>
      <c r="L128" s="22">
        <v>0</v>
      </c>
      <c r="M128" s="22">
        <v>1003886</v>
      </c>
      <c r="N128" s="22">
        <v>0</v>
      </c>
      <c r="O128" s="22">
        <v>258217</v>
      </c>
      <c r="P128" s="22">
        <v>33699</v>
      </c>
      <c r="Q128" s="22">
        <v>0</v>
      </c>
      <c r="R128" s="22">
        <v>5413</v>
      </c>
      <c r="S128" s="22">
        <v>0</v>
      </c>
      <c r="T128" s="22">
        <v>1301215</v>
      </c>
      <c r="U128" s="22">
        <v>107625</v>
      </c>
      <c r="V128" s="22">
        <v>0</v>
      </c>
      <c r="W128" s="22">
        <v>253226</v>
      </c>
      <c r="X128" s="22">
        <v>20675</v>
      </c>
      <c r="Y128" s="22">
        <v>0</v>
      </c>
      <c r="Z128" s="22">
        <v>0</v>
      </c>
      <c r="AA128" s="22">
        <v>0</v>
      </c>
      <c r="AB128" s="22">
        <v>0</v>
      </c>
      <c r="AC128" s="22">
        <v>381526</v>
      </c>
      <c r="AD128" s="22">
        <v>39721</v>
      </c>
      <c r="AE128" s="22">
        <v>71410</v>
      </c>
      <c r="AF128" s="22">
        <v>0</v>
      </c>
      <c r="AG128" s="22">
        <v>8030</v>
      </c>
      <c r="AH128" s="22">
        <v>39248</v>
      </c>
      <c r="AI128" s="22">
        <v>539935</v>
      </c>
      <c r="AJ128" s="22">
        <v>0</v>
      </c>
      <c r="AK128" s="22">
        <v>0</v>
      </c>
      <c r="AL128" s="22">
        <v>0</v>
      </c>
    </row>
    <row r="129" spans="1:38" x14ac:dyDescent="0.25">
      <c r="A129" s="22" t="s">
        <v>120</v>
      </c>
      <c r="B129" s="22" t="s">
        <v>292</v>
      </c>
      <c r="C129" s="22" t="s">
        <v>375</v>
      </c>
      <c r="D129" s="22" t="s">
        <v>376</v>
      </c>
      <c r="E129" s="22">
        <v>852415</v>
      </c>
      <c r="F129" s="22">
        <v>0</v>
      </c>
      <c r="G129" s="22">
        <v>165998</v>
      </c>
      <c r="H129" s="22">
        <v>53176</v>
      </c>
      <c r="I129" s="22">
        <v>0</v>
      </c>
      <c r="J129" s="22">
        <v>0</v>
      </c>
      <c r="K129" s="22">
        <v>0</v>
      </c>
      <c r="L129" s="22">
        <v>0</v>
      </c>
      <c r="M129" s="22">
        <v>1071589</v>
      </c>
      <c r="N129" s="22">
        <v>0</v>
      </c>
      <c r="O129" s="22">
        <v>3706598</v>
      </c>
      <c r="P129" s="22">
        <v>148795</v>
      </c>
      <c r="Q129" s="22">
        <v>0</v>
      </c>
      <c r="R129" s="22">
        <v>193165</v>
      </c>
      <c r="S129" s="22">
        <v>26154</v>
      </c>
      <c r="T129" s="22">
        <v>5146301</v>
      </c>
      <c r="U129" s="22">
        <v>159559</v>
      </c>
      <c r="V129" s="22">
        <v>0</v>
      </c>
      <c r="W129" s="22">
        <v>41069</v>
      </c>
      <c r="X129" s="22">
        <v>104834</v>
      </c>
      <c r="Y129" s="22">
        <v>13750</v>
      </c>
      <c r="Z129" s="22">
        <v>0</v>
      </c>
      <c r="AA129" s="22">
        <v>0</v>
      </c>
      <c r="AB129" s="22">
        <v>0</v>
      </c>
      <c r="AC129" s="22">
        <v>319212</v>
      </c>
      <c r="AD129" s="22">
        <v>189749</v>
      </c>
      <c r="AE129" s="22">
        <v>119318</v>
      </c>
      <c r="AF129" s="22">
        <v>0</v>
      </c>
      <c r="AG129" s="22">
        <v>88516</v>
      </c>
      <c r="AH129" s="22">
        <v>57252</v>
      </c>
      <c r="AI129" s="22">
        <v>774047</v>
      </c>
      <c r="AJ129" s="22">
        <v>0</v>
      </c>
      <c r="AK129" s="22">
        <v>0</v>
      </c>
      <c r="AL129" s="22">
        <v>0</v>
      </c>
    </row>
    <row r="130" spans="1:38" x14ac:dyDescent="0.25">
      <c r="A130" s="22" t="s">
        <v>120</v>
      </c>
      <c r="B130" s="22" t="s">
        <v>292</v>
      </c>
      <c r="C130" s="22" t="s">
        <v>377</v>
      </c>
      <c r="D130" s="22" t="s">
        <v>378</v>
      </c>
      <c r="E130" s="22">
        <v>0</v>
      </c>
      <c r="F130" s="22">
        <v>0</v>
      </c>
      <c r="G130" s="22">
        <v>2133747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2133747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2133747</v>
      </c>
      <c r="U130" s="22">
        <v>137817</v>
      </c>
      <c r="V130" s="22">
        <v>0</v>
      </c>
      <c r="W130" s="22">
        <v>47810</v>
      </c>
      <c r="X130" s="22">
        <v>12141</v>
      </c>
      <c r="Y130" s="22">
        <v>0</v>
      </c>
      <c r="Z130" s="22">
        <v>0</v>
      </c>
      <c r="AA130" s="22">
        <v>0</v>
      </c>
      <c r="AB130" s="22">
        <v>0</v>
      </c>
      <c r="AC130" s="22">
        <v>197768</v>
      </c>
      <c r="AD130" s="22">
        <v>17491</v>
      </c>
      <c r="AE130" s="22">
        <v>9572</v>
      </c>
      <c r="AF130" s="22">
        <v>0</v>
      </c>
      <c r="AG130" s="22">
        <v>1295</v>
      </c>
      <c r="AH130" s="22">
        <v>3414</v>
      </c>
      <c r="AI130" s="22">
        <v>229540</v>
      </c>
      <c r="AJ130" s="22">
        <v>0</v>
      </c>
      <c r="AK130" s="22">
        <v>0</v>
      </c>
      <c r="AL130" s="22">
        <v>0</v>
      </c>
    </row>
    <row r="131" spans="1:38" x14ac:dyDescent="0.25">
      <c r="A131" s="22" t="s">
        <v>120</v>
      </c>
      <c r="B131" s="22" t="s">
        <v>292</v>
      </c>
      <c r="C131" s="22" t="s">
        <v>379</v>
      </c>
      <c r="D131" s="22" t="s">
        <v>380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216126</v>
      </c>
      <c r="O131" s="22">
        <v>176231</v>
      </c>
      <c r="P131" s="22">
        <v>303581</v>
      </c>
      <c r="Q131" s="22">
        <v>0</v>
      </c>
      <c r="R131" s="22">
        <v>68236</v>
      </c>
      <c r="S131" s="22">
        <v>39806</v>
      </c>
      <c r="T131" s="22">
        <v>803980</v>
      </c>
      <c r="U131" s="22">
        <v>37737</v>
      </c>
      <c r="V131" s="22">
        <v>0</v>
      </c>
      <c r="W131" s="22">
        <v>24528</v>
      </c>
      <c r="X131" s="22">
        <v>72795</v>
      </c>
      <c r="Y131" s="22">
        <v>9806</v>
      </c>
      <c r="Z131" s="22">
        <v>0</v>
      </c>
      <c r="AA131" s="22">
        <v>0</v>
      </c>
      <c r="AB131" s="22">
        <v>0</v>
      </c>
      <c r="AC131" s="22">
        <v>144866</v>
      </c>
      <c r="AD131" s="22">
        <v>117977</v>
      </c>
      <c r="AE131" s="22">
        <v>99841</v>
      </c>
      <c r="AF131" s="22">
        <v>0</v>
      </c>
      <c r="AG131" s="22">
        <v>34826</v>
      </c>
      <c r="AH131" s="22">
        <v>65210</v>
      </c>
      <c r="AI131" s="22">
        <v>462720</v>
      </c>
      <c r="AJ131" s="22">
        <v>0</v>
      </c>
      <c r="AK131" s="22">
        <v>0</v>
      </c>
      <c r="AL131" s="22">
        <v>0</v>
      </c>
    </row>
    <row r="132" spans="1:38" x14ac:dyDescent="0.25">
      <c r="A132" s="22" t="s">
        <v>120</v>
      </c>
      <c r="B132" s="22" t="s">
        <v>292</v>
      </c>
      <c r="C132" s="22" t="s">
        <v>381</v>
      </c>
      <c r="D132" s="22" t="s">
        <v>382</v>
      </c>
      <c r="E132" s="22">
        <v>0</v>
      </c>
      <c r="F132" s="22">
        <v>0</v>
      </c>
      <c r="G132" s="22">
        <v>77831</v>
      </c>
      <c r="H132" s="22">
        <v>48002</v>
      </c>
      <c r="I132" s="22">
        <v>0</v>
      </c>
      <c r="J132" s="22">
        <v>0</v>
      </c>
      <c r="K132" s="22">
        <v>0</v>
      </c>
      <c r="L132" s="22">
        <v>0</v>
      </c>
      <c r="M132" s="22">
        <v>125833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125833</v>
      </c>
      <c r="U132" s="22">
        <v>71478</v>
      </c>
      <c r="V132" s="22">
        <v>0</v>
      </c>
      <c r="W132" s="22">
        <v>47023</v>
      </c>
      <c r="X132" s="22">
        <v>18450</v>
      </c>
      <c r="Y132" s="22">
        <v>954</v>
      </c>
      <c r="Z132" s="22">
        <v>0</v>
      </c>
      <c r="AA132" s="22">
        <v>0</v>
      </c>
      <c r="AB132" s="22">
        <v>0</v>
      </c>
      <c r="AC132" s="22">
        <v>137905</v>
      </c>
      <c r="AD132" s="22">
        <v>20821</v>
      </c>
      <c r="AE132" s="22">
        <v>19731</v>
      </c>
      <c r="AF132" s="22">
        <v>0</v>
      </c>
      <c r="AG132" s="22">
        <v>14910</v>
      </c>
      <c r="AH132" s="22">
        <v>15220</v>
      </c>
      <c r="AI132" s="22">
        <v>208587</v>
      </c>
      <c r="AJ132" s="22">
        <v>0</v>
      </c>
      <c r="AK132" s="22">
        <v>0</v>
      </c>
      <c r="AL132" s="22">
        <v>0</v>
      </c>
    </row>
    <row r="133" spans="1:38" x14ac:dyDescent="0.25">
      <c r="A133" s="22" t="s">
        <v>120</v>
      </c>
      <c r="B133" s="22" t="s">
        <v>292</v>
      </c>
      <c r="C133" s="22" t="s">
        <v>383</v>
      </c>
      <c r="D133" s="22" t="s">
        <v>384</v>
      </c>
      <c r="E133" s="22">
        <v>40451</v>
      </c>
      <c r="F133" s="22">
        <v>0</v>
      </c>
      <c r="G133" s="22">
        <v>14804</v>
      </c>
      <c r="H133" s="22">
        <v>4406438</v>
      </c>
      <c r="I133" s="22">
        <v>0</v>
      </c>
      <c r="J133" s="22">
        <v>0</v>
      </c>
      <c r="K133" s="22">
        <v>0</v>
      </c>
      <c r="L133" s="22">
        <v>0</v>
      </c>
      <c r="M133" s="22">
        <v>4461693</v>
      </c>
      <c r="N133" s="22">
        <v>0</v>
      </c>
      <c r="O133" s="22">
        <v>186920</v>
      </c>
      <c r="P133" s="22">
        <v>869880</v>
      </c>
      <c r="Q133" s="22">
        <v>0</v>
      </c>
      <c r="R133" s="22">
        <v>0</v>
      </c>
      <c r="S133" s="22">
        <v>466504</v>
      </c>
      <c r="T133" s="22">
        <v>5984997</v>
      </c>
      <c r="U133" s="22">
        <v>2084995</v>
      </c>
      <c r="V133" s="22">
        <v>0</v>
      </c>
      <c r="W133" s="22">
        <v>525154</v>
      </c>
      <c r="X133" s="22">
        <v>369543</v>
      </c>
      <c r="Y133" s="22">
        <v>0</v>
      </c>
      <c r="Z133" s="22">
        <v>0</v>
      </c>
      <c r="AA133" s="22">
        <v>0</v>
      </c>
      <c r="AB133" s="22">
        <v>0</v>
      </c>
      <c r="AC133" s="22">
        <v>2979692</v>
      </c>
      <c r="AD133" s="22">
        <v>330710</v>
      </c>
      <c r="AE133" s="22">
        <v>275385</v>
      </c>
      <c r="AF133" s="22">
        <v>0</v>
      </c>
      <c r="AG133" s="22">
        <v>247752</v>
      </c>
      <c r="AH133" s="22">
        <v>122873</v>
      </c>
      <c r="AI133" s="22">
        <v>3956412</v>
      </c>
      <c r="AJ133" s="22">
        <v>0</v>
      </c>
      <c r="AK133" s="22">
        <v>0</v>
      </c>
      <c r="AL133" s="22">
        <v>0</v>
      </c>
    </row>
    <row r="134" spans="1:38" x14ac:dyDescent="0.25">
      <c r="A134" s="22" t="s">
        <v>120</v>
      </c>
      <c r="B134" s="22" t="s">
        <v>292</v>
      </c>
      <c r="C134" s="22" t="s">
        <v>385</v>
      </c>
      <c r="D134" s="22" t="s">
        <v>386</v>
      </c>
      <c r="E134" s="22">
        <v>1633347</v>
      </c>
      <c r="F134" s="22">
        <v>0</v>
      </c>
      <c r="G134" s="22">
        <v>409578</v>
      </c>
      <c r="H134" s="22">
        <v>245715</v>
      </c>
      <c r="I134" s="22">
        <v>0</v>
      </c>
      <c r="J134" s="22">
        <v>0</v>
      </c>
      <c r="K134" s="22">
        <v>0</v>
      </c>
      <c r="L134" s="22">
        <v>155000</v>
      </c>
      <c r="M134" s="22">
        <v>2443640</v>
      </c>
      <c r="N134" s="22">
        <v>0</v>
      </c>
      <c r="O134" s="22">
        <v>35494</v>
      </c>
      <c r="P134" s="22">
        <v>289694</v>
      </c>
      <c r="Q134" s="22">
        <v>113126</v>
      </c>
      <c r="R134" s="22">
        <v>0</v>
      </c>
      <c r="S134" s="22">
        <v>25121</v>
      </c>
      <c r="T134" s="22">
        <v>2907075</v>
      </c>
      <c r="U134" s="22">
        <v>573886</v>
      </c>
      <c r="V134" s="22">
        <v>0</v>
      </c>
      <c r="W134" s="22">
        <v>232612</v>
      </c>
      <c r="X134" s="22">
        <v>119024</v>
      </c>
      <c r="Y134" s="22">
        <v>104567</v>
      </c>
      <c r="Z134" s="22">
        <v>0</v>
      </c>
      <c r="AA134" s="22">
        <v>0</v>
      </c>
      <c r="AB134" s="22">
        <v>20271</v>
      </c>
      <c r="AC134" s="22">
        <v>1050360</v>
      </c>
      <c r="AD134" s="22">
        <v>490764</v>
      </c>
      <c r="AE134" s="22">
        <v>86148</v>
      </c>
      <c r="AF134" s="22">
        <v>0</v>
      </c>
      <c r="AG134" s="22">
        <v>110151</v>
      </c>
      <c r="AH134" s="22">
        <v>61788</v>
      </c>
      <c r="AI134" s="22">
        <v>1799211</v>
      </c>
      <c r="AJ134" s="22">
        <v>0</v>
      </c>
      <c r="AK134" s="22">
        <v>0</v>
      </c>
      <c r="AL134" s="22">
        <v>0</v>
      </c>
    </row>
    <row r="135" spans="1:38" x14ac:dyDescent="0.25">
      <c r="A135" s="22" t="s">
        <v>120</v>
      </c>
      <c r="B135" s="22" t="s">
        <v>292</v>
      </c>
      <c r="C135" s="22" t="s">
        <v>387</v>
      </c>
      <c r="D135" s="22" t="s">
        <v>388</v>
      </c>
      <c r="E135" s="22">
        <v>528621</v>
      </c>
      <c r="F135" s="22">
        <v>0</v>
      </c>
      <c r="G135" s="22">
        <v>125620</v>
      </c>
      <c r="H135" s="22">
        <v>4180768</v>
      </c>
      <c r="I135" s="22">
        <v>0</v>
      </c>
      <c r="J135" s="22">
        <v>0</v>
      </c>
      <c r="K135" s="22">
        <v>0</v>
      </c>
      <c r="L135" s="22">
        <v>0</v>
      </c>
      <c r="M135" s="22">
        <v>4835009</v>
      </c>
      <c r="N135" s="22">
        <v>5418251</v>
      </c>
      <c r="O135" s="22">
        <v>252472</v>
      </c>
      <c r="P135" s="22">
        <v>778890</v>
      </c>
      <c r="Q135" s="22">
        <v>428930</v>
      </c>
      <c r="R135" s="22">
        <v>215756</v>
      </c>
      <c r="S135" s="22">
        <v>486910</v>
      </c>
      <c r="T135" s="22">
        <v>12416218</v>
      </c>
      <c r="U135" s="22">
        <v>1042757</v>
      </c>
      <c r="V135" s="22">
        <v>0</v>
      </c>
      <c r="W135" s="22">
        <v>396686</v>
      </c>
      <c r="X135" s="22">
        <v>314060</v>
      </c>
      <c r="Y135" s="22">
        <v>215014</v>
      </c>
      <c r="Z135" s="22">
        <v>0</v>
      </c>
      <c r="AA135" s="22">
        <v>0</v>
      </c>
      <c r="AB135" s="22">
        <v>0</v>
      </c>
      <c r="AC135" s="22">
        <v>1968517</v>
      </c>
      <c r="AD135" s="22">
        <v>403779</v>
      </c>
      <c r="AE135" s="22">
        <v>308325</v>
      </c>
      <c r="AF135" s="22">
        <v>0</v>
      </c>
      <c r="AG135" s="22">
        <v>257263</v>
      </c>
      <c r="AH135" s="22">
        <v>284194</v>
      </c>
      <c r="AI135" s="22">
        <v>3222078</v>
      </c>
      <c r="AJ135" s="22">
        <v>0</v>
      </c>
      <c r="AK135" s="22">
        <v>0</v>
      </c>
      <c r="AL135" s="22">
        <v>0</v>
      </c>
    </row>
    <row r="136" spans="1:38" x14ac:dyDescent="0.25">
      <c r="A136" s="22" t="s">
        <v>120</v>
      </c>
      <c r="B136" s="22" t="s">
        <v>292</v>
      </c>
      <c r="C136" s="22" t="s">
        <v>389</v>
      </c>
      <c r="D136" s="22" t="s">
        <v>390</v>
      </c>
      <c r="E136" s="22">
        <v>2248243</v>
      </c>
      <c r="F136" s="22">
        <v>0</v>
      </c>
      <c r="G136" s="22">
        <v>1728989</v>
      </c>
      <c r="H136" s="22">
        <v>755920</v>
      </c>
      <c r="I136" s="22">
        <v>1088782</v>
      </c>
      <c r="J136" s="22">
        <v>0</v>
      </c>
      <c r="K136" s="22">
        <v>0</v>
      </c>
      <c r="L136" s="22">
        <v>0</v>
      </c>
      <c r="M136" s="22">
        <v>5821934</v>
      </c>
      <c r="N136" s="22">
        <v>0</v>
      </c>
      <c r="O136" s="22">
        <v>13329478</v>
      </c>
      <c r="P136" s="22">
        <v>867266</v>
      </c>
      <c r="Q136" s="22">
        <v>2635502</v>
      </c>
      <c r="R136" s="22">
        <v>2054827</v>
      </c>
      <c r="S136" s="22">
        <v>184996</v>
      </c>
      <c r="T136" s="22">
        <v>24894003</v>
      </c>
      <c r="U136" s="22">
        <v>925294</v>
      </c>
      <c r="V136" s="22">
        <v>0</v>
      </c>
      <c r="W136" s="22">
        <v>507925</v>
      </c>
      <c r="X136" s="22">
        <v>166548</v>
      </c>
      <c r="Y136" s="22">
        <v>139830</v>
      </c>
      <c r="Z136" s="22">
        <v>833</v>
      </c>
      <c r="AA136" s="22">
        <v>0</v>
      </c>
      <c r="AB136" s="22">
        <v>0</v>
      </c>
      <c r="AC136" s="22">
        <v>1740430</v>
      </c>
      <c r="AD136" s="22">
        <v>568100</v>
      </c>
      <c r="AE136" s="22">
        <v>458313</v>
      </c>
      <c r="AF136" s="22">
        <v>0</v>
      </c>
      <c r="AG136" s="22">
        <v>309808</v>
      </c>
      <c r="AH136" s="22">
        <v>105048</v>
      </c>
      <c r="AI136" s="22">
        <v>3181699</v>
      </c>
      <c r="AJ136" s="22">
        <v>0</v>
      </c>
      <c r="AK136" s="22">
        <v>0</v>
      </c>
      <c r="AL136" s="22">
        <v>0</v>
      </c>
    </row>
    <row r="137" spans="1:38" x14ac:dyDescent="0.25">
      <c r="A137" s="22" t="s">
        <v>120</v>
      </c>
      <c r="B137" s="22" t="s">
        <v>292</v>
      </c>
      <c r="C137" s="22" t="s">
        <v>391</v>
      </c>
      <c r="D137" s="22" t="s">
        <v>392</v>
      </c>
      <c r="E137" s="22">
        <v>238457</v>
      </c>
      <c r="F137" s="22">
        <v>0</v>
      </c>
      <c r="G137" s="22">
        <v>1955779</v>
      </c>
      <c r="H137" s="22">
        <v>22494</v>
      </c>
      <c r="I137" s="22">
        <v>0</v>
      </c>
      <c r="J137" s="22">
        <v>0</v>
      </c>
      <c r="K137" s="22">
        <v>0</v>
      </c>
      <c r="L137" s="22">
        <v>0</v>
      </c>
      <c r="M137" s="22">
        <v>2216730</v>
      </c>
      <c r="N137" s="22">
        <v>0</v>
      </c>
      <c r="O137" s="22">
        <v>765740</v>
      </c>
      <c r="P137" s="22">
        <v>310966</v>
      </c>
      <c r="Q137" s="22">
        <v>124269</v>
      </c>
      <c r="R137" s="22">
        <v>50872</v>
      </c>
      <c r="S137" s="22">
        <v>758041</v>
      </c>
      <c r="T137" s="22">
        <v>4226618</v>
      </c>
      <c r="U137" s="22">
        <v>1580527</v>
      </c>
      <c r="V137" s="22">
        <v>0</v>
      </c>
      <c r="W137" s="22">
        <v>160347</v>
      </c>
      <c r="X137" s="22">
        <v>137738</v>
      </c>
      <c r="Y137" s="22">
        <v>59108</v>
      </c>
      <c r="Z137" s="22">
        <v>0</v>
      </c>
      <c r="AA137" s="22">
        <v>0</v>
      </c>
      <c r="AB137" s="22">
        <v>0</v>
      </c>
      <c r="AC137" s="22">
        <v>1937720</v>
      </c>
      <c r="AD137" s="22">
        <v>231542</v>
      </c>
      <c r="AE137" s="22">
        <v>73594</v>
      </c>
      <c r="AF137" s="22">
        <v>0</v>
      </c>
      <c r="AG137" s="22">
        <v>28541</v>
      </c>
      <c r="AH137" s="22">
        <v>257057</v>
      </c>
      <c r="AI137" s="22">
        <v>2528454</v>
      </c>
      <c r="AJ137" s="22">
        <v>0</v>
      </c>
      <c r="AK137" s="22">
        <v>0</v>
      </c>
      <c r="AL137" s="22">
        <v>0</v>
      </c>
    </row>
    <row r="138" spans="1:38" x14ac:dyDescent="0.25">
      <c r="A138" s="22" t="s">
        <v>120</v>
      </c>
      <c r="B138" s="22" t="s">
        <v>292</v>
      </c>
      <c r="C138" s="22" t="s">
        <v>393</v>
      </c>
      <c r="D138" s="22" t="s">
        <v>394</v>
      </c>
      <c r="E138" s="22">
        <v>122215</v>
      </c>
      <c r="F138" s="22"/>
      <c r="G138" s="22"/>
      <c r="H138" s="22"/>
      <c r="I138" s="22"/>
      <c r="J138" s="22"/>
      <c r="K138" s="22"/>
      <c r="L138" s="22"/>
      <c r="M138" s="22">
        <v>122215</v>
      </c>
      <c r="N138" s="22"/>
      <c r="O138" s="22">
        <v>133142</v>
      </c>
      <c r="P138" s="22">
        <v>91821</v>
      </c>
      <c r="Q138" s="22"/>
      <c r="R138" s="22"/>
      <c r="S138" s="22"/>
      <c r="T138" s="22">
        <v>347178</v>
      </c>
      <c r="U138" s="22">
        <v>88454</v>
      </c>
      <c r="V138" s="22"/>
      <c r="W138" s="22">
        <v>69959</v>
      </c>
      <c r="X138" s="22">
        <v>50309</v>
      </c>
      <c r="Y138" s="22">
        <v>855</v>
      </c>
      <c r="Z138" s="22"/>
      <c r="AA138" s="22"/>
      <c r="AB138" s="22"/>
      <c r="AC138" s="22">
        <v>209577</v>
      </c>
      <c r="AD138" s="22">
        <v>62072</v>
      </c>
      <c r="AE138" s="22">
        <v>18264</v>
      </c>
      <c r="AF138" s="22"/>
      <c r="AG138" s="22">
        <v>10291</v>
      </c>
      <c r="AH138" s="22">
        <v>4004</v>
      </c>
      <c r="AI138" s="22">
        <v>304208</v>
      </c>
      <c r="AJ138" s="22"/>
      <c r="AK138" s="22"/>
      <c r="AL138" s="22"/>
    </row>
    <row r="139" spans="1:38" x14ac:dyDescent="0.25">
      <c r="A139" s="22" t="s">
        <v>120</v>
      </c>
      <c r="B139" s="22" t="s">
        <v>292</v>
      </c>
      <c r="C139" s="22" t="s">
        <v>395</v>
      </c>
      <c r="D139" s="22" t="s">
        <v>396</v>
      </c>
      <c r="E139" s="22">
        <v>375900</v>
      </c>
      <c r="F139" s="22">
        <v>0</v>
      </c>
      <c r="G139" s="22">
        <v>129394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505294</v>
      </c>
      <c r="N139" s="22">
        <v>0</v>
      </c>
      <c r="O139" s="22">
        <v>0</v>
      </c>
      <c r="P139" s="22">
        <v>80181</v>
      </c>
      <c r="Q139" s="22">
        <v>0</v>
      </c>
      <c r="R139" s="22">
        <v>26250</v>
      </c>
      <c r="S139" s="22">
        <v>5040</v>
      </c>
      <c r="T139" s="22">
        <v>616765</v>
      </c>
      <c r="U139" s="22">
        <v>252371</v>
      </c>
      <c r="V139" s="22">
        <v>0</v>
      </c>
      <c r="W139" s="22">
        <v>123442</v>
      </c>
      <c r="X139" s="22">
        <v>0</v>
      </c>
      <c r="Y139" s="22">
        <v>0</v>
      </c>
      <c r="Z139" s="22">
        <v>0</v>
      </c>
      <c r="AA139" s="22">
        <v>0</v>
      </c>
      <c r="AB139" s="22">
        <v>5225</v>
      </c>
      <c r="AC139" s="22">
        <v>381038</v>
      </c>
      <c r="AD139" s="22">
        <v>15600</v>
      </c>
      <c r="AE139" s="22">
        <v>29661</v>
      </c>
      <c r="AF139" s="22">
        <v>0</v>
      </c>
      <c r="AG139" s="22">
        <v>9842</v>
      </c>
      <c r="AH139" s="22">
        <v>6791</v>
      </c>
      <c r="AI139" s="22">
        <v>442932</v>
      </c>
      <c r="AJ139" s="22">
        <v>0</v>
      </c>
      <c r="AK139" s="22">
        <v>0</v>
      </c>
      <c r="AL139" s="22">
        <v>0</v>
      </c>
    </row>
    <row r="140" spans="1:38" x14ac:dyDescent="0.25">
      <c r="A140" s="22" t="s">
        <v>120</v>
      </c>
      <c r="B140" s="22" t="s">
        <v>292</v>
      </c>
      <c r="C140" s="22" t="s">
        <v>397</v>
      </c>
      <c r="D140" s="22" t="s">
        <v>398</v>
      </c>
      <c r="E140" s="22">
        <v>523168</v>
      </c>
      <c r="F140" s="22">
        <v>0</v>
      </c>
      <c r="G140" s="22">
        <v>552120</v>
      </c>
      <c r="H140" s="22">
        <v>1533183</v>
      </c>
      <c r="I140" s="22">
        <v>68023</v>
      </c>
      <c r="J140" s="22">
        <v>0</v>
      </c>
      <c r="K140" s="22">
        <v>0</v>
      </c>
      <c r="L140" s="22">
        <v>0</v>
      </c>
      <c r="M140" s="22">
        <v>2676494</v>
      </c>
      <c r="N140" s="22">
        <v>0</v>
      </c>
      <c r="O140" s="22">
        <v>202271</v>
      </c>
      <c r="P140" s="22">
        <v>109143</v>
      </c>
      <c r="Q140" s="22">
        <v>632325</v>
      </c>
      <c r="R140" s="22">
        <v>7523</v>
      </c>
      <c r="S140" s="22">
        <v>407300</v>
      </c>
      <c r="T140" s="22">
        <v>4035056</v>
      </c>
      <c r="U140" s="22">
        <v>1517235</v>
      </c>
      <c r="V140" s="22">
        <v>0</v>
      </c>
      <c r="W140" s="22">
        <v>225174</v>
      </c>
      <c r="X140" s="22">
        <v>248973</v>
      </c>
      <c r="Y140" s="22">
        <v>133730</v>
      </c>
      <c r="Z140" s="22">
        <v>0</v>
      </c>
      <c r="AA140" s="22">
        <v>0</v>
      </c>
      <c r="AB140" s="22">
        <v>0</v>
      </c>
      <c r="AC140" s="22">
        <v>2125112</v>
      </c>
      <c r="AD140" s="22">
        <v>589342</v>
      </c>
      <c r="AE140" s="22">
        <v>299816</v>
      </c>
      <c r="AF140" s="22">
        <v>0</v>
      </c>
      <c r="AG140" s="22">
        <v>143889</v>
      </c>
      <c r="AH140" s="22">
        <v>280872</v>
      </c>
      <c r="AI140" s="22">
        <v>3439031</v>
      </c>
      <c r="AJ140" s="22">
        <v>0</v>
      </c>
      <c r="AK140" s="22">
        <v>0</v>
      </c>
      <c r="AL140" s="22">
        <v>0</v>
      </c>
    </row>
    <row r="141" spans="1:38" x14ac:dyDescent="0.25">
      <c r="A141" s="22" t="s">
        <v>120</v>
      </c>
      <c r="B141" s="22" t="s">
        <v>292</v>
      </c>
      <c r="C141" s="22" t="s">
        <v>399</v>
      </c>
      <c r="D141" s="22" t="s">
        <v>400</v>
      </c>
      <c r="E141" s="22">
        <v>206797</v>
      </c>
      <c r="F141" s="22">
        <v>0</v>
      </c>
      <c r="G141" s="22">
        <v>2144923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2351720</v>
      </c>
      <c r="N141" s="22">
        <v>0</v>
      </c>
      <c r="O141" s="22">
        <v>675000</v>
      </c>
      <c r="P141" s="22">
        <v>126363</v>
      </c>
      <c r="Q141" s="22">
        <v>0</v>
      </c>
      <c r="R141" s="22">
        <v>0</v>
      </c>
      <c r="S141" s="22">
        <v>137456</v>
      </c>
      <c r="T141" s="22">
        <v>3290539</v>
      </c>
      <c r="U141" s="22">
        <v>276919</v>
      </c>
      <c r="V141" s="22">
        <v>0</v>
      </c>
      <c r="W141" s="22">
        <v>130418</v>
      </c>
      <c r="X141" s="22">
        <v>92997</v>
      </c>
      <c r="Y141" s="22">
        <v>0</v>
      </c>
      <c r="Z141" s="22">
        <v>0</v>
      </c>
      <c r="AA141" s="22">
        <v>0</v>
      </c>
      <c r="AB141" s="22">
        <v>0</v>
      </c>
      <c r="AC141" s="22">
        <v>500334</v>
      </c>
      <c r="AD141" s="22">
        <v>73948</v>
      </c>
      <c r="AE141" s="22">
        <v>46779</v>
      </c>
      <c r="AF141" s="22">
        <v>0</v>
      </c>
      <c r="AG141" s="22">
        <v>0</v>
      </c>
      <c r="AH141" s="22">
        <v>33493</v>
      </c>
      <c r="AI141" s="22">
        <v>654554</v>
      </c>
      <c r="AJ141" s="22">
        <v>0</v>
      </c>
      <c r="AK141" s="22">
        <v>0</v>
      </c>
      <c r="AL141" s="22">
        <v>0</v>
      </c>
    </row>
    <row r="142" spans="1:38" x14ac:dyDescent="0.25">
      <c r="A142" s="22" t="s">
        <v>120</v>
      </c>
      <c r="B142" s="22" t="s">
        <v>292</v>
      </c>
      <c r="C142" s="22" t="s">
        <v>401</v>
      </c>
      <c r="D142" s="22" t="s">
        <v>402</v>
      </c>
      <c r="E142" s="22">
        <v>573501</v>
      </c>
      <c r="F142" s="22">
        <v>0</v>
      </c>
      <c r="G142" s="22">
        <v>1049143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1622644</v>
      </c>
      <c r="N142" s="22">
        <v>0</v>
      </c>
      <c r="O142" s="22">
        <v>42300</v>
      </c>
      <c r="P142" s="22">
        <v>114350</v>
      </c>
      <c r="Q142" s="22">
        <v>0</v>
      </c>
      <c r="R142" s="22">
        <v>0</v>
      </c>
      <c r="S142" s="22">
        <v>60850</v>
      </c>
      <c r="T142" s="22">
        <v>1840144</v>
      </c>
      <c r="U142" s="22">
        <v>87918</v>
      </c>
      <c r="V142" s="22">
        <v>0</v>
      </c>
      <c r="W142" s="22">
        <v>84304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172222</v>
      </c>
      <c r="AD142" s="22">
        <v>51508</v>
      </c>
      <c r="AE142" s="22">
        <v>36485</v>
      </c>
      <c r="AF142" s="22">
        <v>0</v>
      </c>
      <c r="AG142" s="22">
        <v>25329</v>
      </c>
      <c r="AH142" s="22">
        <v>33424</v>
      </c>
      <c r="AI142" s="22">
        <v>318968</v>
      </c>
      <c r="AJ142" s="22">
        <v>0</v>
      </c>
      <c r="AK142" s="22">
        <v>0</v>
      </c>
      <c r="AL142" s="22">
        <v>0</v>
      </c>
    </row>
    <row r="143" spans="1:38" x14ac:dyDescent="0.25">
      <c r="A143" s="22" t="s">
        <v>120</v>
      </c>
      <c r="B143" s="22" t="s">
        <v>292</v>
      </c>
      <c r="C143" s="22" t="s">
        <v>403</v>
      </c>
      <c r="D143" s="22" t="s">
        <v>404</v>
      </c>
      <c r="E143" s="22">
        <v>201464</v>
      </c>
      <c r="F143" s="22">
        <v>0</v>
      </c>
      <c r="G143" s="22">
        <v>10192</v>
      </c>
      <c r="H143" s="22">
        <v>69575</v>
      </c>
      <c r="I143" s="22">
        <v>0</v>
      </c>
      <c r="J143" s="22">
        <v>0</v>
      </c>
      <c r="K143" s="22">
        <v>0</v>
      </c>
      <c r="L143" s="22">
        <v>0</v>
      </c>
      <c r="M143" s="22">
        <v>281231</v>
      </c>
      <c r="N143" s="22">
        <v>0</v>
      </c>
      <c r="O143" s="22">
        <v>65331</v>
      </c>
      <c r="P143" s="22">
        <v>171470</v>
      </c>
      <c r="Q143" s="22">
        <v>0</v>
      </c>
      <c r="R143" s="22">
        <v>0</v>
      </c>
      <c r="S143" s="22">
        <v>2000</v>
      </c>
      <c r="T143" s="22">
        <v>520032</v>
      </c>
      <c r="U143" s="22">
        <v>118529</v>
      </c>
      <c r="V143" s="22">
        <v>0</v>
      </c>
      <c r="W143" s="22">
        <v>54011</v>
      </c>
      <c r="X143" s="22">
        <v>55929</v>
      </c>
      <c r="Y143" s="22">
        <v>29729</v>
      </c>
      <c r="Z143" s="22">
        <v>0</v>
      </c>
      <c r="AA143" s="22">
        <v>0</v>
      </c>
      <c r="AB143" s="22">
        <v>0</v>
      </c>
      <c r="AC143" s="22">
        <v>258198</v>
      </c>
      <c r="AD143" s="22">
        <v>190277</v>
      </c>
      <c r="AE143" s="22">
        <v>49841</v>
      </c>
      <c r="AF143" s="22">
        <v>0</v>
      </c>
      <c r="AG143" s="22">
        <v>0</v>
      </c>
      <c r="AH143" s="22">
        <v>10605</v>
      </c>
      <c r="AI143" s="22">
        <v>508921</v>
      </c>
      <c r="AJ143" s="22">
        <v>0</v>
      </c>
      <c r="AK143" s="22">
        <v>0</v>
      </c>
      <c r="AL143" s="22">
        <v>0</v>
      </c>
    </row>
    <row r="144" spans="1:38" x14ac:dyDescent="0.25">
      <c r="A144" s="22" t="s">
        <v>120</v>
      </c>
      <c r="B144" s="22" t="s">
        <v>292</v>
      </c>
      <c r="C144" s="22" t="s">
        <v>405</v>
      </c>
      <c r="D144" s="22" t="s">
        <v>406</v>
      </c>
      <c r="E144" s="22">
        <v>147829</v>
      </c>
      <c r="F144" s="22">
        <v>0</v>
      </c>
      <c r="G144" s="22">
        <v>0</v>
      </c>
      <c r="H144" s="22">
        <v>172056</v>
      </c>
      <c r="I144" s="22">
        <v>3728</v>
      </c>
      <c r="J144" s="22">
        <v>0</v>
      </c>
      <c r="K144" s="22">
        <v>0</v>
      </c>
      <c r="L144" s="22">
        <v>0</v>
      </c>
      <c r="M144" s="22">
        <v>323613</v>
      </c>
      <c r="N144" s="22">
        <v>4627901</v>
      </c>
      <c r="O144" s="22">
        <v>40562</v>
      </c>
      <c r="P144" s="22">
        <v>97313</v>
      </c>
      <c r="Q144" s="22">
        <v>0</v>
      </c>
      <c r="R144" s="22">
        <v>52381</v>
      </c>
      <c r="S144" s="22">
        <v>0</v>
      </c>
      <c r="T144" s="22">
        <v>5141770</v>
      </c>
      <c r="U144" s="22">
        <v>293489</v>
      </c>
      <c r="V144" s="22">
        <v>0</v>
      </c>
      <c r="W144" s="22">
        <v>37562</v>
      </c>
      <c r="X144" s="22">
        <v>60112</v>
      </c>
      <c r="Y144" s="22">
        <v>6099</v>
      </c>
      <c r="Z144" s="22">
        <v>0</v>
      </c>
      <c r="AA144" s="22">
        <v>0</v>
      </c>
      <c r="AB144" s="22">
        <v>7653</v>
      </c>
      <c r="AC144" s="22">
        <v>404915</v>
      </c>
      <c r="AD144" s="22">
        <v>225194</v>
      </c>
      <c r="AE144" s="22">
        <v>55222</v>
      </c>
      <c r="AF144" s="22">
        <v>0</v>
      </c>
      <c r="AG144" s="22">
        <v>20698</v>
      </c>
      <c r="AH144" s="22">
        <v>50341</v>
      </c>
      <c r="AI144" s="22">
        <v>756370</v>
      </c>
      <c r="AJ144" s="22">
        <v>0</v>
      </c>
      <c r="AK144" s="22">
        <v>0</v>
      </c>
      <c r="AL144" s="22">
        <v>0</v>
      </c>
    </row>
    <row r="145" spans="1:38" x14ac:dyDescent="0.25">
      <c r="A145" s="22" t="s">
        <v>120</v>
      </c>
      <c r="B145" s="22" t="s">
        <v>292</v>
      </c>
      <c r="C145" s="22" t="s">
        <v>407</v>
      </c>
      <c r="D145" s="22" t="s">
        <v>408</v>
      </c>
      <c r="E145" s="22">
        <v>269733</v>
      </c>
      <c r="F145" s="22">
        <v>0</v>
      </c>
      <c r="G145" s="22">
        <v>133392</v>
      </c>
      <c r="H145" s="22">
        <v>96410</v>
      </c>
      <c r="I145" s="22">
        <v>0</v>
      </c>
      <c r="J145" s="22">
        <v>0</v>
      </c>
      <c r="K145" s="22">
        <v>0</v>
      </c>
      <c r="L145" s="22">
        <v>0</v>
      </c>
      <c r="M145" s="22">
        <v>499535</v>
      </c>
      <c r="N145" s="22">
        <v>0</v>
      </c>
      <c r="O145" s="22">
        <v>123764</v>
      </c>
      <c r="P145" s="22">
        <v>26119</v>
      </c>
      <c r="Q145" s="22">
        <v>0</v>
      </c>
      <c r="R145" s="22">
        <v>16356</v>
      </c>
      <c r="S145" s="22">
        <v>106044</v>
      </c>
      <c r="T145" s="22">
        <v>771818</v>
      </c>
      <c r="U145" s="22">
        <v>211245</v>
      </c>
      <c r="V145" s="22">
        <v>0</v>
      </c>
      <c r="W145" s="22">
        <v>93713</v>
      </c>
      <c r="X145" s="22">
        <v>39810</v>
      </c>
      <c r="Y145" s="22">
        <v>0</v>
      </c>
      <c r="Z145" s="22">
        <v>0</v>
      </c>
      <c r="AA145" s="22">
        <v>0</v>
      </c>
      <c r="AB145" s="22">
        <v>0</v>
      </c>
      <c r="AC145" s="22">
        <v>344768</v>
      </c>
      <c r="AD145" s="22">
        <v>13624</v>
      </c>
      <c r="AE145" s="22">
        <v>40276</v>
      </c>
      <c r="AF145" s="22">
        <v>0</v>
      </c>
      <c r="AG145" s="22">
        <v>195</v>
      </c>
      <c r="AH145" s="22">
        <v>22622</v>
      </c>
      <c r="AI145" s="22">
        <v>421485</v>
      </c>
      <c r="AJ145" s="22">
        <v>0</v>
      </c>
      <c r="AK145" s="22">
        <v>0</v>
      </c>
      <c r="AL145" s="22">
        <v>0</v>
      </c>
    </row>
    <row r="146" spans="1:38" x14ac:dyDescent="0.25">
      <c r="A146" s="22" t="s">
        <v>120</v>
      </c>
      <c r="B146" s="22" t="s">
        <v>292</v>
      </c>
      <c r="C146" s="22" t="s">
        <v>409</v>
      </c>
      <c r="D146" s="22" t="s">
        <v>410</v>
      </c>
      <c r="E146" s="22">
        <v>0</v>
      </c>
      <c r="F146" s="22">
        <v>0</v>
      </c>
      <c r="G146" s="22">
        <v>106087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106087</v>
      </c>
      <c r="N146" s="22">
        <v>61727</v>
      </c>
      <c r="O146" s="22">
        <v>31359</v>
      </c>
      <c r="P146" s="22">
        <v>17073</v>
      </c>
      <c r="Q146" s="22">
        <v>7200</v>
      </c>
      <c r="R146" s="22">
        <v>5000</v>
      </c>
      <c r="S146" s="22">
        <v>60400</v>
      </c>
      <c r="T146" s="22">
        <v>288846</v>
      </c>
      <c r="U146" s="22">
        <v>52959</v>
      </c>
      <c r="V146" s="22">
        <v>0</v>
      </c>
      <c r="W146" s="22">
        <v>50379</v>
      </c>
      <c r="X146" s="22">
        <v>14552</v>
      </c>
      <c r="Y146" s="22">
        <v>0</v>
      </c>
      <c r="Z146" s="22">
        <v>0</v>
      </c>
      <c r="AA146" s="22">
        <v>0</v>
      </c>
      <c r="AB146" s="22">
        <v>0</v>
      </c>
      <c r="AC146" s="22">
        <v>117890</v>
      </c>
      <c r="AD146" s="22">
        <v>41968</v>
      </c>
      <c r="AE146" s="22">
        <v>37562</v>
      </c>
      <c r="AF146" s="22">
        <v>0</v>
      </c>
      <c r="AG146" s="22">
        <v>8766</v>
      </c>
      <c r="AH146" s="22">
        <v>17301</v>
      </c>
      <c r="AI146" s="22">
        <v>223487</v>
      </c>
      <c r="AJ146" s="22">
        <v>0</v>
      </c>
      <c r="AK146" s="22">
        <v>0</v>
      </c>
      <c r="AL146" s="22">
        <v>0</v>
      </c>
    </row>
    <row r="147" spans="1:38" x14ac:dyDescent="0.25">
      <c r="A147" s="22" t="s">
        <v>120</v>
      </c>
      <c r="B147" s="22" t="s">
        <v>292</v>
      </c>
      <c r="C147" s="22" t="s">
        <v>411</v>
      </c>
      <c r="D147" s="22" t="s">
        <v>412</v>
      </c>
      <c r="E147" s="22">
        <v>120603</v>
      </c>
      <c r="F147" s="22">
        <v>0</v>
      </c>
      <c r="G147" s="22">
        <v>0</v>
      </c>
      <c r="H147" s="22">
        <v>2521</v>
      </c>
      <c r="I147" s="22">
        <v>0</v>
      </c>
      <c r="J147" s="22">
        <v>0</v>
      </c>
      <c r="K147" s="22">
        <v>0</v>
      </c>
      <c r="L147" s="22">
        <v>0</v>
      </c>
      <c r="M147" s="22">
        <v>123124</v>
      </c>
      <c r="N147" s="22">
        <v>0</v>
      </c>
      <c r="O147" s="22">
        <v>42776</v>
      </c>
      <c r="P147" s="22">
        <v>33020</v>
      </c>
      <c r="Q147" s="22">
        <v>0</v>
      </c>
      <c r="R147" s="22">
        <v>213571</v>
      </c>
      <c r="S147" s="22">
        <v>255676</v>
      </c>
      <c r="T147" s="22">
        <v>668167</v>
      </c>
      <c r="U147" s="22">
        <v>24900</v>
      </c>
      <c r="V147" s="22">
        <v>0</v>
      </c>
      <c r="W147" s="22">
        <v>84110</v>
      </c>
      <c r="X147" s="22">
        <v>36168</v>
      </c>
      <c r="Y147" s="22">
        <v>0</v>
      </c>
      <c r="Z147" s="22">
        <v>0</v>
      </c>
      <c r="AA147" s="22">
        <v>0</v>
      </c>
      <c r="AB147" s="22">
        <v>0</v>
      </c>
      <c r="AC147" s="22">
        <v>145178</v>
      </c>
      <c r="AD147" s="22">
        <v>43677</v>
      </c>
      <c r="AE147" s="22">
        <v>93674</v>
      </c>
      <c r="AF147" s="22">
        <v>0</v>
      </c>
      <c r="AG147" s="22">
        <v>17528</v>
      </c>
      <c r="AH147" s="22">
        <v>59312</v>
      </c>
      <c r="AI147" s="22">
        <v>359369</v>
      </c>
      <c r="AJ147" s="22">
        <v>0</v>
      </c>
      <c r="AK147" s="22">
        <v>0</v>
      </c>
      <c r="AL147" s="22">
        <v>0</v>
      </c>
    </row>
    <row r="148" spans="1:38" x14ac:dyDescent="0.25">
      <c r="A148" s="22" t="s">
        <v>120</v>
      </c>
      <c r="B148" s="22" t="s">
        <v>292</v>
      </c>
      <c r="C148" s="22" t="s">
        <v>413</v>
      </c>
      <c r="D148" s="22" t="s">
        <v>414</v>
      </c>
      <c r="E148" s="22">
        <v>828737</v>
      </c>
      <c r="F148" s="22">
        <v>0</v>
      </c>
      <c r="G148" s="22">
        <v>517961</v>
      </c>
      <c r="H148" s="22">
        <v>540091</v>
      </c>
      <c r="I148" s="22">
        <v>207184</v>
      </c>
      <c r="J148" s="22">
        <v>0</v>
      </c>
      <c r="K148" s="22">
        <v>0</v>
      </c>
      <c r="L148" s="22">
        <v>0</v>
      </c>
      <c r="M148" s="22">
        <v>2093973</v>
      </c>
      <c r="N148" s="22">
        <v>0</v>
      </c>
      <c r="O148" s="22">
        <v>0</v>
      </c>
      <c r="P148" s="22">
        <v>126649</v>
      </c>
      <c r="Q148" s="22">
        <v>0</v>
      </c>
      <c r="R148" s="22">
        <v>0</v>
      </c>
      <c r="S148" s="22">
        <v>0</v>
      </c>
      <c r="T148" s="22">
        <v>2220622</v>
      </c>
      <c r="U148" s="22">
        <v>220624</v>
      </c>
      <c r="V148" s="22">
        <v>0</v>
      </c>
      <c r="W148" s="22">
        <v>45479</v>
      </c>
      <c r="X148" s="22">
        <v>47608</v>
      </c>
      <c r="Y148" s="22">
        <v>8916</v>
      </c>
      <c r="Z148" s="22">
        <v>0</v>
      </c>
      <c r="AA148" s="22">
        <v>0</v>
      </c>
      <c r="AB148" s="22">
        <v>0</v>
      </c>
      <c r="AC148" s="22">
        <v>322627</v>
      </c>
      <c r="AD148" s="22">
        <v>50154</v>
      </c>
      <c r="AE148" s="22">
        <v>52891</v>
      </c>
      <c r="AF148" s="22">
        <v>0</v>
      </c>
      <c r="AG148" s="22">
        <v>38948</v>
      </c>
      <c r="AH148" s="22">
        <v>19913</v>
      </c>
      <c r="AI148" s="22">
        <v>484533</v>
      </c>
      <c r="AJ148" s="22">
        <v>0</v>
      </c>
      <c r="AK148" s="22">
        <v>0</v>
      </c>
      <c r="AL148" s="22">
        <v>0</v>
      </c>
    </row>
    <row r="149" spans="1:38" x14ac:dyDescent="0.25">
      <c r="A149" s="22" t="s">
        <v>120</v>
      </c>
      <c r="B149" s="22" t="s">
        <v>292</v>
      </c>
      <c r="C149" s="22" t="s">
        <v>415</v>
      </c>
      <c r="D149" s="22" t="s">
        <v>416</v>
      </c>
      <c r="E149" s="22">
        <v>3186244</v>
      </c>
      <c r="F149" s="22">
        <v>0</v>
      </c>
      <c r="G149" s="22">
        <v>256421</v>
      </c>
      <c r="H149" s="22">
        <v>0</v>
      </c>
      <c r="I149" s="22">
        <v>137035</v>
      </c>
      <c r="J149" s="22">
        <v>0</v>
      </c>
      <c r="K149" s="22">
        <v>0</v>
      </c>
      <c r="L149" s="22">
        <v>0</v>
      </c>
      <c r="M149" s="22">
        <v>3579700</v>
      </c>
      <c r="N149" s="22">
        <v>0</v>
      </c>
      <c r="O149" s="22">
        <v>1018261</v>
      </c>
      <c r="P149" s="22">
        <v>662176</v>
      </c>
      <c r="Q149" s="22">
        <v>0</v>
      </c>
      <c r="R149" s="22">
        <v>38184</v>
      </c>
      <c r="S149" s="22">
        <v>33784</v>
      </c>
      <c r="T149" s="22">
        <v>5332105</v>
      </c>
      <c r="U149" s="22">
        <v>2173167</v>
      </c>
      <c r="V149" s="22">
        <v>0</v>
      </c>
      <c r="W149" s="22">
        <v>258087</v>
      </c>
      <c r="X149" s="22">
        <v>312292</v>
      </c>
      <c r="Y149" s="22">
        <v>472698</v>
      </c>
      <c r="Z149" s="22">
        <v>0</v>
      </c>
      <c r="AA149" s="22">
        <v>0</v>
      </c>
      <c r="AB149" s="22">
        <v>0</v>
      </c>
      <c r="AC149" s="22">
        <v>3216244</v>
      </c>
      <c r="AD149" s="22">
        <v>226753</v>
      </c>
      <c r="AE149" s="22">
        <v>304627</v>
      </c>
      <c r="AF149" s="22">
        <v>0</v>
      </c>
      <c r="AG149" s="22">
        <v>127818</v>
      </c>
      <c r="AH149" s="22">
        <v>23727</v>
      </c>
      <c r="AI149" s="22">
        <v>3899169</v>
      </c>
      <c r="AJ149" s="22">
        <v>0</v>
      </c>
      <c r="AK149" s="22">
        <v>0</v>
      </c>
      <c r="AL149" s="22">
        <v>0</v>
      </c>
    </row>
    <row r="150" spans="1:38" x14ac:dyDescent="0.25">
      <c r="A150" s="22" t="s">
        <v>120</v>
      </c>
      <c r="B150" s="22" t="s">
        <v>292</v>
      </c>
      <c r="C150" s="22" t="s">
        <v>417</v>
      </c>
      <c r="D150" s="22" t="s">
        <v>418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4921102</v>
      </c>
      <c r="O150" s="22">
        <v>0</v>
      </c>
      <c r="P150" s="22">
        <v>12960</v>
      </c>
      <c r="Q150" s="22">
        <v>0</v>
      </c>
      <c r="R150" s="22">
        <v>72310</v>
      </c>
      <c r="S150" s="22">
        <v>11000</v>
      </c>
      <c r="T150" s="22">
        <v>5017372</v>
      </c>
      <c r="U150" s="22">
        <v>136600</v>
      </c>
      <c r="V150" s="22">
        <v>0</v>
      </c>
      <c r="W150" s="22">
        <v>46262</v>
      </c>
      <c r="X150" s="22">
        <v>26325</v>
      </c>
      <c r="Y150" s="22">
        <v>3071</v>
      </c>
      <c r="Z150" s="22">
        <v>0</v>
      </c>
      <c r="AA150" s="22">
        <v>0</v>
      </c>
      <c r="AB150" s="22">
        <v>0</v>
      </c>
      <c r="AC150" s="22">
        <v>212258</v>
      </c>
      <c r="AD150" s="22">
        <v>24574</v>
      </c>
      <c r="AE150" s="22">
        <v>12381</v>
      </c>
      <c r="AF150" s="22">
        <v>0</v>
      </c>
      <c r="AG150" s="22">
        <v>12343</v>
      </c>
      <c r="AH150" s="22">
        <v>11680</v>
      </c>
      <c r="AI150" s="22">
        <v>273236</v>
      </c>
      <c r="AJ150" s="22">
        <v>0</v>
      </c>
      <c r="AK150" s="22">
        <v>0</v>
      </c>
      <c r="AL150" s="22">
        <v>0</v>
      </c>
    </row>
    <row r="151" spans="1:38" x14ac:dyDescent="0.25">
      <c r="A151" s="22" t="s">
        <v>120</v>
      </c>
      <c r="B151" s="22" t="s">
        <v>292</v>
      </c>
      <c r="C151" s="22" t="s">
        <v>419</v>
      </c>
      <c r="D151" s="22" t="s">
        <v>420</v>
      </c>
      <c r="E151" s="22">
        <v>278227</v>
      </c>
      <c r="F151" s="22">
        <v>0</v>
      </c>
      <c r="G151" s="22">
        <v>715104</v>
      </c>
      <c r="H151" s="22">
        <v>27050</v>
      </c>
      <c r="I151" s="22">
        <v>0</v>
      </c>
      <c r="J151" s="22">
        <v>0</v>
      </c>
      <c r="K151" s="22">
        <v>0</v>
      </c>
      <c r="L151" s="22">
        <v>0</v>
      </c>
      <c r="M151" s="22">
        <v>1020381</v>
      </c>
      <c r="N151" s="22">
        <v>0</v>
      </c>
      <c r="O151" s="22">
        <v>81925</v>
      </c>
      <c r="P151" s="22">
        <v>50535</v>
      </c>
      <c r="Q151" s="22">
        <v>3390</v>
      </c>
      <c r="R151" s="22">
        <v>0</v>
      </c>
      <c r="S151" s="22">
        <v>80037</v>
      </c>
      <c r="T151" s="22">
        <v>1236268</v>
      </c>
      <c r="U151" s="22">
        <v>128586</v>
      </c>
      <c r="V151" s="22">
        <v>0</v>
      </c>
      <c r="W151" s="22">
        <v>197748</v>
      </c>
      <c r="X151" s="22">
        <v>96557</v>
      </c>
      <c r="Y151" s="22">
        <v>0</v>
      </c>
      <c r="Z151" s="22">
        <v>0</v>
      </c>
      <c r="AA151" s="22">
        <v>0</v>
      </c>
      <c r="AB151" s="22">
        <v>0</v>
      </c>
      <c r="AC151" s="22">
        <v>422891</v>
      </c>
      <c r="AD151" s="22">
        <v>75125</v>
      </c>
      <c r="AE151" s="22">
        <v>58935</v>
      </c>
      <c r="AF151" s="22">
        <v>0</v>
      </c>
      <c r="AG151" s="22">
        <v>115</v>
      </c>
      <c r="AH151" s="22">
        <v>15018</v>
      </c>
      <c r="AI151" s="22">
        <v>572084</v>
      </c>
      <c r="AJ151" s="22">
        <v>0</v>
      </c>
      <c r="AK151" s="22">
        <v>0</v>
      </c>
      <c r="AL151" s="22">
        <v>0</v>
      </c>
    </row>
    <row r="152" spans="1:38" x14ac:dyDescent="0.25">
      <c r="A152" s="22" t="s">
        <v>120</v>
      </c>
      <c r="B152" s="22" t="s">
        <v>292</v>
      </c>
      <c r="C152" s="22" t="s">
        <v>421</v>
      </c>
      <c r="D152" s="22" t="s">
        <v>422</v>
      </c>
      <c r="E152" s="22">
        <v>2615586</v>
      </c>
      <c r="F152" s="22"/>
      <c r="G152" s="22">
        <v>1568077</v>
      </c>
      <c r="H152" s="22">
        <v>601153</v>
      </c>
      <c r="I152" s="22">
        <v>494242</v>
      </c>
      <c r="J152" s="22"/>
      <c r="K152" s="22"/>
      <c r="L152" s="22"/>
      <c r="M152" s="22">
        <v>5279058</v>
      </c>
      <c r="N152" s="22">
        <v>9156964</v>
      </c>
      <c r="O152" s="22">
        <v>2780884</v>
      </c>
      <c r="P152" s="22">
        <v>709311</v>
      </c>
      <c r="Q152" s="22">
        <v>1655181</v>
      </c>
      <c r="R152" s="22">
        <v>2784261</v>
      </c>
      <c r="S152" s="22">
        <v>491741</v>
      </c>
      <c r="T152" s="22">
        <v>22857400</v>
      </c>
      <c r="U152" s="22">
        <v>1517276</v>
      </c>
      <c r="V152" s="22"/>
      <c r="W152" s="22">
        <v>308003</v>
      </c>
      <c r="X152" s="22">
        <v>488489</v>
      </c>
      <c r="Y152" s="22">
        <v>447662</v>
      </c>
      <c r="Z152" s="22"/>
      <c r="AA152" s="22"/>
      <c r="AB152" s="22"/>
      <c r="AC152" s="22">
        <v>2761430</v>
      </c>
      <c r="AD152" s="22">
        <v>1120234</v>
      </c>
      <c r="AE152" s="22">
        <v>866742</v>
      </c>
      <c r="AF152" s="22"/>
      <c r="AG152" s="22">
        <v>471768</v>
      </c>
      <c r="AH152" s="22">
        <v>202060</v>
      </c>
      <c r="AI152" s="22">
        <v>5422234</v>
      </c>
      <c r="AJ152" s="22"/>
      <c r="AK152" s="22"/>
      <c r="AL152" s="22"/>
    </row>
    <row r="153" spans="1:38" x14ac:dyDescent="0.25">
      <c r="A153" s="22" t="s">
        <v>120</v>
      </c>
      <c r="B153" s="22" t="s">
        <v>292</v>
      </c>
      <c r="C153" s="22" t="s">
        <v>423</v>
      </c>
      <c r="D153" s="22" t="s">
        <v>424</v>
      </c>
      <c r="E153" s="22">
        <v>1829651</v>
      </c>
      <c r="F153" s="22"/>
      <c r="G153" s="22">
        <v>1440913</v>
      </c>
      <c r="H153" s="22">
        <v>393391</v>
      </c>
      <c r="I153" s="22"/>
      <c r="J153" s="22"/>
      <c r="K153" s="22"/>
      <c r="L153" s="22"/>
      <c r="M153" s="22">
        <v>3663955</v>
      </c>
      <c r="N153" s="22">
        <v>607616</v>
      </c>
      <c r="O153" s="22">
        <v>218093</v>
      </c>
      <c r="P153" s="22">
        <v>470600</v>
      </c>
      <c r="Q153" s="22">
        <v>15750</v>
      </c>
      <c r="R153" s="22">
        <v>55799</v>
      </c>
      <c r="S153" s="22">
        <v>185545</v>
      </c>
      <c r="T153" s="22">
        <v>5217358</v>
      </c>
      <c r="U153" s="22">
        <v>1121920</v>
      </c>
      <c r="V153" s="22"/>
      <c r="W153" s="22">
        <v>265130</v>
      </c>
      <c r="X153" s="22">
        <v>327858</v>
      </c>
      <c r="Y153" s="22">
        <v>77035</v>
      </c>
      <c r="Z153" s="22"/>
      <c r="AA153" s="22"/>
      <c r="AB153" s="22"/>
      <c r="AC153" s="22">
        <v>1791943</v>
      </c>
      <c r="AD153" s="22">
        <v>356020</v>
      </c>
      <c r="AE153" s="22">
        <v>167798</v>
      </c>
      <c r="AF153" s="22"/>
      <c r="AG153" s="22">
        <v>23921</v>
      </c>
      <c r="AH153" s="22">
        <v>151451</v>
      </c>
      <c r="AI153" s="22">
        <v>2491133</v>
      </c>
      <c r="AJ153" s="22"/>
      <c r="AK153" s="22"/>
      <c r="AL153" s="22"/>
    </row>
    <row r="154" spans="1:38" x14ac:dyDescent="0.25">
      <c r="A154" s="22" t="s">
        <v>120</v>
      </c>
      <c r="B154" s="22" t="s">
        <v>292</v>
      </c>
      <c r="C154" s="22" t="s">
        <v>425</v>
      </c>
      <c r="D154" s="22" t="s">
        <v>426</v>
      </c>
      <c r="E154" s="22">
        <v>18860</v>
      </c>
      <c r="F154" s="22">
        <v>0</v>
      </c>
      <c r="G154" s="22">
        <v>38168</v>
      </c>
      <c r="H154" s="22">
        <v>737449</v>
      </c>
      <c r="I154" s="22">
        <v>0</v>
      </c>
      <c r="J154" s="22">
        <v>0</v>
      </c>
      <c r="K154" s="22">
        <v>0</v>
      </c>
      <c r="L154" s="22">
        <v>0</v>
      </c>
      <c r="M154" s="22">
        <v>794477</v>
      </c>
      <c r="N154" s="22">
        <v>0</v>
      </c>
      <c r="O154" s="22">
        <v>5845</v>
      </c>
      <c r="P154" s="22">
        <v>0</v>
      </c>
      <c r="Q154" s="22">
        <v>47600</v>
      </c>
      <c r="R154" s="22">
        <v>0</v>
      </c>
      <c r="S154" s="22">
        <v>63500</v>
      </c>
      <c r="T154" s="22">
        <v>911422</v>
      </c>
      <c r="U154" s="22">
        <v>5897</v>
      </c>
      <c r="V154" s="22">
        <v>0</v>
      </c>
      <c r="W154" s="22">
        <v>111935</v>
      </c>
      <c r="X154" s="22">
        <v>10129</v>
      </c>
      <c r="Y154" s="22">
        <v>1468</v>
      </c>
      <c r="Z154" s="22">
        <v>0</v>
      </c>
      <c r="AA154" s="22">
        <v>0</v>
      </c>
      <c r="AB154" s="22">
        <v>0</v>
      </c>
      <c r="AC154" s="22">
        <v>129429</v>
      </c>
      <c r="AD154" s="22">
        <v>24367</v>
      </c>
      <c r="AE154" s="22">
        <v>20350</v>
      </c>
      <c r="AF154" s="22">
        <v>0</v>
      </c>
      <c r="AG154" s="22">
        <v>0</v>
      </c>
      <c r="AH154" s="22">
        <v>11365</v>
      </c>
      <c r="AI154" s="22">
        <v>185511</v>
      </c>
      <c r="AJ154" s="22">
        <v>0</v>
      </c>
      <c r="AK154" s="22">
        <v>0</v>
      </c>
      <c r="AL154" s="22">
        <v>0</v>
      </c>
    </row>
    <row r="155" spans="1:38" x14ac:dyDescent="0.25">
      <c r="A155" s="22" t="s">
        <v>120</v>
      </c>
      <c r="B155" s="22" t="s">
        <v>292</v>
      </c>
      <c r="C155" s="22" t="s">
        <v>427</v>
      </c>
      <c r="D155" s="22" t="s">
        <v>428</v>
      </c>
      <c r="E155" s="22">
        <v>89627</v>
      </c>
      <c r="F155" s="22">
        <v>0</v>
      </c>
      <c r="G155" s="22">
        <v>3630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93257</v>
      </c>
      <c r="N155" s="22">
        <v>0</v>
      </c>
      <c r="O155" s="22">
        <v>26245</v>
      </c>
      <c r="P155" s="22">
        <v>21869</v>
      </c>
      <c r="Q155" s="22">
        <v>0</v>
      </c>
      <c r="R155" s="22">
        <v>98160</v>
      </c>
      <c r="S155" s="22">
        <v>0</v>
      </c>
      <c r="T155" s="22">
        <v>239531</v>
      </c>
      <c r="U155" s="22">
        <v>149628</v>
      </c>
      <c r="V155" s="22">
        <v>0</v>
      </c>
      <c r="W155" s="22">
        <v>221456</v>
      </c>
      <c r="X155" s="22">
        <v>21989</v>
      </c>
      <c r="Y155" s="22">
        <v>0</v>
      </c>
      <c r="Z155" s="22">
        <v>0</v>
      </c>
      <c r="AA155" s="22">
        <v>0</v>
      </c>
      <c r="AB155" s="22">
        <v>0</v>
      </c>
      <c r="AC155" s="22">
        <v>393073</v>
      </c>
      <c r="AD155" s="22">
        <v>180803</v>
      </c>
      <c r="AE155" s="22">
        <v>26090</v>
      </c>
      <c r="AF155" s="22">
        <v>0</v>
      </c>
      <c r="AG155" s="22">
        <v>29554</v>
      </c>
      <c r="AH155" s="22">
        <v>26200</v>
      </c>
      <c r="AI155" s="22">
        <v>655720</v>
      </c>
      <c r="AJ155" s="22">
        <v>0</v>
      </c>
      <c r="AK155" s="22">
        <v>0</v>
      </c>
      <c r="AL155" s="22">
        <v>0</v>
      </c>
    </row>
    <row r="156" spans="1:38" x14ac:dyDescent="0.25">
      <c r="A156" s="22" t="s">
        <v>120</v>
      </c>
      <c r="B156" s="22" t="s">
        <v>292</v>
      </c>
      <c r="C156" s="22" t="s">
        <v>429</v>
      </c>
      <c r="D156" s="22" t="s">
        <v>430</v>
      </c>
      <c r="E156" s="22">
        <v>720888</v>
      </c>
      <c r="F156" s="22">
        <v>0</v>
      </c>
      <c r="G156" s="22">
        <v>101982</v>
      </c>
      <c r="H156" s="22">
        <v>145157</v>
      </c>
      <c r="I156" s="22">
        <v>0</v>
      </c>
      <c r="J156" s="22">
        <v>0</v>
      </c>
      <c r="K156" s="22">
        <v>0</v>
      </c>
      <c r="L156" s="22">
        <v>0</v>
      </c>
      <c r="M156" s="22">
        <v>968027</v>
      </c>
      <c r="N156" s="22">
        <v>0</v>
      </c>
      <c r="O156" s="22">
        <v>469286</v>
      </c>
      <c r="P156" s="22">
        <v>355139</v>
      </c>
      <c r="Q156" s="22">
        <v>0</v>
      </c>
      <c r="R156" s="22">
        <v>0</v>
      </c>
      <c r="S156" s="22">
        <v>208561</v>
      </c>
      <c r="T156" s="22">
        <v>2001013</v>
      </c>
      <c r="U156" s="22">
        <v>1318202</v>
      </c>
      <c r="V156" s="22">
        <v>0</v>
      </c>
      <c r="W156" s="22">
        <v>220287</v>
      </c>
      <c r="X156" s="22">
        <v>425090</v>
      </c>
      <c r="Y156" s="22">
        <v>0</v>
      </c>
      <c r="Z156" s="22">
        <v>0</v>
      </c>
      <c r="AA156" s="22">
        <v>0</v>
      </c>
      <c r="AB156" s="22">
        <v>0</v>
      </c>
      <c r="AC156" s="22">
        <v>1963579</v>
      </c>
      <c r="AD156" s="22">
        <v>555685</v>
      </c>
      <c r="AE156" s="22">
        <v>314024</v>
      </c>
      <c r="AF156" s="22">
        <v>0</v>
      </c>
      <c r="AG156" s="22">
        <v>0</v>
      </c>
      <c r="AH156" s="22">
        <v>156753</v>
      </c>
      <c r="AI156" s="22">
        <v>2990041</v>
      </c>
      <c r="AJ156" s="22">
        <v>0</v>
      </c>
      <c r="AK156" s="22">
        <v>0</v>
      </c>
      <c r="AL156" s="22">
        <v>0</v>
      </c>
    </row>
    <row r="157" spans="1:38" x14ac:dyDescent="0.25">
      <c r="A157" s="22" t="s">
        <v>120</v>
      </c>
      <c r="B157" s="22" t="s">
        <v>292</v>
      </c>
      <c r="C157" s="22" t="s">
        <v>431</v>
      </c>
      <c r="D157" s="22" t="s">
        <v>432</v>
      </c>
      <c r="E157" s="22">
        <v>331833</v>
      </c>
      <c r="F157" s="22">
        <v>0</v>
      </c>
      <c r="G157" s="22">
        <v>317348</v>
      </c>
      <c r="H157" s="22">
        <v>347115</v>
      </c>
      <c r="I157" s="22">
        <v>784351</v>
      </c>
      <c r="J157" s="22">
        <v>0</v>
      </c>
      <c r="K157" s="22">
        <v>0</v>
      </c>
      <c r="L157" s="22">
        <v>0</v>
      </c>
      <c r="M157" s="22">
        <v>1780647</v>
      </c>
      <c r="N157" s="22">
        <v>0</v>
      </c>
      <c r="O157" s="22">
        <v>9354619</v>
      </c>
      <c r="P157" s="22">
        <v>244722</v>
      </c>
      <c r="Q157" s="22">
        <v>872810</v>
      </c>
      <c r="R157" s="22">
        <v>364164</v>
      </c>
      <c r="S157" s="22">
        <v>43098</v>
      </c>
      <c r="T157" s="22">
        <v>12660060</v>
      </c>
      <c r="U157" s="22">
        <v>100776</v>
      </c>
      <c r="V157" s="22">
        <v>0</v>
      </c>
      <c r="W157" s="22">
        <v>39526</v>
      </c>
      <c r="X157" s="22">
        <v>28825</v>
      </c>
      <c r="Y157" s="22">
        <v>15958</v>
      </c>
      <c r="Z157" s="22">
        <v>0</v>
      </c>
      <c r="AA157" s="22">
        <v>0</v>
      </c>
      <c r="AB157" s="22">
        <v>0</v>
      </c>
      <c r="AC157" s="22">
        <v>185085</v>
      </c>
      <c r="AD157" s="22">
        <v>10361</v>
      </c>
      <c r="AE157" s="22">
        <v>46849</v>
      </c>
      <c r="AF157" s="22">
        <v>0</v>
      </c>
      <c r="AG157" s="22">
        <v>22526</v>
      </c>
      <c r="AH157" s="22">
        <v>25785</v>
      </c>
      <c r="AI157" s="22">
        <v>290606</v>
      </c>
      <c r="AJ157" s="22">
        <v>0</v>
      </c>
      <c r="AK157" s="22">
        <v>0</v>
      </c>
      <c r="AL157" s="22">
        <v>0</v>
      </c>
    </row>
    <row r="158" spans="1:38" x14ac:dyDescent="0.25">
      <c r="A158" s="22" t="s">
        <v>120</v>
      </c>
      <c r="B158" s="22" t="s">
        <v>292</v>
      </c>
      <c r="C158" s="22" t="s">
        <v>433</v>
      </c>
      <c r="D158" s="22" t="s">
        <v>434</v>
      </c>
      <c r="E158" s="22">
        <v>283914</v>
      </c>
      <c r="F158" s="22">
        <v>0</v>
      </c>
      <c r="G158" s="22">
        <v>185638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469552</v>
      </c>
      <c r="N158" s="22">
        <v>0</v>
      </c>
      <c r="O158" s="22">
        <v>232280</v>
      </c>
      <c r="P158" s="22">
        <v>98127</v>
      </c>
      <c r="Q158" s="22">
        <v>0</v>
      </c>
      <c r="R158" s="22">
        <v>0</v>
      </c>
      <c r="S158" s="22">
        <v>125000</v>
      </c>
      <c r="T158" s="22">
        <v>924959</v>
      </c>
      <c r="U158" s="22">
        <v>253640</v>
      </c>
      <c r="V158" s="22">
        <v>0</v>
      </c>
      <c r="W158" s="22">
        <v>35575</v>
      </c>
      <c r="X158" s="22">
        <v>31948</v>
      </c>
      <c r="Y158" s="22">
        <v>8932</v>
      </c>
      <c r="Z158" s="22">
        <v>0</v>
      </c>
      <c r="AA158" s="22">
        <v>0</v>
      </c>
      <c r="AB158" s="22">
        <v>0</v>
      </c>
      <c r="AC158" s="22">
        <v>330095</v>
      </c>
      <c r="AD158" s="22">
        <v>217244</v>
      </c>
      <c r="AE158" s="22">
        <v>38891</v>
      </c>
      <c r="AF158" s="22">
        <v>0</v>
      </c>
      <c r="AG158" s="22">
        <v>20416</v>
      </c>
      <c r="AH158" s="22">
        <v>49568</v>
      </c>
      <c r="AI158" s="22">
        <v>656214</v>
      </c>
      <c r="AJ158" s="22">
        <v>0</v>
      </c>
      <c r="AK158" s="22">
        <v>0</v>
      </c>
      <c r="AL158" s="22">
        <v>0</v>
      </c>
    </row>
    <row r="159" spans="1:38" x14ac:dyDescent="0.25">
      <c r="A159" s="22" t="s">
        <v>120</v>
      </c>
      <c r="B159" s="22" t="s">
        <v>292</v>
      </c>
      <c r="C159" s="22" t="s">
        <v>435</v>
      </c>
      <c r="D159" s="22" t="s">
        <v>436</v>
      </c>
      <c r="E159" s="22">
        <v>317018</v>
      </c>
      <c r="F159" s="22">
        <v>0</v>
      </c>
      <c r="G159" s="22">
        <v>115218</v>
      </c>
      <c r="H159" s="22">
        <v>0</v>
      </c>
      <c r="I159" s="22">
        <v>126877</v>
      </c>
      <c r="J159" s="22">
        <v>0</v>
      </c>
      <c r="K159" s="22">
        <v>0</v>
      </c>
      <c r="L159" s="22">
        <v>0</v>
      </c>
      <c r="M159" s="22">
        <v>559113</v>
      </c>
      <c r="N159" s="22">
        <v>0</v>
      </c>
      <c r="O159" s="22">
        <v>95506</v>
      </c>
      <c r="P159" s="22">
        <v>116993</v>
      </c>
      <c r="Q159" s="22">
        <v>0</v>
      </c>
      <c r="R159" s="22">
        <v>159311</v>
      </c>
      <c r="S159" s="22">
        <v>271303</v>
      </c>
      <c r="T159" s="22">
        <v>1202226</v>
      </c>
      <c r="U159" s="22">
        <v>97291</v>
      </c>
      <c r="V159" s="22">
        <v>0</v>
      </c>
      <c r="W159" s="22">
        <v>215935</v>
      </c>
      <c r="X159" s="22">
        <v>95898</v>
      </c>
      <c r="Y159" s="22">
        <v>17707</v>
      </c>
      <c r="Z159" s="22">
        <v>0</v>
      </c>
      <c r="AA159" s="22">
        <v>0</v>
      </c>
      <c r="AB159" s="22">
        <v>0</v>
      </c>
      <c r="AC159" s="22">
        <v>426831</v>
      </c>
      <c r="AD159" s="22">
        <v>360241</v>
      </c>
      <c r="AE159" s="22">
        <v>79455</v>
      </c>
      <c r="AF159" s="22">
        <v>0</v>
      </c>
      <c r="AG159" s="22">
        <v>90237</v>
      </c>
      <c r="AH159" s="22">
        <v>48465</v>
      </c>
      <c r="AI159" s="22">
        <v>1005229</v>
      </c>
      <c r="AJ159" s="22">
        <v>0</v>
      </c>
      <c r="AK159" s="22">
        <v>0</v>
      </c>
      <c r="AL159" s="22">
        <v>0</v>
      </c>
    </row>
    <row r="160" spans="1:38" x14ac:dyDescent="0.25">
      <c r="A160" s="22" t="s">
        <v>120</v>
      </c>
      <c r="B160" s="22" t="s">
        <v>292</v>
      </c>
      <c r="C160" s="22" t="s">
        <v>437</v>
      </c>
      <c r="D160" s="22" t="s">
        <v>438</v>
      </c>
      <c r="E160" s="22">
        <v>1511635</v>
      </c>
      <c r="F160" s="22">
        <v>0</v>
      </c>
      <c r="G160" s="22">
        <v>626729</v>
      </c>
      <c r="H160" s="22">
        <v>661956</v>
      </c>
      <c r="I160" s="22">
        <v>67111</v>
      </c>
      <c r="J160" s="22">
        <v>0</v>
      </c>
      <c r="K160" s="22">
        <v>0</v>
      </c>
      <c r="L160" s="22">
        <v>0</v>
      </c>
      <c r="M160" s="22">
        <v>2867431</v>
      </c>
      <c r="N160" s="22">
        <v>2360412</v>
      </c>
      <c r="O160" s="22">
        <v>339945</v>
      </c>
      <c r="P160" s="22">
        <v>809455</v>
      </c>
      <c r="Q160" s="22">
        <v>175379</v>
      </c>
      <c r="R160" s="22">
        <v>0</v>
      </c>
      <c r="S160" s="22">
        <v>0</v>
      </c>
      <c r="T160" s="22">
        <v>6552622</v>
      </c>
      <c r="U160" s="22">
        <v>247957</v>
      </c>
      <c r="V160" s="22">
        <v>0</v>
      </c>
      <c r="W160" s="22">
        <v>192729</v>
      </c>
      <c r="X160" s="22">
        <v>90627</v>
      </c>
      <c r="Y160" s="22">
        <v>14528</v>
      </c>
      <c r="Z160" s="22">
        <v>0</v>
      </c>
      <c r="AA160" s="22">
        <v>74363</v>
      </c>
      <c r="AB160" s="22">
        <v>0</v>
      </c>
      <c r="AC160" s="22">
        <v>620204</v>
      </c>
      <c r="AD160" s="22">
        <v>203969</v>
      </c>
      <c r="AE160" s="22">
        <v>125790</v>
      </c>
      <c r="AF160" s="22">
        <v>0</v>
      </c>
      <c r="AG160" s="22">
        <v>0</v>
      </c>
      <c r="AH160" s="22">
        <v>81371</v>
      </c>
      <c r="AI160" s="22">
        <v>1031334</v>
      </c>
      <c r="AJ160" s="22">
        <v>0</v>
      </c>
      <c r="AK160" s="22">
        <v>0</v>
      </c>
      <c r="AL160" s="22">
        <v>0</v>
      </c>
    </row>
    <row r="161" spans="1:38" x14ac:dyDescent="0.25">
      <c r="A161" s="22" t="s">
        <v>120</v>
      </c>
      <c r="B161" s="22" t="s">
        <v>292</v>
      </c>
      <c r="C161" s="22" t="s">
        <v>439</v>
      </c>
      <c r="D161" s="22" t="s">
        <v>440</v>
      </c>
      <c r="E161" s="22">
        <v>524702</v>
      </c>
      <c r="F161" s="22">
        <v>0</v>
      </c>
      <c r="G161" s="22">
        <v>54870</v>
      </c>
      <c r="H161" s="22">
        <v>31200</v>
      </c>
      <c r="I161" s="22">
        <v>0</v>
      </c>
      <c r="J161" s="22">
        <v>0</v>
      </c>
      <c r="K161" s="22">
        <v>0</v>
      </c>
      <c r="L161" s="22">
        <v>0</v>
      </c>
      <c r="M161" s="22">
        <v>610772</v>
      </c>
      <c r="N161" s="22">
        <v>9493691</v>
      </c>
      <c r="O161" s="22">
        <v>29596</v>
      </c>
      <c r="P161" s="22">
        <v>88326</v>
      </c>
      <c r="Q161" s="22">
        <v>0</v>
      </c>
      <c r="R161" s="22">
        <v>0</v>
      </c>
      <c r="S161" s="22">
        <v>81276</v>
      </c>
      <c r="T161" s="22">
        <v>10303661</v>
      </c>
      <c r="U161" s="22">
        <v>324328</v>
      </c>
      <c r="V161" s="22">
        <v>0</v>
      </c>
      <c r="W161" s="22">
        <v>106838</v>
      </c>
      <c r="X161" s="22">
        <v>62337</v>
      </c>
      <c r="Y161" s="22">
        <v>29381</v>
      </c>
      <c r="Z161" s="22">
        <v>0</v>
      </c>
      <c r="AA161" s="22">
        <v>0</v>
      </c>
      <c r="AB161" s="22">
        <v>0</v>
      </c>
      <c r="AC161" s="22">
        <v>522884</v>
      </c>
      <c r="AD161" s="22">
        <v>74619</v>
      </c>
      <c r="AE161" s="22">
        <v>85285</v>
      </c>
      <c r="AF161" s="22">
        <v>0</v>
      </c>
      <c r="AG161" s="22">
        <v>58424</v>
      </c>
      <c r="AH161" s="22">
        <v>51562</v>
      </c>
      <c r="AI161" s="22">
        <v>792774</v>
      </c>
      <c r="AJ161" s="22">
        <v>0</v>
      </c>
      <c r="AK161" s="22">
        <v>0</v>
      </c>
      <c r="AL161" s="22">
        <v>0</v>
      </c>
    </row>
    <row r="162" spans="1:38" x14ac:dyDescent="0.25">
      <c r="A162" s="22" t="s">
        <v>120</v>
      </c>
      <c r="B162" s="22" t="s">
        <v>292</v>
      </c>
      <c r="C162" s="22" t="s">
        <v>441</v>
      </c>
      <c r="D162" s="22" t="s">
        <v>442</v>
      </c>
      <c r="E162" s="22">
        <v>210771</v>
      </c>
      <c r="F162" s="22">
        <v>0</v>
      </c>
      <c r="G162" s="22">
        <v>52829</v>
      </c>
      <c r="H162" s="22">
        <v>27685</v>
      </c>
      <c r="I162" s="22">
        <v>0</v>
      </c>
      <c r="J162" s="22">
        <v>0</v>
      </c>
      <c r="K162" s="22">
        <v>0</v>
      </c>
      <c r="L162" s="22">
        <v>0</v>
      </c>
      <c r="M162" s="22">
        <v>291285</v>
      </c>
      <c r="N162" s="22">
        <v>0</v>
      </c>
      <c r="O162" s="22">
        <v>0</v>
      </c>
      <c r="P162" s="22">
        <v>7418</v>
      </c>
      <c r="Q162" s="22">
        <v>0</v>
      </c>
      <c r="R162" s="22">
        <v>86315</v>
      </c>
      <c r="S162" s="22">
        <v>0</v>
      </c>
      <c r="T162" s="22">
        <v>385018</v>
      </c>
      <c r="U162" s="22">
        <v>69286</v>
      </c>
      <c r="V162" s="22">
        <v>0</v>
      </c>
      <c r="W162" s="22">
        <v>431525</v>
      </c>
      <c r="X162" s="22">
        <v>14441</v>
      </c>
      <c r="Y162" s="22">
        <v>0</v>
      </c>
      <c r="Z162" s="22">
        <v>6540</v>
      </c>
      <c r="AA162" s="22">
        <v>0</v>
      </c>
      <c r="AB162" s="22">
        <v>18676</v>
      </c>
      <c r="AC162" s="22">
        <v>540468</v>
      </c>
      <c r="AD162" s="22">
        <v>193534</v>
      </c>
      <c r="AE162" s="22">
        <v>26217</v>
      </c>
      <c r="AF162" s="22">
        <v>0</v>
      </c>
      <c r="AG162" s="22">
        <v>20914</v>
      </c>
      <c r="AH162" s="22">
        <v>50823</v>
      </c>
      <c r="AI162" s="22">
        <v>831956</v>
      </c>
      <c r="AJ162" s="22">
        <v>0</v>
      </c>
      <c r="AK162" s="22">
        <v>0</v>
      </c>
      <c r="AL162" s="22">
        <v>0</v>
      </c>
    </row>
    <row r="163" spans="1:38" x14ac:dyDescent="0.25">
      <c r="A163" s="22" t="s">
        <v>120</v>
      </c>
      <c r="B163" s="22" t="s">
        <v>292</v>
      </c>
      <c r="C163" s="22" t="s">
        <v>443</v>
      </c>
      <c r="D163" s="22" t="s">
        <v>444</v>
      </c>
      <c r="E163" s="22">
        <v>210879</v>
      </c>
      <c r="F163" s="22">
        <v>0</v>
      </c>
      <c r="G163" s="22">
        <v>193627</v>
      </c>
      <c r="H163" s="22">
        <v>204818</v>
      </c>
      <c r="I163" s="22">
        <v>0</v>
      </c>
      <c r="J163" s="22">
        <v>0</v>
      </c>
      <c r="K163" s="22">
        <v>0</v>
      </c>
      <c r="L163" s="22">
        <v>0</v>
      </c>
      <c r="M163" s="22">
        <v>609324</v>
      </c>
      <c r="N163" s="22">
        <v>0</v>
      </c>
      <c r="O163" s="22">
        <v>8972252</v>
      </c>
      <c r="P163" s="22">
        <v>541584</v>
      </c>
      <c r="Q163" s="22">
        <v>432000</v>
      </c>
      <c r="R163" s="22">
        <v>300645</v>
      </c>
      <c r="S163" s="22">
        <v>0</v>
      </c>
      <c r="T163" s="22">
        <v>10855805</v>
      </c>
      <c r="U163" s="22">
        <v>317998</v>
      </c>
      <c r="V163" s="22">
        <v>0</v>
      </c>
      <c r="W163" s="22">
        <v>21898</v>
      </c>
      <c r="X163" s="22">
        <v>27909</v>
      </c>
      <c r="Y163" s="22">
        <v>18140</v>
      </c>
      <c r="Z163" s="22">
        <v>0</v>
      </c>
      <c r="AA163" s="22">
        <v>0</v>
      </c>
      <c r="AB163" s="22">
        <v>0</v>
      </c>
      <c r="AC163" s="22">
        <v>385945</v>
      </c>
      <c r="AD163" s="22">
        <v>216616</v>
      </c>
      <c r="AE163" s="22">
        <v>152405</v>
      </c>
      <c r="AF163" s="22">
        <v>0</v>
      </c>
      <c r="AG163" s="22">
        <v>11262</v>
      </c>
      <c r="AH163" s="22">
        <v>13216</v>
      </c>
      <c r="AI163" s="22">
        <v>779444</v>
      </c>
      <c r="AJ163" s="22">
        <v>0</v>
      </c>
      <c r="AK163" s="22">
        <v>0</v>
      </c>
      <c r="AL163" s="22">
        <v>0</v>
      </c>
    </row>
    <row r="164" spans="1:38" x14ac:dyDescent="0.25">
      <c r="A164" s="22" t="s">
        <v>120</v>
      </c>
      <c r="B164" s="22" t="s">
        <v>292</v>
      </c>
      <c r="C164" s="22" t="s">
        <v>445</v>
      </c>
      <c r="D164" s="22" t="s">
        <v>446</v>
      </c>
      <c r="E164" s="22">
        <v>1894761</v>
      </c>
      <c r="F164" s="22">
        <v>0</v>
      </c>
      <c r="G164" s="22">
        <v>1624068</v>
      </c>
      <c r="H164" s="22">
        <v>39310</v>
      </c>
      <c r="I164" s="22">
        <v>91611</v>
      </c>
      <c r="J164" s="22">
        <v>0</v>
      </c>
      <c r="K164" s="22">
        <v>0</v>
      </c>
      <c r="L164" s="22">
        <v>0</v>
      </c>
      <c r="M164" s="22">
        <v>3649750</v>
      </c>
      <c r="N164" s="22">
        <v>2636330</v>
      </c>
      <c r="O164" s="22">
        <v>0</v>
      </c>
      <c r="P164" s="22">
        <v>292262</v>
      </c>
      <c r="Q164" s="22">
        <v>0</v>
      </c>
      <c r="R164" s="22">
        <v>12630</v>
      </c>
      <c r="S164" s="22">
        <v>24240</v>
      </c>
      <c r="T164" s="22">
        <v>6615212</v>
      </c>
      <c r="U164" s="22">
        <v>1503896</v>
      </c>
      <c r="V164" s="22">
        <v>0</v>
      </c>
      <c r="W164" s="22">
        <v>248367</v>
      </c>
      <c r="X164" s="22">
        <v>179958</v>
      </c>
      <c r="Y164" s="22">
        <v>97471</v>
      </c>
      <c r="Z164" s="22">
        <v>0</v>
      </c>
      <c r="AA164" s="22">
        <v>0</v>
      </c>
      <c r="AB164" s="22">
        <v>0</v>
      </c>
      <c r="AC164" s="22">
        <v>2029692</v>
      </c>
      <c r="AD164" s="22">
        <v>90536</v>
      </c>
      <c r="AE164" s="22">
        <v>107932</v>
      </c>
      <c r="AF164" s="22">
        <v>0</v>
      </c>
      <c r="AG164" s="22">
        <v>3334</v>
      </c>
      <c r="AH164" s="22">
        <v>92166</v>
      </c>
      <c r="AI164" s="22">
        <v>2323660</v>
      </c>
      <c r="AJ164" s="22">
        <v>0</v>
      </c>
      <c r="AK164" s="22">
        <v>0</v>
      </c>
      <c r="AL164" s="22">
        <v>0</v>
      </c>
    </row>
    <row r="165" spans="1:38" x14ac:dyDescent="0.25">
      <c r="A165" s="22" t="s">
        <v>120</v>
      </c>
      <c r="B165" s="22" t="s">
        <v>292</v>
      </c>
      <c r="C165" s="22" t="s">
        <v>447</v>
      </c>
      <c r="D165" s="22" t="s">
        <v>448</v>
      </c>
      <c r="E165" s="22">
        <v>173511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173511</v>
      </c>
      <c r="N165" s="22">
        <v>0</v>
      </c>
      <c r="O165" s="22">
        <v>0</v>
      </c>
      <c r="P165" s="22">
        <v>140172</v>
      </c>
      <c r="Q165" s="22">
        <v>0</v>
      </c>
      <c r="R165" s="22">
        <v>0</v>
      </c>
      <c r="S165" s="22">
        <v>305968</v>
      </c>
      <c r="T165" s="22">
        <v>619651</v>
      </c>
      <c r="U165" s="22">
        <v>126034</v>
      </c>
      <c r="V165" s="22">
        <v>0</v>
      </c>
      <c r="W165" s="22">
        <v>23691</v>
      </c>
      <c r="X165" s="22">
        <v>30788</v>
      </c>
      <c r="Y165" s="22">
        <v>2162</v>
      </c>
      <c r="Z165" s="22">
        <v>0</v>
      </c>
      <c r="AA165" s="22">
        <v>0</v>
      </c>
      <c r="AB165" s="22">
        <v>6628</v>
      </c>
      <c r="AC165" s="22">
        <v>189303</v>
      </c>
      <c r="AD165" s="22">
        <v>206792</v>
      </c>
      <c r="AE165" s="22">
        <v>10609</v>
      </c>
      <c r="AF165" s="22">
        <v>0</v>
      </c>
      <c r="AG165" s="22">
        <v>5741</v>
      </c>
      <c r="AH165" s="22">
        <v>66958</v>
      </c>
      <c r="AI165" s="22">
        <v>479403</v>
      </c>
      <c r="AJ165" s="22">
        <v>0</v>
      </c>
      <c r="AK165" s="22">
        <v>0</v>
      </c>
      <c r="AL165" s="22">
        <v>0</v>
      </c>
    </row>
    <row r="166" spans="1:38" x14ac:dyDescent="0.25">
      <c r="A166" s="22" t="s">
        <v>120</v>
      </c>
      <c r="B166" s="22" t="s">
        <v>292</v>
      </c>
      <c r="C166" s="22" t="s">
        <v>449</v>
      </c>
      <c r="D166" s="22" t="s">
        <v>450</v>
      </c>
      <c r="E166" s="22">
        <v>1182186</v>
      </c>
      <c r="F166" s="22">
        <v>0</v>
      </c>
      <c r="G166" s="22">
        <v>129374</v>
      </c>
      <c r="H166" s="22">
        <v>885773</v>
      </c>
      <c r="I166" s="22">
        <v>141358</v>
      </c>
      <c r="J166" s="22">
        <v>0</v>
      </c>
      <c r="K166" s="22">
        <v>0</v>
      </c>
      <c r="L166" s="22">
        <v>0</v>
      </c>
      <c r="M166" s="22">
        <v>2338691</v>
      </c>
      <c r="N166" s="22">
        <v>0</v>
      </c>
      <c r="O166" s="22">
        <v>537786</v>
      </c>
      <c r="P166" s="22">
        <v>60661</v>
      </c>
      <c r="Q166" s="22">
        <v>11207</v>
      </c>
      <c r="R166" s="22">
        <v>135777</v>
      </c>
      <c r="S166" s="22">
        <v>180616</v>
      </c>
      <c r="T166" s="22">
        <v>3264738</v>
      </c>
      <c r="U166" s="22">
        <v>453460</v>
      </c>
      <c r="V166" s="22">
        <v>0</v>
      </c>
      <c r="W166" s="22">
        <v>53362</v>
      </c>
      <c r="X166" s="22">
        <v>59710</v>
      </c>
      <c r="Y166" s="22">
        <v>18347</v>
      </c>
      <c r="Z166" s="22">
        <v>0</v>
      </c>
      <c r="AA166" s="22">
        <v>0</v>
      </c>
      <c r="AB166" s="22">
        <v>0</v>
      </c>
      <c r="AC166" s="22">
        <v>584879</v>
      </c>
      <c r="AD166" s="22">
        <v>136077</v>
      </c>
      <c r="AE166" s="22">
        <v>70595</v>
      </c>
      <c r="AF166" s="22">
        <v>0</v>
      </c>
      <c r="AG166" s="22">
        <v>30649</v>
      </c>
      <c r="AH166" s="22">
        <v>34475</v>
      </c>
      <c r="AI166" s="22">
        <v>856675</v>
      </c>
      <c r="AJ166" s="22">
        <v>0</v>
      </c>
      <c r="AK166" s="22">
        <v>0</v>
      </c>
      <c r="AL166" s="22">
        <v>0</v>
      </c>
    </row>
    <row r="167" spans="1:38" x14ac:dyDescent="0.25">
      <c r="A167" s="22" t="s">
        <v>120</v>
      </c>
      <c r="B167" s="22" t="s">
        <v>292</v>
      </c>
      <c r="C167" s="22" t="s">
        <v>451</v>
      </c>
      <c r="D167" s="22" t="s">
        <v>452</v>
      </c>
      <c r="E167" s="22">
        <v>0</v>
      </c>
      <c r="F167" s="22">
        <v>1352336</v>
      </c>
      <c r="G167" s="22">
        <v>4747011</v>
      </c>
      <c r="H167" s="22">
        <v>467689</v>
      </c>
      <c r="I167" s="22">
        <v>0</v>
      </c>
      <c r="J167" s="22">
        <v>0</v>
      </c>
      <c r="K167" s="22">
        <v>0</v>
      </c>
      <c r="L167" s="22">
        <v>0</v>
      </c>
      <c r="M167" s="22">
        <v>6567036</v>
      </c>
      <c r="N167" s="22">
        <v>0</v>
      </c>
      <c r="O167" s="22">
        <v>309535</v>
      </c>
      <c r="P167" s="22">
        <v>537178</v>
      </c>
      <c r="Q167" s="22">
        <v>95830</v>
      </c>
      <c r="R167" s="22">
        <v>765270</v>
      </c>
      <c r="S167" s="22">
        <v>83077</v>
      </c>
      <c r="T167" s="22">
        <v>8357926</v>
      </c>
      <c r="U167" s="22">
        <v>592114</v>
      </c>
      <c r="V167" s="22">
        <v>0</v>
      </c>
      <c r="W167" s="22">
        <v>278470</v>
      </c>
      <c r="X167" s="22">
        <v>157323</v>
      </c>
      <c r="Y167" s="22">
        <v>63362</v>
      </c>
      <c r="Z167" s="22">
        <v>0</v>
      </c>
      <c r="AA167" s="22">
        <v>0</v>
      </c>
      <c r="AB167" s="22">
        <v>0</v>
      </c>
      <c r="AC167" s="22">
        <v>1091269</v>
      </c>
      <c r="AD167" s="22">
        <v>223680</v>
      </c>
      <c r="AE167" s="22">
        <v>221815</v>
      </c>
      <c r="AF167" s="22">
        <v>0</v>
      </c>
      <c r="AG167" s="22">
        <v>132964</v>
      </c>
      <c r="AH167" s="22">
        <v>166976</v>
      </c>
      <c r="AI167" s="22">
        <v>1836704</v>
      </c>
      <c r="AJ167" s="22">
        <v>0</v>
      </c>
      <c r="AK167" s="22">
        <v>0</v>
      </c>
      <c r="AL167" s="22">
        <v>0</v>
      </c>
    </row>
    <row r="168" spans="1:38" x14ac:dyDescent="0.25">
      <c r="A168" s="22" t="s">
        <v>120</v>
      </c>
      <c r="B168" s="22" t="s">
        <v>292</v>
      </c>
      <c r="C168" s="22" t="s">
        <v>453</v>
      </c>
      <c r="D168" s="22" t="s">
        <v>454</v>
      </c>
      <c r="E168" s="22">
        <v>11865</v>
      </c>
      <c r="F168" s="22">
        <v>0</v>
      </c>
      <c r="G168" s="22">
        <v>52160</v>
      </c>
      <c r="H168" s="22">
        <v>1164731</v>
      </c>
      <c r="I168" s="22">
        <v>0</v>
      </c>
      <c r="J168" s="22">
        <v>0</v>
      </c>
      <c r="K168" s="22">
        <v>0</v>
      </c>
      <c r="L168" s="22">
        <v>0</v>
      </c>
      <c r="M168" s="22">
        <v>1228756</v>
      </c>
      <c r="N168" s="22">
        <v>0</v>
      </c>
      <c r="O168" s="22">
        <v>0</v>
      </c>
      <c r="P168" s="22">
        <v>34141</v>
      </c>
      <c r="Q168" s="22">
        <v>0</v>
      </c>
      <c r="R168" s="22">
        <v>0</v>
      </c>
      <c r="S168" s="22">
        <v>0</v>
      </c>
      <c r="T168" s="22">
        <v>1262897</v>
      </c>
      <c r="U168" s="22">
        <v>67216</v>
      </c>
      <c r="V168" s="22">
        <v>0</v>
      </c>
      <c r="W168" s="22">
        <v>34735</v>
      </c>
      <c r="X168" s="22">
        <v>36832</v>
      </c>
      <c r="Y168" s="22">
        <v>2008</v>
      </c>
      <c r="Z168" s="22">
        <v>0</v>
      </c>
      <c r="AA168" s="22">
        <v>0</v>
      </c>
      <c r="AB168" s="22">
        <v>4427</v>
      </c>
      <c r="AC168" s="22">
        <v>145218</v>
      </c>
      <c r="AD168" s="22">
        <v>7360</v>
      </c>
      <c r="AE168" s="22">
        <v>28303</v>
      </c>
      <c r="AF168" s="22">
        <v>0</v>
      </c>
      <c r="AG168" s="22">
        <v>525</v>
      </c>
      <c r="AH168" s="22">
        <v>2885</v>
      </c>
      <c r="AI168" s="22">
        <v>184291</v>
      </c>
      <c r="AJ168" s="22">
        <v>0</v>
      </c>
      <c r="AK168" s="22">
        <v>0</v>
      </c>
      <c r="AL168" s="22">
        <v>0</v>
      </c>
    </row>
    <row r="169" spans="1:38" x14ac:dyDescent="0.25">
      <c r="A169" s="22" t="s">
        <v>120</v>
      </c>
      <c r="B169" s="22" t="s">
        <v>292</v>
      </c>
      <c r="C169" s="22" t="s">
        <v>455</v>
      </c>
      <c r="D169" s="22" t="s">
        <v>456</v>
      </c>
      <c r="E169" s="22">
        <v>594068</v>
      </c>
      <c r="F169" s="22">
        <v>0</v>
      </c>
      <c r="G169" s="22">
        <v>44079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638147</v>
      </c>
      <c r="N169" s="22">
        <v>0</v>
      </c>
      <c r="O169" s="22">
        <v>153661</v>
      </c>
      <c r="P169" s="22">
        <v>20567</v>
      </c>
      <c r="Q169" s="22">
        <v>0</v>
      </c>
      <c r="R169" s="22">
        <v>0</v>
      </c>
      <c r="S169" s="22">
        <v>214040</v>
      </c>
      <c r="T169" s="22">
        <v>1026415</v>
      </c>
      <c r="U169" s="22">
        <v>763065</v>
      </c>
      <c r="V169" s="22">
        <v>0</v>
      </c>
      <c r="W169" s="22">
        <v>93274</v>
      </c>
      <c r="X169" s="22">
        <v>7385</v>
      </c>
      <c r="Y169" s="22">
        <v>0</v>
      </c>
      <c r="Z169" s="22">
        <v>0</v>
      </c>
      <c r="AA169" s="22">
        <v>0</v>
      </c>
      <c r="AB169" s="22">
        <v>0</v>
      </c>
      <c r="AC169" s="22">
        <v>863724</v>
      </c>
      <c r="AD169" s="22">
        <v>32675</v>
      </c>
      <c r="AE169" s="22">
        <v>59502</v>
      </c>
      <c r="AF169" s="22">
        <v>0</v>
      </c>
      <c r="AG169" s="22">
        <v>13029</v>
      </c>
      <c r="AH169" s="22">
        <v>41900</v>
      </c>
      <c r="AI169" s="22">
        <v>1010830</v>
      </c>
      <c r="AJ169" s="22">
        <v>0</v>
      </c>
      <c r="AK169" s="22">
        <v>0</v>
      </c>
      <c r="AL169" s="22">
        <v>0</v>
      </c>
    </row>
    <row r="170" spans="1:38" x14ac:dyDescent="0.25">
      <c r="A170" s="22" t="s">
        <v>120</v>
      </c>
      <c r="B170" s="22" t="s">
        <v>292</v>
      </c>
      <c r="C170" s="22" t="s">
        <v>457</v>
      </c>
      <c r="D170" s="22" t="s">
        <v>458</v>
      </c>
      <c r="E170" s="22">
        <v>350732</v>
      </c>
      <c r="F170" s="22">
        <v>0</v>
      </c>
      <c r="G170" s="22">
        <v>187380</v>
      </c>
      <c r="H170" s="22">
        <v>414315</v>
      </c>
      <c r="I170" s="22">
        <v>0</v>
      </c>
      <c r="J170" s="22">
        <v>0</v>
      </c>
      <c r="K170" s="22">
        <v>0</v>
      </c>
      <c r="L170" s="22">
        <v>0</v>
      </c>
      <c r="M170" s="22">
        <v>952427</v>
      </c>
      <c r="N170" s="22">
        <v>102938</v>
      </c>
      <c r="O170" s="22">
        <v>32759106</v>
      </c>
      <c r="P170" s="22">
        <v>350670</v>
      </c>
      <c r="Q170" s="22">
        <v>1061001</v>
      </c>
      <c r="R170" s="22">
        <v>35239</v>
      </c>
      <c r="S170" s="22">
        <v>80933</v>
      </c>
      <c r="T170" s="22">
        <v>35342314</v>
      </c>
      <c r="U170" s="22">
        <v>1044323</v>
      </c>
      <c r="V170" s="22">
        <v>0</v>
      </c>
      <c r="W170" s="22">
        <v>517231</v>
      </c>
      <c r="X170" s="22">
        <v>250641</v>
      </c>
      <c r="Y170" s="22">
        <v>29233</v>
      </c>
      <c r="Z170" s="22">
        <v>0</v>
      </c>
      <c r="AA170" s="22">
        <v>0</v>
      </c>
      <c r="AB170" s="22">
        <v>0</v>
      </c>
      <c r="AC170" s="22">
        <v>1841428</v>
      </c>
      <c r="AD170" s="22">
        <v>204285</v>
      </c>
      <c r="AE170" s="22">
        <v>158368</v>
      </c>
      <c r="AF170" s="22">
        <v>0</v>
      </c>
      <c r="AG170" s="22">
        <v>75973</v>
      </c>
      <c r="AH170" s="22">
        <v>108439</v>
      </c>
      <c r="AI170" s="22">
        <v>2388493</v>
      </c>
      <c r="AJ170" s="22">
        <v>0</v>
      </c>
      <c r="AK170" s="22">
        <v>0</v>
      </c>
      <c r="AL170" s="22">
        <v>0</v>
      </c>
    </row>
    <row r="171" spans="1:38" x14ac:dyDescent="0.25">
      <c r="A171" s="22" t="s">
        <v>120</v>
      </c>
      <c r="B171" s="22" t="s">
        <v>292</v>
      </c>
      <c r="C171" s="22" t="s">
        <v>459</v>
      </c>
      <c r="D171" s="22" t="s">
        <v>460</v>
      </c>
      <c r="E171" s="22">
        <v>344743</v>
      </c>
      <c r="F171" s="22">
        <v>0</v>
      </c>
      <c r="G171" s="22">
        <v>255397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600140</v>
      </c>
      <c r="N171" s="22">
        <v>0</v>
      </c>
      <c r="O171" s="22">
        <v>10584</v>
      </c>
      <c r="P171" s="22">
        <v>112622</v>
      </c>
      <c r="Q171" s="22">
        <v>0</v>
      </c>
      <c r="R171" s="22">
        <v>0</v>
      </c>
      <c r="S171" s="22">
        <v>23883</v>
      </c>
      <c r="T171" s="22">
        <v>747229</v>
      </c>
      <c r="U171" s="22">
        <v>124806</v>
      </c>
      <c r="V171" s="22">
        <v>0</v>
      </c>
      <c r="W171" s="22">
        <v>65463</v>
      </c>
      <c r="X171" s="22">
        <v>40383</v>
      </c>
      <c r="Y171" s="22">
        <v>8265</v>
      </c>
      <c r="Z171" s="22">
        <v>0</v>
      </c>
      <c r="AA171" s="22">
        <v>0</v>
      </c>
      <c r="AB171" s="22">
        <v>12101</v>
      </c>
      <c r="AC171" s="22">
        <v>251018</v>
      </c>
      <c r="AD171" s="22">
        <v>10804</v>
      </c>
      <c r="AE171" s="22">
        <v>38142</v>
      </c>
      <c r="AF171" s="22">
        <v>0</v>
      </c>
      <c r="AG171" s="22">
        <v>12452</v>
      </c>
      <c r="AH171" s="22">
        <v>14106</v>
      </c>
      <c r="AI171" s="22">
        <v>326522</v>
      </c>
      <c r="AJ171" s="22">
        <v>0</v>
      </c>
      <c r="AK171" s="22">
        <v>0</v>
      </c>
      <c r="AL171" s="22">
        <v>0</v>
      </c>
    </row>
    <row r="172" spans="1:38" x14ac:dyDescent="0.25">
      <c r="A172" s="22" t="s">
        <v>120</v>
      </c>
      <c r="B172" s="22" t="s">
        <v>292</v>
      </c>
      <c r="C172" s="22" t="s">
        <v>461</v>
      </c>
      <c r="D172" s="22" t="s">
        <v>462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1519482</v>
      </c>
      <c r="O172" s="22">
        <v>0</v>
      </c>
      <c r="P172" s="22">
        <v>81388</v>
      </c>
      <c r="Q172" s="22">
        <v>0</v>
      </c>
      <c r="R172" s="22">
        <v>0</v>
      </c>
      <c r="S172" s="22">
        <v>0</v>
      </c>
      <c r="T172" s="22">
        <v>1600870</v>
      </c>
      <c r="U172" s="22">
        <v>117221</v>
      </c>
      <c r="V172" s="22">
        <v>0</v>
      </c>
      <c r="W172" s="22">
        <v>52637</v>
      </c>
      <c r="X172" s="22">
        <v>32704</v>
      </c>
      <c r="Y172" s="22">
        <v>0</v>
      </c>
      <c r="Z172" s="22">
        <v>0</v>
      </c>
      <c r="AA172" s="22">
        <v>0</v>
      </c>
      <c r="AB172" s="22">
        <v>0</v>
      </c>
      <c r="AC172" s="22">
        <v>202562</v>
      </c>
      <c r="AD172" s="22">
        <v>54244</v>
      </c>
      <c r="AE172" s="22">
        <v>33212</v>
      </c>
      <c r="AF172" s="22">
        <v>0</v>
      </c>
      <c r="AG172" s="22">
        <v>18264</v>
      </c>
      <c r="AH172" s="22">
        <v>0</v>
      </c>
      <c r="AI172" s="22">
        <v>308282</v>
      </c>
      <c r="AJ172" s="22">
        <v>0</v>
      </c>
      <c r="AK172" s="22">
        <v>0</v>
      </c>
      <c r="AL172" s="22">
        <v>0</v>
      </c>
    </row>
    <row r="173" spans="1:38" x14ac:dyDescent="0.25">
      <c r="A173" s="22" t="s">
        <v>120</v>
      </c>
      <c r="B173" s="22" t="s">
        <v>292</v>
      </c>
      <c r="C173" s="22" t="s">
        <v>463</v>
      </c>
      <c r="D173" s="22" t="s">
        <v>464</v>
      </c>
      <c r="E173" s="22">
        <v>1625805</v>
      </c>
      <c r="F173" s="22">
        <v>0</v>
      </c>
      <c r="G173" s="22">
        <v>724493</v>
      </c>
      <c r="H173" s="22">
        <v>1238865</v>
      </c>
      <c r="I173" s="22">
        <v>0</v>
      </c>
      <c r="J173" s="22">
        <v>0</v>
      </c>
      <c r="K173" s="22">
        <v>0</v>
      </c>
      <c r="L173" s="22">
        <v>0</v>
      </c>
      <c r="M173" s="22">
        <v>3589163</v>
      </c>
      <c r="N173" s="22">
        <v>434069</v>
      </c>
      <c r="O173" s="22">
        <v>62666</v>
      </c>
      <c r="P173" s="22">
        <v>12960</v>
      </c>
      <c r="Q173" s="22">
        <v>115000</v>
      </c>
      <c r="R173" s="22">
        <v>261487</v>
      </c>
      <c r="S173" s="22">
        <v>224690</v>
      </c>
      <c r="T173" s="22">
        <v>4700035</v>
      </c>
      <c r="U173" s="22">
        <v>1054508</v>
      </c>
      <c r="V173" s="22">
        <v>0</v>
      </c>
      <c r="W173" s="22">
        <v>301479</v>
      </c>
      <c r="X173" s="22">
        <v>114599</v>
      </c>
      <c r="Y173" s="22">
        <v>22665</v>
      </c>
      <c r="Z173" s="22">
        <v>0</v>
      </c>
      <c r="AA173" s="22">
        <v>0</v>
      </c>
      <c r="AB173" s="22">
        <v>0</v>
      </c>
      <c r="AC173" s="22">
        <v>1493251</v>
      </c>
      <c r="AD173" s="22">
        <v>253517</v>
      </c>
      <c r="AE173" s="22">
        <v>113840</v>
      </c>
      <c r="AF173" s="22">
        <v>0</v>
      </c>
      <c r="AG173" s="22">
        <v>90690</v>
      </c>
      <c r="AH173" s="22">
        <v>67154</v>
      </c>
      <c r="AI173" s="22">
        <v>2018452</v>
      </c>
      <c r="AJ173" s="22">
        <v>0</v>
      </c>
      <c r="AK173" s="22">
        <v>0</v>
      </c>
      <c r="AL173" s="22">
        <v>0</v>
      </c>
    </row>
    <row r="174" spans="1:38" x14ac:dyDescent="0.25">
      <c r="A174" s="22" t="s">
        <v>120</v>
      </c>
      <c r="B174" s="22" t="s">
        <v>292</v>
      </c>
      <c r="C174" s="22" t="s">
        <v>465</v>
      </c>
      <c r="D174" s="22" t="s">
        <v>466</v>
      </c>
      <c r="E174" s="22">
        <v>0</v>
      </c>
      <c r="F174" s="22">
        <v>0</v>
      </c>
      <c r="G174" s="22">
        <v>68705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68705</v>
      </c>
      <c r="N174" s="22">
        <v>0</v>
      </c>
      <c r="O174" s="22">
        <v>728909</v>
      </c>
      <c r="P174" s="22">
        <v>45056</v>
      </c>
      <c r="Q174" s="22">
        <v>0</v>
      </c>
      <c r="R174" s="22">
        <v>0</v>
      </c>
      <c r="S174" s="22">
        <v>0</v>
      </c>
      <c r="T174" s="22">
        <v>842670</v>
      </c>
      <c r="U174" s="22">
        <v>150509</v>
      </c>
      <c r="V174" s="22">
        <v>0</v>
      </c>
      <c r="W174" s="22">
        <v>53688</v>
      </c>
      <c r="X174" s="22">
        <v>13015</v>
      </c>
      <c r="Y174" s="22">
        <v>0</v>
      </c>
      <c r="Z174" s="22">
        <v>0</v>
      </c>
      <c r="AA174" s="22">
        <v>0</v>
      </c>
      <c r="AB174" s="22">
        <v>0</v>
      </c>
      <c r="AC174" s="22">
        <v>217212</v>
      </c>
      <c r="AD174" s="22">
        <v>3186</v>
      </c>
      <c r="AE174" s="22">
        <v>8886</v>
      </c>
      <c r="AF174" s="22">
        <v>0</v>
      </c>
      <c r="AG174" s="22">
        <v>1540</v>
      </c>
      <c r="AH174" s="22">
        <v>5797</v>
      </c>
      <c r="AI174" s="22">
        <v>236621</v>
      </c>
      <c r="AJ174" s="22">
        <v>0</v>
      </c>
      <c r="AK174" s="22">
        <v>0</v>
      </c>
      <c r="AL174" s="22">
        <v>0</v>
      </c>
    </row>
    <row r="175" spans="1:38" x14ac:dyDescent="0.25">
      <c r="A175" s="22" t="s">
        <v>120</v>
      </c>
      <c r="B175" s="22" t="s">
        <v>292</v>
      </c>
      <c r="C175" s="22" t="s">
        <v>467</v>
      </c>
      <c r="D175" s="22" t="s">
        <v>468</v>
      </c>
      <c r="E175" s="22">
        <v>1246678</v>
      </c>
      <c r="F175" s="22">
        <v>0</v>
      </c>
      <c r="G175" s="22">
        <v>836953</v>
      </c>
      <c r="H175" s="22">
        <v>0</v>
      </c>
      <c r="I175" s="22">
        <v>520600</v>
      </c>
      <c r="J175" s="22">
        <v>0</v>
      </c>
      <c r="K175" s="22">
        <v>0</v>
      </c>
      <c r="L175" s="22">
        <v>0</v>
      </c>
      <c r="M175" s="22">
        <v>2604231</v>
      </c>
      <c r="N175" s="22">
        <v>0</v>
      </c>
      <c r="O175" s="22">
        <v>13157525</v>
      </c>
      <c r="P175" s="22">
        <v>366162</v>
      </c>
      <c r="Q175" s="22">
        <v>0</v>
      </c>
      <c r="R175" s="22">
        <v>1062616</v>
      </c>
      <c r="S175" s="22">
        <v>112565</v>
      </c>
      <c r="T175" s="22">
        <v>17303099</v>
      </c>
      <c r="U175" s="22">
        <v>3619072</v>
      </c>
      <c r="V175" s="22">
        <v>0</v>
      </c>
      <c r="W175" s="22">
        <v>171795</v>
      </c>
      <c r="X175" s="22">
        <v>174666</v>
      </c>
      <c r="Y175" s="22">
        <v>48865</v>
      </c>
      <c r="Z175" s="22">
        <v>0</v>
      </c>
      <c r="AA175" s="22">
        <v>0</v>
      </c>
      <c r="AB175" s="22">
        <v>0</v>
      </c>
      <c r="AC175" s="22">
        <v>4014398</v>
      </c>
      <c r="AD175" s="22">
        <v>721065</v>
      </c>
      <c r="AE175" s="22">
        <v>197655</v>
      </c>
      <c r="AF175" s="22">
        <v>0</v>
      </c>
      <c r="AG175" s="22">
        <v>86736</v>
      </c>
      <c r="AH175" s="22">
        <v>179333</v>
      </c>
      <c r="AI175" s="22">
        <v>5199187</v>
      </c>
      <c r="AJ175" s="22">
        <v>0</v>
      </c>
      <c r="AK175" s="22">
        <v>0</v>
      </c>
      <c r="AL175" s="22">
        <v>0</v>
      </c>
    </row>
    <row r="176" spans="1:38" x14ac:dyDescent="0.25">
      <c r="A176" s="22" t="s">
        <v>120</v>
      </c>
      <c r="B176" s="22" t="s">
        <v>292</v>
      </c>
      <c r="C176" s="22" t="s">
        <v>469</v>
      </c>
      <c r="D176" s="22" t="s">
        <v>470</v>
      </c>
      <c r="E176" s="22">
        <v>1659498</v>
      </c>
      <c r="F176" s="22">
        <v>0</v>
      </c>
      <c r="G176" s="22">
        <v>517657</v>
      </c>
      <c r="H176" s="22">
        <v>281230</v>
      </c>
      <c r="I176" s="22">
        <v>625683</v>
      </c>
      <c r="J176" s="22">
        <v>0</v>
      </c>
      <c r="K176" s="22">
        <v>0</v>
      </c>
      <c r="L176" s="22">
        <v>0</v>
      </c>
      <c r="M176" s="22">
        <v>3084068</v>
      </c>
      <c r="N176" s="22">
        <v>7072627</v>
      </c>
      <c r="O176" s="22">
        <v>359853</v>
      </c>
      <c r="P176" s="22">
        <v>377678</v>
      </c>
      <c r="Q176" s="22">
        <v>190253</v>
      </c>
      <c r="R176" s="22">
        <v>510059</v>
      </c>
      <c r="S176" s="22">
        <v>195446</v>
      </c>
      <c r="T176" s="22">
        <v>11789984</v>
      </c>
      <c r="U176" s="22">
        <v>1286788</v>
      </c>
      <c r="V176" s="22">
        <v>0</v>
      </c>
      <c r="W176" s="22">
        <v>335617</v>
      </c>
      <c r="X176" s="22">
        <v>226164</v>
      </c>
      <c r="Y176" s="22">
        <v>111952</v>
      </c>
      <c r="Z176" s="22">
        <v>0</v>
      </c>
      <c r="AA176" s="22">
        <v>0</v>
      </c>
      <c r="AB176" s="22">
        <v>0</v>
      </c>
      <c r="AC176" s="22">
        <v>1960521</v>
      </c>
      <c r="AD176" s="22">
        <v>564376</v>
      </c>
      <c r="AE176" s="22">
        <v>475052</v>
      </c>
      <c r="AF176" s="22">
        <v>0</v>
      </c>
      <c r="AG176" s="22">
        <v>189692</v>
      </c>
      <c r="AH176" s="22">
        <v>122424</v>
      </c>
      <c r="AI176" s="22">
        <v>3312065</v>
      </c>
      <c r="AJ176" s="22">
        <v>0</v>
      </c>
      <c r="AK176" s="22">
        <v>0</v>
      </c>
      <c r="AL176" s="22">
        <v>0</v>
      </c>
    </row>
    <row r="177" spans="1:38" x14ac:dyDescent="0.25">
      <c r="A177" s="22" t="s">
        <v>120</v>
      </c>
      <c r="B177" s="22" t="s">
        <v>292</v>
      </c>
      <c r="C177" s="22" t="s">
        <v>471</v>
      </c>
      <c r="D177" s="22" t="s">
        <v>472</v>
      </c>
      <c r="E177" s="22">
        <v>1191312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1191312</v>
      </c>
      <c r="N177" s="22">
        <v>45546213</v>
      </c>
      <c r="O177" s="22">
        <v>248290</v>
      </c>
      <c r="P177" s="22">
        <v>456479</v>
      </c>
      <c r="Q177" s="22">
        <v>722400</v>
      </c>
      <c r="R177" s="22">
        <v>190488</v>
      </c>
      <c r="S177" s="22">
        <v>138326</v>
      </c>
      <c r="T177" s="22">
        <v>48493508</v>
      </c>
      <c r="U177" s="22">
        <v>1089543</v>
      </c>
      <c r="V177" s="22">
        <v>0</v>
      </c>
      <c r="W177" s="22">
        <v>193315</v>
      </c>
      <c r="X177" s="22">
        <v>333238</v>
      </c>
      <c r="Y177" s="22">
        <v>11176</v>
      </c>
      <c r="Z177" s="22">
        <v>0</v>
      </c>
      <c r="AA177" s="22">
        <v>0</v>
      </c>
      <c r="AB177" s="22">
        <v>0</v>
      </c>
      <c r="AC177" s="22">
        <v>1627272</v>
      </c>
      <c r="AD177" s="22">
        <v>410386</v>
      </c>
      <c r="AE177" s="22">
        <v>212564</v>
      </c>
      <c r="AF177" s="22">
        <v>0</v>
      </c>
      <c r="AG177" s="22">
        <v>81863</v>
      </c>
      <c r="AH177" s="22">
        <v>119671</v>
      </c>
      <c r="AI177" s="22">
        <v>2451756</v>
      </c>
      <c r="AJ177" s="22">
        <v>0</v>
      </c>
      <c r="AK177" s="22">
        <v>0</v>
      </c>
      <c r="AL177" s="22">
        <v>0</v>
      </c>
    </row>
    <row r="178" spans="1:38" x14ac:dyDescent="0.25">
      <c r="A178" s="22" t="s">
        <v>120</v>
      </c>
      <c r="B178" s="22" t="s">
        <v>292</v>
      </c>
      <c r="C178" s="22" t="s">
        <v>473</v>
      </c>
      <c r="D178" s="22" t="s">
        <v>474</v>
      </c>
      <c r="E178" s="22">
        <v>185149</v>
      </c>
      <c r="F178" s="22"/>
      <c r="G178" s="22">
        <v>281665</v>
      </c>
      <c r="H178" s="22">
        <v>260872</v>
      </c>
      <c r="I178" s="22"/>
      <c r="J178" s="22"/>
      <c r="K178" s="22"/>
      <c r="L178" s="22"/>
      <c r="M178" s="22">
        <v>727686</v>
      </c>
      <c r="N178" s="22"/>
      <c r="O178" s="22">
        <v>2121971</v>
      </c>
      <c r="P178" s="22">
        <v>31269</v>
      </c>
      <c r="Q178" s="22"/>
      <c r="R178" s="22"/>
      <c r="S178" s="22">
        <v>106197</v>
      </c>
      <c r="T178" s="22">
        <v>2987123</v>
      </c>
      <c r="U178" s="22"/>
      <c r="V178" s="22">
        <v>17105</v>
      </c>
      <c r="W178" s="22">
        <v>103314</v>
      </c>
      <c r="X178" s="22">
        <v>123500</v>
      </c>
      <c r="Y178" s="22"/>
      <c r="Z178" s="22"/>
      <c r="AA178" s="22"/>
      <c r="AB178" s="22">
        <v>7247</v>
      </c>
      <c r="AC178" s="22">
        <v>251166</v>
      </c>
      <c r="AD178" s="22">
        <v>168408</v>
      </c>
      <c r="AE178" s="22">
        <v>230987</v>
      </c>
      <c r="AF178" s="22"/>
      <c r="AG178" s="22">
        <v>16446</v>
      </c>
      <c r="AH178" s="22">
        <v>59339</v>
      </c>
      <c r="AI178" s="22">
        <v>726346</v>
      </c>
      <c r="AJ178" s="22"/>
      <c r="AK178" s="22"/>
      <c r="AL178" s="22"/>
    </row>
    <row r="179" spans="1:38" x14ac:dyDescent="0.25">
      <c r="A179" s="22" t="s">
        <v>120</v>
      </c>
      <c r="B179" s="22" t="s">
        <v>292</v>
      </c>
      <c r="C179" s="22" t="s">
        <v>475</v>
      </c>
      <c r="D179" s="22" t="s">
        <v>476</v>
      </c>
      <c r="E179" s="22">
        <v>3098</v>
      </c>
      <c r="F179" s="22">
        <v>0</v>
      </c>
      <c r="G179" s="22">
        <v>2539251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2542349</v>
      </c>
      <c r="N179" s="22">
        <v>0</v>
      </c>
      <c r="O179" s="22">
        <v>449578</v>
      </c>
      <c r="P179" s="22">
        <v>314861</v>
      </c>
      <c r="Q179" s="22">
        <v>0</v>
      </c>
      <c r="R179" s="22">
        <v>0</v>
      </c>
      <c r="S179" s="22">
        <v>46082</v>
      </c>
      <c r="T179" s="22">
        <v>3352870</v>
      </c>
      <c r="U179" s="22">
        <v>111731</v>
      </c>
      <c r="V179" s="22">
        <v>0</v>
      </c>
      <c r="W179" s="22">
        <v>266800</v>
      </c>
      <c r="X179" s="22">
        <v>20274</v>
      </c>
      <c r="Y179" s="22">
        <v>2151</v>
      </c>
      <c r="Z179" s="22">
        <v>0</v>
      </c>
      <c r="AA179" s="22">
        <v>0</v>
      </c>
      <c r="AB179" s="22">
        <v>0</v>
      </c>
      <c r="AC179" s="22">
        <v>400956</v>
      </c>
      <c r="AD179" s="22">
        <v>196835</v>
      </c>
      <c r="AE179" s="22">
        <v>82458</v>
      </c>
      <c r="AF179" s="22">
        <v>0</v>
      </c>
      <c r="AG179" s="22">
        <v>2709</v>
      </c>
      <c r="AH179" s="22">
        <v>51272</v>
      </c>
      <c r="AI179" s="22">
        <v>734230</v>
      </c>
      <c r="AJ179" s="22">
        <v>0</v>
      </c>
      <c r="AK179" s="22">
        <v>0</v>
      </c>
      <c r="AL179" s="22">
        <v>0</v>
      </c>
    </row>
    <row r="180" spans="1:38" x14ac:dyDescent="0.25">
      <c r="A180" s="22" t="s">
        <v>120</v>
      </c>
      <c r="B180" s="22" t="s">
        <v>292</v>
      </c>
      <c r="C180" s="22" t="s">
        <v>477</v>
      </c>
      <c r="D180" s="22" t="s">
        <v>478</v>
      </c>
      <c r="E180" s="22">
        <v>2210836</v>
      </c>
      <c r="F180" s="22"/>
      <c r="G180" s="22"/>
      <c r="H180" s="22"/>
      <c r="I180" s="22">
        <v>515242</v>
      </c>
      <c r="J180" s="22"/>
      <c r="K180" s="22"/>
      <c r="L180" s="22"/>
      <c r="M180" s="22">
        <v>2726078</v>
      </c>
      <c r="N180" s="22">
        <v>8514681</v>
      </c>
      <c r="O180" s="22">
        <v>366398</v>
      </c>
      <c r="P180" s="22">
        <v>196412</v>
      </c>
      <c r="Q180" s="22"/>
      <c r="R180" s="22">
        <v>422637</v>
      </c>
      <c r="S180" s="22">
        <v>431414</v>
      </c>
      <c r="T180" s="22">
        <v>12657620</v>
      </c>
      <c r="U180" s="22">
        <v>1820596</v>
      </c>
      <c r="V180" s="22"/>
      <c r="W180" s="22">
        <v>257375</v>
      </c>
      <c r="X180" s="22">
        <v>351575</v>
      </c>
      <c r="Y180" s="22">
        <v>115776</v>
      </c>
      <c r="Z180" s="22"/>
      <c r="AA180" s="22"/>
      <c r="AB180" s="22"/>
      <c r="AC180" s="22">
        <v>2545322</v>
      </c>
      <c r="AD180" s="22">
        <v>270504</v>
      </c>
      <c r="AE180" s="22">
        <v>152986</v>
      </c>
      <c r="AF180" s="22"/>
      <c r="AG180" s="22">
        <v>119065</v>
      </c>
      <c r="AH180" s="22">
        <v>264027</v>
      </c>
      <c r="AI180" s="22">
        <v>3351904</v>
      </c>
      <c r="AJ180" s="22"/>
      <c r="AK180" s="22"/>
      <c r="AL180" s="22"/>
    </row>
    <row r="181" spans="1:38" x14ac:dyDescent="0.25">
      <c r="A181" s="22" t="s">
        <v>120</v>
      </c>
      <c r="B181" s="22" t="s">
        <v>292</v>
      </c>
      <c r="C181" s="22" t="s">
        <v>479</v>
      </c>
      <c r="D181" s="22" t="s">
        <v>480</v>
      </c>
      <c r="E181" s="22">
        <v>944769</v>
      </c>
      <c r="F181" s="22">
        <v>0</v>
      </c>
      <c r="G181" s="22">
        <v>257804</v>
      </c>
      <c r="H181" s="22">
        <v>14564444</v>
      </c>
      <c r="I181" s="22">
        <v>4135886</v>
      </c>
      <c r="J181" s="22">
        <v>0</v>
      </c>
      <c r="K181" s="22">
        <v>0</v>
      </c>
      <c r="L181" s="22">
        <v>0</v>
      </c>
      <c r="M181" s="22">
        <v>19902903</v>
      </c>
      <c r="N181" s="22">
        <v>441110</v>
      </c>
      <c r="O181" s="22">
        <v>48847</v>
      </c>
      <c r="P181" s="22">
        <v>206919</v>
      </c>
      <c r="Q181" s="22">
        <v>0</v>
      </c>
      <c r="R181" s="22">
        <v>114794</v>
      </c>
      <c r="S181" s="22">
        <v>270027</v>
      </c>
      <c r="T181" s="22">
        <v>20984600</v>
      </c>
      <c r="U181" s="22">
        <v>912321</v>
      </c>
      <c r="V181" s="22">
        <v>0</v>
      </c>
      <c r="W181" s="22">
        <v>578339</v>
      </c>
      <c r="X181" s="22">
        <v>906868</v>
      </c>
      <c r="Y181" s="22">
        <v>174567</v>
      </c>
      <c r="Z181" s="22">
        <v>0</v>
      </c>
      <c r="AA181" s="22">
        <v>0</v>
      </c>
      <c r="AB181" s="22">
        <v>0</v>
      </c>
      <c r="AC181" s="22">
        <v>2572095</v>
      </c>
      <c r="AD181" s="22">
        <v>327929</v>
      </c>
      <c r="AE181" s="22">
        <v>293488</v>
      </c>
      <c r="AF181" s="22">
        <v>0</v>
      </c>
      <c r="AG181" s="22">
        <v>89980</v>
      </c>
      <c r="AH181" s="22">
        <v>198730</v>
      </c>
      <c r="AI181" s="22">
        <v>3482222</v>
      </c>
      <c r="AJ181" s="22">
        <v>0</v>
      </c>
      <c r="AK181" s="22">
        <v>0</v>
      </c>
      <c r="AL181" s="22">
        <v>0</v>
      </c>
    </row>
    <row r="182" spans="1:38" x14ac:dyDescent="0.25">
      <c r="A182" s="22" t="s">
        <v>120</v>
      </c>
      <c r="B182" s="22" t="s">
        <v>292</v>
      </c>
      <c r="C182" s="22" t="s">
        <v>481</v>
      </c>
      <c r="D182" s="22" t="s">
        <v>482</v>
      </c>
      <c r="E182" s="22">
        <v>618479</v>
      </c>
      <c r="F182" s="22">
        <v>0</v>
      </c>
      <c r="G182" s="22">
        <v>0</v>
      </c>
      <c r="H182" s="22">
        <v>4183</v>
      </c>
      <c r="I182" s="22">
        <v>37868</v>
      </c>
      <c r="J182" s="22">
        <v>0</v>
      </c>
      <c r="K182" s="22">
        <v>0</v>
      </c>
      <c r="L182" s="22">
        <v>0</v>
      </c>
      <c r="M182" s="22">
        <v>660530</v>
      </c>
      <c r="N182" s="22">
        <v>0</v>
      </c>
      <c r="O182" s="22">
        <v>3978457</v>
      </c>
      <c r="P182" s="22">
        <v>506627</v>
      </c>
      <c r="Q182" s="22">
        <v>14780</v>
      </c>
      <c r="R182" s="22">
        <v>0</v>
      </c>
      <c r="S182" s="22">
        <v>32115</v>
      </c>
      <c r="T182" s="22">
        <v>5192509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</row>
    <row r="183" spans="1:38" x14ac:dyDescent="0.25">
      <c r="A183" s="22" t="s">
        <v>120</v>
      </c>
      <c r="B183" s="22" t="s">
        <v>292</v>
      </c>
      <c r="C183" s="22" t="s">
        <v>483</v>
      </c>
      <c r="D183" s="22" t="s">
        <v>484</v>
      </c>
      <c r="E183" s="22">
        <v>489518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489518</v>
      </c>
      <c r="N183" s="22">
        <v>0</v>
      </c>
      <c r="O183" s="22">
        <v>32768</v>
      </c>
      <c r="P183" s="22">
        <v>131011</v>
      </c>
      <c r="Q183" s="22">
        <v>0</v>
      </c>
      <c r="R183" s="22">
        <v>118226</v>
      </c>
      <c r="S183" s="22">
        <v>22500</v>
      </c>
      <c r="T183" s="22">
        <v>794023</v>
      </c>
      <c r="U183" s="22">
        <v>395135</v>
      </c>
      <c r="V183" s="22">
        <v>0</v>
      </c>
      <c r="W183" s="22">
        <v>38426</v>
      </c>
      <c r="X183" s="22">
        <v>39644</v>
      </c>
      <c r="Y183" s="22">
        <v>0</v>
      </c>
      <c r="Z183" s="22">
        <v>0</v>
      </c>
      <c r="AA183" s="22">
        <v>0</v>
      </c>
      <c r="AB183" s="22">
        <v>0</v>
      </c>
      <c r="AC183" s="22">
        <v>473205</v>
      </c>
      <c r="AD183" s="22">
        <v>39404</v>
      </c>
      <c r="AE183" s="22">
        <v>45188</v>
      </c>
      <c r="AF183" s="22">
        <v>0</v>
      </c>
      <c r="AG183" s="22">
        <v>36018</v>
      </c>
      <c r="AH183" s="22">
        <v>36515</v>
      </c>
      <c r="AI183" s="22">
        <v>630330</v>
      </c>
      <c r="AJ183" s="22">
        <v>0</v>
      </c>
      <c r="AK183" s="22">
        <v>0</v>
      </c>
      <c r="AL183" s="22">
        <v>0</v>
      </c>
    </row>
    <row r="184" spans="1:38" x14ac:dyDescent="0.25">
      <c r="A184" s="22" t="s">
        <v>120</v>
      </c>
      <c r="B184" s="22" t="s">
        <v>292</v>
      </c>
      <c r="C184" s="22" t="s">
        <v>485</v>
      </c>
      <c r="D184" s="22" t="s">
        <v>486</v>
      </c>
      <c r="E184" s="22">
        <v>578771</v>
      </c>
      <c r="F184" s="22">
        <v>0</v>
      </c>
      <c r="G184" s="22">
        <v>5270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584041</v>
      </c>
      <c r="N184" s="22">
        <v>0</v>
      </c>
      <c r="O184" s="22">
        <v>0</v>
      </c>
      <c r="P184" s="22">
        <v>92400</v>
      </c>
      <c r="Q184" s="22">
        <v>0</v>
      </c>
      <c r="R184" s="22">
        <v>0</v>
      </c>
      <c r="S184" s="22">
        <v>1000</v>
      </c>
      <c r="T184" s="22">
        <v>677441</v>
      </c>
      <c r="U184" s="22">
        <v>107109</v>
      </c>
      <c r="V184" s="22">
        <v>0</v>
      </c>
      <c r="W184" s="22">
        <v>59742</v>
      </c>
      <c r="X184" s="22">
        <v>18107</v>
      </c>
      <c r="Y184" s="22">
        <v>3569</v>
      </c>
      <c r="Z184" s="22">
        <v>0</v>
      </c>
      <c r="AA184" s="22">
        <v>0</v>
      </c>
      <c r="AB184" s="22">
        <v>0</v>
      </c>
      <c r="AC184" s="22">
        <v>188527</v>
      </c>
      <c r="AD184" s="22">
        <v>22340</v>
      </c>
      <c r="AE184" s="22">
        <v>42067</v>
      </c>
      <c r="AF184" s="22">
        <v>0</v>
      </c>
      <c r="AG184" s="22">
        <v>3169</v>
      </c>
      <c r="AH184" s="22">
        <v>9418</v>
      </c>
      <c r="AI184" s="22">
        <v>265521</v>
      </c>
      <c r="AJ184" s="22">
        <v>0</v>
      </c>
      <c r="AK184" s="22">
        <v>0</v>
      </c>
      <c r="AL184" s="22">
        <v>0</v>
      </c>
    </row>
    <row r="185" spans="1:38" x14ac:dyDescent="0.25">
      <c r="A185" s="22" t="s">
        <v>120</v>
      </c>
      <c r="B185" s="22" t="s">
        <v>292</v>
      </c>
      <c r="C185" s="22" t="s">
        <v>487</v>
      </c>
      <c r="D185" s="22" t="s">
        <v>488</v>
      </c>
      <c r="E185" s="22">
        <v>122684</v>
      </c>
      <c r="F185" s="22">
        <v>0</v>
      </c>
      <c r="G185" s="22">
        <v>346287</v>
      </c>
      <c r="H185" s="22">
        <v>248719</v>
      </c>
      <c r="I185" s="22">
        <v>0</v>
      </c>
      <c r="J185" s="22">
        <v>0</v>
      </c>
      <c r="K185" s="22">
        <v>0</v>
      </c>
      <c r="L185" s="22">
        <v>0</v>
      </c>
      <c r="M185" s="22">
        <v>717690</v>
      </c>
      <c r="N185" s="22">
        <v>0</v>
      </c>
      <c r="O185" s="22">
        <v>12560</v>
      </c>
      <c r="P185" s="22">
        <v>9950</v>
      </c>
      <c r="Q185" s="22">
        <v>0</v>
      </c>
      <c r="R185" s="22">
        <v>0</v>
      </c>
      <c r="S185" s="22">
        <v>0</v>
      </c>
      <c r="T185" s="22">
        <v>740200</v>
      </c>
      <c r="U185" s="22">
        <v>53216</v>
      </c>
      <c r="V185" s="22">
        <v>0</v>
      </c>
      <c r="W185" s="22">
        <v>32016</v>
      </c>
      <c r="X185" s="22">
        <v>29736</v>
      </c>
      <c r="Y185" s="22">
        <v>19655</v>
      </c>
      <c r="Z185" s="22">
        <v>0</v>
      </c>
      <c r="AA185" s="22">
        <v>0</v>
      </c>
      <c r="AB185" s="22">
        <v>0</v>
      </c>
      <c r="AC185" s="22">
        <v>134623</v>
      </c>
      <c r="AD185" s="22">
        <v>53581</v>
      </c>
      <c r="AE185" s="22">
        <v>52656</v>
      </c>
      <c r="AF185" s="22">
        <v>0</v>
      </c>
      <c r="AG185" s="22">
        <v>3925</v>
      </c>
      <c r="AH185" s="22">
        <v>4407</v>
      </c>
      <c r="AI185" s="22">
        <v>249192</v>
      </c>
      <c r="AJ185" s="22">
        <v>0</v>
      </c>
      <c r="AK185" s="22">
        <v>0</v>
      </c>
      <c r="AL185" s="22">
        <v>0</v>
      </c>
    </row>
    <row r="186" spans="1:38" x14ac:dyDescent="0.25">
      <c r="A186" s="22" t="s">
        <v>120</v>
      </c>
      <c r="B186" s="22" t="s">
        <v>292</v>
      </c>
      <c r="C186" s="22" t="s">
        <v>489</v>
      </c>
      <c r="D186" s="22" t="s">
        <v>490</v>
      </c>
      <c r="E186" s="22">
        <v>218109</v>
      </c>
      <c r="F186" s="22">
        <v>0</v>
      </c>
      <c r="G186" s="22">
        <v>41452</v>
      </c>
      <c r="H186" s="22">
        <v>1196032</v>
      </c>
      <c r="I186" s="22">
        <v>0</v>
      </c>
      <c r="J186" s="22">
        <v>0</v>
      </c>
      <c r="K186" s="22">
        <v>0</v>
      </c>
      <c r="L186" s="22">
        <v>0</v>
      </c>
      <c r="M186" s="22">
        <v>1455593</v>
      </c>
      <c r="N186" s="22">
        <v>0</v>
      </c>
      <c r="O186" s="22">
        <v>26071</v>
      </c>
      <c r="P186" s="22">
        <v>187841</v>
      </c>
      <c r="Q186" s="22">
        <v>0</v>
      </c>
      <c r="R186" s="22">
        <v>0</v>
      </c>
      <c r="S186" s="22">
        <v>0</v>
      </c>
      <c r="T186" s="22">
        <v>1669505</v>
      </c>
      <c r="U186" s="22">
        <v>436053</v>
      </c>
      <c r="V186" s="22">
        <v>0</v>
      </c>
      <c r="W186" s="22">
        <v>183266</v>
      </c>
      <c r="X186" s="22">
        <v>47113</v>
      </c>
      <c r="Y186" s="22">
        <v>21424</v>
      </c>
      <c r="Z186" s="22">
        <v>0</v>
      </c>
      <c r="AA186" s="22">
        <v>0</v>
      </c>
      <c r="AB186" s="22">
        <v>0</v>
      </c>
      <c r="AC186" s="22">
        <v>687856</v>
      </c>
      <c r="AD186" s="22">
        <v>161384</v>
      </c>
      <c r="AE186" s="22">
        <v>48457</v>
      </c>
      <c r="AF186" s="22">
        <v>0</v>
      </c>
      <c r="AG186" s="22">
        <v>0</v>
      </c>
      <c r="AH186" s="22">
        <v>48973</v>
      </c>
      <c r="AI186" s="22">
        <v>946670</v>
      </c>
      <c r="AJ186" s="22">
        <v>0</v>
      </c>
      <c r="AK186" s="22">
        <v>0</v>
      </c>
      <c r="AL186" s="22">
        <v>0</v>
      </c>
    </row>
    <row r="187" spans="1:38" x14ac:dyDescent="0.25">
      <c r="A187" s="22" t="s">
        <v>120</v>
      </c>
      <c r="B187" s="22" t="s">
        <v>292</v>
      </c>
      <c r="C187" s="22" t="s">
        <v>491</v>
      </c>
      <c r="D187" s="22" t="s">
        <v>492</v>
      </c>
      <c r="E187" s="22">
        <v>833337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108029</v>
      </c>
      <c r="M187" s="22">
        <v>941366</v>
      </c>
      <c r="N187" s="22">
        <v>215394</v>
      </c>
      <c r="O187" s="22">
        <v>263554</v>
      </c>
      <c r="P187" s="22">
        <v>107255</v>
      </c>
      <c r="Q187" s="22">
        <v>214988</v>
      </c>
      <c r="R187" s="22">
        <v>0</v>
      </c>
      <c r="S187" s="22">
        <v>56125</v>
      </c>
      <c r="T187" s="22">
        <v>1798682</v>
      </c>
      <c r="U187" s="22">
        <v>869525</v>
      </c>
      <c r="V187" s="22">
        <v>0</v>
      </c>
      <c r="W187" s="22">
        <v>130466</v>
      </c>
      <c r="X187" s="22">
        <v>135128</v>
      </c>
      <c r="Y187" s="22">
        <v>6231</v>
      </c>
      <c r="Z187" s="22">
        <v>0</v>
      </c>
      <c r="AA187" s="22">
        <v>0</v>
      </c>
      <c r="AB187" s="22">
        <v>41398</v>
      </c>
      <c r="AC187" s="22">
        <v>1182748</v>
      </c>
      <c r="AD187" s="22">
        <v>174833</v>
      </c>
      <c r="AE187" s="22">
        <v>236761</v>
      </c>
      <c r="AF187" s="22">
        <v>0</v>
      </c>
      <c r="AG187" s="22">
        <v>6827</v>
      </c>
      <c r="AH187" s="22">
        <v>52754</v>
      </c>
      <c r="AI187" s="22">
        <v>1653923</v>
      </c>
      <c r="AJ187" s="22">
        <v>0</v>
      </c>
      <c r="AK187" s="22">
        <v>0</v>
      </c>
      <c r="AL187" s="22">
        <v>0</v>
      </c>
    </row>
    <row r="188" spans="1:38" x14ac:dyDescent="0.25">
      <c r="A188" s="22" t="s">
        <v>120</v>
      </c>
      <c r="B188" s="22" t="s">
        <v>292</v>
      </c>
      <c r="C188" s="22" t="s">
        <v>493</v>
      </c>
      <c r="D188" s="22" t="s">
        <v>494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12047</v>
      </c>
      <c r="O188" s="22">
        <v>0</v>
      </c>
      <c r="P188" s="22">
        <v>11550</v>
      </c>
      <c r="Q188" s="22">
        <v>0</v>
      </c>
      <c r="R188" s="22">
        <v>0</v>
      </c>
      <c r="S188" s="22">
        <v>28000</v>
      </c>
      <c r="T188" s="22">
        <v>51597</v>
      </c>
      <c r="U188" s="22">
        <v>157863</v>
      </c>
      <c r="V188" s="22">
        <v>0</v>
      </c>
      <c r="W188" s="22">
        <v>51176</v>
      </c>
      <c r="X188" s="22">
        <v>6314</v>
      </c>
      <c r="Y188" s="22">
        <v>0</v>
      </c>
      <c r="Z188" s="22">
        <v>0</v>
      </c>
      <c r="AA188" s="22">
        <v>0</v>
      </c>
      <c r="AB188" s="22">
        <v>0</v>
      </c>
      <c r="AC188" s="22">
        <v>215353</v>
      </c>
      <c r="AD188" s="22">
        <v>60790</v>
      </c>
      <c r="AE188" s="22">
        <v>53382</v>
      </c>
      <c r="AF188" s="22">
        <v>0</v>
      </c>
      <c r="AG188" s="22">
        <v>0</v>
      </c>
      <c r="AH188" s="22">
        <v>44617</v>
      </c>
      <c r="AI188" s="22">
        <v>374142</v>
      </c>
      <c r="AJ188" s="22">
        <v>0</v>
      </c>
      <c r="AK188" s="22">
        <v>0</v>
      </c>
      <c r="AL188" s="22">
        <v>0</v>
      </c>
    </row>
    <row r="189" spans="1:38" x14ac:dyDescent="0.25">
      <c r="A189" s="22" t="s">
        <v>120</v>
      </c>
      <c r="B189" s="22" t="s">
        <v>292</v>
      </c>
      <c r="C189" s="22" t="s">
        <v>495</v>
      </c>
      <c r="D189" s="22" t="s">
        <v>496</v>
      </c>
      <c r="E189" s="22">
        <v>1215790</v>
      </c>
      <c r="F189" s="22">
        <v>0</v>
      </c>
      <c r="G189" s="22">
        <v>581309</v>
      </c>
      <c r="H189" s="22">
        <v>447242</v>
      </c>
      <c r="I189" s="22">
        <v>110039</v>
      </c>
      <c r="J189" s="22">
        <v>0</v>
      </c>
      <c r="K189" s="22">
        <v>0</v>
      </c>
      <c r="L189" s="22">
        <v>0</v>
      </c>
      <c r="M189" s="22">
        <v>2354380</v>
      </c>
      <c r="N189" s="22">
        <v>0</v>
      </c>
      <c r="O189" s="22">
        <v>188411</v>
      </c>
      <c r="P189" s="22">
        <v>312140</v>
      </c>
      <c r="Q189" s="22">
        <v>0</v>
      </c>
      <c r="R189" s="22">
        <v>0</v>
      </c>
      <c r="S189" s="22">
        <v>256413</v>
      </c>
      <c r="T189" s="22">
        <v>3111344</v>
      </c>
      <c r="U189" s="22">
        <v>2452930</v>
      </c>
      <c r="V189" s="22">
        <v>0</v>
      </c>
      <c r="W189" s="22">
        <v>114799</v>
      </c>
      <c r="X189" s="22">
        <v>206897</v>
      </c>
      <c r="Y189" s="22">
        <v>138724</v>
      </c>
      <c r="Z189" s="22">
        <v>0</v>
      </c>
      <c r="AA189" s="22">
        <v>0</v>
      </c>
      <c r="AB189" s="22">
        <v>0</v>
      </c>
      <c r="AC189" s="22">
        <v>2913350</v>
      </c>
      <c r="AD189" s="22">
        <v>235670</v>
      </c>
      <c r="AE189" s="22">
        <v>237168</v>
      </c>
      <c r="AF189" s="22">
        <v>0</v>
      </c>
      <c r="AG189" s="22">
        <v>0</v>
      </c>
      <c r="AH189" s="22">
        <v>226829</v>
      </c>
      <c r="AI189" s="22">
        <v>3613017</v>
      </c>
      <c r="AJ189" s="22">
        <v>0</v>
      </c>
      <c r="AK189" s="22">
        <v>0</v>
      </c>
      <c r="AL189" s="22">
        <v>0</v>
      </c>
    </row>
    <row r="190" spans="1:38" x14ac:dyDescent="0.25">
      <c r="A190" s="22" t="s">
        <v>120</v>
      </c>
      <c r="B190" s="22" t="s">
        <v>292</v>
      </c>
      <c r="C190" s="22" t="s">
        <v>497</v>
      </c>
      <c r="D190" s="22" t="s">
        <v>498</v>
      </c>
      <c r="E190" s="22">
        <v>3275806</v>
      </c>
      <c r="F190" s="22">
        <v>0</v>
      </c>
      <c r="G190" s="22">
        <v>973663</v>
      </c>
      <c r="H190" s="22">
        <v>126088</v>
      </c>
      <c r="I190" s="22">
        <v>156027</v>
      </c>
      <c r="J190" s="22">
        <v>0</v>
      </c>
      <c r="K190" s="22">
        <v>0</v>
      </c>
      <c r="L190" s="22">
        <v>0</v>
      </c>
      <c r="M190" s="22">
        <v>4531584</v>
      </c>
      <c r="N190" s="22">
        <v>0</v>
      </c>
      <c r="O190" s="22">
        <v>310608</v>
      </c>
      <c r="P190" s="22">
        <v>576107</v>
      </c>
      <c r="Q190" s="22">
        <v>513428</v>
      </c>
      <c r="R190" s="22">
        <v>0</v>
      </c>
      <c r="S190" s="22">
        <v>361982</v>
      </c>
      <c r="T190" s="22">
        <v>6293709</v>
      </c>
      <c r="U190" s="22">
        <v>488145</v>
      </c>
      <c r="V190" s="22">
        <v>0</v>
      </c>
      <c r="W190" s="22">
        <v>254724</v>
      </c>
      <c r="X190" s="22">
        <v>35346</v>
      </c>
      <c r="Y190" s="22">
        <v>19187</v>
      </c>
      <c r="Z190" s="22">
        <v>0</v>
      </c>
      <c r="AA190" s="22">
        <v>0</v>
      </c>
      <c r="AB190" s="22">
        <v>0</v>
      </c>
      <c r="AC190" s="22">
        <v>797402</v>
      </c>
      <c r="AD190" s="22">
        <v>222114</v>
      </c>
      <c r="AE190" s="22">
        <v>275476</v>
      </c>
      <c r="AF190" s="22">
        <v>0</v>
      </c>
      <c r="AG190" s="22">
        <v>0</v>
      </c>
      <c r="AH190" s="22">
        <v>148923</v>
      </c>
      <c r="AI190" s="22">
        <v>1443915</v>
      </c>
      <c r="AJ190" s="22">
        <v>0</v>
      </c>
      <c r="AK190" s="22">
        <v>0</v>
      </c>
      <c r="AL190" s="22">
        <v>0</v>
      </c>
    </row>
    <row r="191" spans="1:38" x14ac:dyDescent="0.25">
      <c r="A191" s="22" t="s">
        <v>120</v>
      </c>
      <c r="B191" s="22" t="s">
        <v>292</v>
      </c>
      <c r="C191" s="22" t="s">
        <v>499</v>
      </c>
      <c r="D191" s="22" t="s">
        <v>500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79523</v>
      </c>
      <c r="P191" s="22">
        <v>41300</v>
      </c>
      <c r="Q191" s="22">
        <v>0</v>
      </c>
      <c r="R191" s="22">
        <v>39628</v>
      </c>
      <c r="S191" s="22">
        <v>17820</v>
      </c>
      <c r="T191" s="22">
        <v>178271</v>
      </c>
      <c r="U191" s="22">
        <v>181409</v>
      </c>
      <c r="V191" s="22">
        <v>0</v>
      </c>
      <c r="W191" s="22">
        <v>73398</v>
      </c>
      <c r="X191" s="22">
        <v>45112</v>
      </c>
      <c r="Y191" s="22">
        <v>0</v>
      </c>
      <c r="Z191" s="22">
        <v>0</v>
      </c>
      <c r="AA191" s="22">
        <v>0</v>
      </c>
      <c r="AB191" s="22">
        <v>0</v>
      </c>
      <c r="AC191" s="22">
        <v>299919</v>
      </c>
      <c r="AD191" s="22">
        <v>252019</v>
      </c>
      <c r="AE191" s="22">
        <v>35009</v>
      </c>
      <c r="AF191" s="22">
        <v>0</v>
      </c>
      <c r="AG191" s="22">
        <v>20886</v>
      </c>
      <c r="AH191" s="22">
        <v>8403</v>
      </c>
      <c r="AI191" s="22">
        <v>616236</v>
      </c>
      <c r="AJ191" s="22">
        <v>0</v>
      </c>
      <c r="AK191" s="22">
        <v>0</v>
      </c>
      <c r="AL191" s="22">
        <v>0</v>
      </c>
    </row>
    <row r="192" spans="1:38" x14ac:dyDescent="0.25">
      <c r="A192" s="22" t="s">
        <v>120</v>
      </c>
      <c r="B192" s="22" t="s">
        <v>292</v>
      </c>
      <c r="C192" s="22" t="s">
        <v>501</v>
      </c>
      <c r="D192" s="22" t="s">
        <v>502</v>
      </c>
      <c r="E192" s="22">
        <v>867152</v>
      </c>
      <c r="F192" s="22">
        <v>0</v>
      </c>
      <c r="G192" s="22">
        <v>0</v>
      </c>
      <c r="H192" s="22">
        <v>173715</v>
      </c>
      <c r="I192" s="22">
        <v>0</v>
      </c>
      <c r="J192" s="22">
        <v>0</v>
      </c>
      <c r="K192" s="22">
        <v>0</v>
      </c>
      <c r="L192" s="22">
        <v>0</v>
      </c>
      <c r="M192" s="22">
        <v>1040867</v>
      </c>
      <c r="N192" s="22">
        <v>0</v>
      </c>
      <c r="O192" s="22">
        <v>143381</v>
      </c>
      <c r="P192" s="22">
        <v>149079</v>
      </c>
      <c r="Q192" s="22">
        <v>0</v>
      </c>
      <c r="R192" s="22">
        <v>0</v>
      </c>
      <c r="S192" s="22">
        <v>322690</v>
      </c>
      <c r="T192" s="22">
        <v>1656017</v>
      </c>
      <c r="U192" s="22">
        <v>354197</v>
      </c>
      <c r="V192" s="22">
        <v>0</v>
      </c>
      <c r="W192" s="22">
        <v>121172</v>
      </c>
      <c r="X192" s="22">
        <v>114627</v>
      </c>
      <c r="Y192" s="22">
        <v>32321</v>
      </c>
      <c r="Z192" s="22">
        <v>0</v>
      </c>
      <c r="AA192" s="22">
        <v>0</v>
      </c>
      <c r="AB192" s="22">
        <v>0</v>
      </c>
      <c r="AC192" s="22">
        <v>622317</v>
      </c>
      <c r="AD192" s="22">
        <v>47651</v>
      </c>
      <c r="AE192" s="22">
        <v>81341</v>
      </c>
      <c r="AF192" s="22">
        <v>0</v>
      </c>
      <c r="AG192" s="22">
        <v>0</v>
      </c>
      <c r="AH192" s="22">
        <v>16363</v>
      </c>
      <c r="AI192" s="22">
        <v>767672</v>
      </c>
      <c r="AJ192" s="22">
        <v>0</v>
      </c>
      <c r="AK192" s="22">
        <v>0</v>
      </c>
      <c r="AL192" s="22">
        <v>0</v>
      </c>
    </row>
    <row r="193" spans="1:38" x14ac:dyDescent="0.25">
      <c r="A193" s="22" t="s">
        <v>120</v>
      </c>
      <c r="B193" s="22" t="s">
        <v>292</v>
      </c>
      <c r="C193" s="22" t="s">
        <v>503</v>
      </c>
      <c r="D193" s="22" t="s">
        <v>504</v>
      </c>
      <c r="E193" s="22">
        <v>985009</v>
      </c>
      <c r="F193" s="22">
        <v>0</v>
      </c>
      <c r="G193" s="22">
        <v>1856473</v>
      </c>
      <c r="H193" s="22">
        <v>0</v>
      </c>
      <c r="I193" s="22">
        <v>1117907</v>
      </c>
      <c r="J193" s="22">
        <v>0</v>
      </c>
      <c r="K193" s="22">
        <v>0</v>
      </c>
      <c r="L193" s="22">
        <v>19927</v>
      </c>
      <c r="M193" s="22">
        <v>3979316</v>
      </c>
      <c r="N193" s="22">
        <v>0</v>
      </c>
      <c r="O193" s="22">
        <v>1429895</v>
      </c>
      <c r="P193" s="22">
        <v>428913</v>
      </c>
      <c r="Q193" s="22">
        <v>0</v>
      </c>
      <c r="R193" s="22">
        <v>0</v>
      </c>
      <c r="S193" s="22">
        <v>164825</v>
      </c>
      <c r="T193" s="22">
        <v>6002949</v>
      </c>
      <c r="U193" s="22">
        <v>393220</v>
      </c>
      <c r="V193" s="22">
        <v>0</v>
      </c>
      <c r="W193" s="22">
        <v>58316</v>
      </c>
      <c r="X193" s="22">
        <v>131505</v>
      </c>
      <c r="Y193" s="22">
        <v>70467</v>
      </c>
      <c r="Z193" s="22">
        <v>0</v>
      </c>
      <c r="AA193" s="22">
        <v>0</v>
      </c>
      <c r="AB193" s="22">
        <v>53511</v>
      </c>
      <c r="AC193" s="22">
        <v>707019</v>
      </c>
      <c r="AD193" s="22">
        <v>320315</v>
      </c>
      <c r="AE193" s="22">
        <v>153763</v>
      </c>
      <c r="AF193" s="22">
        <v>0</v>
      </c>
      <c r="AG193" s="22">
        <v>0</v>
      </c>
      <c r="AH193" s="22">
        <v>60957</v>
      </c>
      <c r="AI193" s="22">
        <v>1242054</v>
      </c>
      <c r="AJ193" s="22">
        <v>0</v>
      </c>
      <c r="AK193" s="22">
        <v>0</v>
      </c>
      <c r="AL193" s="22">
        <v>0</v>
      </c>
    </row>
    <row r="194" spans="1:38" x14ac:dyDescent="0.25">
      <c r="A194" s="22" t="s">
        <v>120</v>
      </c>
      <c r="B194" s="22" t="s">
        <v>292</v>
      </c>
      <c r="C194" s="22" t="s">
        <v>505</v>
      </c>
      <c r="D194" s="22" t="s">
        <v>506</v>
      </c>
      <c r="E194" s="22">
        <v>210781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210781</v>
      </c>
      <c r="N194" s="22">
        <v>0</v>
      </c>
      <c r="O194" s="22">
        <v>378557</v>
      </c>
      <c r="P194" s="22">
        <v>173035</v>
      </c>
      <c r="Q194" s="22">
        <v>0</v>
      </c>
      <c r="R194" s="22">
        <v>32613</v>
      </c>
      <c r="S194" s="22">
        <v>0</v>
      </c>
      <c r="T194" s="22">
        <v>794986</v>
      </c>
      <c r="U194" s="22">
        <v>87190</v>
      </c>
      <c r="V194" s="22">
        <v>0</v>
      </c>
      <c r="W194" s="22">
        <v>39078</v>
      </c>
      <c r="X194" s="22">
        <v>44542</v>
      </c>
      <c r="Y194" s="22">
        <v>6338</v>
      </c>
      <c r="Z194" s="22">
        <v>0</v>
      </c>
      <c r="AA194" s="22">
        <v>0</v>
      </c>
      <c r="AB194" s="22">
        <v>0</v>
      </c>
      <c r="AC194" s="22">
        <v>177148</v>
      </c>
      <c r="AD194" s="22">
        <v>15953</v>
      </c>
      <c r="AE194" s="22">
        <v>78452</v>
      </c>
      <c r="AF194" s="22">
        <v>0</v>
      </c>
      <c r="AG194" s="22">
        <v>23656</v>
      </c>
      <c r="AH194" s="22">
        <v>4703</v>
      </c>
      <c r="AI194" s="22">
        <v>299912</v>
      </c>
      <c r="AJ194" s="22">
        <v>0</v>
      </c>
      <c r="AK194" s="22">
        <v>0</v>
      </c>
      <c r="AL194" s="22">
        <v>0</v>
      </c>
    </row>
    <row r="195" spans="1:38" x14ac:dyDescent="0.25">
      <c r="A195" s="22" t="s">
        <v>120</v>
      </c>
      <c r="B195" s="22" t="s">
        <v>292</v>
      </c>
      <c r="C195" s="22" t="s">
        <v>507</v>
      </c>
      <c r="D195" s="22" t="s">
        <v>508</v>
      </c>
      <c r="E195" s="22">
        <v>2065022</v>
      </c>
      <c r="F195" s="22">
        <v>0</v>
      </c>
      <c r="G195" s="22">
        <v>0</v>
      </c>
      <c r="H195" s="22">
        <v>1414980</v>
      </c>
      <c r="I195" s="22">
        <v>0</v>
      </c>
      <c r="J195" s="22">
        <v>0</v>
      </c>
      <c r="K195" s="22">
        <v>0</v>
      </c>
      <c r="L195" s="22">
        <v>0</v>
      </c>
      <c r="M195" s="22">
        <v>3480002</v>
      </c>
      <c r="N195" s="22">
        <v>0</v>
      </c>
      <c r="O195" s="22">
        <v>3328891</v>
      </c>
      <c r="P195" s="22">
        <v>307065</v>
      </c>
      <c r="Q195" s="22">
        <v>65715</v>
      </c>
      <c r="R195" s="22">
        <v>0</v>
      </c>
      <c r="S195" s="22">
        <v>187308</v>
      </c>
      <c r="T195" s="22">
        <v>7368981</v>
      </c>
      <c r="U195" s="22">
        <v>435793</v>
      </c>
      <c r="V195" s="22">
        <v>0</v>
      </c>
      <c r="W195" s="22">
        <v>32346</v>
      </c>
      <c r="X195" s="22">
        <v>75294</v>
      </c>
      <c r="Y195" s="22">
        <v>0</v>
      </c>
      <c r="Z195" s="22">
        <v>0</v>
      </c>
      <c r="AA195" s="22">
        <v>0</v>
      </c>
      <c r="AB195" s="22">
        <v>0</v>
      </c>
      <c r="AC195" s="22">
        <v>543433</v>
      </c>
      <c r="AD195" s="22">
        <v>142487</v>
      </c>
      <c r="AE195" s="22">
        <v>65646</v>
      </c>
      <c r="AF195" s="22">
        <v>0</v>
      </c>
      <c r="AG195" s="22">
        <v>33240</v>
      </c>
      <c r="AH195" s="22">
        <v>6865</v>
      </c>
      <c r="AI195" s="22">
        <v>791671</v>
      </c>
      <c r="AJ195" s="22">
        <v>0</v>
      </c>
      <c r="AK195" s="22">
        <v>0</v>
      </c>
      <c r="AL195" s="22">
        <v>0</v>
      </c>
    </row>
    <row r="196" spans="1:38" x14ac:dyDescent="0.25">
      <c r="A196" s="22" t="s">
        <v>120</v>
      </c>
      <c r="B196" s="22" t="s">
        <v>292</v>
      </c>
      <c r="C196" s="22" t="s">
        <v>509</v>
      </c>
      <c r="D196" s="22" t="s">
        <v>510</v>
      </c>
      <c r="E196" s="22">
        <v>6344896</v>
      </c>
      <c r="F196" s="22">
        <v>0</v>
      </c>
      <c r="G196" s="22">
        <v>116700</v>
      </c>
      <c r="H196" s="22">
        <v>144552</v>
      </c>
      <c r="I196" s="22">
        <v>230680</v>
      </c>
      <c r="J196" s="22">
        <v>0</v>
      </c>
      <c r="K196" s="22">
        <v>0</v>
      </c>
      <c r="L196" s="22">
        <v>0</v>
      </c>
      <c r="M196" s="22">
        <v>6836828</v>
      </c>
      <c r="N196" s="22">
        <v>0</v>
      </c>
      <c r="O196" s="22">
        <v>3286747</v>
      </c>
      <c r="P196" s="22">
        <v>313077</v>
      </c>
      <c r="Q196" s="22">
        <v>56117</v>
      </c>
      <c r="R196" s="22">
        <v>0</v>
      </c>
      <c r="S196" s="22">
        <v>495348</v>
      </c>
      <c r="T196" s="22">
        <v>10988117</v>
      </c>
      <c r="U196" s="22">
        <v>2546011</v>
      </c>
      <c r="V196" s="22">
        <v>0</v>
      </c>
      <c r="W196" s="22">
        <v>478431</v>
      </c>
      <c r="X196" s="22">
        <v>277446</v>
      </c>
      <c r="Y196" s="22">
        <v>71785</v>
      </c>
      <c r="Z196" s="22">
        <v>0</v>
      </c>
      <c r="AA196" s="22">
        <v>0</v>
      </c>
      <c r="AB196" s="22">
        <v>0</v>
      </c>
      <c r="AC196" s="22">
        <v>3373673</v>
      </c>
      <c r="AD196" s="22">
        <v>813230</v>
      </c>
      <c r="AE196" s="22">
        <v>214229</v>
      </c>
      <c r="AF196" s="22">
        <v>0</v>
      </c>
      <c r="AG196" s="22">
        <v>0</v>
      </c>
      <c r="AH196" s="22">
        <v>339051</v>
      </c>
      <c r="AI196" s="22">
        <v>4740183</v>
      </c>
      <c r="AJ196" s="22">
        <v>0</v>
      </c>
      <c r="AK196" s="22">
        <v>0</v>
      </c>
      <c r="AL196" s="22">
        <v>0</v>
      </c>
    </row>
    <row r="197" spans="1:38" x14ac:dyDescent="0.25">
      <c r="A197" s="22" t="s">
        <v>120</v>
      </c>
      <c r="B197" s="22" t="s">
        <v>511</v>
      </c>
      <c r="C197" s="22" t="s">
        <v>512</v>
      </c>
      <c r="D197" s="22" t="s">
        <v>513</v>
      </c>
      <c r="E197" s="22">
        <v>15816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15816</v>
      </c>
      <c r="N197" s="22">
        <v>0</v>
      </c>
      <c r="O197" s="22">
        <v>0</v>
      </c>
      <c r="P197" s="22">
        <v>50538</v>
      </c>
      <c r="Q197" s="22">
        <v>0</v>
      </c>
      <c r="R197" s="22">
        <v>74223</v>
      </c>
      <c r="S197" s="22">
        <v>3500</v>
      </c>
      <c r="T197" s="22">
        <v>144077</v>
      </c>
      <c r="U197" s="22">
        <v>76923</v>
      </c>
      <c r="V197" s="22">
        <v>0</v>
      </c>
      <c r="W197" s="22">
        <v>6785</v>
      </c>
      <c r="X197" s="22">
        <v>3355</v>
      </c>
      <c r="Y197" s="22">
        <v>0</v>
      </c>
      <c r="Z197" s="22">
        <v>0</v>
      </c>
      <c r="AA197" s="22">
        <v>0</v>
      </c>
      <c r="AB197" s="22">
        <v>0</v>
      </c>
      <c r="AC197" s="22">
        <v>87063</v>
      </c>
      <c r="AD197" s="22">
        <v>60338</v>
      </c>
      <c r="AE197" s="22">
        <v>19088</v>
      </c>
      <c r="AF197" s="22">
        <v>0</v>
      </c>
      <c r="AG197" s="22">
        <v>5510</v>
      </c>
      <c r="AH197" s="22">
        <v>6629</v>
      </c>
      <c r="AI197" s="22">
        <v>178628</v>
      </c>
      <c r="AJ197" s="22">
        <v>0</v>
      </c>
      <c r="AK197" s="22">
        <v>0</v>
      </c>
      <c r="AL197" s="22">
        <v>0</v>
      </c>
    </row>
    <row r="198" spans="1:38" x14ac:dyDescent="0.25">
      <c r="A198" s="22" t="s">
        <v>120</v>
      </c>
      <c r="B198" s="22" t="s">
        <v>511</v>
      </c>
      <c r="C198" s="22" t="s">
        <v>514</v>
      </c>
      <c r="D198" s="22" t="s">
        <v>515</v>
      </c>
      <c r="E198" s="22">
        <v>286077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286077</v>
      </c>
      <c r="N198" s="22">
        <v>0</v>
      </c>
      <c r="O198" s="22">
        <v>0</v>
      </c>
      <c r="P198" s="22">
        <v>26788</v>
      </c>
      <c r="Q198" s="22">
        <v>0</v>
      </c>
      <c r="R198" s="22">
        <v>7990</v>
      </c>
      <c r="S198" s="22">
        <v>60686</v>
      </c>
      <c r="T198" s="22">
        <v>381541</v>
      </c>
      <c r="U198" s="22">
        <v>128196</v>
      </c>
      <c r="V198" s="22">
        <v>0</v>
      </c>
      <c r="W198" s="22">
        <v>0</v>
      </c>
      <c r="X198" s="22">
        <v>0</v>
      </c>
      <c r="Y198" s="22">
        <v>6053</v>
      </c>
      <c r="Z198" s="22">
        <v>0</v>
      </c>
      <c r="AA198" s="22">
        <v>0</v>
      </c>
      <c r="AB198" s="22">
        <v>0</v>
      </c>
      <c r="AC198" s="22">
        <v>134249</v>
      </c>
      <c r="AD198" s="22">
        <v>18037</v>
      </c>
      <c r="AE198" s="22">
        <v>42366</v>
      </c>
      <c r="AF198" s="22">
        <v>0</v>
      </c>
      <c r="AG198" s="22">
        <v>27071</v>
      </c>
      <c r="AH198" s="22">
        <v>26063</v>
      </c>
      <c r="AI198" s="22">
        <v>247786</v>
      </c>
      <c r="AJ198" s="22">
        <v>0</v>
      </c>
      <c r="AK198" s="22">
        <v>0</v>
      </c>
      <c r="AL198" s="22">
        <v>0</v>
      </c>
    </row>
    <row r="199" spans="1:38" x14ac:dyDescent="0.25">
      <c r="A199" s="22" t="s">
        <v>120</v>
      </c>
      <c r="B199" s="22" t="s">
        <v>511</v>
      </c>
      <c r="C199" s="22" t="s">
        <v>516</v>
      </c>
      <c r="D199" s="22" t="s">
        <v>517</v>
      </c>
      <c r="E199" s="22">
        <v>146332</v>
      </c>
      <c r="F199" s="22">
        <v>0</v>
      </c>
      <c r="G199" s="22">
        <v>65418</v>
      </c>
      <c r="H199" s="22">
        <v>264352</v>
      </c>
      <c r="I199" s="22">
        <v>0</v>
      </c>
      <c r="J199" s="22">
        <v>0</v>
      </c>
      <c r="K199" s="22">
        <v>0</v>
      </c>
      <c r="L199" s="22">
        <v>0</v>
      </c>
      <c r="M199" s="22">
        <v>476102</v>
      </c>
      <c r="N199" s="22">
        <v>0</v>
      </c>
      <c r="O199" s="22">
        <v>0</v>
      </c>
      <c r="P199" s="22">
        <v>13210</v>
      </c>
      <c r="Q199" s="22">
        <v>0</v>
      </c>
      <c r="R199" s="22">
        <v>112257</v>
      </c>
      <c r="S199" s="22">
        <v>46550</v>
      </c>
      <c r="T199" s="22">
        <v>648119</v>
      </c>
      <c r="U199" s="22">
        <v>14363</v>
      </c>
      <c r="V199" s="22">
        <v>0</v>
      </c>
      <c r="W199" s="22">
        <v>25019</v>
      </c>
      <c r="X199" s="22">
        <v>20948</v>
      </c>
      <c r="Y199" s="22">
        <v>0</v>
      </c>
      <c r="Z199" s="22">
        <v>0</v>
      </c>
      <c r="AA199" s="22">
        <v>0</v>
      </c>
      <c r="AB199" s="22">
        <v>0</v>
      </c>
      <c r="AC199" s="22">
        <v>60330</v>
      </c>
      <c r="AD199" s="22">
        <v>16760</v>
      </c>
      <c r="AE199" s="22">
        <v>47386</v>
      </c>
      <c r="AF199" s="22">
        <v>0</v>
      </c>
      <c r="AG199" s="22">
        <v>15923</v>
      </c>
      <c r="AH199" s="22">
        <v>33889</v>
      </c>
      <c r="AI199" s="22">
        <v>174288</v>
      </c>
      <c r="AJ199" s="22">
        <v>0</v>
      </c>
      <c r="AK199" s="22">
        <v>0</v>
      </c>
      <c r="AL199" s="22">
        <v>0</v>
      </c>
    </row>
    <row r="200" spans="1:38" x14ac:dyDescent="0.25">
      <c r="A200" s="22" t="s">
        <v>120</v>
      </c>
      <c r="B200" s="22" t="s">
        <v>511</v>
      </c>
      <c r="C200" s="22" t="s">
        <v>518</v>
      </c>
      <c r="D200" s="22" t="s">
        <v>519</v>
      </c>
      <c r="E200" s="22">
        <v>0</v>
      </c>
      <c r="F200" s="22">
        <v>0</v>
      </c>
      <c r="G200" s="22">
        <v>325927</v>
      </c>
      <c r="H200" s="22">
        <v>188072</v>
      </c>
      <c r="I200" s="22">
        <v>0</v>
      </c>
      <c r="J200" s="22">
        <v>0</v>
      </c>
      <c r="K200" s="22">
        <v>0</v>
      </c>
      <c r="L200" s="22">
        <v>0</v>
      </c>
      <c r="M200" s="22">
        <v>513999</v>
      </c>
      <c r="N200" s="22">
        <v>0</v>
      </c>
      <c r="O200" s="22">
        <v>0</v>
      </c>
      <c r="P200" s="22">
        <v>0</v>
      </c>
      <c r="Q200" s="22">
        <v>0</v>
      </c>
      <c r="R200" s="22">
        <v>121215</v>
      </c>
      <c r="S200" s="22">
        <v>48552</v>
      </c>
      <c r="T200" s="22">
        <v>683766</v>
      </c>
      <c r="U200" s="22">
        <v>15240</v>
      </c>
      <c r="V200" s="22">
        <v>0</v>
      </c>
      <c r="W200" s="22">
        <v>28907</v>
      </c>
      <c r="X200" s="22">
        <v>2130</v>
      </c>
      <c r="Y200" s="22">
        <v>0</v>
      </c>
      <c r="Z200" s="22">
        <v>0</v>
      </c>
      <c r="AA200" s="22">
        <v>0</v>
      </c>
      <c r="AB200" s="22">
        <v>0</v>
      </c>
      <c r="AC200" s="22">
        <v>46277</v>
      </c>
      <c r="AD200" s="22">
        <v>1956</v>
      </c>
      <c r="AE200" s="22">
        <v>9479</v>
      </c>
      <c r="AF200" s="22">
        <v>0</v>
      </c>
      <c r="AG200" s="22">
        <v>6449</v>
      </c>
      <c r="AH200" s="22">
        <v>8632</v>
      </c>
      <c r="AI200" s="22">
        <v>72793</v>
      </c>
      <c r="AJ200" s="22">
        <v>0</v>
      </c>
      <c r="AK200" s="22">
        <v>0</v>
      </c>
      <c r="AL200" s="22">
        <v>0</v>
      </c>
    </row>
    <row r="201" spans="1:38" x14ac:dyDescent="0.25">
      <c r="A201" s="22" t="s">
        <v>120</v>
      </c>
      <c r="B201" s="22" t="s">
        <v>511</v>
      </c>
      <c r="C201" s="22" t="s">
        <v>520</v>
      </c>
      <c r="D201" s="22" t="s">
        <v>521</v>
      </c>
      <c r="E201" s="22">
        <v>21113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21113</v>
      </c>
      <c r="N201" s="22">
        <v>0</v>
      </c>
      <c r="O201" s="22">
        <v>30803</v>
      </c>
      <c r="P201" s="22">
        <v>0</v>
      </c>
      <c r="Q201" s="22">
        <v>0</v>
      </c>
      <c r="R201" s="22">
        <v>0</v>
      </c>
      <c r="S201" s="22">
        <v>0</v>
      </c>
      <c r="T201" s="22">
        <v>51916</v>
      </c>
      <c r="U201" s="22">
        <v>24212</v>
      </c>
      <c r="V201" s="22">
        <v>0</v>
      </c>
      <c r="W201" s="22">
        <v>11971</v>
      </c>
      <c r="X201" s="22">
        <v>3916</v>
      </c>
      <c r="Y201" s="22">
        <v>0</v>
      </c>
      <c r="Z201" s="22">
        <v>0</v>
      </c>
      <c r="AA201" s="22">
        <v>0</v>
      </c>
      <c r="AB201" s="22">
        <v>0</v>
      </c>
      <c r="AC201" s="22">
        <v>40099</v>
      </c>
      <c r="AD201" s="22">
        <v>5452</v>
      </c>
      <c r="AE201" s="22">
        <v>9116</v>
      </c>
      <c r="AF201" s="22">
        <v>0</v>
      </c>
      <c r="AG201" s="22">
        <v>0</v>
      </c>
      <c r="AH201" s="22">
        <v>1500</v>
      </c>
      <c r="AI201" s="22">
        <v>56167</v>
      </c>
      <c r="AJ201" s="22">
        <v>0</v>
      </c>
      <c r="AK201" s="22">
        <v>0</v>
      </c>
      <c r="AL201" s="22">
        <v>0</v>
      </c>
    </row>
    <row r="202" spans="1:38" x14ac:dyDescent="0.25">
      <c r="A202" s="22" t="s">
        <v>120</v>
      </c>
      <c r="B202" s="22" t="s">
        <v>511</v>
      </c>
      <c r="C202" s="22" t="s">
        <v>522</v>
      </c>
      <c r="D202" s="22" t="s">
        <v>523</v>
      </c>
      <c r="E202" s="22">
        <v>164980</v>
      </c>
      <c r="F202" s="22">
        <v>0</v>
      </c>
      <c r="G202" s="22">
        <v>12430</v>
      </c>
      <c r="H202" s="22">
        <v>174279</v>
      </c>
      <c r="I202" s="22">
        <v>0</v>
      </c>
      <c r="J202" s="22">
        <v>0</v>
      </c>
      <c r="K202" s="22">
        <v>0</v>
      </c>
      <c r="L202" s="22">
        <v>0</v>
      </c>
      <c r="M202" s="22">
        <v>351689</v>
      </c>
      <c r="N202" s="22">
        <v>0</v>
      </c>
      <c r="O202" s="22">
        <v>0</v>
      </c>
      <c r="P202" s="22">
        <v>39000</v>
      </c>
      <c r="Q202" s="22">
        <v>2049</v>
      </c>
      <c r="R202" s="22">
        <v>0</v>
      </c>
      <c r="S202" s="22">
        <v>43552</v>
      </c>
      <c r="T202" s="22">
        <v>436290</v>
      </c>
      <c r="U202" s="22">
        <v>10998</v>
      </c>
      <c r="V202" s="22">
        <v>0</v>
      </c>
      <c r="W202" s="22">
        <v>25773</v>
      </c>
      <c r="X202" s="22">
        <v>15798</v>
      </c>
      <c r="Y202" s="22">
        <v>0</v>
      </c>
      <c r="Z202" s="22">
        <v>0</v>
      </c>
      <c r="AA202" s="22">
        <v>0</v>
      </c>
      <c r="AB202" s="22">
        <v>0</v>
      </c>
      <c r="AC202" s="22">
        <v>52569</v>
      </c>
      <c r="AD202" s="22">
        <v>29637</v>
      </c>
      <c r="AE202" s="22">
        <v>10749</v>
      </c>
      <c r="AF202" s="22">
        <v>0</v>
      </c>
      <c r="AG202" s="22">
        <v>935</v>
      </c>
      <c r="AH202" s="22">
        <v>9758</v>
      </c>
      <c r="AI202" s="22">
        <v>103648</v>
      </c>
      <c r="AJ202" s="22">
        <v>0</v>
      </c>
      <c r="AK202" s="22">
        <v>0</v>
      </c>
      <c r="AL202" s="22">
        <v>0</v>
      </c>
    </row>
    <row r="203" spans="1:38" x14ac:dyDescent="0.25">
      <c r="A203" s="22" t="s">
        <v>120</v>
      </c>
      <c r="B203" s="22" t="s">
        <v>511</v>
      </c>
      <c r="C203" s="22" t="s">
        <v>524</v>
      </c>
      <c r="D203" s="22" t="s">
        <v>525</v>
      </c>
      <c r="E203" s="22">
        <v>0</v>
      </c>
      <c r="F203" s="22">
        <v>0</v>
      </c>
      <c r="G203" s="22">
        <v>0</v>
      </c>
      <c r="H203" s="22">
        <v>14070</v>
      </c>
      <c r="I203" s="22">
        <v>0</v>
      </c>
      <c r="J203" s="22">
        <v>0</v>
      </c>
      <c r="K203" s="22">
        <v>0</v>
      </c>
      <c r="L203" s="22">
        <v>0</v>
      </c>
      <c r="M203" s="22">
        <v>14070</v>
      </c>
      <c r="N203" s="22">
        <v>0</v>
      </c>
      <c r="O203" s="22">
        <v>0</v>
      </c>
      <c r="P203" s="22">
        <v>87340</v>
      </c>
      <c r="Q203" s="22">
        <v>0</v>
      </c>
      <c r="R203" s="22">
        <v>0</v>
      </c>
      <c r="S203" s="22">
        <v>0</v>
      </c>
      <c r="T203" s="22">
        <v>101410</v>
      </c>
      <c r="U203" s="22">
        <v>28525</v>
      </c>
      <c r="V203" s="22">
        <v>0</v>
      </c>
      <c r="W203" s="22">
        <v>12462</v>
      </c>
      <c r="X203" s="22">
        <v>3130</v>
      </c>
      <c r="Y203" s="22">
        <v>0</v>
      </c>
      <c r="Z203" s="22">
        <v>0</v>
      </c>
      <c r="AA203" s="22">
        <v>0</v>
      </c>
      <c r="AB203" s="22">
        <v>0</v>
      </c>
      <c r="AC203" s="22">
        <v>44117</v>
      </c>
      <c r="AD203" s="22">
        <v>1082</v>
      </c>
      <c r="AE203" s="22">
        <v>17015</v>
      </c>
      <c r="AF203" s="22">
        <v>0</v>
      </c>
      <c r="AG203" s="22">
        <v>1640</v>
      </c>
      <c r="AH203" s="22">
        <v>0</v>
      </c>
      <c r="AI203" s="22">
        <v>63854</v>
      </c>
      <c r="AJ203" s="22">
        <v>0</v>
      </c>
      <c r="AK203" s="22">
        <v>0</v>
      </c>
      <c r="AL203" s="22">
        <v>0</v>
      </c>
    </row>
    <row r="204" spans="1:38" x14ac:dyDescent="0.25">
      <c r="A204" s="22" t="s">
        <v>120</v>
      </c>
      <c r="B204" s="22" t="s">
        <v>511</v>
      </c>
      <c r="C204" s="22" t="s">
        <v>526</v>
      </c>
      <c r="D204" s="22" t="s">
        <v>527</v>
      </c>
      <c r="E204" s="22">
        <v>44664</v>
      </c>
      <c r="F204" s="22">
        <v>0</v>
      </c>
      <c r="G204" s="22">
        <v>19809</v>
      </c>
      <c r="H204" s="22">
        <v>437953</v>
      </c>
      <c r="I204" s="22">
        <v>0</v>
      </c>
      <c r="J204" s="22">
        <v>0</v>
      </c>
      <c r="K204" s="22">
        <v>0</v>
      </c>
      <c r="L204" s="22">
        <v>0</v>
      </c>
      <c r="M204" s="22">
        <v>502426</v>
      </c>
      <c r="N204" s="22">
        <v>0</v>
      </c>
      <c r="O204" s="22">
        <v>0</v>
      </c>
      <c r="P204" s="22">
        <v>79028</v>
      </c>
      <c r="Q204" s="22">
        <v>0</v>
      </c>
      <c r="R204" s="22">
        <v>0</v>
      </c>
      <c r="S204" s="22">
        <v>0</v>
      </c>
      <c r="T204" s="22">
        <v>581454</v>
      </c>
      <c r="U204" s="22">
        <v>26548</v>
      </c>
      <c r="V204" s="22">
        <v>0</v>
      </c>
      <c r="W204" s="22">
        <v>93428</v>
      </c>
      <c r="X204" s="22">
        <v>29185</v>
      </c>
      <c r="Y204" s="22">
        <v>0</v>
      </c>
      <c r="Z204" s="22">
        <v>0</v>
      </c>
      <c r="AA204" s="22">
        <v>0</v>
      </c>
      <c r="AB204" s="22">
        <v>0</v>
      </c>
      <c r="AC204" s="22">
        <v>149161</v>
      </c>
      <c r="AD204" s="22">
        <v>2662</v>
      </c>
      <c r="AE204" s="22">
        <v>17697</v>
      </c>
      <c r="AF204" s="22">
        <v>0</v>
      </c>
      <c r="AG204" s="22">
        <v>5440</v>
      </c>
      <c r="AH204" s="22">
        <v>0</v>
      </c>
      <c r="AI204" s="22">
        <v>174960</v>
      </c>
      <c r="AJ204" s="22">
        <v>0</v>
      </c>
      <c r="AK204" s="22">
        <v>0</v>
      </c>
      <c r="AL204" s="22">
        <v>0</v>
      </c>
    </row>
    <row r="205" spans="1:38" x14ac:dyDescent="0.25">
      <c r="A205" s="22" t="s">
        <v>120</v>
      </c>
      <c r="B205" s="22" t="s">
        <v>511</v>
      </c>
      <c r="C205" s="22" t="s">
        <v>528</v>
      </c>
      <c r="D205" s="22" t="s">
        <v>529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33000</v>
      </c>
      <c r="Q205" s="22">
        <v>0</v>
      </c>
      <c r="R205" s="22">
        <v>0</v>
      </c>
      <c r="S205" s="22">
        <v>0</v>
      </c>
      <c r="T205" s="22">
        <v>33000</v>
      </c>
      <c r="U205" s="22">
        <v>49367</v>
      </c>
      <c r="V205" s="22">
        <v>0</v>
      </c>
      <c r="W205" s="22">
        <v>76619</v>
      </c>
      <c r="X205" s="22">
        <v>3401</v>
      </c>
      <c r="Y205" s="22">
        <v>0</v>
      </c>
      <c r="Z205" s="22">
        <v>0</v>
      </c>
      <c r="AA205" s="22">
        <v>0</v>
      </c>
      <c r="AB205" s="22">
        <v>0</v>
      </c>
      <c r="AC205" s="22">
        <v>129387</v>
      </c>
      <c r="AD205" s="22">
        <v>9777</v>
      </c>
      <c r="AE205" s="22">
        <v>11480</v>
      </c>
      <c r="AF205" s="22">
        <v>0</v>
      </c>
      <c r="AG205" s="22">
        <v>1490</v>
      </c>
      <c r="AH205" s="22">
        <v>3668</v>
      </c>
      <c r="AI205" s="22">
        <v>155802</v>
      </c>
      <c r="AJ205" s="22">
        <v>0</v>
      </c>
      <c r="AK205" s="22">
        <v>0</v>
      </c>
      <c r="AL205" s="22">
        <v>0</v>
      </c>
    </row>
    <row r="206" spans="1:38" x14ac:dyDescent="0.25">
      <c r="A206" s="22" t="s">
        <v>120</v>
      </c>
      <c r="B206" s="22" t="s">
        <v>511</v>
      </c>
      <c r="C206" s="22" t="s">
        <v>530</v>
      </c>
      <c r="D206" s="22" t="s">
        <v>531</v>
      </c>
      <c r="E206" s="22">
        <v>0</v>
      </c>
      <c r="F206" s="22">
        <v>0</v>
      </c>
      <c r="G206" s="22">
        <v>12689</v>
      </c>
      <c r="H206" s="22">
        <v>12688</v>
      </c>
      <c r="I206" s="22">
        <v>0</v>
      </c>
      <c r="J206" s="22">
        <v>0</v>
      </c>
      <c r="K206" s="22">
        <v>0</v>
      </c>
      <c r="L206" s="22">
        <v>0</v>
      </c>
      <c r="M206" s="22">
        <v>25377</v>
      </c>
      <c r="N206" s="22">
        <v>0</v>
      </c>
      <c r="O206" s="22">
        <v>205579</v>
      </c>
      <c r="P206" s="22">
        <v>29200</v>
      </c>
      <c r="Q206" s="22">
        <v>0</v>
      </c>
      <c r="R206" s="22">
        <v>0</v>
      </c>
      <c r="S206" s="22">
        <v>0</v>
      </c>
      <c r="T206" s="22">
        <v>260156</v>
      </c>
      <c r="U206" s="22">
        <v>40145</v>
      </c>
      <c r="V206" s="22">
        <v>0</v>
      </c>
      <c r="W206" s="22">
        <v>23811</v>
      </c>
      <c r="X206" s="22">
        <v>25927</v>
      </c>
      <c r="Y206" s="22">
        <v>0</v>
      </c>
      <c r="Z206" s="22">
        <v>0</v>
      </c>
      <c r="AA206" s="22">
        <v>0</v>
      </c>
      <c r="AB206" s="22">
        <v>0</v>
      </c>
      <c r="AC206" s="22">
        <v>89883</v>
      </c>
      <c r="AD206" s="22">
        <v>28462</v>
      </c>
      <c r="AE206" s="22">
        <v>19835</v>
      </c>
      <c r="AF206" s="22">
        <v>0</v>
      </c>
      <c r="AG206" s="22">
        <v>0</v>
      </c>
      <c r="AH206" s="22">
        <v>1680</v>
      </c>
      <c r="AI206" s="22">
        <v>139860</v>
      </c>
      <c r="AJ206" s="22">
        <v>0</v>
      </c>
      <c r="AK206" s="22">
        <v>0</v>
      </c>
      <c r="AL206" s="22">
        <v>0</v>
      </c>
    </row>
    <row r="207" spans="1:38" x14ac:dyDescent="0.25">
      <c r="A207" s="22" t="s">
        <v>120</v>
      </c>
      <c r="B207" s="22" t="s">
        <v>511</v>
      </c>
      <c r="C207" s="22" t="s">
        <v>532</v>
      </c>
      <c r="D207" s="22" t="s">
        <v>533</v>
      </c>
      <c r="E207" s="22">
        <v>174487</v>
      </c>
      <c r="F207" s="22"/>
      <c r="G207" s="22"/>
      <c r="H207" s="22">
        <v>42021</v>
      </c>
      <c r="I207" s="22"/>
      <c r="J207" s="22"/>
      <c r="K207" s="22"/>
      <c r="L207" s="22"/>
      <c r="M207" s="22">
        <v>216508</v>
      </c>
      <c r="N207" s="22"/>
      <c r="O207" s="22"/>
      <c r="P207" s="22"/>
      <c r="Q207" s="22"/>
      <c r="R207" s="22"/>
      <c r="S207" s="22">
        <v>16512</v>
      </c>
      <c r="T207" s="22">
        <v>233020</v>
      </c>
      <c r="U207" s="22">
        <v>149907</v>
      </c>
      <c r="V207" s="22"/>
      <c r="W207" s="22">
        <v>35376</v>
      </c>
      <c r="X207" s="22">
        <v>52099</v>
      </c>
      <c r="Y207" s="22"/>
      <c r="Z207" s="22"/>
      <c r="AA207" s="22"/>
      <c r="AB207" s="22"/>
      <c r="AC207" s="22">
        <v>237382</v>
      </c>
      <c r="AD207" s="22">
        <v>57669</v>
      </c>
      <c r="AE207" s="22">
        <v>19791</v>
      </c>
      <c r="AF207" s="22"/>
      <c r="AG207" s="22">
        <v>3132</v>
      </c>
      <c r="AH207" s="22">
        <v>15100</v>
      </c>
      <c r="AI207" s="22">
        <v>333074</v>
      </c>
      <c r="AJ207" s="22"/>
      <c r="AK207" s="22"/>
      <c r="AL207" s="22"/>
    </row>
    <row r="208" spans="1:38" x14ac:dyDescent="0.25">
      <c r="A208" s="22" t="s">
        <v>120</v>
      </c>
      <c r="B208" s="22" t="s">
        <v>511</v>
      </c>
      <c r="C208" s="22" t="s">
        <v>534</v>
      </c>
      <c r="D208" s="22" t="s">
        <v>535</v>
      </c>
      <c r="E208" s="22">
        <v>259508</v>
      </c>
      <c r="F208" s="22">
        <v>0</v>
      </c>
      <c r="G208" s="22">
        <v>5005</v>
      </c>
      <c r="H208" s="22">
        <v>12452</v>
      </c>
      <c r="I208" s="22">
        <v>0</v>
      </c>
      <c r="J208" s="22">
        <v>0</v>
      </c>
      <c r="K208" s="22">
        <v>125332</v>
      </c>
      <c r="L208" s="22">
        <v>0</v>
      </c>
      <c r="M208" s="22">
        <v>402297</v>
      </c>
      <c r="N208" s="22">
        <v>0</v>
      </c>
      <c r="O208" s="22">
        <v>0</v>
      </c>
      <c r="P208" s="22">
        <v>34083</v>
      </c>
      <c r="Q208" s="22">
        <v>0</v>
      </c>
      <c r="R208" s="22">
        <v>3567</v>
      </c>
      <c r="S208" s="22">
        <v>0</v>
      </c>
      <c r="T208" s="22">
        <v>439947</v>
      </c>
      <c r="U208" s="22">
        <v>161678</v>
      </c>
      <c r="V208" s="22">
        <v>0</v>
      </c>
      <c r="W208" s="22">
        <v>1802</v>
      </c>
      <c r="X208" s="22">
        <v>3490</v>
      </c>
      <c r="Y208" s="22">
        <v>0</v>
      </c>
      <c r="Z208" s="22">
        <v>0</v>
      </c>
      <c r="AA208" s="22">
        <v>0</v>
      </c>
      <c r="AB208" s="22">
        <v>0</v>
      </c>
      <c r="AC208" s="22">
        <v>166970</v>
      </c>
      <c r="AD208" s="22">
        <v>6571</v>
      </c>
      <c r="AE208" s="22">
        <v>13888</v>
      </c>
      <c r="AF208" s="22">
        <v>0</v>
      </c>
      <c r="AG208" s="22">
        <v>5793</v>
      </c>
      <c r="AH208" s="22">
        <v>9745</v>
      </c>
      <c r="AI208" s="22">
        <v>202967</v>
      </c>
      <c r="AJ208" s="22">
        <v>0</v>
      </c>
      <c r="AK208" s="22">
        <v>0</v>
      </c>
      <c r="AL208" s="22">
        <v>0</v>
      </c>
    </row>
    <row r="209" spans="1:38" x14ac:dyDescent="0.25">
      <c r="A209" s="22" t="s">
        <v>120</v>
      </c>
      <c r="B209" s="22" t="s">
        <v>511</v>
      </c>
      <c r="C209" s="22" t="s">
        <v>536</v>
      </c>
      <c r="D209" s="22" t="s">
        <v>537</v>
      </c>
      <c r="E209" s="22">
        <v>148816</v>
      </c>
      <c r="F209" s="22">
        <v>0</v>
      </c>
      <c r="G209" s="22">
        <v>0</v>
      </c>
      <c r="H209" s="22">
        <v>78396</v>
      </c>
      <c r="I209" s="22">
        <v>0</v>
      </c>
      <c r="J209" s="22">
        <v>0</v>
      </c>
      <c r="K209" s="22">
        <v>0</v>
      </c>
      <c r="L209" s="22">
        <v>0</v>
      </c>
      <c r="M209" s="22">
        <v>227212</v>
      </c>
      <c r="N209" s="22">
        <v>0</v>
      </c>
      <c r="O209" s="22">
        <v>60377</v>
      </c>
      <c r="P209" s="22">
        <v>0</v>
      </c>
      <c r="Q209" s="22">
        <v>3400</v>
      </c>
      <c r="R209" s="22">
        <v>0</v>
      </c>
      <c r="S209" s="22">
        <v>32985</v>
      </c>
      <c r="T209" s="22">
        <v>323974</v>
      </c>
      <c r="U209" s="22">
        <v>20634</v>
      </c>
      <c r="V209" s="22">
        <v>0</v>
      </c>
      <c r="W209" s="22">
        <v>16914</v>
      </c>
      <c r="X209" s="22">
        <v>13373</v>
      </c>
      <c r="Y209" s="22">
        <v>0</v>
      </c>
      <c r="Z209" s="22">
        <v>0</v>
      </c>
      <c r="AA209" s="22">
        <v>0</v>
      </c>
      <c r="AB209" s="22">
        <v>0</v>
      </c>
      <c r="AC209" s="22">
        <v>50921</v>
      </c>
      <c r="AD209" s="22">
        <v>5138</v>
      </c>
      <c r="AE209" s="22">
        <v>18363</v>
      </c>
      <c r="AF209" s="22">
        <v>0</v>
      </c>
      <c r="AG209" s="22">
        <v>693</v>
      </c>
      <c r="AH209" s="22">
        <v>4926</v>
      </c>
      <c r="AI209" s="22">
        <v>80041</v>
      </c>
      <c r="AJ209" s="22">
        <v>0</v>
      </c>
      <c r="AK209" s="22">
        <v>0</v>
      </c>
      <c r="AL209" s="22">
        <v>0</v>
      </c>
    </row>
    <row r="210" spans="1:38" x14ac:dyDescent="0.25">
      <c r="A210" s="22" t="s">
        <v>120</v>
      </c>
      <c r="B210" s="22" t="s">
        <v>511</v>
      </c>
      <c r="C210" s="22" t="s">
        <v>538</v>
      </c>
      <c r="D210" s="22" t="s">
        <v>539</v>
      </c>
      <c r="E210" s="22">
        <v>24000</v>
      </c>
      <c r="F210" s="22">
        <v>0</v>
      </c>
      <c r="G210" s="22">
        <v>36643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60643</v>
      </c>
      <c r="N210" s="22">
        <v>0</v>
      </c>
      <c r="O210" s="22">
        <v>7890</v>
      </c>
      <c r="P210" s="22">
        <v>51558</v>
      </c>
      <c r="Q210" s="22">
        <v>0</v>
      </c>
      <c r="R210" s="22">
        <v>0</v>
      </c>
      <c r="S210" s="22">
        <v>0</v>
      </c>
      <c r="T210" s="22">
        <v>120091</v>
      </c>
      <c r="U210" s="22">
        <v>17212</v>
      </c>
      <c r="V210" s="22">
        <v>0</v>
      </c>
      <c r="W210" s="22">
        <v>75620</v>
      </c>
      <c r="X210" s="22">
        <v>52786</v>
      </c>
      <c r="Y210" s="22">
        <v>0</v>
      </c>
      <c r="Z210" s="22">
        <v>0</v>
      </c>
      <c r="AA210" s="22">
        <v>0</v>
      </c>
      <c r="AB210" s="22">
        <v>0</v>
      </c>
      <c r="AC210" s="22">
        <v>145618</v>
      </c>
      <c r="AD210" s="22">
        <v>11599</v>
      </c>
      <c r="AE210" s="22">
        <v>11136</v>
      </c>
      <c r="AF210" s="22">
        <v>0</v>
      </c>
      <c r="AG210" s="22">
        <v>5730</v>
      </c>
      <c r="AH210" s="22">
        <v>1933</v>
      </c>
      <c r="AI210" s="22">
        <v>176016</v>
      </c>
      <c r="AJ210" s="22">
        <v>0</v>
      </c>
      <c r="AK210" s="22">
        <v>0</v>
      </c>
      <c r="AL210" s="22">
        <v>0</v>
      </c>
    </row>
    <row r="211" spans="1:38" x14ac:dyDescent="0.25">
      <c r="A211" s="22" t="s">
        <v>120</v>
      </c>
      <c r="B211" s="22" t="s">
        <v>511</v>
      </c>
      <c r="C211" s="22" t="s">
        <v>540</v>
      </c>
      <c r="D211" s="22" t="s">
        <v>541</v>
      </c>
      <c r="E211" s="22">
        <v>182386</v>
      </c>
      <c r="F211" s="22">
        <v>0</v>
      </c>
      <c r="G211" s="22">
        <v>28575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210961</v>
      </c>
      <c r="N211" s="22">
        <v>0</v>
      </c>
      <c r="O211" s="22">
        <v>389156</v>
      </c>
      <c r="P211" s="22">
        <v>98250</v>
      </c>
      <c r="Q211" s="22">
        <v>0</v>
      </c>
      <c r="R211" s="22">
        <v>122256</v>
      </c>
      <c r="S211" s="22">
        <v>24375</v>
      </c>
      <c r="T211" s="22">
        <v>844998</v>
      </c>
      <c r="U211" s="22">
        <v>353103</v>
      </c>
      <c r="V211" s="22">
        <v>0</v>
      </c>
      <c r="W211" s="22">
        <v>33210</v>
      </c>
      <c r="X211" s="22">
        <v>12155</v>
      </c>
      <c r="Y211" s="22">
        <v>0</v>
      </c>
      <c r="Z211" s="22">
        <v>0</v>
      </c>
      <c r="AA211" s="22">
        <v>0</v>
      </c>
      <c r="AB211" s="22">
        <v>27211</v>
      </c>
      <c r="AC211" s="22">
        <v>425679</v>
      </c>
      <c r="AD211" s="22">
        <v>225269</v>
      </c>
      <c r="AE211" s="22">
        <v>42326</v>
      </c>
      <c r="AF211" s="22">
        <v>0</v>
      </c>
      <c r="AG211" s="22">
        <v>35212</v>
      </c>
      <c r="AH211" s="22">
        <v>21950</v>
      </c>
      <c r="AI211" s="22">
        <v>750436</v>
      </c>
      <c r="AJ211" s="22">
        <v>0</v>
      </c>
      <c r="AK211" s="22">
        <v>0</v>
      </c>
      <c r="AL211" s="22">
        <v>0</v>
      </c>
    </row>
    <row r="212" spans="1:38" x14ac:dyDescent="0.25">
      <c r="A212" s="22" t="s">
        <v>120</v>
      </c>
      <c r="B212" s="22" t="s">
        <v>511</v>
      </c>
      <c r="C212" s="22" t="s">
        <v>542</v>
      </c>
      <c r="D212" s="22" t="s">
        <v>543</v>
      </c>
      <c r="E212" s="22">
        <v>100285</v>
      </c>
      <c r="F212" s="22">
        <v>0</v>
      </c>
      <c r="G212" s="22">
        <v>5810</v>
      </c>
      <c r="H212" s="22">
        <v>70445</v>
      </c>
      <c r="I212" s="22">
        <v>0</v>
      </c>
      <c r="J212" s="22">
        <v>0</v>
      </c>
      <c r="K212" s="22">
        <v>0</v>
      </c>
      <c r="L212" s="22">
        <v>0</v>
      </c>
      <c r="M212" s="22">
        <v>176540</v>
      </c>
      <c r="N212" s="22">
        <v>0</v>
      </c>
      <c r="O212" s="22">
        <v>10758</v>
      </c>
      <c r="P212" s="22">
        <v>2370</v>
      </c>
      <c r="Q212" s="22">
        <v>0</v>
      </c>
      <c r="R212" s="22">
        <v>0</v>
      </c>
      <c r="S212" s="22">
        <v>0</v>
      </c>
      <c r="T212" s="22">
        <v>189668</v>
      </c>
      <c r="U212" s="22">
        <v>65057</v>
      </c>
      <c r="V212" s="22">
        <v>0</v>
      </c>
      <c r="W212" s="22">
        <v>21701</v>
      </c>
      <c r="X212" s="22">
        <v>21610</v>
      </c>
      <c r="Y212" s="22">
        <v>0</v>
      </c>
      <c r="Z212" s="22">
        <v>0</v>
      </c>
      <c r="AA212" s="22">
        <v>0</v>
      </c>
      <c r="AB212" s="22">
        <v>0</v>
      </c>
      <c r="AC212" s="22">
        <v>108368</v>
      </c>
      <c r="AD212" s="22">
        <v>59140</v>
      </c>
      <c r="AE212" s="22">
        <v>25732</v>
      </c>
      <c r="AF212" s="22">
        <v>0</v>
      </c>
      <c r="AG212" s="22">
        <v>0</v>
      </c>
      <c r="AH212" s="22">
        <v>1030</v>
      </c>
      <c r="AI212" s="22">
        <v>194270</v>
      </c>
      <c r="AJ212" s="22">
        <v>0</v>
      </c>
      <c r="AK212" s="22">
        <v>0</v>
      </c>
      <c r="AL212" s="22">
        <v>0</v>
      </c>
    </row>
    <row r="213" spans="1:38" x14ac:dyDescent="0.25">
      <c r="A213" s="22" t="s">
        <v>120</v>
      </c>
      <c r="B213" s="22" t="s">
        <v>511</v>
      </c>
      <c r="C213" s="22" t="s">
        <v>544</v>
      </c>
      <c r="D213" s="22" t="s">
        <v>545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47242</v>
      </c>
      <c r="O213" s="22">
        <v>22926</v>
      </c>
      <c r="P213" s="22">
        <v>0</v>
      </c>
      <c r="Q213" s="22">
        <v>0</v>
      </c>
      <c r="R213" s="22">
        <v>0</v>
      </c>
      <c r="S213" s="22">
        <v>0</v>
      </c>
      <c r="T213" s="22">
        <v>70168</v>
      </c>
      <c r="U213" s="22">
        <v>151133</v>
      </c>
      <c r="V213" s="22">
        <v>0</v>
      </c>
      <c r="W213" s="22">
        <v>6605</v>
      </c>
      <c r="X213" s="22">
        <v>6034</v>
      </c>
      <c r="Y213" s="22">
        <v>0</v>
      </c>
      <c r="Z213" s="22">
        <v>0</v>
      </c>
      <c r="AA213" s="22">
        <v>0</v>
      </c>
      <c r="AB213" s="22">
        <v>0</v>
      </c>
      <c r="AC213" s="22">
        <v>163772</v>
      </c>
      <c r="AD213" s="22">
        <v>17668</v>
      </c>
      <c r="AE213" s="22">
        <v>502</v>
      </c>
      <c r="AF213" s="22">
        <v>0</v>
      </c>
      <c r="AG213" s="22">
        <v>731</v>
      </c>
      <c r="AH213" s="22">
        <v>0</v>
      </c>
      <c r="AI213" s="22">
        <v>182673</v>
      </c>
      <c r="AJ213" s="22">
        <v>0</v>
      </c>
      <c r="AK213" s="22">
        <v>0</v>
      </c>
      <c r="AL213" s="22">
        <v>0</v>
      </c>
    </row>
    <row r="214" spans="1:38" x14ac:dyDescent="0.25">
      <c r="A214" s="22" t="s">
        <v>120</v>
      </c>
      <c r="B214" s="22" t="s">
        <v>511</v>
      </c>
      <c r="C214" s="22" t="s">
        <v>546</v>
      </c>
      <c r="D214" s="22" t="s">
        <v>547</v>
      </c>
      <c r="E214" s="22">
        <v>165273</v>
      </c>
      <c r="F214" s="22">
        <v>0</v>
      </c>
      <c r="G214" s="22">
        <v>150709</v>
      </c>
      <c r="H214" s="22">
        <v>305957</v>
      </c>
      <c r="I214" s="22">
        <v>0</v>
      </c>
      <c r="J214" s="22">
        <v>0</v>
      </c>
      <c r="K214" s="22">
        <v>0</v>
      </c>
      <c r="L214" s="22">
        <v>0</v>
      </c>
      <c r="M214" s="22">
        <v>621939</v>
      </c>
      <c r="N214" s="22">
        <v>0</v>
      </c>
      <c r="O214" s="22">
        <v>37704</v>
      </c>
      <c r="P214" s="22">
        <v>29471</v>
      </c>
      <c r="Q214" s="22">
        <v>168188</v>
      </c>
      <c r="R214" s="22">
        <v>467</v>
      </c>
      <c r="S214" s="22">
        <v>7733</v>
      </c>
      <c r="T214" s="22">
        <v>865502</v>
      </c>
      <c r="U214" s="22">
        <v>34948</v>
      </c>
      <c r="V214" s="22">
        <v>0</v>
      </c>
      <c r="W214" s="22">
        <v>10146</v>
      </c>
      <c r="X214" s="22">
        <v>27743</v>
      </c>
      <c r="Y214" s="22">
        <v>0</v>
      </c>
      <c r="Z214" s="22">
        <v>0</v>
      </c>
      <c r="AA214" s="22">
        <v>0</v>
      </c>
      <c r="AB214" s="22">
        <v>0</v>
      </c>
      <c r="AC214" s="22">
        <v>72837</v>
      </c>
      <c r="AD214" s="22">
        <v>17318</v>
      </c>
      <c r="AE214" s="22">
        <v>17282</v>
      </c>
      <c r="AF214" s="22">
        <v>0</v>
      </c>
      <c r="AG214" s="22">
        <v>7016</v>
      </c>
      <c r="AH214" s="22">
        <v>15042</v>
      </c>
      <c r="AI214" s="22">
        <v>129495</v>
      </c>
      <c r="AJ214" s="22">
        <v>0</v>
      </c>
      <c r="AK214" s="22">
        <v>0</v>
      </c>
      <c r="AL214" s="22">
        <v>0</v>
      </c>
    </row>
    <row r="215" spans="1:38" x14ac:dyDescent="0.25">
      <c r="A215" s="22" t="s">
        <v>120</v>
      </c>
      <c r="B215" s="22" t="s">
        <v>511</v>
      </c>
      <c r="C215" s="22" t="s">
        <v>548</v>
      </c>
      <c r="D215" s="22" t="s">
        <v>549</v>
      </c>
      <c r="E215" s="22">
        <v>0</v>
      </c>
      <c r="F215" s="22">
        <v>0</v>
      </c>
      <c r="G215" s="22">
        <v>46846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46846</v>
      </c>
      <c r="N215" s="22">
        <v>0</v>
      </c>
      <c r="O215" s="22">
        <v>0</v>
      </c>
      <c r="P215" s="22">
        <v>10932</v>
      </c>
      <c r="Q215" s="22">
        <v>0</v>
      </c>
      <c r="R215" s="22">
        <v>0</v>
      </c>
      <c r="S215" s="22">
        <v>0</v>
      </c>
      <c r="T215" s="22">
        <v>57778</v>
      </c>
      <c r="U215" s="22">
        <v>31453</v>
      </c>
      <c r="V215" s="22">
        <v>0</v>
      </c>
      <c r="W215" s="22">
        <v>19865</v>
      </c>
      <c r="X215" s="22">
        <v>40209</v>
      </c>
      <c r="Y215" s="22">
        <v>0</v>
      </c>
      <c r="Z215" s="22">
        <v>0</v>
      </c>
      <c r="AA215" s="22">
        <v>0</v>
      </c>
      <c r="AB215" s="22">
        <v>0</v>
      </c>
      <c r="AC215" s="22">
        <v>91527</v>
      </c>
      <c r="AD215" s="22">
        <v>1429</v>
      </c>
      <c r="AE215" s="22">
        <v>4037</v>
      </c>
      <c r="AF215" s="22">
        <v>0</v>
      </c>
      <c r="AG215" s="22">
        <v>0</v>
      </c>
      <c r="AH215" s="22">
        <v>3375</v>
      </c>
      <c r="AI215" s="22">
        <v>100368</v>
      </c>
      <c r="AJ215" s="22">
        <v>0</v>
      </c>
      <c r="AK215" s="22">
        <v>0</v>
      </c>
      <c r="AL215" s="22">
        <v>0</v>
      </c>
    </row>
    <row r="216" spans="1:38" x14ac:dyDescent="0.25">
      <c r="A216" s="22" t="s">
        <v>120</v>
      </c>
      <c r="B216" s="22" t="s">
        <v>511</v>
      </c>
      <c r="C216" s="22" t="s">
        <v>550</v>
      </c>
      <c r="D216" s="22" t="s">
        <v>551</v>
      </c>
      <c r="E216" s="22">
        <v>0</v>
      </c>
      <c r="F216" s="22">
        <v>0</v>
      </c>
      <c r="G216" s="22">
        <v>34800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34800</v>
      </c>
      <c r="N216" s="22">
        <v>0</v>
      </c>
      <c r="O216" s="22">
        <v>23970</v>
      </c>
      <c r="P216" s="22">
        <v>64980</v>
      </c>
      <c r="Q216" s="22">
        <v>0</v>
      </c>
      <c r="R216" s="22">
        <v>46746</v>
      </c>
      <c r="S216" s="22">
        <v>0</v>
      </c>
      <c r="T216" s="22">
        <v>170496</v>
      </c>
      <c r="U216" s="22">
        <v>0</v>
      </c>
      <c r="V216" s="22">
        <v>234381</v>
      </c>
      <c r="W216" s="22">
        <v>0</v>
      </c>
      <c r="X216" s="22">
        <v>17617</v>
      </c>
      <c r="Y216" s="22">
        <v>1668</v>
      </c>
      <c r="Z216" s="22">
        <v>42883</v>
      </c>
      <c r="AA216" s="22">
        <v>0</v>
      </c>
      <c r="AB216" s="22">
        <v>0</v>
      </c>
      <c r="AC216" s="22">
        <v>296549</v>
      </c>
      <c r="AD216" s="22">
        <v>33952</v>
      </c>
      <c r="AE216" s="22">
        <v>11864</v>
      </c>
      <c r="AF216" s="22">
        <v>0</v>
      </c>
      <c r="AG216" s="22">
        <v>18105</v>
      </c>
      <c r="AH216" s="22">
        <v>8354</v>
      </c>
      <c r="AI216" s="22">
        <v>368824</v>
      </c>
      <c r="AJ216" s="22">
        <v>0</v>
      </c>
      <c r="AK216" s="22">
        <v>0</v>
      </c>
      <c r="AL216" s="22">
        <v>0</v>
      </c>
    </row>
    <row r="217" spans="1:38" x14ac:dyDescent="0.25">
      <c r="A217" s="22" t="s">
        <v>120</v>
      </c>
      <c r="B217" s="22" t="s">
        <v>511</v>
      </c>
      <c r="C217" s="22" t="s">
        <v>552</v>
      </c>
      <c r="D217" s="22" t="s">
        <v>553</v>
      </c>
      <c r="E217" s="22">
        <v>198939</v>
      </c>
      <c r="F217" s="22">
        <v>0</v>
      </c>
      <c r="G217" s="22">
        <v>138186</v>
      </c>
      <c r="H217" s="22">
        <v>138186</v>
      </c>
      <c r="I217" s="22">
        <v>78336</v>
      </c>
      <c r="J217" s="22">
        <v>0</v>
      </c>
      <c r="K217" s="22">
        <v>0</v>
      </c>
      <c r="L217" s="22">
        <v>0</v>
      </c>
      <c r="M217" s="22">
        <v>553647</v>
      </c>
      <c r="N217" s="22">
        <v>0</v>
      </c>
      <c r="O217" s="22">
        <v>0</v>
      </c>
      <c r="P217" s="22">
        <v>17371</v>
      </c>
      <c r="Q217" s="22">
        <v>0</v>
      </c>
      <c r="R217" s="22">
        <v>0</v>
      </c>
      <c r="S217" s="22">
        <v>29341</v>
      </c>
      <c r="T217" s="22">
        <v>600359</v>
      </c>
      <c r="U217" s="22">
        <v>25971</v>
      </c>
      <c r="V217" s="22">
        <v>0</v>
      </c>
      <c r="W217" s="22">
        <v>54021</v>
      </c>
      <c r="X217" s="22">
        <v>17320</v>
      </c>
      <c r="Y217" s="22">
        <v>2312</v>
      </c>
      <c r="Z217" s="22">
        <v>0</v>
      </c>
      <c r="AA217" s="22">
        <v>0</v>
      </c>
      <c r="AB217" s="22">
        <v>0</v>
      </c>
      <c r="AC217" s="22">
        <v>99624</v>
      </c>
      <c r="AD217" s="22">
        <v>93100</v>
      </c>
      <c r="AE217" s="22">
        <v>21042</v>
      </c>
      <c r="AF217" s="22">
        <v>0</v>
      </c>
      <c r="AG217" s="22">
        <v>4427</v>
      </c>
      <c r="AH217" s="22">
        <v>2088</v>
      </c>
      <c r="AI217" s="22">
        <v>220281</v>
      </c>
      <c r="AJ217" s="22">
        <v>0</v>
      </c>
      <c r="AK217" s="22">
        <v>0</v>
      </c>
      <c r="AL217" s="22">
        <v>0</v>
      </c>
    </row>
    <row r="218" spans="1:38" x14ac:dyDescent="0.25">
      <c r="A218" s="22" t="s">
        <v>120</v>
      </c>
      <c r="B218" s="22" t="s">
        <v>511</v>
      </c>
      <c r="C218" s="22" t="s">
        <v>554</v>
      </c>
      <c r="D218" s="22" t="s">
        <v>555</v>
      </c>
      <c r="E218" s="22">
        <v>28067</v>
      </c>
      <c r="F218" s="22">
        <v>0</v>
      </c>
      <c r="G218" s="22">
        <v>59284</v>
      </c>
      <c r="H218" s="22">
        <v>11376</v>
      </c>
      <c r="I218" s="22">
        <v>0</v>
      </c>
      <c r="J218" s="22">
        <v>0</v>
      </c>
      <c r="K218" s="22">
        <v>0</v>
      </c>
      <c r="L218" s="22">
        <v>0</v>
      </c>
      <c r="M218" s="22">
        <v>98727</v>
      </c>
      <c r="N218" s="22">
        <v>0</v>
      </c>
      <c r="O218" s="22">
        <v>0</v>
      </c>
      <c r="P218" s="22">
        <v>0</v>
      </c>
      <c r="Q218" s="22">
        <v>0</v>
      </c>
      <c r="R218" s="22">
        <v>7840</v>
      </c>
      <c r="S218" s="22">
        <v>0</v>
      </c>
      <c r="T218" s="22">
        <v>106567</v>
      </c>
      <c r="U218" s="22">
        <v>48694</v>
      </c>
      <c r="V218" s="22">
        <v>0</v>
      </c>
      <c r="W218" s="22">
        <v>9502</v>
      </c>
      <c r="X218" s="22">
        <v>10844</v>
      </c>
      <c r="Y218" s="22">
        <v>483</v>
      </c>
      <c r="Z218" s="22">
        <v>0</v>
      </c>
      <c r="AA218" s="22">
        <v>0</v>
      </c>
      <c r="AB218" s="22">
        <v>2960</v>
      </c>
      <c r="AC218" s="22">
        <v>72483</v>
      </c>
      <c r="AD218" s="22">
        <v>1389</v>
      </c>
      <c r="AE218" s="22">
        <v>12847</v>
      </c>
      <c r="AF218" s="22">
        <v>0</v>
      </c>
      <c r="AG218" s="22">
        <v>530</v>
      </c>
      <c r="AH218" s="22">
        <v>4887</v>
      </c>
      <c r="AI218" s="22">
        <v>92136</v>
      </c>
      <c r="AJ218" s="22">
        <v>0</v>
      </c>
      <c r="AK218" s="22">
        <v>0</v>
      </c>
      <c r="AL218" s="22">
        <v>0</v>
      </c>
    </row>
    <row r="219" spans="1:38" x14ac:dyDescent="0.25">
      <c r="A219" s="22" t="s">
        <v>120</v>
      </c>
      <c r="B219" s="22" t="s">
        <v>511</v>
      </c>
      <c r="C219" s="22" t="s">
        <v>556</v>
      </c>
      <c r="D219" s="22" t="s">
        <v>557</v>
      </c>
      <c r="E219" s="22">
        <v>1175887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1175887</v>
      </c>
      <c r="N219" s="22">
        <v>0</v>
      </c>
      <c r="O219" s="22">
        <v>48256</v>
      </c>
      <c r="P219" s="22">
        <v>0</v>
      </c>
      <c r="Q219" s="22">
        <v>0</v>
      </c>
      <c r="R219" s="22">
        <v>0</v>
      </c>
      <c r="S219" s="22">
        <v>54968</v>
      </c>
      <c r="T219" s="22">
        <v>1279111</v>
      </c>
      <c r="U219" s="22">
        <v>81071</v>
      </c>
      <c r="V219" s="22">
        <v>0</v>
      </c>
      <c r="W219" s="22">
        <v>14250</v>
      </c>
      <c r="X219" s="22">
        <v>9779</v>
      </c>
      <c r="Y219" s="22">
        <v>0</v>
      </c>
      <c r="Z219" s="22">
        <v>0</v>
      </c>
      <c r="AA219" s="22">
        <v>0</v>
      </c>
      <c r="AB219" s="22">
        <v>0</v>
      </c>
      <c r="AC219" s="22">
        <v>105100</v>
      </c>
      <c r="AD219" s="22">
        <v>6672</v>
      </c>
      <c r="AE219" s="22">
        <v>16895</v>
      </c>
      <c r="AF219" s="22">
        <v>0</v>
      </c>
      <c r="AG219" s="22">
        <v>6183</v>
      </c>
      <c r="AH219" s="22">
        <v>13826</v>
      </c>
      <c r="AI219" s="22">
        <v>148676</v>
      </c>
      <c r="AJ219" s="22">
        <v>0</v>
      </c>
      <c r="AK219" s="22">
        <v>0</v>
      </c>
      <c r="AL219" s="22">
        <v>0</v>
      </c>
    </row>
    <row r="220" spans="1:38" x14ac:dyDescent="0.25">
      <c r="A220" s="22" t="s">
        <v>120</v>
      </c>
      <c r="B220" s="22" t="s">
        <v>511</v>
      </c>
      <c r="C220" s="22" t="s">
        <v>558</v>
      </c>
      <c r="D220" s="22" t="s">
        <v>559</v>
      </c>
      <c r="E220" s="22">
        <v>17583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17583</v>
      </c>
      <c r="N220" s="22">
        <v>0</v>
      </c>
      <c r="O220" s="22">
        <v>0</v>
      </c>
      <c r="P220" s="22">
        <v>20412</v>
      </c>
      <c r="Q220" s="22">
        <v>8000</v>
      </c>
      <c r="R220" s="22">
        <v>97500</v>
      </c>
      <c r="S220" s="22">
        <v>9500</v>
      </c>
      <c r="T220" s="22">
        <v>152995</v>
      </c>
      <c r="U220" s="22">
        <v>119105</v>
      </c>
      <c r="V220" s="22">
        <v>0</v>
      </c>
      <c r="W220" s="22">
        <v>29856</v>
      </c>
      <c r="X220" s="22">
        <v>19143</v>
      </c>
      <c r="Y220" s="22">
        <v>0</v>
      </c>
      <c r="Z220" s="22">
        <v>0</v>
      </c>
      <c r="AA220" s="22">
        <v>0</v>
      </c>
      <c r="AB220" s="22">
        <v>0</v>
      </c>
      <c r="AC220" s="22">
        <v>168104</v>
      </c>
      <c r="AD220" s="22">
        <v>12114</v>
      </c>
      <c r="AE220" s="22">
        <v>17523</v>
      </c>
      <c r="AF220" s="22">
        <v>0</v>
      </c>
      <c r="AG220" s="22">
        <v>17312</v>
      </c>
      <c r="AH220" s="22">
        <v>3551</v>
      </c>
      <c r="AI220" s="22">
        <v>218604</v>
      </c>
      <c r="AJ220" s="22">
        <v>0</v>
      </c>
      <c r="AK220" s="22">
        <v>0</v>
      </c>
      <c r="AL220" s="22">
        <v>0</v>
      </c>
    </row>
    <row r="221" spans="1:38" x14ac:dyDescent="0.25">
      <c r="A221" s="22" t="s">
        <v>120</v>
      </c>
      <c r="B221" s="22" t="s">
        <v>511</v>
      </c>
      <c r="C221" s="22" t="s">
        <v>560</v>
      </c>
      <c r="D221" s="22" t="s">
        <v>561</v>
      </c>
      <c r="E221" s="22">
        <v>0</v>
      </c>
      <c r="F221" s="22">
        <v>0</v>
      </c>
      <c r="G221" s="22">
        <v>59000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59000</v>
      </c>
      <c r="N221" s="22">
        <v>0</v>
      </c>
      <c r="O221" s="22">
        <v>0</v>
      </c>
      <c r="P221" s="22">
        <v>70000</v>
      </c>
      <c r="Q221" s="22">
        <v>0</v>
      </c>
      <c r="R221" s="22">
        <v>0</v>
      </c>
      <c r="S221" s="22">
        <v>0</v>
      </c>
      <c r="T221" s="22">
        <v>129000</v>
      </c>
      <c r="U221" s="22">
        <v>38950</v>
      </c>
      <c r="V221" s="22">
        <v>0</v>
      </c>
      <c r="W221" s="22">
        <v>24327</v>
      </c>
      <c r="X221" s="22">
        <v>13564</v>
      </c>
      <c r="Y221" s="22">
        <v>0</v>
      </c>
      <c r="Z221" s="22">
        <v>0</v>
      </c>
      <c r="AA221" s="22">
        <v>0</v>
      </c>
      <c r="AB221" s="22">
        <v>0</v>
      </c>
      <c r="AC221" s="22">
        <v>76841</v>
      </c>
      <c r="AD221" s="22">
        <v>1994</v>
      </c>
      <c r="AE221" s="22">
        <v>5548</v>
      </c>
      <c r="AF221" s="22">
        <v>0</v>
      </c>
      <c r="AG221" s="22">
        <v>140</v>
      </c>
      <c r="AH221" s="22">
        <v>2398</v>
      </c>
      <c r="AI221" s="22">
        <v>86921</v>
      </c>
      <c r="AJ221" s="22">
        <v>0</v>
      </c>
      <c r="AK221" s="22">
        <v>0</v>
      </c>
      <c r="AL221" s="22">
        <v>0</v>
      </c>
    </row>
    <row r="222" spans="1:38" x14ac:dyDescent="0.25">
      <c r="A222" s="22" t="s">
        <v>120</v>
      </c>
      <c r="B222" s="22" t="s">
        <v>511</v>
      </c>
      <c r="C222" s="22" t="s">
        <v>562</v>
      </c>
      <c r="D222" s="22" t="s">
        <v>563</v>
      </c>
      <c r="E222" s="22">
        <v>1031794</v>
      </c>
      <c r="F222" s="22">
        <v>0</v>
      </c>
      <c r="G222" s="22">
        <v>45713</v>
      </c>
      <c r="H222" s="22">
        <v>61709</v>
      </c>
      <c r="I222" s="22">
        <v>0</v>
      </c>
      <c r="J222" s="22">
        <v>0</v>
      </c>
      <c r="K222" s="22">
        <v>0</v>
      </c>
      <c r="L222" s="22">
        <v>0</v>
      </c>
      <c r="M222" s="22">
        <v>1139216</v>
      </c>
      <c r="N222" s="22">
        <v>0</v>
      </c>
      <c r="O222" s="22">
        <v>11374</v>
      </c>
      <c r="P222" s="22">
        <v>15029</v>
      </c>
      <c r="Q222" s="22">
        <v>0</v>
      </c>
      <c r="R222" s="22">
        <v>0</v>
      </c>
      <c r="S222" s="22">
        <v>0</v>
      </c>
      <c r="T222" s="22">
        <v>1165619</v>
      </c>
      <c r="U222" s="22">
        <v>135427</v>
      </c>
      <c r="V222" s="22">
        <v>0</v>
      </c>
      <c r="W222" s="22">
        <v>73229</v>
      </c>
      <c r="X222" s="22">
        <v>13518</v>
      </c>
      <c r="Y222" s="22">
        <v>0</v>
      </c>
      <c r="Z222" s="22">
        <v>0</v>
      </c>
      <c r="AA222" s="22">
        <v>0</v>
      </c>
      <c r="AB222" s="22">
        <v>0</v>
      </c>
      <c r="AC222" s="22">
        <v>222174</v>
      </c>
      <c r="AD222" s="22">
        <v>45683</v>
      </c>
      <c r="AE222" s="22">
        <v>49302</v>
      </c>
      <c r="AF222" s="22">
        <v>0</v>
      </c>
      <c r="AG222" s="22">
        <v>3746</v>
      </c>
      <c r="AH222" s="22">
        <v>11142</v>
      </c>
      <c r="AI222" s="22">
        <v>332047</v>
      </c>
      <c r="AJ222" s="22">
        <v>0</v>
      </c>
      <c r="AK222" s="22">
        <v>0</v>
      </c>
      <c r="AL222" s="22">
        <v>0</v>
      </c>
    </row>
    <row r="223" spans="1:38" x14ac:dyDescent="0.25">
      <c r="A223" s="22" t="s">
        <v>120</v>
      </c>
      <c r="B223" s="22" t="s">
        <v>511</v>
      </c>
      <c r="C223" s="22" t="s">
        <v>564</v>
      </c>
      <c r="D223" s="22" t="s">
        <v>565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3916</v>
      </c>
      <c r="Q223" s="22">
        <v>0</v>
      </c>
      <c r="R223" s="22">
        <v>0</v>
      </c>
      <c r="S223" s="22">
        <v>0</v>
      </c>
      <c r="T223" s="22">
        <v>3916</v>
      </c>
      <c r="U223" s="22">
        <v>46929</v>
      </c>
      <c r="V223" s="22">
        <v>0</v>
      </c>
      <c r="W223" s="22">
        <v>35380</v>
      </c>
      <c r="X223" s="22">
        <v>17654</v>
      </c>
      <c r="Y223" s="22">
        <v>0</v>
      </c>
      <c r="Z223" s="22">
        <v>0</v>
      </c>
      <c r="AA223" s="22">
        <v>0</v>
      </c>
      <c r="AB223" s="22">
        <v>0</v>
      </c>
      <c r="AC223" s="22">
        <v>99963</v>
      </c>
      <c r="AD223" s="22">
        <v>9848</v>
      </c>
      <c r="AE223" s="22">
        <v>25418</v>
      </c>
      <c r="AF223" s="22">
        <v>0</v>
      </c>
      <c r="AG223" s="22">
        <v>1405</v>
      </c>
      <c r="AH223" s="22">
        <v>15027</v>
      </c>
      <c r="AI223" s="22">
        <v>151661</v>
      </c>
      <c r="AJ223" s="22">
        <v>0</v>
      </c>
      <c r="AK223" s="22">
        <v>0</v>
      </c>
      <c r="AL223" s="22">
        <v>0</v>
      </c>
    </row>
    <row r="224" spans="1:38" x14ac:dyDescent="0.25">
      <c r="A224" s="22" t="s">
        <v>120</v>
      </c>
      <c r="B224" s="22" t="s">
        <v>511</v>
      </c>
      <c r="C224" s="22" t="s">
        <v>566</v>
      </c>
      <c r="D224" s="22" t="s">
        <v>567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42575</v>
      </c>
      <c r="Q224" s="22">
        <v>0</v>
      </c>
      <c r="R224" s="22">
        <v>0</v>
      </c>
      <c r="S224" s="22">
        <v>0</v>
      </c>
      <c r="T224" s="22">
        <v>42575</v>
      </c>
      <c r="U224" s="22">
        <v>20639</v>
      </c>
      <c r="V224" s="22">
        <v>0</v>
      </c>
      <c r="W224" s="22">
        <v>23017</v>
      </c>
      <c r="X224" s="22">
        <v>6489</v>
      </c>
      <c r="Y224" s="22">
        <v>0</v>
      </c>
      <c r="Z224" s="22">
        <v>0</v>
      </c>
      <c r="AA224" s="22">
        <v>0</v>
      </c>
      <c r="AB224" s="22">
        <v>0</v>
      </c>
      <c r="AC224" s="22">
        <v>50145</v>
      </c>
      <c r="AD224" s="22">
        <v>31282</v>
      </c>
      <c r="AE224" s="22">
        <v>14619</v>
      </c>
      <c r="AF224" s="22">
        <v>0</v>
      </c>
      <c r="AG224" s="22">
        <v>362</v>
      </c>
      <c r="AH224" s="22">
        <v>5713</v>
      </c>
      <c r="AI224" s="22">
        <v>102121</v>
      </c>
      <c r="AJ224" s="22">
        <v>0</v>
      </c>
      <c r="AK224" s="22">
        <v>0</v>
      </c>
      <c r="AL224" s="22">
        <v>0</v>
      </c>
    </row>
    <row r="225" spans="1:38" x14ac:dyDescent="0.25">
      <c r="A225" s="22" t="s">
        <v>120</v>
      </c>
      <c r="B225" s="22" t="s">
        <v>511</v>
      </c>
      <c r="C225" s="22" t="s">
        <v>568</v>
      </c>
      <c r="D225" s="22" t="s">
        <v>569</v>
      </c>
      <c r="E225" s="22">
        <v>4507</v>
      </c>
      <c r="F225" s="22">
        <v>0</v>
      </c>
      <c r="G225" s="22">
        <v>800944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805451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805451</v>
      </c>
      <c r="U225" s="22">
        <v>15552</v>
      </c>
      <c r="V225" s="22">
        <v>0</v>
      </c>
      <c r="W225" s="22">
        <v>15049</v>
      </c>
      <c r="X225" s="22">
        <v>19718</v>
      </c>
      <c r="Y225" s="22">
        <v>0</v>
      </c>
      <c r="Z225" s="22">
        <v>0</v>
      </c>
      <c r="AA225" s="22">
        <v>0</v>
      </c>
      <c r="AB225" s="22">
        <v>0</v>
      </c>
      <c r="AC225" s="22">
        <v>50319</v>
      </c>
      <c r="AD225" s="22">
        <v>1980</v>
      </c>
      <c r="AE225" s="22">
        <v>6821</v>
      </c>
      <c r="AF225" s="22">
        <v>0</v>
      </c>
      <c r="AG225" s="22">
        <v>350</v>
      </c>
      <c r="AH225" s="22">
        <v>1088</v>
      </c>
      <c r="AI225" s="22">
        <v>60558</v>
      </c>
      <c r="AJ225" s="22">
        <v>0</v>
      </c>
      <c r="AK225" s="22">
        <v>0</v>
      </c>
      <c r="AL225" s="22">
        <v>0</v>
      </c>
    </row>
    <row r="226" spans="1:38" x14ac:dyDescent="0.25">
      <c r="A226" s="22" t="s">
        <v>120</v>
      </c>
      <c r="B226" s="22" t="s">
        <v>511</v>
      </c>
      <c r="C226" s="22" t="s">
        <v>570</v>
      </c>
      <c r="D226" s="22" t="s">
        <v>571</v>
      </c>
      <c r="E226" s="22">
        <v>0</v>
      </c>
      <c r="F226" s="22">
        <v>0</v>
      </c>
      <c r="G226" s="22">
        <v>0</v>
      </c>
      <c r="H226" s="22">
        <v>107841</v>
      </c>
      <c r="I226" s="22">
        <v>0</v>
      </c>
      <c r="J226" s="22">
        <v>0</v>
      </c>
      <c r="K226" s="22">
        <v>0</v>
      </c>
      <c r="L226" s="22">
        <v>0</v>
      </c>
      <c r="M226" s="22">
        <v>107841</v>
      </c>
      <c r="N226" s="22">
        <v>0</v>
      </c>
      <c r="O226" s="22">
        <v>0</v>
      </c>
      <c r="P226" s="22">
        <v>17400</v>
      </c>
      <c r="Q226" s="22">
        <v>0</v>
      </c>
      <c r="R226" s="22">
        <v>0</v>
      </c>
      <c r="S226" s="22">
        <v>0</v>
      </c>
      <c r="T226" s="22">
        <v>125241</v>
      </c>
      <c r="U226" s="22">
        <v>13843</v>
      </c>
      <c r="V226" s="22">
        <v>0</v>
      </c>
      <c r="W226" s="22">
        <v>0</v>
      </c>
      <c r="X226" s="22">
        <v>10377</v>
      </c>
      <c r="Y226" s="22">
        <v>0</v>
      </c>
      <c r="Z226" s="22">
        <v>0</v>
      </c>
      <c r="AA226" s="22">
        <v>0</v>
      </c>
      <c r="AB226" s="22">
        <v>0</v>
      </c>
      <c r="AC226" s="22">
        <v>24220</v>
      </c>
      <c r="AD226" s="22">
        <v>3166</v>
      </c>
      <c r="AE226" s="22">
        <v>6350</v>
      </c>
      <c r="AF226" s="22">
        <v>0</v>
      </c>
      <c r="AG226" s="22">
        <v>250</v>
      </c>
      <c r="AH226" s="22">
        <v>0</v>
      </c>
      <c r="AI226" s="22">
        <v>33986</v>
      </c>
      <c r="AJ226" s="22">
        <v>0</v>
      </c>
      <c r="AK226" s="22">
        <v>0</v>
      </c>
      <c r="AL226" s="22">
        <v>0</v>
      </c>
    </row>
    <row r="227" spans="1:38" x14ac:dyDescent="0.25">
      <c r="A227" s="22" t="s">
        <v>120</v>
      </c>
      <c r="B227" s="22" t="s">
        <v>511</v>
      </c>
      <c r="C227" s="22" t="s">
        <v>572</v>
      </c>
      <c r="D227" s="22" t="s">
        <v>573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469</v>
      </c>
      <c r="V227" s="22">
        <v>0</v>
      </c>
      <c r="W227" s="22">
        <v>5137</v>
      </c>
      <c r="X227" s="22">
        <v>440</v>
      </c>
      <c r="Y227" s="22">
        <v>0</v>
      </c>
      <c r="Z227" s="22">
        <v>0</v>
      </c>
      <c r="AA227" s="22">
        <v>0</v>
      </c>
      <c r="AB227" s="22">
        <v>0</v>
      </c>
      <c r="AC227" s="22">
        <v>6046</v>
      </c>
      <c r="AD227" s="22">
        <v>85491</v>
      </c>
      <c r="AE227" s="22">
        <v>5894</v>
      </c>
      <c r="AF227" s="22">
        <v>0</v>
      </c>
      <c r="AG227" s="22">
        <v>321</v>
      </c>
      <c r="AH227" s="22">
        <v>1400</v>
      </c>
      <c r="AI227" s="22">
        <v>99152</v>
      </c>
      <c r="AJ227" s="22">
        <v>0</v>
      </c>
      <c r="AK227" s="22">
        <v>0</v>
      </c>
      <c r="AL227" s="22">
        <v>0</v>
      </c>
    </row>
    <row r="228" spans="1:38" x14ac:dyDescent="0.25">
      <c r="A228" s="22" t="s">
        <v>120</v>
      </c>
      <c r="B228" s="22" t="s">
        <v>511</v>
      </c>
      <c r="C228" s="22" t="s">
        <v>574</v>
      </c>
      <c r="D228" s="22" t="s">
        <v>575</v>
      </c>
      <c r="E228" s="22">
        <v>110129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110129</v>
      </c>
      <c r="N228" s="22">
        <v>331291</v>
      </c>
      <c r="O228" s="22">
        <v>38936</v>
      </c>
      <c r="P228" s="22">
        <v>23977</v>
      </c>
      <c r="Q228" s="22">
        <v>2</v>
      </c>
      <c r="R228" s="22">
        <v>8258</v>
      </c>
      <c r="S228" s="22">
        <v>0</v>
      </c>
      <c r="T228" s="22">
        <v>512593</v>
      </c>
      <c r="U228" s="22">
        <v>71253</v>
      </c>
      <c r="V228" s="22">
        <v>0</v>
      </c>
      <c r="W228" s="22">
        <v>33788</v>
      </c>
      <c r="X228" s="22">
        <v>29230</v>
      </c>
      <c r="Y228" s="22">
        <v>1743</v>
      </c>
      <c r="Z228" s="22">
        <v>0</v>
      </c>
      <c r="AA228" s="22">
        <v>0</v>
      </c>
      <c r="AB228" s="22">
        <v>0</v>
      </c>
      <c r="AC228" s="22">
        <v>136014</v>
      </c>
      <c r="AD228" s="22">
        <v>16732</v>
      </c>
      <c r="AE228" s="22">
        <v>37323</v>
      </c>
      <c r="AF228" s="22">
        <v>0</v>
      </c>
      <c r="AG228" s="22">
        <v>8823</v>
      </c>
      <c r="AH228" s="22">
        <v>5218</v>
      </c>
      <c r="AI228" s="22">
        <v>204110</v>
      </c>
      <c r="AJ228" s="22">
        <v>0</v>
      </c>
      <c r="AK228" s="22">
        <v>0</v>
      </c>
      <c r="AL228" s="22">
        <v>0</v>
      </c>
    </row>
    <row r="229" spans="1:38" x14ac:dyDescent="0.25">
      <c r="A229" s="22" t="s">
        <v>120</v>
      </c>
      <c r="B229" s="22" t="s">
        <v>511</v>
      </c>
      <c r="C229" s="22" t="s">
        <v>576</v>
      </c>
      <c r="D229" s="22" t="s">
        <v>577</v>
      </c>
      <c r="E229" s="22">
        <v>0</v>
      </c>
      <c r="F229" s="22">
        <v>0</v>
      </c>
      <c r="G229" s="22">
        <v>115856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115856</v>
      </c>
      <c r="N229" s="22">
        <v>0</v>
      </c>
      <c r="O229" s="22">
        <v>0</v>
      </c>
      <c r="P229" s="22">
        <v>51900</v>
      </c>
      <c r="Q229" s="22">
        <v>0</v>
      </c>
      <c r="R229" s="22">
        <v>0</v>
      </c>
      <c r="S229" s="22">
        <v>312702</v>
      </c>
      <c r="T229" s="22">
        <v>480458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</row>
    <row r="230" spans="1:38" x14ac:dyDescent="0.25">
      <c r="A230" s="22" t="s">
        <v>120</v>
      </c>
      <c r="B230" s="22" t="s">
        <v>511</v>
      </c>
      <c r="C230" s="22" t="s">
        <v>578</v>
      </c>
      <c r="D230" s="22" t="s">
        <v>579</v>
      </c>
      <c r="E230" s="22">
        <v>0</v>
      </c>
      <c r="F230" s="22">
        <v>0</v>
      </c>
      <c r="G230" s="22">
        <v>0</v>
      </c>
      <c r="H230" s="22">
        <v>461575</v>
      </c>
      <c r="I230" s="22">
        <v>0</v>
      </c>
      <c r="J230" s="22">
        <v>0</v>
      </c>
      <c r="K230" s="22">
        <v>0</v>
      </c>
      <c r="L230" s="22">
        <v>0</v>
      </c>
      <c r="M230" s="22">
        <v>461575</v>
      </c>
      <c r="N230" s="22">
        <v>0</v>
      </c>
      <c r="O230" s="22">
        <v>225618</v>
      </c>
      <c r="P230" s="22">
        <v>0</v>
      </c>
      <c r="Q230" s="22">
        <v>0</v>
      </c>
      <c r="R230" s="22">
        <v>0</v>
      </c>
      <c r="S230" s="22">
        <v>0</v>
      </c>
      <c r="T230" s="22">
        <v>687193</v>
      </c>
      <c r="U230" s="22">
        <v>41213</v>
      </c>
      <c r="V230" s="22">
        <v>0</v>
      </c>
      <c r="W230" s="22">
        <v>5931</v>
      </c>
      <c r="X230" s="22">
        <v>12127</v>
      </c>
      <c r="Y230" s="22">
        <v>0</v>
      </c>
      <c r="Z230" s="22">
        <v>0</v>
      </c>
      <c r="AA230" s="22">
        <v>0</v>
      </c>
      <c r="AB230" s="22">
        <v>0</v>
      </c>
      <c r="AC230" s="22">
        <v>59271</v>
      </c>
      <c r="AD230" s="22">
        <v>4719</v>
      </c>
      <c r="AE230" s="22">
        <v>2591</v>
      </c>
      <c r="AF230" s="22">
        <v>0</v>
      </c>
      <c r="AG230" s="22">
        <v>0</v>
      </c>
      <c r="AH230" s="22">
        <v>1912</v>
      </c>
      <c r="AI230" s="22">
        <v>68493</v>
      </c>
      <c r="AJ230" s="22">
        <v>0</v>
      </c>
      <c r="AK230" s="22">
        <v>0</v>
      </c>
      <c r="AL230" s="22">
        <v>0</v>
      </c>
    </row>
    <row r="231" spans="1:38" x14ac:dyDescent="0.25">
      <c r="A231" s="22" t="s">
        <v>120</v>
      </c>
      <c r="B231" s="22" t="s">
        <v>511</v>
      </c>
      <c r="C231" s="22" t="s">
        <v>580</v>
      </c>
      <c r="D231" s="22" t="s">
        <v>581</v>
      </c>
      <c r="E231" s="22">
        <v>0</v>
      </c>
      <c r="F231" s="22">
        <v>0</v>
      </c>
      <c r="G231" s="22">
        <v>221619</v>
      </c>
      <c r="H231" s="22">
        <v>570103</v>
      </c>
      <c r="I231" s="22">
        <v>552668</v>
      </c>
      <c r="J231" s="22">
        <v>0</v>
      </c>
      <c r="K231" s="22">
        <v>0</v>
      </c>
      <c r="L231" s="22">
        <v>0</v>
      </c>
      <c r="M231" s="22">
        <v>1344390</v>
      </c>
      <c r="N231" s="22">
        <v>0</v>
      </c>
      <c r="O231" s="22">
        <v>125708</v>
      </c>
      <c r="P231" s="22">
        <v>85714</v>
      </c>
      <c r="Q231" s="22">
        <v>3300</v>
      </c>
      <c r="R231" s="22">
        <v>0</v>
      </c>
      <c r="S231" s="22">
        <v>0</v>
      </c>
      <c r="T231" s="22">
        <v>1559112</v>
      </c>
      <c r="U231" s="22">
        <v>101647</v>
      </c>
      <c r="V231" s="22">
        <v>0</v>
      </c>
      <c r="W231" s="22">
        <v>9867</v>
      </c>
      <c r="X231" s="22">
        <v>18281</v>
      </c>
      <c r="Y231" s="22">
        <v>7369</v>
      </c>
      <c r="Z231" s="22">
        <v>0</v>
      </c>
      <c r="AA231" s="22">
        <v>0</v>
      </c>
      <c r="AB231" s="22">
        <v>0</v>
      </c>
      <c r="AC231" s="22">
        <v>137164</v>
      </c>
      <c r="AD231" s="22">
        <v>8236</v>
      </c>
      <c r="AE231" s="22">
        <v>7807</v>
      </c>
      <c r="AF231" s="22">
        <v>0</v>
      </c>
      <c r="AG231" s="22">
        <v>0</v>
      </c>
      <c r="AH231" s="22">
        <v>2231</v>
      </c>
      <c r="AI231" s="22">
        <v>155438</v>
      </c>
      <c r="AJ231" s="22">
        <v>0</v>
      </c>
      <c r="AK231" s="22">
        <v>0</v>
      </c>
      <c r="AL231" s="22">
        <v>0</v>
      </c>
    </row>
    <row r="232" spans="1:38" x14ac:dyDescent="0.25">
      <c r="A232" s="22" t="s">
        <v>120</v>
      </c>
      <c r="B232" s="22" t="s">
        <v>511</v>
      </c>
      <c r="C232" s="22" t="s">
        <v>582</v>
      </c>
      <c r="D232" s="22" t="s">
        <v>583</v>
      </c>
      <c r="E232" s="22">
        <v>75761</v>
      </c>
      <c r="F232" s="22">
        <v>0</v>
      </c>
      <c r="G232" s="22">
        <v>70136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145897</v>
      </c>
      <c r="N232" s="22">
        <v>166700</v>
      </c>
      <c r="O232" s="22">
        <v>112451</v>
      </c>
      <c r="P232" s="22">
        <v>20762</v>
      </c>
      <c r="Q232" s="22">
        <v>0</v>
      </c>
      <c r="R232" s="22">
        <v>111585</v>
      </c>
      <c r="S232" s="22">
        <v>30120</v>
      </c>
      <c r="T232" s="22">
        <v>587515</v>
      </c>
      <c r="U232" s="22">
        <v>119735</v>
      </c>
      <c r="V232" s="22">
        <v>0</v>
      </c>
      <c r="W232" s="22">
        <v>82688</v>
      </c>
      <c r="X232" s="22">
        <v>90981</v>
      </c>
      <c r="Y232" s="22">
        <v>2460</v>
      </c>
      <c r="Z232" s="22">
        <v>0</v>
      </c>
      <c r="AA232" s="22">
        <v>0</v>
      </c>
      <c r="AB232" s="22">
        <v>0</v>
      </c>
      <c r="AC232" s="22">
        <v>295864</v>
      </c>
      <c r="AD232" s="22">
        <v>10818</v>
      </c>
      <c r="AE232" s="22">
        <v>20422</v>
      </c>
      <c r="AF232" s="22">
        <v>0</v>
      </c>
      <c r="AG232" s="22">
        <v>12437</v>
      </c>
      <c r="AH232" s="22">
        <v>18789</v>
      </c>
      <c r="AI232" s="22">
        <v>358330</v>
      </c>
      <c r="AJ232" s="22">
        <v>0</v>
      </c>
      <c r="AK232" s="22">
        <v>0</v>
      </c>
      <c r="AL232" s="22">
        <v>0</v>
      </c>
    </row>
    <row r="233" spans="1:38" x14ac:dyDescent="0.25">
      <c r="A233" s="22" t="s">
        <v>120</v>
      </c>
      <c r="B233" s="22" t="s">
        <v>511</v>
      </c>
      <c r="C233" s="22" t="s">
        <v>584</v>
      </c>
      <c r="D233" s="22" t="s">
        <v>585</v>
      </c>
      <c r="E233" s="22">
        <v>95161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95161</v>
      </c>
      <c r="N233" s="22">
        <v>0</v>
      </c>
      <c r="O233" s="22">
        <v>1205</v>
      </c>
      <c r="P233" s="22">
        <v>10500</v>
      </c>
      <c r="Q233" s="22">
        <v>0</v>
      </c>
      <c r="R233" s="22">
        <v>0</v>
      </c>
      <c r="S233" s="22">
        <v>0</v>
      </c>
      <c r="T233" s="22">
        <v>106866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</row>
    <row r="234" spans="1:38" x14ac:dyDescent="0.25">
      <c r="A234" s="22" t="s">
        <v>120</v>
      </c>
      <c r="B234" s="22" t="s">
        <v>511</v>
      </c>
      <c r="C234" s="22" t="s">
        <v>586</v>
      </c>
      <c r="D234" s="22" t="s">
        <v>587</v>
      </c>
      <c r="E234" s="22">
        <v>27133</v>
      </c>
      <c r="F234" s="22">
        <v>0</v>
      </c>
      <c r="G234" s="22">
        <v>55888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83021</v>
      </c>
      <c r="N234" s="22">
        <v>0</v>
      </c>
      <c r="O234" s="22">
        <v>0</v>
      </c>
      <c r="P234" s="22">
        <v>6500</v>
      </c>
      <c r="Q234" s="22">
        <v>0</v>
      </c>
      <c r="R234" s="22">
        <v>0</v>
      </c>
      <c r="S234" s="22">
        <v>19294</v>
      </c>
      <c r="T234" s="22">
        <v>108815</v>
      </c>
      <c r="U234" s="22">
        <v>19067</v>
      </c>
      <c r="V234" s="22">
        <v>0</v>
      </c>
      <c r="W234" s="22">
        <v>11101</v>
      </c>
      <c r="X234" s="22">
        <v>8384</v>
      </c>
      <c r="Y234" s="22">
        <v>0</v>
      </c>
      <c r="Z234" s="22">
        <v>0</v>
      </c>
      <c r="AA234" s="22">
        <v>0</v>
      </c>
      <c r="AB234" s="22">
        <v>0</v>
      </c>
      <c r="AC234" s="22">
        <v>38552</v>
      </c>
      <c r="AD234" s="22">
        <v>41501</v>
      </c>
      <c r="AE234" s="22">
        <v>6925</v>
      </c>
      <c r="AF234" s="22">
        <v>0</v>
      </c>
      <c r="AG234" s="22">
        <v>0</v>
      </c>
      <c r="AH234" s="22">
        <v>2947</v>
      </c>
      <c r="AI234" s="22">
        <v>89925</v>
      </c>
      <c r="AJ234" s="22">
        <v>0</v>
      </c>
      <c r="AK234" s="22">
        <v>0</v>
      </c>
      <c r="AL234" s="22">
        <v>0</v>
      </c>
    </row>
    <row r="235" spans="1:38" x14ac:dyDescent="0.25">
      <c r="A235" s="22" t="s">
        <v>120</v>
      </c>
      <c r="B235" s="22" t="s">
        <v>511</v>
      </c>
      <c r="C235" s="22" t="s">
        <v>588</v>
      </c>
      <c r="D235" s="22" t="s">
        <v>589</v>
      </c>
      <c r="E235" s="22">
        <v>23250</v>
      </c>
      <c r="F235" s="22">
        <v>0</v>
      </c>
      <c r="G235" s="22">
        <v>0</v>
      </c>
      <c r="H235" s="22">
        <v>257479</v>
      </c>
      <c r="I235" s="22">
        <v>0</v>
      </c>
      <c r="J235" s="22">
        <v>0</v>
      </c>
      <c r="K235" s="22">
        <v>0</v>
      </c>
      <c r="L235" s="22">
        <v>0</v>
      </c>
      <c r="M235" s="22">
        <v>280729</v>
      </c>
      <c r="N235" s="22">
        <v>0</v>
      </c>
      <c r="O235" s="22">
        <v>0</v>
      </c>
      <c r="P235" s="22">
        <v>20542</v>
      </c>
      <c r="Q235" s="22">
        <v>0</v>
      </c>
      <c r="R235" s="22">
        <v>11000</v>
      </c>
      <c r="S235" s="22">
        <v>0</v>
      </c>
      <c r="T235" s="22">
        <v>312271</v>
      </c>
      <c r="U235" s="22">
        <v>14838</v>
      </c>
      <c r="V235" s="22">
        <v>0</v>
      </c>
      <c r="W235" s="22">
        <v>1782</v>
      </c>
      <c r="X235" s="22">
        <v>8553</v>
      </c>
      <c r="Y235" s="22">
        <v>0</v>
      </c>
      <c r="Z235" s="22">
        <v>0</v>
      </c>
      <c r="AA235" s="22">
        <v>0</v>
      </c>
      <c r="AB235" s="22">
        <v>0</v>
      </c>
      <c r="AC235" s="22">
        <v>25173</v>
      </c>
      <c r="AD235" s="22">
        <v>3338</v>
      </c>
      <c r="AE235" s="22">
        <v>11449</v>
      </c>
      <c r="AF235" s="22">
        <v>0</v>
      </c>
      <c r="AG235" s="22">
        <v>1268</v>
      </c>
      <c r="AH235" s="22">
        <v>420</v>
      </c>
      <c r="AI235" s="22">
        <v>41648</v>
      </c>
      <c r="AJ235" s="22">
        <v>0</v>
      </c>
      <c r="AK235" s="22">
        <v>0</v>
      </c>
      <c r="AL235" s="22">
        <v>0</v>
      </c>
    </row>
    <row r="236" spans="1:38" x14ac:dyDescent="0.25">
      <c r="A236" s="22" t="s">
        <v>120</v>
      </c>
      <c r="B236" s="22" t="s">
        <v>511</v>
      </c>
      <c r="C236" s="22" t="s">
        <v>590</v>
      </c>
      <c r="D236" s="22" t="s">
        <v>591</v>
      </c>
      <c r="E236" s="22">
        <v>70722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70722</v>
      </c>
      <c r="N236" s="22">
        <v>0</v>
      </c>
      <c r="O236" s="22">
        <v>52233</v>
      </c>
      <c r="P236" s="22">
        <v>335110</v>
      </c>
      <c r="Q236" s="22">
        <v>0</v>
      </c>
      <c r="R236" s="22">
        <v>0</v>
      </c>
      <c r="S236" s="22">
        <v>178665</v>
      </c>
      <c r="T236" s="22">
        <v>636730</v>
      </c>
      <c r="U236" s="22">
        <v>23981</v>
      </c>
      <c r="V236" s="22">
        <v>0</v>
      </c>
      <c r="W236" s="22">
        <v>23414</v>
      </c>
      <c r="X236" s="22">
        <v>4209</v>
      </c>
      <c r="Y236" s="22">
        <v>2574</v>
      </c>
      <c r="Z236" s="22">
        <v>0</v>
      </c>
      <c r="AA236" s="22">
        <v>0</v>
      </c>
      <c r="AB236" s="22">
        <v>0</v>
      </c>
      <c r="AC236" s="22">
        <v>54178</v>
      </c>
      <c r="AD236" s="22">
        <v>19795</v>
      </c>
      <c r="AE236" s="22">
        <v>16779</v>
      </c>
      <c r="AF236" s="22">
        <v>0</v>
      </c>
      <c r="AG236" s="22">
        <v>6449</v>
      </c>
      <c r="AH236" s="22">
        <v>9245</v>
      </c>
      <c r="AI236" s="22">
        <v>106446</v>
      </c>
      <c r="AJ236" s="22">
        <v>0</v>
      </c>
      <c r="AK236" s="22">
        <v>0</v>
      </c>
      <c r="AL236" s="22">
        <v>0</v>
      </c>
    </row>
    <row r="237" spans="1:38" x14ac:dyDescent="0.25">
      <c r="A237" s="22" t="s">
        <v>120</v>
      </c>
      <c r="B237" s="22" t="s">
        <v>511</v>
      </c>
      <c r="C237" s="22" t="s">
        <v>592</v>
      </c>
      <c r="D237" s="22" t="s">
        <v>593</v>
      </c>
      <c r="E237" s="22">
        <v>7516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7516</v>
      </c>
      <c r="N237" s="22">
        <v>0</v>
      </c>
      <c r="O237" s="22">
        <v>0</v>
      </c>
      <c r="P237" s="22">
        <v>14200</v>
      </c>
      <c r="Q237" s="22">
        <v>0</v>
      </c>
      <c r="R237" s="22">
        <v>0</v>
      </c>
      <c r="S237" s="22">
        <v>0</v>
      </c>
      <c r="T237" s="22">
        <v>21716</v>
      </c>
      <c r="U237" s="22">
        <v>51038</v>
      </c>
      <c r="V237" s="22">
        <v>0</v>
      </c>
      <c r="W237" s="22">
        <v>5119</v>
      </c>
      <c r="X237" s="22">
        <v>12651</v>
      </c>
      <c r="Y237" s="22">
        <v>0</v>
      </c>
      <c r="Z237" s="22">
        <v>0</v>
      </c>
      <c r="AA237" s="22">
        <v>0</v>
      </c>
      <c r="AB237" s="22">
        <v>0</v>
      </c>
      <c r="AC237" s="22">
        <v>68808</v>
      </c>
      <c r="AD237" s="22">
        <v>2597</v>
      </c>
      <c r="AE237" s="22">
        <v>4654</v>
      </c>
      <c r="AF237" s="22">
        <v>0</v>
      </c>
      <c r="AG237" s="22">
        <v>3835</v>
      </c>
      <c r="AH237" s="22">
        <v>8233</v>
      </c>
      <c r="AI237" s="22">
        <v>88127</v>
      </c>
      <c r="AJ237" s="22">
        <v>0</v>
      </c>
      <c r="AK237" s="22">
        <v>0</v>
      </c>
      <c r="AL237" s="22">
        <v>0</v>
      </c>
    </row>
    <row r="238" spans="1:38" x14ac:dyDescent="0.25">
      <c r="A238" s="22" t="s">
        <v>120</v>
      </c>
      <c r="B238" s="22" t="s">
        <v>511</v>
      </c>
      <c r="C238" s="22" t="s">
        <v>594</v>
      </c>
      <c r="D238" s="22" t="s">
        <v>595</v>
      </c>
      <c r="E238" s="22"/>
      <c r="F238" s="22"/>
      <c r="G238" s="22">
        <v>38232</v>
      </c>
      <c r="H238" s="22"/>
      <c r="I238" s="22"/>
      <c r="J238" s="22"/>
      <c r="K238" s="22"/>
      <c r="L238" s="22"/>
      <c r="M238" s="22">
        <v>38232</v>
      </c>
      <c r="N238" s="22"/>
      <c r="O238" s="22"/>
      <c r="P238" s="22">
        <v>10760</v>
      </c>
      <c r="Q238" s="22"/>
      <c r="R238" s="22">
        <v>19224</v>
      </c>
      <c r="S238" s="22"/>
      <c r="T238" s="22">
        <v>68216</v>
      </c>
      <c r="U238" s="22">
        <v>13722</v>
      </c>
      <c r="V238" s="22"/>
      <c r="W238" s="22">
        <v>20796</v>
      </c>
      <c r="X238" s="22">
        <v>672</v>
      </c>
      <c r="Y238" s="22"/>
      <c r="Z238" s="22"/>
      <c r="AA238" s="22"/>
      <c r="AB238" s="22"/>
      <c r="AC238" s="22">
        <v>35190</v>
      </c>
      <c r="AD238" s="22">
        <v>5675</v>
      </c>
      <c r="AE238" s="22">
        <v>10278</v>
      </c>
      <c r="AF238" s="22">
        <v>1250</v>
      </c>
      <c r="AG238" s="22">
        <v>2203</v>
      </c>
      <c r="AH238" s="22"/>
      <c r="AI238" s="22">
        <v>54596</v>
      </c>
      <c r="AJ238" s="22"/>
      <c r="AK238" s="22"/>
      <c r="AL238" s="22"/>
    </row>
    <row r="239" spans="1:38" x14ac:dyDescent="0.25">
      <c r="A239" s="22" t="s">
        <v>120</v>
      </c>
      <c r="B239" s="22" t="s">
        <v>511</v>
      </c>
      <c r="C239" s="22" t="s">
        <v>596</v>
      </c>
      <c r="D239" s="22" t="s">
        <v>597</v>
      </c>
      <c r="E239" s="22">
        <v>19000</v>
      </c>
      <c r="F239" s="22">
        <v>0</v>
      </c>
      <c r="G239" s="22">
        <v>6116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25116</v>
      </c>
      <c r="N239" s="22">
        <v>646861</v>
      </c>
      <c r="O239" s="22">
        <v>0</v>
      </c>
      <c r="P239" s="22">
        <v>4216</v>
      </c>
      <c r="Q239" s="22">
        <v>0</v>
      </c>
      <c r="R239" s="22">
        <v>0</v>
      </c>
      <c r="S239" s="22">
        <v>0</v>
      </c>
      <c r="T239" s="22">
        <v>676193</v>
      </c>
      <c r="U239" s="22">
        <v>0</v>
      </c>
      <c r="V239" s="22">
        <v>0</v>
      </c>
      <c r="W239" s="22">
        <v>0</v>
      </c>
      <c r="X239" s="22">
        <v>81763</v>
      </c>
      <c r="Y239" s="22">
        <v>0</v>
      </c>
      <c r="Z239" s="22">
        <v>0</v>
      </c>
      <c r="AA239" s="22">
        <v>0</v>
      </c>
      <c r="AB239" s="22">
        <v>0</v>
      </c>
      <c r="AC239" s="22">
        <v>81763</v>
      </c>
      <c r="AD239" s="22">
        <v>41403</v>
      </c>
      <c r="AE239" s="22">
        <v>16250</v>
      </c>
      <c r="AF239" s="22">
        <v>0</v>
      </c>
      <c r="AG239" s="22">
        <v>0</v>
      </c>
      <c r="AH239" s="22">
        <v>5273</v>
      </c>
      <c r="AI239" s="22">
        <v>144689</v>
      </c>
      <c r="AJ239" s="22">
        <v>0</v>
      </c>
      <c r="AK239" s="22">
        <v>0</v>
      </c>
      <c r="AL239" s="22">
        <v>0</v>
      </c>
    </row>
    <row r="240" spans="1:38" x14ac:dyDescent="0.25">
      <c r="A240" s="22" t="s">
        <v>120</v>
      </c>
      <c r="B240" s="22" t="s">
        <v>511</v>
      </c>
      <c r="C240" s="22" t="s">
        <v>598</v>
      </c>
      <c r="D240" s="22" t="s">
        <v>599</v>
      </c>
      <c r="E240" s="22">
        <v>343322</v>
      </c>
      <c r="F240" s="22">
        <v>0</v>
      </c>
      <c r="G240" s="22">
        <v>11064</v>
      </c>
      <c r="H240" s="22">
        <v>11321</v>
      </c>
      <c r="I240" s="22">
        <v>0</v>
      </c>
      <c r="J240" s="22">
        <v>0</v>
      </c>
      <c r="K240" s="22">
        <v>0</v>
      </c>
      <c r="L240" s="22">
        <v>0</v>
      </c>
      <c r="M240" s="22">
        <v>365707</v>
      </c>
      <c r="N240" s="22">
        <v>84310</v>
      </c>
      <c r="O240" s="22">
        <v>0</v>
      </c>
      <c r="P240" s="22">
        <v>0</v>
      </c>
      <c r="Q240" s="22">
        <v>0</v>
      </c>
      <c r="R240" s="22">
        <v>14971</v>
      </c>
      <c r="S240" s="22">
        <v>24143</v>
      </c>
      <c r="T240" s="22">
        <v>489131</v>
      </c>
      <c r="U240" s="22">
        <v>146211</v>
      </c>
      <c r="V240" s="22">
        <v>0</v>
      </c>
      <c r="W240" s="22">
        <v>22217</v>
      </c>
      <c r="X240" s="22">
        <v>24160</v>
      </c>
      <c r="Y240" s="22">
        <v>0</v>
      </c>
      <c r="Z240" s="22">
        <v>0</v>
      </c>
      <c r="AA240" s="22">
        <v>0</v>
      </c>
      <c r="AB240" s="22">
        <v>7312</v>
      </c>
      <c r="AC240" s="22">
        <v>199900</v>
      </c>
      <c r="AD240" s="22">
        <v>72310</v>
      </c>
      <c r="AE240" s="22">
        <v>31880</v>
      </c>
      <c r="AF240" s="22">
        <v>0</v>
      </c>
      <c r="AG240" s="22">
        <v>12635</v>
      </c>
      <c r="AH240" s="22">
        <v>10228</v>
      </c>
      <c r="AI240" s="22">
        <v>326953</v>
      </c>
      <c r="AJ240" s="22">
        <v>0</v>
      </c>
      <c r="AK240" s="22">
        <v>0</v>
      </c>
      <c r="AL240" s="22">
        <v>0</v>
      </c>
    </row>
    <row r="241" spans="1:38" x14ac:dyDescent="0.25">
      <c r="A241" s="22" t="s">
        <v>120</v>
      </c>
      <c r="B241" s="22" t="s">
        <v>511</v>
      </c>
      <c r="C241" s="22" t="s">
        <v>600</v>
      </c>
      <c r="D241" s="22" t="s">
        <v>601</v>
      </c>
      <c r="E241" s="22">
        <v>5085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5085</v>
      </c>
      <c r="N241" s="22">
        <v>149331</v>
      </c>
      <c r="O241" s="22">
        <v>17704</v>
      </c>
      <c r="P241" s="22">
        <v>0</v>
      </c>
      <c r="Q241" s="22">
        <v>0</v>
      </c>
      <c r="R241" s="22">
        <v>0</v>
      </c>
      <c r="S241" s="22">
        <v>0</v>
      </c>
      <c r="T241" s="22">
        <v>172120</v>
      </c>
      <c r="U241" s="22">
        <v>20747</v>
      </c>
      <c r="V241" s="22">
        <v>0</v>
      </c>
      <c r="W241" s="22">
        <v>3914</v>
      </c>
      <c r="X241" s="22">
        <v>56676</v>
      </c>
      <c r="Y241" s="22">
        <v>0</v>
      </c>
      <c r="Z241" s="22">
        <v>0</v>
      </c>
      <c r="AA241" s="22">
        <v>0</v>
      </c>
      <c r="AB241" s="22">
        <v>0</v>
      </c>
      <c r="AC241" s="22">
        <v>81337</v>
      </c>
      <c r="AD241" s="22">
        <v>5309</v>
      </c>
      <c r="AE241" s="22">
        <v>12620</v>
      </c>
      <c r="AF241" s="22">
        <v>0</v>
      </c>
      <c r="AG241" s="22">
        <v>9872</v>
      </c>
      <c r="AH241" s="22">
        <v>1869</v>
      </c>
      <c r="AI241" s="22">
        <v>111007</v>
      </c>
      <c r="AJ241" s="22">
        <v>0</v>
      </c>
      <c r="AK241" s="22">
        <v>0</v>
      </c>
      <c r="AL241" s="22">
        <v>0</v>
      </c>
    </row>
    <row r="242" spans="1:38" x14ac:dyDescent="0.25">
      <c r="A242" s="22" t="s">
        <v>120</v>
      </c>
      <c r="B242" s="22" t="s">
        <v>511</v>
      </c>
      <c r="C242" s="22" t="s">
        <v>602</v>
      </c>
      <c r="D242" s="22" t="s">
        <v>603</v>
      </c>
      <c r="E242" s="22">
        <v>0</v>
      </c>
      <c r="F242" s="22">
        <v>0</v>
      </c>
      <c r="G242" s="22">
        <v>0</v>
      </c>
      <c r="H242" s="22">
        <v>491050</v>
      </c>
      <c r="I242" s="22">
        <v>189005</v>
      </c>
      <c r="J242" s="22">
        <v>0</v>
      </c>
      <c r="K242" s="22">
        <v>0</v>
      </c>
      <c r="L242" s="22">
        <v>0</v>
      </c>
      <c r="M242" s="22">
        <v>680055</v>
      </c>
      <c r="N242" s="22">
        <v>0</v>
      </c>
      <c r="O242" s="22">
        <v>15394</v>
      </c>
      <c r="P242" s="22">
        <v>18997</v>
      </c>
      <c r="Q242" s="22">
        <v>2700</v>
      </c>
      <c r="R242" s="22">
        <v>20293</v>
      </c>
      <c r="S242" s="22">
        <v>0</v>
      </c>
      <c r="T242" s="22">
        <v>737439</v>
      </c>
      <c r="U242" s="22">
        <v>65438</v>
      </c>
      <c r="V242" s="22">
        <v>0</v>
      </c>
      <c r="W242" s="22">
        <v>16430</v>
      </c>
      <c r="X242" s="22">
        <v>24270</v>
      </c>
      <c r="Y242" s="22">
        <v>6269</v>
      </c>
      <c r="Z242" s="22">
        <v>0</v>
      </c>
      <c r="AA242" s="22">
        <v>0</v>
      </c>
      <c r="AB242" s="22">
        <v>0</v>
      </c>
      <c r="AC242" s="22">
        <v>112407</v>
      </c>
      <c r="AD242" s="22">
        <v>12828</v>
      </c>
      <c r="AE242" s="22">
        <v>4094</v>
      </c>
      <c r="AF242" s="22">
        <v>0</v>
      </c>
      <c r="AG242" s="22">
        <v>1856</v>
      </c>
      <c r="AH242" s="22">
        <v>1500</v>
      </c>
      <c r="AI242" s="22">
        <v>132685</v>
      </c>
      <c r="AJ242" s="22">
        <v>0</v>
      </c>
      <c r="AK242" s="22">
        <v>0</v>
      </c>
      <c r="AL242" s="22">
        <v>0</v>
      </c>
    </row>
    <row r="243" spans="1:38" x14ac:dyDescent="0.25">
      <c r="A243" s="22" t="s">
        <v>120</v>
      </c>
      <c r="B243" s="22" t="s">
        <v>511</v>
      </c>
      <c r="C243" s="22" t="s">
        <v>604</v>
      </c>
      <c r="D243" s="22" t="s">
        <v>605</v>
      </c>
      <c r="E243" s="22">
        <v>455348</v>
      </c>
      <c r="F243" s="22">
        <v>0</v>
      </c>
      <c r="G243" s="22">
        <v>164649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619997</v>
      </c>
      <c r="N243" s="22">
        <v>0</v>
      </c>
      <c r="O243" s="22">
        <v>0</v>
      </c>
      <c r="P243" s="22">
        <v>16000</v>
      </c>
      <c r="Q243" s="22">
        <v>0</v>
      </c>
      <c r="R243" s="22">
        <v>0</v>
      </c>
      <c r="S243" s="22">
        <v>150000</v>
      </c>
      <c r="T243" s="22">
        <v>785997</v>
      </c>
      <c r="U243" s="22">
        <v>48309</v>
      </c>
      <c r="V243" s="22">
        <v>0</v>
      </c>
      <c r="W243" s="22">
        <v>55307</v>
      </c>
      <c r="X243" s="22">
        <v>17247</v>
      </c>
      <c r="Y243" s="22">
        <v>0</v>
      </c>
      <c r="Z243" s="22">
        <v>0</v>
      </c>
      <c r="AA243" s="22">
        <v>0</v>
      </c>
      <c r="AB243" s="22">
        <v>0</v>
      </c>
      <c r="AC243" s="22">
        <v>120863</v>
      </c>
      <c r="AD243" s="22">
        <v>19105</v>
      </c>
      <c r="AE243" s="22">
        <v>6427</v>
      </c>
      <c r="AF243" s="22">
        <v>0</v>
      </c>
      <c r="AG243" s="22">
        <v>2633</v>
      </c>
      <c r="AH243" s="22">
        <v>8175</v>
      </c>
      <c r="AI243" s="22">
        <v>157203</v>
      </c>
      <c r="AJ243" s="22">
        <v>0</v>
      </c>
      <c r="AK243" s="22">
        <v>0</v>
      </c>
      <c r="AL243" s="22">
        <v>0</v>
      </c>
    </row>
    <row r="244" spans="1:38" x14ac:dyDescent="0.25">
      <c r="A244" s="22" t="s">
        <v>120</v>
      </c>
      <c r="B244" s="22" t="s">
        <v>511</v>
      </c>
      <c r="C244" s="22" t="s">
        <v>606</v>
      </c>
      <c r="D244" s="22" t="s">
        <v>607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126578</v>
      </c>
      <c r="Q244" s="22">
        <v>0</v>
      </c>
      <c r="R244" s="22">
        <v>0</v>
      </c>
      <c r="S244" s="22">
        <v>0</v>
      </c>
      <c r="T244" s="22">
        <v>126578</v>
      </c>
      <c r="U244" s="22">
        <v>38058</v>
      </c>
      <c r="V244" s="22">
        <v>0</v>
      </c>
      <c r="W244" s="22">
        <v>30124</v>
      </c>
      <c r="X244" s="22">
        <v>43976</v>
      </c>
      <c r="Y244" s="22">
        <v>0</v>
      </c>
      <c r="Z244" s="22">
        <v>0</v>
      </c>
      <c r="AA244" s="22">
        <v>0</v>
      </c>
      <c r="AB244" s="22">
        <v>0</v>
      </c>
      <c r="AC244" s="22">
        <v>112158</v>
      </c>
      <c r="AD244" s="22">
        <v>15530</v>
      </c>
      <c r="AE244" s="22">
        <v>10819</v>
      </c>
      <c r="AF244" s="22">
        <v>0</v>
      </c>
      <c r="AG244" s="22">
        <v>0</v>
      </c>
      <c r="AH244" s="22">
        <v>0</v>
      </c>
      <c r="AI244" s="22">
        <v>138507</v>
      </c>
      <c r="AJ244" s="22">
        <v>0</v>
      </c>
      <c r="AK244" s="22">
        <v>0</v>
      </c>
      <c r="AL244" s="22">
        <v>0</v>
      </c>
    </row>
    <row r="245" spans="1:38" x14ac:dyDescent="0.25">
      <c r="A245" s="22" t="s">
        <v>120</v>
      </c>
      <c r="B245" s="22" t="s">
        <v>511</v>
      </c>
      <c r="C245" s="22" t="s">
        <v>608</v>
      </c>
      <c r="D245" s="22" t="s">
        <v>609</v>
      </c>
      <c r="E245" s="22">
        <v>5645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5645</v>
      </c>
      <c r="N245" s="22">
        <v>0</v>
      </c>
      <c r="O245" s="22">
        <v>5884</v>
      </c>
      <c r="P245" s="22">
        <v>0</v>
      </c>
      <c r="Q245" s="22">
        <v>0</v>
      </c>
      <c r="R245" s="22">
        <v>0</v>
      </c>
      <c r="S245" s="22">
        <v>0</v>
      </c>
      <c r="T245" s="22">
        <v>11529</v>
      </c>
      <c r="U245" s="22">
        <v>8668</v>
      </c>
      <c r="V245" s="22">
        <v>0</v>
      </c>
      <c r="W245" s="22">
        <v>3113</v>
      </c>
      <c r="X245" s="22">
        <v>6091</v>
      </c>
      <c r="Y245" s="22">
        <v>0</v>
      </c>
      <c r="Z245" s="22">
        <v>0</v>
      </c>
      <c r="AA245" s="22">
        <v>0</v>
      </c>
      <c r="AB245" s="22">
        <v>0</v>
      </c>
      <c r="AC245" s="22">
        <v>17872</v>
      </c>
      <c r="AD245" s="22">
        <v>3952</v>
      </c>
      <c r="AE245" s="22">
        <v>1226</v>
      </c>
      <c r="AF245" s="22">
        <v>0</v>
      </c>
      <c r="AG245" s="22">
        <v>0</v>
      </c>
      <c r="AH245" s="22">
        <v>2500</v>
      </c>
      <c r="AI245" s="22">
        <v>25550</v>
      </c>
      <c r="AJ245" s="22">
        <v>0</v>
      </c>
      <c r="AK245" s="22">
        <v>0</v>
      </c>
      <c r="AL245" s="22">
        <v>0</v>
      </c>
    </row>
    <row r="246" spans="1:38" x14ac:dyDescent="0.25">
      <c r="A246" s="22" t="s">
        <v>120</v>
      </c>
      <c r="B246" s="22" t="s">
        <v>511</v>
      </c>
      <c r="C246" s="22" t="s">
        <v>610</v>
      </c>
      <c r="D246" s="22" t="s">
        <v>611</v>
      </c>
      <c r="E246" s="22">
        <v>0</v>
      </c>
      <c r="F246" s="22">
        <v>0</v>
      </c>
      <c r="G246" s="22">
        <v>0</v>
      </c>
      <c r="H246" s="22">
        <v>107299</v>
      </c>
      <c r="I246" s="22">
        <v>0</v>
      </c>
      <c r="J246" s="22">
        <v>0</v>
      </c>
      <c r="K246" s="22">
        <v>0</v>
      </c>
      <c r="L246" s="22">
        <v>0</v>
      </c>
      <c r="M246" s="22">
        <v>107299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107299</v>
      </c>
      <c r="U246" s="22">
        <v>9908</v>
      </c>
      <c r="V246" s="22">
        <v>0</v>
      </c>
      <c r="W246" s="22">
        <v>2729</v>
      </c>
      <c r="X246" s="22">
        <v>1730</v>
      </c>
      <c r="Y246" s="22">
        <v>0</v>
      </c>
      <c r="Z246" s="22">
        <v>0</v>
      </c>
      <c r="AA246" s="22">
        <v>0</v>
      </c>
      <c r="AB246" s="22">
        <v>870</v>
      </c>
      <c r="AC246" s="22">
        <v>15237</v>
      </c>
      <c r="AD246" s="22">
        <v>37718</v>
      </c>
      <c r="AE246" s="22">
        <v>9946</v>
      </c>
      <c r="AF246" s="22">
        <v>0</v>
      </c>
      <c r="AG246" s="22">
        <v>0</v>
      </c>
      <c r="AH246" s="22">
        <v>2115</v>
      </c>
      <c r="AI246" s="22">
        <v>65016</v>
      </c>
      <c r="AJ246" s="22">
        <v>0</v>
      </c>
      <c r="AK246" s="22">
        <v>0</v>
      </c>
      <c r="AL246" s="22">
        <v>0</v>
      </c>
    </row>
    <row r="247" spans="1:38" x14ac:dyDescent="0.25">
      <c r="A247" s="22" t="s">
        <v>120</v>
      </c>
      <c r="B247" s="22" t="s">
        <v>511</v>
      </c>
      <c r="C247" s="22" t="s">
        <v>612</v>
      </c>
      <c r="D247" s="22" t="s">
        <v>613</v>
      </c>
      <c r="E247" s="22">
        <v>54099</v>
      </c>
      <c r="F247" s="22">
        <v>0</v>
      </c>
      <c r="G247" s="22">
        <v>271353</v>
      </c>
      <c r="H247" s="22">
        <v>8914</v>
      </c>
      <c r="I247" s="22">
        <v>0</v>
      </c>
      <c r="J247" s="22">
        <v>0</v>
      </c>
      <c r="K247" s="22">
        <v>0</v>
      </c>
      <c r="L247" s="22">
        <v>0</v>
      </c>
      <c r="M247" s="22">
        <v>334366</v>
      </c>
      <c r="N247" s="22">
        <v>0</v>
      </c>
      <c r="O247" s="22">
        <v>0</v>
      </c>
      <c r="P247" s="22">
        <v>26765</v>
      </c>
      <c r="Q247" s="22">
        <v>0</v>
      </c>
      <c r="R247" s="22">
        <v>0</v>
      </c>
      <c r="S247" s="22">
        <v>0</v>
      </c>
      <c r="T247" s="22">
        <v>361131</v>
      </c>
      <c r="U247" s="22">
        <v>46931</v>
      </c>
      <c r="V247" s="22">
        <v>0</v>
      </c>
      <c r="W247" s="22">
        <v>15908</v>
      </c>
      <c r="X247" s="22">
        <v>6978</v>
      </c>
      <c r="Y247" s="22">
        <v>0</v>
      </c>
      <c r="Z247" s="22">
        <v>0</v>
      </c>
      <c r="AA247" s="22">
        <v>0</v>
      </c>
      <c r="AB247" s="22">
        <v>1334</v>
      </c>
      <c r="AC247" s="22">
        <v>71151</v>
      </c>
      <c r="AD247" s="22">
        <v>14763</v>
      </c>
      <c r="AE247" s="22">
        <v>14512</v>
      </c>
      <c r="AF247" s="22">
        <v>0</v>
      </c>
      <c r="AG247" s="22">
        <v>394</v>
      </c>
      <c r="AH247" s="22">
        <v>883</v>
      </c>
      <c r="AI247" s="22">
        <v>101703</v>
      </c>
      <c r="AJ247" s="22">
        <v>0</v>
      </c>
      <c r="AK247" s="22">
        <v>0</v>
      </c>
      <c r="AL247" s="22">
        <v>0</v>
      </c>
    </row>
    <row r="248" spans="1:38" x14ac:dyDescent="0.25">
      <c r="A248" s="22" t="s">
        <v>120</v>
      </c>
      <c r="B248" s="22" t="s">
        <v>511</v>
      </c>
      <c r="C248" s="22" t="s">
        <v>614</v>
      </c>
      <c r="D248" s="22" t="s">
        <v>615</v>
      </c>
      <c r="E248" s="22">
        <v>20500</v>
      </c>
      <c r="F248" s="22"/>
      <c r="G248" s="22"/>
      <c r="H248" s="22"/>
      <c r="I248" s="22"/>
      <c r="J248" s="22"/>
      <c r="K248" s="22"/>
      <c r="L248" s="22"/>
      <c r="M248" s="22">
        <v>20500</v>
      </c>
      <c r="N248" s="22"/>
      <c r="O248" s="22"/>
      <c r="P248" s="22">
        <v>26255</v>
      </c>
      <c r="Q248" s="22"/>
      <c r="R248" s="22"/>
      <c r="S248" s="22">
        <v>17000</v>
      </c>
      <c r="T248" s="22">
        <v>63755</v>
      </c>
      <c r="U248" s="22">
        <v>59653</v>
      </c>
      <c r="V248" s="22"/>
      <c r="W248" s="22">
        <v>30327</v>
      </c>
      <c r="X248" s="22">
        <v>9200</v>
      </c>
      <c r="Y248" s="22">
        <v>372</v>
      </c>
      <c r="Z248" s="22"/>
      <c r="AA248" s="22"/>
      <c r="AB248" s="22"/>
      <c r="AC248" s="22">
        <v>99552</v>
      </c>
      <c r="AD248" s="22">
        <v>7269</v>
      </c>
      <c r="AE248" s="22">
        <v>43311</v>
      </c>
      <c r="AF248" s="22">
        <v>1486</v>
      </c>
      <c r="AG248" s="22">
        <v>990</v>
      </c>
      <c r="AH248" s="22"/>
      <c r="AI248" s="22">
        <v>152608</v>
      </c>
      <c r="AJ248" s="22"/>
      <c r="AK248" s="22"/>
      <c r="AL248" s="22"/>
    </row>
    <row r="249" spans="1:38" x14ac:dyDescent="0.25">
      <c r="A249" s="22" t="s">
        <v>120</v>
      </c>
      <c r="B249" s="22" t="s">
        <v>511</v>
      </c>
      <c r="C249" s="22" t="s">
        <v>616</v>
      </c>
      <c r="D249" s="22" t="s">
        <v>617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11654</v>
      </c>
      <c r="Q249" s="22">
        <v>0</v>
      </c>
      <c r="R249" s="22">
        <v>0</v>
      </c>
      <c r="S249" s="22">
        <v>0</v>
      </c>
      <c r="T249" s="22">
        <v>11654</v>
      </c>
      <c r="U249" s="22">
        <v>21320</v>
      </c>
      <c r="V249" s="22">
        <v>0</v>
      </c>
      <c r="W249" s="22">
        <v>12671</v>
      </c>
      <c r="X249" s="22">
        <v>8546</v>
      </c>
      <c r="Y249" s="22">
        <v>0</v>
      </c>
      <c r="Z249" s="22">
        <v>0</v>
      </c>
      <c r="AA249" s="22">
        <v>0</v>
      </c>
      <c r="AB249" s="22">
        <v>0</v>
      </c>
      <c r="AC249" s="22">
        <v>42537</v>
      </c>
      <c r="AD249" s="22">
        <v>2689</v>
      </c>
      <c r="AE249" s="22">
        <v>6387</v>
      </c>
      <c r="AF249" s="22">
        <v>0</v>
      </c>
      <c r="AG249" s="22">
        <v>1836</v>
      </c>
      <c r="AH249" s="22">
        <v>4070</v>
      </c>
      <c r="AI249" s="22">
        <v>57519</v>
      </c>
      <c r="AJ249" s="22">
        <v>0</v>
      </c>
      <c r="AK249" s="22">
        <v>0</v>
      </c>
      <c r="AL249" s="22">
        <v>0</v>
      </c>
    </row>
    <row r="250" spans="1:38" x14ac:dyDescent="0.25">
      <c r="A250" s="22" t="s">
        <v>120</v>
      </c>
      <c r="B250" s="22" t="s">
        <v>511</v>
      </c>
      <c r="C250" s="22" t="s">
        <v>618</v>
      </c>
      <c r="D250" s="22" t="s">
        <v>619</v>
      </c>
      <c r="E250" s="22">
        <v>16646</v>
      </c>
      <c r="F250" s="22">
        <v>0</v>
      </c>
      <c r="G250" s="22">
        <v>37258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53904</v>
      </c>
      <c r="N250" s="22">
        <v>0</v>
      </c>
      <c r="O250" s="22">
        <v>0</v>
      </c>
      <c r="P250" s="22">
        <v>22551</v>
      </c>
      <c r="Q250" s="22">
        <v>0</v>
      </c>
      <c r="R250" s="22">
        <v>0</v>
      </c>
      <c r="S250" s="22">
        <v>0</v>
      </c>
      <c r="T250" s="22">
        <v>76455</v>
      </c>
      <c r="U250" s="22">
        <v>2513</v>
      </c>
      <c r="V250" s="22">
        <v>0</v>
      </c>
      <c r="W250" s="22">
        <v>3789</v>
      </c>
      <c r="X250" s="22">
        <v>10484</v>
      </c>
      <c r="Y250" s="22">
        <v>0</v>
      </c>
      <c r="Z250" s="22">
        <v>0</v>
      </c>
      <c r="AA250" s="22">
        <v>0</v>
      </c>
      <c r="AB250" s="22">
        <v>0</v>
      </c>
      <c r="AC250" s="22">
        <v>16786</v>
      </c>
      <c r="AD250" s="22">
        <v>1937</v>
      </c>
      <c r="AE250" s="22">
        <v>9738</v>
      </c>
      <c r="AF250" s="22">
        <v>0</v>
      </c>
      <c r="AG250" s="22">
        <v>0</v>
      </c>
      <c r="AH250" s="22">
        <v>826</v>
      </c>
      <c r="AI250" s="22">
        <v>29287</v>
      </c>
      <c r="AJ250" s="22">
        <v>0</v>
      </c>
      <c r="AK250" s="22">
        <v>0</v>
      </c>
      <c r="AL250" s="22">
        <v>0</v>
      </c>
    </row>
    <row r="251" spans="1:38" x14ac:dyDescent="0.25">
      <c r="A251" s="22" t="s">
        <v>120</v>
      </c>
      <c r="B251" s="22" t="s">
        <v>511</v>
      </c>
      <c r="C251" s="22" t="s">
        <v>620</v>
      </c>
      <c r="D251" s="22" t="s">
        <v>621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47743</v>
      </c>
      <c r="P251" s="22">
        <v>24625</v>
      </c>
      <c r="Q251" s="22">
        <v>0</v>
      </c>
      <c r="R251" s="22">
        <v>112880</v>
      </c>
      <c r="S251" s="22">
        <v>0</v>
      </c>
      <c r="T251" s="22">
        <v>185248</v>
      </c>
      <c r="U251" s="22">
        <v>26201</v>
      </c>
      <c r="V251" s="22">
        <v>0</v>
      </c>
      <c r="W251" s="22">
        <v>39616</v>
      </c>
      <c r="X251" s="22">
        <v>0</v>
      </c>
      <c r="Y251" s="22">
        <v>11506</v>
      </c>
      <c r="Z251" s="22">
        <v>0</v>
      </c>
      <c r="AA251" s="22">
        <v>0</v>
      </c>
      <c r="AB251" s="22">
        <v>0</v>
      </c>
      <c r="AC251" s="22">
        <v>77323</v>
      </c>
      <c r="AD251" s="22">
        <v>55013</v>
      </c>
      <c r="AE251" s="22">
        <v>50862</v>
      </c>
      <c r="AF251" s="22">
        <v>0</v>
      </c>
      <c r="AG251" s="22">
        <v>19168</v>
      </c>
      <c r="AH251" s="22">
        <v>2674</v>
      </c>
      <c r="AI251" s="22">
        <v>205040</v>
      </c>
      <c r="AJ251" s="22">
        <v>0</v>
      </c>
      <c r="AK251" s="22">
        <v>0</v>
      </c>
      <c r="AL251" s="22">
        <v>0</v>
      </c>
    </row>
    <row r="252" spans="1:38" x14ac:dyDescent="0.25">
      <c r="A252" s="22" t="s">
        <v>120</v>
      </c>
      <c r="B252" s="22" t="s">
        <v>511</v>
      </c>
      <c r="C252" s="22" t="s">
        <v>622</v>
      </c>
      <c r="D252" s="22" t="s">
        <v>623</v>
      </c>
      <c r="E252" s="22">
        <v>0</v>
      </c>
      <c r="F252" s="22">
        <v>0</v>
      </c>
      <c r="G252" s="22">
        <v>0</v>
      </c>
      <c r="H252" s="22">
        <v>189627</v>
      </c>
      <c r="I252" s="22">
        <v>0</v>
      </c>
      <c r="J252" s="22">
        <v>0</v>
      </c>
      <c r="K252" s="22">
        <v>0</v>
      </c>
      <c r="L252" s="22">
        <v>0</v>
      </c>
      <c r="M252" s="22">
        <v>189627</v>
      </c>
      <c r="N252" s="22">
        <v>0</v>
      </c>
      <c r="O252" s="22">
        <v>223983</v>
      </c>
      <c r="P252" s="22">
        <v>0</v>
      </c>
      <c r="Q252" s="22">
        <v>15000</v>
      </c>
      <c r="R252" s="22">
        <v>2800</v>
      </c>
      <c r="S252" s="22">
        <v>0</v>
      </c>
      <c r="T252" s="22">
        <v>431410</v>
      </c>
      <c r="U252" s="22">
        <v>71504</v>
      </c>
      <c r="V252" s="22">
        <v>0</v>
      </c>
      <c r="W252" s="22">
        <v>0</v>
      </c>
      <c r="X252" s="22">
        <v>19861</v>
      </c>
      <c r="Y252" s="22">
        <v>0</v>
      </c>
      <c r="Z252" s="22">
        <v>0</v>
      </c>
      <c r="AA252" s="22">
        <v>0</v>
      </c>
      <c r="AB252" s="22">
        <v>0</v>
      </c>
      <c r="AC252" s="22">
        <v>91365</v>
      </c>
      <c r="AD252" s="22">
        <v>12515</v>
      </c>
      <c r="AE252" s="22">
        <v>10637</v>
      </c>
      <c r="AF252" s="22">
        <v>0</v>
      </c>
      <c r="AG252" s="22">
        <v>2149</v>
      </c>
      <c r="AH252" s="22">
        <v>4220</v>
      </c>
      <c r="AI252" s="22">
        <v>120886</v>
      </c>
      <c r="AJ252" s="22">
        <v>0</v>
      </c>
      <c r="AK252" s="22">
        <v>0</v>
      </c>
      <c r="AL252" s="22">
        <v>0</v>
      </c>
    </row>
    <row r="253" spans="1:38" x14ac:dyDescent="0.25">
      <c r="A253" s="22" t="s">
        <v>120</v>
      </c>
      <c r="B253" s="22" t="s">
        <v>511</v>
      </c>
      <c r="C253" s="22" t="s">
        <v>624</v>
      </c>
      <c r="D253" s="22" t="s">
        <v>625</v>
      </c>
      <c r="E253" s="22">
        <v>244270</v>
      </c>
      <c r="F253" s="22">
        <v>0</v>
      </c>
      <c r="G253" s="22">
        <v>1435</v>
      </c>
      <c r="H253" s="22">
        <v>9382</v>
      </c>
      <c r="I253" s="22">
        <v>0</v>
      </c>
      <c r="J253" s="22">
        <v>0</v>
      </c>
      <c r="K253" s="22">
        <v>0</v>
      </c>
      <c r="L253" s="22">
        <v>0</v>
      </c>
      <c r="M253" s="22">
        <v>255087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249798</v>
      </c>
      <c r="T253" s="22">
        <v>504885</v>
      </c>
      <c r="U253" s="22">
        <v>25657</v>
      </c>
      <c r="V253" s="22">
        <v>0</v>
      </c>
      <c r="W253" s="22">
        <v>33892</v>
      </c>
      <c r="X253" s="22">
        <v>15061</v>
      </c>
      <c r="Y253" s="22">
        <v>0</v>
      </c>
      <c r="Z253" s="22">
        <v>0</v>
      </c>
      <c r="AA253" s="22">
        <v>0</v>
      </c>
      <c r="AB253" s="22">
        <v>0</v>
      </c>
      <c r="AC253" s="22">
        <v>74610</v>
      </c>
      <c r="AD253" s="22">
        <v>3064</v>
      </c>
      <c r="AE253" s="22">
        <v>2601</v>
      </c>
      <c r="AF253" s="22">
        <v>0</v>
      </c>
      <c r="AG253" s="22">
        <v>258</v>
      </c>
      <c r="AH253" s="22">
        <v>9762</v>
      </c>
      <c r="AI253" s="22">
        <v>90295</v>
      </c>
      <c r="AJ253" s="22">
        <v>0</v>
      </c>
      <c r="AK253" s="22">
        <v>0</v>
      </c>
      <c r="AL253" s="22">
        <v>0</v>
      </c>
    </row>
    <row r="254" spans="1:38" x14ac:dyDescent="0.25">
      <c r="A254" s="22" t="s">
        <v>120</v>
      </c>
      <c r="B254" s="22" t="s">
        <v>511</v>
      </c>
      <c r="C254" s="22" t="s">
        <v>626</v>
      </c>
      <c r="D254" s="22" t="s">
        <v>627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3686</v>
      </c>
      <c r="Q254" s="22">
        <v>0</v>
      </c>
      <c r="R254" s="22">
        <v>0</v>
      </c>
      <c r="S254" s="22">
        <v>0</v>
      </c>
      <c r="T254" s="22">
        <v>3686</v>
      </c>
      <c r="U254" s="22">
        <v>37307</v>
      </c>
      <c r="V254" s="22">
        <v>0</v>
      </c>
      <c r="W254" s="22">
        <v>6937</v>
      </c>
      <c r="X254" s="22">
        <v>33520</v>
      </c>
      <c r="Y254" s="22">
        <v>0</v>
      </c>
      <c r="Z254" s="22">
        <v>0</v>
      </c>
      <c r="AA254" s="22">
        <v>0</v>
      </c>
      <c r="AB254" s="22">
        <v>0</v>
      </c>
      <c r="AC254" s="22">
        <v>77764</v>
      </c>
      <c r="AD254" s="22">
        <v>13747</v>
      </c>
      <c r="AE254" s="22">
        <v>1351</v>
      </c>
      <c r="AF254" s="22">
        <v>0</v>
      </c>
      <c r="AG254" s="22">
        <v>0</v>
      </c>
      <c r="AH254" s="22">
        <v>12739</v>
      </c>
      <c r="AI254" s="22">
        <v>105601</v>
      </c>
      <c r="AJ254" s="22">
        <v>0</v>
      </c>
      <c r="AK254" s="22">
        <v>0</v>
      </c>
      <c r="AL254" s="22">
        <v>0</v>
      </c>
    </row>
    <row r="255" spans="1:38" x14ac:dyDescent="0.25">
      <c r="A255" s="22" t="s">
        <v>120</v>
      </c>
      <c r="B255" s="22" t="s">
        <v>511</v>
      </c>
      <c r="C255" s="22" t="s">
        <v>628</v>
      </c>
      <c r="D255" s="22" t="s">
        <v>629</v>
      </c>
      <c r="E255" s="22">
        <v>0</v>
      </c>
      <c r="F255" s="22">
        <v>0</v>
      </c>
      <c r="G255" s="22">
        <v>135929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135929</v>
      </c>
      <c r="N255" s="22">
        <v>0</v>
      </c>
      <c r="O255" s="22">
        <v>0</v>
      </c>
      <c r="P255" s="22">
        <v>123120</v>
      </c>
      <c r="Q255" s="22">
        <v>0</v>
      </c>
      <c r="R255" s="22">
        <v>0</v>
      </c>
      <c r="S255" s="22">
        <v>0</v>
      </c>
      <c r="T255" s="22">
        <v>259049</v>
      </c>
      <c r="U255" s="22">
        <v>52669</v>
      </c>
      <c r="V255" s="22">
        <v>0</v>
      </c>
      <c r="W255" s="22">
        <v>32747</v>
      </c>
      <c r="X255" s="22">
        <v>607</v>
      </c>
      <c r="Y255" s="22">
        <v>0</v>
      </c>
      <c r="Z255" s="22">
        <v>0</v>
      </c>
      <c r="AA255" s="22">
        <v>0</v>
      </c>
      <c r="AB255" s="22">
        <v>0</v>
      </c>
      <c r="AC255" s="22">
        <v>86023</v>
      </c>
      <c r="AD255" s="22">
        <v>15490</v>
      </c>
      <c r="AE255" s="22">
        <v>28038</v>
      </c>
      <c r="AF255" s="22">
        <v>0</v>
      </c>
      <c r="AG255" s="22">
        <v>13029</v>
      </c>
      <c r="AH255" s="22">
        <v>6270</v>
      </c>
      <c r="AI255" s="22">
        <v>148850</v>
      </c>
      <c r="AJ255" s="22">
        <v>0</v>
      </c>
      <c r="AK255" s="22">
        <v>0</v>
      </c>
      <c r="AL255" s="22">
        <v>0</v>
      </c>
    </row>
    <row r="256" spans="1:38" x14ac:dyDescent="0.25">
      <c r="A256" s="22" t="s">
        <v>120</v>
      </c>
      <c r="B256" s="22" t="s">
        <v>511</v>
      </c>
      <c r="C256" s="22" t="s">
        <v>630</v>
      </c>
      <c r="D256" s="22" t="s">
        <v>631</v>
      </c>
      <c r="E256" s="22">
        <v>0</v>
      </c>
      <c r="F256" s="22">
        <v>0</v>
      </c>
      <c r="G256" s="22">
        <v>55103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55103</v>
      </c>
      <c r="N256" s="22">
        <v>0</v>
      </c>
      <c r="O256" s="22">
        <v>0</v>
      </c>
      <c r="P256" s="22">
        <v>20136</v>
      </c>
      <c r="Q256" s="22">
        <v>0</v>
      </c>
      <c r="R256" s="22">
        <v>0</v>
      </c>
      <c r="S256" s="22">
        <v>0</v>
      </c>
      <c r="T256" s="22">
        <v>75239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</row>
    <row r="257" spans="1:38" x14ac:dyDescent="0.25">
      <c r="A257" s="22" t="s">
        <v>120</v>
      </c>
      <c r="B257" s="22" t="s">
        <v>511</v>
      </c>
      <c r="C257" s="22" t="s">
        <v>632</v>
      </c>
      <c r="D257" s="22" t="s">
        <v>633</v>
      </c>
      <c r="E257" s="22">
        <v>0</v>
      </c>
      <c r="F257" s="22">
        <v>0</v>
      </c>
      <c r="G257" s="22">
        <v>584</v>
      </c>
      <c r="H257" s="22">
        <v>584</v>
      </c>
      <c r="I257" s="22">
        <v>0</v>
      </c>
      <c r="J257" s="22">
        <v>0</v>
      </c>
      <c r="K257" s="22">
        <v>0</v>
      </c>
      <c r="L257" s="22">
        <v>0</v>
      </c>
      <c r="M257" s="22">
        <v>1168</v>
      </c>
      <c r="N257" s="22">
        <v>0</v>
      </c>
      <c r="O257" s="22">
        <v>686668</v>
      </c>
      <c r="P257" s="22">
        <v>69610</v>
      </c>
      <c r="Q257" s="22">
        <v>0</v>
      </c>
      <c r="R257" s="22">
        <v>0</v>
      </c>
      <c r="S257" s="22">
        <v>6250</v>
      </c>
      <c r="T257" s="22">
        <v>763696</v>
      </c>
      <c r="U257" s="22">
        <v>82787</v>
      </c>
      <c r="V257" s="22">
        <v>0</v>
      </c>
      <c r="W257" s="22">
        <v>23873</v>
      </c>
      <c r="X257" s="22">
        <v>14078</v>
      </c>
      <c r="Y257" s="22">
        <v>1114</v>
      </c>
      <c r="Z257" s="22">
        <v>0</v>
      </c>
      <c r="AA257" s="22">
        <v>0</v>
      </c>
      <c r="AB257" s="22">
        <v>0</v>
      </c>
      <c r="AC257" s="22">
        <v>121852</v>
      </c>
      <c r="AD257" s="22">
        <v>13859</v>
      </c>
      <c r="AE257" s="22">
        <v>10737</v>
      </c>
      <c r="AF257" s="22">
        <v>0</v>
      </c>
      <c r="AG257" s="22">
        <v>462</v>
      </c>
      <c r="AH257" s="22">
        <v>4315</v>
      </c>
      <c r="AI257" s="22">
        <v>151225</v>
      </c>
      <c r="AJ257" s="22">
        <v>0</v>
      </c>
      <c r="AK257" s="22">
        <v>0</v>
      </c>
      <c r="AL257" s="22">
        <v>0</v>
      </c>
    </row>
    <row r="258" spans="1:38" x14ac:dyDescent="0.25">
      <c r="A258" s="22" t="s">
        <v>120</v>
      </c>
      <c r="B258" s="22" t="s">
        <v>511</v>
      </c>
      <c r="C258" s="22" t="s">
        <v>634</v>
      </c>
      <c r="D258" s="22" t="s">
        <v>635</v>
      </c>
      <c r="E258" s="22">
        <v>0</v>
      </c>
      <c r="F258" s="22">
        <v>0</v>
      </c>
      <c r="G258" s="22">
        <v>55524</v>
      </c>
      <c r="H258" s="22">
        <v>14745</v>
      </c>
      <c r="I258" s="22">
        <v>0</v>
      </c>
      <c r="J258" s="22">
        <v>0</v>
      </c>
      <c r="K258" s="22">
        <v>0</v>
      </c>
      <c r="L258" s="22">
        <v>0</v>
      </c>
      <c r="M258" s="22">
        <v>70269</v>
      </c>
      <c r="N258" s="22">
        <v>51044</v>
      </c>
      <c r="O258" s="22">
        <v>73417</v>
      </c>
      <c r="P258" s="22">
        <v>149821</v>
      </c>
      <c r="Q258" s="22">
        <v>126543</v>
      </c>
      <c r="R258" s="22">
        <v>38212</v>
      </c>
      <c r="S258" s="22">
        <v>0</v>
      </c>
      <c r="T258" s="22">
        <v>509306</v>
      </c>
      <c r="U258" s="22">
        <v>42407</v>
      </c>
      <c r="V258" s="22">
        <v>0</v>
      </c>
      <c r="W258" s="22">
        <v>2760</v>
      </c>
      <c r="X258" s="22">
        <v>19765</v>
      </c>
      <c r="Y258" s="22">
        <v>0</v>
      </c>
      <c r="Z258" s="22">
        <v>0</v>
      </c>
      <c r="AA258" s="22">
        <v>0</v>
      </c>
      <c r="AB258" s="22">
        <v>0</v>
      </c>
      <c r="AC258" s="22">
        <v>64932</v>
      </c>
      <c r="AD258" s="22">
        <v>38494</v>
      </c>
      <c r="AE258" s="22">
        <v>18457</v>
      </c>
      <c r="AF258" s="22">
        <v>0</v>
      </c>
      <c r="AG258" s="22">
        <v>11341</v>
      </c>
      <c r="AH258" s="22">
        <v>3633</v>
      </c>
      <c r="AI258" s="22">
        <v>136857</v>
      </c>
      <c r="AJ258" s="22">
        <v>0</v>
      </c>
      <c r="AK258" s="22">
        <v>0</v>
      </c>
      <c r="AL258" s="22">
        <v>0</v>
      </c>
    </row>
    <row r="259" spans="1:38" x14ac:dyDescent="0.25">
      <c r="A259" s="22" t="s">
        <v>120</v>
      </c>
      <c r="B259" s="22" t="s">
        <v>511</v>
      </c>
      <c r="C259" s="22" t="s">
        <v>636</v>
      </c>
      <c r="D259" s="22" t="s">
        <v>637</v>
      </c>
      <c r="E259" s="22">
        <v>476837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476837</v>
      </c>
      <c r="N259" s="22">
        <v>0</v>
      </c>
      <c r="O259" s="22">
        <v>0</v>
      </c>
      <c r="P259" s="22">
        <v>19583</v>
      </c>
      <c r="Q259" s="22">
        <v>0</v>
      </c>
      <c r="R259" s="22">
        <v>7848</v>
      </c>
      <c r="S259" s="22">
        <v>0</v>
      </c>
      <c r="T259" s="22">
        <v>504268</v>
      </c>
      <c r="U259" s="22">
        <v>11487</v>
      </c>
      <c r="V259" s="22">
        <v>0</v>
      </c>
      <c r="W259" s="22">
        <v>15299</v>
      </c>
      <c r="X259" s="22">
        <v>23948</v>
      </c>
      <c r="Y259" s="22">
        <v>0</v>
      </c>
      <c r="Z259" s="22">
        <v>0</v>
      </c>
      <c r="AA259" s="22">
        <v>0</v>
      </c>
      <c r="AB259" s="22">
        <v>0</v>
      </c>
      <c r="AC259" s="22">
        <v>50734</v>
      </c>
      <c r="AD259" s="22">
        <v>11516</v>
      </c>
      <c r="AE259" s="22">
        <v>18408</v>
      </c>
      <c r="AF259" s="22">
        <v>0</v>
      </c>
      <c r="AG259" s="22">
        <v>5270</v>
      </c>
      <c r="AH259" s="22">
        <v>4592</v>
      </c>
      <c r="AI259" s="22">
        <v>90520</v>
      </c>
      <c r="AJ259" s="22">
        <v>0</v>
      </c>
      <c r="AK259" s="22">
        <v>0</v>
      </c>
      <c r="AL259" s="22">
        <v>0</v>
      </c>
    </row>
    <row r="260" spans="1:38" x14ac:dyDescent="0.25">
      <c r="A260" s="22" t="s">
        <v>120</v>
      </c>
      <c r="B260" s="22" t="s">
        <v>511</v>
      </c>
      <c r="C260" s="22" t="s">
        <v>638</v>
      </c>
      <c r="D260" s="22" t="s">
        <v>639</v>
      </c>
      <c r="E260" s="22">
        <v>0</v>
      </c>
      <c r="F260" s="22">
        <v>0</v>
      </c>
      <c r="G260" s="22">
        <v>100348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100348</v>
      </c>
      <c r="N260" s="22">
        <v>0</v>
      </c>
      <c r="O260" s="22">
        <v>0</v>
      </c>
      <c r="P260" s="22">
        <v>0</v>
      </c>
      <c r="Q260" s="22">
        <v>1017</v>
      </c>
      <c r="R260" s="22">
        <v>0</v>
      </c>
      <c r="S260" s="22">
        <v>10000</v>
      </c>
      <c r="T260" s="22">
        <v>111365</v>
      </c>
      <c r="U260" s="22">
        <v>9190</v>
      </c>
      <c r="V260" s="22">
        <v>0</v>
      </c>
      <c r="W260" s="22">
        <v>23695</v>
      </c>
      <c r="X260" s="22">
        <v>1461</v>
      </c>
      <c r="Y260" s="22">
        <v>0</v>
      </c>
      <c r="Z260" s="22">
        <v>0</v>
      </c>
      <c r="AA260" s="22">
        <v>0</v>
      </c>
      <c r="AB260" s="22">
        <v>0</v>
      </c>
      <c r="AC260" s="22">
        <v>34346</v>
      </c>
      <c r="AD260" s="22">
        <v>708</v>
      </c>
      <c r="AE260" s="22">
        <v>1333</v>
      </c>
      <c r="AF260" s="22">
        <v>0</v>
      </c>
      <c r="AG260" s="22">
        <v>1896</v>
      </c>
      <c r="AH260" s="22">
        <v>500</v>
      </c>
      <c r="AI260" s="22">
        <v>38783</v>
      </c>
      <c r="AJ260" s="22">
        <v>0</v>
      </c>
      <c r="AK260" s="22">
        <v>0</v>
      </c>
      <c r="AL260" s="22">
        <v>0</v>
      </c>
    </row>
    <row r="261" spans="1:38" x14ac:dyDescent="0.25">
      <c r="A261" s="22" t="s">
        <v>120</v>
      </c>
      <c r="B261" s="22" t="s">
        <v>511</v>
      </c>
      <c r="C261" s="22" t="s">
        <v>640</v>
      </c>
      <c r="D261" s="22" t="s">
        <v>641</v>
      </c>
      <c r="E261" s="22">
        <v>203580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203580</v>
      </c>
      <c r="N261" s="22">
        <v>0</v>
      </c>
      <c r="O261" s="22">
        <v>0</v>
      </c>
      <c r="P261" s="22">
        <v>8000</v>
      </c>
      <c r="Q261" s="22">
        <v>0</v>
      </c>
      <c r="R261" s="22">
        <v>0</v>
      </c>
      <c r="S261" s="22">
        <v>0</v>
      </c>
      <c r="T261" s="22">
        <v>211580</v>
      </c>
      <c r="U261" s="22">
        <v>25932</v>
      </c>
      <c r="V261" s="22">
        <v>0</v>
      </c>
      <c r="W261" s="22">
        <v>13471</v>
      </c>
      <c r="X261" s="22">
        <v>7486</v>
      </c>
      <c r="Y261" s="22">
        <v>5746</v>
      </c>
      <c r="Z261" s="22">
        <v>0</v>
      </c>
      <c r="AA261" s="22">
        <v>0</v>
      </c>
      <c r="AB261" s="22">
        <v>0</v>
      </c>
      <c r="AC261" s="22">
        <v>52635</v>
      </c>
      <c r="AD261" s="22">
        <v>10441</v>
      </c>
      <c r="AE261" s="22">
        <v>5983</v>
      </c>
      <c r="AF261" s="22">
        <v>0</v>
      </c>
      <c r="AG261" s="22">
        <v>0</v>
      </c>
      <c r="AH261" s="22">
        <v>6311</v>
      </c>
      <c r="AI261" s="22">
        <v>75370</v>
      </c>
      <c r="AJ261" s="22">
        <v>0</v>
      </c>
      <c r="AK261" s="22">
        <v>0</v>
      </c>
      <c r="AL261" s="22">
        <v>0</v>
      </c>
    </row>
    <row r="262" spans="1:38" x14ac:dyDescent="0.25">
      <c r="A262" s="22" t="s">
        <v>120</v>
      </c>
      <c r="B262" s="22" t="s">
        <v>511</v>
      </c>
      <c r="C262" s="22" t="s">
        <v>642</v>
      </c>
      <c r="D262" s="22" t="s">
        <v>643</v>
      </c>
      <c r="E262" s="22">
        <v>50552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50552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50552</v>
      </c>
      <c r="U262" s="22">
        <v>37031</v>
      </c>
      <c r="V262" s="22">
        <v>0</v>
      </c>
      <c r="W262" s="22">
        <v>23521</v>
      </c>
      <c r="X262" s="22">
        <v>10147</v>
      </c>
      <c r="Y262" s="22">
        <v>0</v>
      </c>
      <c r="Z262" s="22">
        <v>0</v>
      </c>
      <c r="AA262" s="22">
        <v>0</v>
      </c>
      <c r="AB262" s="22">
        <v>0</v>
      </c>
      <c r="AC262" s="22">
        <v>70699</v>
      </c>
      <c r="AD262" s="22">
        <v>4464</v>
      </c>
      <c r="AE262" s="22">
        <v>28207</v>
      </c>
      <c r="AF262" s="22">
        <v>0</v>
      </c>
      <c r="AG262" s="22">
        <v>0</v>
      </c>
      <c r="AH262" s="22">
        <v>9562</v>
      </c>
      <c r="AI262" s="22">
        <v>112932</v>
      </c>
      <c r="AJ262" s="22">
        <v>0</v>
      </c>
      <c r="AK262" s="22">
        <v>0</v>
      </c>
      <c r="AL262" s="22">
        <v>0</v>
      </c>
    </row>
    <row r="263" spans="1:38" x14ac:dyDescent="0.25">
      <c r="A263" s="22" t="s">
        <v>120</v>
      </c>
      <c r="B263" s="22" t="s">
        <v>511</v>
      </c>
      <c r="C263" s="22" t="s">
        <v>644</v>
      </c>
      <c r="D263" s="22" t="s">
        <v>645</v>
      </c>
      <c r="E263" s="22">
        <v>222640</v>
      </c>
      <c r="F263" s="22">
        <v>0</v>
      </c>
      <c r="G263" s="22">
        <v>230993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453633</v>
      </c>
      <c r="N263" s="22">
        <v>0</v>
      </c>
      <c r="O263" s="22">
        <v>42408</v>
      </c>
      <c r="P263" s="22">
        <v>56765</v>
      </c>
      <c r="Q263" s="22">
        <v>10126</v>
      </c>
      <c r="R263" s="22">
        <v>6318</v>
      </c>
      <c r="S263" s="22">
        <v>63913</v>
      </c>
      <c r="T263" s="22">
        <v>633163</v>
      </c>
      <c r="U263" s="22">
        <v>80300</v>
      </c>
      <c r="V263" s="22">
        <v>0</v>
      </c>
      <c r="W263" s="22">
        <v>21324</v>
      </c>
      <c r="X263" s="22">
        <v>34209</v>
      </c>
      <c r="Y263" s="22">
        <v>2567</v>
      </c>
      <c r="Z263" s="22">
        <v>0</v>
      </c>
      <c r="AA263" s="22">
        <v>0</v>
      </c>
      <c r="AB263" s="22">
        <v>0</v>
      </c>
      <c r="AC263" s="22">
        <v>138400</v>
      </c>
      <c r="AD263" s="22">
        <v>122933</v>
      </c>
      <c r="AE263" s="22">
        <v>42012</v>
      </c>
      <c r="AF263" s="22">
        <v>0</v>
      </c>
      <c r="AG263" s="22">
        <v>8366</v>
      </c>
      <c r="AH263" s="22">
        <v>8551</v>
      </c>
      <c r="AI263" s="22">
        <v>320262</v>
      </c>
      <c r="AJ263" s="22">
        <v>0</v>
      </c>
      <c r="AK263" s="22">
        <v>0</v>
      </c>
      <c r="AL263" s="22">
        <v>0</v>
      </c>
    </row>
    <row r="264" spans="1:38" x14ac:dyDescent="0.25">
      <c r="A264" s="22" t="s">
        <v>120</v>
      </c>
      <c r="B264" s="22" t="s">
        <v>511</v>
      </c>
      <c r="C264" s="22" t="s">
        <v>646</v>
      </c>
      <c r="D264" s="22" t="s">
        <v>647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22584</v>
      </c>
      <c r="O264" s="22">
        <v>23520</v>
      </c>
      <c r="P264" s="22">
        <v>37074</v>
      </c>
      <c r="Q264" s="22">
        <v>0</v>
      </c>
      <c r="R264" s="22">
        <v>0</v>
      </c>
      <c r="S264" s="22">
        <v>21988</v>
      </c>
      <c r="T264" s="22">
        <v>105166</v>
      </c>
      <c r="U264" s="22">
        <v>117306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117306</v>
      </c>
      <c r="AD264" s="22">
        <v>25510</v>
      </c>
      <c r="AE264" s="22">
        <v>8107</v>
      </c>
      <c r="AF264" s="22">
        <v>0</v>
      </c>
      <c r="AG264" s="22">
        <v>1457</v>
      </c>
      <c r="AH264" s="22">
        <v>8074</v>
      </c>
      <c r="AI264" s="22">
        <v>160454</v>
      </c>
      <c r="AJ264" s="22">
        <v>0</v>
      </c>
      <c r="AK264" s="22">
        <v>0</v>
      </c>
      <c r="AL264" s="22">
        <v>0</v>
      </c>
    </row>
    <row r="265" spans="1:38" x14ac:dyDescent="0.25">
      <c r="A265" s="22" t="s">
        <v>120</v>
      </c>
      <c r="B265" s="22" t="s">
        <v>511</v>
      </c>
      <c r="C265" s="22" t="s">
        <v>648</v>
      </c>
      <c r="D265" s="22" t="s">
        <v>649</v>
      </c>
      <c r="E265" s="22">
        <v>0</v>
      </c>
      <c r="F265" s="22">
        <v>0</v>
      </c>
      <c r="G265" s="22">
        <v>36392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36392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36392</v>
      </c>
      <c r="U265" s="22">
        <v>11895</v>
      </c>
      <c r="V265" s="22">
        <v>0</v>
      </c>
      <c r="W265" s="22">
        <v>11891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23786</v>
      </c>
      <c r="AD265" s="22">
        <v>807</v>
      </c>
      <c r="AE265" s="22">
        <v>1994</v>
      </c>
      <c r="AF265" s="22">
        <v>0</v>
      </c>
      <c r="AG265" s="22">
        <v>306</v>
      </c>
      <c r="AH265" s="22">
        <v>3284</v>
      </c>
      <c r="AI265" s="22">
        <v>30177</v>
      </c>
      <c r="AJ265" s="22">
        <v>0</v>
      </c>
      <c r="AK265" s="22">
        <v>0</v>
      </c>
      <c r="AL265" s="22">
        <v>0</v>
      </c>
    </row>
    <row r="266" spans="1:38" x14ac:dyDescent="0.25">
      <c r="A266" s="22" t="s">
        <v>120</v>
      </c>
      <c r="B266" s="22" t="s">
        <v>511</v>
      </c>
      <c r="C266" s="22" t="s">
        <v>650</v>
      </c>
      <c r="D266" s="22" t="s">
        <v>651</v>
      </c>
      <c r="E266" s="22">
        <v>171084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171084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171084</v>
      </c>
      <c r="U266" s="22">
        <v>14540</v>
      </c>
      <c r="V266" s="22">
        <v>0</v>
      </c>
      <c r="W266" s="22">
        <v>34846</v>
      </c>
      <c r="X266" s="22">
        <v>9177</v>
      </c>
      <c r="Y266" s="22">
        <v>0</v>
      </c>
      <c r="Z266" s="22">
        <v>0</v>
      </c>
      <c r="AA266" s="22">
        <v>0</v>
      </c>
      <c r="AB266" s="22">
        <v>0</v>
      </c>
      <c r="AC266" s="22">
        <v>58563</v>
      </c>
      <c r="AD266" s="22">
        <v>2856</v>
      </c>
      <c r="AE266" s="22">
        <v>29142</v>
      </c>
      <c r="AF266" s="22">
        <v>0</v>
      </c>
      <c r="AG266" s="22">
        <v>0</v>
      </c>
      <c r="AH266" s="22">
        <v>0</v>
      </c>
      <c r="AI266" s="22">
        <v>90561</v>
      </c>
      <c r="AJ266" s="22">
        <v>0</v>
      </c>
      <c r="AK266" s="22">
        <v>0</v>
      </c>
      <c r="AL266" s="22">
        <v>0</v>
      </c>
    </row>
    <row r="267" spans="1:38" x14ac:dyDescent="0.25">
      <c r="A267" s="22" t="s">
        <v>120</v>
      </c>
      <c r="B267" s="22" t="s">
        <v>511</v>
      </c>
      <c r="C267" s="22" t="s">
        <v>652</v>
      </c>
      <c r="D267" s="22" t="s">
        <v>653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253829</v>
      </c>
      <c r="R267" s="22">
        <v>64454</v>
      </c>
      <c r="S267" s="22">
        <v>0</v>
      </c>
      <c r="T267" s="22">
        <v>318283</v>
      </c>
      <c r="U267" s="22">
        <v>2239</v>
      </c>
      <c r="V267" s="22">
        <v>0</v>
      </c>
      <c r="W267" s="22">
        <v>39165</v>
      </c>
      <c r="X267" s="22">
        <v>9837</v>
      </c>
      <c r="Y267" s="22">
        <v>0</v>
      </c>
      <c r="Z267" s="22">
        <v>0</v>
      </c>
      <c r="AA267" s="22">
        <v>0</v>
      </c>
      <c r="AB267" s="22">
        <v>0</v>
      </c>
      <c r="AC267" s="22">
        <v>51241</v>
      </c>
      <c r="AD267" s="22">
        <v>6471</v>
      </c>
      <c r="AE267" s="22">
        <v>15361</v>
      </c>
      <c r="AF267" s="22">
        <v>0</v>
      </c>
      <c r="AG267" s="22">
        <v>1611</v>
      </c>
      <c r="AH267" s="22">
        <v>14604</v>
      </c>
      <c r="AI267" s="22">
        <v>89288</v>
      </c>
      <c r="AJ267" s="22">
        <v>0</v>
      </c>
      <c r="AK267" s="22">
        <v>0</v>
      </c>
      <c r="AL267" s="22">
        <v>0</v>
      </c>
    </row>
    <row r="268" spans="1:38" x14ac:dyDescent="0.25">
      <c r="A268" s="22" t="s">
        <v>120</v>
      </c>
      <c r="B268" s="22" t="s">
        <v>511</v>
      </c>
      <c r="C268" s="22" t="s">
        <v>654</v>
      </c>
      <c r="D268" s="22" t="s">
        <v>655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64193</v>
      </c>
      <c r="Q268" s="22">
        <v>44400</v>
      </c>
      <c r="R268" s="22">
        <v>0</v>
      </c>
      <c r="S268" s="22">
        <v>0</v>
      </c>
      <c r="T268" s="22">
        <v>108593</v>
      </c>
      <c r="U268" s="22">
        <v>14857</v>
      </c>
      <c r="V268" s="22">
        <v>0</v>
      </c>
      <c r="W268" s="22">
        <v>21440</v>
      </c>
      <c r="X268" s="22">
        <v>10525</v>
      </c>
      <c r="Y268" s="22">
        <v>0</v>
      </c>
      <c r="Z268" s="22">
        <v>0</v>
      </c>
      <c r="AA268" s="22">
        <v>0</v>
      </c>
      <c r="AB268" s="22">
        <v>0</v>
      </c>
      <c r="AC268" s="22">
        <v>46822</v>
      </c>
      <c r="AD268" s="22">
        <v>7331</v>
      </c>
      <c r="AE268" s="22">
        <v>12288</v>
      </c>
      <c r="AF268" s="22">
        <v>0</v>
      </c>
      <c r="AG268" s="22">
        <v>0</v>
      </c>
      <c r="AH268" s="22">
        <v>5600</v>
      </c>
      <c r="AI268" s="22">
        <v>72041</v>
      </c>
      <c r="AJ268" s="22">
        <v>0</v>
      </c>
      <c r="AK268" s="22">
        <v>0</v>
      </c>
      <c r="AL268" s="22">
        <v>0</v>
      </c>
    </row>
    <row r="269" spans="1:38" x14ac:dyDescent="0.25">
      <c r="A269" s="22" t="s">
        <v>120</v>
      </c>
      <c r="B269" s="22" t="s">
        <v>511</v>
      </c>
      <c r="C269" s="22" t="s">
        <v>656</v>
      </c>
      <c r="D269" s="22" t="s">
        <v>657</v>
      </c>
      <c r="E269" s="22">
        <v>30826</v>
      </c>
      <c r="F269" s="22">
        <v>0</v>
      </c>
      <c r="G269" s="22">
        <v>0</v>
      </c>
      <c r="H269" s="22">
        <v>174608</v>
      </c>
      <c r="I269" s="22">
        <v>0</v>
      </c>
      <c r="J269" s="22">
        <v>0</v>
      </c>
      <c r="K269" s="22">
        <v>0</v>
      </c>
      <c r="L269" s="22">
        <v>0</v>
      </c>
      <c r="M269" s="22">
        <v>205434</v>
      </c>
      <c r="N269" s="22">
        <v>0</v>
      </c>
      <c r="O269" s="22">
        <v>0</v>
      </c>
      <c r="P269" s="22">
        <v>0</v>
      </c>
      <c r="Q269" s="22">
        <v>0</v>
      </c>
      <c r="R269" s="22">
        <v>11995</v>
      </c>
      <c r="S269" s="22">
        <v>0</v>
      </c>
      <c r="T269" s="22">
        <v>217429</v>
      </c>
      <c r="U269" s="22">
        <v>6674</v>
      </c>
      <c r="V269" s="22">
        <v>0</v>
      </c>
      <c r="W269" s="22">
        <v>0</v>
      </c>
      <c r="X269" s="22">
        <v>6865</v>
      </c>
      <c r="Y269" s="22">
        <v>0</v>
      </c>
      <c r="Z269" s="22">
        <v>0</v>
      </c>
      <c r="AA269" s="22">
        <v>0</v>
      </c>
      <c r="AB269" s="22">
        <v>0</v>
      </c>
      <c r="AC269" s="22">
        <v>13539</v>
      </c>
      <c r="AD269" s="22">
        <v>4044</v>
      </c>
      <c r="AE269" s="22">
        <v>12083</v>
      </c>
      <c r="AF269" s="22">
        <v>0</v>
      </c>
      <c r="AG269" s="22">
        <v>1413</v>
      </c>
      <c r="AH269" s="22">
        <v>0</v>
      </c>
      <c r="AI269" s="22">
        <v>31079</v>
      </c>
      <c r="AJ269" s="22">
        <v>0</v>
      </c>
      <c r="AK269" s="22">
        <v>0</v>
      </c>
      <c r="AL269" s="22">
        <v>0</v>
      </c>
    </row>
    <row r="270" spans="1:38" x14ac:dyDescent="0.25">
      <c r="A270" s="22" t="s">
        <v>120</v>
      </c>
      <c r="B270" s="22" t="s">
        <v>511</v>
      </c>
      <c r="C270" s="22" t="s">
        <v>658</v>
      </c>
      <c r="D270" s="22" t="s">
        <v>659</v>
      </c>
      <c r="E270" s="22">
        <v>0</v>
      </c>
      <c r="F270" s="22">
        <v>0</v>
      </c>
      <c r="G270" s="22">
        <v>101234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101234</v>
      </c>
      <c r="N270" s="22">
        <v>128883</v>
      </c>
      <c r="O270" s="22">
        <v>0</v>
      </c>
      <c r="P270" s="22">
        <v>10295</v>
      </c>
      <c r="Q270" s="22">
        <v>0</v>
      </c>
      <c r="R270" s="22">
        <v>12001</v>
      </c>
      <c r="S270" s="22">
        <v>17019</v>
      </c>
      <c r="T270" s="22">
        <v>269432</v>
      </c>
      <c r="U270" s="22">
        <v>87052</v>
      </c>
      <c r="V270" s="22">
        <v>0</v>
      </c>
      <c r="W270" s="22">
        <v>33979</v>
      </c>
      <c r="X270" s="22">
        <v>10332</v>
      </c>
      <c r="Y270" s="22">
        <v>0</v>
      </c>
      <c r="Z270" s="22">
        <v>0</v>
      </c>
      <c r="AA270" s="22">
        <v>0</v>
      </c>
      <c r="AB270" s="22">
        <v>0</v>
      </c>
      <c r="AC270" s="22">
        <v>131363</v>
      </c>
      <c r="AD270" s="22">
        <v>4693</v>
      </c>
      <c r="AE270" s="22">
        <v>12484</v>
      </c>
      <c r="AF270" s="22">
        <v>0</v>
      </c>
      <c r="AG270" s="22">
        <v>6182</v>
      </c>
      <c r="AH270" s="22">
        <v>11058</v>
      </c>
      <c r="AI270" s="22">
        <v>165780</v>
      </c>
      <c r="AJ270" s="22">
        <v>0</v>
      </c>
      <c r="AK270" s="22">
        <v>0</v>
      </c>
      <c r="AL270" s="22">
        <v>0</v>
      </c>
    </row>
    <row r="271" spans="1:38" x14ac:dyDescent="0.25">
      <c r="A271" s="22" t="s">
        <v>120</v>
      </c>
      <c r="B271" s="22" t="s">
        <v>511</v>
      </c>
      <c r="C271" s="22" t="s">
        <v>660</v>
      </c>
      <c r="D271" s="22" t="s">
        <v>661</v>
      </c>
      <c r="E271" s="22">
        <v>86680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86680</v>
      </c>
      <c r="N271" s="22">
        <v>0</v>
      </c>
      <c r="O271" s="22">
        <v>0</v>
      </c>
      <c r="P271" s="22">
        <v>22522</v>
      </c>
      <c r="Q271" s="22">
        <v>170000</v>
      </c>
      <c r="R271" s="22">
        <v>0</v>
      </c>
      <c r="S271" s="22">
        <v>18750</v>
      </c>
      <c r="T271" s="22">
        <v>297952</v>
      </c>
      <c r="U271" s="22">
        <v>68536</v>
      </c>
      <c r="V271" s="22">
        <v>0</v>
      </c>
      <c r="W271" s="22">
        <v>167978</v>
      </c>
      <c r="X271" s="22">
        <v>9039</v>
      </c>
      <c r="Y271" s="22">
        <v>0</v>
      </c>
      <c r="Z271" s="22">
        <v>0</v>
      </c>
      <c r="AA271" s="22">
        <v>0</v>
      </c>
      <c r="AB271" s="22">
        <v>0</v>
      </c>
      <c r="AC271" s="22">
        <v>245553</v>
      </c>
      <c r="AD271" s="22">
        <v>36900</v>
      </c>
      <c r="AE271" s="22">
        <v>11342</v>
      </c>
      <c r="AF271" s="22">
        <v>0</v>
      </c>
      <c r="AG271" s="22">
        <v>16543</v>
      </c>
      <c r="AH271" s="22">
        <v>7373</v>
      </c>
      <c r="AI271" s="22">
        <v>317711</v>
      </c>
      <c r="AJ271" s="22">
        <v>0</v>
      </c>
      <c r="AK271" s="22">
        <v>0</v>
      </c>
      <c r="AL271" s="22">
        <v>0</v>
      </c>
    </row>
    <row r="272" spans="1:38" x14ac:dyDescent="0.25">
      <c r="A272" s="22" t="s">
        <v>120</v>
      </c>
      <c r="B272" s="22" t="s">
        <v>511</v>
      </c>
      <c r="C272" s="22" t="s">
        <v>662</v>
      </c>
      <c r="D272" s="22" t="s">
        <v>663</v>
      </c>
      <c r="E272" s="22">
        <v>38623</v>
      </c>
      <c r="F272" s="22">
        <v>0</v>
      </c>
      <c r="G272" s="22">
        <v>178690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217313</v>
      </c>
      <c r="N272" s="22">
        <v>0</v>
      </c>
      <c r="O272" s="22">
        <v>0</v>
      </c>
      <c r="P272" s="22">
        <v>4592</v>
      </c>
      <c r="Q272" s="22">
        <v>0</v>
      </c>
      <c r="R272" s="22">
        <v>0</v>
      </c>
      <c r="S272" s="22">
        <v>30128</v>
      </c>
      <c r="T272" s="22">
        <v>252033</v>
      </c>
      <c r="U272" s="22">
        <v>18188</v>
      </c>
      <c r="V272" s="22">
        <v>0</v>
      </c>
      <c r="W272" s="22">
        <v>17774</v>
      </c>
      <c r="X272" s="22">
        <v>51990</v>
      </c>
      <c r="Y272" s="22">
        <v>0</v>
      </c>
      <c r="Z272" s="22">
        <v>0</v>
      </c>
      <c r="AA272" s="22">
        <v>0</v>
      </c>
      <c r="AB272" s="22">
        <v>0</v>
      </c>
      <c r="AC272" s="22">
        <v>87952</v>
      </c>
      <c r="AD272" s="22">
        <v>8015</v>
      </c>
      <c r="AE272" s="22">
        <v>9191</v>
      </c>
      <c r="AF272" s="22">
        <v>0</v>
      </c>
      <c r="AG272" s="22">
        <v>6417</v>
      </c>
      <c r="AH272" s="22">
        <v>1147</v>
      </c>
      <c r="AI272" s="22">
        <v>112722</v>
      </c>
      <c r="AJ272" s="22">
        <v>0</v>
      </c>
      <c r="AK272" s="22">
        <v>0</v>
      </c>
      <c r="AL272" s="22">
        <v>0</v>
      </c>
    </row>
    <row r="273" spans="1:38" x14ac:dyDescent="0.25">
      <c r="A273" s="22" t="s">
        <v>120</v>
      </c>
      <c r="B273" s="22" t="s">
        <v>511</v>
      </c>
      <c r="C273" s="22" t="s">
        <v>664</v>
      </c>
      <c r="D273" s="22" t="s">
        <v>665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</row>
    <row r="274" spans="1:38" x14ac:dyDescent="0.25">
      <c r="A274" s="22" t="s">
        <v>120</v>
      </c>
      <c r="B274" s="22" t="s">
        <v>511</v>
      </c>
      <c r="C274" s="22" t="s">
        <v>666</v>
      </c>
      <c r="D274" s="22" t="s">
        <v>667</v>
      </c>
      <c r="E274" s="22">
        <v>273117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273117</v>
      </c>
      <c r="N274" s="22">
        <v>0</v>
      </c>
      <c r="O274" s="22">
        <v>0</v>
      </c>
      <c r="P274" s="22">
        <v>7300</v>
      </c>
      <c r="Q274" s="22">
        <v>0</v>
      </c>
      <c r="R274" s="22">
        <v>0</v>
      </c>
      <c r="S274" s="22">
        <v>0</v>
      </c>
      <c r="T274" s="22">
        <v>280417</v>
      </c>
      <c r="U274" s="22">
        <v>29732</v>
      </c>
      <c r="V274" s="22">
        <v>0</v>
      </c>
      <c r="W274" s="22">
        <v>14475</v>
      </c>
      <c r="X274" s="22">
        <v>67962</v>
      </c>
      <c r="Y274" s="22">
        <v>0</v>
      </c>
      <c r="Z274" s="22">
        <v>0</v>
      </c>
      <c r="AA274" s="22">
        <v>0</v>
      </c>
      <c r="AB274" s="22">
        <v>0</v>
      </c>
      <c r="AC274" s="22">
        <v>112169</v>
      </c>
      <c r="AD274" s="22">
        <v>3326</v>
      </c>
      <c r="AE274" s="22">
        <v>3570</v>
      </c>
      <c r="AF274" s="22">
        <v>0</v>
      </c>
      <c r="AG274" s="22">
        <v>0</v>
      </c>
      <c r="AH274" s="22">
        <v>320</v>
      </c>
      <c r="AI274" s="22">
        <v>119385</v>
      </c>
      <c r="AJ274" s="22">
        <v>0</v>
      </c>
      <c r="AK274" s="22">
        <v>0</v>
      </c>
      <c r="AL274" s="22">
        <v>0</v>
      </c>
    </row>
    <row r="275" spans="1:38" x14ac:dyDescent="0.25">
      <c r="A275" s="22" t="s">
        <v>120</v>
      </c>
      <c r="B275" s="22" t="s">
        <v>511</v>
      </c>
      <c r="C275" s="22" t="s">
        <v>668</v>
      </c>
      <c r="D275" s="22" t="s">
        <v>669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255276</v>
      </c>
      <c r="P275" s="22">
        <v>64872</v>
      </c>
      <c r="Q275" s="22">
        <v>0</v>
      </c>
      <c r="R275" s="22">
        <v>0</v>
      </c>
      <c r="S275" s="22">
        <v>9350</v>
      </c>
      <c r="T275" s="22">
        <v>329498</v>
      </c>
      <c r="U275" s="22">
        <v>57331</v>
      </c>
      <c r="V275" s="22">
        <v>0</v>
      </c>
      <c r="W275" s="22">
        <v>29011</v>
      </c>
      <c r="X275" s="22">
        <v>8331</v>
      </c>
      <c r="Y275" s="22">
        <v>7335</v>
      </c>
      <c r="Z275" s="22">
        <v>0</v>
      </c>
      <c r="AA275" s="22">
        <v>0</v>
      </c>
      <c r="AB275" s="22">
        <v>0</v>
      </c>
      <c r="AC275" s="22">
        <v>102008</v>
      </c>
      <c r="AD275" s="22">
        <v>10490</v>
      </c>
      <c r="AE275" s="22">
        <v>20349</v>
      </c>
      <c r="AF275" s="22">
        <v>0</v>
      </c>
      <c r="AG275" s="22">
        <v>0</v>
      </c>
      <c r="AH275" s="22">
        <v>11825</v>
      </c>
      <c r="AI275" s="22">
        <v>144672</v>
      </c>
      <c r="AJ275" s="22">
        <v>0</v>
      </c>
      <c r="AK275" s="22">
        <v>0</v>
      </c>
      <c r="AL275" s="22">
        <v>0</v>
      </c>
    </row>
    <row r="276" spans="1:38" x14ac:dyDescent="0.25">
      <c r="A276" s="22" t="s">
        <v>120</v>
      </c>
      <c r="B276" s="22" t="s">
        <v>511</v>
      </c>
      <c r="C276" s="22" t="s">
        <v>670</v>
      </c>
      <c r="D276" s="22" t="s">
        <v>671</v>
      </c>
      <c r="E276" s="22">
        <v>168472</v>
      </c>
      <c r="F276" s="22">
        <v>0</v>
      </c>
      <c r="G276" s="22">
        <v>17822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186294</v>
      </c>
      <c r="N276" s="22">
        <v>0</v>
      </c>
      <c r="O276" s="22">
        <v>0</v>
      </c>
      <c r="P276" s="22">
        <v>3896</v>
      </c>
      <c r="Q276" s="22">
        <v>0</v>
      </c>
      <c r="R276" s="22">
        <v>0</v>
      </c>
      <c r="S276" s="22">
        <v>0</v>
      </c>
      <c r="T276" s="22">
        <v>190190</v>
      </c>
      <c r="U276" s="22">
        <v>30604</v>
      </c>
      <c r="V276" s="22">
        <v>0</v>
      </c>
      <c r="W276" s="22">
        <v>19379</v>
      </c>
      <c r="X276" s="22">
        <v>16431</v>
      </c>
      <c r="Y276" s="22">
        <v>0</v>
      </c>
      <c r="Z276" s="22">
        <v>0</v>
      </c>
      <c r="AA276" s="22">
        <v>0</v>
      </c>
      <c r="AB276" s="22">
        <v>0</v>
      </c>
      <c r="AC276" s="22">
        <v>66414</v>
      </c>
      <c r="AD276" s="22">
        <v>26728</v>
      </c>
      <c r="AE276" s="22">
        <v>5255</v>
      </c>
      <c r="AF276" s="22">
        <v>0</v>
      </c>
      <c r="AG276" s="22">
        <v>0</v>
      </c>
      <c r="AH276" s="22">
        <v>1902</v>
      </c>
      <c r="AI276" s="22">
        <v>100299</v>
      </c>
      <c r="AJ276" s="22">
        <v>0</v>
      </c>
      <c r="AK276" s="22">
        <v>0</v>
      </c>
      <c r="AL276" s="22">
        <v>0</v>
      </c>
    </row>
    <row r="277" spans="1:38" x14ac:dyDescent="0.25">
      <c r="A277" s="22" t="s">
        <v>120</v>
      </c>
      <c r="B277" s="22" t="s">
        <v>511</v>
      </c>
      <c r="C277" s="22" t="s">
        <v>672</v>
      </c>
      <c r="D277" s="22" t="s">
        <v>673</v>
      </c>
      <c r="E277" s="22">
        <v>19710</v>
      </c>
      <c r="F277" s="22">
        <v>0</v>
      </c>
      <c r="G277" s="22">
        <v>1584716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1604426</v>
      </c>
      <c r="N277" s="22">
        <v>0</v>
      </c>
      <c r="O277" s="22">
        <v>0</v>
      </c>
      <c r="P277" s="22">
        <v>24135</v>
      </c>
      <c r="Q277" s="22">
        <v>0</v>
      </c>
      <c r="R277" s="22">
        <v>0</v>
      </c>
      <c r="S277" s="22">
        <v>0</v>
      </c>
      <c r="T277" s="22">
        <v>1628561</v>
      </c>
      <c r="U277" s="22">
        <v>32163</v>
      </c>
      <c r="V277" s="22">
        <v>0</v>
      </c>
      <c r="W277" s="22">
        <v>63779</v>
      </c>
      <c r="X277" s="22">
        <v>7707</v>
      </c>
      <c r="Y277" s="22">
        <v>0</v>
      </c>
      <c r="Z277" s="22">
        <v>0</v>
      </c>
      <c r="AA277" s="22">
        <v>0</v>
      </c>
      <c r="AB277" s="22">
        <v>0</v>
      </c>
      <c r="AC277" s="22">
        <v>103649</v>
      </c>
      <c r="AD277" s="22">
        <v>3691</v>
      </c>
      <c r="AE277" s="22">
        <v>14526</v>
      </c>
      <c r="AF277" s="22">
        <v>0</v>
      </c>
      <c r="AG277" s="22">
        <v>1433</v>
      </c>
      <c r="AH277" s="22">
        <v>17606</v>
      </c>
      <c r="AI277" s="22">
        <v>140905</v>
      </c>
      <c r="AJ277" s="22">
        <v>0</v>
      </c>
      <c r="AK277" s="22">
        <v>0</v>
      </c>
      <c r="AL277" s="22">
        <v>0</v>
      </c>
    </row>
    <row r="278" spans="1:38" x14ac:dyDescent="0.25">
      <c r="A278" s="22" t="s">
        <v>120</v>
      </c>
      <c r="B278" s="22" t="s">
        <v>511</v>
      </c>
      <c r="C278" s="22" t="s">
        <v>674</v>
      </c>
      <c r="D278" s="22" t="s">
        <v>675</v>
      </c>
      <c r="E278" s="22">
        <v>0</v>
      </c>
      <c r="F278" s="22">
        <v>0</v>
      </c>
      <c r="G278" s="22">
        <v>220163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220163</v>
      </c>
      <c r="N278" s="22">
        <v>0</v>
      </c>
      <c r="O278" s="22">
        <v>40151</v>
      </c>
      <c r="P278" s="22">
        <v>45561</v>
      </c>
      <c r="Q278" s="22">
        <v>0</v>
      </c>
      <c r="R278" s="22">
        <v>0</v>
      </c>
      <c r="S278" s="22">
        <v>62277</v>
      </c>
      <c r="T278" s="22">
        <v>368152</v>
      </c>
      <c r="U278" s="22">
        <v>94622</v>
      </c>
      <c r="V278" s="22">
        <v>0</v>
      </c>
      <c r="W278" s="22">
        <v>30368</v>
      </c>
      <c r="X278" s="22">
        <v>22429</v>
      </c>
      <c r="Y278" s="22">
        <v>0</v>
      </c>
      <c r="Z278" s="22">
        <v>0</v>
      </c>
      <c r="AA278" s="22">
        <v>0</v>
      </c>
      <c r="AB278" s="22">
        <v>0</v>
      </c>
      <c r="AC278" s="22">
        <v>147419</v>
      </c>
      <c r="AD278" s="22">
        <v>103473</v>
      </c>
      <c r="AE278" s="22">
        <v>12658</v>
      </c>
      <c r="AF278" s="22">
        <v>0</v>
      </c>
      <c r="AG278" s="22">
        <v>22856</v>
      </c>
      <c r="AH278" s="22">
        <v>12197</v>
      </c>
      <c r="AI278" s="22">
        <v>298603</v>
      </c>
      <c r="AJ278" s="22">
        <v>0</v>
      </c>
      <c r="AK278" s="22">
        <v>0</v>
      </c>
      <c r="AL278" s="22">
        <v>0</v>
      </c>
    </row>
    <row r="279" spans="1:38" x14ac:dyDescent="0.25">
      <c r="A279" s="22" t="s">
        <v>120</v>
      </c>
      <c r="B279" s="22" t="s">
        <v>511</v>
      </c>
      <c r="C279" s="22" t="s">
        <v>676</v>
      </c>
      <c r="D279" s="22" t="s">
        <v>677</v>
      </c>
      <c r="E279" s="22">
        <v>326906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326906</v>
      </c>
      <c r="N279" s="22">
        <v>0</v>
      </c>
      <c r="O279" s="22">
        <v>0</v>
      </c>
      <c r="P279" s="22">
        <v>5031</v>
      </c>
      <c r="Q279" s="22">
        <v>0</v>
      </c>
      <c r="R279" s="22">
        <v>0</v>
      </c>
      <c r="S279" s="22">
        <v>0</v>
      </c>
      <c r="T279" s="22">
        <v>331937</v>
      </c>
      <c r="U279" s="22">
        <v>56820</v>
      </c>
      <c r="V279" s="22">
        <v>0</v>
      </c>
      <c r="W279" s="22">
        <v>0</v>
      </c>
      <c r="X279" s="22">
        <v>25129</v>
      </c>
      <c r="Y279" s="22">
        <v>0</v>
      </c>
      <c r="Z279" s="22">
        <v>0</v>
      </c>
      <c r="AA279" s="22">
        <v>0</v>
      </c>
      <c r="AB279" s="22">
        <v>0</v>
      </c>
      <c r="AC279" s="22">
        <v>81949</v>
      </c>
      <c r="AD279" s="22">
        <v>22956</v>
      </c>
      <c r="AE279" s="22">
        <v>14051</v>
      </c>
      <c r="AF279" s="22">
        <v>0</v>
      </c>
      <c r="AG279" s="22">
        <v>7743</v>
      </c>
      <c r="AH279" s="22">
        <v>13636</v>
      </c>
      <c r="AI279" s="22">
        <v>140335</v>
      </c>
      <c r="AJ279" s="22">
        <v>0</v>
      </c>
      <c r="AK279" s="22">
        <v>0</v>
      </c>
      <c r="AL279" s="22">
        <v>0</v>
      </c>
    </row>
    <row r="280" spans="1:38" x14ac:dyDescent="0.25">
      <c r="A280" s="22" t="s">
        <v>120</v>
      </c>
      <c r="B280" s="22" t="s">
        <v>511</v>
      </c>
      <c r="C280" s="22" t="s">
        <v>678</v>
      </c>
      <c r="D280" s="22" t="s">
        <v>679</v>
      </c>
      <c r="E280" s="22">
        <v>18360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18360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66499</v>
      </c>
      <c r="T280" s="22">
        <v>84859</v>
      </c>
      <c r="U280" s="22">
        <v>49882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49882</v>
      </c>
      <c r="AD280" s="22">
        <v>3621</v>
      </c>
      <c r="AE280" s="22">
        <v>12869</v>
      </c>
      <c r="AF280" s="22">
        <v>0</v>
      </c>
      <c r="AG280" s="22">
        <v>6013</v>
      </c>
      <c r="AH280" s="22">
        <v>4714</v>
      </c>
      <c r="AI280" s="22">
        <v>77099</v>
      </c>
      <c r="AJ280" s="22">
        <v>0</v>
      </c>
      <c r="AK280" s="22">
        <v>0</v>
      </c>
      <c r="AL280" s="22">
        <v>0</v>
      </c>
    </row>
    <row r="281" spans="1:38" x14ac:dyDescent="0.25">
      <c r="A281" s="22" t="s">
        <v>120</v>
      </c>
      <c r="B281" s="22" t="s">
        <v>511</v>
      </c>
      <c r="C281" s="22" t="s">
        <v>680</v>
      </c>
      <c r="D281" s="22" t="s">
        <v>681</v>
      </c>
      <c r="E281" s="22">
        <v>53981</v>
      </c>
      <c r="F281" s="22">
        <v>0</v>
      </c>
      <c r="G281" s="22">
        <v>56788</v>
      </c>
      <c r="H281" s="22">
        <v>339491</v>
      </c>
      <c r="I281" s="22">
        <v>0</v>
      </c>
      <c r="J281" s="22">
        <v>0</v>
      </c>
      <c r="K281" s="22">
        <v>0</v>
      </c>
      <c r="L281" s="22">
        <v>0</v>
      </c>
      <c r="M281" s="22">
        <v>450260</v>
      </c>
      <c r="N281" s="22">
        <v>0</v>
      </c>
      <c r="O281" s="22">
        <v>110247</v>
      </c>
      <c r="P281" s="22">
        <v>37373</v>
      </c>
      <c r="Q281" s="22">
        <v>0</v>
      </c>
      <c r="R281" s="22">
        <v>0</v>
      </c>
      <c r="S281" s="22">
        <v>0</v>
      </c>
      <c r="T281" s="22">
        <v>597880</v>
      </c>
      <c r="U281" s="22">
        <v>30123</v>
      </c>
      <c r="V281" s="22">
        <v>0</v>
      </c>
      <c r="W281" s="22">
        <v>65117</v>
      </c>
      <c r="X281" s="22">
        <v>15956</v>
      </c>
      <c r="Y281" s="22">
        <v>0</v>
      </c>
      <c r="Z281" s="22">
        <v>0</v>
      </c>
      <c r="AA281" s="22">
        <v>0</v>
      </c>
      <c r="AB281" s="22">
        <v>0</v>
      </c>
      <c r="AC281" s="22">
        <v>111196</v>
      </c>
      <c r="AD281" s="22">
        <v>37591</v>
      </c>
      <c r="AE281" s="22">
        <v>17832</v>
      </c>
      <c r="AF281" s="22">
        <v>0</v>
      </c>
      <c r="AG281" s="22">
        <v>3957</v>
      </c>
      <c r="AH281" s="22">
        <v>23843</v>
      </c>
      <c r="AI281" s="22">
        <v>194419</v>
      </c>
      <c r="AJ281" s="22">
        <v>0</v>
      </c>
      <c r="AK281" s="22">
        <v>0</v>
      </c>
      <c r="AL281" s="22">
        <v>0</v>
      </c>
    </row>
    <row r="282" spans="1:38" x14ac:dyDescent="0.25">
      <c r="A282" s="22" t="s">
        <v>120</v>
      </c>
      <c r="B282" s="22" t="s">
        <v>511</v>
      </c>
      <c r="C282" s="22" t="s">
        <v>682</v>
      </c>
      <c r="D282" s="22" t="s">
        <v>683</v>
      </c>
      <c r="E282" s="22">
        <v>369285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369285</v>
      </c>
      <c r="N282" s="22">
        <v>0</v>
      </c>
      <c r="O282" s="22">
        <v>653213</v>
      </c>
      <c r="P282" s="22">
        <v>4204</v>
      </c>
      <c r="Q282" s="22">
        <v>0</v>
      </c>
      <c r="R282" s="22">
        <v>52838</v>
      </c>
      <c r="S282" s="22">
        <v>48884</v>
      </c>
      <c r="T282" s="22">
        <v>1128424</v>
      </c>
      <c r="U282" s="22">
        <v>277361</v>
      </c>
      <c r="V282" s="22">
        <v>0</v>
      </c>
      <c r="W282" s="22">
        <v>12474</v>
      </c>
      <c r="X282" s="22">
        <v>14085</v>
      </c>
      <c r="Y282" s="22">
        <v>541</v>
      </c>
      <c r="Z282" s="22">
        <v>0</v>
      </c>
      <c r="AA282" s="22">
        <v>0</v>
      </c>
      <c r="AB282" s="22">
        <v>0</v>
      </c>
      <c r="AC282" s="22">
        <v>304461</v>
      </c>
      <c r="AD282" s="22">
        <v>78270</v>
      </c>
      <c r="AE282" s="22">
        <v>35051</v>
      </c>
      <c r="AF282" s="22">
        <v>0</v>
      </c>
      <c r="AG282" s="22">
        <v>0</v>
      </c>
      <c r="AH282" s="22">
        <v>6489</v>
      </c>
      <c r="AI282" s="22">
        <v>424271</v>
      </c>
      <c r="AJ282" s="22">
        <v>0</v>
      </c>
      <c r="AK282" s="22">
        <v>0</v>
      </c>
      <c r="AL282" s="22">
        <v>0</v>
      </c>
    </row>
    <row r="283" spans="1:38" x14ac:dyDescent="0.25">
      <c r="A283" s="22" t="s">
        <v>120</v>
      </c>
      <c r="B283" s="22" t="s">
        <v>511</v>
      </c>
      <c r="C283" s="22" t="s">
        <v>684</v>
      </c>
      <c r="D283" s="22" t="s">
        <v>685</v>
      </c>
      <c r="E283" s="22">
        <v>0</v>
      </c>
      <c r="F283" s="22">
        <v>0</v>
      </c>
      <c r="G283" s="22">
        <v>171791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171791</v>
      </c>
      <c r="N283" s="22">
        <v>0</v>
      </c>
      <c r="O283" s="22">
        <v>0</v>
      </c>
      <c r="P283" s="22">
        <v>10500</v>
      </c>
      <c r="Q283" s="22">
        <v>0</v>
      </c>
      <c r="R283" s="22">
        <v>0</v>
      </c>
      <c r="S283" s="22">
        <v>0</v>
      </c>
      <c r="T283" s="22">
        <v>182291</v>
      </c>
      <c r="U283" s="22">
        <v>38933</v>
      </c>
      <c r="V283" s="22">
        <v>0</v>
      </c>
      <c r="W283" s="22">
        <v>15379</v>
      </c>
      <c r="X283" s="22">
        <v>20207</v>
      </c>
      <c r="Y283" s="22">
        <v>0</v>
      </c>
      <c r="Z283" s="22">
        <v>0</v>
      </c>
      <c r="AA283" s="22">
        <v>0</v>
      </c>
      <c r="AB283" s="22">
        <v>0</v>
      </c>
      <c r="AC283" s="22">
        <v>74519</v>
      </c>
      <c r="AD283" s="22">
        <v>1812</v>
      </c>
      <c r="AE283" s="22">
        <v>5908</v>
      </c>
      <c r="AF283" s="22">
        <v>0</v>
      </c>
      <c r="AG283" s="22">
        <v>0</v>
      </c>
      <c r="AH283" s="22">
        <v>5176</v>
      </c>
      <c r="AI283" s="22">
        <v>87415</v>
      </c>
      <c r="AJ283" s="22">
        <v>0</v>
      </c>
      <c r="AK283" s="22">
        <v>0</v>
      </c>
      <c r="AL283" s="22">
        <v>0</v>
      </c>
    </row>
    <row r="284" spans="1:38" x14ac:dyDescent="0.25">
      <c r="A284" s="22" t="s">
        <v>120</v>
      </c>
      <c r="B284" s="22" t="s">
        <v>511</v>
      </c>
      <c r="C284" s="22" t="s">
        <v>686</v>
      </c>
      <c r="D284" s="22" t="s">
        <v>687</v>
      </c>
      <c r="E284" s="22">
        <v>1055714</v>
      </c>
      <c r="F284" s="22">
        <v>0</v>
      </c>
      <c r="G284" s="22">
        <v>475804</v>
      </c>
      <c r="H284" s="22">
        <v>162821</v>
      </c>
      <c r="I284" s="22">
        <v>0</v>
      </c>
      <c r="J284" s="22">
        <v>0</v>
      </c>
      <c r="K284" s="22">
        <v>0</v>
      </c>
      <c r="L284" s="22">
        <v>0</v>
      </c>
      <c r="M284" s="22">
        <v>1694339</v>
      </c>
      <c r="N284" s="22">
        <v>0</v>
      </c>
      <c r="O284" s="22">
        <v>0</v>
      </c>
      <c r="P284" s="22">
        <v>32709</v>
      </c>
      <c r="Q284" s="22">
        <v>201782</v>
      </c>
      <c r="R284" s="22">
        <v>0</v>
      </c>
      <c r="S284" s="22">
        <v>0</v>
      </c>
      <c r="T284" s="22">
        <v>1928830</v>
      </c>
      <c r="U284" s="22">
        <v>37280</v>
      </c>
      <c r="V284" s="22">
        <v>0</v>
      </c>
      <c r="W284" s="22">
        <v>85783</v>
      </c>
      <c r="X284" s="22">
        <v>24613</v>
      </c>
      <c r="Y284" s="22">
        <v>0</v>
      </c>
      <c r="Z284" s="22">
        <v>0</v>
      </c>
      <c r="AA284" s="22">
        <v>0</v>
      </c>
      <c r="AB284" s="22">
        <v>0</v>
      </c>
      <c r="AC284" s="22">
        <v>147676</v>
      </c>
      <c r="AD284" s="22">
        <v>86563</v>
      </c>
      <c r="AE284" s="22">
        <v>49754</v>
      </c>
      <c r="AF284" s="22">
        <v>0</v>
      </c>
      <c r="AG284" s="22">
        <v>0</v>
      </c>
      <c r="AH284" s="22">
        <v>16146</v>
      </c>
      <c r="AI284" s="22">
        <v>300139</v>
      </c>
      <c r="AJ284" s="22">
        <v>0</v>
      </c>
      <c r="AK284" s="22">
        <v>0</v>
      </c>
      <c r="AL284" s="22">
        <v>0</v>
      </c>
    </row>
    <row r="285" spans="1:38" x14ac:dyDescent="0.25">
      <c r="A285" s="22" t="s">
        <v>120</v>
      </c>
      <c r="B285" s="22" t="s">
        <v>511</v>
      </c>
      <c r="C285" s="22" t="s">
        <v>688</v>
      </c>
      <c r="D285" s="22" t="s">
        <v>689</v>
      </c>
      <c r="E285" s="22">
        <v>22400</v>
      </c>
      <c r="F285" s="22">
        <v>0</v>
      </c>
      <c r="G285" s="22">
        <v>0</v>
      </c>
      <c r="H285" s="22">
        <v>35485</v>
      </c>
      <c r="I285" s="22">
        <v>0</v>
      </c>
      <c r="J285" s="22">
        <v>0</v>
      </c>
      <c r="K285" s="22">
        <v>0</v>
      </c>
      <c r="L285" s="22">
        <v>0</v>
      </c>
      <c r="M285" s="22">
        <v>57885</v>
      </c>
      <c r="N285" s="22">
        <v>0</v>
      </c>
      <c r="O285" s="22">
        <v>0</v>
      </c>
      <c r="P285" s="22">
        <v>0</v>
      </c>
      <c r="Q285" s="22">
        <v>43801</v>
      </c>
      <c r="R285" s="22">
        <v>41122</v>
      </c>
      <c r="S285" s="22">
        <v>0</v>
      </c>
      <c r="T285" s="22">
        <v>142808</v>
      </c>
      <c r="U285" s="22">
        <v>17289</v>
      </c>
      <c r="V285" s="22">
        <v>0</v>
      </c>
      <c r="W285" s="22">
        <v>9414</v>
      </c>
      <c r="X285" s="22">
        <v>22654</v>
      </c>
      <c r="Y285" s="22">
        <v>0</v>
      </c>
      <c r="Z285" s="22">
        <v>0</v>
      </c>
      <c r="AA285" s="22">
        <v>0</v>
      </c>
      <c r="AB285" s="22">
        <v>0</v>
      </c>
      <c r="AC285" s="22">
        <v>49357</v>
      </c>
      <c r="AD285" s="22">
        <v>17096</v>
      </c>
      <c r="AE285" s="22">
        <v>840</v>
      </c>
      <c r="AF285" s="22">
        <v>0</v>
      </c>
      <c r="AG285" s="22">
        <v>914</v>
      </c>
      <c r="AH285" s="22">
        <v>3890</v>
      </c>
      <c r="AI285" s="22">
        <v>72097</v>
      </c>
      <c r="AJ285" s="22">
        <v>0</v>
      </c>
      <c r="AK285" s="22">
        <v>0</v>
      </c>
      <c r="AL285" s="22">
        <v>0</v>
      </c>
    </row>
    <row r="286" spans="1:38" x14ac:dyDescent="0.25">
      <c r="A286" s="22" t="s">
        <v>120</v>
      </c>
      <c r="B286" s="22" t="s">
        <v>511</v>
      </c>
      <c r="C286" s="22" t="s">
        <v>690</v>
      </c>
      <c r="D286" s="22" t="s">
        <v>691</v>
      </c>
      <c r="E286" s="22">
        <v>187189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187189</v>
      </c>
      <c r="N286" s="22">
        <v>19987</v>
      </c>
      <c r="O286" s="22">
        <v>37161</v>
      </c>
      <c r="P286" s="22">
        <v>8259</v>
      </c>
      <c r="Q286" s="22">
        <v>0</v>
      </c>
      <c r="R286" s="22">
        <v>0</v>
      </c>
      <c r="S286" s="22">
        <v>0</v>
      </c>
      <c r="T286" s="22">
        <v>252596</v>
      </c>
      <c r="U286" s="22">
        <v>59087</v>
      </c>
      <c r="V286" s="22">
        <v>0</v>
      </c>
      <c r="W286" s="22">
        <v>14903</v>
      </c>
      <c r="X286" s="22">
        <v>107</v>
      </c>
      <c r="Y286" s="22">
        <v>0</v>
      </c>
      <c r="Z286" s="22">
        <v>0</v>
      </c>
      <c r="AA286" s="22">
        <v>0</v>
      </c>
      <c r="AB286" s="22">
        <v>0</v>
      </c>
      <c r="AC286" s="22">
        <v>74097</v>
      </c>
      <c r="AD286" s="22">
        <v>7486</v>
      </c>
      <c r="AE286" s="22">
        <v>18734</v>
      </c>
      <c r="AF286" s="22">
        <v>4983</v>
      </c>
      <c r="AG286" s="22">
        <v>0</v>
      </c>
      <c r="AH286" s="22">
        <v>500</v>
      </c>
      <c r="AI286" s="22">
        <v>105800</v>
      </c>
      <c r="AJ286" s="22">
        <v>0</v>
      </c>
      <c r="AK286" s="22">
        <v>0</v>
      </c>
      <c r="AL286" s="22">
        <v>0</v>
      </c>
    </row>
    <row r="287" spans="1:38" x14ac:dyDescent="0.25">
      <c r="A287" s="22" t="s">
        <v>120</v>
      </c>
      <c r="B287" s="22" t="s">
        <v>511</v>
      </c>
      <c r="C287" s="22" t="s">
        <v>692</v>
      </c>
      <c r="D287" s="22" t="s">
        <v>693</v>
      </c>
      <c r="E287" s="22">
        <v>456000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456000</v>
      </c>
      <c r="N287" s="22">
        <v>0</v>
      </c>
      <c r="O287" s="22">
        <v>29309</v>
      </c>
      <c r="P287" s="22">
        <v>5266</v>
      </c>
      <c r="Q287" s="22">
        <v>0</v>
      </c>
      <c r="R287" s="22">
        <v>22320</v>
      </c>
      <c r="S287" s="22">
        <v>0</v>
      </c>
      <c r="T287" s="22">
        <v>512895</v>
      </c>
      <c r="U287" s="22">
        <v>56895</v>
      </c>
      <c r="V287" s="22">
        <v>0</v>
      </c>
      <c r="W287" s="22">
        <v>16656</v>
      </c>
      <c r="X287" s="22">
        <v>13603</v>
      </c>
      <c r="Y287" s="22">
        <v>0</v>
      </c>
      <c r="Z287" s="22">
        <v>0</v>
      </c>
      <c r="AA287" s="22">
        <v>0</v>
      </c>
      <c r="AB287" s="22">
        <v>0</v>
      </c>
      <c r="AC287" s="22">
        <v>87154</v>
      </c>
      <c r="AD287" s="22">
        <v>10532</v>
      </c>
      <c r="AE287" s="22">
        <v>5140</v>
      </c>
      <c r="AF287" s="22">
        <v>0</v>
      </c>
      <c r="AG287" s="22">
        <v>2116</v>
      </c>
      <c r="AH287" s="22">
        <v>0</v>
      </c>
      <c r="AI287" s="22">
        <v>104942</v>
      </c>
      <c r="AJ287" s="22">
        <v>0</v>
      </c>
      <c r="AK287" s="22">
        <v>0</v>
      </c>
      <c r="AL287" s="22">
        <v>0</v>
      </c>
    </row>
    <row r="288" spans="1:38" x14ac:dyDescent="0.25">
      <c r="A288" s="22" t="s">
        <v>120</v>
      </c>
      <c r="B288" s="22" t="s">
        <v>511</v>
      </c>
      <c r="C288" s="22" t="s">
        <v>694</v>
      </c>
      <c r="D288" s="22" t="s">
        <v>695</v>
      </c>
      <c r="E288" s="22">
        <v>418087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418087</v>
      </c>
      <c r="N288" s="22">
        <v>0</v>
      </c>
      <c r="O288" s="22">
        <v>0</v>
      </c>
      <c r="P288" s="22">
        <v>5236</v>
      </c>
      <c r="Q288" s="22">
        <v>0</v>
      </c>
      <c r="R288" s="22">
        <v>40350</v>
      </c>
      <c r="S288" s="22">
        <v>16800</v>
      </c>
      <c r="T288" s="22">
        <v>480473</v>
      </c>
      <c r="U288" s="22">
        <v>111830</v>
      </c>
      <c r="V288" s="22">
        <v>0</v>
      </c>
      <c r="W288" s="22">
        <v>47874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159704</v>
      </c>
      <c r="AD288" s="22">
        <v>14061</v>
      </c>
      <c r="AE288" s="22">
        <v>17823</v>
      </c>
      <c r="AF288" s="22">
        <v>0</v>
      </c>
      <c r="AG288" s="22">
        <v>13394</v>
      </c>
      <c r="AH288" s="22">
        <v>4534</v>
      </c>
      <c r="AI288" s="22">
        <v>209516</v>
      </c>
      <c r="AJ288" s="22">
        <v>0</v>
      </c>
      <c r="AK288" s="22">
        <v>0</v>
      </c>
      <c r="AL288" s="22">
        <v>0</v>
      </c>
    </row>
    <row r="289" spans="1:38" x14ac:dyDescent="0.25">
      <c r="A289" s="22" t="s">
        <v>120</v>
      </c>
      <c r="B289" s="22" t="s">
        <v>511</v>
      </c>
      <c r="C289" s="22" t="s">
        <v>696</v>
      </c>
      <c r="D289" s="22" t="s">
        <v>697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43965</v>
      </c>
      <c r="P289" s="22">
        <v>41820</v>
      </c>
      <c r="Q289" s="22">
        <v>0</v>
      </c>
      <c r="R289" s="22">
        <v>0</v>
      </c>
      <c r="S289" s="22">
        <v>73481</v>
      </c>
      <c r="T289" s="22">
        <v>159266</v>
      </c>
      <c r="U289" s="22">
        <v>30174</v>
      </c>
      <c r="V289" s="22">
        <v>0</v>
      </c>
      <c r="W289" s="22">
        <v>39082</v>
      </c>
      <c r="X289" s="22">
        <v>41358</v>
      </c>
      <c r="Y289" s="22">
        <v>0</v>
      </c>
      <c r="Z289" s="22">
        <v>0</v>
      </c>
      <c r="AA289" s="22">
        <v>0</v>
      </c>
      <c r="AB289" s="22">
        <v>0</v>
      </c>
      <c r="AC289" s="22">
        <v>110614</v>
      </c>
      <c r="AD289" s="22">
        <v>26891</v>
      </c>
      <c r="AE289" s="22">
        <v>22097</v>
      </c>
      <c r="AF289" s="22">
        <v>0</v>
      </c>
      <c r="AG289" s="22">
        <v>17230</v>
      </c>
      <c r="AH289" s="22">
        <v>14285</v>
      </c>
      <c r="AI289" s="22">
        <v>191117</v>
      </c>
      <c r="AJ289" s="22">
        <v>0</v>
      </c>
      <c r="AK289" s="22">
        <v>0</v>
      </c>
      <c r="AL289" s="22">
        <v>0</v>
      </c>
    </row>
    <row r="290" spans="1:38" x14ac:dyDescent="0.25">
      <c r="A290" s="22" t="s">
        <v>120</v>
      </c>
      <c r="B290" s="22" t="s">
        <v>511</v>
      </c>
      <c r="C290" s="22" t="s">
        <v>698</v>
      </c>
      <c r="D290" s="22" t="s">
        <v>699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13919</v>
      </c>
      <c r="V290" s="22">
        <v>0</v>
      </c>
      <c r="W290" s="22">
        <v>20070</v>
      </c>
      <c r="X290" s="22">
        <v>8630</v>
      </c>
      <c r="Y290" s="22">
        <v>0</v>
      </c>
      <c r="Z290" s="22">
        <v>0</v>
      </c>
      <c r="AA290" s="22">
        <v>0</v>
      </c>
      <c r="AB290" s="22">
        <v>0</v>
      </c>
      <c r="AC290" s="22">
        <v>42619</v>
      </c>
      <c r="AD290" s="22">
        <v>4583</v>
      </c>
      <c r="AE290" s="22">
        <v>9677</v>
      </c>
      <c r="AF290" s="22">
        <v>0</v>
      </c>
      <c r="AG290" s="22">
        <v>0</v>
      </c>
      <c r="AH290" s="22">
        <v>0</v>
      </c>
      <c r="AI290" s="22">
        <v>56879</v>
      </c>
      <c r="AJ290" s="22">
        <v>0</v>
      </c>
      <c r="AK290" s="22">
        <v>0</v>
      </c>
      <c r="AL290" s="22">
        <v>0</v>
      </c>
    </row>
    <row r="291" spans="1:38" x14ac:dyDescent="0.25">
      <c r="A291" s="22" t="s">
        <v>120</v>
      </c>
      <c r="B291" s="22" t="s">
        <v>511</v>
      </c>
      <c r="C291" s="22" t="s">
        <v>700</v>
      </c>
      <c r="D291" s="22" t="s">
        <v>701</v>
      </c>
      <c r="E291" s="22">
        <v>474176</v>
      </c>
      <c r="F291" s="22">
        <v>0</v>
      </c>
      <c r="G291" s="22">
        <v>62255</v>
      </c>
      <c r="H291" s="22">
        <v>27304</v>
      </c>
      <c r="I291" s="22">
        <v>0</v>
      </c>
      <c r="J291" s="22">
        <v>0</v>
      </c>
      <c r="K291" s="22">
        <v>0</v>
      </c>
      <c r="L291" s="22">
        <v>0</v>
      </c>
      <c r="M291" s="22">
        <v>563735</v>
      </c>
      <c r="N291" s="22">
        <v>0</v>
      </c>
      <c r="O291" s="22">
        <v>25987</v>
      </c>
      <c r="P291" s="22">
        <v>44391</v>
      </c>
      <c r="Q291" s="22">
        <v>0</v>
      </c>
      <c r="R291" s="22">
        <v>0</v>
      </c>
      <c r="S291" s="22">
        <v>18751</v>
      </c>
      <c r="T291" s="22">
        <v>652864</v>
      </c>
      <c r="U291" s="22">
        <v>171941</v>
      </c>
      <c r="V291" s="22">
        <v>0</v>
      </c>
      <c r="W291" s="22">
        <v>130060</v>
      </c>
      <c r="X291" s="22">
        <v>44697</v>
      </c>
      <c r="Y291" s="22">
        <v>0</v>
      </c>
      <c r="Z291" s="22">
        <v>0</v>
      </c>
      <c r="AA291" s="22">
        <v>0</v>
      </c>
      <c r="AB291" s="22">
        <v>0</v>
      </c>
      <c r="AC291" s="22">
        <v>346698</v>
      </c>
      <c r="AD291" s="22">
        <v>67543</v>
      </c>
      <c r="AE291" s="22">
        <v>73804</v>
      </c>
      <c r="AF291" s="22">
        <v>43220</v>
      </c>
      <c r="AG291" s="22">
        <v>0</v>
      </c>
      <c r="AH291" s="22">
        <v>23030</v>
      </c>
      <c r="AI291" s="22">
        <v>554295</v>
      </c>
      <c r="AJ291" s="22">
        <v>0</v>
      </c>
      <c r="AK291" s="22">
        <v>0</v>
      </c>
      <c r="AL291" s="22">
        <v>0</v>
      </c>
    </row>
    <row r="292" spans="1:38" x14ac:dyDescent="0.25">
      <c r="A292" s="22" t="s">
        <v>120</v>
      </c>
      <c r="B292" s="22" t="s">
        <v>511</v>
      </c>
      <c r="C292" s="22" t="s">
        <v>702</v>
      </c>
      <c r="D292" s="22" t="s">
        <v>703</v>
      </c>
      <c r="E292" s="22">
        <v>26650</v>
      </c>
      <c r="F292" s="22">
        <v>0</v>
      </c>
      <c r="G292" s="22">
        <v>71452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98102</v>
      </c>
      <c r="N292" s="22">
        <v>0</v>
      </c>
      <c r="O292" s="22">
        <v>0</v>
      </c>
      <c r="P292" s="22">
        <v>16900</v>
      </c>
      <c r="Q292" s="22">
        <v>0</v>
      </c>
      <c r="R292" s="22">
        <v>0</v>
      </c>
      <c r="S292" s="22">
        <v>8549</v>
      </c>
      <c r="T292" s="22">
        <v>123551</v>
      </c>
      <c r="U292" s="22">
        <v>59163</v>
      </c>
      <c r="V292" s="22">
        <v>0</v>
      </c>
      <c r="W292" s="22">
        <v>17732</v>
      </c>
      <c r="X292" s="22">
        <v>15912</v>
      </c>
      <c r="Y292" s="22">
        <v>0</v>
      </c>
      <c r="Z292" s="22">
        <v>0</v>
      </c>
      <c r="AA292" s="22">
        <v>0</v>
      </c>
      <c r="AB292" s="22">
        <v>0</v>
      </c>
      <c r="AC292" s="22">
        <v>92807</v>
      </c>
      <c r="AD292" s="22">
        <v>7915</v>
      </c>
      <c r="AE292" s="22">
        <v>797</v>
      </c>
      <c r="AF292" s="22">
        <v>0</v>
      </c>
      <c r="AG292" s="22">
        <v>0</v>
      </c>
      <c r="AH292" s="22">
        <v>0</v>
      </c>
      <c r="AI292" s="22">
        <v>101519</v>
      </c>
      <c r="AJ292" s="22">
        <v>0</v>
      </c>
      <c r="AK292" s="22">
        <v>0</v>
      </c>
      <c r="AL292" s="22">
        <v>0</v>
      </c>
    </row>
    <row r="293" spans="1:38" x14ac:dyDescent="0.25">
      <c r="A293" s="22" t="s">
        <v>120</v>
      </c>
      <c r="B293" s="22" t="s">
        <v>511</v>
      </c>
      <c r="C293" s="22" t="s">
        <v>704</v>
      </c>
      <c r="D293" s="22" t="s">
        <v>705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5800</v>
      </c>
      <c r="Q293" s="22">
        <v>0</v>
      </c>
      <c r="R293" s="22">
        <v>0</v>
      </c>
      <c r="S293" s="22">
        <v>0</v>
      </c>
      <c r="T293" s="22">
        <v>5800</v>
      </c>
      <c r="U293" s="22">
        <v>32448</v>
      </c>
      <c r="V293" s="22">
        <v>0</v>
      </c>
      <c r="W293" s="22">
        <v>3860</v>
      </c>
      <c r="X293" s="22">
        <v>9011</v>
      </c>
      <c r="Y293" s="22">
        <v>0</v>
      </c>
      <c r="Z293" s="22">
        <v>0</v>
      </c>
      <c r="AA293" s="22">
        <v>0</v>
      </c>
      <c r="AB293" s="22">
        <v>0</v>
      </c>
      <c r="AC293" s="22">
        <v>45319</v>
      </c>
      <c r="AD293" s="22">
        <v>52376</v>
      </c>
      <c r="AE293" s="22">
        <v>8865</v>
      </c>
      <c r="AF293" s="22">
        <v>0</v>
      </c>
      <c r="AG293" s="22">
        <v>0</v>
      </c>
      <c r="AH293" s="22">
        <v>1230</v>
      </c>
      <c r="AI293" s="22">
        <v>107790</v>
      </c>
      <c r="AJ293" s="22">
        <v>0</v>
      </c>
      <c r="AK293" s="22">
        <v>0</v>
      </c>
      <c r="AL293" s="22">
        <v>0</v>
      </c>
    </row>
    <row r="294" spans="1:38" x14ac:dyDescent="0.25">
      <c r="A294" s="22" t="s">
        <v>120</v>
      </c>
      <c r="B294" s="22" t="s">
        <v>706</v>
      </c>
      <c r="C294" s="22" t="s">
        <v>707</v>
      </c>
      <c r="D294" s="22" t="s">
        <v>708</v>
      </c>
      <c r="E294" s="22">
        <v>12357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12357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12357</v>
      </c>
      <c r="U294" s="22">
        <v>4732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4732</v>
      </c>
      <c r="AD294" s="22">
        <v>0</v>
      </c>
      <c r="AE294" s="22">
        <v>506</v>
      </c>
      <c r="AF294" s="22">
        <v>0</v>
      </c>
      <c r="AG294" s="22">
        <v>0</v>
      </c>
      <c r="AH294" s="22">
        <v>0</v>
      </c>
      <c r="AI294" s="22">
        <v>5238</v>
      </c>
      <c r="AJ294" s="22">
        <v>0</v>
      </c>
      <c r="AK294" s="22">
        <v>0</v>
      </c>
      <c r="AL294" s="22">
        <v>0</v>
      </c>
    </row>
    <row r="295" spans="1:38" x14ac:dyDescent="0.25">
      <c r="A295" s="22" t="s">
        <v>120</v>
      </c>
      <c r="B295" s="22" t="s">
        <v>706</v>
      </c>
      <c r="C295" s="22" t="s">
        <v>709</v>
      </c>
      <c r="D295" s="22" t="s">
        <v>710</v>
      </c>
      <c r="E295" s="22">
        <v>11880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11880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11880</v>
      </c>
      <c r="U295" s="22">
        <v>2497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2497</v>
      </c>
      <c r="AD295" s="22">
        <v>137</v>
      </c>
      <c r="AE295" s="22">
        <v>449</v>
      </c>
      <c r="AF295" s="22">
        <v>0</v>
      </c>
      <c r="AG295" s="22">
        <v>392</v>
      </c>
      <c r="AH295" s="22">
        <v>0</v>
      </c>
      <c r="AI295" s="22">
        <v>3475</v>
      </c>
      <c r="AJ295" s="22">
        <v>0</v>
      </c>
      <c r="AK295" s="22">
        <v>0</v>
      </c>
      <c r="AL295" s="22">
        <v>0</v>
      </c>
    </row>
    <row r="296" spans="1:38" x14ac:dyDescent="0.25">
      <c r="A296" s="22" t="s">
        <v>120</v>
      </c>
      <c r="B296" s="22" t="s">
        <v>706</v>
      </c>
      <c r="C296" s="22" t="s">
        <v>711</v>
      </c>
      <c r="D296" s="22" t="s">
        <v>712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21135</v>
      </c>
      <c r="S296" s="22">
        <v>0</v>
      </c>
      <c r="T296" s="22">
        <v>21135</v>
      </c>
      <c r="U296" s="22">
        <v>25944</v>
      </c>
      <c r="V296" s="22">
        <v>0</v>
      </c>
      <c r="W296" s="22">
        <v>240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26184</v>
      </c>
      <c r="AD296" s="22">
        <v>758</v>
      </c>
      <c r="AE296" s="22">
        <v>450</v>
      </c>
      <c r="AF296" s="22">
        <v>0</v>
      </c>
      <c r="AG296" s="22">
        <v>705</v>
      </c>
      <c r="AH296" s="22">
        <v>0</v>
      </c>
      <c r="AI296" s="22">
        <v>28097</v>
      </c>
      <c r="AJ296" s="22">
        <v>0</v>
      </c>
      <c r="AK296" s="22">
        <v>0</v>
      </c>
      <c r="AL296" s="22">
        <v>0</v>
      </c>
    </row>
    <row r="297" spans="1:38" x14ac:dyDescent="0.25">
      <c r="A297" s="22" t="s">
        <v>120</v>
      </c>
      <c r="B297" s="22" t="s">
        <v>706</v>
      </c>
      <c r="C297" s="22" t="s">
        <v>713</v>
      </c>
      <c r="D297" s="22" t="s">
        <v>714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30670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30670</v>
      </c>
      <c r="AD297" s="22">
        <v>0</v>
      </c>
      <c r="AE297" s="22">
        <v>1225</v>
      </c>
      <c r="AF297" s="22">
        <v>0</v>
      </c>
      <c r="AG297" s="22">
        <v>0</v>
      </c>
      <c r="AH297" s="22">
        <v>0</v>
      </c>
      <c r="AI297" s="22">
        <v>31895</v>
      </c>
      <c r="AJ297" s="22">
        <v>0</v>
      </c>
      <c r="AK297" s="22">
        <v>0</v>
      </c>
      <c r="AL297" s="22">
        <v>0</v>
      </c>
    </row>
    <row r="298" spans="1:38" x14ac:dyDescent="0.25">
      <c r="A298" s="22" t="s">
        <v>120</v>
      </c>
      <c r="B298" s="22" t="s">
        <v>706</v>
      </c>
      <c r="C298" s="22" t="s">
        <v>715</v>
      </c>
      <c r="D298" s="22" t="s">
        <v>716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5094</v>
      </c>
      <c r="V298" s="22">
        <v>0</v>
      </c>
      <c r="W298" s="22">
        <v>0</v>
      </c>
      <c r="X298" s="22">
        <v>1954</v>
      </c>
      <c r="Y298" s="22">
        <v>0</v>
      </c>
      <c r="Z298" s="22">
        <v>0</v>
      </c>
      <c r="AA298" s="22">
        <v>0</v>
      </c>
      <c r="AB298" s="22">
        <v>0</v>
      </c>
      <c r="AC298" s="22">
        <v>7048</v>
      </c>
      <c r="AD298" s="22">
        <v>83</v>
      </c>
      <c r="AE298" s="22">
        <v>289</v>
      </c>
      <c r="AF298" s="22">
        <v>0</v>
      </c>
      <c r="AG298" s="22">
        <v>0</v>
      </c>
      <c r="AH298" s="22">
        <v>0</v>
      </c>
      <c r="AI298" s="22">
        <v>7420</v>
      </c>
      <c r="AJ298" s="22">
        <v>0</v>
      </c>
      <c r="AK298" s="22">
        <v>0</v>
      </c>
      <c r="AL298" s="22">
        <v>0</v>
      </c>
    </row>
    <row r="299" spans="1:38" x14ac:dyDescent="0.25">
      <c r="A299" s="22" t="s">
        <v>120</v>
      </c>
      <c r="B299" s="22" t="s">
        <v>706</v>
      </c>
      <c r="C299" s="22" t="s">
        <v>717</v>
      </c>
      <c r="D299" s="22" t="s">
        <v>718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9293</v>
      </c>
      <c r="Q299" s="22">
        <v>0</v>
      </c>
      <c r="R299" s="22">
        <v>0</v>
      </c>
      <c r="S299" s="22">
        <v>0</v>
      </c>
      <c r="T299" s="22">
        <v>9293</v>
      </c>
      <c r="U299" s="22">
        <v>2326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2326</v>
      </c>
      <c r="AD299" s="22">
        <v>2355</v>
      </c>
      <c r="AE299" s="22">
        <v>3957</v>
      </c>
      <c r="AF299" s="22">
        <v>0</v>
      </c>
      <c r="AG299" s="22">
        <v>0</v>
      </c>
      <c r="AH299" s="22">
        <v>186</v>
      </c>
      <c r="AI299" s="22">
        <v>8824</v>
      </c>
      <c r="AJ299" s="22">
        <v>0</v>
      </c>
      <c r="AK299" s="22">
        <v>0</v>
      </c>
      <c r="AL299" s="22">
        <v>0</v>
      </c>
    </row>
    <row r="300" spans="1:38" x14ac:dyDescent="0.25">
      <c r="A300" s="22" t="s">
        <v>120</v>
      </c>
      <c r="B300" s="22" t="s">
        <v>706</v>
      </c>
      <c r="C300" s="22" t="s">
        <v>719</v>
      </c>
      <c r="D300" s="22" t="s">
        <v>720</v>
      </c>
      <c r="E300" s="22">
        <v>22330</v>
      </c>
      <c r="F300" s="22">
        <v>0</v>
      </c>
      <c r="G300" s="22">
        <v>0</v>
      </c>
      <c r="H300" s="22">
        <v>0</v>
      </c>
      <c r="I300" s="22">
        <v>11610</v>
      </c>
      <c r="J300" s="22">
        <v>0</v>
      </c>
      <c r="K300" s="22">
        <v>0</v>
      </c>
      <c r="L300" s="22">
        <v>0</v>
      </c>
      <c r="M300" s="22">
        <v>33940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33940</v>
      </c>
      <c r="U300" s="22">
        <v>2200</v>
      </c>
      <c r="V300" s="22">
        <v>0</v>
      </c>
      <c r="W300" s="22">
        <v>41</v>
      </c>
      <c r="X300" s="22">
        <v>118</v>
      </c>
      <c r="Y300" s="22">
        <v>306</v>
      </c>
      <c r="Z300" s="22">
        <v>0</v>
      </c>
      <c r="AA300" s="22">
        <v>0</v>
      </c>
      <c r="AB300" s="22">
        <v>0</v>
      </c>
      <c r="AC300" s="22">
        <v>2665</v>
      </c>
      <c r="AD300" s="22">
        <v>571</v>
      </c>
      <c r="AE300" s="22">
        <v>982</v>
      </c>
      <c r="AF300" s="22">
        <v>0</v>
      </c>
      <c r="AG300" s="22">
        <v>0</v>
      </c>
      <c r="AH300" s="22">
        <v>0</v>
      </c>
      <c r="AI300" s="22">
        <v>4218</v>
      </c>
      <c r="AJ300" s="22">
        <v>0</v>
      </c>
      <c r="AK300" s="22">
        <v>0</v>
      </c>
      <c r="AL300" s="22">
        <v>0</v>
      </c>
    </row>
    <row r="301" spans="1:38" x14ac:dyDescent="0.25">
      <c r="A301" s="22" t="s">
        <v>120</v>
      </c>
      <c r="B301" s="22" t="s">
        <v>706</v>
      </c>
      <c r="C301" s="22" t="s">
        <v>721</v>
      </c>
      <c r="D301" s="22" t="s">
        <v>722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3951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3951</v>
      </c>
      <c r="AD301" s="22">
        <v>0</v>
      </c>
      <c r="AE301" s="22">
        <v>2763</v>
      </c>
      <c r="AF301" s="22">
        <v>0</v>
      </c>
      <c r="AG301" s="22">
        <v>0</v>
      </c>
      <c r="AH301" s="22">
        <v>0</v>
      </c>
      <c r="AI301" s="22">
        <v>6714</v>
      </c>
      <c r="AJ301" s="22">
        <v>0</v>
      </c>
      <c r="AK301" s="22">
        <v>0</v>
      </c>
      <c r="AL301" s="22">
        <v>0</v>
      </c>
    </row>
    <row r="302" spans="1:38" x14ac:dyDescent="0.25">
      <c r="A302" s="22" t="s">
        <v>120</v>
      </c>
      <c r="B302" s="22" t="s">
        <v>706</v>
      </c>
      <c r="C302" s="22" t="s">
        <v>723</v>
      </c>
      <c r="D302" s="22" t="s">
        <v>724</v>
      </c>
      <c r="E302" s="22">
        <v>40500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40500</v>
      </c>
      <c r="N302" s="22">
        <v>0</v>
      </c>
      <c r="O302" s="22">
        <v>0</v>
      </c>
      <c r="P302" s="22">
        <v>2510</v>
      </c>
      <c r="Q302" s="22">
        <v>0</v>
      </c>
      <c r="R302" s="22">
        <v>0</v>
      </c>
      <c r="S302" s="22">
        <v>0</v>
      </c>
      <c r="T302" s="22">
        <v>43010</v>
      </c>
      <c r="U302" s="22">
        <v>13367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13367</v>
      </c>
      <c r="AD302" s="22">
        <v>0</v>
      </c>
      <c r="AE302" s="22">
        <v>877</v>
      </c>
      <c r="AF302" s="22">
        <v>0</v>
      </c>
      <c r="AG302" s="22">
        <v>2104</v>
      </c>
      <c r="AH302" s="22">
        <v>0</v>
      </c>
      <c r="AI302" s="22">
        <v>16348</v>
      </c>
      <c r="AJ302" s="22">
        <v>0</v>
      </c>
      <c r="AK302" s="22">
        <v>0</v>
      </c>
      <c r="AL302" s="22">
        <v>0</v>
      </c>
    </row>
    <row r="303" spans="1:38" x14ac:dyDescent="0.25">
      <c r="A303" s="22" t="s">
        <v>120</v>
      </c>
      <c r="B303" s="22" t="s">
        <v>706</v>
      </c>
      <c r="C303" s="22" t="s">
        <v>725</v>
      </c>
      <c r="D303" s="22" t="s">
        <v>726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3498</v>
      </c>
      <c r="P303" s="22">
        <v>3999</v>
      </c>
      <c r="Q303" s="22">
        <v>0</v>
      </c>
      <c r="R303" s="22">
        <v>0</v>
      </c>
      <c r="S303" s="22">
        <v>0</v>
      </c>
      <c r="T303" s="22">
        <v>7497</v>
      </c>
      <c r="U303" s="22">
        <v>4292</v>
      </c>
      <c r="V303" s="22">
        <v>0</v>
      </c>
      <c r="W303" s="22">
        <v>57</v>
      </c>
      <c r="X303" s="22">
        <v>0</v>
      </c>
      <c r="Y303" s="22">
        <v>97</v>
      </c>
      <c r="Z303" s="22">
        <v>0</v>
      </c>
      <c r="AA303" s="22">
        <v>0</v>
      </c>
      <c r="AB303" s="22">
        <v>0</v>
      </c>
      <c r="AC303" s="22">
        <v>4446</v>
      </c>
      <c r="AD303" s="22">
        <v>160</v>
      </c>
      <c r="AE303" s="22">
        <v>1408</v>
      </c>
      <c r="AF303" s="22">
        <v>0</v>
      </c>
      <c r="AG303" s="22">
        <v>4619</v>
      </c>
      <c r="AH303" s="22">
        <v>1548</v>
      </c>
      <c r="AI303" s="22">
        <v>12181</v>
      </c>
      <c r="AJ303" s="22">
        <v>0</v>
      </c>
      <c r="AK303" s="22">
        <v>0</v>
      </c>
      <c r="AL303" s="22">
        <v>0</v>
      </c>
    </row>
    <row r="304" spans="1:38" x14ac:dyDescent="0.25">
      <c r="A304" s="22" t="s">
        <v>120</v>
      </c>
      <c r="B304" s="22" t="s">
        <v>706</v>
      </c>
      <c r="C304" s="22" t="s">
        <v>727</v>
      </c>
      <c r="D304" s="22" t="s">
        <v>728</v>
      </c>
      <c r="E304" s="22">
        <v>200275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200275</v>
      </c>
      <c r="N304" s="22">
        <v>0</v>
      </c>
      <c r="O304" s="22">
        <v>0</v>
      </c>
      <c r="P304" s="22">
        <v>9646</v>
      </c>
      <c r="Q304" s="22">
        <v>0</v>
      </c>
      <c r="R304" s="22">
        <v>134559</v>
      </c>
      <c r="S304" s="22">
        <v>0</v>
      </c>
      <c r="T304" s="22">
        <v>344480</v>
      </c>
      <c r="U304" s="22">
        <v>25330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25330</v>
      </c>
      <c r="AD304" s="22">
        <v>0</v>
      </c>
      <c r="AE304" s="22">
        <v>300</v>
      </c>
      <c r="AF304" s="22">
        <v>0</v>
      </c>
      <c r="AG304" s="22">
        <v>0</v>
      </c>
      <c r="AH304" s="22">
        <v>0</v>
      </c>
      <c r="AI304" s="22">
        <v>25630</v>
      </c>
      <c r="AJ304" s="22">
        <v>0</v>
      </c>
      <c r="AK304" s="22">
        <v>0</v>
      </c>
      <c r="AL304" s="22">
        <v>0</v>
      </c>
    </row>
    <row r="305" spans="1:38" x14ac:dyDescent="0.25">
      <c r="A305" s="22" t="s">
        <v>120</v>
      </c>
      <c r="B305" s="22" t="s">
        <v>706</v>
      </c>
      <c r="C305" s="22" t="s">
        <v>729</v>
      </c>
      <c r="D305" s="22" t="s">
        <v>730</v>
      </c>
      <c r="E305" s="22">
        <v>20666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20666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20666</v>
      </c>
      <c r="U305" s="22">
        <v>2811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2811</v>
      </c>
      <c r="AD305" s="22">
        <v>0</v>
      </c>
      <c r="AE305" s="22">
        <v>738</v>
      </c>
      <c r="AF305" s="22">
        <v>0</v>
      </c>
      <c r="AG305" s="22">
        <v>954</v>
      </c>
      <c r="AH305" s="22">
        <v>0</v>
      </c>
      <c r="AI305" s="22">
        <v>4503</v>
      </c>
      <c r="AJ305" s="22">
        <v>0</v>
      </c>
      <c r="AK305" s="22">
        <v>0</v>
      </c>
      <c r="AL305" s="22">
        <v>0</v>
      </c>
    </row>
    <row r="306" spans="1:38" x14ac:dyDescent="0.25">
      <c r="A306" s="22" t="s">
        <v>120</v>
      </c>
      <c r="B306" s="22" t="s">
        <v>706</v>
      </c>
      <c r="C306" s="22" t="s">
        <v>731</v>
      </c>
      <c r="D306" s="22" t="s">
        <v>732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73521</v>
      </c>
      <c r="P306" s="22">
        <v>112466</v>
      </c>
      <c r="Q306" s="22">
        <v>0</v>
      </c>
      <c r="R306" s="22">
        <v>0</v>
      </c>
      <c r="S306" s="22">
        <v>0</v>
      </c>
      <c r="T306" s="22">
        <v>185987</v>
      </c>
      <c r="U306" s="22">
        <v>5397</v>
      </c>
      <c r="V306" s="22">
        <v>0</v>
      </c>
      <c r="W306" s="22">
        <v>0</v>
      </c>
      <c r="X306" s="22">
        <v>0</v>
      </c>
      <c r="Y306" s="22">
        <v>7973</v>
      </c>
      <c r="Z306" s="22">
        <v>0</v>
      </c>
      <c r="AA306" s="22">
        <v>0</v>
      </c>
      <c r="AB306" s="22">
        <v>0</v>
      </c>
      <c r="AC306" s="22">
        <v>13370</v>
      </c>
      <c r="AD306" s="22">
        <v>8660</v>
      </c>
      <c r="AE306" s="22">
        <v>21253</v>
      </c>
      <c r="AF306" s="22">
        <v>0</v>
      </c>
      <c r="AG306" s="22">
        <v>1246</v>
      </c>
      <c r="AH306" s="22">
        <v>0</v>
      </c>
      <c r="AI306" s="22">
        <v>44529</v>
      </c>
      <c r="AJ306" s="22">
        <v>0</v>
      </c>
      <c r="AK306" s="22">
        <v>0</v>
      </c>
      <c r="AL306" s="22">
        <v>0</v>
      </c>
    </row>
    <row r="307" spans="1:38" x14ac:dyDescent="0.25">
      <c r="A307" s="22" t="s">
        <v>120</v>
      </c>
      <c r="B307" s="22" t="s">
        <v>706</v>
      </c>
      <c r="C307" s="22" t="s">
        <v>733</v>
      </c>
      <c r="D307" s="22" t="s">
        <v>734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4704</v>
      </c>
      <c r="V307" s="22">
        <v>0</v>
      </c>
      <c r="W307" s="22">
        <v>0</v>
      </c>
      <c r="X307" s="22">
        <v>0</v>
      </c>
      <c r="Y307" s="22">
        <v>151</v>
      </c>
      <c r="Z307" s="22">
        <v>0</v>
      </c>
      <c r="AA307" s="22">
        <v>0</v>
      </c>
      <c r="AB307" s="22">
        <v>0</v>
      </c>
      <c r="AC307" s="22">
        <v>4855</v>
      </c>
      <c r="AD307" s="22">
        <v>0</v>
      </c>
      <c r="AE307" s="22">
        <v>0</v>
      </c>
      <c r="AF307" s="22">
        <v>0</v>
      </c>
      <c r="AG307" s="22">
        <v>547</v>
      </c>
      <c r="AH307" s="22">
        <v>0</v>
      </c>
      <c r="AI307" s="22">
        <v>5402</v>
      </c>
      <c r="AJ307" s="22">
        <v>0</v>
      </c>
      <c r="AK307" s="22">
        <v>0</v>
      </c>
      <c r="AL307" s="22">
        <v>0</v>
      </c>
    </row>
    <row r="308" spans="1:38" x14ac:dyDescent="0.25">
      <c r="A308" s="22" t="s">
        <v>120</v>
      </c>
      <c r="B308" s="22" t="s">
        <v>706</v>
      </c>
      <c r="C308" s="22" t="s">
        <v>735</v>
      </c>
      <c r="D308" s="22" t="s">
        <v>736</v>
      </c>
      <c r="E308" s="22">
        <v>18963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18963</v>
      </c>
      <c r="N308" s="22">
        <v>0</v>
      </c>
      <c r="O308" s="22">
        <v>0</v>
      </c>
      <c r="P308" s="22">
        <v>0</v>
      </c>
      <c r="Q308" s="22">
        <v>0</v>
      </c>
      <c r="R308" s="22">
        <v>3266</v>
      </c>
      <c r="S308" s="22">
        <v>0</v>
      </c>
      <c r="T308" s="22">
        <v>22229</v>
      </c>
      <c r="U308" s="22">
        <v>19369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19369</v>
      </c>
      <c r="AD308" s="22">
        <v>2145</v>
      </c>
      <c r="AE308" s="22">
        <v>585</v>
      </c>
      <c r="AF308" s="22">
        <v>0</v>
      </c>
      <c r="AG308" s="22">
        <v>1711</v>
      </c>
      <c r="AH308" s="22">
        <v>0</v>
      </c>
      <c r="AI308" s="22">
        <v>23810</v>
      </c>
      <c r="AJ308" s="22">
        <v>0</v>
      </c>
      <c r="AK308" s="22">
        <v>0</v>
      </c>
      <c r="AL308" s="22">
        <v>0</v>
      </c>
    </row>
    <row r="309" spans="1:38" x14ac:dyDescent="0.25">
      <c r="A309" s="22" t="s">
        <v>120</v>
      </c>
      <c r="B309" s="22" t="s">
        <v>706</v>
      </c>
      <c r="C309" s="22" t="s">
        <v>737</v>
      </c>
      <c r="D309" s="22" t="s">
        <v>738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1161</v>
      </c>
      <c r="V309" s="22">
        <v>0</v>
      </c>
      <c r="W309" s="22">
        <v>0</v>
      </c>
      <c r="X309" s="22">
        <v>2176</v>
      </c>
      <c r="Y309" s="22">
        <v>0</v>
      </c>
      <c r="Z309" s="22">
        <v>0</v>
      </c>
      <c r="AA309" s="22">
        <v>0</v>
      </c>
      <c r="AB309" s="22">
        <v>0</v>
      </c>
      <c r="AC309" s="22">
        <v>3337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3337</v>
      </c>
      <c r="AJ309" s="22">
        <v>0</v>
      </c>
      <c r="AK309" s="22">
        <v>0</v>
      </c>
      <c r="AL309" s="22">
        <v>0</v>
      </c>
    </row>
    <row r="310" spans="1:38" x14ac:dyDescent="0.25">
      <c r="A310" s="22" t="s">
        <v>120</v>
      </c>
      <c r="B310" s="22" t="s">
        <v>706</v>
      </c>
      <c r="C310" s="22" t="s">
        <v>739</v>
      </c>
      <c r="D310" s="22" t="s">
        <v>740</v>
      </c>
      <c r="E310" s="22"/>
      <c r="F310" s="22"/>
      <c r="G310" s="22"/>
      <c r="H310" s="22"/>
      <c r="I310" s="22"/>
      <c r="J310" s="22"/>
      <c r="K310" s="22"/>
      <c r="L310" s="22"/>
      <c r="M310" s="22">
        <v>0</v>
      </c>
      <c r="N310" s="22"/>
      <c r="O310" s="22"/>
      <c r="P310" s="22"/>
      <c r="Q310" s="22"/>
      <c r="R310" s="22"/>
      <c r="S310" s="22"/>
      <c r="T310" s="22">
        <v>0</v>
      </c>
      <c r="U310" s="22"/>
      <c r="V310" s="22"/>
      <c r="W310" s="22"/>
      <c r="X310" s="22"/>
      <c r="Y310" s="22"/>
      <c r="Z310" s="22"/>
      <c r="AA310" s="22"/>
      <c r="AB310" s="22"/>
      <c r="AC310" s="22">
        <v>0</v>
      </c>
      <c r="AD310" s="22">
        <v>1580</v>
      </c>
      <c r="AE310" s="22">
        <v>866</v>
      </c>
      <c r="AF310" s="22"/>
      <c r="AG310" s="22"/>
      <c r="AH310" s="22">
        <v>500</v>
      </c>
      <c r="AI310" s="22">
        <v>2946</v>
      </c>
      <c r="AJ310" s="22"/>
      <c r="AK310" s="22"/>
      <c r="AL310" s="22"/>
    </row>
    <row r="311" spans="1:38" x14ac:dyDescent="0.25">
      <c r="A311" s="22" t="s">
        <v>120</v>
      </c>
      <c r="B311" s="22" t="s">
        <v>706</v>
      </c>
      <c r="C311" s="22" t="s">
        <v>741</v>
      </c>
      <c r="D311" s="22" t="s">
        <v>742</v>
      </c>
      <c r="E311" s="22">
        <v>42147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42147</v>
      </c>
      <c r="N311" s="22">
        <v>0</v>
      </c>
      <c r="O311" s="22">
        <v>0</v>
      </c>
      <c r="P311" s="22">
        <v>2045</v>
      </c>
      <c r="Q311" s="22">
        <v>0</v>
      </c>
      <c r="R311" s="22">
        <v>0</v>
      </c>
      <c r="S311" s="22">
        <v>0</v>
      </c>
      <c r="T311" s="22">
        <v>44192</v>
      </c>
      <c r="U311" s="22">
        <v>1004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1004</v>
      </c>
      <c r="AD311" s="22">
        <v>120</v>
      </c>
      <c r="AE311" s="22">
        <v>500</v>
      </c>
      <c r="AF311" s="22">
        <v>0</v>
      </c>
      <c r="AG311" s="22">
        <v>5311</v>
      </c>
      <c r="AH311" s="22">
        <v>0</v>
      </c>
      <c r="AI311" s="22">
        <v>6935</v>
      </c>
      <c r="AJ311" s="22">
        <v>0</v>
      </c>
      <c r="AK311" s="22">
        <v>0</v>
      </c>
      <c r="AL311" s="22">
        <v>0</v>
      </c>
    </row>
    <row r="312" spans="1:38" x14ac:dyDescent="0.25">
      <c r="A312" s="22" t="s">
        <v>120</v>
      </c>
      <c r="B312" s="22" t="s">
        <v>706</v>
      </c>
      <c r="C312" s="22" t="s">
        <v>743</v>
      </c>
      <c r="D312" s="22" t="s">
        <v>744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23151</v>
      </c>
      <c r="V312" s="22">
        <v>0</v>
      </c>
      <c r="W312" s="22">
        <v>0</v>
      </c>
      <c r="X312" s="22">
        <v>5818</v>
      </c>
      <c r="Y312" s="22">
        <v>0</v>
      </c>
      <c r="Z312" s="22">
        <v>0</v>
      </c>
      <c r="AA312" s="22">
        <v>0</v>
      </c>
      <c r="AB312" s="22">
        <v>0</v>
      </c>
      <c r="AC312" s="22">
        <v>28969</v>
      </c>
      <c r="AD312" s="22">
        <v>0</v>
      </c>
      <c r="AE312" s="22">
        <v>1199</v>
      </c>
      <c r="AF312" s="22">
        <v>0</v>
      </c>
      <c r="AG312" s="22">
        <v>1427</v>
      </c>
      <c r="AH312" s="22">
        <v>0</v>
      </c>
      <c r="AI312" s="22">
        <v>31595</v>
      </c>
      <c r="AJ312" s="22">
        <v>0</v>
      </c>
      <c r="AK312" s="22">
        <v>0</v>
      </c>
      <c r="AL312" s="22">
        <v>0</v>
      </c>
    </row>
    <row r="313" spans="1:38" x14ac:dyDescent="0.25">
      <c r="A313" s="22" t="s">
        <v>120</v>
      </c>
      <c r="B313" s="22" t="s">
        <v>706</v>
      </c>
      <c r="C313" s="22" t="s">
        <v>745</v>
      </c>
      <c r="D313" s="22" t="s">
        <v>746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2077</v>
      </c>
      <c r="Q313" s="22">
        <v>0</v>
      </c>
      <c r="R313" s="22">
        <v>0</v>
      </c>
      <c r="S313" s="22">
        <v>0</v>
      </c>
      <c r="T313" s="22">
        <v>2077</v>
      </c>
      <c r="U313" s="22">
        <v>11876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11876</v>
      </c>
      <c r="AD313" s="22">
        <v>50</v>
      </c>
      <c r="AE313" s="22">
        <v>1149</v>
      </c>
      <c r="AF313" s="22">
        <v>0</v>
      </c>
      <c r="AG313" s="22">
        <v>265</v>
      </c>
      <c r="AH313" s="22">
        <v>0</v>
      </c>
      <c r="AI313" s="22">
        <v>13340</v>
      </c>
      <c r="AJ313" s="22">
        <v>0</v>
      </c>
      <c r="AK313" s="22">
        <v>0</v>
      </c>
      <c r="AL313" s="22">
        <v>0</v>
      </c>
    </row>
    <row r="314" spans="1:38" x14ac:dyDescent="0.25">
      <c r="A314" s="22" t="s">
        <v>120</v>
      </c>
      <c r="B314" s="22" t="s">
        <v>706</v>
      </c>
      <c r="C314" s="22" t="s">
        <v>747</v>
      </c>
      <c r="D314" s="22" t="s">
        <v>748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5823</v>
      </c>
      <c r="Q314" s="22">
        <v>0</v>
      </c>
      <c r="R314" s="22">
        <v>0</v>
      </c>
      <c r="S314" s="22">
        <v>0</v>
      </c>
      <c r="T314" s="22">
        <v>5823</v>
      </c>
      <c r="U314" s="22">
        <v>4316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4316</v>
      </c>
      <c r="AD314" s="22">
        <v>0</v>
      </c>
      <c r="AE314" s="22">
        <v>520</v>
      </c>
      <c r="AF314" s="22">
        <v>0</v>
      </c>
      <c r="AG314" s="22">
        <v>3900</v>
      </c>
      <c r="AH314" s="22">
        <v>0</v>
      </c>
      <c r="AI314" s="22">
        <v>8736</v>
      </c>
      <c r="AJ314" s="22">
        <v>0</v>
      </c>
      <c r="AK314" s="22">
        <v>0</v>
      </c>
      <c r="AL314" s="22">
        <v>0</v>
      </c>
    </row>
    <row r="315" spans="1:38" x14ac:dyDescent="0.25">
      <c r="A315" s="22" t="s">
        <v>120</v>
      </c>
      <c r="B315" s="22" t="s">
        <v>706</v>
      </c>
      <c r="C315" s="22" t="s">
        <v>749</v>
      </c>
      <c r="D315" s="22" t="s">
        <v>750</v>
      </c>
      <c r="E315" s="22">
        <v>10326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10326</v>
      </c>
      <c r="N315" s="22">
        <v>0</v>
      </c>
      <c r="O315" s="22">
        <v>6380</v>
      </c>
      <c r="P315" s="22">
        <v>0</v>
      </c>
      <c r="Q315" s="22">
        <v>0</v>
      </c>
      <c r="R315" s="22">
        <v>0</v>
      </c>
      <c r="S315" s="22">
        <v>0</v>
      </c>
      <c r="T315" s="22">
        <v>16706</v>
      </c>
      <c r="U315" s="22">
        <v>5878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5878</v>
      </c>
      <c r="AD315" s="22">
        <v>127</v>
      </c>
      <c r="AE315" s="22">
        <v>792</v>
      </c>
      <c r="AF315" s="22">
        <v>0</v>
      </c>
      <c r="AG315" s="22">
        <v>0</v>
      </c>
      <c r="AH315" s="22">
        <v>0</v>
      </c>
      <c r="AI315" s="22">
        <v>6797</v>
      </c>
      <c r="AJ315" s="22">
        <v>0</v>
      </c>
      <c r="AK315" s="22">
        <v>0</v>
      </c>
      <c r="AL315" s="22">
        <v>0</v>
      </c>
    </row>
    <row r="316" spans="1:38" x14ac:dyDescent="0.25">
      <c r="A316" s="22" t="s">
        <v>120</v>
      </c>
      <c r="B316" s="22" t="s">
        <v>706</v>
      </c>
      <c r="C316" s="22" t="s">
        <v>751</v>
      </c>
      <c r="D316" s="22" t="s">
        <v>752</v>
      </c>
      <c r="E316" s="22">
        <v>65900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65900</v>
      </c>
      <c r="N316" s="22">
        <v>0</v>
      </c>
      <c r="O316" s="22">
        <v>0</v>
      </c>
      <c r="P316" s="22">
        <v>72170</v>
      </c>
      <c r="Q316" s="22">
        <v>0</v>
      </c>
      <c r="R316" s="22">
        <v>10650</v>
      </c>
      <c r="S316" s="22">
        <v>0</v>
      </c>
      <c r="T316" s="22">
        <v>148720</v>
      </c>
      <c r="U316" s="22">
        <v>7732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7732</v>
      </c>
      <c r="AD316" s="22">
        <v>7348</v>
      </c>
      <c r="AE316" s="22">
        <v>12041</v>
      </c>
      <c r="AF316" s="22">
        <v>0</v>
      </c>
      <c r="AG316" s="22">
        <v>509</v>
      </c>
      <c r="AH316" s="22">
        <v>0</v>
      </c>
      <c r="AI316" s="22">
        <v>27630</v>
      </c>
      <c r="AJ316" s="22">
        <v>0</v>
      </c>
      <c r="AK316" s="22">
        <v>0</v>
      </c>
      <c r="AL316" s="22">
        <v>0</v>
      </c>
    </row>
    <row r="317" spans="1:38" x14ac:dyDescent="0.25">
      <c r="A317" s="22" t="s">
        <v>120</v>
      </c>
      <c r="B317" s="22" t="s">
        <v>706</v>
      </c>
      <c r="C317" s="22" t="s">
        <v>753</v>
      </c>
      <c r="D317" s="22" t="s">
        <v>754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4581</v>
      </c>
      <c r="P317" s="22">
        <v>0</v>
      </c>
      <c r="Q317" s="22">
        <v>0</v>
      </c>
      <c r="R317" s="22">
        <v>0</v>
      </c>
      <c r="S317" s="22">
        <v>0</v>
      </c>
      <c r="T317" s="22">
        <v>4581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146</v>
      </c>
      <c r="AE317" s="22">
        <v>1452</v>
      </c>
      <c r="AF317" s="22">
        <v>0</v>
      </c>
      <c r="AG317" s="22">
        <v>0</v>
      </c>
      <c r="AH317" s="22">
        <v>0</v>
      </c>
      <c r="AI317" s="22">
        <v>1598</v>
      </c>
      <c r="AJ317" s="22">
        <v>0</v>
      </c>
      <c r="AK317" s="22">
        <v>0</v>
      </c>
      <c r="AL317" s="22">
        <v>0</v>
      </c>
    </row>
    <row r="318" spans="1:38" x14ac:dyDescent="0.25">
      <c r="A318" s="22" t="s">
        <v>120</v>
      </c>
      <c r="B318" s="22" t="s">
        <v>706</v>
      </c>
      <c r="C318" s="22" t="s">
        <v>755</v>
      </c>
      <c r="D318" s="22" t="s">
        <v>756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9095</v>
      </c>
      <c r="Q318" s="22">
        <v>0</v>
      </c>
      <c r="R318" s="22">
        <v>0</v>
      </c>
      <c r="S318" s="22">
        <v>0</v>
      </c>
      <c r="T318" s="22">
        <v>9095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356</v>
      </c>
      <c r="AE318" s="22">
        <v>4086</v>
      </c>
      <c r="AF318" s="22">
        <v>0</v>
      </c>
      <c r="AG318" s="22">
        <v>0</v>
      </c>
      <c r="AH318" s="22">
        <v>706</v>
      </c>
      <c r="AI318" s="22">
        <v>5148</v>
      </c>
      <c r="AJ318" s="22">
        <v>0</v>
      </c>
      <c r="AK318" s="22">
        <v>0</v>
      </c>
      <c r="AL318" s="22">
        <v>0</v>
      </c>
    </row>
    <row r="319" spans="1:38" x14ac:dyDescent="0.25">
      <c r="A319" s="22" t="s">
        <v>120</v>
      </c>
      <c r="B319" s="22" t="s">
        <v>706</v>
      </c>
      <c r="C319" s="22" t="s">
        <v>757</v>
      </c>
      <c r="D319" s="22" t="s">
        <v>758</v>
      </c>
      <c r="E319" s="22">
        <v>392744</v>
      </c>
      <c r="F319" s="22">
        <v>0</v>
      </c>
      <c r="G319" s="22">
        <v>0</v>
      </c>
      <c r="H319" s="22">
        <v>1866276</v>
      </c>
      <c r="I319" s="22">
        <v>0</v>
      </c>
      <c r="J319" s="22">
        <v>0</v>
      </c>
      <c r="K319" s="22">
        <v>0</v>
      </c>
      <c r="L319" s="22">
        <v>0</v>
      </c>
      <c r="M319" s="22">
        <v>2259020</v>
      </c>
      <c r="N319" s="22">
        <v>0</v>
      </c>
      <c r="O319" s="22">
        <v>0</v>
      </c>
      <c r="P319" s="22">
        <v>0</v>
      </c>
      <c r="Q319" s="22">
        <v>0</v>
      </c>
      <c r="R319" s="22">
        <v>24665</v>
      </c>
      <c r="S319" s="22">
        <v>0</v>
      </c>
      <c r="T319" s="22">
        <v>2283685</v>
      </c>
      <c r="U319" s="22">
        <v>65546</v>
      </c>
      <c r="V319" s="22">
        <v>0</v>
      </c>
      <c r="W319" s="22">
        <v>0</v>
      </c>
      <c r="X319" s="22">
        <v>29822</v>
      </c>
      <c r="Y319" s="22">
        <v>0</v>
      </c>
      <c r="Z319" s="22">
        <v>0</v>
      </c>
      <c r="AA319" s="22">
        <v>0</v>
      </c>
      <c r="AB319" s="22">
        <v>0</v>
      </c>
      <c r="AC319" s="22">
        <v>95368</v>
      </c>
      <c r="AD319" s="22">
        <v>0</v>
      </c>
      <c r="AE319" s="22">
        <v>2690</v>
      </c>
      <c r="AF319" s="22">
        <v>0</v>
      </c>
      <c r="AG319" s="22">
        <v>6569</v>
      </c>
      <c r="AH319" s="22">
        <v>0</v>
      </c>
      <c r="AI319" s="22">
        <v>104627</v>
      </c>
      <c r="AJ319" s="22">
        <v>0</v>
      </c>
      <c r="AK319" s="22">
        <v>0</v>
      </c>
      <c r="AL319" s="22">
        <v>0</v>
      </c>
    </row>
    <row r="320" spans="1:38" x14ac:dyDescent="0.25">
      <c r="A320" s="22" t="s">
        <v>120</v>
      </c>
      <c r="B320" s="22" t="s">
        <v>706</v>
      </c>
      <c r="C320" s="22" t="s">
        <v>759</v>
      </c>
      <c r="D320" s="22" t="s">
        <v>760</v>
      </c>
      <c r="E320" s="22">
        <v>142828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142828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142828</v>
      </c>
      <c r="U320" s="22">
        <v>8112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8112</v>
      </c>
      <c r="AD320" s="22">
        <v>0</v>
      </c>
      <c r="AE320" s="22">
        <v>539</v>
      </c>
      <c r="AF320" s="22">
        <v>0</v>
      </c>
      <c r="AG320" s="22">
        <v>0</v>
      </c>
      <c r="AH320" s="22">
        <v>0</v>
      </c>
      <c r="AI320" s="22">
        <v>8651</v>
      </c>
      <c r="AJ320" s="22">
        <v>0</v>
      </c>
      <c r="AK320" s="22">
        <v>0</v>
      </c>
      <c r="AL320" s="22">
        <v>0</v>
      </c>
    </row>
    <row r="321" spans="1:38" x14ac:dyDescent="0.25">
      <c r="A321" s="22" t="s">
        <v>120</v>
      </c>
      <c r="B321" s="22" t="s">
        <v>706</v>
      </c>
      <c r="C321" s="22" t="s">
        <v>761</v>
      </c>
      <c r="D321" s="22" t="s">
        <v>762</v>
      </c>
      <c r="E321" s="22">
        <v>105628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105628</v>
      </c>
      <c r="N321" s="22">
        <v>0</v>
      </c>
      <c r="O321" s="22">
        <v>0</v>
      </c>
      <c r="P321" s="22">
        <v>5200</v>
      </c>
      <c r="Q321" s="22">
        <v>0</v>
      </c>
      <c r="R321" s="22">
        <v>0</v>
      </c>
      <c r="S321" s="22">
        <v>0</v>
      </c>
      <c r="T321" s="22">
        <v>110828</v>
      </c>
      <c r="U321" s="22">
        <v>22137</v>
      </c>
      <c r="V321" s="22">
        <v>0</v>
      </c>
      <c r="W321" s="22">
        <v>0</v>
      </c>
      <c r="X321" s="22">
        <v>559</v>
      </c>
      <c r="Y321" s="22">
        <v>0</v>
      </c>
      <c r="Z321" s="22">
        <v>0</v>
      </c>
      <c r="AA321" s="22">
        <v>0</v>
      </c>
      <c r="AB321" s="22">
        <v>0</v>
      </c>
      <c r="AC321" s="22">
        <v>22696</v>
      </c>
      <c r="AD321" s="22">
        <v>766</v>
      </c>
      <c r="AE321" s="22">
        <v>2900</v>
      </c>
      <c r="AF321" s="22">
        <v>0</v>
      </c>
      <c r="AG321" s="22">
        <v>352</v>
      </c>
      <c r="AH321" s="22">
        <v>0</v>
      </c>
      <c r="AI321" s="22">
        <v>26714</v>
      </c>
      <c r="AJ321" s="22">
        <v>0</v>
      </c>
      <c r="AK321" s="22">
        <v>0</v>
      </c>
      <c r="AL321" s="22">
        <v>0</v>
      </c>
    </row>
    <row r="322" spans="1:38" x14ac:dyDescent="0.25">
      <c r="A322" s="22" t="s">
        <v>120</v>
      </c>
      <c r="B322" s="22" t="s">
        <v>706</v>
      </c>
      <c r="C322" s="22" t="s">
        <v>763</v>
      </c>
      <c r="D322" s="22" t="s">
        <v>764</v>
      </c>
      <c r="E322" s="22">
        <v>184174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184174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184174</v>
      </c>
      <c r="U322" s="22">
        <v>33925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33925</v>
      </c>
      <c r="AD322" s="22">
        <v>2224</v>
      </c>
      <c r="AE322" s="22">
        <v>1448</v>
      </c>
      <c r="AF322" s="22">
        <v>0</v>
      </c>
      <c r="AG322" s="22">
        <v>0</v>
      </c>
      <c r="AH322" s="22">
        <v>0</v>
      </c>
      <c r="AI322" s="22">
        <v>37597</v>
      </c>
      <c r="AJ322" s="22">
        <v>0</v>
      </c>
      <c r="AK322" s="22">
        <v>0</v>
      </c>
      <c r="AL322" s="22">
        <v>0</v>
      </c>
    </row>
    <row r="323" spans="1:38" x14ac:dyDescent="0.25">
      <c r="A323" s="22" t="s">
        <v>120</v>
      </c>
      <c r="B323" s="22" t="s">
        <v>706</v>
      </c>
      <c r="C323" s="22" t="s">
        <v>765</v>
      </c>
      <c r="D323" s="22" t="s">
        <v>766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1538</v>
      </c>
      <c r="Q323" s="22">
        <v>0</v>
      </c>
      <c r="R323" s="22">
        <v>0</v>
      </c>
      <c r="S323" s="22">
        <v>0</v>
      </c>
      <c r="T323" s="22">
        <v>1538</v>
      </c>
      <c r="U323" s="22">
        <v>78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78</v>
      </c>
      <c r="AD323" s="22">
        <v>0</v>
      </c>
      <c r="AE323" s="22">
        <v>565</v>
      </c>
      <c r="AF323" s="22">
        <v>0</v>
      </c>
      <c r="AG323" s="22">
        <v>0</v>
      </c>
      <c r="AH323" s="22">
        <v>0</v>
      </c>
      <c r="AI323" s="22">
        <v>643</v>
      </c>
      <c r="AJ323" s="22">
        <v>0</v>
      </c>
      <c r="AK323" s="22">
        <v>0</v>
      </c>
      <c r="AL323" s="22">
        <v>0</v>
      </c>
    </row>
    <row r="324" spans="1:38" x14ac:dyDescent="0.25">
      <c r="A324" s="22" t="s">
        <v>120</v>
      </c>
      <c r="B324" s="22" t="s">
        <v>706</v>
      </c>
      <c r="C324" s="22" t="s">
        <v>767</v>
      </c>
      <c r="D324" s="22" t="s">
        <v>768</v>
      </c>
      <c r="E324" s="22">
        <v>0</v>
      </c>
      <c r="F324" s="22">
        <v>0</v>
      </c>
      <c r="G324" s="22">
        <v>0</v>
      </c>
      <c r="H324" s="22">
        <v>40500</v>
      </c>
      <c r="I324" s="22">
        <v>0</v>
      </c>
      <c r="J324" s="22">
        <v>0</v>
      </c>
      <c r="K324" s="22">
        <v>0</v>
      </c>
      <c r="L324" s="22">
        <v>0</v>
      </c>
      <c r="M324" s="22">
        <v>40500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40500</v>
      </c>
      <c r="U324" s="22">
        <v>33723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33723</v>
      </c>
      <c r="AD324" s="22">
        <v>116</v>
      </c>
      <c r="AE324" s="22">
        <v>0</v>
      </c>
      <c r="AF324" s="22">
        <v>0</v>
      </c>
      <c r="AG324" s="22">
        <v>482</v>
      </c>
      <c r="AH324" s="22">
        <v>0</v>
      </c>
      <c r="AI324" s="22">
        <v>34321</v>
      </c>
      <c r="AJ324" s="22">
        <v>0</v>
      </c>
      <c r="AK324" s="22">
        <v>0</v>
      </c>
      <c r="AL324" s="22">
        <v>0</v>
      </c>
    </row>
    <row r="325" spans="1:38" x14ac:dyDescent="0.25">
      <c r="A325" s="22" t="s">
        <v>120</v>
      </c>
      <c r="B325" s="22" t="s">
        <v>706</v>
      </c>
      <c r="C325" s="22" t="s">
        <v>769</v>
      </c>
      <c r="D325" s="22" t="s">
        <v>770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3470</v>
      </c>
      <c r="Q325" s="22">
        <v>0</v>
      </c>
      <c r="R325" s="22">
        <v>48754</v>
      </c>
      <c r="S325" s="22">
        <v>0</v>
      </c>
      <c r="T325" s="22">
        <v>52224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3164</v>
      </c>
      <c r="AE325" s="22">
        <v>6301</v>
      </c>
      <c r="AF325" s="22">
        <v>0</v>
      </c>
      <c r="AG325" s="22">
        <v>15536</v>
      </c>
      <c r="AH325" s="22">
        <v>1200</v>
      </c>
      <c r="AI325" s="22">
        <v>26201</v>
      </c>
      <c r="AJ325" s="22">
        <v>0</v>
      </c>
      <c r="AK325" s="22">
        <v>0</v>
      </c>
      <c r="AL325" s="22">
        <v>0</v>
      </c>
    </row>
    <row r="326" spans="1:38" x14ac:dyDescent="0.25">
      <c r="A326" s="22" t="s">
        <v>120</v>
      </c>
      <c r="B326" s="22" t="s">
        <v>706</v>
      </c>
      <c r="C326" s="22" t="s">
        <v>771</v>
      </c>
      <c r="D326" s="22" t="s">
        <v>772</v>
      </c>
      <c r="E326" s="22">
        <v>0</v>
      </c>
      <c r="F326" s="22">
        <v>0</v>
      </c>
      <c r="G326" s="22">
        <v>34822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34822</v>
      </c>
      <c r="N326" s="22">
        <v>0</v>
      </c>
      <c r="O326" s="22">
        <v>0</v>
      </c>
      <c r="P326" s="22">
        <v>59471</v>
      </c>
      <c r="Q326" s="22">
        <v>0</v>
      </c>
      <c r="R326" s="22">
        <v>19583</v>
      </c>
      <c r="S326" s="22">
        <v>0</v>
      </c>
      <c r="T326" s="22">
        <v>113876</v>
      </c>
      <c r="U326" s="22">
        <v>7707</v>
      </c>
      <c r="V326" s="22">
        <v>0</v>
      </c>
      <c r="W326" s="22">
        <v>0</v>
      </c>
      <c r="X326" s="22">
        <v>387</v>
      </c>
      <c r="Y326" s="22">
        <v>0</v>
      </c>
      <c r="Z326" s="22">
        <v>0</v>
      </c>
      <c r="AA326" s="22">
        <v>0</v>
      </c>
      <c r="AB326" s="22">
        <v>0</v>
      </c>
      <c r="AC326" s="22">
        <v>8094</v>
      </c>
      <c r="AD326" s="22">
        <v>1404</v>
      </c>
      <c r="AE326" s="22">
        <v>6698</v>
      </c>
      <c r="AF326" s="22">
        <v>0</v>
      </c>
      <c r="AG326" s="22">
        <v>3408</v>
      </c>
      <c r="AH326" s="22">
        <v>5425</v>
      </c>
      <c r="AI326" s="22">
        <v>25029</v>
      </c>
      <c r="AJ326" s="22">
        <v>0</v>
      </c>
      <c r="AK326" s="22">
        <v>0</v>
      </c>
      <c r="AL326" s="22">
        <v>0</v>
      </c>
    </row>
    <row r="327" spans="1:38" x14ac:dyDescent="0.25">
      <c r="A327" s="22" t="s">
        <v>120</v>
      </c>
      <c r="B327" s="22" t="s">
        <v>706</v>
      </c>
      <c r="C327" s="22" t="s">
        <v>773</v>
      </c>
      <c r="D327" s="22" t="s">
        <v>774</v>
      </c>
      <c r="E327" s="22">
        <v>2762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2762</v>
      </c>
      <c r="N327" s="22">
        <v>0</v>
      </c>
      <c r="O327" s="22">
        <v>0</v>
      </c>
      <c r="P327" s="22">
        <v>0</v>
      </c>
      <c r="Q327" s="22">
        <v>0</v>
      </c>
      <c r="R327" s="22">
        <v>10600</v>
      </c>
      <c r="S327" s="22">
        <v>0</v>
      </c>
      <c r="T327" s="22">
        <v>13362</v>
      </c>
      <c r="U327" s="22">
        <v>43823</v>
      </c>
      <c r="V327" s="22">
        <v>0</v>
      </c>
      <c r="W327" s="22">
        <v>0</v>
      </c>
      <c r="X327" s="22">
        <v>5224</v>
      </c>
      <c r="Y327" s="22">
        <v>0</v>
      </c>
      <c r="Z327" s="22">
        <v>0</v>
      </c>
      <c r="AA327" s="22">
        <v>0</v>
      </c>
      <c r="AB327" s="22">
        <v>0</v>
      </c>
      <c r="AC327" s="22">
        <v>49047</v>
      </c>
      <c r="AD327" s="22">
        <v>12594</v>
      </c>
      <c r="AE327" s="22">
        <v>12388</v>
      </c>
      <c r="AF327" s="22">
        <v>0</v>
      </c>
      <c r="AG327" s="22">
        <v>3540</v>
      </c>
      <c r="AH327" s="22">
        <v>990</v>
      </c>
      <c r="AI327" s="22">
        <v>78559</v>
      </c>
      <c r="AJ327" s="22">
        <v>0</v>
      </c>
      <c r="AK327" s="22">
        <v>0</v>
      </c>
      <c r="AL327" s="22">
        <v>0</v>
      </c>
    </row>
    <row r="328" spans="1:38" x14ac:dyDescent="0.25">
      <c r="A328" s="22" t="s">
        <v>120</v>
      </c>
      <c r="B328" s="22" t="s">
        <v>706</v>
      </c>
      <c r="C328" s="22" t="s">
        <v>775</v>
      </c>
      <c r="D328" s="22" t="s">
        <v>776</v>
      </c>
      <c r="E328" s="22">
        <v>122620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122620</v>
      </c>
      <c r="N328" s="22">
        <v>0</v>
      </c>
      <c r="O328" s="22">
        <v>0</v>
      </c>
      <c r="P328" s="22">
        <v>5649</v>
      </c>
      <c r="Q328" s="22">
        <v>0</v>
      </c>
      <c r="R328" s="22">
        <v>0</v>
      </c>
      <c r="S328" s="22">
        <v>7700</v>
      </c>
      <c r="T328" s="22">
        <v>135969</v>
      </c>
      <c r="U328" s="22">
        <v>11773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11773</v>
      </c>
      <c r="AD328" s="22">
        <v>15971</v>
      </c>
      <c r="AE328" s="22">
        <v>15172</v>
      </c>
      <c r="AF328" s="22">
        <v>0</v>
      </c>
      <c r="AG328" s="22">
        <v>2407</v>
      </c>
      <c r="AH328" s="22">
        <v>12489</v>
      </c>
      <c r="AI328" s="22">
        <v>57812</v>
      </c>
      <c r="AJ328" s="22">
        <v>0</v>
      </c>
      <c r="AK328" s="22">
        <v>0</v>
      </c>
      <c r="AL328" s="22">
        <v>0</v>
      </c>
    </row>
    <row r="329" spans="1:38" x14ac:dyDescent="0.25">
      <c r="A329" s="22" t="s">
        <v>120</v>
      </c>
      <c r="B329" s="22" t="s">
        <v>706</v>
      </c>
      <c r="C329" s="22" t="s">
        <v>777</v>
      </c>
      <c r="D329" s="22" t="s">
        <v>778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3950</v>
      </c>
      <c r="S329" s="22">
        <v>0</v>
      </c>
      <c r="T329" s="22">
        <v>3950</v>
      </c>
      <c r="U329" s="22">
        <v>11356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11356</v>
      </c>
      <c r="AD329" s="22">
        <v>340</v>
      </c>
      <c r="AE329" s="22">
        <v>0</v>
      </c>
      <c r="AF329" s="22">
        <v>0</v>
      </c>
      <c r="AG329" s="22">
        <v>1587</v>
      </c>
      <c r="AH329" s="22">
        <v>6671</v>
      </c>
      <c r="AI329" s="22">
        <v>19954</v>
      </c>
      <c r="AJ329" s="22">
        <v>0</v>
      </c>
      <c r="AK329" s="22">
        <v>0</v>
      </c>
      <c r="AL329" s="22">
        <v>0</v>
      </c>
    </row>
    <row r="330" spans="1:38" x14ac:dyDescent="0.25">
      <c r="A330" s="22" t="s">
        <v>120</v>
      </c>
      <c r="B330" s="22" t="s">
        <v>706</v>
      </c>
      <c r="C330" s="22" t="s">
        <v>779</v>
      </c>
      <c r="D330" s="22" t="s">
        <v>780</v>
      </c>
      <c r="E330" s="22">
        <v>123494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123494</v>
      </c>
      <c r="N330" s="22">
        <v>0</v>
      </c>
      <c r="O330" s="22">
        <v>0</v>
      </c>
      <c r="P330" s="22">
        <v>13480</v>
      </c>
      <c r="Q330" s="22">
        <v>0</v>
      </c>
      <c r="R330" s="22">
        <v>0</v>
      </c>
      <c r="S330" s="22">
        <v>0</v>
      </c>
      <c r="T330" s="22">
        <v>136974</v>
      </c>
      <c r="U330" s="22">
        <v>24040</v>
      </c>
      <c r="V330" s="22">
        <v>0</v>
      </c>
      <c r="W330" s="22">
        <v>0</v>
      </c>
      <c r="X330" s="22">
        <v>0</v>
      </c>
      <c r="Y330" s="22">
        <v>986</v>
      </c>
      <c r="Z330" s="22">
        <v>0</v>
      </c>
      <c r="AA330" s="22">
        <v>0</v>
      </c>
      <c r="AB330" s="22">
        <v>0</v>
      </c>
      <c r="AC330" s="22">
        <v>25026</v>
      </c>
      <c r="AD330" s="22">
        <v>1268</v>
      </c>
      <c r="AE330" s="22">
        <v>17075</v>
      </c>
      <c r="AF330" s="22">
        <v>0</v>
      </c>
      <c r="AG330" s="22">
        <v>521</v>
      </c>
      <c r="AH330" s="22">
        <v>0</v>
      </c>
      <c r="AI330" s="22">
        <v>43890</v>
      </c>
      <c r="AJ330" s="22">
        <v>0</v>
      </c>
      <c r="AK330" s="22">
        <v>0</v>
      </c>
      <c r="AL330" s="22">
        <v>0</v>
      </c>
    </row>
    <row r="331" spans="1:38" x14ac:dyDescent="0.25">
      <c r="A331" s="22" t="s">
        <v>120</v>
      </c>
      <c r="B331" s="22" t="s">
        <v>706</v>
      </c>
      <c r="C331" s="22" t="s">
        <v>781</v>
      </c>
      <c r="D331" s="22" t="s">
        <v>782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</row>
    <row r="332" spans="1:38" x14ac:dyDescent="0.25">
      <c r="A332" s="22" t="s">
        <v>120</v>
      </c>
      <c r="B332" s="22" t="s">
        <v>706</v>
      </c>
      <c r="C332" s="22" t="s">
        <v>783</v>
      </c>
      <c r="D332" s="22" t="s">
        <v>784</v>
      </c>
      <c r="E332" s="22">
        <v>127288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127288</v>
      </c>
      <c r="N332" s="22">
        <v>0</v>
      </c>
      <c r="O332" s="22">
        <v>0</v>
      </c>
      <c r="P332" s="22">
        <v>0</v>
      </c>
      <c r="Q332" s="22">
        <v>0</v>
      </c>
      <c r="R332" s="22">
        <v>2750</v>
      </c>
      <c r="S332" s="22">
        <v>0</v>
      </c>
      <c r="T332" s="22">
        <v>130038</v>
      </c>
      <c r="U332" s="22">
        <v>12737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12737</v>
      </c>
      <c r="AD332" s="22">
        <v>173</v>
      </c>
      <c r="AE332" s="22">
        <v>1531</v>
      </c>
      <c r="AF332" s="22">
        <v>0</v>
      </c>
      <c r="AG332" s="22">
        <v>3074</v>
      </c>
      <c r="AH332" s="22">
        <v>0</v>
      </c>
      <c r="AI332" s="22">
        <v>17515</v>
      </c>
      <c r="AJ332" s="22">
        <v>0</v>
      </c>
      <c r="AK332" s="22">
        <v>0</v>
      </c>
      <c r="AL332" s="22">
        <v>0</v>
      </c>
    </row>
    <row r="333" spans="1:38" x14ac:dyDescent="0.25">
      <c r="A333" s="22" t="s">
        <v>120</v>
      </c>
      <c r="B333" s="22" t="s">
        <v>706</v>
      </c>
      <c r="C333" s="22" t="s">
        <v>785</v>
      </c>
      <c r="D333" s="22" t="s">
        <v>786</v>
      </c>
      <c r="E333" s="22">
        <v>270752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270752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270752</v>
      </c>
      <c r="U333" s="22">
        <v>44737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44737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44737</v>
      </c>
      <c r="AJ333" s="22">
        <v>0</v>
      </c>
      <c r="AK333" s="22">
        <v>0</v>
      </c>
      <c r="AL333" s="22">
        <v>0</v>
      </c>
    </row>
    <row r="334" spans="1:38" x14ac:dyDescent="0.25">
      <c r="A334" s="22" t="s">
        <v>120</v>
      </c>
      <c r="B334" s="22" t="s">
        <v>706</v>
      </c>
      <c r="C334" s="22" t="s">
        <v>787</v>
      </c>
      <c r="D334" s="22" t="s">
        <v>788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2446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2446</v>
      </c>
      <c r="AD334" s="22">
        <v>0</v>
      </c>
      <c r="AE334" s="22">
        <v>741</v>
      </c>
      <c r="AF334" s="22">
        <v>0</v>
      </c>
      <c r="AG334" s="22">
        <v>0</v>
      </c>
      <c r="AH334" s="22">
        <v>0</v>
      </c>
      <c r="AI334" s="22">
        <v>3187</v>
      </c>
      <c r="AJ334" s="22">
        <v>0</v>
      </c>
      <c r="AK334" s="22">
        <v>0</v>
      </c>
      <c r="AL334" s="22">
        <v>0</v>
      </c>
    </row>
    <row r="335" spans="1:38" x14ac:dyDescent="0.25">
      <c r="A335" s="22" t="s">
        <v>120</v>
      </c>
      <c r="B335" s="22" t="s">
        <v>706</v>
      </c>
      <c r="C335" s="22" t="s">
        <v>789</v>
      </c>
      <c r="D335" s="22" t="s">
        <v>790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6372</v>
      </c>
      <c r="P335" s="22">
        <v>0</v>
      </c>
      <c r="Q335" s="22">
        <v>0</v>
      </c>
      <c r="R335" s="22">
        <v>0</v>
      </c>
      <c r="S335" s="22">
        <v>0</v>
      </c>
      <c r="T335" s="22">
        <v>6372</v>
      </c>
      <c r="U335" s="22">
        <v>0</v>
      </c>
      <c r="V335" s="22">
        <v>0</v>
      </c>
      <c r="W335" s="22">
        <v>1448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1448</v>
      </c>
      <c r="AD335" s="22">
        <v>1792</v>
      </c>
      <c r="AE335" s="22">
        <v>2687</v>
      </c>
      <c r="AF335" s="22">
        <v>0</v>
      </c>
      <c r="AG335" s="22">
        <v>0</v>
      </c>
      <c r="AH335" s="22">
        <v>500</v>
      </c>
      <c r="AI335" s="22">
        <v>6427</v>
      </c>
      <c r="AJ335" s="22">
        <v>0</v>
      </c>
      <c r="AK335" s="22">
        <v>0</v>
      </c>
      <c r="AL335" s="22">
        <v>0</v>
      </c>
    </row>
    <row r="336" spans="1:38" x14ac:dyDescent="0.25">
      <c r="A336" s="22" t="s">
        <v>120</v>
      </c>
      <c r="B336" s="22" t="s">
        <v>706</v>
      </c>
      <c r="C336" s="22" t="s">
        <v>791</v>
      </c>
      <c r="D336" s="22" t="s">
        <v>792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23547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23547</v>
      </c>
      <c r="AD336" s="22">
        <v>120</v>
      </c>
      <c r="AE336" s="22">
        <v>52</v>
      </c>
      <c r="AF336" s="22">
        <v>0</v>
      </c>
      <c r="AG336" s="22">
        <v>0</v>
      </c>
      <c r="AH336" s="22">
        <v>0</v>
      </c>
      <c r="AI336" s="22">
        <v>23719</v>
      </c>
      <c r="AJ336" s="22">
        <v>0</v>
      </c>
      <c r="AK336" s="22">
        <v>0</v>
      </c>
      <c r="AL336" s="22">
        <v>0</v>
      </c>
    </row>
    <row r="337" spans="1:38" x14ac:dyDescent="0.25">
      <c r="A337" s="22" t="s">
        <v>120</v>
      </c>
      <c r="B337" s="22" t="s">
        <v>706</v>
      </c>
      <c r="C337" s="22" t="s">
        <v>793</v>
      </c>
      <c r="D337" s="22" t="s">
        <v>794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47927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47927</v>
      </c>
      <c r="AD337" s="22">
        <v>673</v>
      </c>
      <c r="AE337" s="22">
        <v>1030</v>
      </c>
      <c r="AF337" s="22">
        <v>0</v>
      </c>
      <c r="AG337" s="22">
        <v>0</v>
      </c>
      <c r="AH337" s="22">
        <v>0</v>
      </c>
      <c r="AI337" s="22">
        <v>49630</v>
      </c>
      <c r="AJ337" s="22">
        <v>0</v>
      </c>
      <c r="AK337" s="22">
        <v>0</v>
      </c>
      <c r="AL337" s="22">
        <v>0</v>
      </c>
    </row>
    <row r="338" spans="1:38" x14ac:dyDescent="0.25">
      <c r="A338" s="22" t="s">
        <v>120</v>
      </c>
      <c r="B338" s="22" t="s">
        <v>706</v>
      </c>
      <c r="C338" s="22" t="s">
        <v>795</v>
      </c>
      <c r="D338" s="22" t="s">
        <v>796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5166</v>
      </c>
      <c r="S338" s="22">
        <v>0</v>
      </c>
      <c r="T338" s="22">
        <v>5166</v>
      </c>
      <c r="U338" s="22">
        <v>196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196</v>
      </c>
      <c r="AD338" s="22">
        <v>0</v>
      </c>
      <c r="AE338" s="22">
        <v>421</v>
      </c>
      <c r="AF338" s="22">
        <v>0</v>
      </c>
      <c r="AG338" s="22">
        <v>1145</v>
      </c>
      <c r="AH338" s="22">
        <v>0</v>
      </c>
      <c r="AI338" s="22">
        <v>1762</v>
      </c>
      <c r="AJ338" s="22">
        <v>0</v>
      </c>
      <c r="AK338" s="22">
        <v>0</v>
      </c>
      <c r="AL338" s="22">
        <v>0</v>
      </c>
    </row>
    <row r="339" spans="1:38" x14ac:dyDescent="0.25">
      <c r="A339" s="22" t="s">
        <v>120</v>
      </c>
      <c r="B339" s="22" t="s">
        <v>706</v>
      </c>
      <c r="C339" s="22" t="s">
        <v>797</v>
      </c>
      <c r="D339" s="22" t="s">
        <v>798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3999</v>
      </c>
      <c r="Q339" s="22">
        <v>0</v>
      </c>
      <c r="R339" s="22">
        <v>0</v>
      </c>
      <c r="S339" s="22">
        <v>0</v>
      </c>
      <c r="T339" s="22">
        <v>3999</v>
      </c>
      <c r="U339" s="22">
        <v>6305</v>
      </c>
      <c r="V339" s="22">
        <v>0</v>
      </c>
      <c r="W339" s="22">
        <v>1226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7531</v>
      </c>
      <c r="AD339" s="22">
        <v>60</v>
      </c>
      <c r="AE339" s="22">
        <v>1215</v>
      </c>
      <c r="AF339" s="22">
        <v>0</v>
      </c>
      <c r="AG339" s="22">
        <v>0</v>
      </c>
      <c r="AH339" s="22">
        <v>0</v>
      </c>
      <c r="AI339" s="22">
        <v>8806</v>
      </c>
      <c r="AJ339" s="22">
        <v>0</v>
      </c>
      <c r="AK339" s="22">
        <v>0</v>
      </c>
      <c r="AL339" s="22">
        <v>0</v>
      </c>
    </row>
    <row r="340" spans="1:38" x14ac:dyDescent="0.25">
      <c r="A340" s="22" t="s">
        <v>120</v>
      </c>
      <c r="B340" s="22" t="s">
        <v>706</v>
      </c>
      <c r="C340" s="22" t="s">
        <v>799</v>
      </c>
      <c r="D340" s="22" t="s">
        <v>800</v>
      </c>
      <c r="E340" s="22"/>
      <c r="F340" s="22"/>
      <c r="G340" s="22"/>
      <c r="H340" s="22"/>
      <c r="I340" s="22"/>
      <c r="J340" s="22"/>
      <c r="K340" s="22"/>
      <c r="L340" s="22"/>
      <c r="M340" s="22">
        <v>0</v>
      </c>
      <c r="N340" s="22"/>
      <c r="O340" s="22"/>
      <c r="P340" s="22"/>
      <c r="Q340" s="22"/>
      <c r="R340" s="22"/>
      <c r="S340" s="22"/>
      <c r="T340" s="22">
        <v>0</v>
      </c>
      <c r="U340" s="22">
        <v>2548</v>
      </c>
      <c r="V340" s="22"/>
      <c r="W340" s="22"/>
      <c r="X340" s="22"/>
      <c r="Y340" s="22"/>
      <c r="Z340" s="22"/>
      <c r="AA340" s="22"/>
      <c r="AB340" s="22"/>
      <c r="AC340" s="22">
        <v>2548</v>
      </c>
      <c r="AD340" s="22">
        <v>571</v>
      </c>
      <c r="AE340" s="22">
        <v>65</v>
      </c>
      <c r="AF340" s="22"/>
      <c r="AG340" s="22"/>
      <c r="AH340" s="22"/>
      <c r="AI340" s="22">
        <v>3184</v>
      </c>
      <c r="AJ340" s="22"/>
      <c r="AK340" s="22"/>
      <c r="AL340" s="22"/>
    </row>
    <row r="341" spans="1:38" x14ac:dyDescent="0.25">
      <c r="A341" s="22" t="s">
        <v>120</v>
      </c>
      <c r="B341" s="22" t="s">
        <v>706</v>
      </c>
      <c r="C341" s="22" t="s">
        <v>801</v>
      </c>
      <c r="D341" s="22" t="s">
        <v>802</v>
      </c>
      <c r="E341" s="22">
        <v>200443</v>
      </c>
      <c r="F341" s="22">
        <v>0</v>
      </c>
      <c r="G341" s="22">
        <v>154444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354887</v>
      </c>
      <c r="N341" s="22">
        <v>0</v>
      </c>
      <c r="O341" s="22">
        <v>0</v>
      </c>
      <c r="P341" s="22">
        <v>8306</v>
      </c>
      <c r="Q341" s="22">
        <v>0</v>
      </c>
      <c r="R341" s="22">
        <v>0</v>
      </c>
      <c r="S341" s="22">
        <v>0</v>
      </c>
      <c r="T341" s="22">
        <v>363193</v>
      </c>
      <c r="U341" s="22">
        <v>5011</v>
      </c>
      <c r="V341" s="22">
        <v>0</v>
      </c>
      <c r="W341" s="22">
        <v>6777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11788</v>
      </c>
      <c r="AD341" s="22">
        <v>2853</v>
      </c>
      <c r="AE341" s="22">
        <v>3209</v>
      </c>
      <c r="AF341" s="22">
        <v>0</v>
      </c>
      <c r="AG341" s="22">
        <v>2325</v>
      </c>
      <c r="AH341" s="22">
        <v>0</v>
      </c>
      <c r="AI341" s="22">
        <v>20175</v>
      </c>
      <c r="AJ341" s="22">
        <v>0</v>
      </c>
      <c r="AK341" s="22">
        <v>0</v>
      </c>
      <c r="AL341" s="22">
        <v>0</v>
      </c>
    </row>
    <row r="342" spans="1:38" x14ac:dyDescent="0.25">
      <c r="A342" s="22" t="s">
        <v>120</v>
      </c>
      <c r="B342" s="22" t="s">
        <v>706</v>
      </c>
      <c r="C342" s="22" t="s">
        <v>803</v>
      </c>
      <c r="D342" s="22" t="s">
        <v>804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23000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23000</v>
      </c>
      <c r="AD342" s="22">
        <v>0</v>
      </c>
      <c r="AE342" s="22">
        <v>3927</v>
      </c>
      <c r="AF342" s="22">
        <v>0</v>
      </c>
      <c r="AG342" s="22">
        <v>0</v>
      </c>
      <c r="AH342" s="22">
        <v>516</v>
      </c>
      <c r="AI342" s="22">
        <v>27443</v>
      </c>
      <c r="AJ342" s="22">
        <v>0</v>
      </c>
      <c r="AK342" s="22">
        <v>0</v>
      </c>
      <c r="AL342" s="22">
        <v>0</v>
      </c>
    </row>
    <row r="343" spans="1:38" x14ac:dyDescent="0.25">
      <c r="A343" s="22" t="s">
        <v>120</v>
      </c>
      <c r="B343" s="22" t="s">
        <v>706</v>
      </c>
      <c r="C343" s="22" t="s">
        <v>805</v>
      </c>
      <c r="D343" s="22" t="s">
        <v>806</v>
      </c>
      <c r="E343" s="22">
        <v>6549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6549</v>
      </c>
      <c r="N343" s="22">
        <v>0</v>
      </c>
      <c r="O343" s="22">
        <v>5236</v>
      </c>
      <c r="P343" s="22">
        <v>65589</v>
      </c>
      <c r="Q343" s="22">
        <v>0</v>
      </c>
      <c r="R343" s="22">
        <v>11542</v>
      </c>
      <c r="S343" s="22">
        <v>0</v>
      </c>
      <c r="T343" s="22">
        <v>88916</v>
      </c>
      <c r="U343" s="22">
        <v>2674</v>
      </c>
      <c r="V343" s="22">
        <v>0</v>
      </c>
      <c r="W343" s="22">
        <v>71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2745</v>
      </c>
      <c r="AD343" s="22">
        <v>3463</v>
      </c>
      <c r="AE343" s="22">
        <v>4389</v>
      </c>
      <c r="AF343" s="22">
        <v>0</v>
      </c>
      <c r="AG343" s="22">
        <v>5231</v>
      </c>
      <c r="AH343" s="22">
        <v>1795</v>
      </c>
      <c r="AI343" s="22">
        <v>17623</v>
      </c>
      <c r="AJ343" s="22">
        <v>0</v>
      </c>
      <c r="AK343" s="22">
        <v>0</v>
      </c>
      <c r="AL343" s="22">
        <v>0</v>
      </c>
    </row>
    <row r="344" spans="1:38" x14ac:dyDescent="0.25">
      <c r="A344" s="22" t="s">
        <v>120</v>
      </c>
      <c r="B344" s="22" t="s">
        <v>706</v>
      </c>
      <c r="C344" s="22" t="s">
        <v>807</v>
      </c>
      <c r="D344" s="22" t="s">
        <v>808</v>
      </c>
      <c r="E344" s="22">
        <v>25912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25912</v>
      </c>
      <c r="N344" s="22">
        <v>0</v>
      </c>
      <c r="O344" s="22">
        <v>937</v>
      </c>
      <c r="P344" s="22">
        <v>0</v>
      </c>
      <c r="Q344" s="22">
        <v>0</v>
      </c>
      <c r="R344" s="22">
        <v>0</v>
      </c>
      <c r="S344" s="22">
        <v>0</v>
      </c>
      <c r="T344" s="22">
        <v>26849</v>
      </c>
      <c r="U344" s="22">
        <v>9711</v>
      </c>
      <c r="V344" s="22">
        <v>0</v>
      </c>
      <c r="W344" s="22">
        <v>0</v>
      </c>
      <c r="X344" s="22">
        <v>0</v>
      </c>
      <c r="Y344" s="22">
        <v>2296</v>
      </c>
      <c r="Z344" s="22">
        <v>0</v>
      </c>
      <c r="AA344" s="22">
        <v>0</v>
      </c>
      <c r="AB344" s="22">
        <v>0</v>
      </c>
      <c r="AC344" s="22">
        <v>12007</v>
      </c>
      <c r="AD344" s="22">
        <v>682</v>
      </c>
      <c r="AE344" s="22">
        <v>2656</v>
      </c>
      <c r="AF344" s="22">
        <v>0</v>
      </c>
      <c r="AG344" s="22">
        <v>3322</v>
      </c>
      <c r="AH344" s="22">
        <v>0</v>
      </c>
      <c r="AI344" s="22">
        <v>18667</v>
      </c>
      <c r="AJ344" s="22">
        <v>0</v>
      </c>
      <c r="AK344" s="22">
        <v>0</v>
      </c>
      <c r="AL344" s="22">
        <v>0</v>
      </c>
    </row>
    <row r="345" spans="1:38" x14ac:dyDescent="0.25">
      <c r="A345" s="22" t="s">
        <v>120</v>
      </c>
      <c r="B345" s="22" t="s">
        <v>809</v>
      </c>
      <c r="C345" s="22" t="s">
        <v>810</v>
      </c>
      <c r="D345" s="22" t="s">
        <v>811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306905</v>
      </c>
      <c r="O345" s="22">
        <v>0</v>
      </c>
      <c r="P345" s="22">
        <v>25000</v>
      </c>
      <c r="Q345" s="22">
        <v>0</v>
      </c>
      <c r="R345" s="22">
        <v>0</v>
      </c>
      <c r="S345" s="22">
        <v>0</v>
      </c>
      <c r="T345" s="22">
        <v>331905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</row>
    <row r="346" spans="1:38" x14ac:dyDescent="0.25">
      <c r="A346" s="22" t="s">
        <v>120</v>
      </c>
      <c r="B346" s="22" t="s">
        <v>809</v>
      </c>
      <c r="C346" s="22" t="s">
        <v>812</v>
      </c>
      <c r="D346" s="22" t="s">
        <v>813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43338</v>
      </c>
      <c r="AE346" s="22">
        <v>0</v>
      </c>
      <c r="AF346" s="22">
        <v>0</v>
      </c>
      <c r="AG346" s="22">
        <v>11924</v>
      </c>
      <c r="AH346" s="22">
        <v>1700</v>
      </c>
      <c r="AI346" s="22">
        <v>56962</v>
      </c>
      <c r="AJ346" s="22">
        <v>0</v>
      </c>
      <c r="AK346" s="22">
        <v>0</v>
      </c>
      <c r="AL346" s="22">
        <v>0</v>
      </c>
    </row>
    <row r="347" spans="1:38" x14ac:dyDescent="0.25">
      <c r="A347" s="22" t="s">
        <v>120</v>
      </c>
      <c r="B347" s="22" t="s">
        <v>809</v>
      </c>
      <c r="C347" s="22" t="s">
        <v>814</v>
      </c>
      <c r="D347" s="22" t="s">
        <v>815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</row>
    <row r="348" spans="1:38" x14ac:dyDescent="0.25">
      <c r="A348" s="22" t="s">
        <v>120</v>
      </c>
      <c r="B348" s="22" t="s">
        <v>809</v>
      </c>
      <c r="C348" s="22" t="s">
        <v>816</v>
      </c>
      <c r="D348" s="22" t="s">
        <v>817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</row>
    <row r="349" spans="1:38" x14ac:dyDescent="0.25">
      <c r="A349" s="22" t="s">
        <v>120</v>
      </c>
      <c r="B349" s="22" t="s">
        <v>809</v>
      </c>
      <c r="C349" s="22" t="s">
        <v>818</v>
      </c>
      <c r="D349" s="22" t="s">
        <v>819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</row>
    <row r="350" spans="1:38" x14ac:dyDescent="0.25">
      <c r="A350" s="22" t="s">
        <v>120</v>
      </c>
      <c r="B350" s="22" t="s">
        <v>809</v>
      </c>
      <c r="C350" s="22" t="s">
        <v>820</v>
      </c>
      <c r="D350" s="22" t="s">
        <v>821</v>
      </c>
      <c r="E350" s="22">
        <v>0</v>
      </c>
      <c r="F350" s="22">
        <v>0</v>
      </c>
      <c r="G350" s="22">
        <v>122715</v>
      </c>
      <c r="H350" s="22">
        <v>0</v>
      </c>
      <c r="I350" s="22">
        <v>0</v>
      </c>
      <c r="J350" s="22">
        <v>0</v>
      </c>
      <c r="K350" s="22">
        <v>0</v>
      </c>
      <c r="L350" s="22">
        <v>0</v>
      </c>
      <c r="M350" s="22">
        <v>122715</v>
      </c>
      <c r="N350" s="22">
        <v>0</v>
      </c>
      <c r="O350" s="22">
        <v>0</v>
      </c>
      <c r="P350" s="22">
        <v>11202</v>
      </c>
      <c r="Q350" s="22">
        <v>0</v>
      </c>
      <c r="R350" s="22">
        <v>0</v>
      </c>
      <c r="S350" s="22">
        <v>0</v>
      </c>
      <c r="T350" s="22">
        <v>133917</v>
      </c>
      <c r="U350" s="22">
        <v>2389</v>
      </c>
      <c r="V350" s="22">
        <v>0</v>
      </c>
      <c r="W350" s="22">
        <v>0</v>
      </c>
      <c r="X350" s="22">
        <v>14836</v>
      </c>
      <c r="Y350" s="22">
        <v>0</v>
      </c>
      <c r="Z350" s="22">
        <v>0</v>
      </c>
      <c r="AA350" s="22">
        <v>2266</v>
      </c>
      <c r="AB350" s="22">
        <v>800</v>
      </c>
      <c r="AC350" s="22">
        <v>20291</v>
      </c>
      <c r="AD350" s="22">
        <v>1224</v>
      </c>
      <c r="AE350" s="22">
        <v>47989</v>
      </c>
      <c r="AF350" s="22">
        <v>0</v>
      </c>
      <c r="AG350" s="22">
        <v>0</v>
      </c>
      <c r="AH350" s="22">
        <v>44369</v>
      </c>
      <c r="AI350" s="22">
        <v>113873</v>
      </c>
      <c r="AJ350" s="22">
        <v>0</v>
      </c>
      <c r="AK350" s="22">
        <v>0</v>
      </c>
      <c r="AL350" s="22">
        <v>0</v>
      </c>
    </row>
    <row r="351" spans="1:38" x14ac:dyDescent="0.25">
      <c r="A351" s="22" t="s">
        <v>120</v>
      </c>
      <c r="B351" s="22" t="s">
        <v>822</v>
      </c>
      <c r="C351" s="22" t="s">
        <v>823</v>
      </c>
      <c r="D351" s="22" t="s">
        <v>824</v>
      </c>
      <c r="E351" s="22">
        <v>8431111</v>
      </c>
      <c r="F351" s="22">
        <v>0</v>
      </c>
      <c r="G351" s="22">
        <v>0</v>
      </c>
      <c r="H351" s="22">
        <v>0</v>
      </c>
      <c r="I351" s="22">
        <v>0</v>
      </c>
      <c r="J351" s="22">
        <v>0</v>
      </c>
      <c r="K351" s="22">
        <v>0</v>
      </c>
      <c r="L351" s="22">
        <v>0</v>
      </c>
      <c r="M351" s="22">
        <v>8431111</v>
      </c>
      <c r="N351" s="22">
        <v>0</v>
      </c>
      <c r="O351" s="22">
        <v>1757362</v>
      </c>
      <c r="P351" s="22">
        <v>2611906</v>
      </c>
      <c r="Q351" s="22">
        <v>0</v>
      </c>
      <c r="R351" s="22">
        <v>0</v>
      </c>
      <c r="S351" s="22">
        <v>1383872</v>
      </c>
      <c r="T351" s="22">
        <v>14184251</v>
      </c>
      <c r="U351" s="22">
        <v>1924076</v>
      </c>
      <c r="V351" s="22">
        <v>0</v>
      </c>
      <c r="W351" s="22">
        <v>2078</v>
      </c>
      <c r="X351" s="22">
        <v>0</v>
      </c>
      <c r="Y351" s="22">
        <v>0</v>
      </c>
      <c r="Z351" s="22">
        <v>0</v>
      </c>
      <c r="AA351" s="22">
        <v>0</v>
      </c>
      <c r="AB351" s="22">
        <v>0</v>
      </c>
      <c r="AC351" s="22">
        <v>1926154</v>
      </c>
      <c r="AD351" s="22">
        <v>301168</v>
      </c>
      <c r="AE351" s="22">
        <v>1333691</v>
      </c>
      <c r="AF351" s="22">
        <v>0</v>
      </c>
      <c r="AG351" s="22">
        <v>0</v>
      </c>
      <c r="AH351" s="22">
        <v>1074396</v>
      </c>
      <c r="AI351" s="22">
        <v>4635409</v>
      </c>
      <c r="AJ351" s="22">
        <v>0</v>
      </c>
      <c r="AK351" s="22">
        <v>0</v>
      </c>
      <c r="AL351" s="22">
        <v>0</v>
      </c>
    </row>
    <row r="352" spans="1:38" x14ac:dyDescent="0.25">
      <c r="A352" s="22"/>
      <c r="B352" s="22"/>
      <c r="C352" s="22"/>
      <c r="D352" s="22" t="s">
        <v>825</v>
      </c>
      <c r="E352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8E640-B300-464F-B9EC-18E908200C17}">
  <dimension ref="A1:AL35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1197</v>
      </c>
      <c r="D1" s="20" t="s">
        <v>1254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1199</v>
      </c>
      <c r="F2" s="21" t="s">
        <v>1200</v>
      </c>
      <c r="G2" s="21" t="s">
        <v>1201</v>
      </c>
      <c r="H2" s="21" t="s">
        <v>1202</v>
      </c>
      <c r="I2" s="21" t="s">
        <v>1203</v>
      </c>
      <c r="J2" s="21" t="s">
        <v>1204</v>
      </c>
      <c r="K2" s="21" t="s">
        <v>1205</v>
      </c>
      <c r="L2" s="21" t="s">
        <v>1206</v>
      </c>
      <c r="M2" s="21" t="s">
        <v>1207</v>
      </c>
      <c r="N2" s="21" t="s">
        <v>1208</v>
      </c>
      <c r="O2" s="21" t="s">
        <v>1209</v>
      </c>
      <c r="P2" s="21" t="s">
        <v>1210</v>
      </c>
      <c r="Q2" s="21" t="s">
        <v>64</v>
      </c>
      <c r="R2" s="21" t="s">
        <v>1211</v>
      </c>
      <c r="S2" s="21" t="s">
        <v>1212</v>
      </c>
      <c r="T2" s="21" t="s">
        <v>1213</v>
      </c>
      <c r="U2" s="21" t="s">
        <v>1199</v>
      </c>
      <c r="V2" s="21" t="s">
        <v>1200</v>
      </c>
      <c r="W2" s="21" t="s">
        <v>1201</v>
      </c>
      <c r="X2" s="21" t="s">
        <v>1202</v>
      </c>
      <c r="Y2" s="21" t="s">
        <v>1203</v>
      </c>
      <c r="Z2" s="21" t="s">
        <v>1204</v>
      </c>
      <c r="AA2" s="21" t="s">
        <v>1205</v>
      </c>
      <c r="AB2" s="21" t="s">
        <v>1206</v>
      </c>
      <c r="AC2" s="21" t="s">
        <v>1214</v>
      </c>
      <c r="AD2" s="21" t="s">
        <v>1209</v>
      </c>
      <c r="AE2" s="21" t="s">
        <v>1210</v>
      </c>
      <c r="AF2" s="21" t="s">
        <v>64</v>
      </c>
      <c r="AG2" s="21" t="s">
        <v>1211</v>
      </c>
      <c r="AH2" s="21" t="s">
        <v>1212</v>
      </c>
      <c r="AI2" s="21" t="s">
        <v>1215</v>
      </c>
      <c r="AJ2" s="21" t="s">
        <v>1216</v>
      </c>
      <c r="AK2" s="21" t="s">
        <v>1217</v>
      </c>
      <c r="AL2" s="21" t="s">
        <v>1218</v>
      </c>
    </row>
    <row r="3" spans="1:38" x14ac:dyDescent="0.25">
      <c r="A3" s="21"/>
      <c r="B3" s="21"/>
      <c r="C3" s="21"/>
      <c r="D3" s="21" t="s">
        <v>87</v>
      </c>
      <c r="E3" s="21" t="s">
        <v>1219</v>
      </c>
      <c r="F3" s="21" t="s">
        <v>1220</v>
      </c>
      <c r="G3" s="21" t="s">
        <v>1221</v>
      </c>
      <c r="H3" s="21" t="s">
        <v>1222</v>
      </c>
      <c r="I3" s="21" t="s">
        <v>1223</v>
      </c>
      <c r="J3" s="21" t="s">
        <v>1224</v>
      </c>
      <c r="K3" s="21" t="s">
        <v>1225</v>
      </c>
      <c r="L3" s="21" t="s">
        <v>1226</v>
      </c>
      <c r="M3" s="21" t="s">
        <v>1227</v>
      </c>
      <c r="N3" s="21" t="s">
        <v>1228</v>
      </c>
      <c r="O3" s="21" t="s">
        <v>1229</v>
      </c>
      <c r="P3" s="21" t="s">
        <v>1230</v>
      </c>
      <c r="Q3" s="21" t="s">
        <v>1231</v>
      </c>
      <c r="R3" s="21" t="s">
        <v>1232</v>
      </c>
      <c r="S3" s="21" t="s">
        <v>1233</v>
      </c>
      <c r="T3" s="21" t="s">
        <v>1234</v>
      </c>
      <c r="U3" s="21" t="s">
        <v>1235</v>
      </c>
      <c r="V3" s="21" t="s">
        <v>1236</v>
      </c>
      <c r="W3" s="21" t="s">
        <v>1237</v>
      </c>
      <c r="X3" s="21" t="s">
        <v>1238</v>
      </c>
      <c r="Y3" s="21" t="s">
        <v>1239</v>
      </c>
      <c r="Z3" s="21" t="s">
        <v>1240</v>
      </c>
      <c r="AA3" s="21" t="s">
        <v>1241</v>
      </c>
      <c r="AB3" s="21" t="s">
        <v>1242</v>
      </c>
      <c r="AC3" s="21" t="s">
        <v>1243</v>
      </c>
      <c r="AD3" s="21" t="s">
        <v>1244</v>
      </c>
      <c r="AE3" s="21" t="s">
        <v>1245</v>
      </c>
      <c r="AF3" s="21" t="s">
        <v>1246</v>
      </c>
      <c r="AG3" s="21" t="s">
        <v>1247</v>
      </c>
      <c r="AH3" s="21" t="s">
        <v>1248</v>
      </c>
      <c r="AI3" s="21" t="s">
        <v>1249</v>
      </c>
      <c r="AJ3" s="21" t="s">
        <v>1250</v>
      </c>
      <c r="AK3" s="21" t="s">
        <v>1251</v>
      </c>
      <c r="AL3" s="21" t="s">
        <v>1252</v>
      </c>
    </row>
    <row r="4" spans="1:38" x14ac:dyDescent="0.25">
      <c r="A4" s="22" t="s">
        <v>120</v>
      </c>
      <c r="B4" s="22" t="s">
        <v>121</v>
      </c>
      <c r="C4" s="22" t="s">
        <v>122</v>
      </c>
      <c r="D4" s="22" t="s">
        <v>123</v>
      </c>
      <c r="E4" s="22">
        <v>721652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721652</v>
      </c>
      <c r="N4" s="22">
        <v>0</v>
      </c>
      <c r="O4" s="22">
        <v>0</v>
      </c>
      <c r="P4" s="22">
        <v>481792</v>
      </c>
      <c r="Q4" s="22">
        <v>56397</v>
      </c>
      <c r="R4" s="22">
        <v>11442</v>
      </c>
      <c r="S4" s="22">
        <v>303926</v>
      </c>
      <c r="T4" s="22">
        <v>1575209</v>
      </c>
      <c r="U4" s="22">
        <v>720134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720134</v>
      </c>
      <c r="AD4" s="22">
        <v>0</v>
      </c>
      <c r="AE4" s="22">
        <v>472581</v>
      </c>
      <c r="AF4" s="22">
        <v>0</v>
      </c>
      <c r="AG4" s="22">
        <v>6587</v>
      </c>
      <c r="AH4" s="22">
        <v>277111</v>
      </c>
      <c r="AI4" s="22">
        <v>1476413</v>
      </c>
      <c r="AJ4" s="22">
        <v>0</v>
      </c>
      <c r="AK4" s="22">
        <v>0</v>
      </c>
      <c r="AL4" s="22">
        <v>0</v>
      </c>
    </row>
    <row r="5" spans="1:38" x14ac:dyDescent="0.25">
      <c r="A5" s="22" t="s">
        <v>120</v>
      </c>
      <c r="B5" s="22" t="s">
        <v>121</v>
      </c>
      <c r="C5" s="22" t="s">
        <v>124</v>
      </c>
      <c r="D5" s="22" t="s">
        <v>125</v>
      </c>
      <c r="E5" s="22">
        <v>0</v>
      </c>
      <c r="F5" s="22">
        <v>0</v>
      </c>
      <c r="G5" s="22">
        <v>7364536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7364536</v>
      </c>
      <c r="N5" s="22">
        <v>1813076</v>
      </c>
      <c r="O5" s="22">
        <v>0</v>
      </c>
      <c r="P5" s="22">
        <v>0</v>
      </c>
      <c r="Q5" s="22">
        <v>615302</v>
      </c>
      <c r="R5" s="22">
        <v>0</v>
      </c>
      <c r="S5" s="22">
        <v>236364</v>
      </c>
      <c r="T5" s="22">
        <v>10029278</v>
      </c>
      <c r="U5" s="22">
        <v>0</v>
      </c>
      <c r="V5" s="22">
        <v>0</v>
      </c>
      <c r="W5" s="22">
        <v>3046963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3046963</v>
      </c>
      <c r="AD5" s="22">
        <v>0</v>
      </c>
      <c r="AE5" s="22">
        <v>0</v>
      </c>
      <c r="AF5" s="22">
        <v>0</v>
      </c>
      <c r="AG5" s="22">
        <v>0</v>
      </c>
      <c r="AH5" s="22">
        <v>208082</v>
      </c>
      <c r="AI5" s="22">
        <v>3255045</v>
      </c>
      <c r="AJ5" s="22">
        <v>0</v>
      </c>
      <c r="AK5" s="22">
        <v>0</v>
      </c>
      <c r="AL5" s="22">
        <v>0</v>
      </c>
    </row>
    <row r="6" spans="1:38" x14ac:dyDescent="0.25">
      <c r="A6" s="22" t="s">
        <v>120</v>
      </c>
      <c r="B6" s="22" t="s">
        <v>121</v>
      </c>
      <c r="C6" s="22" t="s">
        <v>126</v>
      </c>
      <c r="D6" s="22" t="s">
        <v>127</v>
      </c>
      <c r="E6" s="22">
        <v>0</v>
      </c>
      <c r="F6" s="22">
        <v>144000</v>
      </c>
      <c r="G6" s="22">
        <v>2010000</v>
      </c>
      <c r="H6" s="22">
        <v>84000</v>
      </c>
      <c r="I6" s="22">
        <v>323000</v>
      </c>
      <c r="J6" s="22">
        <v>0</v>
      </c>
      <c r="K6" s="22">
        <v>0</v>
      </c>
      <c r="L6" s="22">
        <v>0</v>
      </c>
      <c r="M6" s="22">
        <v>2561000</v>
      </c>
      <c r="N6" s="22">
        <v>0</v>
      </c>
      <c r="O6" s="22">
        <v>308000</v>
      </c>
      <c r="P6" s="22">
        <v>19016000</v>
      </c>
      <c r="Q6" s="22">
        <v>9023000</v>
      </c>
      <c r="R6" s="22">
        <v>1067000</v>
      </c>
      <c r="S6" s="22">
        <v>30366000</v>
      </c>
      <c r="T6" s="22">
        <v>62341000</v>
      </c>
      <c r="U6" s="22">
        <v>0</v>
      </c>
      <c r="V6" s="22">
        <v>19000</v>
      </c>
      <c r="W6" s="22">
        <v>326000</v>
      </c>
      <c r="X6" s="22">
        <v>37000</v>
      </c>
      <c r="Y6" s="22">
        <v>62000</v>
      </c>
      <c r="Z6" s="22">
        <v>7000</v>
      </c>
      <c r="AA6" s="22">
        <v>0</v>
      </c>
      <c r="AB6" s="22">
        <v>0</v>
      </c>
      <c r="AC6" s="22">
        <v>451000</v>
      </c>
      <c r="AD6" s="22">
        <v>24000</v>
      </c>
      <c r="AE6" s="22">
        <v>12192000</v>
      </c>
      <c r="AF6" s="22">
        <v>0</v>
      </c>
      <c r="AG6" s="22">
        <v>585000</v>
      </c>
      <c r="AH6" s="22">
        <v>19695000</v>
      </c>
      <c r="AI6" s="22">
        <v>32947000</v>
      </c>
      <c r="AJ6" s="22">
        <v>0</v>
      </c>
      <c r="AK6" s="22">
        <v>0</v>
      </c>
      <c r="AL6" s="22">
        <v>0</v>
      </c>
    </row>
    <row r="7" spans="1:38" x14ac:dyDescent="0.25">
      <c r="A7" s="22" t="s">
        <v>120</v>
      </c>
      <c r="B7" s="22" t="s">
        <v>121</v>
      </c>
      <c r="C7" s="22" t="s">
        <v>128</v>
      </c>
      <c r="D7" s="22" t="s">
        <v>129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2719151</v>
      </c>
      <c r="O7" s="22">
        <v>0</v>
      </c>
      <c r="P7" s="22">
        <v>229401</v>
      </c>
      <c r="Q7" s="22">
        <v>0</v>
      </c>
      <c r="R7" s="22">
        <v>0</v>
      </c>
      <c r="S7" s="22">
        <v>526690</v>
      </c>
      <c r="T7" s="22">
        <v>3475242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160468</v>
      </c>
      <c r="AF7" s="22">
        <v>0</v>
      </c>
      <c r="AG7" s="22">
        <v>0</v>
      </c>
      <c r="AH7" s="22">
        <v>332714</v>
      </c>
      <c r="AI7" s="22">
        <v>493182</v>
      </c>
      <c r="AJ7" s="22">
        <v>0</v>
      </c>
      <c r="AK7" s="22">
        <v>0</v>
      </c>
      <c r="AL7" s="22">
        <v>0</v>
      </c>
    </row>
    <row r="8" spans="1:38" x14ac:dyDescent="0.25">
      <c r="A8" s="22" t="s">
        <v>120</v>
      </c>
      <c r="B8" s="22" t="s">
        <v>121</v>
      </c>
      <c r="C8" s="22" t="s">
        <v>130</v>
      </c>
      <c r="D8" s="22" t="s">
        <v>131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</row>
    <row r="9" spans="1:38" x14ac:dyDescent="0.25">
      <c r="A9" s="22" t="s">
        <v>120</v>
      </c>
      <c r="B9" s="22" t="s">
        <v>121</v>
      </c>
      <c r="C9" s="22" t="s">
        <v>132</v>
      </c>
      <c r="D9" s="22" t="s">
        <v>133</v>
      </c>
      <c r="E9" s="22">
        <v>20443000</v>
      </c>
      <c r="F9" s="22">
        <v>0</v>
      </c>
      <c r="G9" s="22">
        <v>0</v>
      </c>
      <c r="H9" s="22">
        <v>309876000</v>
      </c>
      <c r="I9" s="22">
        <v>0</v>
      </c>
      <c r="J9" s="22">
        <v>0</v>
      </c>
      <c r="K9" s="22">
        <v>0</v>
      </c>
      <c r="L9" s="22">
        <v>0</v>
      </c>
      <c r="M9" s="22">
        <v>330319000</v>
      </c>
      <c r="N9" s="22">
        <v>0</v>
      </c>
      <c r="O9" s="22">
        <v>11578000</v>
      </c>
      <c r="P9" s="22">
        <v>21731000</v>
      </c>
      <c r="Q9" s="22">
        <v>0</v>
      </c>
      <c r="R9" s="22">
        <v>0</v>
      </c>
      <c r="S9" s="22">
        <v>18462000</v>
      </c>
      <c r="T9" s="22">
        <v>382090000</v>
      </c>
      <c r="U9" s="22">
        <v>17696000</v>
      </c>
      <c r="V9" s="22">
        <v>0</v>
      </c>
      <c r="W9" s="22">
        <v>0</v>
      </c>
      <c r="X9" s="22">
        <v>63565000</v>
      </c>
      <c r="Y9" s="22">
        <v>0</v>
      </c>
      <c r="Z9" s="22">
        <v>0</v>
      </c>
      <c r="AA9" s="22">
        <v>0</v>
      </c>
      <c r="AB9" s="22">
        <v>0</v>
      </c>
      <c r="AC9" s="22">
        <v>81261000</v>
      </c>
      <c r="AD9" s="22">
        <v>2722000</v>
      </c>
      <c r="AE9" s="22">
        <v>18635000</v>
      </c>
      <c r="AF9" s="22">
        <v>0</v>
      </c>
      <c r="AG9" s="22">
        <v>0</v>
      </c>
      <c r="AH9" s="22">
        <v>16245000</v>
      </c>
      <c r="AI9" s="22">
        <v>118863000</v>
      </c>
      <c r="AJ9" s="22">
        <v>0</v>
      </c>
      <c r="AK9" s="22">
        <v>0</v>
      </c>
      <c r="AL9" s="22">
        <v>0</v>
      </c>
    </row>
    <row r="10" spans="1:38" x14ac:dyDescent="0.25">
      <c r="A10" s="22" t="s">
        <v>120</v>
      </c>
      <c r="B10" s="22" t="s">
        <v>121</v>
      </c>
      <c r="C10" s="22" t="s">
        <v>134</v>
      </c>
      <c r="D10" s="22" t="s">
        <v>135</v>
      </c>
      <c r="E10" s="22">
        <v>897343</v>
      </c>
      <c r="F10" s="22">
        <v>0</v>
      </c>
      <c r="G10" s="22">
        <v>0</v>
      </c>
      <c r="H10" s="22">
        <v>29685</v>
      </c>
      <c r="I10" s="22">
        <v>12822</v>
      </c>
      <c r="J10" s="22">
        <v>0</v>
      </c>
      <c r="K10" s="22">
        <v>0</v>
      </c>
      <c r="L10" s="22">
        <v>0</v>
      </c>
      <c r="M10" s="22">
        <v>939850</v>
      </c>
      <c r="N10" s="22">
        <v>5900</v>
      </c>
      <c r="O10" s="22">
        <v>0</v>
      </c>
      <c r="P10" s="22">
        <v>293696</v>
      </c>
      <c r="Q10" s="22">
        <v>0</v>
      </c>
      <c r="R10" s="22">
        <v>191112</v>
      </c>
      <c r="S10" s="22">
        <v>291430</v>
      </c>
      <c r="T10" s="22">
        <v>1721988</v>
      </c>
      <c r="U10" s="22">
        <v>768314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768314</v>
      </c>
      <c r="AD10" s="22">
        <v>0</v>
      </c>
      <c r="AE10" s="22">
        <v>151339</v>
      </c>
      <c r="AF10" s="22">
        <v>0</v>
      </c>
      <c r="AG10" s="22">
        <v>191112</v>
      </c>
      <c r="AH10" s="22">
        <v>271398</v>
      </c>
      <c r="AI10" s="22">
        <v>1382163</v>
      </c>
      <c r="AJ10" s="22">
        <v>0</v>
      </c>
      <c r="AK10" s="22">
        <v>0</v>
      </c>
      <c r="AL10" s="22">
        <v>0</v>
      </c>
    </row>
    <row r="11" spans="1:38" x14ac:dyDescent="0.25">
      <c r="A11" s="22" t="s">
        <v>120</v>
      </c>
      <c r="B11" s="22" t="s">
        <v>121</v>
      </c>
      <c r="C11" s="22" t="s">
        <v>136</v>
      </c>
      <c r="D11" s="22" t="s">
        <v>137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976466</v>
      </c>
      <c r="Q11" s="22">
        <v>961600</v>
      </c>
      <c r="R11" s="22">
        <v>0</v>
      </c>
      <c r="S11" s="22">
        <v>0</v>
      </c>
      <c r="T11" s="22">
        <v>1938066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885503</v>
      </c>
      <c r="AF11" s="22">
        <v>0</v>
      </c>
      <c r="AG11" s="22">
        <v>0</v>
      </c>
      <c r="AH11" s="22">
        <v>0</v>
      </c>
      <c r="AI11" s="22">
        <v>885503</v>
      </c>
      <c r="AJ11" s="22">
        <v>0</v>
      </c>
      <c r="AK11" s="22">
        <v>0</v>
      </c>
      <c r="AL11" s="22">
        <v>0</v>
      </c>
    </row>
    <row r="12" spans="1:38" x14ac:dyDescent="0.25">
      <c r="A12" s="22" t="s">
        <v>120</v>
      </c>
      <c r="B12" s="22" t="s">
        <v>121</v>
      </c>
      <c r="C12" s="22" t="s">
        <v>138</v>
      </c>
      <c r="D12" s="22" t="s">
        <v>139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210000</v>
      </c>
      <c r="P12" s="22">
        <v>94904</v>
      </c>
      <c r="Q12" s="22">
        <v>254598</v>
      </c>
      <c r="R12" s="22">
        <v>0</v>
      </c>
      <c r="S12" s="22">
        <v>19671</v>
      </c>
      <c r="T12" s="22">
        <v>579173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73500</v>
      </c>
      <c r="AE12" s="22">
        <v>94904</v>
      </c>
      <c r="AF12" s="22">
        <v>0</v>
      </c>
      <c r="AG12" s="22">
        <v>0</v>
      </c>
      <c r="AH12" s="22">
        <v>19671</v>
      </c>
      <c r="AI12" s="22">
        <v>188075</v>
      </c>
      <c r="AJ12" s="22">
        <v>0</v>
      </c>
      <c r="AK12" s="22">
        <v>0</v>
      </c>
      <c r="AL12" s="22">
        <v>0</v>
      </c>
    </row>
    <row r="13" spans="1:38" x14ac:dyDescent="0.25">
      <c r="A13" s="22" t="s">
        <v>120</v>
      </c>
      <c r="B13" s="22" t="s">
        <v>121</v>
      </c>
      <c r="C13" s="22" t="s">
        <v>140</v>
      </c>
      <c r="D13" s="22" t="s">
        <v>141</v>
      </c>
      <c r="E13" s="22">
        <v>827000</v>
      </c>
      <c r="F13" s="22">
        <v>0</v>
      </c>
      <c r="G13" s="22">
        <v>9000</v>
      </c>
      <c r="H13" s="22">
        <v>2000</v>
      </c>
      <c r="I13" s="22">
        <v>1000</v>
      </c>
      <c r="J13" s="22">
        <v>0</v>
      </c>
      <c r="K13" s="22">
        <v>1033000</v>
      </c>
      <c r="L13" s="22">
        <v>0</v>
      </c>
      <c r="M13" s="22">
        <v>1872000</v>
      </c>
      <c r="N13" s="22">
        <v>0</v>
      </c>
      <c r="O13" s="22">
        <v>15000</v>
      </c>
      <c r="P13" s="22">
        <v>2054000</v>
      </c>
      <c r="Q13" s="22">
        <v>146000</v>
      </c>
      <c r="R13" s="22">
        <v>227000</v>
      </c>
      <c r="S13" s="22">
        <v>1145000</v>
      </c>
      <c r="T13" s="22">
        <v>5459000</v>
      </c>
      <c r="U13" s="22">
        <v>814000</v>
      </c>
      <c r="V13" s="22">
        <v>0</v>
      </c>
      <c r="W13" s="22">
        <v>8000</v>
      </c>
      <c r="X13" s="22">
        <v>2000</v>
      </c>
      <c r="Y13" s="22">
        <v>1000</v>
      </c>
      <c r="Z13" s="22">
        <v>0</v>
      </c>
      <c r="AA13" s="22">
        <v>478000</v>
      </c>
      <c r="AB13" s="22">
        <v>0</v>
      </c>
      <c r="AC13" s="22">
        <v>1303000</v>
      </c>
      <c r="AD13" s="22">
        <v>15000</v>
      </c>
      <c r="AE13" s="22">
        <v>1476000</v>
      </c>
      <c r="AF13" s="22">
        <v>0</v>
      </c>
      <c r="AG13" s="22">
        <v>206000</v>
      </c>
      <c r="AH13" s="22">
        <v>887000</v>
      </c>
      <c r="AI13" s="22">
        <v>3887000</v>
      </c>
      <c r="AJ13" s="22">
        <v>0</v>
      </c>
      <c r="AK13" s="22">
        <v>0</v>
      </c>
      <c r="AL13" s="22">
        <v>0</v>
      </c>
    </row>
    <row r="14" spans="1:38" x14ac:dyDescent="0.25">
      <c r="A14" s="22" t="s">
        <v>120</v>
      </c>
      <c r="B14" s="22" t="s">
        <v>121</v>
      </c>
      <c r="C14" s="22" t="s">
        <v>142</v>
      </c>
      <c r="D14" s="22" t="s">
        <v>143</v>
      </c>
      <c r="E14" s="22">
        <v>1144000</v>
      </c>
      <c r="F14" s="22">
        <v>0</v>
      </c>
      <c r="G14" s="22">
        <v>77000</v>
      </c>
      <c r="H14" s="22">
        <v>10000</v>
      </c>
      <c r="I14" s="22">
        <v>4000</v>
      </c>
      <c r="J14" s="22">
        <v>0</v>
      </c>
      <c r="K14" s="22">
        <v>137000</v>
      </c>
      <c r="L14" s="22">
        <v>157000</v>
      </c>
      <c r="M14" s="22">
        <v>1529000</v>
      </c>
      <c r="N14" s="22">
        <v>43904000</v>
      </c>
      <c r="O14" s="22">
        <v>251000</v>
      </c>
      <c r="P14" s="22">
        <v>2102000</v>
      </c>
      <c r="Q14" s="22">
        <v>0</v>
      </c>
      <c r="R14" s="22">
        <v>203000</v>
      </c>
      <c r="S14" s="22">
        <v>1493000</v>
      </c>
      <c r="T14" s="22">
        <v>49482000</v>
      </c>
      <c r="U14" s="22">
        <v>1082000</v>
      </c>
      <c r="V14" s="22">
        <v>0</v>
      </c>
      <c r="W14" s="22">
        <v>64000</v>
      </c>
      <c r="X14" s="22">
        <v>8000</v>
      </c>
      <c r="Y14" s="22">
        <v>0</v>
      </c>
      <c r="Z14" s="22">
        <v>0</v>
      </c>
      <c r="AA14" s="22">
        <v>105000</v>
      </c>
      <c r="AB14" s="22">
        <v>0</v>
      </c>
      <c r="AC14" s="22">
        <v>1259000</v>
      </c>
      <c r="AD14" s="22">
        <v>197000</v>
      </c>
      <c r="AE14" s="22">
        <v>1720000</v>
      </c>
      <c r="AF14" s="22">
        <v>0</v>
      </c>
      <c r="AG14" s="22">
        <v>202000</v>
      </c>
      <c r="AH14" s="22">
        <v>1443000</v>
      </c>
      <c r="AI14" s="22">
        <v>4821000</v>
      </c>
      <c r="AJ14" s="22">
        <v>0</v>
      </c>
      <c r="AK14" s="22">
        <v>0</v>
      </c>
      <c r="AL14" s="22">
        <v>0</v>
      </c>
    </row>
    <row r="15" spans="1:38" x14ac:dyDescent="0.25">
      <c r="A15" s="22" t="s">
        <v>120</v>
      </c>
      <c r="B15" s="22" t="s">
        <v>121</v>
      </c>
      <c r="C15" s="22" t="s">
        <v>144</v>
      </c>
      <c r="D15" s="22" t="s">
        <v>145</v>
      </c>
      <c r="E15" s="22">
        <v>3294669</v>
      </c>
      <c r="F15" s="22">
        <v>0</v>
      </c>
      <c r="G15" s="22">
        <v>99561</v>
      </c>
      <c r="H15" s="22">
        <v>0</v>
      </c>
      <c r="I15" s="22">
        <v>15611</v>
      </c>
      <c r="J15" s="22">
        <v>0</v>
      </c>
      <c r="K15" s="22">
        <v>43477</v>
      </c>
      <c r="L15" s="22">
        <v>0</v>
      </c>
      <c r="M15" s="22">
        <v>3453318</v>
      </c>
      <c r="N15" s="22">
        <v>43203792</v>
      </c>
      <c r="O15" s="22">
        <v>308305</v>
      </c>
      <c r="P15" s="22">
        <v>567721</v>
      </c>
      <c r="Q15" s="22">
        <v>0</v>
      </c>
      <c r="R15" s="22">
        <v>15000</v>
      </c>
      <c r="S15" s="22">
        <v>2585993</v>
      </c>
      <c r="T15" s="22">
        <v>50134129</v>
      </c>
      <c r="U15" s="22">
        <v>2551906</v>
      </c>
      <c r="V15" s="22">
        <v>0</v>
      </c>
      <c r="W15" s="22">
        <v>99527</v>
      </c>
      <c r="X15" s="22">
        <v>0</v>
      </c>
      <c r="Y15" s="22">
        <v>6660</v>
      </c>
      <c r="Z15" s="22">
        <v>0</v>
      </c>
      <c r="AA15" s="22">
        <v>39575</v>
      </c>
      <c r="AB15" s="22">
        <v>0</v>
      </c>
      <c r="AC15" s="22">
        <v>2697668</v>
      </c>
      <c r="AD15" s="22">
        <v>307971</v>
      </c>
      <c r="AE15" s="22">
        <v>500279</v>
      </c>
      <c r="AF15" s="22">
        <v>0</v>
      </c>
      <c r="AG15" s="22">
        <v>15000</v>
      </c>
      <c r="AH15" s="22">
        <v>2314659</v>
      </c>
      <c r="AI15" s="22">
        <v>5835577</v>
      </c>
      <c r="AJ15" s="22">
        <v>0</v>
      </c>
      <c r="AK15" s="22">
        <v>0</v>
      </c>
      <c r="AL15" s="22">
        <v>0</v>
      </c>
    </row>
    <row r="16" spans="1:38" x14ac:dyDescent="0.25">
      <c r="A16" s="22" t="s">
        <v>120</v>
      </c>
      <c r="B16" s="22" t="s">
        <v>121</v>
      </c>
      <c r="C16" s="22" t="s">
        <v>146</v>
      </c>
      <c r="D16" s="22" t="s">
        <v>147</v>
      </c>
      <c r="E16" s="22">
        <v>438867</v>
      </c>
      <c r="F16" s="22">
        <v>0</v>
      </c>
      <c r="G16" s="22">
        <v>27144</v>
      </c>
      <c r="H16" s="22">
        <v>0</v>
      </c>
      <c r="I16" s="22">
        <v>12683</v>
      </c>
      <c r="J16" s="22">
        <v>0</v>
      </c>
      <c r="K16" s="22">
        <v>0</v>
      </c>
      <c r="L16" s="22">
        <v>0</v>
      </c>
      <c r="M16" s="22">
        <v>478694</v>
      </c>
      <c r="N16" s="22">
        <v>2256972</v>
      </c>
      <c r="O16" s="22">
        <v>0</v>
      </c>
      <c r="P16" s="22">
        <v>217600</v>
      </c>
      <c r="Q16" s="22">
        <v>0</v>
      </c>
      <c r="R16" s="22">
        <v>0</v>
      </c>
      <c r="S16" s="22">
        <v>121588</v>
      </c>
      <c r="T16" s="22">
        <v>3074854</v>
      </c>
      <c r="U16" s="22">
        <v>438867</v>
      </c>
      <c r="V16" s="22">
        <v>0</v>
      </c>
      <c r="W16" s="22">
        <v>27144</v>
      </c>
      <c r="X16" s="22">
        <v>0</v>
      </c>
      <c r="Y16" s="22">
        <v>2954</v>
      </c>
      <c r="Z16" s="22">
        <v>0</v>
      </c>
      <c r="AA16" s="22">
        <v>0</v>
      </c>
      <c r="AB16" s="22">
        <v>0</v>
      </c>
      <c r="AC16" s="22">
        <v>468965</v>
      </c>
      <c r="AD16" s="22">
        <v>0</v>
      </c>
      <c r="AE16" s="22">
        <v>156968</v>
      </c>
      <c r="AF16" s="22">
        <v>0</v>
      </c>
      <c r="AG16" s="22">
        <v>0</v>
      </c>
      <c r="AH16" s="22">
        <v>121588</v>
      </c>
      <c r="AI16" s="22">
        <v>747521</v>
      </c>
      <c r="AJ16" s="22">
        <v>0</v>
      </c>
      <c r="AK16" s="22">
        <v>0</v>
      </c>
      <c r="AL16" s="22">
        <v>0</v>
      </c>
    </row>
    <row r="17" spans="1:38" x14ac:dyDescent="0.25">
      <c r="A17" s="22" t="s">
        <v>120</v>
      </c>
      <c r="B17" s="22" t="s">
        <v>121</v>
      </c>
      <c r="C17" s="22" t="s">
        <v>148</v>
      </c>
      <c r="D17" s="22" t="s">
        <v>149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2308449</v>
      </c>
      <c r="O17" s="22">
        <v>0</v>
      </c>
      <c r="P17" s="22">
        <v>739814</v>
      </c>
      <c r="Q17" s="22">
        <v>204983</v>
      </c>
      <c r="R17" s="22">
        <v>0</v>
      </c>
      <c r="S17" s="22">
        <v>2090114</v>
      </c>
      <c r="T17" s="22">
        <v>5343360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668036</v>
      </c>
      <c r="AF17" s="22">
        <v>0</v>
      </c>
      <c r="AG17" s="22">
        <v>0</v>
      </c>
      <c r="AH17" s="22">
        <v>1807663</v>
      </c>
      <c r="AI17" s="22">
        <v>2475699</v>
      </c>
      <c r="AJ17" s="22">
        <v>0</v>
      </c>
      <c r="AK17" s="22">
        <v>0</v>
      </c>
      <c r="AL17" s="22">
        <v>0</v>
      </c>
    </row>
    <row r="18" spans="1:38" x14ac:dyDescent="0.25">
      <c r="A18" s="22" t="s">
        <v>120</v>
      </c>
      <c r="B18" s="22" t="s">
        <v>121</v>
      </c>
      <c r="C18" s="22" t="s">
        <v>150</v>
      </c>
      <c r="D18" s="22" t="s">
        <v>151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991460</v>
      </c>
      <c r="O18" s="22">
        <v>0</v>
      </c>
      <c r="P18" s="22">
        <v>123645</v>
      </c>
      <c r="Q18" s="22">
        <v>0</v>
      </c>
      <c r="R18" s="22">
        <v>0</v>
      </c>
      <c r="S18" s="22">
        <v>164524</v>
      </c>
      <c r="T18" s="22">
        <v>1279629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84982</v>
      </c>
      <c r="AF18" s="22">
        <v>0</v>
      </c>
      <c r="AG18" s="22">
        <v>0</v>
      </c>
      <c r="AH18" s="22">
        <v>134105</v>
      </c>
      <c r="AI18" s="22">
        <v>219087</v>
      </c>
      <c r="AJ18" s="22">
        <v>0</v>
      </c>
      <c r="AK18" s="22">
        <v>0</v>
      </c>
      <c r="AL18" s="22">
        <v>0</v>
      </c>
    </row>
    <row r="19" spans="1:38" x14ac:dyDescent="0.25">
      <c r="A19" s="22" t="s">
        <v>120</v>
      </c>
      <c r="B19" s="22" t="s">
        <v>152</v>
      </c>
      <c r="C19" s="22" t="s">
        <v>153</v>
      </c>
      <c r="D19" s="22" t="s">
        <v>154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119506</v>
      </c>
      <c r="Q19" s="22">
        <v>0</v>
      </c>
      <c r="R19" s="22">
        <v>0</v>
      </c>
      <c r="S19" s="22">
        <v>0</v>
      </c>
      <c r="T19" s="22">
        <v>119506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94275</v>
      </c>
      <c r="AF19" s="22">
        <v>0</v>
      </c>
      <c r="AG19" s="22">
        <v>0</v>
      </c>
      <c r="AH19" s="22">
        <v>0</v>
      </c>
      <c r="AI19" s="22">
        <v>94275</v>
      </c>
      <c r="AJ19" s="22">
        <v>0</v>
      </c>
      <c r="AK19" s="22">
        <v>0</v>
      </c>
      <c r="AL19" s="22">
        <v>0</v>
      </c>
    </row>
    <row r="20" spans="1:38" x14ac:dyDescent="0.25">
      <c r="A20" s="22" t="s">
        <v>120</v>
      </c>
      <c r="B20" s="22" t="s">
        <v>152</v>
      </c>
      <c r="C20" s="22" t="s">
        <v>155</v>
      </c>
      <c r="D20" s="22" t="s">
        <v>156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</row>
    <row r="21" spans="1:38" x14ac:dyDescent="0.25">
      <c r="A21" s="22" t="s">
        <v>120</v>
      </c>
      <c r="B21" s="22" t="s">
        <v>152</v>
      </c>
      <c r="C21" s="22" t="s">
        <v>157</v>
      </c>
      <c r="D21" s="22" t="s">
        <v>158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501012</v>
      </c>
      <c r="Q21" s="22">
        <v>0</v>
      </c>
      <c r="R21" s="22">
        <v>0</v>
      </c>
      <c r="S21" s="22">
        <v>586515</v>
      </c>
      <c r="T21" s="22">
        <v>1087527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93694</v>
      </c>
      <c r="AF21" s="22">
        <v>0</v>
      </c>
      <c r="AG21" s="22">
        <v>0</v>
      </c>
      <c r="AH21" s="22">
        <v>329984</v>
      </c>
      <c r="AI21" s="22">
        <v>423678</v>
      </c>
      <c r="AJ21" s="22">
        <v>0</v>
      </c>
      <c r="AK21" s="22">
        <v>0</v>
      </c>
      <c r="AL21" s="22">
        <v>0</v>
      </c>
    </row>
    <row r="22" spans="1:38" x14ac:dyDescent="0.25">
      <c r="A22" s="22" t="s">
        <v>120</v>
      </c>
      <c r="B22" s="22" t="s">
        <v>152</v>
      </c>
      <c r="C22" s="22" t="s">
        <v>159</v>
      </c>
      <c r="D22" s="22" t="s">
        <v>160</v>
      </c>
      <c r="E22" s="22">
        <v>3526443</v>
      </c>
      <c r="F22" s="22">
        <v>0</v>
      </c>
      <c r="G22" s="22">
        <v>43158</v>
      </c>
      <c r="H22" s="22">
        <v>0</v>
      </c>
      <c r="I22" s="22">
        <v>0</v>
      </c>
      <c r="J22" s="22">
        <v>691237</v>
      </c>
      <c r="K22" s="22">
        <v>0</v>
      </c>
      <c r="L22" s="22">
        <v>0</v>
      </c>
      <c r="M22" s="22">
        <v>4260838</v>
      </c>
      <c r="N22" s="22">
        <v>0</v>
      </c>
      <c r="O22" s="22">
        <v>0</v>
      </c>
      <c r="P22" s="22">
        <v>2267377</v>
      </c>
      <c r="Q22" s="22">
        <v>0</v>
      </c>
      <c r="R22" s="22">
        <v>776092</v>
      </c>
      <c r="S22" s="22">
        <v>1788609</v>
      </c>
      <c r="T22" s="22">
        <v>9092916</v>
      </c>
      <c r="U22" s="22">
        <v>3526443</v>
      </c>
      <c r="V22" s="22">
        <v>0</v>
      </c>
      <c r="W22" s="22">
        <v>43158</v>
      </c>
      <c r="X22" s="22">
        <v>0</v>
      </c>
      <c r="Y22" s="22">
        <v>0</v>
      </c>
      <c r="Z22" s="22">
        <v>691237</v>
      </c>
      <c r="AA22" s="22">
        <v>0</v>
      </c>
      <c r="AB22" s="22">
        <v>0</v>
      </c>
      <c r="AC22" s="22">
        <v>4260838</v>
      </c>
      <c r="AD22" s="22">
        <v>0</v>
      </c>
      <c r="AE22" s="22">
        <v>2145117</v>
      </c>
      <c r="AF22" s="22">
        <v>0</v>
      </c>
      <c r="AG22" s="22">
        <v>776092</v>
      </c>
      <c r="AH22" s="22">
        <v>1693352</v>
      </c>
      <c r="AI22" s="22">
        <v>8875399</v>
      </c>
      <c r="AJ22" s="22">
        <v>0</v>
      </c>
      <c r="AK22" s="22">
        <v>0</v>
      </c>
      <c r="AL22" s="22">
        <v>0</v>
      </c>
    </row>
    <row r="23" spans="1:38" x14ac:dyDescent="0.25">
      <c r="A23" s="22" t="s">
        <v>120</v>
      </c>
      <c r="B23" s="22" t="s">
        <v>152</v>
      </c>
      <c r="C23" s="22" t="s">
        <v>161</v>
      </c>
      <c r="D23" s="22" t="s">
        <v>162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408948</v>
      </c>
      <c r="Q23" s="22">
        <v>0</v>
      </c>
      <c r="R23" s="22">
        <v>0</v>
      </c>
      <c r="S23" s="22">
        <v>1567910</v>
      </c>
      <c r="T23" s="22">
        <v>1976858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269655</v>
      </c>
      <c r="AF23" s="22">
        <v>0</v>
      </c>
      <c r="AG23" s="22">
        <v>0</v>
      </c>
      <c r="AH23" s="22">
        <v>1480152</v>
      </c>
      <c r="AI23" s="22">
        <v>1749807</v>
      </c>
      <c r="AJ23" s="22">
        <v>0</v>
      </c>
      <c r="AK23" s="22">
        <v>0</v>
      </c>
      <c r="AL23" s="22">
        <v>0</v>
      </c>
    </row>
    <row r="24" spans="1:38" x14ac:dyDescent="0.25">
      <c r="A24" s="22" t="s">
        <v>120</v>
      </c>
      <c r="B24" s="22" t="s">
        <v>163</v>
      </c>
      <c r="C24" s="22" t="s">
        <v>164</v>
      </c>
      <c r="D24" s="22" t="s">
        <v>165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220</v>
      </c>
      <c r="Q24" s="22">
        <v>0</v>
      </c>
      <c r="R24" s="22">
        <v>0</v>
      </c>
      <c r="S24" s="22">
        <v>23644</v>
      </c>
      <c r="T24" s="22">
        <v>23864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220</v>
      </c>
      <c r="AF24" s="22">
        <v>0</v>
      </c>
      <c r="AG24" s="22">
        <v>0</v>
      </c>
      <c r="AH24" s="22">
        <v>23644</v>
      </c>
      <c r="AI24" s="22">
        <v>23864</v>
      </c>
      <c r="AJ24" s="22">
        <v>0</v>
      </c>
      <c r="AK24" s="22">
        <v>0</v>
      </c>
      <c r="AL24" s="22">
        <v>0</v>
      </c>
    </row>
    <row r="25" spans="1:38" x14ac:dyDescent="0.25">
      <c r="A25" s="22" t="s">
        <v>120</v>
      </c>
      <c r="B25" s="22" t="s">
        <v>163</v>
      </c>
      <c r="C25" s="22" t="s">
        <v>166</v>
      </c>
      <c r="D25" s="22" t="s">
        <v>167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810059</v>
      </c>
      <c r="Q25" s="22">
        <v>0</v>
      </c>
      <c r="R25" s="22">
        <v>0</v>
      </c>
      <c r="S25" s="22">
        <v>153408</v>
      </c>
      <c r="T25" s="22">
        <v>963467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560786</v>
      </c>
      <c r="AF25" s="22">
        <v>0</v>
      </c>
      <c r="AG25" s="22">
        <v>0</v>
      </c>
      <c r="AH25" s="22">
        <v>136620</v>
      </c>
      <c r="AI25" s="22">
        <v>697406</v>
      </c>
      <c r="AJ25" s="22">
        <v>0</v>
      </c>
      <c r="AK25" s="22">
        <v>0</v>
      </c>
      <c r="AL25" s="22">
        <v>0</v>
      </c>
    </row>
    <row r="26" spans="1:38" x14ac:dyDescent="0.25">
      <c r="A26" s="22" t="s">
        <v>120</v>
      </c>
      <c r="B26" s="22" t="s">
        <v>163</v>
      </c>
      <c r="C26" s="22" t="s">
        <v>168</v>
      </c>
      <c r="D26" s="22" t="s">
        <v>169</v>
      </c>
      <c r="E26" s="22">
        <v>33076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33076</v>
      </c>
      <c r="N26" s="22">
        <v>0</v>
      </c>
      <c r="O26" s="22">
        <v>17325</v>
      </c>
      <c r="P26" s="22">
        <v>519816</v>
      </c>
      <c r="Q26" s="22">
        <v>1</v>
      </c>
      <c r="R26" s="22">
        <v>0</v>
      </c>
      <c r="S26" s="22">
        <v>46739</v>
      </c>
      <c r="T26" s="22">
        <v>616957</v>
      </c>
      <c r="U26" s="22">
        <v>16656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16656</v>
      </c>
      <c r="AD26" s="22">
        <v>17325</v>
      </c>
      <c r="AE26" s="22">
        <v>367881</v>
      </c>
      <c r="AF26" s="22">
        <v>0</v>
      </c>
      <c r="AG26" s="22">
        <v>0</v>
      </c>
      <c r="AH26" s="22">
        <v>42194</v>
      </c>
      <c r="AI26" s="22">
        <v>444056</v>
      </c>
      <c r="AJ26" s="22">
        <v>0</v>
      </c>
      <c r="AK26" s="22">
        <v>0</v>
      </c>
      <c r="AL26" s="22">
        <v>0</v>
      </c>
    </row>
    <row r="27" spans="1:38" x14ac:dyDescent="0.25">
      <c r="A27" s="22" t="s">
        <v>120</v>
      </c>
      <c r="B27" s="22" t="s">
        <v>163</v>
      </c>
      <c r="C27" s="22" t="s">
        <v>170</v>
      </c>
      <c r="D27" s="22" t="s">
        <v>171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539096</v>
      </c>
      <c r="Q27" s="22">
        <v>0</v>
      </c>
      <c r="R27" s="22">
        <v>0</v>
      </c>
      <c r="S27" s="22">
        <v>23120</v>
      </c>
      <c r="T27" s="22">
        <v>562216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233166</v>
      </c>
      <c r="AF27" s="22">
        <v>0</v>
      </c>
      <c r="AG27" s="22">
        <v>0</v>
      </c>
      <c r="AH27" s="22">
        <v>23120</v>
      </c>
      <c r="AI27" s="22">
        <v>256286</v>
      </c>
      <c r="AJ27" s="22">
        <v>0</v>
      </c>
      <c r="AK27" s="22">
        <v>0</v>
      </c>
      <c r="AL27" s="22">
        <v>0</v>
      </c>
    </row>
    <row r="28" spans="1:38" x14ac:dyDescent="0.25">
      <c r="A28" s="22" t="s">
        <v>120</v>
      </c>
      <c r="B28" s="22" t="s">
        <v>163</v>
      </c>
      <c r="C28" s="22" t="s">
        <v>172</v>
      </c>
      <c r="D28" s="22" t="s">
        <v>173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75823</v>
      </c>
      <c r="Q28" s="22">
        <v>0</v>
      </c>
      <c r="R28" s="22">
        <v>0</v>
      </c>
      <c r="S28" s="22">
        <v>121180</v>
      </c>
      <c r="T28" s="22">
        <v>197003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</row>
    <row r="29" spans="1:38" x14ac:dyDescent="0.25">
      <c r="A29" s="22" t="s">
        <v>120</v>
      </c>
      <c r="B29" s="22" t="s">
        <v>163</v>
      </c>
      <c r="C29" s="22" t="s">
        <v>174</v>
      </c>
      <c r="D29" s="22" t="s">
        <v>175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67640</v>
      </c>
      <c r="O29" s="22">
        <v>0</v>
      </c>
      <c r="P29" s="22">
        <v>40048</v>
      </c>
      <c r="Q29" s="22">
        <v>0</v>
      </c>
      <c r="R29" s="22">
        <v>0</v>
      </c>
      <c r="S29" s="22">
        <v>0</v>
      </c>
      <c r="T29" s="22">
        <v>107688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34724</v>
      </c>
      <c r="AF29" s="22">
        <v>0</v>
      </c>
      <c r="AG29" s="22">
        <v>0</v>
      </c>
      <c r="AH29" s="22">
        <v>0</v>
      </c>
      <c r="AI29" s="22">
        <v>34724</v>
      </c>
      <c r="AJ29" s="22">
        <v>0</v>
      </c>
      <c r="AK29" s="22">
        <v>0</v>
      </c>
      <c r="AL29" s="22">
        <v>0</v>
      </c>
    </row>
    <row r="30" spans="1:38" x14ac:dyDescent="0.25">
      <c r="A30" s="22" t="s">
        <v>120</v>
      </c>
      <c r="B30" s="22" t="s">
        <v>163</v>
      </c>
      <c r="C30" s="22" t="s">
        <v>176</v>
      </c>
      <c r="D30" s="22" t="s">
        <v>177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10000</v>
      </c>
      <c r="P30" s="22">
        <v>741234</v>
      </c>
      <c r="Q30" s="22">
        <v>0</v>
      </c>
      <c r="R30" s="22">
        <v>0</v>
      </c>
      <c r="S30" s="22">
        <v>181902</v>
      </c>
      <c r="T30" s="22">
        <v>933136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8000</v>
      </c>
      <c r="AE30" s="22">
        <v>303096</v>
      </c>
      <c r="AF30" s="22">
        <v>0</v>
      </c>
      <c r="AG30" s="22">
        <v>0</v>
      </c>
      <c r="AH30" s="22">
        <v>148767</v>
      </c>
      <c r="AI30" s="22">
        <v>459863</v>
      </c>
      <c r="AJ30" s="22">
        <v>0</v>
      </c>
      <c r="AK30" s="22">
        <v>0</v>
      </c>
      <c r="AL30" s="22">
        <v>0</v>
      </c>
    </row>
    <row r="31" spans="1:38" x14ac:dyDescent="0.25">
      <c r="A31" s="22" t="s">
        <v>120</v>
      </c>
      <c r="B31" s="22" t="s">
        <v>163</v>
      </c>
      <c r="C31" s="22" t="s">
        <v>178</v>
      </c>
      <c r="D31" s="22" t="s">
        <v>179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1169090</v>
      </c>
      <c r="Q31" s="22">
        <v>0</v>
      </c>
      <c r="R31" s="22">
        <v>0</v>
      </c>
      <c r="S31" s="22">
        <v>172951</v>
      </c>
      <c r="T31" s="22">
        <v>1342041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395493</v>
      </c>
      <c r="AF31" s="22">
        <v>0</v>
      </c>
      <c r="AG31" s="22">
        <v>0</v>
      </c>
      <c r="AH31" s="22">
        <v>167310</v>
      </c>
      <c r="AI31" s="22">
        <v>562803</v>
      </c>
      <c r="AJ31" s="22">
        <v>0</v>
      </c>
      <c r="AK31" s="22">
        <v>0</v>
      </c>
      <c r="AL31" s="22">
        <v>0</v>
      </c>
    </row>
    <row r="32" spans="1:38" x14ac:dyDescent="0.25">
      <c r="A32" s="22" t="s">
        <v>120</v>
      </c>
      <c r="B32" s="22" t="s">
        <v>163</v>
      </c>
      <c r="C32" s="22" t="s">
        <v>180</v>
      </c>
      <c r="D32" s="22" t="s">
        <v>181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710588</v>
      </c>
      <c r="Q32" s="22">
        <v>0</v>
      </c>
      <c r="R32" s="22">
        <v>0</v>
      </c>
      <c r="S32" s="22">
        <v>31929</v>
      </c>
      <c r="T32" s="22">
        <v>742517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344099</v>
      </c>
      <c r="AF32" s="22">
        <v>0</v>
      </c>
      <c r="AG32" s="22">
        <v>0</v>
      </c>
      <c r="AH32" s="22">
        <v>29254</v>
      </c>
      <c r="AI32" s="22">
        <v>373353</v>
      </c>
      <c r="AJ32" s="22">
        <v>0</v>
      </c>
      <c r="AK32" s="22">
        <v>0</v>
      </c>
      <c r="AL32" s="22">
        <v>0</v>
      </c>
    </row>
    <row r="33" spans="1:38" x14ac:dyDescent="0.25">
      <c r="A33" s="22" t="s">
        <v>120</v>
      </c>
      <c r="B33" s="22" t="s">
        <v>163</v>
      </c>
      <c r="C33" s="22" t="s">
        <v>182</v>
      </c>
      <c r="D33" s="22" t="s">
        <v>183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458674</v>
      </c>
      <c r="Q33" s="22">
        <v>0</v>
      </c>
      <c r="R33" s="22">
        <v>0</v>
      </c>
      <c r="S33" s="22">
        <v>26225</v>
      </c>
      <c r="T33" s="22">
        <v>484899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366939</v>
      </c>
      <c r="AF33" s="22">
        <v>0</v>
      </c>
      <c r="AG33" s="22">
        <v>0</v>
      </c>
      <c r="AH33" s="22">
        <v>26225</v>
      </c>
      <c r="AI33" s="22">
        <v>393164</v>
      </c>
      <c r="AJ33" s="22">
        <v>0</v>
      </c>
      <c r="AK33" s="22">
        <v>0</v>
      </c>
      <c r="AL33" s="22">
        <v>0</v>
      </c>
    </row>
    <row r="34" spans="1:38" x14ac:dyDescent="0.25">
      <c r="A34" s="22" t="s">
        <v>120</v>
      </c>
      <c r="B34" s="22" t="s">
        <v>163</v>
      </c>
      <c r="C34" s="22" t="s">
        <v>184</v>
      </c>
      <c r="D34" s="22" t="s">
        <v>185</v>
      </c>
      <c r="E34" s="22">
        <v>76003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76003</v>
      </c>
      <c r="N34" s="22">
        <v>0</v>
      </c>
      <c r="O34" s="22">
        <v>0</v>
      </c>
      <c r="P34" s="22">
        <v>267600</v>
      </c>
      <c r="Q34" s="22">
        <v>177</v>
      </c>
      <c r="R34" s="22">
        <v>0</v>
      </c>
      <c r="S34" s="22">
        <v>38557</v>
      </c>
      <c r="T34" s="22">
        <v>382337</v>
      </c>
      <c r="U34" s="22">
        <v>37052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37052</v>
      </c>
      <c r="AD34" s="22">
        <v>0</v>
      </c>
      <c r="AE34" s="22">
        <v>248486</v>
      </c>
      <c r="AF34" s="22">
        <v>0</v>
      </c>
      <c r="AG34" s="22">
        <v>0</v>
      </c>
      <c r="AH34" s="22">
        <v>5784</v>
      </c>
      <c r="AI34" s="22">
        <v>291322</v>
      </c>
      <c r="AJ34" s="22">
        <v>0</v>
      </c>
      <c r="AK34" s="22">
        <v>0</v>
      </c>
      <c r="AL34" s="22">
        <v>0</v>
      </c>
    </row>
    <row r="35" spans="1:38" x14ac:dyDescent="0.25">
      <c r="A35" s="22" t="s">
        <v>120</v>
      </c>
      <c r="B35" s="22" t="s">
        <v>163</v>
      </c>
      <c r="C35" s="22" t="s">
        <v>186</v>
      </c>
      <c r="D35" s="22" t="s">
        <v>187</v>
      </c>
      <c r="E35" s="22">
        <v>0</v>
      </c>
      <c r="F35" s="22">
        <v>0</v>
      </c>
      <c r="G35" s="22">
        <v>29836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29836</v>
      </c>
      <c r="N35" s="22">
        <v>0</v>
      </c>
      <c r="O35" s="22">
        <v>69000</v>
      </c>
      <c r="P35" s="22">
        <v>38859</v>
      </c>
      <c r="Q35" s="22">
        <v>0</v>
      </c>
      <c r="R35" s="22">
        <v>0</v>
      </c>
      <c r="S35" s="22">
        <v>77489</v>
      </c>
      <c r="T35" s="22">
        <v>215184</v>
      </c>
      <c r="U35" s="22">
        <v>0</v>
      </c>
      <c r="V35" s="22">
        <v>0</v>
      </c>
      <c r="W35" s="22">
        <v>29836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29836</v>
      </c>
      <c r="AD35" s="22">
        <v>19320</v>
      </c>
      <c r="AE35" s="22">
        <v>11805</v>
      </c>
      <c r="AF35" s="22">
        <v>0</v>
      </c>
      <c r="AG35" s="22">
        <v>0</v>
      </c>
      <c r="AH35" s="22">
        <v>77489</v>
      </c>
      <c r="AI35" s="22">
        <v>138450</v>
      </c>
      <c r="AJ35" s="22">
        <v>0</v>
      </c>
      <c r="AK35" s="22">
        <v>0</v>
      </c>
      <c r="AL35" s="22">
        <v>0</v>
      </c>
    </row>
    <row r="36" spans="1:38" x14ac:dyDescent="0.25">
      <c r="A36" s="22" t="s">
        <v>120</v>
      </c>
      <c r="B36" s="22" t="s">
        <v>163</v>
      </c>
      <c r="C36" s="22" t="s">
        <v>188</v>
      </c>
      <c r="D36" s="22" t="s">
        <v>189</v>
      </c>
      <c r="E36" s="22">
        <v>11758109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11758109</v>
      </c>
      <c r="N36" s="22">
        <v>0</v>
      </c>
      <c r="O36" s="22">
        <v>0</v>
      </c>
      <c r="P36" s="22">
        <v>530164</v>
      </c>
      <c r="Q36" s="22">
        <v>0</v>
      </c>
      <c r="R36" s="22">
        <v>0</v>
      </c>
      <c r="S36" s="22">
        <v>17000</v>
      </c>
      <c r="T36" s="22">
        <v>12305273</v>
      </c>
      <c r="U36" s="22">
        <v>7037008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7037008</v>
      </c>
      <c r="AD36" s="22">
        <v>0</v>
      </c>
      <c r="AE36" s="22">
        <v>59598</v>
      </c>
      <c r="AF36" s="22">
        <v>0</v>
      </c>
      <c r="AG36" s="22">
        <v>0</v>
      </c>
      <c r="AH36" s="22">
        <v>231830</v>
      </c>
      <c r="AI36" s="22">
        <v>7328436</v>
      </c>
      <c r="AJ36" s="22">
        <v>0</v>
      </c>
      <c r="AK36" s="22">
        <v>0</v>
      </c>
      <c r="AL36" s="22">
        <v>0</v>
      </c>
    </row>
    <row r="37" spans="1:38" x14ac:dyDescent="0.25">
      <c r="A37" s="22" t="s">
        <v>120</v>
      </c>
      <c r="B37" s="22" t="s">
        <v>163</v>
      </c>
      <c r="C37" s="22" t="s">
        <v>190</v>
      </c>
      <c r="D37" s="22" t="s">
        <v>191</v>
      </c>
      <c r="E37" s="22">
        <v>652364</v>
      </c>
      <c r="F37" s="22"/>
      <c r="G37" s="22"/>
      <c r="H37" s="22"/>
      <c r="I37" s="22"/>
      <c r="J37" s="22"/>
      <c r="K37" s="22"/>
      <c r="L37" s="22"/>
      <c r="M37" s="22">
        <v>652364</v>
      </c>
      <c r="N37" s="22"/>
      <c r="O37" s="22"/>
      <c r="P37" s="22">
        <v>265715</v>
      </c>
      <c r="Q37" s="22"/>
      <c r="R37" s="22"/>
      <c r="S37" s="22">
        <v>98226</v>
      </c>
      <c r="T37" s="22">
        <v>1016305</v>
      </c>
      <c r="U37" s="22">
        <v>426650</v>
      </c>
      <c r="V37" s="22"/>
      <c r="W37" s="22"/>
      <c r="X37" s="22"/>
      <c r="Y37" s="22"/>
      <c r="Z37" s="22"/>
      <c r="AA37" s="22"/>
      <c r="AB37" s="22"/>
      <c r="AC37" s="22">
        <v>426650</v>
      </c>
      <c r="AD37" s="22"/>
      <c r="AE37" s="22">
        <v>177140</v>
      </c>
      <c r="AF37" s="22"/>
      <c r="AG37" s="22"/>
      <c r="AH37" s="22">
        <v>98226</v>
      </c>
      <c r="AI37" s="22">
        <v>702016</v>
      </c>
      <c r="AJ37" s="22"/>
      <c r="AK37" s="22"/>
      <c r="AL37" s="22"/>
    </row>
    <row r="38" spans="1:38" x14ac:dyDescent="0.25">
      <c r="A38" s="22" t="s">
        <v>120</v>
      </c>
      <c r="B38" s="22" t="s">
        <v>163</v>
      </c>
      <c r="C38" s="22" t="s">
        <v>192</v>
      </c>
      <c r="D38" s="22" t="s">
        <v>193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402534</v>
      </c>
      <c r="Q38" s="22">
        <v>0</v>
      </c>
      <c r="R38" s="22">
        <v>0</v>
      </c>
      <c r="S38" s="22">
        <v>0</v>
      </c>
      <c r="T38" s="22">
        <v>402534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185570</v>
      </c>
      <c r="AF38" s="22">
        <v>0</v>
      </c>
      <c r="AG38" s="22">
        <v>0</v>
      </c>
      <c r="AH38" s="22">
        <v>0</v>
      </c>
      <c r="AI38" s="22">
        <v>185570</v>
      </c>
      <c r="AJ38" s="22">
        <v>0</v>
      </c>
      <c r="AK38" s="22">
        <v>0</v>
      </c>
      <c r="AL38" s="22">
        <v>0</v>
      </c>
    </row>
    <row r="39" spans="1:38" x14ac:dyDescent="0.25">
      <c r="A39" s="22" t="s">
        <v>120</v>
      </c>
      <c r="B39" s="22" t="s">
        <v>163</v>
      </c>
      <c r="C39" s="22" t="s">
        <v>194</v>
      </c>
      <c r="D39" s="22" t="s">
        <v>195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845998</v>
      </c>
      <c r="Q39" s="22">
        <v>0</v>
      </c>
      <c r="R39" s="22">
        <v>0</v>
      </c>
      <c r="S39" s="22">
        <v>1043846</v>
      </c>
      <c r="T39" s="22">
        <v>1889844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369107</v>
      </c>
      <c r="AF39" s="22">
        <v>0</v>
      </c>
      <c r="AG39" s="22">
        <v>0</v>
      </c>
      <c r="AH39" s="22">
        <v>322247</v>
      </c>
      <c r="AI39" s="22">
        <v>691354</v>
      </c>
      <c r="AJ39" s="22">
        <v>0</v>
      </c>
      <c r="AK39" s="22">
        <v>0</v>
      </c>
      <c r="AL39" s="22">
        <v>0</v>
      </c>
    </row>
    <row r="40" spans="1:38" x14ac:dyDescent="0.25">
      <c r="A40" s="22" t="s">
        <v>120</v>
      </c>
      <c r="B40" s="22" t="s">
        <v>163</v>
      </c>
      <c r="C40" s="22" t="s">
        <v>196</v>
      </c>
      <c r="D40" s="22" t="s">
        <v>197</v>
      </c>
      <c r="E40" s="22">
        <v>1350649</v>
      </c>
      <c r="F40" s="22"/>
      <c r="G40" s="22"/>
      <c r="H40" s="22"/>
      <c r="I40" s="22"/>
      <c r="J40" s="22"/>
      <c r="K40" s="22"/>
      <c r="L40" s="22"/>
      <c r="M40" s="22">
        <v>1350649</v>
      </c>
      <c r="N40" s="22"/>
      <c r="O40" s="22"/>
      <c r="P40" s="22">
        <v>940150</v>
      </c>
      <c r="Q40" s="22"/>
      <c r="R40" s="22"/>
      <c r="S40" s="22">
        <v>232040</v>
      </c>
      <c r="T40" s="22">
        <v>2522839</v>
      </c>
      <c r="U40" s="22">
        <v>1350649</v>
      </c>
      <c r="V40" s="22"/>
      <c r="W40" s="22"/>
      <c r="X40" s="22"/>
      <c r="Y40" s="22"/>
      <c r="Z40" s="22"/>
      <c r="AA40" s="22"/>
      <c r="AB40" s="22"/>
      <c r="AC40" s="22">
        <v>1350649</v>
      </c>
      <c r="AD40" s="22"/>
      <c r="AE40" s="22">
        <v>359788</v>
      </c>
      <c r="AF40" s="22"/>
      <c r="AG40" s="22"/>
      <c r="AH40" s="22">
        <v>167785</v>
      </c>
      <c r="AI40" s="22">
        <v>1878222</v>
      </c>
      <c r="AJ40" s="22"/>
      <c r="AK40" s="22"/>
      <c r="AL40" s="22"/>
    </row>
    <row r="41" spans="1:38" x14ac:dyDescent="0.25">
      <c r="A41" s="22" t="s">
        <v>120</v>
      </c>
      <c r="B41" s="22" t="s">
        <v>163</v>
      </c>
      <c r="C41" s="22" t="s">
        <v>198</v>
      </c>
      <c r="D41" s="22" t="s">
        <v>199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84508</v>
      </c>
      <c r="Q41" s="22">
        <v>0</v>
      </c>
      <c r="R41" s="22">
        <v>0</v>
      </c>
      <c r="S41" s="22">
        <v>97704</v>
      </c>
      <c r="T41" s="22">
        <v>182212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65194</v>
      </c>
      <c r="AF41" s="22">
        <v>0</v>
      </c>
      <c r="AG41" s="22">
        <v>0</v>
      </c>
      <c r="AH41" s="22">
        <v>87606</v>
      </c>
      <c r="AI41" s="22">
        <v>152800</v>
      </c>
      <c r="AJ41" s="22">
        <v>0</v>
      </c>
      <c r="AK41" s="22">
        <v>0</v>
      </c>
      <c r="AL41" s="22">
        <v>0</v>
      </c>
    </row>
    <row r="42" spans="1:38" x14ac:dyDescent="0.25">
      <c r="A42" s="22" t="s">
        <v>120</v>
      </c>
      <c r="B42" s="22" t="s">
        <v>163</v>
      </c>
      <c r="C42" s="22" t="s">
        <v>200</v>
      </c>
      <c r="D42" s="22" t="s">
        <v>201</v>
      </c>
      <c r="E42" s="22">
        <v>7353049</v>
      </c>
      <c r="F42" s="22">
        <v>0</v>
      </c>
      <c r="G42" s="22">
        <v>1106693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8459742</v>
      </c>
      <c r="N42" s="22">
        <v>0</v>
      </c>
      <c r="O42" s="22">
        <v>783629</v>
      </c>
      <c r="P42" s="22">
        <v>1633574</v>
      </c>
      <c r="Q42" s="22">
        <v>95011</v>
      </c>
      <c r="R42" s="22">
        <v>0</v>
      </c>
      <c r="S42" s="22">
        <v>536853</v>
      </c>
      <c r="T42" s="22">
        <v>11508809</v>
      </c>
      <c r="U42" s="22">
        <v>6396681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6396681</v>
      </c>
      <c r="AD42" s="22">
        <v>78363</v>
      </c>
      <c r="AE42" s="22">
        <v>1384153</v>
      </c>
      <c r="AF42" s="22">
        <v>0</v>
      </c>
      <c r="AG42" s="22">
        <v>0</v>
      </c>
      <c r="AH42" s="22">
        <v>503191</v>
      </c>
      <c r="AI42" s="22">
        <v>8362388</v>
      </c>
      <c r="AJ42" s="22">
        <v>0</v>
      </c>
      <c r="AK42" s="22">
        <v>0</v>
      </c>
      <c r="AL42" s="22">
        <v>0</v>
      </c>
    </row>
    <row r="43" spans="1:38" x14ac:dyDescent="0.25">
      <c r="A43" s="22" t="s">
        <v>120</v>
      </c>
      <c r="B43" s="22" t="s">
        <v>163</v>
      </c>
      <c r="C43" s="22" t="s">
        <v>202</v>
      </c>
      <c r="D43" s="22" t="s">
        <v>203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4647</v>
      </c>
      <c r="P43" s="22">
        <v>19075</v>
      </c>
      <c r="Q43" s="22">
        <v>0</v>
      </c>
      <c r="R43" s="22">
        <v>0</v>
      </c>
      <c r="S43" s="22">
        <v>326350</v>
      </c>
      <c r="T43" s="22">
        <v>350072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1536</v>
      </c>
      <c r="AE43" s="22">
        <v>8584</v>
      </c>
      <c r="AF43" s="22">
        <v>0</v>
      </c>
      <c r="AG43" s="22">
        <v>0</v>
      </c>
      <c r="AH43" s="22">
        <v>145861</v>
      </c>
      <c r="AI43" s="22">
        <v>155981</v>
      </c>
      <c r="AJ43" s="22">
        <v>0</v>
      </c>
      <c r="AK43" s="22">
        <v>0</v>
      </c>
      <c r="AL43" s="22">
        <v>0</v>
      </c>
    </row>
    <row r="44" spans="1:38" x14ac:dyDescent="0.25">
      <c r="A44" s="22" t="s">
        <v>120</v>
      </c>
      <c r="B44" s="22" t="s">
        <v>163</v>
      </c>
      <c r="C44" s="22" t="s">
        <v>204</v>
      </c>
      <c r="D44" s="22" t="s">
        <v>205</v>
      </c>
      <c r="E44" s="22">
        <v>406742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406742</v>
      </c>
      <c r="N44" s="22">
        <v>0</v>
      </c>
      <c r="O44" s="22">
        <v>6467</v>
      </c>
      <c r="P44" s="22">
        <v>38837</v>
      </c>
      <c r="Q44" s="22">
        <v>0</v>
      </c>
      <c r="R44" s="22">
        <v>0</v>
      </c>
      <c r="S44" s="22">
        <v>384612</v>
      </c>
      <c r="T44" s="22">
        <v>836658</v>
      </c>
      <c r="U44" s="22">
        <v>405564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405564</v>
      </c>
      <c r="AD44" s="22">
        <v>6144</v>
      </c>
      <c r="AE44" s="22">
        <v>2332</v>
      </c>
      <c r="AF44" s="22">
        <v>0</v>
      </c>
      <c r="AG44" s="22">
        <v>0</v>
      </c>
      <c r="AH44" s="22">
        <v>249332</v>
      </c>
      <c r="AI44" s="22">
        <v>663372</v>
      </c>
      <c r="AJ44" s="22">
        <v>0</v>
      </c>
      <c r="AK44" s="22">
        <v>0</v>
      </c>
      <c r="AL44" s="22">
        <v>0</v>
      </c>
    </row>
    <row r="45" spans="1:38" x14ac:dyDescent="0.25">
      <c r="A45" s="22" t="s">
        <v>120</v>
      </c>
      <c r="B45" s="22" t="s">
        <v>163</v>
      </c>
      <c r="C45" s="22" t="s">
        <v>206</v>
      </c>
      <c r="D45" s="22" t="s">
        <v>207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10244983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10244983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</row>
    <row r="46" spans="1:38" x14ac:dyDescent="0.25">
      <c r="A46" s="22" t="s">
        <v>120</v>
      </c>
      <c r="B46" s="22" t="s">
        <v>163</v>
      </c>
      <c r="C46" s="22" t="s">
        <v>208</v>
      </c>
      <c r="D46" s="22" t="s">
        <v>209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85682</v>
      </c>
      <c r="P46" s="22">
        <v>1081379</v>
      </c>
      <c r="Q46" s="22">
        <v>0</v>
      </c>
      <c r="R46" s="22">
        <v>0</v>
      </c>
      <c r="S46" s="22">
        <v>190540</v>
      </c>
      <c r="T46" s="22">
        <v>1357601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13138</v>
      </c>
      <c r="AE46" s="22">
        <v>830928</v>
      </c>
      <c r="AF46" s="22">
        <v>0</v>
      </c>
      <c r="AG46" s="22">
        <v>0</v>
      </c>
      <c r="AH46" s="22">
        <v>98308</v>
      </c>
      <c r="AI46" s="22">
        <v>942374</v>
      </c>
      <c r="AJ46" s="22">
        <v>0</v>
      </c>
      <c r="AK46" s="22">
        <v>0</v>
      </c>
      <c r="AL46" s="22">
        <v>0</v>
      </c>
    </row>
    <row r="47" spans="1:38" x14ac:dyDescent="0.25">
      <c r="A47" s="22" t="s">
        <v>120</v>
      </c>
      <c r="B47" s="22" t="s">
        <v>163</v>
      </c>
      <c r="C47" s="22" t="s">
        <v>210</v>
      </c>
      <c r="D47" s="22" t="s">
        <v>211</v>
      </c>
      <c r="E47" s="22">
        <v>1260197</v>
      </c>
      <c r="F47" s="22">
        <v>0</v>
      </c>
      <c r="G47" s="22">
        <v>0</v>
      </c>
      <c r="H47" s="22">
        <v>998031</v>
      </c>
      <c r="I47" s="22">
        <v>0</v>
      </c>
      <c r="J47" s="22">
        <v>0</v>
      </c>
      <c r="K47" s="22">
        <v>0</v>
      </c>
      <c r="L47" s="22">
        <v>0</v>
      </c>
      <c r="M47" s="22">
        <v>2258228</v>
      </c>
      <c r="N47" s="22">
        <v>0</v>
      </c>
      <c r="O47" s="22">
        <v>10000</v>
      </c>
      <c r="P47" s="22">
        <v>2561598</v>
      </c>
      <c r="Q47" s="22">
        <v>0</v>
      </c>
      <c r="R47" s="22">
        <v>0</v>
      </c>
      <c r="S47" s="22">
        <v>117188</v>
      </c>
      <c r="T47" s="22">
        <v>4947014</v>
      </c>
      <c r="U47" s="22">
        <v>527665</v>
      </c>
      <c r="V47" s="22">
        <v>0</v>
      </c>
      <c r="W47" s="22">
        <v>0</v>
      </c>
      <c r="X47" s="22">
        <v>200685</v>
      </c>
      <c r="Y47" s="22">
        <v>0</v>
      </c>
      <c r="Z47" s="22">
        <v>0</v>
      </c>
      <c r="AA47" s="22">
        <v>0</v>
      </c>
      <c r="AB47" s="22">
        <v>0</v>
      </c>
      <c r="AC47" s="22">
        <v>728350</v>
      </c>
      <c r="AD47" s="22">
        <v>1517</v>
      </c>
      <c r="AE47" s="22">
        <v>1484398</v>
      </c>
      <c r="AF47" s="22">
        <v>0</v>
      </c>
      <c r="AG47" s="22">
        <v>0</v>
      </c>
      <c r="AH47" s="22">
        <v>79314</v>
      </c>
      <c r="AI47" s="22">
        <v>2293579</v>
      </c>
      <c r="AJ47" s="22">
        <v>0</v>
      </c>
      <c r="AK47" s="22">
        <v>0</v>
      </c>
      <c r="AL47" s="22">
        <v>0</v>
      </c>
    </row>
    <row r="48" spans="1:38" x14ac:dyDescent="0.25">
      <c r="A48" s="22" t="s">
        <v>120</v>
      </c>
      <c r="B48" s="22" t="s">
        <v>163</v>
      </c>
      <c r="C48" s="22" t="s">
        <v>212</v>
      </c>
      <c r="D48" s="22" t="s">
        <v>213</v>
      </c>
      <c r="E48" s="22">
        <v>356614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356614</v>
      </c>
      <c r="N48" s="22">
        <v>0</v>
      </c>
      <c r="O48" s="22">
        <v>0</v>
      </c>
      <c r="P48" s="22">
        <v>1416815</v>
      </c>
      <c r="Q48" s="22">
        <v>0</v>
      </c>
      <c r="R48" s="22">
        <v>0</v>
      </c>
      <c r="S48" s="22">
        <v>31790</v>
      </c>
      <c r="T48" s="22">
        <v>1805219</v>
      </c>
      <c r="U48" s="22">
        <v>245740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245740</v>
      </c>
      <c r="AD48" s="22">
        <v>0</v>
      </c>
      <c r="AE48" s="22">
        <v>1028132</v>
      </c>
      <c r="AF48" s="22">
        <v>0</v>
      </c>
      <c r="AG48" s="22">
        <v>0</v>
      </c>
      <c r="AH48" s="22">
        <v>26420</v>
      </c>
      <c r="AI48" s="22">
        <v>1300292</v>
      </c>
      <c r="AJ48" s="22">
        <v>0</v>
      </c>
      <c r="AK48" s="22">
        <v>0</v>
      </c>
      <c r="AL48" s="22">
        <v>0</v>
      </c>
    </row>
    <row r="49" spans="1:38" x14ac:dyDescent="0.25">
      <c r="A49" s="22" t="s">
        <v>120</v>
      </c>
      <c r="B49" s="22" t="s">
        <v>163</v>
      </c>
      <c r="C49" s="22" t="s">
        <v>214</v>
      </c>
      <c r="D49" s="22" t="s">
        <v>215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770629</v>
      </c>
      <c r="Q49" s="22">
        <v>2400</v>
      </c>
      <c r="R49" s="22">
        <v>0</v>
      </c>
      <c r="S49" s="22">
        <v>1485453</v>
      </c>
      <c r="T49" s="22">
        <v>2258482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588591</v>
      </c>
      <c r="AF49" s="22">
        <v>0</v>
      </c>
      <c r="AG49" s="22">
        <v>0</v>
      </c>
      <c r="AH49" s="22">
        <v>805350</v>
      </c>
      <c r="AI49" s="22">
        <v>1393941</v>
      </c>
      <c r="AJ49" s="22">
        <v>0</v>
      </c>
      <c r="AK49" s="22">
        <v>0</v>
      </c>
      <c r="AL49" s="22">
        <v>0</v>
      </c>
    </row>
    <row r="50" spans="1:38" x14ac:dyDescent="0.25">
      <c r="A50" s="22" t="s">
        <v>120</v>
      </c>
      <c r="B50" s="22" t="s">
        <v>163</v>
      </c>
      <c r="C50" s="22" t="s">
        <v>216</v>
      </c>
      <c r="D50" s="22" t="s">
        <v>217</v>
      </c>
      <c r="E50" s="22"/>
      <c r="F50" s="22"/>
      <c r="G50" s="22"/>
      <c r="H50" s="22"/>
      <c r="I50" s="22"/>
      <c r="J50" s="22"/>
      <c r="K50" s="22"/>
      <c r="L50" s="22"/>
      <c r="M50" s="22">
        <v>0</v>
      </c>
      <c r="N50" s="22"/>
      <c r="O50" s="22"/>
      <c r="P50" s="22">
        <v>499395</v>
      </c>
      <c r="Q50" s="22"/>
      <c r="R50" s="22"/>
      <c r="S50" s="22">
        <v>45267</v>
      </c>
      <c r="T50" s="22">
        <v>544662</v>
      </c>
      <c r="U50" s="22"/>
      <c r="V50" s="22"/>
      <c r="W50" s="22"/>
      <c r="X50" s="22"/>
      <c r="Y50" s="22"/>
      <c r="Z50" s="22"/>
      <c r="AA50" s="22"/>
      <c r="AB50" s="22"/>
      <c r="AC50" s="22">
        <v>0</v>
      </c>
      <c r="AD50" s="22"/>
      <c r="AE50" s="22">
        <v>499395</v>
      </c>
      <c r="AF50" s="22"/>
      <c r="AG50" s="22"/>
      <c r="AH50" s="22">
        <v>45267</v>
      </c>
      <c r="AI50" s="22">
        <v>544662</v>
      </c>
      <c r="AJ50" s="22"/>
      <c r="AK50" s="22"/>
      <c r="AL50" s="22"/>
    </row>
    <row r="51" spans="1:38" x14ac:dyDescent="0.25">
      <c r="A51" s="22" t="s">
        <v>120</v>
      </c>
      <c r="B51" s="22" t="s">
        <v>163</v>
      </c>
      <c r="C51" s="22" t="s">
        <v>218</v>
      </c>
      <c r="D51" s="22" t="s">
        <v>219</v>
      </c>
      <c r="E51" s="22">
        <v>99587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99587</v>
      </c>
      <c r="N51" s="22">
        <v>0</v>
      </c>
      <c r="O51" s="22">
        <v>0</v>
      </c>
      <c r="P51" s="22">
        <v>184919</v>
      </c>
      <c r="Q51" s="22">
        <v>2</v>
      </c>
      <c r="R51" s="22">
        <v>0</v>
      </c>
      <c r="S51" s="22">
        <v>241325</v>
      </c>
      <c r="T51" s="22">
        <v>525833</v>
      </c>
      <c r="U51" s="22">
        <v>99587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99587</v>
      </c>
      <c r="AD51" s="22">
        <v>0</v>
      </c>
      <c r="AE51" s="22">
        <v>154919</v>
      </c>
      <c r="AF51" s="22">
        <v>0</v>
      </c>
      <c r="AG51" s="22">
        <v>0</v>
      </c>
      <c r="AH51" s="22">
        <v>209325</v>
      </c>
      <c r="AI51" s="22">
        <v>463831</v>
      </c>
      <c r="AJ51" s="22">
        <v>0</v>
      </c>
      <c r="AK51" s="22">
        <v>0</v>
      </c>
      <c r="AL51" s="22">
        <v>0</v>
      </c>
    </row>
    <row r="52" spans="1:38" x14ac:dyDescent="0.25">
      <c r="A52" s="22" t="s">
        <v>120</v>
      </c>
      <c r="B52" s="22" t="s">
        <v>163</v>
      </c>
      <c r="C52" s="22" t="s">
        <v>220</v>
      </c>
      <c r="D52" s="22" t="s">
        <v>221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1335357</v>
      </c>
      <c r="Q52" s="22">
        <v>0</v>
      </c>
      <c r="R52" s="22">
        <v>0</v>
      </c>
      <c r="S52" s="22">
        <v>110048</v>
      </c>
      <c r="T52" s="22">
        <v>1445405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1219479</v>
      </c>
      <c r="AF52" s="22">
        <v>0</v>
      </c>
      <c r="AG52" s="22">
        <v>0</v>
      </c>
      <c r="AH52" s="22">
        <v>29034</v>
      </c>
      <c r="AI52" s="22">
        <v>1248513</v>
      </c>
      <c r="AJ52" s="22">
        <v>0</v>
      </c>
      <c r="AK52" s="22">
        <v>0</v>
      </c>
      <c r="AL52" s="22">
        <v>0</v>
      </c>
    </row>
    <row r="53" spans="1:38" x14ac:dyDescent="0.25">
      <c r="A53" s="22" t="s">
        <v>120</v>
      </c>
      <c r="B53" s="22" t="s">
        <v>163</v>
      </c>
      <c r="C53" s="22" t="s">
        <v>222</v>
      </c>
      <c r="D53" s="22" t="s">
        <v>223</v>
      </c>
      <c r="E53" s="22">
        <v>622049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622049</v>
      </c>
      <c r="N53" s="22">
        <v>0</v>
      </c>
      <c r="O53" s="22">
        <v>0</v>
      </c>
      <c r="P53" s="22">
        <v>266972</v>
      </c>
      <c r="Q53" s="22">
        <v>0</v>
      </c>
      <c r="R53" s="22">
        <v>0</v>
      </c>
      <c r="S53" s="22">
        <v>78210</v>
      </c>
      <c r="T53" s="22">
        <v>967231</v>
      </c>
      <c r="U53" s="22">
        <v>239456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239456</v>
      </c>
      <c r="AD53" s="22">
        <v>0</v>
      </c>
      <c r="AE53" s="22">
        <v>82608</v>
      </c>
      <c r="AF53" s="22">
        <v>0</v>
      </c>
      <c r="AG53" s="22">
        <v>0</v>
      </c>
      <c r="AH53" s="22">
        <v>63210</v>
      </c>
      <c r="AI53" s="22">
        <v>385274</v>
      </c>
      <c r="AJ53" s="22">
        <v>0</v>
      </c>
      <c r="AK53" s="22">
        <v>0</v>
      </c>
      <c r="AL53" s="22">
        <v>0</v>
      </c>
    </row>
    <row r="54" spans="1:38" x14ac:dyDescent="0.25">
      <c r="A54" s="22" t="s">
        <v>120</v>
      </c>
      <c r="B54" s="22" t="s">
        <v>163</v>
      </c>
      <c r="C54" s="22" t="s">
        <v>224</v>
      </c>
      <c r="D54" s="22" t="s">
        <v>225</v>
      </c>
      <c r="E54" s="22">
        <v>591882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591882</v>
      </c>
      <c r="N54" s="22">
        <v>0</v>
      </c>
      <c r="O54" s="22">
        <v>0</v>
      </c>
      <c r="P54" s="22">
        <v>48081</v>
      </c>
      <c r="Q54" s="22">
        <v>12</v>
      </c>
      <c r="R54" s="22">
        <v>0</v>
      </c>
      <c r="S54" s="22">
        <v>425180</v>
      </c>
      <c r="T54" s="22">
        <v>1065155</v>
      </c>
      <c r="U54" s="22">
        <v>555868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555868</v>
      </c>
      <c r="AD54" s="22">
        <v>0</v>
      </c>
      <c r="AE54" s="22">
        <v>27654</v>
      </c>
      <c r="AF54" s="22">
        <v>0</v>
      </c>
      <c r="AG54" s="22">
        <v>0</v>
      </c>
      <c r="AH54" s="22">
        <v>336786</v>
      </c>
      <c r="AI54" s="22">
        <v>920308</v>
      </c>
      <c r="AJ54" s="22">
        <v>0</v>
      </c>
      <c r="AK54" s="22">
        <v>0</v>
      </c>
      <c r="AL54" s="22">
        <v>0</v>
      </c>
    </row>
    <row r="55" spans="1:38" x14ac:dyDescent="0.25">
      <c r="A55" s="22" t="s">
        <v>120</v>
      </c>
      <c r="B55" s="22" t="s">
        <v>163</v>
      </c>
      <c r="C55" s="22" t="s">
        <v>226</v>
      </c>
      <c r="D55" s="22" t="s">
        <v>227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</row>
    <row r="56" spans="1:38" x14ac:dyDescent="0.25">
      <c r="A56" s="22" t="s">
        <v>120</v>
      </c>
      <c r="B56" s="22" t="s">
        <v>163</v>
      </c>
      <c r="C56" s="22" t="s">
        <v>228</v>
      </c>
      <c r="D56" s="22" t="s">
        <v>229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268183</v>
      </c>
      <c r="Q56" s="22">
        <v>0</v>
      </c>
      <c r="R56" s="22">
        <v>0</v>
      </c>
      <c r="S56" s="22">
        <v>92198</v>
      </c>
      <c r="T56" s="22">
        <v>360381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188818</v>
      </c>
      <c r="AF56" s="22">
        <v>0</v>
      </c>
      <c r="AG56" s="22">
        <v>0</v>
      </c>
      <c r="AH56" s="22">
        <v>80843</v>
      </c>
      <c r="AI56" s="22">
        <v>269661</v>
      </c>
      <c r="AJ56" s="22">
        <v>0</v>
      </c>
      <c r="AK56" s="22">
        <v>0</v>
      </c>
      <c r="AL56" s="22">
        <v>0</v>
      </c>
    </row>
    <row r="57" spans="1:38" x14ac:dyDescent="0.25">
      <c r="A57" s="22" t="s">
        <v>120</v>
      </c>
      <c r="B57" s="22" t="s">
        <v>163</v>
      </c>
      <c r="C57" s="22" t="s">
        <v>230</v>
      </c>
      <c r="D57" s="22" t="s">
        <v>231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578564</v>
      </c>
      <c r="Q57" s="22">
        <v>0</v>
      </c>
      <c r="R57" s="22">
        <v>0</v>
      </c>
      <c r="S57" s="22">
        <v>116039</v>
      </c>
      <c r="T57" s="22">
        <v>694603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564002</v>
      </c>
      <c r="AF57" s="22">
        <v>0</v>
      </c>
      <c r="AG57" s="22">
        <v>0</v>
      </c>
      <c r="AH57" s="22">
        <v>116039</v>
      </c>
      <c r="AI57" s="22">
        <v>680041</v>
      </c>
      <c r="AJ57" s="22">
        <v>0</v>
      </c>
      <c r="AK57" s="22">
        <v>0</v>
      </c>
      <c r="AL57" s="22">
        <v>0</v>
      </c>
    </row>
    <row r="58" spans="1:38" x14ac:dyDescent="0.25">
      <c r="A58" s="22" t="s">
        <v>120</v>
      </c>
      <c r="B58" s="22" t="s">
        <v>163</v>
      </c>
      <c r="C58" s="22" t="s">
        <v>232</v>
      </c>
      <c r="D58" s="22" t="s">
        <v>233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1287250</v>
      </c>
      <c r="Q58" s="22">
        <v>0</v>
      </c>
      <c r="R58" s="22">
        <v>0</v>
      </c>
      <c r="S58" s="22">
        <v>292661</v>
      </c>
      <c r="T58" s="22">
        <v>1579911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898135</v>
      </c>
      <c r="AF58" s="22">
        <v>0</v>
      </c>
      <c r="AG58" s="22">
        <v>0</v>
      </c>
      <c r="AH58" s="22">
        <v>256522</v>
      </c>
      <c r="AI58" s="22">
        <v>1154657</v>
      </c>
      <c r="AJ58" s="22">
        <v>0</v>
      </c>
      <c r="AK58" s="22">
        <v>0</v>
      </c>
      <c r="AL58" s="22">
        <v>0</v>
      </c>
    </row>
    <row r="59" spans="1:38" x14ac:dyDescent="0.25">
      <c r="A59" s="22" t="s">
        <v>120</v>
      </c>
      <c r="B59" s="22" t="s">
        <v>163</v>
      </c>
      <c r="C59" s="22" t="s">
        <v>234</v>
      </c>
      <c r="D59" s="22" t="s">
        <v>235</v>
      </c>
      <c r="E59" s="22">
        <v>254092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254092</v>
      </c>
      <c r="N59" s="22">
        <v>0</v>
      </c>
      <c r="O59" s="22">
        <v>0</v>
      </c>
      <c r="P59" s="22">
        <v>994202</v>
      </c>
      <c r="Q59" s="22">
        <v>37642</v>
      </c>
      <c r="R59" s="22">
        <v>0</v>
      </c>
      <c r="S59" s="22">
        <v>1166577</v>
      </c>
      <c r="T59" s="22">
        <v>2452513</v>
      </c>
      <c r="U59" s="22">
        <v>233150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233150</v>
      </c>
      <c r="AD59" s="22">
        <v>0</v>
      </c>
      <c r="AE59" s="22">
        <v>726940</v>
      </c>
      <c r="AF59" s="22">
        <v>0</v>
      </c>
      <c r="AG59" s="22">
        <v>0</v>
      </c>
      <c r="AH59" s="22">
        <v>737765</v>
      </c>
      <c r="AI59" s="22">
        <v>1697855</v>
      </c>
      <c r="AJ59" s="22">
        <v>0</v>
      </c>
      <c r="AK59" s="22">
        <v>0</v>
      </c>
      <c r="AL59" s="22">
        <v>0</v>
      </c>
    </row>
    <row r="60" spans="1:38" x14ac:dyDescent="0.25">
      <c r="A60" s="22" t="s">
        <v>120</v>
      </c>
      <c r="B60" s="22" t="s">
        <v>163</v>
      </c>
      <c r="C60" s="22" t="s">
        <v>236</v>
      </c>
      <c r="D60" s="22" t="s">
        <v>237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35064</v>
      </c>
      <c r="Q60" s="22">
        <v>0</v>
      </c>
      <c r="R60" s="22">
        <v>0</v>
      </c>
      <c r="S60" s="22">
        <v>129861</v>
      </c>
      <c r="T60" s="22">
        <v>164925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35064</v>
      </c>
      <c r="AF60" s="22">
        <v>0</v>
      </c>
      <c r="AG60" s="22">
        <v>0</v>
      </c>
      <c r="AH60" s="22">
        <v>129861</v>
      </c>
      <c r="AI60" s="22">
        <v>164925</v>
      </c>
      <c r="AJ60" s="22">
        <v>0</v>
      </c>
      <c r="AK60" s="22">
        <v>0</v>
      </c>
      <c r="AL60" s="22">
        <v>0</v>
      </c>
    </row>
    <row r="61" spans="1:38" x14ac:dyDescent="0.25">
      <c r="A61" s="22" t="s">
        <v>120</v>
      </c>
      <c r="B61" s="22" t="s">
        <v>163</v>
      </c>
      <c r="C61" s="22" t="s">
        <v>238</v>
      </c>
      <c r="D61" s="22" t="s">
        <v>239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13757</v>
      </c>
      <c r="Q61" s="22">
        <v>5692</v>
      </c>
      <c r="R61" s="22">
        <v>0</v>
      </c>
      <c r="S61" s="22">
        <v>49380</v>
      </c>
      <c r="T61" s="22">
        <v>68829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13757</v>
      </c>
      <c r="AF61" s="22">
        <v>0</v>
      </c>
      <c r="AG61" s="22">
        <v>0</v>
      </c>
      <c r="AH61" s="22">
        <v>49380</v>
      </c>
      <c r="AI61" s="22">
        <v>63137</v>
      </c>
      <c r="AJ61" s="22">
        <v>0</v>
      </c>
      <c r="AK61" s="22">
        <v>0</v>
      </c>
      <c r="AL61" s="22">
        <v>0</v>
      </c>
    </row>
    <row r="62" spans="1:38" x14ac:dyDescent="0.25">
      <c r="A62" s="22" t="s">
        <v>120</v>
      </c>
      <c r="B62" s="22" t="s">
        <v>163</v>
      </c>
      <c r="C62" s="22" t="s">
        <v>240</v>
      </c>
      <c r="D62" s="22" t="s">
        <v>241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1013106</v>
      </c>
      <c r="Q62" s="22">
        <v>0</v>
      </c>
      <c r="R62" s="22">
        <v>0</v>
      </c>
      <c r="S62" s="22">
        <v>105076</v>
      </c>
      <c r="T62" s="22">
        <v>1118182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129745</v>
      </c>
      <c r="AF62" s="22">
        <v>0</v>
      </c>
      <c r="AG62" s="22">
        <v>0</v>
      </c>
      <c r="AH62" s="22">
        <v>98536</v>
      </c>
      <c r="AI62" s="22">
        <v>228281</v>
      </c>
      <c r="AJ62" s="22">
        <v>0</v>
      </c>
      <c r="AK62" s="22">
        <v>0</v>
      </c>
      <c r="AL62" s="22">
        <v>0</v>
      </c>
    </row>
    <row r="63" spans="1:38" x14ac:dyDescent="0.25">
      <c r="A63" s="22" t="s">
        <v>120</v>
      </c>
      <c r="B63" s="22" t="s">
        <v>163</v>
      </c>
      <c r="C63" s="22" t="s">
        <v>242</v>
      </c>
      <c r="D63" s="22" t="s">
        <v>243</v>
      </c>
      <c r="E63" s="22">
        <v>2267485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2267485</v>
      </c>
      <c r="N63" s="22">
        <v>0</v>
      </c>
      <c r="O63" s="22">
        <v>0</v>
      </c>
      <c r="P63" s="22">
        <v>79800</v>
      </c>
      <c r="Q63" s="22">
        <v>0</v>
      </c>
      <c r="R63" s="22">
        <v>0</v>
      </c>
      <c r="S63" s="22">
        <v>180791</v>
      </c>
      <c r="T63" s="22">
        <v>2528076</v>
      </c>
      <c r="U63" s="22">
        <v>1077612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1077612</v>
      </c>
      <c r="AD63" s="22">
        <v>0</v>
      </c>
      <c r="AE63" s="22">
        <v>66132</v>
      </c>
      <c r="AF63" s="22">
        <v>0</v>
      </c>
      <c r="AG63" s="22">
        <v>0</v>
      </c>
      <c r="AH63" s="22">
        <v>144170</v>
      </c>
      <c r="AI63" s="22">
        <v>1287914</v>
      </c>
      <c r="AJ63" s="22">
        <v>0</v>
      </c>
      <c r="AK63" s="22">
        <v>0</v>
      </c>
      <c r="AL63" s="22">
        <v>0</v>
      </c>
    </row>
    <row r="64" spans="1:38" x14ac:dyDescent="0.25">
      <c r="A64" s="22" t="s">
        <v>120</v>
      </c>
      <c r="B64" s="22" t="s">
        <v>163</v>
      </c>
      <c r="C64" s="22" t="s">
        <v>244</v>
      </c>
      <c r="D64" s="22" t="s">
        <v>245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</row>
    <row r="65" spans="1:38" x14ac:dyDescent="0.25">
      <c r="A65" s="22" t="s">
        <v>120</v>
      </c>
      <c r="B65" s="22" t="s">
        <v>163</v>
      </c>
      <c r="C65" s="22" t="s">
        <v>246</v>
      </c>
      <c r="D65" s="22" t="s">
        <v>247</v>
      </c>
      <c r="E65" s="22">
        <v>3535574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3535574</v>
      </c>
      <c r="N65" s="22">
        <v>3116755</v>
      </c>
      <c r="O65" s="22">
        <v>0</v>
      </c>
      <c r="P65" s="22">
        <v>264623</v>
      </c>
      <c r="Q65" s="22">
        <v>209928</v>
      </c>
      <c r="R65" s="22">
        <v>0</v>
      </c>
      <c r="S65" s="22">
        <v>424375</v>
      </c>
      <c r="T65" s="22">
        <v>7551255</v>
      </c>
      <c r="U65" s="22">
        <v>1382767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1382767</v>
      </c>
      <c r="AD65" s="22">
        <v>0</v>
      </c>
      <c r="AE65" s="22">
        <v>234295</v>
      </c>
      <c r="AF65" s="22">
        <v>0</v>
      </c>
      <c r="AG65" s="22">
        <v>0</v>
      </c>
      <c r="AH65" s="22">
        <v>344583</v>
      </c>
      <c r="AI65" s="22">
        <v>1961645</v>
      </c>
      <c r="AJ65" s="22">
        <v>0</v>
      </c>
      <c r="AK65" s="22">
        <v>0</v>
      </c>
      <c r="AL65" s="22">
        <v>0</v>
      </c>
    </row>
    <row r="66" spans="1:38" x14ac:dyDescent="0.25">
      <c r="A66" s="22" t="s">
        <v>120</v>
      </c>
      <c r="B66" s="22" t="s">
        <v>163</v>
      </c>
      <c r="C66" s="22" t="s">
        <v>248</v>
      </c>
      <c r="D66" s="22" t="s">
        <v>249</v>
      </c>
      <c r="E66" s="22">
        <v>595013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595013</v>
      </c>
      <c r="N66" s="22">
        <v>0</v>
      </c>
      <c r="O66" s="22">
        <v>0</v>
      </c>
      <c r="P66" s="22">
        <v>222200</v>
      </c>
      <c r="Q66" s="22">
        <v>0</v>
      </c>
      <c r="R66" s="22">
        <v>0</v>
      </c>
      <c r="S66" s="22">
        <v>155576</v>
      </c>
      <c r="T66" s="22">
        <v>972789</v>
      </c>
      <c r="U66" s="22">
        <v>224451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224451</v>
      </c>
      <c r="AD66" s="22">
        <v>0</v>
      </c>
      <c r="AE66" s="22">
        <v>221382</v>
      </c>
      <c r="AF66" s="22">
        <v>0</v>
      </c>
      <c r="AG66" s="22">
        <v>0</v>
      </c>
      <c r="AH66" s="22">
        <v>148197</v>
      </c>
      <c r="AI66" s="22">
        <v>594030</v>
      </c>
      <c r="AJ66" s="22">
        <v>0</v>
      </c>
      <c r="AK66" s="22">
        <v>0</v>
      </c>
      <c r="AL66" s="22">
        <v>0</v>
      </c>
    </row>
    <row r="67" spans="1:38" x14ac:dyDescent="0.25">
      <c r="A67" s="22" t="s">
        <v>120</v>
      </c>
      <c r="B67" s="22" t="s">
        <v>163</v>
      </c>
      <c r="C67" s="22" t="s">
        <v>250</v>
      </c>
      <c r="D67" s="22" t="s">
        <v>251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81980</v>
      </c>
      <c r="P67" s="22">
        <v>291305</v>
      </c>
      <c r="Q67" s="22">
        <v>0</v>
      </c>
      <c r="R67" s="22">
        <v>0</v>
      </c>
      <c r="S67" s="22">
        <v>136287</v>
      </c>
      <c r="T67" s="22">
        <v>509572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39625</v>
      </c>
      <c r="AE67" s="22">
        <v>243962</v>
      </c>
      <c r="AF67" s="22">
        <v>0</v>
      </c>
      <c r="AG67" s="22">
        <v>0</v>
      </c>
      <c r="AH67" s="22">
        <v>130857</v>
      </c>
      <c r="AI67" s="22">
        <v>414444</v>
      </c>
      <c r="AJ67" s="22">
        <v>0</v>
      </c>
      <c r="AK67" s="22">
        <v>0</v>
      </c>
      <c r="AL67" s="22">
        <v>0</v>
      </c>
    </row>
    <row r="68" spans="1:38" x14ac:dyDescent="0.25">
      <c r="A68" s="22" t="s">
        <v>120</v>
      </c>
      <c r="B68" s="22" t="s">
        <v>163</v>
      </c>
      <c r="C68" s="22" t="s">
        <v>252</v>
      </c>
      <c r="D68" s="22" t="s">
        <v>253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320640</v>
      </c>
      <c r="Q68" s="22">
        <v>905</v>
      </c>
      <c r="R68" s="22">
        <v>0</v>
      </c>
      <c r="S68" s="22">
        <v>66290</v>
      </c>
      <c r="T68" s="22">
        <v>387835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154895</v>
      </c>
      <c r="AF68" s="22">
        <v>0</v>
      </c>
      <c r="AG68" s="22">
        <v>0</v>
      </c>
      <c r="AH68" s="22">
        <v>60970</v>
      </c>
      <c r="AI68" s="22">
        <v>215865</v>
      </c>
      <c r="AJ68" s="22">
        <v>0</v>
      </c>
      <c r="AK68" s="22">
        <v>0</v>
      </c>
      <c r="AL68" s="22">
        <v>0</v>
      </c>
    </row>
    <row r="69" spans="1:38" x14ac:dyDescent="0.25">
      <c r="A69" s="22" t="s">
        <v>120</v>
      </c>
      <c r="B69" s="22" t="s">
        <v>163</v>
      </c>
      <c r="C69" s="22" t="s">
        <v>254</v>
      </c>
      <c r="D69" s="22" t="s">
        <v>255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199620</v>
      </c>
      <c r="Q69" s="22">
        <v>0</v>
      </c>
      <c r="R69" s="22">
        <v>0</v>
      </c>
      <c r="S69" s="22">
        <v>139966</v>
      </c>
      <c r="T69" s="22">
        <v>339586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33468</v>
      </c>
      <c r="AF69" s="22">
        <v>0</v>
      </c>
      <c r="AG69" s="22">
        <v>0</v>
      </c>
      <c r="AH69" s="22">
        <v>87073</v>
      </c>
      <c r="AI69" s="22">
        <v>120541</v>
      </c>
      <c r="AJ69" s="22">
        <v>0</v>
      </c>
      <c r="AK69" s="22">
        <v>0</v>
      </c>
      <c r="AL69" s="22">
        <v>0</v>
      </c>
    </row>
    <row r="70" spans="1:38" x14ac:dyDescent="0.25">
      <c r="A70" s="22" t="s">
        <v>120</v>
      </c>
      <c r="B70" s="22" t="s">
        <v>163</v>
      </c>
      <c r="C70" s="22" t="s">
        <v>256</v>
      </c>
      <c r="D70" s="22" t="s">
        <v>257</v>
      </c>
      <c r="E70" s="22">
        <v>75927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75927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75927</v>
      </c>
      <c r="U70" s="22">
        <v>65135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65135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65135</v>
      </c>
      <c r="AJ70" s="22">
        <v>0</v>
      </c>
      <c r="AK70" s="22">
        <v>0</v>
      </c>
      <c r="AL70" s="22">
        <v>0</v>
      </c>
    </row>
    <row r="71" spans="1:38" x14ac:dyDescent="0.25">
      <c r="A71" s="22" t="s">
        <v>120</v>
      </c>
      <c r="B71" s="22" t="s">
        <v>163</v>
      </c>
      <c r="C71" s="22" t="s">
        <v>258</v>
      </c>
      <c r="D71" s="22" t="s">
        <v>259</v>
      </c>
      <c r="E71" s="22">
        <v>270202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270202</v>
      </c>
      <c r="N71" s="22">
        <v>576114</v>
      </c>
      <c r="O71" s="22">
        <v>0</v>
      </c>
      <c r="P71" s="22">
        <v>453663</v>
      </c>
      <c r="Q71" s="22">
        <v>19123</v>
      </c>
      <c r="R71" s="22">
        <v>0</v>
      </c>
      <c r="S71" s="22">
        <v>97232</v>
      </c>
      <c r="T71" s="22">
        <v>1416334</v>
      </c>
      <c r="U71" s="22">
        <v>250499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250499</v>
      </c>
      <c r="AD71" s="22">
        <v>0</v>
      </c>
      <c r="AE71" s="22">
        <v>190254</v>
      </c>
      <c r="AF71" s="22">
        <v>0</v>
      </c>
      <c r="AG71" s="22">
        <v>0</v>
      </c>
      <c r="AH71" s="22">
        <v>85732</v>
      </c>
      <c r="AI71" s="22">
        <v>526485</v>
      </c>
      <c r="AJ71" s="22">
        <v>0</v>
      </c>
      <c r="AK71" s="22">
        <v>0</v>
      </c>
      <c r="AL71" s="22">
        <v>0</v>
      </c>
    </row>
    <row r="72" spans="1:38" x14ac:dyDescent="0.25">
      <c r="A72" s="22" t="s">
        <v>120</v>
      </c>
      <c r="B72" s="22" t="s">
        <v>163</v>
      </c>
      <c r="C72" s="22" t="s">
        <v>260</v>
      </c>
      <c r="D72" s="22" t="s">
        <v>261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57185</v>
      </c>
      <c r="Q72" s="22">
        <v>0</v>
      </c>
      <c r="R72" s="22">
        <v>0</v>
      </c>
      <c r="S72" s="22">
        <v>0</v>
      </c>
      <c r="T72" s="22">
        <v>57185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37351</v>
      </c>
      <c r="AF72" s="22">
        <v>0</v>
      </c>
      <c r="AG72" s="22">
        <v>0</v>
      </c>
      <c r="AH72" s="22">
        <v>0</v>
      </c>
      <c r="AI72" s="22">
        <v>37351</v>
      </c>
      <c r="AJ72" s="22">
        <v>0</v>
      </c>
      <c r="AK72" s="22">
        <v>0</v>
      </c>
      <c r="AL72" s="22">
        <v>0</v>
      </c>
    </row>
    <row r="73" spans="1:38" x14ac:dyDescent="0.25">
      <c r="A73" s="22" t="s">
        <v>120</v>
      </c>
      <c r="B73" s="22" t="s">
        <v>163</v>
      </c>
      <c r="C73" s="22" t="s">
        <v>262</v>
      </c>
      <c r="D73" s="22" t="s">
        <v>263</v>
      </c>
      <c r="E73" s="22">
        <v>106809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106809</v>
      </c>
      <c r="N73" s="22">
        <v>0</v>
      </c>
      <c r="O73" s="22">
        <v>18311</v>
      </c>
      <c r="P73" s="22">
        <v>262003</v>
      </c>
      <c r="Q73" s="22">
        <v>0</v>
      </c>
      <c r="R73" s="22">
        <v>0</v>
      </c>
      <c r="S73" s="22">
        <v>40940</v>
      </c>
      <c r="T73" s="22">
        <v>428063</v>
      </c>
      <c r="U73" s="22">
        <v>102002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102002</v>
      </c>
      <c r="AD73" s="22">
        <v>0</v>
      </c>
      <c r="AE73" s="22">
        <v>207892</v>
      </c>
      <c r="AF73" s="22">
        <v>0</v>
      </c>
      <c r="AG73" s="22">
        <v>0</v>
      </c>
      <c r="AH73" s="22">
        <v>39940</v>
      </c>
      <c r="AI73" s="22">
        <v>349834</v>
      </c>
      <c r="AJ73" s="22">
        <v>0</v>
      </c>
      <c r="AK73" s="22">
        <v>0</v>
      </c>
      <c r="AL73" s="22">
        <v>0</v>
      </c>
    </row>
    <row r="74" spans="1:38" x14ac:dyDescent="0.25">
      <c r="A74" s="22" t="s">
        <v>120</v>
      </c>
      <c r="B74" s="22" t="s">
        <v>163</v>
      </c>
      <c r="C74" s="22" t="s">
        <v>264</v>
      </c>
      <c r="D74" s="22" t="s">
        <v>265</v>
      </c>
      <c r="E74" s="22">
        <v>-7162461</v>
      </c>
      <c r="F74" s="22">
        <v>0</v>
      </c>
      <c r="G74" s="22">
        <v>-4850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-7167311</v>
      </c>
      <c r="N74" s="22">
        <v>9319285</v>
      </c>
      <c r="O74" s="22">
        <v>0</v>
      </c>
      <c r="P74" s="22">
        <v>491305</v>
      </c>
      <c r="Q74" s="22">
        <v>6000</v>
      </c>
      <c r="R74" s="22">
        <v>0</v>
      </c>
      <c r="S74" s="22">
        <v>42238</v>
      </c>
      <c r="T74" s="22">
        <v>2691517</v>
      </c>
      <c r="U74" s="22">
        <v>1434662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1434662</v>
      </c>
      <c r="AD74" s="22">
        <v>0</v>
      </c>
      <c r="AE74" s="22">
        <v>385204</v>
      </c>
      <c r="AF74" s="22">
        <v>0</v>
      </c>
      <c r="AG74" s="22">
        <v>0</v>
      </c>
      <c r="AH74" s="22">
        <v>196856</v>
      </c>
      <c r="AI74" s="22">
        <v>2016722</v>
      </c>
      <c r="AJ74" s="22">
        <v>0</v>
      </c>
      <c r="AK74" s="22">
        <v>0</v>
      </c>
      <c r="AL74" s="22">
        <v>0</v>
      </c>
    </row>
    <row r="75" spans="1:38" x14ac:dyDescent="0.25">
      <c r="A75" s="22" t="s">
        <v>120</v>
      </c>
      <c r="B75" s="22" t="s">
        <v>163</v>
      </c>
      <c r="C75" s="22" t="s">
        <v>266</v>
      </c>
      <c r="D75" s="22" t="s">
        <v>267</v>
      </c>
      <c r="E75" s="22">
        <v>0</v>
      </c>
      <c r="F75" s="22">
        <v>0</v>
      </c>
      <c r="G75" s="22">
        <v>18202404</v>
      </c>
      <c r="H75" s="22">
        <v>7174221</v>
      </c>
      <c r="I75" s="22">
        <v>0</v>
      </c>
      <c r="J75" s="22">
        <v>0</v>
      </c>
      <c r="K75" s="22">
        <v>0</v>
      </c>
      <c r="L75" s="22">
        <v>0</v>
      </c>
      <c r="M75" s="22">
        <v>25376625</v>
      </c>
      <c r="N75" s="22">
        <v>0</v>
      </c>
      <c r="O75" s="22">
        <v>0</v>
      </c>
      <c r="P75" s="22">
        <v>611101</v>
      </c>
      <c r="Q75" s="22">
        <v>0</v>
      </c>
      <c r="R75" s="22">
        <v>0</v>
      </c>
      <c r="S75" s="22">
        <v>128959</v>
      </c>
      <c r="T75" s="22">
        <v>26116685</v>
      </c>
      <c r="U75" s="22">
        <v>0</v>
      </c>
      <c r="V75" s="22">
        <v>0</v>
      </c>
      <c r="W75" s="22">
        <v>18074405</v>
      </c>
      <c r="X75" s="22">
        <v>7174221</v>
      </c>
      <c r="Y75" s="22">
        <v>0</v>
      </c>
      <c r="Z75" s="22">
        <v>0</v>
      </c>
      <c r="AA75" s="22">
        <v>0</v>
      </c>
      <c r="AB75" s="22">
        <v>0</v>
      </c>
      <c r="AC75" s="22">
        <v>25248626</v>
      </c>
      <c r="AD75" s="22">
        <v>0</v>
      </c>
      <c r="AE75" s="22">
        <v>212222</v>
      </c>
      <c r="AF75" s="22">
        <v>0</v>
      </c>
      <c r="AG75" s="22">
        <v>0</v>
      </c>
      <c r="AH75" s="22">
        <v>114084</v>
      </c>
      <c r="AI75" s="22">
        <v>25574932</v>
      </c>
      <c r="AJ75" s="22">
        <v>0</v>
      </c>
      <c r="AK75" s="22">
        <v>0</v>
      </c>
      <c r="AL75" s="22">
        <v>0</v>
      </c>
    </row>
    <row r="76" spans="1:38" x14ac:dyDescent="0.25">
      <c r="A76" s="22" t="s">
        <v>120</v>
      </c>
      <c r="B76" s="22" t="s">
        <v>163</v>
      </c>
      <c r="C76" s="22" t="s">
        <v>268</v>
      </c>
      <c r="D76" s="22" t="s">
        <v>269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125655</v>
      </c>
      <c r="Q76" s="22">
        <v>0</v>
      </c>
      <c r="R76" s="22">
        <v>0</v>
      </c>
      <c r="S76" s="22">
        <v>79536</v>
      </c>
      <c r="T76" s="22">
        <v>205191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32955</v>
      </c>
      <c r="AF76" s="22">
        <v>0</v>
      </c>
      <c r="AG76" s="22">
        <v>0</v>
      </c>
      <c r="AH76" s="22">
        <v>79536</v>
      </c>
      <c r="AI76" s="22">
        <v>112491</v>
      </c>
      <c r="AJ76" s="22">
        <v>0</v>
      </c>
      <c r="AK76" s="22">
        <v>0</v>
      </c>
      <c r="AL76" s="22">
        <v>0</v>
      </c>
    </row>
    <row r="77" spans="1:38" x14ac:dyDescent="0.25">
      <c r="A77" s="22" t="s">
        <v>120</v>
      </c>
      <c r="B77" s="22" t="s">
        <v>163</v>
      </c>
      <c r="C77" s="22" t="s">
        <v>270</v>
      </c>
      <c r="D77" s="22" t="s">
        <v>271</v>
      </c>
      <c r="E77" s="22">
        <v>6643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6643</v>
      </c>
      <c r="N77" s="22">
        <v>0</v>
      </c>
      <c r="O77" s="22">
        <v>0</v>
      </c>
      <c r="P77" s="22">
        <v>173164</v>
      </c>
      <c r="Q77" s="22">
        <v>0</v>
      </c>
      <c r="R77" s="22">
        <v>0</v>
      </c>
      <c r="S77" s="22">
        <v>88692</v>
      </c>
      <c r="T77" s="22">
        <v>268499</v>
      </c>
      <c r="U77" s="22">
        <v>5799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5799</v>
      </c>
      <c r="AD77" s="22">
        <v>0</v>
      </c>
      <c r="AE77" s="22">
        <v>70181</v>
      </c>
      <c r="AF77" s="22">
        <v>0</v>
      </c>
      <c r="AG77" s="22">
        <v>0</v>
      </c>
      <c r="AH77" s="22">
        <v>65851</v>
      </c>
      <c r="AI77" s="22">
        <v>141831</v>
      </c>
      <c r="AJ77" s="22">
        <v>0</v>
      </c>
      <c r="AK77" s="22">
        <v>0</v>
      </c>
      <c r="AL77" s="22">
        <v>0</v>
      </c>
    </row>
    <row r="78" spans="1:38" x14ac:dyDescent="0.25">
      <c r="A78" s="22" t="s">
        <v>120</v>
      </c>
      <c r="B78" s="22" t="s">
        <v>163</v>
      </c>
      <c r="C78" s="22" t="s">
        <v>272</v>
      </c>
      <c r="D78" s="22" t="s">
        <v>273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1519195</v>
      </c>
      <c r="Q78" s="22">
        <v>0</v>
      </c>
      <c r="R78" s="22">
        <v>0</v>
      </c>
      <c r="S78" s="22">
        <v>308341</v>
      </c>
      <c r="T78" s="22">
        <v>1827536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807177</v>
      </c>
      <c r="AF78" s="22">
        <v>0</v>
      </c>
      <c r="AG78" s="22">
        <v>0</v>
      </c>
      <c r="AH78" s="22">
        <v>308341</v>
      </c>
      <c r="AI78" s="22">
        <v>1115518</v>
      </c>
      <c r="AJ78" s="22">
        <v>0</v>
      </c>
      <c r="AK78" s="22">
        <v>0</v>
      </c>
      <c r="AL78" s="22">
        <v>0</v>
      </c>
    </row>
    <row r="79" spans="1:38" x14ac:dyDescent="0.25">
      <c r="A79" s="22" t="s">
        <v>120</v>
      </c>
      <c r="B79" s="22" t="s">
        <v>163</v>
      </c>
      <c r="C79" s="22" t="s">
        <v>274</v>
      </c>
      <c r="D79" s="22" t="s">
        <v>275</v>
      </c>
      <c r="E79" s="22">
        <v>597828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597828</v>
      </c>
      <c r="N79" s="22">
        <v>0</v>
      </c>
      <c r="O79" s="22">
        <v>0</v>
      </c>
      <c r="P79" s="22">
        <v>606640</v>
      </c>
      <c r="Q79" s="22">
        <v>2778</v>
      </c>
      <c r="R79" s="22">
        <v>0</v>
      </c>
      <c r="S79" s="22">
        <v>0</v>
      </c>
      <c r="T79" s="22">
        <v>1207246</v>
      </c>
      <c r="U79" s="22">
        <v>471883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471883</v>
      </c>
      <c r="AD79" s="22">
        <v>0</v>
      </c>
      <c r="AE79" s="22">
        <v>386106</v>
      </c>
      <c r="AF79" s="22">
        <v>0</v>
      </c>
      <c r="AG79" s="22">
        <v>0</v>
      </c>
      <c r="AH79" s="22">
        <v>0</v>
      </c>
      <c r="AI79" s="22">
        <v>857989</v>
      </c>
      <c r="AJ79" s="22">
        <v>0</v>
      </c>
      <c r="AK79" s="22">
        <v>0</v>
      </c>
      <c r="AL79" s="22">
        <v>0</v>
      </c>
    </row>
    <row r="80" spans="1:38" x14ac:dyDescent="0.25">
      <c r="A80" s="22" t="s">
        <v>120</v>
      </c>
      <c r="B80" s="22" t="s">
        <v>163</v>
      </c>
      <c r="C80" s="22" t="s">
        <v>276</v>
      </c>
      <c r="D80" s="22" t="s">
        <v>277</v>
      </c>
      <c r="E80" s="22">
        <v>966002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966002</v>
      </c>
      <c r="N80" s="22">
        <v>0</v>
      </c>
      <c r="O80" s="22">
        <v>0</v>
      </c>
      <c r="P80" s="22">
        <v>1529190</v>
      </c>
      <c r="Q80" s="22">
        <v>0</v>
      </c>
      <c r="R80" s="22">
        <v>0</v>
      </c>
      <c r="S80" s="22">
        <v>334215</v>
      </c>
      <c r="T80" s="22">
        <v>2829407</v>
      </c>
      <c r="U80" s="22">
        <v>966002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966002</v>
      </c>
      <c r="AD80" s="22">
        <v>0</v>
      </c>
      <c r="AE80" s="22">
        <v>859240</v>
      </c>
      <c r="AF80" s="22">
        <v>0</v>
      </c>
      <c r="AG80" s="22">
        <v>0</v>
      </c>
      <c r="AH80" s="22">
        <v>320701</v>
      </c>
      <c r="AI80" s="22">
        <v>2145943</v>
      </c>
      <c r="AJ80" s="22">
        <v>0</v>
      </c>
      <c r="AK80" s="22">
        <v>0</v>
      </c>
      <c r="AL80" s="22">
        <v>0</v>
      </c>
    </row>
    <row r="81" spans="1:38" x14ac:dyDescent="0.25">
      <c r="A81" s="22" t="s">
        <v>120</v>
      </c>
      <c r="B81" s="22" t="s">
        <v>163</v>
      </c>
      <c r="C81" s="22" t="s">
        <v>278</v>
      </c>
      <c r="D81" s="22" t="s">
        <v>279</v>
      </c>
      <c r="E81" s="22">
        <v>971561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971561</v>
      </c>
      <c r="N81" s="22">
        <v>0</v>
      </c>
      <c r="O81" s="22">
        <v>0</v>
      </c>
      <c r="P81" s="22">
        <v>240284</v>
      </c>
      <c r="Q81" s="22">
        <v>900</v>
      </c>
      <c r="R81" s="22">
        <v>0</v>
      </c>
      <c r="S81" s="22">
        <v>69780</v>
      </c>
      <c r="T81" s="22">
        <v>1282525</v>
      </c>
      <c r="U81" s="22">
        <v>938096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938096</v>
      </c>
      <c r="AD81" s="22">
        <v>0</v>
      </c>
      <c r="AE81" s="22">
        <v>224040</v>
      </c>
      <c r="AF81" s="22">
        <v>0</v>
      </c>
      <c r="AG81" s="22">
        <v>0</v>
      </c>
      <c r="AH81" s="22">
        <v>55794</v>
      </c>
      <c r="AI81" s="22">
        <v>1217930</v>
      </c>
      <c r="AJ81" s="22">
        <v>0</v>
      </c>
      <c r="AK81" s="22">
        <v>0</v>
      </c>
      <c r="AL81" s="22">
        <v>0</v>
      </c>
    </row>
    <row r="82" spans="1:38" x14ac:dyDescent="0.25">
      <c r="A82" s="22" t="s">
        <v>120</v>
      </c>
      <c r="B82" s="22" t="s">
        <v>163</v>
      </c>
      <c r="C82" s="22" t="s">
        <v>280</v>
      </c>
      <c r="D82" s="22" t="s">
        <v>281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131995</v>
      </c>
      <c r="Q82" s="22">
        <v>37398</v>
      </c>
      <c r="R82" s="22">
        <v>0</v>
      </c>
      <c r="S82" s="22">
        <v>235311</v>
      </c>
      <c r="T82" s="22">
        <v>404704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72576</v>
      </c>
      <c r="AF82" s="22">
        <v>0</v>
      </c>
      <c r="AG82" s="22">
        <v>0</v>
      </c>
      <c r="AH82" s="22">
        <v>210847</v>
      </c>
      <c r="AI82" s="22">
        <v>283423</v>
      </c>
      <c r="AJ82" s="22">
        <v>0</v>
      </c>
      <c r="AK82" s="22">
        <v>0</v>
      </c>
      <c r="AL82" s="22">
        <v>0</v>
      </c>
    </row>
    <row r="83" spans="1:38" x14ac:dyDescent="0.25">
      <c r="A83" s="22" t="s">
        <v>120</v>
      </c>
      <c r="B83" s="22" t="s">
        <v>163</v>
      </c>
      <c r="C83" s="22" t="s">
        <v>282</v>
      </c>
      <c r="D83" s="22" t="s">
        <v>283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457400</v>
      </c>
      <c r="Q83" s="22">
        <v>0</v>
      </c>
      <c r="R83" s="22">
        <v>0</v>
      </c>
      <c r="S83" s="22">
        <v>47306</v>
      </c>
      <c r="T83" s="22">
        <v>504706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213660</v>
      </c>
      <c r="AF83" s="22">
        <v>0</v>
      </c>
      <c r="AG83" s="22">
        <v>0</v>
      </c>
      <c r="AH83" s="22">
        <v>34291</v>
      </c>
      <c r="AI83" s="22">
        <v>247951</v>
      </c>
      <c r="AJ83" s="22">
        <v>0</v>
      </c>
      <c r="AK83" s="22">
        <v>0</v>
      </c>
      <c r="AL83" s="22">
        <v>0</v>
      </c>
    </row>
    <row r="84" spans="1:38" x14ac:dyDescent="0.25">
      <c r="A84" s="22" t="s">
        <v>120</v>
      </c>
      <c r="B84" s="22" t="s">
        <v>163</v>
      </c>
      <c r="C84" s="22" t="s">
        <v>284</v>
      </c>
      <c r="D84" s="22" t="s">
        <v>285</v>
      </c>
      <c r="E84" s="22">
        <v>7622960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7622960</v>
      </c>
      <c r="N84" s="22">
        <v>0</v>
      </c>
      <c r="O84" s="22">
        <v>0</v>
      </c>
      <c r="P84" s="22">
        <v>558531</v>
      </c>
      <c r="Q84" s="22">
        <v>0</v>
      </c>
      <c r="R84" s="22">
        <v>0</v>
      </c>
      <c r="S84" s="22">
        <v>135211</v>
      </c>
      <c r="T84" s="22">
        <v>8316702</v>
      </c>
      <c r="U84" s="22">
        <v>2815206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2815206</v>
      </c>
      <c r="AD84" s="22">
        <v>0</v>
      </c>
      <c r="AE84" s="22">
        <v>287531</v>
      </c>
      <c r="AF84" s="22">
        <v>0</v>
      </c>
      <c r="AG84" s="22">
        <v>0</v>
      </c>
      <c r="AH84" s="22">
        <v>120459</v>
      </c>
      <c r="AI84" s="22">
        <v>3223196</v>
      </c>
      <c r="AJ84" s="22">
        <v>0</v>
      </c>
      <c r="AK84" s="22">
        <v>0</v>
      </c>
      <c r="AL84" s="22">
        <v>0</v>
      </c>
    </row>
    <row r="85" spans="1:38" x14ac:dyDescent="0.25">
      <c r="A85" s="22" t="s">
        <v>120</v>
      </c>
      <c r="B85" s="22" t="s">
        <v>163</v>
      </c>
      <c r="C85" s="22" t="s">
        <v>286</v>
      </c>
      <c r="D85" s="22" t="s">
        <v>287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398554</v>
      </c>
      <c r="Q85" s="22">
        <v>0</v>
      </c>
      <c r="R85" s="22">
        <v>0</v>
      </c>
      <c r="S85" s="22">
        <v>65788</v>
      </c>
      <c r="T85" s="22">
        <v>464342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154186</v>
      </c>
      <c r="AF85" s="22">
        <v>0</v>
      </c>
      <c r="AG85" s="22">
        <v>0</v>
      </c>
      <c r="AH85" s="22">
        <v>65788</v>
      </c>
      <c r="AI85" s="22">
        <v>219974</v>
      </c>
      <c r="AJ85" s="22">
        <v>0</v>
      </c>
      <c r="AK85" s="22">
        <v>0</v>
      </c>
      <c r="AL85" s="22">
        <v>0</v>
      </c>
    </row>
    <row r="86" spans="1:38" x14ac:dyDescent="0.25">
      <c r="A86" s="22" t="s">
        <v>120</v>
      </c>
      <c r="B86" s="22" t="s">
        <v>163</v>
      </c>
      <c r="C86" s="22" t="s">
        <v>288</v>
      </c>
      <c r="D86" s="22" t="s">
        <v>289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1707913</v>
      </c>
      <c r="Q86" s="22">
        <v>0</v>
      </c>
      <c r="R86" s="22">
        <v>0</v>
      </c>
      <c r="S86" s="22">
        <v>33651</v>
      </c>
      <c r="T86" s="22">
        <v>1741564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575363</v>
      </c>
      <c r="AF86" s="22">
        <v>0</v>
      </c>
      <c r="AG86" s="22">
        <v>0</v>
      </c>
      <c r="AH86" s="22">
        <v>16826</v>
      </c>
      <c r="AI86" s="22">
        <v>592189</v>
      </c>
      <c r="AJ86" s="22">
        <v>0</v>
      </c>
      <c r="AK86" s="22">
        <v>0</v>
      </c>
      <c r="AL86" s="22">
        <v>0</v>
      </c>
    </row>
    <row r="87" spans="1:38" x14ac:dyDescent="0.25">
      <c r="A87" s="22" t="s">
        <v>120</v>
      </c>
      <c r="B87" s="22" t="s">
        <v>163</v>
      </c>
      <c r="C87" s="22" t="s">
        <v>290</v>
      </c>
      <c r="D87" s="22" t="s">
        <v>291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48217</v>
      </c>
      <c r="Q87" s="22">
        <v>0</v>
      </c>
      <c r="R87" s="22">
        <v>0</v>
      </c>
      <c r="S87" s="22">
        <v>184230</v>
      </c>
      <c r="T87" s="22">
        <v>232447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38253</v>
      </c>
      <c r="AF87" s="22">
        <v>0</v>
      </c>
      <c r="AG87" s="22">
        <v>0</v>
      </c>
      <c r="AH87" s="22">
        <v>109968</v>
      </c>
      <c r="AI87" s="22">
        <v>148221</v>
      </c>
      <c r="AJ87" s="22">
        <v>0</v>
      </c>
      <c r="AK87" s="22">
        <v>0</v>
      </c>
      <c r="AL87" s="22">
        <v>0</v>
      </c>
    </row>
    <row r="88" spans="1:38" x14ac:dyDescent="0.25">
      <c r="A88" s="22" t="s">
        <v>120</v>
      </c>
      <c r="B88" s="22" t="s">
        <v>292</v>
      </c>
      <c r="C88" s="22" t="s">
        <v>293</v>
      </c>
      <c r="D88" s="22" t="s">
        <v>294</v>
      </c>
      <c r="E88" s="22">
        <v>0</v>
      </c>
      <c r="F88" s="22">
        <v>0</v>
      </c>
      <c r="G88" s="22">
        <v>6771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6771</v>
      </c>
      <c r="N88" s="22">
        <v>0</v>
      </c>
      <c r="O88" s="22">
        <v>2233522</v>
      </c>
      <c r="P88" s="22">
        <v>0</v>
      </c>
      <c r="Q88" s="22">
        <v>0</v>
      </c>
      <c r="R88" s="22">
        <v>0</v>
      </c>
      <c r="S88" s="22">
        <v>0</v>
      </c>
      <c r="T88" s="22">
        <v>2240293</v>
      </c>
      <c r="U88" s="22">
        <v>0</v>
      </c>
      <c r="V88" s="22">
        <v>0</v>
      </c>
      <c r="W88" s="22">
        <v>5328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5328</v>
      </c>
      <c r="AD88" s="22">
        <v>1578493</v>
      </c>
      <c r="AE88" s="22">
        <v>0</v>
      </c>
      <c r="AF88" s="22">
        <v>0</v>
      </c>
      <c r="AG88" s="22">
        <v>0</v>
      </c>
      <c r="AH88" s="22">
        <v>0</v>
      </c>
      <c r="AI88" s="22">
        <v>1583821</v>
      </c>
      <c r="AJ88" s="22">
        <v>0</v>
      </c>
      <c r="AK88" s="22">
        <v>0</v>
      </c>
      <c r="AL88" s="22">
        <v>0</v>
      </c>
    </row>
    <row r="89" spans="1:38" x14ac:dyDescent="0.25">
      <c r="A89" s="22" t="s">
        <v>120</v>
      </c>
      <c r="B89" s="22" t="s">
        <v>292</v>
      </c>
      <c r="C89" s="22" t="s">
        <v>295</v>
      </c>
      <c r="D89" s="22" t="s">
        <v>296</v>
      </c>
      <c r="E89" s="22">
        <v>528693</v>
      </c>
      <c r="F89" s="22">
        <v>0</v>
      </c>
      <c r="G89" s="22">
        <v>48038</v>
      </c>
      <c r="H89" s="22">
        <v>0</v>
      </c>
      <c r="I89" s="22">
        <v>18533</v>
      </c>
      <c r="J89" s="22">
        <v>0</v>
      </c>
      <c r="K89" s="22">
        <v>0</v>
      </c>
      <c r="L89" s="22">
        <v>0</v>
      </c>
      <c r="M89" s="22">
        <v>595264</v>
      </c>
      <c r="N89" s="22">
        <v>1097696</v>
      </c>
      <c r="O89" s="22">
        <v>533928</v>
      </c>
      <c r="P89" s="22">
        <v>25500</v>
      </c>
      <c r="Q89" s="22">
        <v>0</v>
      </c>
      <c r="R89" s="22">
        <v>0</v>
      </c>
      <c r="S89" s="22">
        <v>74308</v>
      </c>
      <c r="T89" s="22">
        <v>2326696</v>
      </c>
      <c r="U89" s="22">
        <v>467727</v>
      </c>
      <c r="V89" s="22">
        <v>0</v>
      </c>
      <c r="W89" s="22">
        <v>37929</v>
      </c>
      <c r="X89" s="22">
        <v>0</v>
      </c>
      <c r="Y89" s="22">
        <v>9143</v>
      </c>
      <c r="Z89" s="22">
        <v>0</v>
      </c>
      <c r="AA89" s="22">
        <v>0</v>
      </c>
      <c r="AB89" s="22">
        <v>0</v>
      </c>
      <c r="AC89" s="22">
        <v>514799</v>
      </c>
      <c r="AD89" s="22">
        <v>497819</v>
      </c>
      <c r="AE89" s="22">
        <v>25128</v>
      </c>
      <c r="AF89" s="22">
        <v>0</v>
      </c>
      <c r="AG89" s="22">
        <v>0</v>
      </c>
      <c r="AH89" s="22">
        <v>66728</v>
      </c>
      <c r="AI89" s="22">
        <v>1104474</v>
      </c>
      <c r="AJ89" s="22">
        <v>0</v>
      </c>
      <c r="AK89" s="22">
        <v>0</v>
      </c>
      <c r="AL89" s="22">
        <v>0</v>
      </c>
    </row>
    <row r="90" spans="1:38" x14ac:dyDescent="0.25">
      <c r="A90" s="22" t="s">
        <v>120</v>
      </c>
      <c r="B90" s="22" t="s">
        <v>292</v>
      </c>
      <c r="C90" s="22" t="s">
        <v>297</v>
      </c>
      <c r="D90" s="22" t="s">
        <v>298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10500</v>
      </c>
      <c r="Q90" s="22">
        <v>180000</v>
      </c>
      <c r="R90" s="22">
        <v>0</v>
      </c>
      <c r="S90" s="22">
        <v>55000</v>
      </c>
      <c r="T90" s="22">
        <v>245500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7500</v>
      </c>
      <c r="AF90" s="22">
        <v>0</v>
      </c>
      <c r="AG90" s="22">
        <v>0</v>
      </c>
      <c r="AH90" s="22">
        <v>42750</v>
      </c>
      <c r="AI90" s="22">
        <v>50250</v>
      </c>
      <c r="AJ90" s="22">
        <v>0</v>
      </c>
      <c r="AK90" s="22">
        <v>0</v>
      </c>
      <c r="AL90" s="22">
        <v>0</v>
      </c>
    </row>
    <row r="91" spans="1:38" x14ac:dyDescent="0.25">
      <c r="A91" s="22" t="s">
        <v>120</v>
      </c>
      <c r="B91" s="22" t="s">
        <v>292</v>
      </c>
      <c r="C91" s="22" t="s">
        <v>299</v>
      </c>
      <c r="D91" s="22" t="s">
        <v>300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</row>
    <row r="92" spans="1:38" x14ac:dyDescent="0.25">
      <c r="A92" s="22" t="s">
        <v>120</v>
      </c>
      <c r="B92" s="22" t="s">
        <v>292</v>
      </c>
      <c r="C92" s="22" t="s">
        <v>301</v>
      </c>
      <c r="D92" s="22" t="s">
        <v>302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</row>
    <row r="93" spans="1:38" x14ac:dyDescent="0.25">
      <c r="A93" s="22" t="s">
        <v>120</v>
      </c>
      <c r="B93" s="22" t="s">
        <v>292</v>
      </c>
      <c r="C93" s="22" t="s">
        <v>303</v>
      </c>
      <c r="D93" s="22" t="s">
        <v>304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11050</v>
      </c>
      <c r="T93" s="22">
        <v>11050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11050</v>
      </c>
      <c r="AI93" s="22">
        <v>11050</v>
      </c>
      <c r="AJ93" s="22">
        <v>0</v>
      </c>
      <c r="AK93" s="22">
        <v>0</v>
      </c>
      <c r="AL93" s="22">
        <v>0</v>
      </c>
    </row>
    <row r="94" spans="1:38" x14ac:dyDescent="0.25">
      <c r="A94" s="22" t="s">
        <v>120</v>
      </c>
      <c r="B94" s="22" t="s">
        <v>292</v>
      </c>
      <c r="C94" s="22" t="s">
        <v>305</v>
      </c>
      <c r="D94" s="22" t="s">
        <v>306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11587</v>
      </c>
      <c r="Q94" s="22">
        <v>0</v>
      </c>
      <c r="R94" s="22">
        <v>0</v>
      </c>
      <c r="S94" s="22">
        <v>32579</v>
      </c>
      <c r="T94" s="22">
        <v>44166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5623</v>
      </c>
      <c r="AF94" s="22">
        <v>0</v>
      </c>
      <c r="AG94" s="22">
        <v>0</v>
      </c>
      <c r="AH94" s="22">
        <v>32579</v>
      </c>
      <c r="AI94" s="22">
        <v>38202</v>
      </c>
      <c r="AJ94" s="22">
        <v>0</v>
      </c>
      <c r="AK94" s="22">
        <v>0</v>
      </c>
      <c r="AL94" s="22">
        <v>0</v>
      </c>
    </row>
    <row r="95" spans="1:38" x14ac:dyDescent="0.25">
      <c r="A95" s="22" t="s">
        <v>120</v>
      </c>
      <c r="B95" s="22" t="s">
        <v>292</v>
      </c>
      <c r="C95" s="22" t="s">
        <v>307</v>
      </c>
      <c r="D95" s="22" t="s">
        <v>308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7775</v>
      </c>
      <c r="Q95" s="22">
        <v>0</v>
      </c>
      <c r="R95" s="22">
        <v>0</v>
      </c>
      <c r="S95" s="22">
        <v>6590</v>
      </c>
      <c r="T95" s="22">
        <v>14365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7775</v>
      </c>
      <c r="AF95" s="22">
        <v>0</v>
      </c>
      <c r="AG95" s="22">
        <v>0</v>
      </c>
      <c r="AH95" s="22">
        <v>330</v>
      </c>
      <c r="AI95" s="22">
        <v>8105</v>
      </c>
      <c r="AJ95" s="22">
        <v>0</v>
      </c>
      <c r="AK95" s="22">
        <v>0</v>
      </c>
      <c r="AL95" s="22">
        <v>0</v>
      </c>
    </row>
    <row r="96" spans="1:38" x14ac:dyDescent="0.25">
      <c r="A96" s="22" t="s">
        <v>120</v>
      </c>
      <c r="B96" s="22" t="s">
        <v>292</v>
      </c>
      <c r="C96" s="22" t="s">
        <v>309</v>
      </c>
      <c r="D96" s="22" t="s">
        <v>310</v>
      </c>
      <c r="E96" s="22"/>
      <c r="F96" s="22"/>
      <c r="G96" s="22"/>
      <c r="H96" s="22"/>
      <c r="I96" s="22"/>
      <c r="J96" s="22"/>
      <c r="K96" s="22"/>
      <c r="L96" s="22"/>
      <c r="M96" s="22">
        <v>0</v>
      </c>
      <c r="N96" s="22"/>
      <c r="O96" s="22"/>
      <c r="P96" s="22"/>
      <c r="Q96" s="22"/>
      <c r="R96" s="22"/>
      <c r="S96" s="22"/>
      <c r="T96" s="22">
        <v>0</v>
      </c>
      <c r="U96" s="22"/>
      <c r="V96" s="22"/>
      <c r="W96" s="22"/>
      <c r="X96" s="22"/>
      <c r="Y96" s="22"/>
      <c r="Z96" s="22"/>
      <c r="AA96" s="22"/>
      <c r="AB96" s="22"/>
      <c r="AC96" s="22">
        <v>0</v>
      </c>
      <c r="AD96" s="22"/>
      <c r="AE96" s="22"/>
      <c r="AF96" s="22"/>
      <c r="AG96" s="22"/>
      <c r="AH96" s="22"/>
      <c r="AI96" s="22">
        <v>0</v>
      </c>
      <c r="AJ96" s="22"/>
      <c r="AK96" s="22"/>
      <c r="AL96" s="22"/>
    </row>
    <row r="97" spans="1:38" x14ac:dyDescent="0.25">
      <c r="A97" s="22" t="s">
        <v>120</v>
      </c>
      <c r="B97" s="22" t="s">
        <v>292</v>
      </c>
      <c r="C97" s="22" t="s">
        <v>311</v>
      </c>
      <c r="D97" s="22" t="s">
        <v>312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12543</v>
      </c>
      <c r="T97" s="22">
        <v>12543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12543</v>
      </c>
      <c r="AI97" s="22">
        <v>12543</v>
      </c>
      <c r="AJ97" s="22">
        <v>0</v>
      </c>
      <c r="AK97" s="22">
        <v>0</v>
      </c>
      <c r="AL97" s="22">
        <v>0</v>
      </c>
    </row>
    <row r="98" spans="1:38" x14ac:dyDescent="0.25">
      <c r="A98" s="22" t="s">
        <v>120</v>
      </c>
      <c r="B98" s="22" t="s">
        <v>292</v>
      </c>
      <c r="C98" s="22" t="s">
        <v>313</v>
      </c>
      <c r="D98" s="22" t="s">
        <v>314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101455</v>
      </c>
      <c r="Q98" s="22">
        <v>0</v>
      </c>
      <c r="R98" s="22">
        <v>0</v>
      </c>
      <c r="S98" s="22">
        <v>0</v>
      </c>
      <c r="T98" s="22">
        <v>101455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101455</v>
      </c>
      <c r="AF98" s="22">
        <v>0</v>
      </c>
      <c r="AG98" s="22">
        <v>0</v>
      </c>
      <c r="AH98" s="22">
        <v>0</v>
      </c>
      <c r="AI98" s="22">
        <v>101455</v>
      </c>
      <c r="AJ98" s="22">
        <v>0</v>
      </c>
      <c r="AK98" s="22">
        <v>0</v>
      </c>
      <c r="AL98" s="22">
        <v>0</v>
      </c>
    </row>
    <row r="99" spans="1:38" x14ac:dyDescent="0.25">
      <c r="A99" s="22" t="s">
        <v>120</v>
      </c>
      <c r="B99" s="22" t="s">
        <v>292</v>
      </c>
      <c r="C99" s="22" t="s">
        <v>315</v>
      </c>
      <c r="D99" s="22" t="s">
        <v>316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</row>
    <row r="100" spans="1:38" x14ac:dyDescent="0.25">
      <c r="A100" s="22" t="s">
        <v>120</v>
      </c>
      <c r="B100" s="22" t="s">
        <v>292</v>
      </c>
      <c r="C100" s="22" t="s">
        <v>317</v>
      </c>
      <c r="D100" s="22" t="s">
        <v>318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18698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18698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</row>
    <row r="101" spans="1:38" x14ac:dyDescent="0.25">
      <c r="A101" s="22" t="s">
        <v>120</v>
      </c>
      <c r="B101" s="22" t="s">
        <v>292</v>
      </c>
      <c r="C101" s="22" t="s">
        <v>319</v>
      </c>
      <c r="D101" s="22" t="s">
        <v>320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</row>
    <row r="102" spans="1:38" x14ac:dyDescent="0.25">
      <c r="A102" s="22" t="s">
        <v>120</v>
      </c>
      <c r="B102" s="22" t="s">
        <v>292</v>
      </c>
      <c r="C102" s="22" t="s">
        <v>321</v>
      </c>
      <c r="D102" s="22" t="s">
        <v>322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30906</v>
      </c>
      <c r="Q102" s="22">
        <v>0</v>
      </c>
      <c r="R102" s="22">
        <v>0</v>
      </c>
      <c r="S102" s="22">
        <v>0</v>
      </c>
      <c r="T102" s="22">
        <v>30906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2206</v>
      </c>
      <c r="AF102" s="22">
        <v>0</v>
      </c>
      <c r="AG102" s="22">
        <v>0</v>
      </c>
      <c r="AH102" s="22">
        <v>0</v>
      </c>
      <c r="AI102" s="22">
        <v>2206</v>
      </c>
      <c r="AJ102" s="22">
        <v>0</v>
      </c>
      <c r="AK102" s="22">
        <v>0</v>
      </c>
      <c r="AL102" s="22">
        <v>0</v>
      </c>
    </row>
    <row r="103" spans="1:38" x14ac:dyDescent="0.25">
      <c r="A103" s="22" t="s">
        <v>120</v>
      </c>
      <c r="B103" s="22" t="s">
        <v>292</v>
      </c>
      <c r="C103" s="22" t="s">
        <v>323</v>
      </c>
      <c r="D103" s="22" t="s">
        <v>324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</row>
    <row r="104" spans="1:38" x14ac:dyDescent="0.25">
      <c r="A104" s="22" t="s">
        <v>120</v>
      </c>
      <c r="B104" s="22" t="s">
        <v>292</v>
      </c>
      <c r="C104" s="22" t="s">
        <v>325</v>
      </c>
      <c r="D104" s="22" t="s">
        <v>326</v>
      </c>
      <c r="E104" s="22"/>
      <c r="F104" s="22"/>
      <c r="G104" s="22"/>
      <c r="H104" s="22">
        <v>739264</v>
      </c>
      <c r="I104" s="22"/>
      <c r="J104" s="22"/>
      <c r="K104" s="22"/>
      <c r="L104" s="22"/>
      <c r="M104" s="22">
        <v>739264</v>
      </c>
      <c r="N104" s="22"/>
      <c r="O104" s="22">
        <v>43238</v>
      </c>
      <c r="P104" s="22">
        <v>241805</v>
      </c>
      <c r="Q104" s="22"/>
      <c r="R104" s="22">
        <v>14802</v>
      </c>
      <c r="S104" s="22">
        <v>36152</v>
      </c>
      <c r="T104" s="22">
        <v>1075261</v>
      </c>
      <c r="U104" s="22">
        <v>49873</v>
      </c>
      <c r="V104" s="22"/>
      <c r="W104" s="22">
        <v>98618</v>
      </c>
      <c r="X104" s="22">
        <v>164686</v>
      </c>
      <c r="Y104" s="22">
        <v>166687</v>
      </c>
      <c r="Z104" s="22"/>
      <c r="AA104" s="22"/>
      <c r="AB104" s="22"/>
      <c r="AC104" s="22">
        <v>479864</v>
      </c>
      <c r="AD104" s="22">
        <v>43238</v>
      </c>
      <c r="AE104" s="22">
        <v>225480</v>
      </c>
      <c r="AF104" s="22"/>
      <c r="AG104" s="22">
        <v>4934</v>
      </c>
      <c r="AH104" s="22">
        <v>36152</v>
      </c>
      <c r="AI104" s="22">
        <v>789668</v>
      </c>
      <c r="AJ104" s="22"/>
      <c r="AK104" s="22"/>
      <c r="AL104" s="22"/>
    </row>
    <row r="105" spans="1:38" x14ac:dyDescent="0.25">
      <c r="A105" s="22" t="s">
        <v>120</v>
      </c>
      <c r="B105" s="22" t="s">
        <v>292</v>
      </c>
      <c r="C105" s="22" t="s">
        <v>327</v>
      </c>
      <c r="D105" s="22" t="s">
        <v>328</v>
      </c>
      <c r="E105" s="22">
        <v>203435</v>
      </c>
      <c r="F105" s="22">
        <v>0</v>
      </c>
      <c r="G105" s="22">
        <v>23371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226806</v>
      </c>
      <c r="N105" s="22">
        <v>0</v>
      </c>
      <c r="O105" s="22">
        <v>41273</v>
      </c>
      <c r="P105" s="22">
        <v>76295</v>
      </c>
      <c r="Q105" s="22">
        <v>0</v>
      </c>
      <c r="R105" s="22">
        <v>0</v>
      </c>
      <c r="S105" s="22">
        <v>0</v>
      </c>
      <c r="T105" s="22">
        <v>344374</v>
      </c>
      <c r="U105" s="22">
        <v>203435</v>
      </c>
      <c r="V105" s="22">
        <v>0</v>
      </c>
      <c r="W105" s="22">
        <v>23304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226739</v>
      </c>
      <c r="AD105" s="22">
        <v>41273</v>
      </c>
      <c r="AE105" s="22">
        <v>47688</v>
      </c>
      <c r="AF105" s="22">
        <v>0</v>
      </c>
      <c r="AG105" s="22">
        <v>0</v>
      </c>
      <c r="AH105" s="22">
        <v>0</v>
      </c>
      <c r="AI105" s="22">
        <v>315700</v>
      </c>
      <c r="AJ105" s="22">
        <v>0</v>
      </c>
      <c r="AK105" s="22">
        <v>0</v>
      </c>
      <c r="AL105" s="22">
        <v>0</v>
      </c>
    </row>
    <row r="106" spans="1:38" x14ac:dyDescent="0.25">
      <c r="A106" s="22" t="s">
        <v>120</v>
      </c>
      <c r="B106" s="22" t="s">
        <v>292</v>
      </c>
      <c r="C106" s="22" t="s">
        <v>329</v>
      </c>
      <c r="D106" s="22" t="s">
        <v>330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31350</v>
      </c>
      <c r="T106" s="22">
        <v>31350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7073</v>
      </c>
      <c r="AI106" s="22">
        <v>7073</v>
      </c>
      <c r="AJ106" s="22">
        <v>0</v>
      </c>
      <c r="AK106" s="22">
        <v>0</v>
      </c>
      <c r="AL106" s="22">
        <v>0</v>
      </c>
    </row>
    <row r="107" spans="1:38" x14ac:dyDescent="0.25">
      <c r="A107" s="22" t="s">
        <v>120</v>
      </c>
      <c r="B107" s="22" t="s">
        <v>292</v>
      </c>
      <c r="C107" s="22" t="s">
        <v>331</v>
      </c>
      <c r="D107" s="22" t="s">
        <v>332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298582</v>
      </c>
      <c r="P107" s="22">
        <v>0</v>
      </c>
      <c r="Q107" s="22">
        <v>0</v>
      </c>
      <c r="R107" s="22">
        <v>0</v>
      </c>
      <c r="S107" s="22">
        <v>20000</v>
      </c>
      <c r="T107" s="22">
        <v>318582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136490</v>
      </c>
      <c r="AE107" s="22">
        <v>0</v>
      </c>
      <c r="AF107" s="22">
        <v>0</v>
      </c>
      <c r="AG107" s="22">
        <v>0</v>
      </c>
      <c r="AH107" s="22">
        <v>20000</v>
      </c>
      <c r="AI107" s="22">
        <v>156490</v>
      </c>
      <c r="AJ107" s="22">
        <v>0</v>
      </c>
      <c r="AK107" s="22">
        <v>0</v>
      </c>
      <c r="AL107" s="22">
        <v>0</v>
      </c>
    </row>
    <row r="108" spans="1:38" x14ac:dyDescent="0.25">
      <c r="A108" s="22" t="s">
        <v>120</v>
      </c>
      <c r="B108" s="22" t="s">
        <v>292</v>
      </c>
      <c r="C108" s="22" t="s">
        <v>333</v>
      </c>
      <c r="D108" s="22" t="s">
        <v>334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98081</v>
      </c>
      <c r="Q108" s="22">
        <v>0</v>
      </c>
      <c r="R108" s="22">
        <v>0</v>
      </c>
      <c r="S108" s="22">
        <v>0</v>
      </c>
      <c r="T108" s="22">
        <v>98081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8385</v>
      </c>
      <c r="AF108" s="22">
        <v>0</v>
      </c>
      <c r="AG108" s="22">
        <v>0</v>
      </c>
      <c r="AH108" s="22">
        <v>0</v>
      </c>
      <c r="AI108" s="22">
        <v>8385</v>
      </c>
      <c r="AJ108" s="22">
        <v>0</v>
      </c>
      <c r="AK108" s="22">
        <v>0</v>
      </c>
      <c r="AL108" s="22">
        <v>0</v>
      </c>
    </row>
    <row r="109" spans="1:38" x14ac:dyDescent="0.25">
      <c r="A109" s="22" t="s">
        <v>120</v>
      </c>
      <c r="B109" s="22" t="s">
        <v>292</v>
      </c>
      <c r="C109" s="22" t="s">
        <v>335</v>
      </c>
      <c r="D109" s="22" t="s">
        <v>336</v>
      </c>
      <c r="E109" s="22">
        <v>0</v>
      </c>
      <c r="F109" s="22">
        <v>0</v>
      </c>
      <c r="G109" s="22">
        <v>58455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58455</v>
      </c>
      <c r="N109" s="22">
        <v>0</v>
      </c>
      <c r="O109" s="22">
        <v>0</v>
      </c>
      <c r="P109" s="22">
        <v>22540</v>
      </c>
      <c r="Q109" s="22">
        <v>0</v>
      </c>
      <c r="R109" s="22">
        <v>0</v>
      </c>
      <c r="S109" s="22">
        <v>120545</v>
      </c>
      <c r="T109" s="22">
        <v>201540</v>
      </c>
      <c r="U109" s="22">
        <v>0</v>
      </c>
      <c r="V109" s="22">
        <v>0</v>
      </c>
      <c r="W109" s="22">
        <v>21375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21375</v>
      </c>
      <c r="AD109" s="22">
        <v>0</v>
      </c>
      <c r="AE109" s="22">
        <v>11359</v>
      </c>
      <c r="AF109" s="22">
        <v>0</v>
      </c>
      <c r="AG109" s="22">
        <v>0</v>
      </c>
      <c r="AH109" s="22">
        <v>107088</v>
      </c>
      <c r="AI109" s="22">
        <v>139822</v>
      </c>
      <c r="AJ109" s="22">
        <v>0</v>
      </c>
      <c r="AK109" s="22">
        <v>0</v>
      </c>
      <c r="AL109" s="22">
        <v>0</v>
      </c>
    </row>
    <row r="110" spans="1:38" x14ac:dyDescent="0.25">
      <c r="A110" s="22" t="s">
        <v>120</v>
      </c>
      <c r="B110" s="22" t="s">
        <v>292</v>
      </c>
      <c r="C110" s="22" t="s">
        <v>337</v>
      </c>
      <c r="D110" s="22" t="s">
        <v>338</v>
      </c>
      <c r="E110" s="22">
        <v>262094</v>
      </c>
      <c r="F110" s="22">
        <v>0</v>
      </c>
      <c r="G110" s="22">
        <v>46755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308849</v>
      </c>
      <c r="N110" s="22">
        <v>0</v>
      </c>
      <c r="O110" s="22">
        <v>29810</v>
      </c>
      <c r="P110" s="22">
        <v>13691</v>
      </c>
      <c r="Q110" s="22">
        <v>0</v>
      </c>
      <c r="R110" s="22">
        <v>0</v>
      </c>
      <c r="S110" s="22">
        <v>171838</v>
      </c>
      <c r="T110" s="22">
        <v>524188</v>
      </c>
      <c r="U110" s="22">
        <v>262094</v>
      </c>
      <c r="V110" s="22">
        <v>0</v>
      </c>
      <c r="W110" s="22">
        <v>31481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293575</v>
      </c>
      <c r="AD110" s="22">
        <v>29415</v>
      </c>
      <c r="AE110" s="22">
        <v>13691</v>
      </c>
      <c r="AF110" s="22">
        <v>0</v>
      </c>
      <c r="AG110" s="22">
        <v>0</v>
      </c>
      <c r="AH110" s="22">
        <v>167838</v>
      </c>
      <c r="AI110" s="22">
        <v>504519</v>
      </c>
      <c r="AJ110" s="22">
        <v>0</v>
      </c>
      <c r="AK110" s="22">
        <v>0</v>
      </c>
      <c r="AL110" s="22">
        <v>0</v>
      </c>
    </row>
    <row r="111" spans="1:38" x14ac:dyDescent="0.25">
      <c r="A111" s="22" t="s">
        <v>120</v>
      </c>
      <c r="B111" s="22" t="s">
        <v>292</v>
      </c>
      <c r="C111" s="22" t="s">
        <v>339</v>
      </c>
      <c r="D111" s="22" t="s">
        <v>340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</row>
    <row r="112" spans="1:38" x14ac:dyDescent="0.25">
      <c r="A112" s="22" t="s">
        <v>120</v>
      </c>
      <c r="B112" s="22" t="s">
        <v>292</v>
      </c>
      <c r="C112" s="22" t="s">
        <v>341</v>
      </c>
      <c r="D112" s="22" t="s">
        <v>342</v>
      </c>
      <c r="E112" s="22">
        <v>147355</v>
      </c>
      <c r="F112" s="22"/>
      <c r="G112" s="22">
        <v>73058</v>
      </c>
      <c r="H112" s="22"/>
      <c r="I112" s="22"/>
      <c r="J112" s="22"/>
      <c r="K112" s="22"/>
      <c r="L112" s="22"/>
      <c r="M112" s="22">
        <v>220413</v>
      </c>
      <c r="N112" s="22"/>
      <c r="O112" s="22"/>
      <c r="P112" s="22">
        <v>130113</v>
      </c>
      <c r="Q112" s="22"/>
      <c r="R112" s="22"/>
      <c r="S112" s="22">
        <v>30825</v>
      </c>
      <c r="T112" s="22">
        <v>381351</v>
      </c>
      <c r="U112" s="22">
        <v>97850</v>
      </c>
      <c r="V112" s="22"/>
      <c r="W112" s="22">
        <v>36308</v>
      </c>
      <c r="X112" s="22"/>
      <c r="Y112" s="22"/>
      <c r="Z112" s="22"/>
      <c r="AA112" s="22"/>
      <c r="AB112" s="22"/>
      <c r="AC112" s="22">
        <v>134158</v>
      </c>
      <c r="AD112" s="22"/>
      <c r="AE112" s="22">
        <v>104924</v>
      </c>
      <c r="AF112" s="22"/>
      <c r="AG112" s="22"/>
      <c r="AH112" s="22">
        <v>4625</v>
      </c>
      <c r="AI112" s="22">
        <v>243707</v>
      </c>
      <c r="AJ112" s="22"/>
      <c r="AK112" s="22"/>
      <c r="AL112" s="22"/>
    </row>
    <row r="113" spans="1:38" x14ac:dyDescent="0.25">
      <c r="A113" s="22" t="s">
        <v>120</v>
      </c>
      <c r="B113" s="22" t="s">
        <v>292</v>
      </c>
      <c r="C113" s="22" t="s">
        <v>343</v>
      </c>
      <c r="D113" s="22" t="s">
        <v>344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</row>
    <row r="114" spans="1:38" x14ac:dyDescent="0.25">
      <c r="A114" s="22" t="s">
        <v>120</v>
      </c>
      <c r="B114" s="22" t="s">
        <v>292</v>
      </c>
      <c r="C114" s="22" t="s">
        <v>345</v>
      </c>
      <c r="D114" s="22" t="s">
        <v>346</v>
      </c>
      <c r="E114" s="22">
        <v>33891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33891</v>
      </c>
      <c r="N114" s="22">
        <v>0</v>
      </c>
      <c r="O114" s="22">
        <v>0</v>
      </c>
      <c r="P114" s="22">
        <v>46123</v>
      </c>
      <c r="Q114" s="22">
        <v>0</v>
      </c>
      <c r="R114" s="22">
        <v>14056</v>
      </c>
      <c r="S114" s="22">
        <v>22500</v>
      </c>
      <c r="T114" s="22">
        <v>116570</v>
      </c>
      <c r="U114" s="22">
        <v>33891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33891</v>
      </c>
      <c r="AD114" s="22">
        <v>0</v>
      </c>
      <c r="AE114" s="22">
        <v>4228</v>
      </c>
      <c r="AF114" s="22">
        <v>0</v>
      </c>
      <c r="AG114" s="22">
        <v>14056</v>
      </c>
      <c r="AH114" s="22">
        <v>7500</v>
      </c>
      <c r="AI114" s="22">
        <v>59675</v>
      </c>
      <c r="AJ114" s="22">
        <v>0</v>
      </c>
      <c r="AK114" s="22">
        <v>0</v>
      </c>
      <c r="AL114" s="22">
        <v>0</v>
      </c>
    </row>
    <row r="115" spans="1:38" x14ac:dyDescent="0.25">
      <c r="A115" s="22" t="s">
        <v>120</v>
      </c>
      <c r="B115" s="22" t="s">
        <v>292</v>
      </c>
      <c r="C115" s="22" t="s">
        <v>347</v>
      </c>
      <c r="D115" s="22" t="s">
        <v>348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</row>
    <row r="116" spans="1:38" x14ac:dyDescent="0.25">
      <c r="A116" s="22" t="s">
        <v>120</v>
      </c>
      <c r="B116" s="22" t="s">
        <v>292</v>
      </c>
      <c r="C116" s="22" t="s">
        <v>349</v>
      </c>
      <c r="D116" s="22" t="s">
        <v>350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636282</v>
      </c>
      <c r="O116" s="22">
        <v>0</v>
      </c>
      <c r="P116" s="22">
        <v>61000</v>
      </c>
      <c r="Q116" s="22">
        <v>0</v>
      </c>
      <c r="R116" s="22">
        <v>0</v>
      </c>
      <c r="S116" s="22">
        <v>42670</v>
      </c>
      <c r="T116" s="22">
        <v>739952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61987</v>
      </c>
      <c r="AF116" s="22">
        <v>0</v>
      </c>
      <c r="AG116" s="22">
        <v>0</v>
      </c>
      <c r="AH116" s="22">
        <v>0</v>
      </c>
      <c r="AI116" s="22">
        <v>61987</v>
      </c>
      <c r="AJ116" s="22">
        <v>0</v>
      </c>
      <c r="AK116" s="22">
        <v>0</v>
      </c>
      <c r="AL116" s="22">
        <v>0</v>
      </c>
    </row>
    <row r="117" spans="1:38" x14ac:dyDescent="0.25">
      <c r="A117" s="22" t="s">
        <v>120</v>
      </c>
      <c r="B117" s="22" t="s">
        <v>292</v>
      </c>
      <c r="C117" s="22" t="s">
        <v>351</v>
      </c>
      <c r="D117" s="22" t="s">
        <v>352</v>
      </c>
      <c r="E117" s="22">
        <v>126659</v>
      </c>
      <c r="F117" s="22">
        <v>0</v>
      </c>
      <c r="G117" s="22">
        <v>11877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138536</v>
      </c>
      <c r="N117" s="22">
        <v>0</v>
      </c>
      <c r="O117" s="22">
        <v>0</v>
      </c>
      <c r="P117" s="22">
        <v>79536</v>
      </c>
      <c r="Q117" s="22">
        <v>2</v>
      </c>
      <c r="R117" s="22">
        <v>5000</v>
      </c>
      <c r="S117" s="22">
        <v>0</v>
      </c>
      <c r="T117" s="22">
        <v>223074</v>
      </c>
      <c r="U117" s="22">
        <v>80716</v>
      </c>
      <c r="V117" s="22">
        <v>0</v>
      </c>
      <c r="W117" s="22">
        <v>5067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85783</v>
      </c>
      <c r="AD117" s="22">
        <v>0</v>
      </c>
      <c r="AE117" s="22">
        <v>53024</v>
      </c>
      <c r="AF117" s="22">
        <v>0</v>
      </c>
      <c r="AG117" s="22">
        <v>1300</v>
      </c>
      <c r="AH117" s="22">
        <v>0</v>
      </c>
      <c r="AI117" s="22">
        <v>140107</v>
      </c>
      <c r="AJ117" s="22">
        <v>0</v>
      </c>
      <c r="AK117" s="22">
        <v>0</v>
      </c>
      <c r="AL117" s="22">
        <v>0</v>
      </c>
    </row>
    <row r="118" spans="1:38" x14ac:dyDescent="0.25">
      <c r="A118" s="22" t="s">
        <v>120</v>
      </c>
      <c r="B118" s="22" t="s">
        <v>292</v>
      </c>
      <c r="C118" s="22" t="s">
        <v>353</v>
      </c>
      <c r="D118" s="22" t="s">
        <v>354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</row>
    <row r="119" spans="1:38" x14ac:dyDescent="0.25">
      <c r="A119" s="22" t="s">
        <v>120</v>
      </c>
      <c r="B119" s="22" t="s">
        <v>292</v>
      </c>
      <c r="C119" s="22" t="s">
        <v>355</v>
      </c>
      <c r="D119" s="22" t="s">
        <v>356</v>
      </c>
      <c r="E119" s="22"/>
      <c r="F119" s="22"/>
      <c r="G119" s="22"/>
      <c r="H119" s="22"/>
      <c r="I119" s="22"/>
      <c r="J119" s="22"/>
      <c r="K119" s="22"/>
      <c r="L119" s="22"/>
      <c r="M119" s="22">
        <v>0</v>
      </c>
      <c r="N119" s="22"/>
      <c r="O119" s="22"/>
      <c r="P119" s="22">
        <v>411188</v>
      </c>
      <c r="Q119" s="22"/>
      <c r="R119" s="22"/>
      <c r="S119" s="22">
        <v>44365</v>
      </c>
      <c r="T119" s="22">
        <v>455553</v>
      </c>
      <c r="U119" s="22"/>
      <c r="V119" s="22"/>
      <c r="W119" s="22"/>
      <c r="X119" s="22"/>
      <c r="Y119" s="22"/>
      <c r="Z119" s="22"/>
      <c r="AA119" s="22"/>
      <c r="AB119" s="22"/>
      <c r="AC119" s="22">
        <v>0</v>
      </c>
      <c r="AD119" s="22"/>
      <c r="AE119" s="22">
        <v>395373</v>
      </c>
      <c r="AF119" s="22"/>
      <c r="AG119" s="22"/>
      <c r="AH119" s="22">
        <v>40492</v>
      </c>
      <c r="AI119" s="22">
        <v>435865</v>
      </c>
      <c r="AJ119" s="22"/>
      <c r="AK119" s="22"/>
      <c r="AL119" s="22"/>
    </row>
    <row r="120" spans="1:38" x14ac:dyDescent="0.25">
      <c r="A120" s="22" t="s">
        <v>120</v>
      </c>
      <c r="B120" s="22" t="s">
        <v>292</v>
      </c>
      <c r="C120" s="22" t="s">
        <v>357</v>
      </c>
      <c r="D120" s="22" t="s">
        <v>358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58300</v>
      </c>
      <c r="Q120" s="22">
        <v>0</v>
      </c>
      <c r="R120" s="22">
        <v>0</v>
      </c>
      <c r="S120" s="22">
        <v>67835</v>
      </c>
      <c r="T120" s="22">
        <v>126135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58300</v>
      </c>
      <c r="AF120" s="22">
        <v>0</v>
      </c>
      <c r="AG120" s="22">
        <v>0</v>
      </c>
      <c r="AH120" s="22">
        <v>67835</v>
      </c>
      <c r="AI120" s="22">
        <v>126135</v>
      </c>
      <c r="AJ120" s="22">
        <v>0</v>
      </c>
      <c r="AK120" s="22">
        <v>0</v>
      </c>
      <c r="AL120" s="22">
        <v>0</v>
      </c>
    </row>
    <row r="121" spans="1:38" x14ac:dyDescent="0.25">
      <c r="A121" s="22" t="s">
        <v>120</v>
      </c>
      <c r="B121" s="22" t="s">
        <v>292</v>
      </c>
      <c r="C121" s="22" t="s">
        <v>359</v>
      </c>
      <c r="D121" s="22" t="s">
        <v>360</v>
      </c>
      <c r="E121" s="22">
        <v>358179</v>
      </c>
      <c r="F121" s="22">
        <v>0</v>
      </c>
      <c r="G121" s="22">
        <v>354052</v>
      </c>
      <c r="H121" s="22">
        <v>3013</v>
      </c>
      <c r="I121" s="22">
        <v>0</v>
      </c>
      <c r="J121" s="22">
        <v>0</v>
      </c>
      <c r="K121" s="22">
        <v>0</v>
      </c>
      <c r="L121" s="22">
        <v>0</v>
      </c>
      <c r="M121" s="22">
        <v>715244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358535</v>
      </c>
      <c r="T121" s="22">
        <v>1073779</v>
      </c>
      <c r="U121" s="22">
        <v>258940</v>
      </c>
      <c r="V121" s="22">
        <v>0</v>
      </c>
      <c r="W121" s="22">
        <v>167791</v>
      </c>
      <c r="X121" s="22">
        <v>1443</v>
      </c>
      <c r="Y121" s="22">
        <v>0</v>
      </c>
      <c r="Z121" s="22">
        <v>0</v>
      </c>
      <c r="AA121" s="22">
        <v>0</v>
      </c>
      <c r="AB121" s="22">
        <v>0</v>
      </c>
      <c r="AC121" s="22">
        <v>428174</v>
      </c>
      <c r="AD121" s="22">
        <v>0</v>
      </c>
      <c r="AE121" s="22">
        <v>0</v>
      </c>
      <c r="AF121" s="22">
        <v>0</v>
      </c>
      <c r="AG121" s="22">
        <v>0</v>
      </c>
      <c r="AH121" s="22">
        <v>328572</v>
      </c>
      <c r="AI121" s="22">
        <v>756746</v>
      </c>
      <c r="AJ121" s="22">
        <v>0</v>
      </c>
      <c r="AK121" s="22">
        <v>0</v>
      </c>
      <c r="AL121" s="22">
        <v>0</v>
      </c>
    </row>
    <row r="122" spans="1:38" x14ac:dyDescent="0.25">
      <c r="A122" s="22" t="s">
        <v>120</v>
      </c>
      <c r="B122" s="22" t="s">
        <v>292</v>
      </c>
      <c r="C122" s="22" t="s">
        <v>361</v>
      </c>
      <c r="D122" s="22" t="s">
        <v>362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</row>
    <row r="123" spans="1:38" x14ac:dyDescent="0.25">
      <c r="A123" s="22" t="s">
        <v>120</v>
      </c>
      <c r="B123" s="22" t="s">
        <v>292</v>
      </c>
      <c r="C123" s="22" t="s">
        <v>363</v>
      </c>
      <c r="D123" s="22" t="s">
        <v>364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</row>
    <row r="124" spans="1:38" x14ac:dyDescent="0.25">
      <c r="A124" s="22" t="s">
        <v>120</v>
      </c>
      <c r="B124" s="22" t="s">
        <v>292</v>
      </c>
      <c r="C124" s="22" t="s">
        <v>365</v>
      </c>
      <c r="D124" s="22" t="s">
        <v>366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4517</v>
      </c>
      <c r="O124" s="22">
        <v>0</v>
      </c>
      <c r="P124" s="22">
        <v>34179</v>
      </c>
      <c r="Q124" s="22">
        <v>0</v>
      </c>
      <c r="R124" s="22">
        <v>0</v>
      </c>
      <c r="S124" s="22">
        <v>0</v>
      </c>
      <c r="T124" s="22">
        <v>38696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3418</v>
      </c>
      <c r="AF124" s="22">
        <v>0</v>
      </c>
      <c r="AG124" s="22">
        <v>0</v>
      </c>
      <c r="AH124" s="22">
        <v>0</v>
      </c>
      <c r="AI124" s="22">
        <v>3418</v>
      </c>
      <c r="AJ124" s="22">
        <v>0</v>
      </c>
      <c r="AK124" s="22">
        <v>0</v>
      </c>
      <c r="AL124" s="22">
        <v>0</v>
      </c>
    </row>
    <row r="125" spans="1:38" x14ac:dyDescent="0.25">
      <c r="A125" s="22" t="s">
        <v>120</v>
      </c>
      <c r="B125" s="22" t="s">
        <v>292</v>
      </c>
      <c r="C125" s="22" t="s">
        <v>367</v>
      </c>
      <c r="D125" s="22" t="s">
        <v>368</v>
      </c>
      <c r="E125" s="22">
        <v>243413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243413</v>
      </c>
      <c r="N125" s="22">
        <v>38173</v>
      </c>
      <c r="O125" s="22">
        <v>-38173</v>
      </c>
      <c r="P125" s="22">
        <v>33725</v>
      </c>
      <c r="Q125" s="22">
        <v>0</v>
      </c>
      <c r="R125" s="22">
        <v>1461</v>
      </c>
      <c r="S125" s="22">
        <v>0</v>
      </c>
      <c r="T125" s="22">
        <v>278599</v>
      </c>
      <c r="U125" s="22">
        <v>243413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243413</v>
      </c>
      <c r="AD125" s="22">
        <v>0</v>
      </c>
      <c r="AE125" s="22">
        <v>3373</v>
      </c>
      <c r="AF125" s="22">
        <v>0</v>
      </c>
      <c r="AG125" s="22">
        <v>1462</v>
      </c>
      <c r="AH125" s="22">
        <v>0</v>
      </c>
      <c r="AI125" s="22">
        <v>248248</v>
      </c>
      <c r="AJ125" s="22">
        <v>0</v>
      </c>
      <c r="AK125" s="22">
        <v>0</v>
      </c>
      <c r="AL125" s="22">
        <v>0</v>
      </c>
    </row>
    <row r="126" spans="1:38" x14ac:dyDescent="0.25">
      <c r="A126" s="22" t="s">
        <v>120</v>
      </c>
      <c r="B126" s="22" t="s">
        <v>292</v>
      </c>
      <c r="C126" s="22" t="s">
        <v>369</v>
      </c>
      <c r="D126" s="22" t="s">
        <v>370</v>
      </c>
      <c r="E126" s="22">
        <v>6103315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6103315</v>
      </c>
      <c r="N126" s="22">
        <v>0</v>
      </c>
      <c r="O126" s="22">
        <v>1151708</v>
      </c>
      <c r="P126" s="22">
        <v>1475632</v>
      </c>
      <c r="Q126" s="22">
        <v>0</v>
      </c>
      <c r="R126" s="22">
        <v>0</v>
      </c>
      <c r="S126" s="22">
        <v>595249</v>
      </c>
      <c r="T126" s="22">
        <v>9325904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</row>
    <row r="127" spans="1:38" x14ac:dyDescent="0.25">
      <c r="A127" s="22" t="s">
        <v>120</v>
      </c>
      <c r="B127" s="22" t="s">
        <v>292</v>
      </c>
      <c r="C127" s="22" t="s">
        <v>371</v>
      </c>
      <c r="D127" s="22" t="s">
        <v>372</v>
      </c>
      <c r="E127" s="22"/>
      <c r="F127" s="22"/>
      <c r="G127" s="22"/>
      <c r="H127" s="22"/>
      <c r="I127" s="22"/>
      <c r="J127" s="22"/>
      <c r="K127" s="22"/>
      <c r="L127" s="22"/>
      <c r="M127" s="22">
        <v>0</v>
      </c>
      <c r="N127" s="22">
        <v>462533</v>
      </c>
      <c r="O127" s="22"/>
      <c r="P127" s="22"/>
      <c r="Q127" s="22"/>
      <c r="R127" s="22"/>
      <c r="S127" s="22">
        <v>14780</v>
      </c>
      <c r="T127" s="22">
        <v>477313</v>
      </c>
      <c r="U127" s="22"/>
      <c r="V127" s="22"/>
      <c r="W127" s="22"/>
      <c r="X127" s="22"/>
      <c r="Y127" s="22"/>
      <c r="Z127" s="22"/>
      <c r="AA127" s="22"/>
      <c r="AB127" s="22"/>
      <c r="AC127" s="22">
        <v>0</v>
      </c>
      <c r="AD127" s="22"/>
      <c r="AE127" s="22"/>
      <c r="AF127" s="22"/>
      <c r="AG127" s="22"/>
      <c r="AH127" s="22">
        <v>14780</v>
      </c>
      <c r="AI127" s="22">
        <v>14780</v>
      </c>
      <c r="AJ127" s="22"/>
      <c r="AK127" s="22"/>
      <c r="AL127" s="22"/>
    </row>
    <row r="128" spans="1:38" x14ac:dyDescent="0.25">
      <c r="A128" s="22" t="s">
        <v>120</v>
      </c>
      <c r="B128" s="22" t="s">
        <v>292</v>
      </c>
      <c r="C128" s="22" t="s">
        <v>373</v>
      </c>
      <c r="D128" s="22" t="s">
        <v>374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</row>
    <row r="129" spans="1:38" x14ac:dyDescent="0.25">
      <c r="A129" s="22" t="s">
        <v>120</v>
      </c>
      <c r="B129" s="22" t="s">
        <v>292</v>
      </c>
      <c r="C129" s="22" t="s">
        <v>375</v>
      </c>
      <c r="D129" s="22" t="s">
        <v>376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62330</v>
      </c>
      <c r="T129" s="22">
        <v>62330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59376</v>
      </c>
      <c r="AI129" s="22">
        <v>59376</v>
      </c>
      <c r="AJ129" s="22">
        <v>0</v>
      </c>
      <c r="AK129" s="22">
        <v>0</v>
      </c>
      <c r="AL129" s="22">
        <v>0</v>
      </c>
    </row>
    <row r="130" spans="1:38" x14ac:dyDescent="0.25">
      <c r="A130" s="22" t="s">
        <v>120</v>
      </c>
      <c r="B130" s="22" t="s">
        <v>292</v>
      </c>
      <c r="C130" s="22" t="s">
        <v>377</v>
      </c>
      <c r="D130" s="22" t="s">
        <v>378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</row>
    <row r="131" spans="1:38" x14ac:dyDescent="0.25">
      <c r="A131" s="22" t="s">
        <v>120</v>
      </c>
      <c r="B131" s="22" t="s">
        <v>292</v>
      </c>
      <c r="C131" s="22" t="s">
        <v>379</v>
      </c>
      <c r="D131" s="22" t="s">
        <v>380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66700</v>
      </c>
      <c r="Q131" s="22">
        <v>0</v>
      </c>
      <c r="R131" s="22">
        <v>0</v>
      </c>
      <c r="S131" s="22">
        <v>0</v>
      </c>
      <c r="T131" s="22">
        <v>66700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66698</v>
      </c>
      <c r="AF131" s="22">
        <v>0</v>
      </c>
      <c r="AG131" s="22">
        <v>0</v>
      </c>
      <c r="AH131" s="22">
        <v>0</v>
      </c>
      <c r="AI131" s="22">
        <v>66698</v>
      </c>
      <c r="AJ131" s="22">
        <v>0</v>
      </c>
      <c r="AK131" s="22">
        <v>0</v>
      </c>
      <c r="AL131" s="22">
        <v>0</v>
      </c>
    </row>
    <row r="132" spans="1:38" x14ac:dyDescent="0.25">
      <c r="A132" s="22" t="s">
        <v>120</v>
      </c>
      <c r="B132" s="22" t="s">
        <v>292</v>
      </c>
      <c r="C132" s="22" t="s">
        <v>381</v>
      </c>
      <c r="D132" s="22" t="s">
        <v>382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</row>
    <row r="133" spans="1:38" x14ac:dyDescent="0.25">
      <c r="A133" s="22" t="s">
        <v>120</v>
      </c>
      <c r="B133" s="22" t="s">
        <v>292</v>
      </c>
      <c r="C133" s="22" t="s">
        <v>383</v>
      </c>
      <c r="D133" s="22" t="s">
        <v>384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2860270</v>
      </c>
      <c r="O133" s="22">
        <v>0</v>
      </c>
      <c r="P133" s="22">
        <v>312896</v>
      </c>
      <c r="Q133" s="22">
        <v>0</v>
      </c>
      <c r="R133" s="22">
        <v>0</v>
      </c>
      <c r="S133" s="22">
        <v>0</v>
      </c>
      <c r="T133" s="22">
        <v>3173166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277418</v>
      </c>
      <c r="AF133" s="22">
        <v>0</v>
      </c>
      <c r="AG133" s="22">
        <v>0</v>
      </c>
      <c r="AH133" s="22">
        <v>0</v>
      </c>
      <c r="AI133" s="22">
        <v>277418</v>
      </c>
      <c r="AJ133" s="22">
        <v>0</v>
      </c>
      <c r="AK133" s="22">
        <v>0</v>
      </c>
      <c r="AL133" s="22">
        <v>0</v>
      </c>
    </row>
    <row r="134" spans="1:38" x14ac:dyDescent="0.25">
      <c r="A134" s="22" t="s">
        <v>120</v>
      </c>
      <c r="B134" s="22" t="s">
        <v>292</v>
      </c>
      <c r="C134" s="22" t="s">
        <v>385</v>
      </c>
      <c r="D134" s="22" t="s">
        <v>386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113125</v>
      </c>
      <c r="R134" s="22">
        <v>0</v>
      </c>
      <c r="S134" s="22">
        <v>0</v>
      </c>
      <c r="T134" s="22">
        <v>113125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</row>
    <row r="135" spans="1:38" x14ac:dyDescent="0.25">
      <c r="A135" s="22" t="s">
        <v>120</v>
      </c>
      <c r="B135" s="22" t="s">
        <v>292</v>
      </c>
      <c r="C135" s="22" t="s">
        <v>387</v>
      </c>
      <c r="D135" s="22" t="s">
        <v>388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19801</v>
      </c>
      <c r="Q135" s="22">
        <v>0</v>
      </c>
      <c r="R135" s="22">
        <v>0</v>
      </c>
      <c r="S135" s="22">
        <v>0</v>
      </c>
      <c r="T135" s="22">
        <v>19801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12870</v>
      </c>
      <c r="AF135" s="22">
        <v>0</v>
      </c>
      <c r="AG135" s="22">
        <v>0</v>
      </c>
      <c r="AH135" s="22">
        <v>0</v>
      </c>
      <c r="AI135" s="22">
        <v>12870</v>
      </c>
      <c r="AJ135" s="22">
        <v>0</v>
      </c>
      <c r="AK135" s="22">
        <v>0</v>
      </c>
      <c r="AL135" s="22">
        <v>0</v>
      </c>
    </row>
    <row r="136" spans="1:38" x14ac:dyDescent="0.25">
      <c r="A136" s="22" t="s">
        <v>120</v>
      </c>
      <c r="B136" s="22" t="s">
        <v>292</v>
      </c>
      <c r="C136" s="22" t="s">
        <v>389</v>
      </c>
      <c r="D136" s="22" t="s">
        <v>390</v>
      </c>
      <c r="E136" s="22">
        <v>0</v>
      </c>
      <c r="F136" s="22">
        <v>0</v>
      </c>
      <c r="G136" s="22">
        <v>187360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187360</v>
      </c>
      <c r="N136" s="22">
        <v>11934257</v>
      </c>
      <c r="O136" s="22">
        <v>349749</v>
      </c>
      <c r="P136" s="22">
        <v>133583</v>
      </c>
      <c r="Q136" s="22">
        <v>0</v>
      </c>
      <c r="R136" s="22">
        <v>7986</v>
      </c>
      <c r="S136" s="22">
        <v>13357</v>
      </c>
      <c r="T136" s="22">
        <v>12626292</v>
      </c>
      <c r="U136" s="22">
        <v>0</v>
      </c>
      <c r="V136" s="22">
        <v>0</v>
      </c>
      <c r="W136" s="22">
        <v>187360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187360</v>
      </c>
      <c r="AD136" s="22">
        <v>149733</v>
      </c>
      <c r="AE136" s="22">
        <v>127547</v>
      </c>
      <c r="AF136" s="22">
        <v>0</v>
      </c>
      <c r="AG136" s="22">
        <v>7986</v>
      </c>
      <c r="AH136" s="22">
        <v>13357</v>
      </c>
      <c r="AI136" s="22">
        <v>485983</v>
      </c>
      <c r="AJ136" s="22">
        <v>0</v>
      </c>
      <c r="AK136" s="22">
        <v>0</v>
      </c>
      <c r="AL136" s="22">
        <v>0</v>
      </c>
    </row>
    <row r="137" spans="1:38" x14ac:dyDescent="0.25">
      <c r="A137" s="22" t="s">
        <v>120</v>
      </c>
      <c r="B137" s="22" t="s">
        <v>292</v>
      </c>
      <c r="C137" s="22" t="s">
        <v>391</v>
      </c>
      <c r="D137" s="22" t="s">
        <v>392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</row>
    <row r="138" spans="1:38" x14ac:dyDescent="0.25">
      <c r="A138" s="22" t="s">
        <v>120</v>
      </c>
      <c r="B138" s="22" t="s">
        <v>292</v>
      </c>
      <c r="C138" s="22" t="s">
        <v>393</v>
      </c>
      <c r="D138" s="22" t="s">
        <v>394</v>
      </c>
      <c r="E138" s="22"/>
      <c r="F138" s="22"/>
      <c r="G138" s="22"/>
      <c r="H138" s="22"/>
      <c r="I138" s="22"/>
      <c r="J138" s="22"/>
      <c r="K138" s="22"/>
      <c r="L138" s="22"/>
      <c r="M138" s="22">
        <v>0</v>
      </c>
      <c r="N138" s="22"/>
      <c r="O138" s="22"/>
      <c r="P138" s="22"/>
      <c r="Q138" s="22"/>
      <c r="R138" s="22"/>
      <c r="S138" s="22">
        <v>23500</v>
      </c>
      <c r="T138" s="22">
        <v>23500</v>
      </c>
      <c r="U138" s="22"/>
      <c r="V138" s="22"/>
      <c r="W138" s="22"/>
      <c r="X138" s="22"/>
      <c r="Y138" s="22"/>
      <c r="Z138" s="22"/>
      <c r="AA138" s="22"/>
      <c r="AB138" s="22"/>
      <c r="AC138" s="22">
        <v>0</v>
      </c>
      <c r="AD138" s="22"/>
      <c r="AE138" s="22"/>
      <c r="AF138" s="22"/>
      <c r="AG138" s="22"/>
      <c r="AH138" s="22">
        <v>11750</v>
      </c>
      <c r="AI138" s="22">
        <v>11750</v>
      </c>
      <c r="AJ138" s="22"/>
      <c r="AK138" s="22"/>
      <c r="AL138" s="22"/>
    </row>
    <row r="139" spans="1:38" x14ac:dyDescent="0.25">
      <c r="A139" s="22" t="s">
        <v>120</v>
      </c>
      <c r="B139" s="22" t="s">
        <v>292</v>
      </c>
      <c r="C139" s="22" t="s">
        <v>395</v>
      </c>
      <c r="D139" s="22" t="s">
        <v>396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</row>
    <row r="140" spans="1:38" x14ac:dyDescent="0.25">
      <c r="A140" s="22" t="s">
        <v>120</v>
      </c>
      <c r="B140" s="22" t="s">
        <v>292</v>
      </c>
      <c r="C140" s="22" t="s">
        <v>397</v>
      </c>
      <c r="D140" s="22" t="s">
        <v>398</v>
      </c>
      <c r="E140" s="22">
        <v>323561</v>
      </c>
      <c r="F140" s="22">
        <v>0</v>
      </c>
      <c r="G140" s="22">
        <v>96286</v>
      </c>
      <c r="H140" s="22">
        <v>0</v>
      </c>
      <c r="I140" s="22">
        <v>25584</v>
      </c>
      <c r="J140" s="22">
        <v>0</v>
      </c>
      <c r="K140" s="22">
        <v>0</v>
      </c>
      <c r="L140" s="22">
        <v>0</v>
      </c>
      <c r="M140" s="22">
        <v>445431</v>
      </c>
      <c r="N140" s="22">
        <v>1285037</v>
      </c>
      <c r="O140" s="22">
        <v>0</v>
      </c>
      <c r="P140" s="22">
        <v>26659</v>
      </c>
      <c r="Q140" s="22">
        <v>166020</v>
      </c>
      <c r="R140" s="22">
        <v>0</v>
      </c>
      <c r="S140" s="22">
        <v>62230</v>
      </c>
      <c r="T140" s="22">
        <v>1985377</v>
      </c>
      <c r="U140" s="22">
        <v>0</v>
      </c>
      <c r="V140" s="22">
        <v>0</v>
      </c>
      <c r="W140" s="22">
        <v>36423</v>
      </c>
      <c r="X140" s="22">
        <v>230602</v>
      </c>
      <c r="Y140" s="22">
        <v>9210</v>
      </c>
      <c r="Z140" s="22">
        <v>0</v>
      </c>
      <c r="AA140" s="22">
        <v>0</v>
      </c>
      <c r="AB140" s="22">
        <v>0</v>
      </c>
      <c r="AC140" s="22">
        <v>276235</v>
      </c>
      <c r="AD140" s="22">
        <v>0</v>
      </c>
      <c r="AE140" s="22">
        <v>26659</v>
      </c>
      <c r="AF140" s="22">
        <v>0</v>
      </c>
      <c r="AG140" s="22">
        <v>0</v>
      </c>
      <c r="AH140" s="22">
        <v>62230</v>
      </c>
      <c r="AI140" s="22">
        <v>365124</v>
      </c>
      <c r="AJ140" s="22">
        <v>0</v>
      </c>
      <c r="AK140" s="22">
        <v>0</v>
      </c>
      <c r="AL140" s="22">
        <v>0</v>
      </c>
    </row>
    <row r="141" spans="1:38" x14ac:dyDescent="0.25">
      <c r="A141" s="22" t="s">
        <v>120</v>
      </c>
      <c r="B141" s="22" t="s">
        <v>292</v>
      </c>
      <c r="C141" s="22" t="s">
        <v>399</v>
      </c>
      <c r="D141" s="22" t="s">
        <v>400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</row>
    <row r="142" spans="1:38" x14ac:dyDescent="0.25">
      <c r="A142" s="22" t="s">
        <v>120</v>
      </c>
      <c r="B142" s="22" t="s">
        <v>292</v>
      </c>
      <c r="C142" s="22" t="s">
        <v>401</v>
      </c>
      <c r="D142" s="22" t="s">
        <v>402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30000</v>
      </c>
      <c r="T142" s="22">
        <v>30000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30000</v>
      </c>
      <c r="AI142" s="22">
        <v>30000</v>
      </c>
      <c r="AJ142" s="22">
        <v>0</v>
      </c>
      <c r="AK142" s="22">
        <v>0</v>
      </c>
      <c r="AL142" s="22">
        <v>0</v>
      </c>
    </row>
    <row r="143" spans="1:38" x14ac:dyDescent="0.25">
      <c r="A143" s="22" t="s">
        <v>120</v>
      </c>
      <c r="B143" s="22" t="s">
        <v>292</v>
      </c>
      <c r="C143" s="22" t="s">
        <v>403</v>
      </c>
      <c r="D143" s="22" t="s">
        <v>404</v>
      </c>
      <c r="E143" s="22">
        <v>0</v>
      </c>
      <c r="F143" s="22">
        <v>0</v>
      </c>
      <c r="G143" s="22">
        <v>0</v>
      </c>
      <c r="H143" s="22">
        <v>19673</v>
      </c>
      <c r="I143" s="22">
        <v>0</v>
      </c>
      <c r="J143" s="22">
        <v>0</v>
      </c>
      <c r="K143" s="22">
        <v>0</v>
      </c>
      <c r="L143" s="22">
        <v>0</v>
      </c>
      <c r="M143" s="22">
        <v>19673</v>
      </c>
      <c r="N143" s="22">
        <v>0</v>
      </c>
      <c r="O143" s="22">
        <v>0</v>
      </c>
      <c r="P143" s="22">
        <v>246916</v>
      </c>
      <c r="Q143" s="22">
        <v>0</v>
      </c>
      <c r="R143" s="22">
        <v>0</v>
      </c>
      <c r="S143" s="22">
        <v>0</v>
      </c>
      <c r="T143" s="22">
        <v>266589</v>
      </c>
      <c r="U143" s="22">
        <v>0</v>
      </c>
      <c r="V143" s="22">
        <v>0</v>
      </c>
      <c r="W143" s="22">
        <v>0</v>
      </c>
      <c r="X143" s="22">
        <v>7606</v>
      </c>
      <c r="Y143" s="22">
        <v>0</v>
      </c>
      <c r="Z143" s="22">
        <v>0</v>
      </c>
      <c r="AA143" s="22">
        <v>0</v>
      </c>
      <c r="AB143" s="22">
        <v>0</v>
      </c>
      <c r="AC143" s="22">
        <v>7606</v>
      </c>
      <c r="AD143" s="22">
        <v>0</v>
      </c>
      <c r="AE143" s="22">
        <v>12346</v>
      </c>
      <c r="AF143" s="22">
        <v>0</v>
      </c>
      <c r="AG143" s="22">
        <v>0</v>
      </c>
      <c r="AH143" s="22">
        <v>0</v>
      </c>
      <c r="AI143" s="22">
        <v>19952</v>
      </c>
      <c r="AJ143" s="22">
        <v>0</v>
      </c>
      <c r="AK143" s="22">
        <v>0</v>
      </c>
      <c r="AL143" s="22">
        <v>0</v>
      </c>
    </row>
    <row r="144" spans="1:38" x14ac:dyDescent="0.25">
      <c r="A144" s="22" t="s">
        <v>120</v>
      </c>
      <c r="B144" s="22" t="s">
        <v>292</v>
      </c>
      <c r="C144" s="22" t="s">
        <v>405</v>
      </c>
      <c r="D144" s="22" t="s">
        <v>406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30011</v>
      </c>
      <c r="Q144" s="22">
        <v>0</v>
      </c>
      <c r="R144" s="22">
        <v>0</v>
      </c>
      <c r="S144" s="22">
        <v>0</v>
      </c>
      <c r="T144" s="22">
        <v>30011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2001</v>
      </c>
      <c r="AF144" s="22">
        <v>0</v>
      </c>
      <c r="AG144" s="22">
        <v>0</v>
      </c>
      <c r="AH144" s="22">
        <v>0</v>
      </c>
      <c r="AI144" s="22">
        <v>2001</v>
      </c>
      <c r="AJ144" s="22">
        <v>0</v>
      </c>
      <c r="AK144" s="22">
        <v>0</v>
      </c>
      <c r="AL144" s="22">
        <v>0</v>
      </c>
    </row>
    <row r="145" spans="1:38" x14ac:dyDescent="0.25">
      <c r="A145" s="22" t="s">
        <v>120</v>
      </c>
      <c r="B145" s="22" t="s">
        <v>292</v>
      </c>
      <c r="C145" s="22" t="s">
        <v>407</v>
      </c>
      <c r="D145" s="22" t="s">
        <v>408</v>
      </c>
      <c r="E145" s="22">
        <v>5366</v>
      </c>
      <c r="F145" s="22">
        <v>0</v>
      </c>
      <c r="G145" s="22">
        <v>5842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11208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82378</v>
      </c>
      <c r="T145" s="22">
        <v>93586</v>
      </c>
      <c r="U145" s="22">
        <v>5366</v>
      </c>
      <c r="V145" s="22">
        <v>0</v>
      </c>
      <c r="W145" s="22">
        <v>5842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11208</v>
      </c>
      <c r="AD145" s="22">
        <v>0</v>
      </c>
      <c r="AE145" s="22">
        <v>0</v>
      </c>
      <c r="AF145" s="22">
        <v>0</v>
      </c>
      <c r="AG145" s="22">
        <v>0</v>
      </c>
      <c r="AH145" s="22">
        <v>67018</v>
      </c>
      <c r="AI145" s="22">
        <v>78226</v>
      </c>
      <c r="AJ145" s="22">
        <v>0</v>
      </c>
      <c r="AK145" s="22">
        <v>0</v>
      </c>
      <c r="AL145" s="22">
        <v>0</v>
      </c>
    </row>
    <row r="146" spans="1:38" x14ac:dyDescent="0.25">
      <c r="A146" s="22" t="s">
        <v>120</v>
      </c>
      <c r="B146" s="22" t="s">
        <v>292</v>
      </c>
      <c r="C146" s="22" t="s">
        <v>409</v>
      </c>
      <c r="D146" s="22" t="s">
        <v>410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15167</v>
      </c>
      <c r="Q146" s="22">
        <v>0</v>
      </c>
      <c r="R146" s="22">
        <v>0</v>
      </c>
      <c r="S146" s="22">
        <v>0</v>
      </c>
      <c r="T146" s="22">
        <v>15167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3467</v>
      </c>
      <c r="AF146" s="22">
        <v>0</v>
      </c>
      <c r="AG146" s="22">
        <v>0</v>
      </c>
      <c r="AH146" s="22">
        <v>0</v>
      </c>
      <c r="AI146" s="22">
        <v>3467</v>
      </c>
      <c r="AJ146" s="22">
        <v>0</v>
      </c>
      <c r="AK146" s="22">
        <v>0</v>
      </c>
      <c r="AL146" s="22">
        <v>0</v>
      </c>
    </row>
    <row r="147" spans="1:38" x14ac:dyDescent="0.25">
      <c r="A147" s="22" t="s">
        <v>120</v>
      </c>
      <c r="B147" s="22" t="s">
        <v>292</v>
      </c>
      <c r="C147" s="22" t="s">
        <v>411</v>
      </c>
      <c r="D147" s="22" t="s">
        <v>412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224050</v>
      </c>
      <c r="T147" s="22">
        <v>224050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23553</v>
      </c>
      <c r="AI147" s="22">
        <v>23553</v>
      </c>
      <c r="AJ147" s="22">
        <v>0</v>
      </c>
      <c r="AK147" s="22">
        <v>0</v>
      </c>
      <c r="AL147" s="22">
        <v>0</v>
      </c>
    </row>
    <row r="148" spans="1:38" x14ac:dyDescent="0.25">
      <c r="A148" s="22" t="s">
        <v>120</v>
      </c>
      <c r="B148" s="22" t="s">
        <v>292</v>
      </c>
      <c r="C148" s="22" t="s">
        <v>413</v>
      </c>
      <c r="D148" s="22" t="s">
        <v>414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55000</v>
      </c>
      <c r="Q148" s="22">
        <v>0</v>
      </c>
      <c r="R148" s="22">
        <v>0</v>
      </c>
      <c r="S148" s="22">
        <v>0</v>
      </c>
      <c r="T148" s="22">
        <v>55000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55000</v>
      </c>
      <c r="AF148" s="22">
        <v>0</v>
      </c>
      <c r="AG148" s="22">
        <v>0</v>
      </c>
      <c r="AH148" s="22">
        <v>0</v>
      </c>
      <c r="AI148" s="22">
        <v>55000</v>
      </c>
      <c r="AJ148" s="22">
        <v>0</v>
      </c>
      <c r="AK148" s="22">
        <v>0</v>
      </c>
      <c r="AL148" s="22">
        <v>0</v>
      </c>
    </row>
    <row r="149" spans="1:38" x14ac:dyDescent="0.25">
      <c r="A149" s="22" t="s">
        <v>120</v>
      </c>
      <c r="B149" s="22" t="s">
        <v>292</v>
      </c>
      <c r="C149" s="22" t="s">
        <v>415</v>
      </c>
      <c r="D149" s="22" t="s">
        <v>416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26806</v>
      </c>
      <c r="P149" s="22">
        <v>39766</v>
      </c>
      <c r="Q149" s="22">
        <v>0</v>
      </c>
      <c r="R149" s="22">
        <v>0</v>
      </c>
      <c r="S149" s="22">
        <v>16709</v>
      </c>
      <c r="T149" s="22">
        <v>83281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9650</v>
      </c>
      <c r="AE149" s="22">
        <v>33988</v>
      </c>
      <c r="AF149" s="22">
        <v>0</v>
      </c>
      <c r="AG149" s="22">
        <v>0</v>
      </c>
      <c r="AH149" s="22">
        <v>16709</v>
      </c>
      <c r="AI149" s="22">
        <v>60347</v>
      </c>
      <c r="AJ149" s="22">
        <v>0</v>
      </c>
      <c r="AK149" s="22">
        <v>0</v>
      </c>
      <c r="AL149" s="22">
        <v>0</v>
      </c>
    </row>
    <row r="150" spans="1:38" x14ac:dyDescent="0.25">
      <c r="A150" s="22" t="s">
        <v>120</v>
      </c>
      <c r="B150" s="22" t="s">
        <v>292</v>
      </c>
      <c r="C150" s="22" t="s">
        <v>417</v>
      </c>
      <c r="D150" s="22" t="s">
        <v>418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</row>
    <row r="151" spans="1:38" x14ac:dyDescent="0.25">
      <c r="A151" s="22" t="s">
        <v>120</v>
      </c>
      <c r="B151" s="22" t="s">
        <v>292</v>
      </c>
      <c r="C151" s="22" t="s">
        <v>419</v>
      </c>
      <c r="D151" s="22" t="s">
        <v>420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</row>
    <row r="152" spans="1:38" x14ac:dyDescent="0.25">
      <c r="A152" s="22" t="s">
        <v>120</v>
      </c>
      <c r="B152" s="22" t="s">
        <v>292</v>
      </c>
      <c r="C152" s="22" t="s">
        <v>421</v>
      </c>
      <c r="D152" s="22" t="s">
        <v>422</v>
      </c>
      <c r="E152" s="22"/>
      <c r="F152" s="22"/>
      <c r="G152" s="22"/>
      <c r="H152" s="22"/>
      <c r="I152" s="22"/>
      <c r="J152" s="22"/>
      <c r="K152" s="22"/>
      <c r="L152" s="22"/>
      <c r="M152" s="22">
        <v>0</v>
      </c>
      <c r="N152" s="22"/>
      <c r="O152" s="22"/>
      <c r="P152" s="22"/>
      <c r="Q152" s="22"/>
      <c r="R152" s="22"/>
      <c r="S152" s="22">
        <v>187616</v>
      </c>
      <c r="T152" s="22">
        <v>187616</v>
      </c>
      <c r="U152" s="22"/>
      <c r="V152" s="22"/>
      <c r="W152" s="22"/>
      <c r="X152" s="22"/>
      <c r="Y152" s="22"/>
      <c r="Z152" s="22"/>
      <c r="AA152" s="22"/>
      <c r="AB152" s="22"/>
      <c r="AC152" s="22">
        <v>0</v>
      </c>
      <c r="AD152" s="22"/>
      <c r="AE152" s="22"/>
      <c r="AF152" s="22"/>
      <c r="AG152" s="22"/>
      <c r="AH152" s="22">
        <v>178135</v>
      </c>
      <c r="AI152" s="22">
        <v>178135</v>
      </c>
      <c r="AJ152" s="22"/>
      <c r="AK152" s="22"/>
      <c r="AL152" s="22"/>
    </row>
    <row r="153" spans="1:38" x14ac:dyDescent="0.25">
      <c r="A153" s="22" t="s">
        <v>120</v>
      </c>
      <c r="B153" s="22" t="s">
        <v>292</v>
      </c>
      <c r="C153" s="22" t="s">
        <v>423</v>
      </c>
      <c r="D153" s="22" t="s">
        <v>424</v>
      </c>
      <c r="E153" s="22"/>
      <c r="F153" s="22"/>
      <c r="G153" s="22"/>
      <c r="H153" s="22"/>
      <c r="I153" s="22"/>
      <c r="J153" s="22"/>
      <c r="K153" s="22"/>
      <c r="L153" s="22"/>
      <c r="M153" s="22">
        <v>0</v>
      </c>
      <c r="N153" s="22"/>
      <c r="O153" s="22">
        <v>1534</v>
      </c>
      <c r="P153" s="22">
        <v>176804</v>
      </c>
      <c r="Q153" s="22"/>
      <c r="R153" s="22"/>
      <c r="S153" s="22"/>
      <c r="T153" s="22">
        <v>178338</v>
      </c>
      <c r="U153" s="22"/>
      <c r="V153" s="22"/>
      <c r="W153" s="22"/>
      <c r="X153" s="22"/>
      <c r="Y153" s="22"/>
      <c r="Z153" s="22"/>
      <c r="AA153" s="22"/>
      <c r="AB153" s="22"/>
      <c r="AC153" s="22">
        <v>0</v>
      </c>
      <c r="AD153" s="22">
        <v>1534</v>
      </c>
      <c r="AE153" s="22">
        <v>116698</v>
      </c>
      <c r="AF153" s="22"/>
      <c r="AG153" s="22"/>
      <c r="AH153" s="22"/>
      <c r="AI153" s="22">
        <v>118232</v>
      </c>
      <c r="AJ153" s="22"/>
      <c r="AK153" s="22"/>
      <c r="AL153" s="22"/>
    </row>
    <row r="154" spans="1:38" x14ac:dyDescent="0.25">
      <c r="A154" s="22" t="s">
        <v>120</v>
      </c>
      <c r="B154" s="22" t="s">
        <v>292</v>
      </c>
      <c r="C154" s="22" t="s">
        <v>425</v>
      </c>
      <c r="D154" s="22" t="s">
        <v>426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</row>
    <row r="155" spans="1:38" x14ac:dyDescent="0.25">
      <c r="A155" s="22" t="s">
        <v>120</v>
      </c>
      <c r="B155" s="22" t="s">
        <v>292</v>
      </c>
      <c r="C155" s="22" t="s">
        <v>427</v>
      </c>
      <c r="D155" s="22" t="s">
        <v>428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</row>
    <row r="156" spans="1:38" x14ac:dyDescent="0.25">
      <c r="A156" s="22" t="s">
        <v>120</v>
      </c>
      <c r="B156" s="22" t="s">
        <v>292</v>
      </c>
      <c r="C156" s="22" t="s">
        <v>429</v>
      </c>
      <c r="D156" s="22" t="s">
        <v>430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32026</v>
      </c>
      <c r="T156" s="22">
        <v>32026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3203</v>
      </c>
      <c r="AI156" s="22">
        <v>3203</v>
      </c>
      <c r="AJ156" s="22">
        <v>0</v>
      </c>
      <c r="AK156" s="22">
        <v>0</v>
      </c>
      <c r="AL156" s="22">
        <v>0</v>
      </c>
    </row>
    <row r="157" spans="1:38" x14ac:dyDescent="0.25">
      <c r="A157" s="22" t="s">
        <v>120</v>
      </c>
      <c r="B157" s="22" t="s">
        <v>292</v>
      </c>
      <c r="C157" s="22" t="s">
        <v>431</v>
      </c>
      <c r="D157" s="22" t="s">
        <v>432</v>
      </c>
      <c r="E157" s="22">
        <v>0</v>
      </c>
      <c r="F157" s="22">
        <v>0</v>
      </c>
      <c r="G157" s="22">
        <v>0</v>
      </c>
      <c r="H157" s="22">
        <v>2796682</v>
      </c>
      <c r="I157" s="22">
        <v>0</v>
      </c>
      <c r="J157" s="22">
        <v>0</v>
      </c>
      <c r="K157" s="22">
        <v>0</v>
      </c>
      <c r="L157" s="22">
        <v>0</v>
      </c>
      <c r="M157" s="22">
        <v>2796682</v>
      </c>
      <c r="N157" s="22">
        <v>0</v>
      </c>
      <c r="O157" s="22">
        <v>0</v>
      </c>
      <c r="P157" s="22">
        <v>30824</v>
      </c>
      <c r="Q157" s="22">
        <v>28362</v>
      </c>
      <c r="R157" s="22">
        <v>0</v>
      </c>
      <c r="S157" s="22">
        <v>18646</v>
      </c>
      <c r="T157" s="22">
        <v>2874514</v>
      </c>
      <c r="U157" s="22">
        <v>0</v>
      </c>
      <c r="V157" s="22">
        <v>0</v>
      </c>
      <c r="W157" s="22">
        <v>0</v>
      </c>
      <c r="X157" s="22">
        <v>2490759</v>
      </c>
      <c r="Y157" s="22">
        <v>0</v>
      </c>
      <c r="Z157" s="22">
        <v>0</v>
      </c>
      <c r="AA157" s="22">
        <v>0</v>
      </c>
      <c r="AB157" s="22">
        <v>0</v>
      </c>
      <c r="AC157" s="22">
        <v>2490759</v>
      </c>
      <c r="AD157" s="22">
        <v>0</v>
      </c>
      <c r="AE157" s="22">
        <v>4681</v>
      </c>
      <c r="AF157" s="22">
        <v>0</v>
      </c>
      <c r="AG157" s="22">
        <v>0</v>
      </c>
      <c r="AH157" s="22">
        <v>13674</v>
      </c>
      <c r="AI157" s="22">
        <v>2509114</v>
      </c>
      <c r="AJ157" s="22">
        <v>0</v>
      </c>
      <c r="AK157" s="22">
        <v>0</v>
      </c>
      <c r="AL157" s="22">
        <v>0</v>
      </c>
    </row>
    <row r="158" spans="1:38" x14ac:dyDescent="0.25">
      <c r="A158" s="22" t="s">
        <v>120</v>
      </c>
      <c r="B158" s="22" t="s">
        <v>292</v>
      </c>
      <c r="C158" s="22" t="s">
        <v>433</v>
      </c>
      <c r="D158" s="22" t="s">
        <v>434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</row>
    <row r="159" spans="1:38" x14ac:dyDescent="0.25">
      <c r="A159" s="22" t="s">
        <v>120</v>
      </c>
      <c r="B159" s="22" t="s">
        <v>292</v>
      </c>
      <c r="C159" s="22" t="s">
        <v>435</v>
      </c>
      <c r="D159" s="22" t="s">
        <v>436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2123</v>
      </c>
      <c r="P159" s="22">
        <v>32903</v>
      </c>
      <c r="Q159" s="22">
        <v>0</v>
      </c>
      <c r="R159" s="22">
        <v>0</v>
      </c>
      <c r="S159" s="22">
        <v>12750</v>
      </c>
      <c r="T159" s="22">
        <v>47776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964</v>
      </c>
      <c r="AE159" s="22">
        <v>32903</v>
      </c>
      <c r="AF159" s="22">
        <v>0</v>
      </c>
      <c r="AG159" s="22">
        <v>0</v>
      </c>
      <c r="AH159" s="22">
        <v>12750</v>
      </c>
      <c r="AI159" s="22">
        <v>46617</v>
      </c>
      <c r="AJ159" s="22">
        <v>0</v>
      </c>
      <c r="AK159" s="22">
        <v>0</v>
      </c>
      <c r="AL159" s="22">
        <v>0</v>
      </c>
    </row>
    <row r="160" spans="1:38" x14ac:dyDescent="0.25">
      <c r="A160" s="22" t="s">
        <v>120</v>
      </c>
      <c r="B160" s="22" t="s">
        <v>292</v>
      </c>
      <c r="C160" s="22" t="s">
        <v>437</v>
      </c>
      <c r="D160" s="22" t="s">
        <v>438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36874</v>
      </c>
      <c r="Q160" s="22">
        <v>0</v>
      </c>
      <c r="R160" s="22">
        <v>0</v>
      </c>
      <c r="S160" s="22">
        <v>0</v>
      </c>
      <c r="T160" s="22">
        <v>36874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</row>
    <row r="161" spans="1:38" x14ac:dyDescent="0.25">
      <c r="A161" s="22" t="s">
        <v>120</v>
      </c>
      <c r="B161" s="22" t="s">
        <v>292</v>
      </c>
      <c r="C161" s="22" t="s">
        <v>439</v>
      </c>
      <c r="D161" s="22" t="s">
        <v>440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30000</v>
      </c>
      <c r="Q161" s="22">
        <v>0</v>
      </c>
      <c r="R161" s="22">
        <v>0</v>
      </c>
      <c r="S161" s="22">
        <v>0</v>
      </c>
      <c r="T161" s="22">
        <v>30000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6000</v>
      </c>
      <c r="AF161" s="22">
        <v>0</v>
      </c>
      <c r="AG161" s="22">
        <v>0</v>
      </c>
      <c r="AH161" s="22">
        <v>0</v>
      </c>
      <c r="AI161" s="22">
        <v>6000</v>
      </c>
      <c r="AJ161" s="22">
        <v>0</v>
      </c>
      <c r="AK161" s="22">
        <v>0</v>
      </c>
      <c r="AL161" s="22">
        <v>0</v>
      </c>
    </row>
    <row r="162" spans="1:38" x14ac:dyDescent="0.25">
      <c r="A162" s="22" t="s">
        <v>120</v>
      </c>
      <c r="B162" s="22" t="s">
        <v>292</v>
      </c>
      <c r="C162" s="22" t="s">
        <v>441</v>
      </c>
      <c r="D162" s="22" t="s">
        <v>442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271561</v>
      </c>
      <c r="T162" s="22">
        <v>271561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247061</v>
      </c>
      <c r="AI162" s="22">
        <v>247061</v>
      </c>
      <c r="AJ162" s="22">
        <v>0</v>
      </c>
      <c r="AK162" s="22">
        <v>0</v>
      </c>
      <c r="AL162" s="22">
        <v>0</v>
      </c>
    </row>
    <row r="163" spans="1:38" x14ac:dyDescent="0.25">
      <c r="A163" s="22" t="s">
        <v>120</v>
      </c>
      <c r="B163" s="22" t="s">
        <v>292</v>
      </c>
      <c r="C163" s="22" t="s">
        <v>443</v>
      </c>
      <c r="D163" s="22" t="s">
        <v>444</v>
      </c>
      <c r="E163" s="22">
        <v>119331</v>
      </c>
      <c r="F163" s="22">
        <v>0</v>
      </c>
      <c r="G163" s="22">
        <v>10697</v>
      </c>
      <c r="H163" s="22">
        <v>13079</v>
      </c>
      <c r="I163" s="22">
        <v>0</v>
      </c>
      <c r="J163" s="22">
        <v>0</v>
      </c>
      <c r="K163" s="22">
        <v>0</v>
      </c>
      <c r="L163" s="22">
        <v>0</v>
      </c>
      <c r="M163" s="22">
        <v>143107</v>
      </c>
      <c r="N163" s="22">
        <v>0</v>
      </c>
      <c r="O163" s="22">
        <v>0</v>
      </c>
      <c r="P163" s="22">
        <v>122803</v>
      </c>
      <c r="Q163" s="22">
        <v>101</v>
      </c>
      <c r="R163" s="22">
        <v>0</v>
      </c>
      <c r="S163" s="22">
        <v>3500</v>
      </c>
      <c r="T163" s="22">
        <v>269511</v>
      </c>
      <c r="U163" s="22">
        <v>83289</v>
      </c>
      <c r="V163" s="22">
        <v>0</v>
      </c>
      <c r="W163" s="22">
        <v>3393</v>
      </c>
      <c r="X163" s="22">
        <v>8503</v>
      </c>
      <c r="Y163" s="22">
        <v>0</v>
      </c>
      <c r="Z163" s="22">
        <v>0</v>
      </c>
      <c r="AA163" s="22">
        <v>0</v>
      </c>
      <c r="AB163" s="22">
        <v>0</v>
      </c>
      <c r="AC163" s="22">
        <v>95185</v>
      </c>
      <c r="AD163" s="22">
        <v>0</v>
      </c>
      <c r="AE163" s="22">
        <v>66481</v>
      </c>
      <c r="AF163" s="22">
        <v>0</v>
      </c>
      <c r="AG163" s="22">
        <v>0</v>
      </c>
      <c r="AH163" s="22">
        <v>700</v>
      </c>
      <c r="AI163" s="22">
        <v>162366</v>
      </c>
      <c r="AJ163" s="22">
        <v>0</v>
      </c>
      <c r="AK163" s="22">
        <v>0</v>
      </c>
      <c r="AL163" s="22">
        <v>0</v>
      </c>
    </row>
    <row r="164" spans="1:38" x14ac:dyDescent="0.25">
      <c r="A164" s="22" t="s">
        <v>120</v>
      </c>
      <c r="B164" s="22" t="s">
        <v>292</v>
      </c>
      <c r="C164" s="22" t="s">
        <v>445</v>
      </c>
      <c r="D164" s="22" t="s">
        <v>446</v>
      </c>
      <c r="E164" s="22">
        <v>48130</v>
      </c>
      <c r="F164" s="22">
        <v>0</v>
      </c>
      <c r="G164" s="22">
        <v>47079</v>
      </c>
      <c r="H164" s="22">
        <v>15741</v>
      </c>
      <c r="I164" s="22">
        <v>3939</v>
      </c>
      <c r="J164" s="22">
        <v>0</v>
      </c>
      <c r="K164" s="22">
        <v>0</v>
      </c>
      <c r="L164" s="22">
        <v>0</v>
      </c>
      <c r="M164" s="22">
        <v>114889</v>
      </c>
      <c r="N164" s="22">
        <v>3084257</v>
      </c>
      <c r="O164" s="22">
        <v>0</v>
      </c>
      <c r="P164" s="22">
        <v>184088</v>
      </c>
      <c r="Q164" s="22">
        <v>0</v>
      </c>
      <c r="R164" s="22">
        <v>0</v>
      </c>
      <c r="S164" s="22">
        <v>42669</v>
      </c>
      <c r="T164" s="22">
        <v>3425903</v>
      </c>
      <c r="U164" s="22">
        <v>59742</v>
      </c>
      <c r="V164" s="22">
        <v>0</v>
      </c>
      <c r="W164" s="22">
        <v>316</v>
      </c>
      <c r="X164" s="22">
        <v>105</v>
      </c>
      <c r="Y164" s="22">
        <v>26</v>
      </c>
      <c r="Z164" s="22">
        <v>0</v>
      </c>
      <c r="AA164" s="22">
        <v>0</v>
      </c>
      <c r="AB164" s="22">
        <v>0</v>
      </c>
      <c r="AC164" s="22">
        <v>60189</v>
      </c>
      <c r="AD164" s="22">
        <v>0</v>
      </c>
      <c r="AE164" s="22">
        <v>138516</v>
      </c>
      <c r="AF164" s="22">
        <v>0</v>
      </c>
      <c r="AG164" s="22">
        <v>0</v>
      </c>
      <c r="AH164" s="22">
        <v>32428</v>
      </c>
      <c r="AI164" s="22">
        <v>231133</v>
      </c>
      <c r="AJ164" s="22">
        <v>0</v>
      </c>
      <c r="AK164" s="22">
        <v>0</v>
      </c>
      <c r="AL164" s="22">
        <v>0</v>
      </c>
    </row>
    <row r="165" spans="1:38" x14ac:dyDescent="0.25">
      <c r="A165" s="22" t="s">
        <v>120</v>
      </c>
      <c r="B165" s="22" t="s">
        <v>292</v>
      </c>
      <c r="C165" s="22" t="s">
        <v>447</v>
      </c>
      <c r="D165" s="22" t="s">
        <v>448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</row>
    <row r="166" spans="1:38" x14ac:dyDescent="0.25">
      <c r="A166" s="22" t="s">
        <v>120</v>
      </c>
      <c r="B166" s="22" t="s">
        <v>292</v>
      </c>
      <c r="C166" s="22" t="s">
        <v>449</v>
      </c>
      <c r="D166" s="22" t="s">
        <v>450</v>
      </c>
      <c r="E166" s="22">
        <v>0</v>
      </c>
      <c r="F166" s="22">
        <v>0</v>
      </c>
      <c r="G166" s="22">
        <v>0</v>
      </c>
      <c r="H166" s="22">
        <v>337824</v>
      </c>
      <c r="I166" s="22">
        <v>0</v>
      </c>
      <c r="J166" s="22">
        <v>0</v>
      </c>
      <c r="K166" s="22">
        <v>0</v>
      </c>
      <c r="L166" s="22">
        <v>0</v>
      </c>
      <c r="M166" s="22">
        <v>337824</v>
      </c>
      <c r="N166" s="22">
        <v>0</v>
      </c>
      <c r="O166" s="22">
        <v>0</v>
      </c>
      <c r="P166" s="22">
        <v>20592</v>
      </c>
      <c r="Q166" s="22">
        <v>0</v>
      </c>
      <c r="R166" s="22">
        <v>0</v>
      </c>
      <c r="S166" s="22">
        <v>49000</v>
      </c>
      <c r="T166" s="22">
        <v>407416</v>
      </c>
      <c r="U166" s="22">
        <v>0</v>
      </c>
      <c r="V166" s="22">
        <v>0</v>
      </c>
      <c r="W166" s="22">
        <v>0</v>
      </c>
      <c r="X166" s="22">
        <v>219349</v>
      </c>
      <c r="Y166" s="22">
        <v>0</v>
      </c>
      <c r="Z166" s="22">
        <v>0</v>
      </c>
      <c r="AA166" s="22">
        <v>0</v>
      </c>
      <c r="AB166" s="22">
        <v>0</v>
      </c>
      <c r="AC166" s="22">
        <v>219349</v>
      </c>
      <c r="AD166" s="22">
        <v>0</v>
      </c>
      <c r="AE166" s="22">
        <v>20591</v>
      </c>
      <c r="AF166" s="22">
        <v>0</v>
      </c>
      <c r="AG166" s="22">
        <v>0</v>
      </c>
      <c r="AH166" s="22">
        <v>49000</v>
      </c>
      <c r="AI166" s="22">
        <v>288940</v>
      </c>
      <c r="AJ166" s="22">
        <v>0</v>
      </c>
      <c r="AK166" s="22">
        <v>0</v>
      </c>
      <c r="AL166" s="22">
        <v>0</v>
      </c>
    </row>
    <row r="167" spans="1:38" x14ac:dyDescent="0.25">
      <c r="A167" s="22" t="s">
        <v>120</v>
      </c>
      <c r="B167" s="22" t="s">
        <v>292</v>
      </c>
      <c r="C167" s="22" t="s">
        <v>451</v>
      </c>
      <c r="D167" s="22" t="s">
        <v>452</v>
      </c>
      <c r="E167" s="22">
        <v>0</v>
      </c>
      <c r="F167" s="22">
        <v>344811</v>
      </c>
      <c r="G167" s="22">
        <v>38490</v>
      </c>
      <c r="H167" s="22">
        <v>37850</v>
      </c>
      <c r="I167" s="22">
        <v>0</v>
      </c>
      <c r="J167" s="22">
        <v>0</v>
      </c>
      <c r="K167" s="22">
        <v>0</v>
      </c>
      <c r="L167" s="22">
        <v>0</v>
      </c>
      <c r="M167" s="22">
        <v>421151</v>
      </c>
      <c r="N167" s="22">
        <v>0</v>
      </c>
      <c r="O167" s="22">
        <v>0</v>
      </c>
      <c r="P167" s="22">
        <v>256659</v>
      </c>
      <c r="Q167" s="22">
        <v>0</v>
      </c>
      <c r="R167" s="22">
        <v>0</v>
      </c>
      <c r="S167" s="22">
        <v>48000</v>
      </c>
      <c r="T167" s="22">
        <v>725810</v>
      </c>
      <c r="U167" s="22">
        <v>183348</v>
      </c>
      <c r="V167" s="22">
        <v>0</v>
      </c>
      <c r="W167" s="22">
        <v>30989</v>
      </c>
      <c r="X167" s="22">
        <v>13371</v>
      </c>
      <c r="Y167" s="22">
        <v>0</v>
      </c>
      <c r="Z167" s="22">
        <v>0</v>
      </c>
      <c r="AA167" s="22">
        <v>0</v>
      </c>
      <c r="AB167" s="22">
        <v>0</v>
      </c>
      <c r="AC167" s="22">
        <v>227708</v>
      </c>
      <c r="AD167" s="22">
        <v>0</v>
      </c>
      <c r="AE167" s="22">
        <v>153619</v>
      </c>
      <c r="AF167" s="22">
        <v>0</v>
      </c>
      <c r="AG167" s="22">
        <v>0</v>
      </c>
      <c r="AH167" s="22">
        <v>40500</v>
      </c>
      <c r="AI167" s="22">
        <v>421827</v>
      </c>
      <c r="AJ167" s="22">
        <v>0</v>
      </c>
      <c r="AK167" s="22">
        <v>0</v>
      </c>
      <c r="AL167" s="22">
        <v>0</v>
      </c>
    </row>
    <row r="168" spans="1:38" x14ac:dyDescent="0.25">
      <c r="A168" s="22" t="s">
        <v>120</v>
      </c>
      <c r="B168" s="22" t="s">
        <v>292</v>
      </c>
      <c r="C168" s="22" t="s">
        <v>453</v>
      </c>
      <c r="D168" s="22" t="s">
        <v>454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40913</v>
      </c>
      <c r="Q168" s="22">
        <v>0</v>
      </c>
      <c r="R168" s="22">
        <v>0</v>
      </c>
      <c r="S168" s="22">
        <v>0</v>
      </c>
      <c r="T168" s="22">
        <v>40913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36913</v>
      </c>
      <c r="AF168" s="22">
        <v>0</v>
      </c>
      <c r="AG168" s="22">
        <v>0</v>
      </c>
      <c r="AH168" s="22">
        <v>0</v>
      </c>
      <c r="AI168" s="22">
        <v>36913</v>
      </c>
      <c r="AJ168" s="22">
        <v>0</v>
      </c>
      <c r="AK168" s="22">
        <v>0</v>
      </c>
      <c r="AL168" s="22">
        <v>0</v>
      </c>
    </row>
    <row r="169" spans="1:38" x14ac:dyDescent="0.25">
      <c r="A169" s="22" t="s">
        <v>120</v>
      </c>
      <c r="B169" s="22" t="s">
        <v>292</v>
      </c>
      <c r="C169" s="22" t="s">
        <v>455</v>
      </c>
      <c r="D169" s="22" t="s">
        <v>456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31890</v>
      </c>
      <c r="Q169" s="22">
        <v>0</v>
      </c>
      <c r="R169" s="22">
        <v>0</v>
      </c>
      <c r="S169" s="22">
        <v>25000</v>
      </c>
      <c r="T169" s="22">
        <v>56890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8513</v>
      </c>
      <c r="AF169" s="22">
        <v>0</v>
      </c>
      <c r="AG169" s="22">
        <v>0</v>
      </c>
      <c r="AH169" s="22">
        <v>15100</v>
      </c>
      <c r="AI169" s="22">
        <v>23613</v>
      </c>
      <c r="AJ169" s="22">
        <v>0</v>
      </c>
      <c r="AK169" s="22">
        <v>0</v>
      </c>
      <c r="AL169" s="22">
        <v>0</v>
      </c>
    </row>
    <row r="170" spans="1:38" x14ac:dyDescent="0.25">
      <c r="A170" s="22" t="s">
        <v>120</v>
      </c>
      <c r="B170" s="22" t="s">
        <v>292</v>
      </c>
      <c r="C170" s="22" t="s">
        <v>457</v>
      </c>
      <c r="D170" s="22" t="s">
        <v>458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16195129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16195129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</row>
    <row r="171" spans="1:38" x14ac:dyDescent="0.25">
      <c r="A171" s="22" t="s">
        <v>120</v>
      </c>
      <c r="B171" s="22" t="s">
        <v>292</v>
      </c>
      <c r="C171" s="22" t="s">
        <v>459</v>
      </c>
      <c r="D171" s="22" t="s">
        <v>460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</row>
    <row r="172" spans="1:38" x14ac:dyDescent="0.25">
      <c r="A172" s="22" t="s">
        <v>120</v>
      </c>
      <c r="B172" s="22" t="s">
        <v>292</v>
      </c>
      <c r="C172" s="22" t="s">
        <v>461</v>
      </c>
      <c r="D172" s="22" t="s">
        <v>462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</row>
    <row r="173" spans="1:38" x14ac:dyDescent="0.25">
      <c r="A173" s="22" t="s">
        <v>120</v>
      </c>
      <c r="B173" s="22" t="s">
        <v>292</v>
      </c>
      <c r="C173" s="22" t="s">
        <v>463</v>
      </c>
      <c r="D173" s="22" t="s">
        <v>464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</row>
    <row r="174" spans="1:38" x14ac:dyDescent="0.25">
      <c r="A174" s="22" t="s">
        <v>120</v>
      </c>
      <c r="B174" s="22" t="s">
        <v>292</v>
      </c>
      <c r="C174" s="22" t="s">
        <v>465</v>
      </c>
      <c r="D174" s="22" t="s">
        <v>466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11235</v>
      </c>
      <c r="Q174" s="22">
        <v>0</v>
      </c>
      <c r="R174" s="22">
        <v>0</v>
      </c>
      <c r="S174" s="22">
        <v>0</v>
      </c>
      <c r="T174" s="22">
        <v>11235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4269</v>
      </c>
      <c r="AF174" s="22">
        <v>0</v>
      </c>
      <c r="AG174" s="22">
        <v>0</v>
      </c>
      <c r="AH174" s="22">
        <v>0</v>
      </c>
      <c r="AI174" s="22">
        <v>4269</v>
      </c>
      <c r="AJ174" s="22">
        <v>0</v>
      </c>
      <c r="AK174" s="22">
        <v>0</v>
      </c>
      <c r="AL174" s="22">
        <v>0</v>
      </c>
    </row>
    <row r="175" spans="1:38" x14ac:dyDescent="0.25">
      <c r="A175" s="22" t="s">
        <v>120</v>
      </c>
      <c r="B175" s="22" t="s">
        <v>292</v>
      </c>
      <c r="C175" s="22" t="s">
        <v>467</v>
      </c>
      <c r="D175" s="22" t="s">
        <v>468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126401</v>
      </c>
      <c r="Q175" s="22">
        <v>0</v>
      </c>
      <c r="R175" s="22">
        <v>0</v>
      </c>
      <c r="S175" s="22">
        <v>44527</v>
      </c>
      <c r="T175" s="22">
        <v>170928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126401</v>
      </c>
      <c r="AF175" s="22">
        <v>0</v>
      </c>
      <c r="AG175" s="22">
        <v>0</v>
      </c>
      <c r="AH175" s="22">
        <v>44527</v>
      </c>
      <c r="AI175" s="22">
        <v>170928</v>
      </c>
      <c r="AJ175" s="22">
        <v>0</v>
      </c>
      <c r="AK175" s="22">
        <v>0</v>
      </c>
      <c r="AL175" s="22">
        <v>0</v>
      </c>
    </row>
    <row r="176" spans="1:38" x14ac:dyDescent="0.25">
      <c r="A176" s="22" t="s">
        <v>120</v>
      </c>
      <c r="B176" s="22" t="s">
        <v>292</v>
      </c>
      <c r="C176" s="22" t="s">
        <v>469</v>
      </c>
      <c r="D176" s="22" t="s">
        <v>470</v>
      </c>
      <c r="E176" s="22">
        <v>145311</v>
      </c>
      <c r="F176" s="22">
        <v>0</v>
      </c>
      <c r="G176" s="22">
        <v>46970</v>
      </c>
      <c r="H176" s="22">
        <v>98007</v>
      </c>
      <c r="I176" s="22">
        <v>50037</v>
      </c>
      <c r="J176" s="22">
        <v>0</v>
      </c>
      <c r="K176" s="22">
        <v>0</v>
      </c>
      <c r="L176" s="22">
        <v>0</v>
      </c>
      <c r="M176" s="22">
        <v>340325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340325</v>
      </c>
      <c r="U176" s="22">
        <v>99821</v>
      </c>
      <c r="V176" s="22">
        <v>0</v>
      </c>
      <c r="W176" s="22">
        <v>35357</v>
      </c>
      <c r="X176" s="22">
        <v>58680</v>
      </c>
      <c r="Y176" s="22">
        <v>21361</v>
      </c>
      <c r="Z176" s="22">
        <v>0</v>
      </c>
      <c r="AA176" s="22">
        <v>0</v>
      </c>
      <c r="AB176" s="22">
        <v>0</v>
      </c>
      <c r="AC176" s="22">
        <v>215219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215219</v>
      </c>
      <c r="AJ176" s="22">
        <v>0</v>
      </c>
      <c r="AK176" s="22">
        <v>0</v>
      </c>
      <c r="AL176" s="22">
        <v>0</v>
      </c>
    </row>
    <row r="177" spans="1:38" x14ac:dyDescent="0.25">
      <c r="A177" s="22" t="s">
        <v>120</v>
      </c>
      <c r="B177" s="22" t="s">
        <v>292</v>
      </c>
      <c r="C177" s="22" t="s">
        <v>471</v>
      </c>
      <c r="D177" s="22" t="s">
        <v>472</v>
      </c>
      <c r="E177" s="22">
        <v>0</v>
      </c>
      <c r="F177" s="22">
        <v>0</v>
      </c>
      <c r="G177" s="22">
        <v>0</v>
      </c>
      <c r="H177" s="22">
        <v>3236</v>
      </c>
      <c r="I177" s="22">
        <v>0</v>
      </c>
      <c r="J177" s="22">
        <v>0</v>
      </c>
      <c r="K177" s="22">
        <v>0</v>
      </c>
      <c r="L177" s="22">
        <v>0</v>
      </c>
      <c r="M177" s="22">
        <v>3236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3236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</row>
    <row r="178" spans="1:38" x14ac:dyDescent="0.25">
      <c r="A178" s="22" t="s">
        <v>120</v>
      </c>
      <c r="B178" s="22" t="s">
        <v>292</v>
      </c>
      <c r="C178" s="22" t="s">
        <v>473</v>
      </c>
      <c r="D178" s="22" t="s">
        <v>474</v>
      </c>
      <c r="E178" s="22"/>
      <c r="F178" s="22"/>
      <c r="G178" s="22"/>
      <c r="H178" s="22"/>
      <c r="I178" s="22"/>
      <c r="J178" s="22"/>
      <c r="K178" s="22"/>
      <c r="L178" s="22"/>
      <c r="M178" s="22">
        <v>0</v>
      </c>
      <c r="N178" s="22"/>
      <c r="O178" s="22"/>
      <c r="P178" s="22"/>
      <c r="Q178" s="22"/>
      <c r="R178" s="22"/>
      <c r="S178" s="22">
        <v>21527</v>
      </c>
      <c r="T178" s="22">
        <v>21527</v>
      </c>
      <c r="U178" s="22"/>
      <c r="V178" s="22"/>
      <c r="W178" s="22"/>
      <c r="X178" s="22"/>
      <c r="Y178" s="22"/>
      <c r="Z178" s="22"/>
      <c r="AA178" s="22"/>
      <c r="AB178" s="22"/>
      <c r="AC178" s="22">
        <v>0</v>
      </c>
      <c r="AD178" s="22"/>
      <c r="AE178" s="22"/>
      <c r="AF178" s="22"/>
      <c r="AG178" s="22"/>
      <c r="AH178" s="22">
        <v>13319</v>
      </c>
      <c r="AI178" s="22">
        <v>13319</v>
      </c>
      <c r="AJ178" s="22"/>
      <c r="AK178" s="22"/>
      <c r="AL178" s="22"/>
    </row>
    <row r="179" spans="1:38" x14ac:dyDescent="0.25">
      <c r="A179" s="22" t="s">
        <v>120</v>
      </c>
      <c r="B179" s="22" t="s">
        <v>292</v>
      </c>
      <c r="C179" s="22" t="s">
        <v>475</v>
      </c>
      <c r="D179" s="22" t="s">
        <v>476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</row>
    <row r="180" spans="1:38" x14ac:dyDescent="0.25">
      <c r="A180" s="22" t="s">
        <v>120</v>
      </c>
      <c r="B180" s="22" t="s">
        <v>292</v>
      </c>
      <c r="C180" s="22" t="s">
        <v>477</v>
      </c>
      <c r="D180" s="22" t="s">
        <v>478</v>
      </c>
      <c r="E180" s="22">
        <v>750384</v>
      </c>
      <c r="F180" s="22"/>
      <c r="G180" s="22"/>
      <c r="H180" s="22"/>
      <c r="I180" s="22"/>
      <c r="J180" s="22"/>
      <c r="K180" s="22"/>
      <c r="L180" s="22"/>
      <c r="M180" s="22">
        <v>750384</v>
      </c>
      <c r="N180" s="22"/>
      <c r="O180" s="22"/>
      <c r="P180" s="22">
        <v>107500</v>
      </c>
      <c r="Q180" s="22"/>
      <c r="R180" s="22"/>
      <c r="S180" s="22">
        <v>172300</v>
      </c>
      <c r="T180" s="22">
        <v>1030184</v>
      </c>
      <c r="U180" s="22">
        <v>715227</v>
      </c>
      <c r="V180" s="22"/>
      <c r="W180" s="22"/>
      <c r="X180" s="22"/>
      <c r="Y180" s="22"/>
      <c r="Z180" s="22"/>
      <c r="AA180" s="22"/>
      <c r="AB180" s="22"/>
      <c r="AC180" s="22">
        <v>715227</v>
      </c>
      <c r="AD180" s="22"/>
      <c r="AE180" s="22">
        <v>78419</v>
      </c>
      <c r="AF180" s="22"/>
      <c r="AG180" s="22"/>
      <c r="AH180" s="22">
        <v>167277</v>
      </c>
      <c r="AI180" s="22">
        <v>960923</v>
      </c>
      <c r="AJ180" s="22"/>
      <c r="AK180" s="22"/>
      <c r="AL180" s="22"/>
    </row>
    <row r="181" spans="1:38" x14ac:dyDescent="0.25">
      <c r="A181" s="22" t="s">
        <v>120</v>
      </c>
      <c r="B181" s="22" t="s">
        <v>292</v>
      </c>
      <c r="C181" s="22" t="s">
        <v>479</v>
      </c>
      <c r="D181" s="22" t="s">
        <v>480</v>
      </c>
      <c r="E181" s="22">
        <v>374176</v>
      </c>
      <c r="F181" s="22">
        <v>0</v>
      </c>
      <c r="G181" s="22">
        <v>46993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421169</v>
      </c>
      <c r="N181" s="22">
        <v>272409</v>
      </c>
      <c r="O181" s="22">
        <v>0</v>
      </c>
      <c r="P181" s="22">
        <v>18834</v>
      </c>
      <c r="Q181" s="22">
        <v>0</v>
      </c>
      <c r="R181" s="22">
        <v>6500</v>
      </c>
      <c r="S181" s="22">
        <v>0</v>
      </c>
      <c r="T181" s="22">
        <v>718912</v>
      </c>
      <c r="U181" s="22">
        <v>174889</v>
      </c>
      <c r="V181" s="22">
        <v>0</v>
      </c>
      <c r="W181" s="22">
        <v>25688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200577</v>
      </c>
      <c r="AD181" s="22">
        <v>0</v>
      </c>
      <c r="AE181" s="22">
        <v>16552</v>
      </c>
      <c r="AF181" s="22">
        <v>0</v>
      </c>
      <c r="AG181" s="22">
        <v>6500</v>
      </c>
      <c r="AH181" s="22">
        <v>33642</v>
      </c>
      <c r="AI181" s="22">
        <v>257271</v>
      </c>
      <c r="AJ181" s="22">
        <v>0</v>
      </c>
      <c r="AK181" s="22">
        <v>0</v>
      </c>
      <c r="AL181" s="22">
        <v>0</v>
      </c>
    </row>
    <row r="182" spans="1:38" x14ac:dyDescent="0.25">
      <c r="A182" s="22" t="s">
        <v>120</v>
      </c>
      <c r="B182" s="22" t="s">
        <v>292</v>
      </c>
      <c r="C182" s="22" t="s">
        <v>481</v>
      </c>
      <c r="D182" s="22" t="s">
        <v>482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208596</v>
      </c>
      <c r="Q182" s="22">
        <v>0</v>
      </c>
      <c r="R182" s="22">
        <v>0</v>
      </c>
      <c r="S182" s="22">
        <v>0</v>
      </c>
      <c r="T182" s="22">
        <v>208596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</row>
    <row r="183" spans="1:38" x14ac:dyDescent="0.25">
      <c r="A183" s="22" t="s">
        <v>120</v>
      </c>
      <c r="B183" s="22" t="s">
        <v>292</v>
      </c>
      <c r="C183" s="22" t="s">
        <v>483</v>
      </c>
      <c r="D183" s="22" t="s">
        <v>484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</row>
    <row r="184" spans="1:38" x14ac:dyDescent="0.25">
      <c r="A184" s="22" t="s">
        <v>120</v>
      </c>
      <c r="B184" s="22" t="s">
        <v>292</v>
      </c>
      <c r="C184" s="22" t="s">
        <v>485</v>
      </c>
      <c r="D184" s="22" t="s">
        <v>486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33475</v>
      </c>
      <c r="Q184" s="22">
        <v>0</v>
      </c>
      <c r="R184" s="22">
        <v>0</v>
      </c>
      <c r="S184" s="22">
        <v>0</v>
      </c>
      <c r="T184" s="22">
        <v>33475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31802</v>
      </c>
      <c r="AF184" s="22">
        <v>0</v>
      </c>
      <c r="AG184" s="22">
        <v>0</v>
      </c>
      <c r="AH184" s="22">
        <v>0</v>
      </c>
      <c r="AI184" s="22">
        <v>31802</v>
      </c>
      <c r="AJ184" s="22">
        <v>0</v>
      </c>
      <c r="AK184" s="22">
        <v>0</v>
      </c>
      <c r="AL184" s="22">
        <v>0</v>
      </c>
    </row>
    <row r="185" spans="1:38" x14ac:dyDescent="0.25">
      <c r="A185" s="22" t="s">
        <v>120</v>
      </c>
      <c r="B185" s="22" t="s">
        <v>292</v>
      </c>
      <c r="C185" s="22" t="s">
        <v>487</v>
      </c>
      <c r="D185" s="22" t="s">
        <v>488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</row>
    <row r="186" spans="1:38" x14ac:dyDescent="0.25">
      <c r="A186" s="22" t="s">
        <v>120</v>
      </c>
      <c r="B186" s="22" t="s">
        <v>292</v>
      </c>
      <c r="C186" s="22" t="s">
        <v>489</v>
      </c>
      <c r="D186" s="22" t="s">
        <v>490</v>
      </c>
      <c r="E186" s="22">
        <v>322649</v>
      </c>
      <c r="F186" s="22">
        <v>0</v>
      </c>
      <c r="G186" s="22">
        <v>0</v>
      </c>
      <c r="H186" s="22">
        <v>20957</v>
      </c>
      <c r="I186" s="22">
        <v>0</v>
      </c>
      <c r="J186" s="22">
        <v>0</v>
      </c>
      <c r="K186" s="22">
        <v>0</v>
      </c>
      <c r="L186" s="22">
        <v>0</v>
      </c>
      <c r="M186" s="22">
        <v>343606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343606</v>
      </c>
      <c r="U186" s="22">
        <v>180489</v>
      </c>
      <c r="V186" s="22">
        <v>0</v>
      </c>
      <c r="W186" s="22">
        <v>0</v>
      </c>
      <c r="X186" s="22">
        <v>4191</v>
      </c>
      <c r="Y186" s="22">
        <v>0</v>
      </c>
      <c r="Z186" s="22">
        <v>0</v>
      </c>
      <c r="AA186" s="22">
        <v>0</v>
      </c>
      <c r="AB186" s="22">
        <v>0</v>
      </c>
      <c r="AC186" s="22">
        <v>184680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184680</v>
      </c>
      <c r="AJ186" s="22">
        <v>0</v>
      </c>
      <c r="AK186" s="22">
        <v>0</v>
      </c>
      <c r="AL186" s="22">
        <v>0</v>
      </c>
    </row>
    <row r="187" spans="1:38" x14ac:dyDescent="0.25">
      <c r="A187" s="22" t="s">
        <v>120</v>
      </c>
      <c r="B187" s="22" t="s">
        <v>292</v>
      </c>
      <c r="C187" s="22" t="s">
        <v>491</v>
      </c>
      <c r="D187" s="22" t="s">
        <v>492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36427</v>
      </c>
      <c r="Q187" s="22">
        <v>0</v>
      </c>
      <c r="R187" s="22">
        <v>0</v>
      </c>
      <c r="S187" s="22">
        <v>0</v>
      </c>
      <c r="T187" s="22">
        <v>36427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3643</v>
      </c>
      <c r="AF187" s="22">
        <v>0</v>
      </c>
      <c r="AG187" s="22">
        <v>0</v>
      </c>
      <c r="AH187" s="22">
        <v>0</v>
      </c>
      <c r="AI187" s="22">
        <v>3643</v>
      </c>
      <c r="AJ187" s="22">
        <v>0</v>
      </c>
      <c r="AK187" s="22">
        <v>0</v>
      </c>
      <c r="AL187" s="22">
        <v>0</v>
      </c>
    </row>
    <row r="188" spans="1:38" x14ac:dyDescent="0.25">
      <c r="A188" s="22" t="s">
        <v>120</v>
      </c>
      <c r="B188" s="22" t="s">
        <v>292</v>
      </c>
      <c r="C188" s="22" t="s">
        <v>493</v>
      </c>
      <c r="D188" s="22" t="s">
        <v>494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</row>
    <row r="189" spans="1:38" x14ac:dyDescent="0.25">
      <c r="A189" s="22" t="s">
        <v>120</v>
      </c>
      <c r="B189" s="22" t="s">
        <v>292</v>
      </c>
      <c r="C189" s="22" t="s">
        <v>495</v>
      </c>
      <c r="D189" s="22" t="s">
        <v>496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47777</v>
      </c>
      <c r="P189" s="22">
        <v>128840</v>
      </c>
      <c r="Q189" s="22">
        <v>3000</v>
      </c>
      <c r="R189" s="22">
        <v>0</v>
      </c>
      <c r="S189" s="22">
        <v>124058</v>
      </c>
      <c r="T189" s="22">
        <v>303675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47777</v>
      </c>
      <c r="AE189" s="22">
        <v>128841</v>
      </c>
      <c r="AF189" s="22">
        <v>0</v>
      </c>
      <c r="AG189" s="22">
        <v>0</v>
      </c>
      <c r="AH189" s="22">
        <v>124058</v>
      </c>
      <c r="AI189" s="22">
        <v>300676</v>
      </c>
      <c r="AJ189" s="22">
        <v>0</v>
      </c>
      <c r="AK189" s="22">
        <v>0</v>
      </c>
      <c r="AL189" s="22">
        <v>0</v>
      </c>
    </row>
    <row r="190" spans="1:38" x14ac:dyDescent="0.25">
      <c r="A190" s="22" t="s">
        <v>120</v>
      </c>
      <c r="B190" s="22" t="s">
        <v>292</v>
      </c>
      <c r="C190" s="22" t="s">
        <v>497</v>
      </c>
      <c r="D190" s="22" t="s">
        <v>498</v>
      </c>
      <c r="E190" s="22">
        <v>570650</v>
      </c>
      <c r="F190" s="22">
        <v>0</v>
      </c>
      <c r="G190" s="22">
        <v>32431</v>
      </c>
      <c r="H190" s="22">
        <v>864</v>
      </c>
      <c r="I190" s="22">
        <v>287</v>
      </c>
      <c r="J190" s="22">
        <v>0</v>
      </c>
      <c r="K190" s="22">
        <v>0</v>
      </c>
      <c r="L190" s="22">
        <v>0</v>
      </c>
      <c r="M190" s="22">
        <v>604232</v>
      </c>
      <c r="N190" s="22">
        <v>0</v>
      </c>
      <c r="O190" s="22">
        <v>128362</v>
      </c>
      <c r="P190" s="22">
        <v>0</v>
      </c>
      <c r="Q190" s="22">
        <v>6904</v>
      </c>
      <c r="R190" s="22">
        <v>0</v>
      </c>
      <c r="S190" s="22">
        <v>0</v>
      </c>
      <c r="T190" s="22">
        <v>739498</v>
      </c>
      <c r="U190" s="22">
        <v>570650</v>
      </c>
      <c r="V190" s="22">
        <v>0</v>
      </c>
      <c r="W190" s="22">
        <v>32431</v>
      </c>
      <c r="X190" s="22">
        <v>864</v>
      </c>
      <c r="Y190" s="22">
        <v>287</v>
      </c>
      <c r="Z190" s="22">
        <v>0</v>
      </c>
      <c r="AA190" s="22">
        <v>0</v>
      </c>
      <c r="AB190" s="22">
        <v>0</v>
      </c>
      <c r="AC190" s="22">
        <v>604232</v>
      </c>
      <c r="AD190" s="22">
        <v>128362</v>
      </c>
      <c r="AE190" s="22">
        <v>0</v>
      </c>
      <c r="AF190" s="22">
        <v>0</v>
      </c>
      <c r="AG190" s="22">
        <v>0</v>
      </c>
      <c r="AH190" s="22">
        <v>0</v>
      </c>
      <c r="AI190" s="22">
        <v>732594</v>
      </c>
      <c r="AJ190" s="22">
        <v>0</v>
      </c>
      <c r="AK190" s="22">
        <v>0</v>
      </c>
      <c r="AL190" s="22">
        <v>0</v>
      </c>
    </row>
    <row r="191" spans="1:38" x14ac:dyDescent="0.25">
      <c r="A191" s="22" t="s">
        <v>120</v>
      </c>
      <c r="B191" s="22" t="s">
        <v>292</v>
      </c>
      <c r="C191" s="22" t="s">
        <v>499</v>
      </c>
      <c r="D191" s="22" t="s">
        <v>500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</row>
    <row r="192" spans="1:38" x14ac:dyDescent="0.25">
      <c r="A192" s="22" t="s">
        <v>120</v>
      </c>
      <c r="B192" s="22" t="s">
        <v>292</v>
      </c>
      <c r="C192" s="22" t="s">
        <v>501</v>
      </c>
      <c r="D192" s="22" t="s">
        <v>502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</row>
    <row r="193" spans="1:38" x14ac:dyDescent="0.25">
      <c r="A193" s="22" t="s">
        <v>120</v>
      </c>
      <c r="B193" s="22" t="s">
        <v>292</v>
      </c>
      <c r="C193" s="22" t="s">
        <v>503</v>
      </c>
      <c r="D193" s="22" t="s">
        <v>504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230758</v>
      </c>
      <c r="Q193" s="22">
        <v>0</v>
      </c>
      <c r="R193" s="22">
        <v>0</v>
      </c>
      <c r="S193" s="22">
        <v>0</v>
      </c>
      <c r="T193" s="22">
        <v>230758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203070</v>
      </c>
      <c r="AF193" s="22">
        <v>0</v>
      </c>
      <c r="AG193" s="22">
        <v>0</v>
      </c>
      <c r="AH193" s="22">
        <v>0</v>
      </c>
      <c r="AI193" s="22">
        <v>203070</v>
      </c>
      <c r="AJ193" s="22">
        <v>0</v>
      </c>
      <c r="AK193" s="22">
        <v>0</v>
      </c>
      <c r="AL193" s="22">
        <v>0</v>
      </c>
    </row>
    <row r="194" spans="1:38" x14ac:dyDescent="0.25">
      <c r="A194" s="22" t="s">
        <v>120</v>
      </c>
      <c r="B194" s="22" t="s">
        <v>292</v>
      </c>
      <c r="C194" s="22" t="s">
        <v>505</v>
      </c>
      <c r="D194" s="22" t="s">
        <v>506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11586</v>
      </c>
      <c r="Q194" s="22">
        <v>0</v>
      </c>
      <c r="R194" s="22">
        <v>0</v>
      </c>
      <c r="S194" s="22">
        <v>0</v>
      </c>
      <c r="T194" s="22">
        <v>11586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5623</v>
      </c>
      <c r="AF194" s="22">
        <v>0</v>
      </c>
      <c r="AG194" s="22">
        <v>0</v>
      </c>
      <c r="AH194" s="22">
        <v>0</v>
      </c>
      <c r="AI194" s="22">
        <v>5623</v>
      </c>
      <c r="AJ194" s="22">
        <v>0</v>
      </c>
      <c r="AK194" s="22">
        <v>0</v>
      </c>
      <c r="AL194" s="22">
        <v>0</v>
      </c>
    </row>
    <row r="195" spans="1:38" x14ac:dyDescent="0.25">
      <c r="A195" s="22" t="s">
        <v>120</v>
      </c>
      <c r="B195" s="22" t="s">
        <v>292</v>
      </c>
      <c r="C195" s="22" t="s">
        <v>507</v>
      </c>
      <c r="D195" s="22" t="s">
        <v>508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2448172</v>
      </c>
      <c r="O195" s="22">
        <v>0</v>
      </c>
      <c r="P195" s="22">
        <v>30000</v>
      </c>
      <c r="Q195" s="22">
        <v>0</v>
      </c>
      <c r="R195" s="22">
        <v>0</v>
      </c>
      <c r="S195" s="22">
        <v>0</v>
      </c>
      <c r="T195" s="22">
        <v>2478172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30000</v>
      </c>
      <c r="AF195" s="22">
        <v>0</v>
      </c>
      <c r="AG195" s="22">
        <v>0</v>
      </c>
      <c r="AH195" s="22">
        <v>0</v>
      </c>
      <c r="AI195" s="22">
        <v>30000</v>
      </c>
      <c r="AJ195" s="22">
        <v>0</v>
      </c>
      <c r="AK195" s="22">
        <v>0</v>
      </c>
      <c r="AL195" s="22">
        <v>0</v>
      </c>
    </row>
    <row r="196" spans="1:38" x14ac:dyDescent="0.25">
      <c r="A196" s="22" t="s">
        <v>120</v>
      </c>
      <c r="B196" s="22" t="s">
        <v>292</v>
      </c>
      <c r="C196" s="22" t="s">
        <v>509</v>
      </c>
      <c r="D196" s="22" t="s">
        <v>510</v>
      </c>
      <c r="E196" s="22">
        <v>87503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87503</v>
      </c>
      <c r="N196" s="22">
        <v>0</v>
      </c>
      <c r="O196" s="22">
        <v>0</v>
      </c>
      <c r="P196" s="22">
        <v>18953</v>
      </c>
      <c r="Q196" s="22">
        <v>0</v>
      </c>
      <c r="R196" s="22">
        <v>0</v>
      </c>
      <c r="S196" s="22">
        <v>179109</v>
      </c>
      <c r="T196" s="22">
        <v>285565</v>
      </c>
      <c r="U196" s="22">
        <v>87503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87503</v>
      </c>
      <c r="AD196" s="22">
        <v>0</v>
      </c>
      <c r="AE196" s="22">
        <v>18953</v>
      </c>
      <c r="AF196" s="22">
        <v>0</v>
      </c>
      <c r="AG196" s="22">
        <v>0</v>
      </c>
      <c r="AH196" s="22">
        <v>161198</v>
      </c>
      <c r="AI196" s="22">
        <v>267654</v>
      </c>
      <c r="AJ196" s="22">
        <v>0</v>
      </c>
      <c r="AK196" s="22">
        <v>0</v>
      </c>
      <c r="AL196" s="22">
        <v>0</v>
      </c>
    </row>
    <row r="197" spans="1:38" x14ac:dyDescent="0.25">
      <c r="A197" s="22" t="s">
        <v>120</v>
      </c>
      <c r="B197" s="22" t="s">
        <v>511</v>
      </c>
      <c r="C197" s="22" t="s">
        <v>512</v>
      </c>
      <c r="D197" s="22" t="s">
        <v>513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28398</v>
      </c>
      <c r="Q197" s="22">
        <v>0</v>
      </c>
      <c r="R197" s="22">
        <v>0</v>
      </c>
      <c r="S197" s="22">
        <v>0</v>
      </c>
      <c r="T197" s="22">
        <v>28398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</row>
    <row r="198" spans="1:38" x14ac:dyDescent="0.25">
      <c r="A198" s="22" t="s">
        <v>120</v>
      </c>
      <c r="B198" s="22" t="s">
        <v>511</v>
      </c>
      <c r="C198" s="22" t="s">
        <v>514</v>
      </c>
      <c r="D198" s="22" t="s">
        <v>515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11582</v>
      </c>
      <c r="T198" s="22">
        <v>11582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8339</v>
      </c>
      <c r="AI198" s="22">
        <v>8339</v>
      </c>
      <c r="AJ198" s="22">
        <v>0</v>
      </c>
      <c r="AK198" s="22">
        <v>0</v>
      </c>
      <c r="AL198" s="22">
        <v>0</v>
      </c>
    </row>
    <row r="199" spans="1:38" x14ac:dyDescent="0.25">
      <c r="A199" s="22" t="s">
        <v>120</v>
      </c>
      <c r="B199" s="22" t="s">
        <v>511</v>
      </c>
      <c r="C199" s="22" t="s">
        <v>516</v>
      </c>
      <c r="D199" s="22" t="s">
        <v>517</v>
      </c>
      <c r="E199" s="22">
        <v>7850</v>
      </c>
      <c r="F199" s="22">
        <v>0</v>
      </c>
      <c r="G199" s="22">
        <v>1745</v>
      </c>
      <c r="H199" s="22">
        <v>7695</v>
      </c>
      <c r="I199" s="22">
        <v>0</v>
      </c>
      <c r="J199" s="22">
        <v>0</v>
      </c>
      <c r="K199" s="22">
        <v>0</v>
      </c>
      <c r="L199" s="22">
        <v>0</v>
      </c>
      <c r="M199" s="22">
        <v>17290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38103</v>
      </c>
      <c r="T199" s="22">
        <v>55393</v>
      </c>
      <c r="U199" s="22">
        <v>7851</v>
      </c>
      <c r="V199" s="22">
        <v>0</v>
      </c>
      <c r="W199" s="22">
        <v>1291</v>
      </c>
      <c r="X199" s="22">
        <v>5027</v>
      </c>
      <c r="Y199" s="22">
        <v>0</v>
      </c>
      <c r="Z199" s="22">
        <v>0</v>
      </c>
      <c r="AA199" s="22">
        <v>0</v>
      </c>
      <c r="AB199" s="22">
        <v>0</v>
      </c>
      <c r="AC199" s="22">
        <v>14169</v>
      </c>
      <c r="AD199" s="22">
        <v>0</v>
      </c>
      <c r="AE199" s="22">
        <v>0</v>
      </c>
      <c r="AF199" s="22">
        <v>0</v>
      </c>
      <c r="AG199" s="22">
        <v>0</v>
      </c>
      <c r="AH199" s="22">
        <v>1905</v>
      </c>
      <c r="AI199" s="22">
        <v>16074</v>
      </c>
      <c r="AJ199" s="22">
        <v>0</v>
      </c>
      <c r="AK199" s="22">
        <v>0</v>
      </c>
      <c r="AL199" s="22">
        <v>0</v>
      </c>
    </row>
    <row r="200" spans="1:38" x14ac:dyDescent="0.25">
      <c r="A200" s="22" t="s">
        <v>120</v>
      </c>
      <c r="B200" s="22" t="s">
        <v>511</v>
      </c>
      <c r="C200" s="22" t="s">
        <v>518</v>
      </c>
      <c r="D200" s="22" t="s">
        <v>519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28043</v>
      </c>
      <c r="T200" s="22">
        <v>28043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28043</v>
      </c>
      <c r="AI200" s="22">
        <v>28043</v>
      </c>
      <c r="AJ200" s="22">
        <v>0</v>
      </c>
      <c r="AK200" s="22">
        <v>0</v>
      </c>
      <c r="AL200" s="22">
        <v>0</v>
      </c>
    </row>
    <row r="201" spans="1:38" x14ac:dyDescent="0.25">
      <c r="A201" s="22" t="s">
        <v>120</v>
      </c>
      <c r="B201" s="22" t="s">
        <v>511</v>
      </c>
      <c r="C201" s="22" t="s">
        <v>520</v>
      </c>
      <c r="D201" s="22" t="s">
        <v>521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</row>
    <row r="202" spans="1:38" x14ac:dyDescent="0.25">
      <c r="A202" s="22" t="s">
        <v>120</v>
      </c>
      <c r="B202" s="22" t="s">
        <v>511</v>
      </c>
      <c r="C202" s="22" t="s">
        <v>522</v>
      </c>
      <c r="D202" s="22" t="s">
        <v>523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</row>
    <row r="203" spans="1:38" x14ac:dyDescent="0.25">
      <c r="A203" s="22" t="s">
        <v>120</v>
      </c>
      <c r="B203" s="22" t="s">
        <v>511</v>
      </c>
      <c r="C203" s="22" t="s">
        <v>524</v>
      </c>
      <c r="D203" s="22" t="s">
        <v>525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</row>
    <row r="204" spans="1:38" x14ac:dyDescent="0.25">
      <c r="A204" s="22" t="s">
        <v>120</v>
      </c>
      <c r="B204" s="22" t="s">
        <v>511</v>
      </c>
      <c r="C204" s="22" t="s">
        <v>526</v>
      </c>
      <c r="D204" s="22" t="s">
        <v>527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</row>
    <row r="205" spans="1:38" x14ac:dyDescent="0.25">
      <c r="A205" s="22" t="s">
        <v>120</v>
      </c>
      <c r="B205" s="22" t="s">
        <v>511</v>
      </c>
      <c r="C205" s="22" t="s">
        <v>528</v>
      </c>
      <c r="D205" s="22" t="s">
        <v>529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</row>
    <row r="206" spans="1:38" x14ac:dyDescent="0.25">
      <c r="A206" s="22" t="s">
        <v>120</v>
      </c>
      <c r="B206" s="22" t="s">
        <v>511</v>
      </c>
      <c r="C206" s="22" t="s">
        <v>530</v>
      </c>
      <c r="D206" s="22" t="s">
        <v>531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</row>
    <row r="207" spans="1:38" x14ac:dyDescent="0.25">
      <c r="A207" s="22" t="s">
        <v>120</v>
      </c>
      <c r="B207" s="22" t="s">
        <v>511</v>
      </c>
      <c r="C207" s="22" t="s">
        <v>532</v>
      </c>
      <c r="D207" s="22" t="s">
        <v>533</v>
      </c>
      <c r="E207" s="22"/>
      <c r="F207" s="22"/>
      <c r="G207" s="22"/>
      <c r="H207" s="22"/>
      <c r="I207" s="22"/>
      <c r="J207" s="22"/>
      <c r="K207" s="22"/>
      <c r="L207" s="22"/>
      <c r="M207" s="22">
        <v>0</v>
      </c>
      <c r="N207" s="22"/>
      <c r="O207" s="22"/>
      <c r="P207" s="22"/>
      <c r="Q207" s="22"/>
      <c r="R207" s="22"/>
      <c r="S207" s="22">
        <v>6500</v>
      </c>
      <c r="T207" s="22">
        <v>6500</v>
      </c>
      <c r="U207" s="22"/>
      <c r="V207" s="22"/>
      <c r="W207" s="22"/>
      <c r="X207" s="22"/>
      <c r="Y207" s="22"/>
      <c r="Z207" s="22"/>
      <c r="AA207" s="22"/>
      <c r="AB207" s="22"/>
      <c r="AC207" s="22">
        <v>0</v>
      </c>
      <c r="AD207" s="22">
        <v>0</v>
      </c>
      <c r="AE207" s="22"/>
      <c r="AF207" s="22"/>
      <c r="AG207" s="22"/>
      <c r="AH207" s="22">
        <v>4875</v>
      </c>
      <c r="AI207" s="22">
        <v>4875</v>
      </c>
      <c r="AJ207" s="22"/>
      <c r="AK207" s="22"/>
      <c r="AL207" s="22"/>
    </row>
    <row r="208" spans="1:38" x14ac:dyDescent="0.25">
      <c r="A208" s="22" t="s">
        <v>120</v>
      </c>
      <c r="B208" s="22" t="s">
        <v>511</v>
      </c>
      <c r="C208" s="22" t="s">
        <v>534</v>
      </c>
      <c r="D208" s="22" t="s">
        <v>535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25353</v>
      </c>
      <c r="L208" s="22">
        <v>0</v>
      </c>
      <c r="M208" s="22">
        <v>25353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25353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25353</v>
      </c>
      <c r="AB208" s="22">
        <v>0</v>
      </c>
      <c r="AC208" s="22">
        <v>25353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25353</v>
      </c>
      <c r="AJ208" s="22">
        <v>0</v>
      </c>
      <c r="AK208" s="22">
        <v>0</v>
      </c>
      <c r="AL208" s="22">
        <v>0</v>
      </c>
    </row>
    <row r="209" spans="1:38" x14ac:dyDescent="0.25">
      <c r="A209" s="22" t="s">
        <v>120</v>
      </c>
      <c r="B209" s="22" t="s">
        <v>511</v>
      </c>
      <c r="C209" s="22" t="s">
        <v>536</v>
      </c>
      <c r="D209" s="22" t="s">
        <v>537</v>
      </c>
      <c r="E209" s="22">
        <v>12574</v>
      </c>
      <c r="F209" s="22">
        <v>0</v>
      </c>
      <c r="G209" s="22">
        <v>0</v>
      </c>
      <c r="H209" s="22">
        <v>7750</v>
      </c>
      <c r="I209" s="22">
        <v>0</v>
      </c>
      <c r="J209" s="22">
        <v>0</v>
      </c>
      <c r="K209" s="22">
        <v>0</v>
      </c>
      <c r="L209" s="22">
        <v>0</v>
      </c>
      <c r="M209" s="22">
        <v>20324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20324</v>
      </c>
      <c r="U209" s="22">
        <v>12574</v>
      </c>
      <c r="V209" s="22">
        <v>0</v>
      </c>
      <c r="W209" s="22">
        <v>0</v>
      </c>
      <c r="X209" s="22">
        <v>4960</v>
      </c>
      <c r="Y209" s="22">
        <v>0</v>
      </c>
      <c r="Z209" s="22">
        <v>0</v>
      </c>
      <c r="AA209" s="22">
        <v>0</v>
      </c>
      <c r="AB209" s="22">
        <v>0</v>
      </c>
      <c r="AC209" s="22">
        <v>17534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17534</v>
      </c>
      <c r="AJ209" s="22">
        <v>0</v>
      </c>
      <c r="AK209" s="22">
        <v>0</v>
      </c>
      <c r="AL209" s="22">
        <v>0</v>
      </c>
    </row>
    <row r="210" spans="1:38" x14ac:dyDescent="0.25">
      <c r="A210" s="22" t="s">
        <v>120</v>
      </c>
      <c r="B210" s="22" t="s">
        <v>511</v>
      </c>
      <c r="C210" s="22" t="s">
        <v>538</v>
      </c>
      <c r="D210" s="22" t="s">
        <v>539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</row>
    <row r="211" spans="1:38" x14ac:dyDescent="0.25">
      <c r="A211" s="22" t="s">
        <v>120</v>
      </c>
      <c r="B211" s="22" t="s">
        <v>511</v>
      </c>
      <c r="C211" s="22" t="s">
        <v>540</v>
      </c>
      <c r="D211" s="22" t="s">
        <v>541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30000</v>
      </c>
      <c r="Q211" s="22">
        <v>0</v>
      </c>
      <c r="R211" s="22">
        <v>0</v>
      </c>
      <c r="S211" s="22">
        <v>0</v>
      </c>
      <c r="T211" s="22">
        <v>30000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30000</v>
      </c>
      <c r="AF211" s="22">
        <v>0</v>
      </c>
      <c r="AG211" s="22">
        <v>0</v>
      </c>
      <c r="AH211" s="22">
        <v>0</v>
      </c>
      <c r="AI211" s="22">
        <v>30000</v>
      </c>
      <c r="AJ211" s="22">
        <v>0</v>
      </c>
      <c r="AK211" s="22">
        <v>0</v>
      </c>
      <c r="AL211" s="22">
        <v>0</v>
      </c>
    </row>
    <row r="212" spans="1:38" x14ac:dyDescent="0.25">
      <c r="A212" s="22" t="s">
        <v>120</v>
      </c>
      <c r="B212" s="22" t="s">
        <v>511</v>
      </c>
      <c r="C212" s="22" t="s">
        <v>542</v>
      </c>
      <c r="D212" s="22" t="s">
        <v>543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</row>
    <row r="213" spans="1:38" x14ac:dyDescent="0.25">
      <c r="A213" s="22" t="s">
        <v>120</v>
      </c>
      <c r="B213" s="22" t="s">
        <v>511</v>
      </c>
      <c r="C213" s="22" t="s">
        <v>544</v>
      </c>
      <c r="D213" s="22" t="s">
        <v>545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</row>
    <row r="214" spans="1:38" x14ac:dyDescent="0.25">
      <c r="A214" s="22" t="s">
        <v>120</v>
      </c>
      <c r="B214" s="22" t="s">
        <v>511</v>
      </c>
      <c r="C214" s="22" t="s">
        <v>546</v>
      </c>
      <c r="D214" s="22" t="s">
        <v>547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135</v>
      </c>
      <c r="R214" s="22">
        <v>0</v>
      </c>
      <c r="S214" s="22">
        <v>0</v>
      </c>
      <c r="T214" s="22">
        <v>135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</row>
    <row r="215" spans="1:38" x14ac:dyDescent="0.25">
      <c r="A215" s="22" t="s">
        <v>120</v>
      </c>
      <c r="B215" s="22" t="s">
        <v>511</v>
      </c>
      <c r="C215" s="22" t="s">
        <v>548</v>
      </c>
      <c r="D215" s="22" t="s">
        <v>549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</row>
    <row r="216" spans="1:38" x14ac:dyDescent="0.25">
      <c r="A216" s="22" t="s">
        <v>120</v>
      </c>
      <c r="B216" s="22" t="s">
        <v>511</v>
      </c>
      <c r="C216" s="22" t="s">
        <v>550</v>
      </c>
      <c r="D216" s="22" t="s">
        <v>551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41987</v>
      </c>
      <c r="Q216" s="22">
        <v>0</v>
      </c>
      <c r="R216" s="22">
        <v>0</v>
      </c>
      <c r="S216" s="22">
        <v>0</v>
      </c>
      <c r="T216" s="22">
        <v>41987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1924</v>
      </c>
      <c r="AF216" s="22">
        <v>0</v>
      </c>
      <c r="AG216" s="22">
        <v>0</v>
      </c>
      <c r="AH216" s="22">
        <v>0</v>
      </c>
      <c r="AI216" s="22">
        <v>1924</v>
      </c>
      <c r="AJ216" s="22">
        <v>0</v>
      </c>
      <c r="AK216" s="22">
        <v>0</v>
      </c>
      <c r="AL216" s="22">
        <v>0</v>
      </c>
    </row>
    <row r="217" spans="1:38" x14ac:dyDescent="0.25">
      <c r="A217" s="22" t="s">
        <v>120</v>
      </c>
      <c r="B217" s="22" t="s">
        <v>511</v>
      </c>
      <c r="C217" s="22" t="s">
        <v>552</v>
      </c>
      <c r="D217" s="22" t="s">
        <v>553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</row>
    <row r="218" spans="1:38" x14ac:dyDescent="0.25">
      <c r="A218" s="22" t="s">
        <v>120</v>
      </c>
      <c r="B218" s="22" t="s">
        <v>511</v>
      </c>
      <c r="C218" s="22" t="s">
        <v>554</v>
      </c>
      <c r="D218" s="22" t="s">
        <v>555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</row>
    <row r="219" spans="1:38" x14ac:dyDescent="0.25">
      <c r="A219" s="22" t="s">
        <v>120</v>
      </c>
      <c r="B219" s="22" t="s">
        <v>511</v>
      </c>
      <c r="C219" s="22" t="s">
        <v>556</v>
      </c>
      <c r="D219" s="22" t="s">
        <v>557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29151</v>
      </c>
      <c r="Q219" s="22">
        <v>0</v>
      </c>
      <c r="R219" s="22">
        <v>0</v>
      </c>
      <c r="S219" s="22">
        <v>22651</v>
      </c>
      <c r="T219" s="22">
        <v>51802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2915</v>
      </c>
      <c r="AF219" s="22">
        <v>0</v>
      </c>
      <c r="AG219" s="22">
        <v>0</v>
      </c>
      <c r="AH219" s="22">
        <v>10176</v>
      </c>
      <c r="AI219" s="22">
        <v>13091</v>
      </c>
      <c r="AJ219" s="22">
        <v>0</v>
      </c>
      <c r="AK219" s="22">
        <v>0</v>
      </c>
      <c r="AL219" s="22">
        <v>0</v>
      </c>
    </row>
    <row r="220" spans="1:38" x14ac:dyDescent="0.25">
      <c r="A220" s="22" t="s">
        <v>120</v>
      </c>
      <c r="B220" s="22" t="s">
        <v>511</v>
      </c>
      <c r="C220" s="22" t="s">
        <v>558</v>
      </c>
      <c r="D220" s="22" t="s">
        <v>559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</row>
    <row r="221" spans="1:38" x14ac:dyDescent="0.25">
      <c r="A221" s="22" t="s">
        <v>120</v>
      </c>
      <c r="B221" s="22" t="s">
        <v>511</v>
      </c>
      <c r="C221" s="22" t="s">
        <v>560</v>
      </c>
      <c r="D221" s="22" t="s">
        <v>561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6750</v>
      </c>
      <c r="Q221" s="22">
        <v>0</v>
      </c>
      <c r="R221" s="22">
        <v>0</v>
      </c>
      <c r="S221" s="22">
        <v>0</v>
      </c>
      <c r="T221" s="22">
        <v>6750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1365</v>
      </c>
      <c r="AF221" s="22">
        <v>0</v>
      </c>
      <c r="AG221" s="22">
        <v>0</v>
      </c>
      <c r="AH221" s="22">
        <v>0</v>
      </c>
      <c r="AI221" s="22">
        <v>1365</v>
      </c>
      <c r="AJ221" s="22">
        <v>0</v>
      </c>
      <c r="AK221" s="22">
        <v>0</v>
      </c>
      <c r="AL221" s="22">
        <v>0</v>
      </c>
    </row>
    <row r="222" spans="1:38" x14ac:dyDescent="0.25">
      <c r="A222" s="22" t="s">
        <v>120</v>
      </c>
      <c r="B222" s="22" t="s">
        <v>511</v>
      </c>
      <c r="C222" s="22" t="s">
        <v>562</v>
      </c>
      <c r="D222" s="22" t="s">
        <v>563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48500</v>
      </c>
      <c r="Q222" s="22">
        <v>0</v>
      </c>
      <c r="R222" s="22">
        <v>0</v>
      </c>
      <c r="S222" s="22">
        <v>0</v>
      </c>
      <c r="T222" s="22">
        <v>48500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48500</v>
      </c>
      <c r="AF222" s="22">
        <v>0</v>
      </c>
      <c r="AG222" s="22">
        <v>0</v>
      </c>
      <c r="AH222" s="22">
        <v>0</v>
      </c>
      <c r="AI222" s="22">
        <v>48500</v>
      </c>
      <c r="AJ222" s="22">
        <v>0</v>
      </c>
      <c r="AK222" s="22">
        <v>0</v>
      </c>
      <c r="AL222" s="22">
        <v>0</v>
      </c>
    </row>
    <row r="223" spans="1:38" x14ac:dyDescent="0.25">
      <c r="A223" s="22" t="s">
        <v>120</v>
      </c>
      <c r="B223" s="22" t="s">
        <v>511</v>
      </c>
      <c r="C223" s="22" t="s">
        <v>564</v>
      </c>
      <c r="D223" s="22" t="s">
        <v>565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1500</v>
      </c>
      <c r="T223" s="22">
        <v>1500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1500</v>
      </c>
      <c r="AI223" s="22">
        <v>1500</v>
      </c>
      <c r="AJ223" s="22">
        <v>0</v>
      </c>
      <c r="AK223" s="22">
        <v>0</v>
      </c>
      <c r="AL223" s="22">
        <v>0</v>
      </c>
    </row>
    <row r="224" spans="1:38" x14ac:dyDescent="0.25">
      <c r="A224" s="22" t="s">
        <v>120</v>
      </c>
      <c r="B224" s="22" t="s">
        <v>511</v>
      </c>
      <c r="C224" s="22" t="s">
        <v>566</v>
      </c>
      <c r="D224" s="22" t="s">
        <v>567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38843</v>
      </c>
      <c r="P224" s="22">
        <v>0</v>
      </c>
      <c r="Q224" s="22">
        <v>0</v>
      </c>
      <c r="R224" s="22">
        <v>0</v>
      </c>
      <c r="S224" s="22">
        <v>0</v>
      </c>
      <c r="T224" s="22">
        <v>38843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36253</v>
      </c>
      <c r="AE224" s="22">
        <v>0</v>
      </c>
      <c r="AF224" s="22">
        <v>0</v>
      </c>
      <c r="AG224" s="22">
        <v>0</v>
      </c>
      <c r="AH224" s="22">
        <v>0</v>
      </c>
      <c r="AI224" s="22">
        <v>36253</v>
      </c>
      <c r="AJ224" s="22">
        <v>0</v>
      </c>
      <c r="AK224" s="22">
        <v>0</v>
      </c>
      <c r="AL224" s="22">
        <v>0</v>
      </c>
    </row>
    <row r="225" spans="1:38" x14ac:dyDescent="0.25">
      <c r="A225" s="22" t="s">
        <v>120</v>
      </c>
      <c r="B225" s="22" t="s">
        <v>511</v>
      </c>
      <c r="C225" s="22" t="s">
        <v>568</v>
      </c>
      <c r="D225" s="22" t="s">
        <v>569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</row>
    <row r="226" spans="1:38" x14ac:dyDescent="0.25">
      <c r="A226" s="22" t="s">
        <v>120</v>
      </c>
      <c r="B226" s="22" t="s">
        <v>511</v>
      </c>
      <c r="C226" s="22" t="s">
        <v>570</v>
      </c>
      <c r="D226" s="22" t="s">
        <v>571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</row>
    <row r="227" spans="1:38" x14ac:dyDescent="0.25">
      <c r="A227" s="22" t="s">
        <v>120</v>
      </c>
      <c r="B227" s="22" t="s">
        <v>511</v>
      </c>
      <c r="C227" s="22" t="s">
        <v>572</v>
      </c>
      <c r="D227" s="22" t="s">
        <v>573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</row>
    <row r="228" spans="1:38" x14ac:dyDescent="0.25">
      <c r="A228" s="22" t="s">
        <v>120</v>
      </c>
      <c r="B228" s="22" t="s">
        <v>511</v>
      </c>
      <c r="C228" s="22" t="s">
        <v>574</v>
      </c>
      <c r="D228" s="22" t="s">
        <v>575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</row>
    <row r="229" spans="1:38" x14ac:dyDescent="0.25">
      <c r="A229" s="22" t="s">
        <v>120</v>
      </c>
      <c r="B229" s="22" t="s">
        <v>511</v>
      </c>
      <c r="C229" s="22" t="s">
        <v>576</v>
      </c>
      <c r="D229" s="22" t="s">
        <v>577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58615</v>
      </c>
      <c r="Q229" s="22">
        <v>0</v>
      </c>
      <c r="R229" s="22">
        <v>0</v>
      </c>
      <c r="S229" s="22">
        <v>210893</v>
      </c>
      <c r="T229" s="22">
        <v>269508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</row>
    <row r="230" spans="1:38" x14ac:dyDescent="0.25">
      <c r="A230" s="22" t="s">
        <v>120</v>
      </c>
      <c r="B230" s="22" t="s">
        <v>511</v>
      </c>
      <c r="C230" s="22" t="s">
        <v>578</v>
      </c>
      <c r="D230" s="22" t="s">
        <v>579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</row>
    <row r="231" spans="1:38" x14ac:dyDescent="0.25">
      <c r="A231" s="22" t="s">
        <v>120</v>
      </c>
      <c r="B231" s="22" t="s">
        <v>511</v>
      </c>
      <c r="C231" s="22" t="s">
        <v>580</v>
      </c>
      <c r="D231" s="22" t="s">
        <v>581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289695</v>
      </c>
      <c r="O231" s="22">
        <v>0</v>
      </c>
      <c r="P231" s="22">
        <v>42486</v>
      </c>
      <c r="Q231" s="22">
        <v>0</v>
      </c>
      <c r="R231" s="22">
        <v>0</v>
      </c>
      <c r="S231" s="22">
        <v>0</v>
      </c>
      <c r="T231" s="22">
        <v>332181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37486</v>
      </c>
      <c r="AF231" s="22">
        <v>0</v>
      </c>
      <c r="AG231" s="22">
        <v>0</v>
      </c>
      <c r="AH231" s="22">
        <v>0</v>
      </c>
      <c r="AI231" s="22">
        <v>37486</v>
      </c>
      <c r="AJ231" s="22">
        <v>0</v>
      </c>
      <c r="AK231" s="22">
        <v>0</v>
      </c>
      <c r="AL231" s="22">
        <v>0</v>
      </c>
    </row>
    <row r="232" spans="1:38" x14ac:dyDescent="0.25">
      <c r="A232" s="22" t="s">
        <v>120</v>
      </c>
      <c r="B232" s="22" t="s">
        <v>511</v>
      </c>
      <c r="C232" s="22" t="s">
        <v>582</v>
      </c>
      <c r="D232" s="22" t="s">
        <v>583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</row>
    <row r="233" spans="1:38" x14ac:dyDescent="0.25">
      <c r="A233" s="22" t="s">
        <v>120</v>
      </c>
      <c r="B233" s="22" t="s">
        <v>511</v>
      </c>
      <c r="C233" s="22" t="s">
        <v>584</v>
      </c>
      <c r="D233" s="22" t="s">
        <v>585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</row>
    <row r="234" spans="1:38" x14ac:dyDescent="0.25">
      <c r="A234" s="22" t="s">
        <v>120</v>
      </c>
      <c r="B234" s="22" t="s">
        <v>511</v>
      </c>
      <c r="C234" s="22" t="s">
        <v>586</v>
      </c>
      <c r="D234" s="22" t="s">
        <v>587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21000</v>
      </c>
      <c r="T234" s="22">
        <v>21000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21000</v>
      </c>
      <c r="AI234" s="22">
        <v>21000</v>
      </c>
      <c r="AJ234" s="22">
        <v>0</v>
      </c>
      <c r="AK234" s="22">
        <v>0</v>
      </c>
      <c r="AL234" s="22">
        <v>0</v>
      </c>
    </row>
    <row r="235" spans="1:38" x14ac:dyDescent="0.25">
      <c r="A235" s="22" t="s">
        <v>120</v>
      </c>
      <c r="B235" s="22" t="s">
        <v>511</v>
      </c>
      <c r="C235" s="22" t="s">
        <v>588</v>
      </c>
      <c r="D235" s="22" t="s">
        <v>589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</row>
    <row r="236" spans="1:38" x14ac:dyDescent="0.25">
      <c r="A236" s="22" t="s">
        <v>120</v>
      </c>
      <c r="B236" s="22" t="s">
        <v>511</v>
      </c>
      <c r="C236" s="22" t="s">
        <v>590</v>
      </c>
      <c r="D236" s="22" t="s">
        <v>591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7701</v>
      </c>
      <c r="T236" s="22">
        <v>7701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4236</v>
      </c>
      <c r="AI236" s="22">
        <v>4236</v>
      </c>
      <c r="AJ236" s="22">
        <v>0</v>
      </c>
      <c r="AK236" s="22">
        <v>0</v>
      </c>
      <c r="AL236" s="22">
        <v>0</v>
      </c>
    </row>
    <row r="237" spans="1:38" x14ac:dyDescent="0.25">
      <c r="A237" s="22" t="s">
        <v>120</v>
      </c>
      <c r="B237" s="22" t="s">
        <v>511</v>
      </c>
      <c r="C237" s="22" t="s">
        <v>592</v>
      </c>
      <c r="D237" s="22" t="s">
        <v>593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6000</v>
      </c>
      <c r="Q237" s="22">
        <v>0</v>
      </c>
      <c r="R237" s="22">
        <v>0</v>
      </c>
      <c r="S237" s="22">
        <v>8000</v>
      </c>
      <c r="T237" s="22">
        <v>14000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1200</v>
      </c>
      <c r="AF237" s="22">
        <v>0</v>
      </c>
      <c r="AG237" s="22">
        <v>0</v>
      </c>
      <c r="AH237" s="22">
        <v>8000</v>
      </c>
      <c r="AI237" s="22">
        <v>9200</v>
      </c>
      <c r="AJ237" s="22">
        <v>0</v>
      </c>
      <c r="AK237" s="22">
        <v>0</v>
      </c>
      <c r="AL237" s="22">
        <v>0</v>
      </c>
    </row>
    <row r="238" spans="1:38" x14ac:dyDescent="0.25">
      <c r="A238" s="22" t="s">
        <v>120</v>
      </c>
      <c r="B238" s="22" t="s">
        <v>511</v>
      </c>
      <c r="C238" s="22" t="s">
        <v>594</v>
      </c>
      <c r="D238" s="22" t="s">
        <v>595</v>
      </c>
      <c r="E238" s="22"/>
      <c r="F238" s="22"/>
      <c r="G238" s="22"/>
      <c r="H238" s="22"/>
      <c r="I238" s="22"/>
      <c r="J238" s="22"/>
      <c r="K238" s="22"/>
      <c r="L238" s="22"/>
      <c r="M238" s="22">
        <v>0</v>
      </c>
      <c r="N238" s="22"/>
      <c r="O238" s="22"/>
      <c r="P238" s="22"/>
      <c r="Q238" s="22"/>
      <c r="R238" s="22"/>
      <c r="S238" s="22"/>
      <c r="T238" s="22">
        <v>0</v>
      </c>
      <c r="U238" s="22"/>
      <c r="V238" s="22"/>
      <c r="W238" s="22"/>
      <c r="X238" s="22"/>
      <c r="Y238" s="22"/>
      <c r="Z238" s="22"/>
      <c r="AA238" s="22"/>
      <c r="AB238" s="22"/>
      <c r="AC238" s="22">
        <v>0</v>
      </c>
      <c r="AD238" s="22"/>
      <c r="AE238" s="22"/>
      <c r="AF238" s="22"/>
      <c r="AG238" s="22"/>
      <c r="AH238" s="22"/>
      <c r="AI238" s="22">
        <v>0</v>
      </c>
      <c r="AJ238" s="22"/>
      <c r="AK238" s="22"/>
      <c r="AL238" s="22"/>
    </row>
    <row r="239" spans="1:38" x14ac:dyDescent="0.25">
      <c r="A239" s="22" t="s">
        <v>120</v>
      </c>
      <c r="B239" s="22" t="s">
        <v>511</v>
      </c>
      <c r="C239" s="22" t="s">
        <v>596</v>
      </c>
      <c r="D239" s="22" t="s">
        <v>597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3500</v>
      </c>
      <c r="Q239" s="22">
        <v>0</v>
      </c>
      <c r="R239" s="22">
        <v>0</v>
      </c>
      <c r="S239" s="22">
        <v>0</v>
      </c>
      <c r="T239" s="22">
        <v>3500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2083</v>
      </c>
      <c r="AF239" s="22">
        <v>0</v>
      </c>
      <c r="AG239" s="22">
        <v>0</v>
      </c>
      <c r="AH239" s="22">
        <v>0</v>
      </c>
      <c r="AI239" s="22">
        <v>2083</v>
      </c>
      <c r="AJ239" s="22">
        <v>0</v>
      </c>
      <c r="AK239" s="22">
        <v>0</v>
      </c>
      <c r="AL239" s="22">
        <v>0</v>
      </c>
    </row>
    <row r="240" spans="1:38" x14ac:dyDescent="0.25">
      <c r="A240" s="22" t="s">
        <v>120</v>
      </c>
      <c r="B240" s="22" t="s">
        <v>511</v>
      </c>
      <c r="C240" s="22" t="s">
        <v>598</v>
      </c>
      <c r="D240" s="22" t="s">
        <v>599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</row>
    <row r="241" spans="1:38" x14ac:dyDescent="0.25">
      <c r="A241" s="22" t="s">
        <v>120</v>
      </c>
      <c r="B241" s="22" t="s">
        <v>511</v>
      </c>
      <c r="C241" s="22" t="s">
        <v>600</v>
      </c>
      <c r="D241" s="22" t="s">
        <v>601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</row>
    <row r="242" spans="1:38" x14ac:dyDescent="0.25">
      <c r="A242" s="22" t="s">
        <v>120</v>
      </c>
      <c r="B242" s="22" t="s">
        <v>511</v>
      </c>
      <c r="C242" s="22" t="s">
        <v>602</v>
      </c>
      <c r="D242" s="22" t="s">
        <v>603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439313</v>
      </c>
      <c r="O242" s="22">
        <v>0</v>
      </c>
      <c r="P242" s="22">
        <v>10094</v>
      </c>
      <c r="Q242" s="22">
        <v>0</v>
      </c>
      <c r="R242" s="22">
        <v>0</v>
      </c>
      <c r="S242" s="22">
        <v>8755</v>
      </c>
      <c r="T242" s="22">
        <v>458162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6057</v>
      </c>
      <c r="AF242" s="22">
        <v>0</v>
      </c>
      <c r="AG242" s="22">
        <v>0</v>
      </c>
      <c r="AH242" s="22">
        <v>7884</v>
      </c>
      <c r="AI242" s="22">
        <v>13941</v>
      </c>
      <c r="AJ242" s="22">
        <v>0</v>
      </c>
      <c r="AK242" s="22">
        <v>0</v>
      </c>
      <c r="AL242" s="22">
        <v>0</v>
      </c>
    </row>
    <row r="243" spans="1:38" x14ac:dyDescent="0.25">
      <c r="A243" s="22" t="s">
        <v>120</v>
      </c>
      <c r="B243" s="22" t="s">
        <v>511</v>
      </c>
      <c r="C243" s="22" t="s">
        <v>604</v>
      </c>
      <c r="D243" s="22" t="s">
        <v>605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</row>
    <row r="244" spans="1:38" x14ac:dyDescent="0.25">
      <c r="A244" s="22" t="s">
        <v>120</v>
      </c>
      <c r="B244" s="22" t="s">
        <v>511</v>
      </c>
      <c r="C244" s="22" t="s">
        <v>606</v>
      </c>
      <c r="D244" s="22" t="s">
        <v>607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</row>
    <row r="245" spans="1:38" x14ac:dyDescent="0.25">
      <c r="A245" s="22" t="s">
        <v>120</v>
      </c>
      <c r="B245" s="22" t="s">
        <v>511</v>
      </c>
      <c r="C245" s="22" t="s">
        <v>608</v>
      </c>
      <c r="D245" s="22" t="s">
        <v>609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</row>
    <row r="246" spans="1:38" x14ac:dyDescent="0.25">
      <c r="A246" s="22" t="s">
        <v>120</v>
      </c>
      <c r="B246" s="22" t="s">
        <v>511</v>
      </c>
      <c r="C246" s="22" t="s">
        <v>610</v>
      </c>
      <c r="D246" s="22" t="s">
        <v>611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</row>
    <row r="247" spans="1:38" x14ac:dyDescent="0.25">
      <c r="A247" s="22" t="s">
        <v>120</v>
      </c>
      <c r="B247" s="22" t="s">
        <v>511</v>
      </c>
      <c r="C247" s="22" t="s">
        <v>612</v>
      </c>
      <c r="D247" s="22" t="s">
        <v>613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12285</v>
      </c>
      <c r="Q247" s="22">
        <v>365</v>
      </c>
      <c r="R247" s="22">
        <v>0</v>
      </c>
      <c r="S247" s="22">
        <v>0</v>
      </c>
      <c r="T247" s="22">
        <v>12650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4914</v>
      </c>
      <c r="AF247" s="22">
        <v>0</v>
      </c>
      <c r="AG247" s="22">
        <v>0</v>
      </c>
      <c r="AH247" s="22">
        <v>0</v>
      </c>
      <c r="AI247" s="22">
        <v>4914</v>
      </c>
      <c r="AJ247" s="22">
        <v>0</v>
      </c>
      <c r="AK247" s="22">
        <v>0</v>
      </c>
      <c r="AL247" s="22">
        <v>0</v>
      </c>
    </row>
    <row r="248" spans="1:38" x14ac:dyDescent="0.25">
      <c r="A248" s="22" t="s">
        <v>120</v>
      </c>
      <c r="B248" s="22" t="s">
        <v>511</v>
      </c>
      <c r="C248" s="22" t="s">
        <v>614</v>
      </c>
      <c r="D248" s="22" t="s">
        <v>615</v>
      </c>
      <c r="E248" s="22"/>
      <c r="F248" s="22"/>
      <c r="G248" s="22"/>
      <c r="H248" s="22"/>
      <c r="I248" s="22"/>
      <c r="J248" s="22"/>
      <c r="K248" s="22"/>
      <c r="L248" s="22"/>
      <c r="M248" s="22">
        <v>0</v>
      </c>
      <c r="N248" s="22"/>
      <c r="O248" s="22"/>
      <c r="P248" s="22"/>
      <c r="Q248" s="22"/>
      <c r="R248" s="22"/>
      <c r="S248" s="22"/>
      <c r="T248" s="22">
        <v>0</v>
      </c>
      <c r="U248" s="22"/>
      <c r="V248" s="22"/>
      <c r="W248" s="22"/>
      <c r="X248" s="22"/>
      <c r="Y248" s="22"/>
      <c r="Z248" s="22"/>
      <c r="AA248" s="22"/>
      <c r="AB248" s="22"/>
      <c r="AC248" s="22">
        <v>0</v>
      </c>
      <c r="AD248" s="22">
        <v>0</v>
      </c>
      <c r="AE248" s="22"/>
      <c r="AF248" s="22"/>
      <c r="AG248" s="22"/>
      <c r="AH248" s="22"/>
      <c r="AI248" s="22">
        <v>0</v>
      </c>
      <c r="AJ248" s="22"/>
      <c r="AK248" s="22"/>
      <c r="AL248" s="22"/>
    </row>
    <row r="249" spans="1:38" x14ac:dyDescent="0.25">
      <c r="A249" s="22" t="s">
        <v>120</v>
      </c>
      <c r="B249" s="22" t="s">
        <v>511</v>
      </c>
      <c r="C249" s="22" t="s">
        <v>616</v>
      </c>
      <c r="D249" s="22" t="s">
        <v>617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</row>
    <row r="250" spans="1:38" x14ac:dyDescent="0.25">
      <c r="A250" s="22" t="s">
        <v>120</v>
      </c>
      <c r="B250" s="22" t="s">
        <v>511</v>
      </c>
      <c r="C250" s="22" t="s">
        <v>618</v>
      </c>
      <c r="D250" s="22" t="s">
        <v>619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</row>
    <row r="251" spans="1:38" x14ac:dyDescent="0.25">
      <c r="A251" s="22" t="s">
        <v>120</v>
      </c>
      <c r="B251" s="22" t="s">
        <v>511</v>
      </c>
      <c r="C251" s="22" t="s">
        <v>620</v>
      </c>
      <c r="D251" s="22" t="s">
        <v>621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91840</v>
      </c>
      <c r="P251" s="22">
        <v>3766</v>
      </c>
      <c r="Q251" s="22">
        <v>0</v>
      </c>
      <c r="R251" s="22">
        <v>0</v>
      </c>
      <c r="S251" s="22">
        <v>0</v>
      </c>
      <c r="T251" s="22">
        <v>95606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7347</v>
      </c>
      <c r="AE251" s="22">
        <v>3515</v>
      </c>
      <c r="AF251" s="22">
        <v>0</v>
      </c>
      <c r="AG251" s="22">
        <v>0</v>
      </c>
      <c r="AH251" s="22">
        <v>0</v>
      </c>
      <c r="AI251" s="22">
        <v>10862</v>
      </c>
      <c r="AJ251" s="22">
        <v>0</v>
      </c>
      <c r="AK251" s="22">
        <v>0</v>
      </c>
      <c r="AL251" s="22">
        <v>0</v>
      </c>
    </row>
    <row r="252" spans="1:38" x14ac:dyDescent="0.25">
      <c r="A252" s="22" t="s">
        <v>120</v>
      </c>
      <c r="B252" s="22" t="s">
        <v>511</v>
      </c>
      <c r="C252" s="22" t="s">
        <v>622</v>
      </c>
      <c r="D252" s="22" t="s">
        <v>623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16302</v>
      </c>
      <c r="P252" s="22">
        <v>0</v>
      </c>
      <c r="Q252" s="22">
        <v>0</v>
      </c>
      <c r="R252" s="22">
        <v>0</v>
      </c>
      <c r="S252" s="22">
        <v>0</v>
      </c>
      <c r="T252" s="22">
        <v>16302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7277</v>
      </c>
      <c r="AE252" s="22">
        <v>0</v>
      </c>
      <c r="AF252" s="22">
        <v>0</v>
      </c>
      <c r="AG252" s="22">
        <v>0</v>
      </c>
      <c r="AH252" s="22">
        <v>0</v>
      </c>
      <c r="AI252" s="22">
        <v>7277</v>
      </c>
      <c r="AJ252" s="22">
        <v>0</v>
      </c>
      <c r="AK252" s="22">
        <v>0</v>
      </c>
      <c r="AL252" s="22">
        <v>0</v>
      </c>
    </row>
    <row r="253" spans="1:38" x14ac:dyDescent="0.25">
      <c r="A253" s="22" t="s">
        <v>120</v>
      </c>
      <c r="B253" s="22" t="s">
        <v>511</v>
      </c>
      <c r="C253" s="22" t="s">
        <v>624</v>
      </c>
      <c r="D253" s="22" t="s">
        <v>625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42635</v>
      </c>
      <c r="T253" s="22">
        <v>42635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16414</v>
      </c>
      <c r="AI253" s="22">
        <v>16414</v>
      </c>
      <c r="AJ253" s="22">
        <v>0</v>
      </c>
      <c r="AK253" s="22">
        <v>0</v>
      </c>
      <c r="AL253" s="22">
        <v>0</v>
      </c>
    </row>
    <row r="254" spans="1:38" x14ac:dyDescent="0.25">
      <c r="A254" s="22" t="s">
        <v>120</v>
      </c>
      <c r="B254" s="22" t="s">
        <v>511</v>
      </c>
      <c r="C254" s="22" t="s">
        <v>626</v>
      </c>
      <c r="D254" s="22" t="s">
        <v>627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</row>
    <row r="255" spans="1:38" x14ac:dyDescent="0.25">
      <c r="A255" s="22" t="s">
        <v>120</v>
      </c>
      <c r="B255" s="22" t="s">
        <v>511</v>
      </c>
      <c r="C255" s="22" t="s">
        <v>628</v>
      </c>
      <c r="D255" s="22" t="s">
        <v>629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11586</v>
      </c>
      <c r="Q255" s="22">
        <v>0</v>
      </c>
      <c r="R255" s="22">
        <v>0</v>
      </c>
      <c r="S255" s="22">
        <v>0</v>
      </c>
      <c r="T255" s="22">
        <v>11586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5623</v>
      </c>
      <c r="AF255" s="22">
        <v>0</v>
      </c>
      <c r="AG255" s="22">
        <v>0</v>
      </c>
      <c r="AH255" s="22">
        <v>0</v>
      </c>
      <c r="AI255" s="22">
        <v>5623</v>
      </c>
      <c r="AJ255" s="22">
        <v>0</v>
      </c>
      <c r="AK255" s="22">
        <v>0</v>
      </c>
      <c r="AL255" s="22">
        <v>0</v>
      </c>
    </row>
    <row r="256" spans="1:38" x14ac:dyDescent="0.25">
      <c r="A256" s="22" t="s">
        <v>120</v>
      </c>
      <c r="B256" s="22" t="s">
        <v>511</v>
      </c>
      <c r="C256" s="22" t="s">
        <v>630</v>
      </c>
      <c r="D256" s="22" t="s">
        <v>631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</row>
    <row r="257" spans="1:38" x14ac:dyDescent="0.25">
      <c r="A257" s="22" t="s">
        <v>120</v>
      </c>
      <c r="B257" s="22" t="s">
        <v>511</v>
      </c>
      <c r="C257" s="22" t="s">
        <v>632</v>
      </c>
      <c r="D257" s="22" t="s">
        <v>633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</row>
    <row r="258" spans="1:38" x14ac:dyDescent="0.25">
      <c r="A258" s="22" t="s">
        <v>120</v>
      </c>
      <c r="B258" s="22" t="s">
        <v>511</v>
      </c>
      <c r="C258" s="22" t="s">
        <v>634</v>
      </c>
      <c r="D258" s="22" t="s">
        <v>635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72455</v>
      </c>
      <c r="Q258" s="22">
        <v>0</v>
      </c>
      <c r="R258" s="22">
        <v>0</v>
      </c>
      <c r="S258" s="22">
        <v>0</v>
      </c>
      <c r="T258" s="22">
        <v>72455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39471</v>
      </c>
      <c r="AF258" s="22">
        <v>0</v>
      </c>
      <c r="AG258" s="22">
        <v>0</v>
      </c>
      <c r="AH258" s="22">
        <v>0</v>
      </c>
      <c r="AI258" s="22">
        <v>39471</v>
      </c>
      <c r="AJ258" s="22">
        <v>0</v>
      </c>
      <c r="AK258" s="22">
        <v>0</v>
      </c>
      <c r="AL258" s="22">
        <v>0</v>
      </c>
    </row>
    <row r="259" spans="1:38" x14ac:dyDescent="0.25">
      <c r="A259" s="22" t="s">
        <v>120</v>
      </c>
      <c r="B259" s="22" t="s">
        <v>511</v>
      </c>
      <c r="C259" s="22" t="s">
        <v>636</v>
      </c>
      <c r="D259" s="22" t="s">
        <v>637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</row>
    <row r="260" spans="1:38" x14ac:dyDescent="0.25">
      <c r="A260" s="22" t="s">
        <v>120</v>
      </c>
      <c r="B260" s="22" t="s">
        <v>511</v>
      </c>
      <c r="C260" s="22" t="s">
        <v>638</v>
      </c>
      <c r="D260" s="22" t="s">
        <v>639</v>
      </c>
      <c r="E260" s="22">
        <v>0</v>
      </c>
      <c r="F260" s="22">
        <v>0</v>
      </c>
      <c r="G260" s="22">
        <v>13408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13408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13408</v>
      </c>
      <c r="U260" s="22">
        <v>0</v>
      </c>
      <c r="V260" s="22">
        <v>0</v>
      </c>
      <c r="W260" s="22">
        <v>5406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5406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5406</v>
      </c>
      <c r="AJ260" s="22">
        <v>0</v>
      </c>
      <c r="AK260" s="22">
        <v>0</v>
      </c>
      <c r="AL260" s="22">
        <v>0</v>
      </c>
    </row>
    <row r="261" spans="1:38" x14ac:dyDescent="0.25">
      <c r="A261" s="22" t="s">
        <v>120</v>
      </c>
      <c r="B261" s="22" t="s">
        <v>511</v>
      </c>
      <c r="C261" s="22" t="s">
        <v>640</v>
      </c>
      <c r="D261" s="22" t="s">
        <v>641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3936</v>
      </c>
      <c r="Q261" s="22">
        <v>0</v>
      </c>
      <c r="R261" s="22">
        <v>0</v>
      </c>
      <c r="S261" s="22">
        <v>0</v>
      </c>
      <c r="T261" s="22">
        <v>3936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1279</v>
      </c>
      <c r="AF261" s="22">
        <v>0</v>
      </c>
      <c r="AG261" s="22">
        <v>0</v>
      </c>
      <c r="AH261" s="22">
        <v>0</v>
      </c>
      <c r="AI261" s="22">
        <v>1279</v>
      </c>
      <c r="AJ261" s="22">
        <v>0</v>
      </c>
      <c r="AK261" s="22">
        <v>0</v>
      </c>
      <c r="AL261" s="22">
        <v>0</v>
      </c>
    </row>
    <row r="262" spans="1:38" x14ac:dyDescent="0.25">
      <c r="A262" s="22" t="s">
        <v>120</v>
      </c>
      <c r="B262" s="22" t="s">
        <v>511</v>
      </c>
      <c r="C262" s="22" t="s">
        <v>642</v>
      </c>
      <c r="D262" s="22" t="s">
        <v>643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</row>
    <row r="263" spans="1:38" x14ac:dyDescent="0.25">
      <c r="A263" s="22" t="s">
        <v>120</v>
      </c>
      <c r="B263" s="22" t="s">
        <v>511</v>
      </c>
      <c r="C263" s="22" t="s">
        <v>644</v>
      </c>
      <c r="D263" s="22" t="s">
        <v>645</v>
      </c>
      <c r="E263" s="22">
        <v>250790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250790</v>
      </c>
      <c r="N263" s="22">
        <v>0</v>
      </c>
      <c r="O263" s="22">
        <v>0</v>
      </c>
      <c r="P263" s="22">
        <v>2272</v>
      </c>
      <c r="Q263" s="22">
        <v>0</v>
      </c>
      <c r="R263" s="22">
        <v>0</v>
      </c>
      <c r="S263" s="22">
        <v>86850</v>
      </c>
      <c r="T263" s="22">
        <v>339912</v>
      </c>
      <c r="U263" s="22">
        <v>138136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138136</v>
      </c>
      <c r="AD263" s="22">
        <v>0</v>
      </c>
      <c r="AE263" s="22">
        <v>1363</v>
      </c>
      <c r="AF263" s="22">
        <v>0</v>
      </c>
      <c r="AG263" s="22">
        <v>0</v>
      </c>
      <c r="AH263" s="22">
        <v>86850</v>
      </c>
      <c r="AI263" s="22">
        <v>226349</v>
      </c>
      <c r="AJ263" s="22">
        <v>0</v>
      </c>
      <c r="AK263" s="22">
        <v>0</v>
      </c>
      <c r="AL263" s="22">
        <v>0</v>
      </c>
    </row>
    <row r="264" spans="1:38" x14ac:dyDescent="0.25">
      <c r="A264" s="22" t="s">
        <v>120</v>
      </c>
      <c r="B264" s="22" t="s">
        <v>511</v>
      </c>
      <c r="C264" s="22" t="s">
        <v>646</v>
      </c>
      <c r="D264" s="22" t="s">
        <v>647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30823</v>
      </c>
      <c r="Q264" s="22">
        <v>0</v>
      </c>
      <c r="R264" s="22">
        <v>0</v>
      </c>
      <c r="S264" s="22">
        <v>0</v>
      </c>
      <c r="T264" s="22">
        <v>30823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2055</v>
      </c>
      <c r="AF264" s="22">
        <v>0</v>
      </c>
      <c r="AG264" s="22">
        <v>0</v>
      </c>
      <c r="AH264" s="22">
        <v>0</v>
      </c>
      <c r="AI264" s="22">
        <v>2055</v>
      </c>
      <c r="AJ264" s="22">
        <v>0</v>
      </c>
      <c r="AK264" s="22">
        <v>0</v>
      </c>
      <c r="AL264" s="22">
        <v>0</v>
      </c>
    </row>
    <row r="265" spans="1:38" x14ac:dyDescent="0.25">
      <c r="A265" s="22" t="s">
        <v>120</v>
      </c>
      <c r="B265" s="22" t="s">
        <v>511</v>
      </c>
      <c r="C265" s="22" t="s">
        <v>648</v>
      </c>
      <c r="D265" s="22" t="s">
        <v>649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</row>
    <row r="266" spans="1:38" x14ac:dyDescent="0.25">
      <c r="A266" s="22" t="s">
        <v>120</v>
      </c>
      <c r="B266" s="22" t="s">
        <v>511</v>
      </c>
      <c r="C266" s="22" t="s">
        <v>650</v>
      </c>
      <c r="D266" s="22" t="s">
        <v>651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9844</v>
      </c>
      <c r="Q266" s="22">
        <v>0</v>
      </c>
      <c r="R266" s="22">
        <v>0</v>
      </c>
      <c r="S266" s="22">
        <v>0</v>
      </c>
      <c r="T266" s="22">
        <v>9844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9352</v>
      </c>
      <c r="AF266" s="22">
        <v>0</v>
      </c>
      <c r="AG266" s="22">
        <v>0</v>
      </c>
      <c r="AH266" s="22">
        <v>0</v>
      </c>
      <c r="AI266" s="22">
        <v>9352</v>
      </c>
      <c r="AJ266" s="22">
        <v>0</v>
      </c>
      <c r="AK266" s="22">
        <v>0</v>
      </c>
      <c r="AL266" s="22">
        <v>0</v>
      </c>
    </row>
    <row r="267" spans="1:38" x14ac:dyDescent="0.25">
      <c r="A267" s="22" t="s">
        <v>120</v>
      </c>
      <c r="B267" s="22" t="s">
        <v>511</v>
      </c>
      <c r="C267" s="22" t="s">
        <v>652</v>
      </c>
      <c r="D267" s="22" t="s">
        <v>653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</row>
    <row r="268" spans="1:38" x14ac:dyDescent="0.25">
      <c r="A268" s="22" t="s">
        <v>120</v>
      </c>
      <c r="B268" s="22" t="s">
        <v>511</v>
      </c>
      <c r="C268" s="22" t="s">
        <v>654</v>
      </c>
      <c r="D268" s="22" t="s">
        <v>655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58224</v>
      </c>
      <c r="Q268" s="22">
        <v>0</v>
      </c>
      <c r="R268" s="22">
        <v>0</v>
      </c>
      <c r="S268" s="22">
        <v>0</v>
      </c>
      <c r="T268" s="22">
        <v>58224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45534</v>
      </c>
      <c r="AF268" s="22">
        <v>0</v>
      </c>
      <c r="AG268" s="22">
        <v>0</v>
      </c>
      <c r="AH268" s="22">
        <v>0</v>
      </c>
      <c r="AI268" s="22">
        <v>45534</v>
      </c>
      <c r="AJ268" s="22">
        <v>0</v>
      </c>
      <c r="AK268" s="22">
        <v>0</v>
      </c>
      <c r="AL268" s="22">
        <v>0</v>
      </c>
    </row>
    <row r="269" spans="1:38" x14ac:dyDescent="0.25">
      <c r="A269" s="22" t="s">
        <v>120</v>
      </c>
      <c r="B269" s="22" t="s">
        <v>511</v>
      </c>
      <c r="C269" s="22" t="s">
        <v>656</v>
      </c>
      <c r="D269" s="22" t="s">
        <v>657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</row>
    <row r="270" spans="1:38" x14ac:dyDescent="0.25">
      <c r="A270" s="22" t="s">
        <v>120</v>
      </c>
      <c r="B270" s="22" t="s">
        <v>511</v>
      </c>
      <c r="C270" s="22" t="s">
        <v>658</v>
      </c>
      <c r="D270" s="22" t="s">
        <v>659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12358</v>
      </c>
      <c r="R270" s="22">
        <v>0</v>
      </c>
      <c r="S270" s="22">
        <v>0</v>
      </c>
      <c r="T270" s="22">
        <v>12358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</row>
    <row r="271" spans="1:38" x14ac:dyDescent="0.25">
      <c r="A271" s="22" t="s">
        <v>120</v>
      </c>
      <c r="B271" s="22" t="s">
        <v>511</v>
      </c>
      <c r="C271" s="22" t="s">
        <v>660</v>
      </c>
      <c r="D271" s="22" t="s">
        <v>661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</row>
    <row r="272" spans="1:38" x14ac:dyDescent="0.25">
      <c r="A272" s="22" t="s">
        <v>120</v>
      </c>
      <c r="B272" s="22" t="s">
        <v>511</v>
      </c>
      <c r="C272" s="22" t="s">
        <v>662</v>
      </c>
      <c r="D272" s="22" t="s">
        <v>663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</row>
    <row r="273" spans="1:38" x14ac:dyDescent="0.25">
      <c r="A273" s="22" t="s">
        <v>120</v>
      </c>
      <c r="B273" s="22" t="s">
        <v>511</v>
      </c>
      <c r="C273" s="22" t="s">
        <v>664</v>
      </c>
      <c r="D273" s="22" t="s">
        <v>665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3265</v>
      </c>
      <c r="T273" s="22">
        <v>3265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</row>
    <row r="274" spans="1:38" x14ac:dyDescent="0.25">
      <c r="A274" s="22" t="s">
        <v>120</v>
      </c>
      <c r="B274" s="22" t="s">
        <v>511</v>
      </c>
      <c r="C274" s="22" t="s">
        <v>666</v>
      </c>
      <c r="D274" s="22" t="s">
        <v>667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</row>
    <row r="275" spans="1:38" x14ac:dyDescent="0.25">
      <c r="A275" s="22" t="s">
        <v>120</v>
      </c>
      <c r="B275" s="22" t="s">
        <v>511</v>
      </c>
      <c r="C275" s="22" t="s">
        <v>668</v>
      </c>
      <c r="D275" s="22" t="s">
        <v>669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</row>
    <row r="276" spans="1:38" x14ac:dyDescent="0.25">
      <c r="A276" s="22" t="s">
        <v>120</v>
      </c>
      <c r="B276" s="22" t="s">
        <v>511</v>
      </c>
      <c r="C276" s="22" t="s">
        <v>670</v>
      </c>
      <c r="D276" s="22" t="s">
        <v>671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</row>
    <row r="277" spans="1:38" x14ac:dyDescent="0.25">
      <c r="A277" s="22" t="s">
        <v>120</v>
      </c>
      <c r="B277" s="22" t="s">
        <v>511</v>
      </c>
      <c r="C277" s="22" t="s">
        <v>672</v>
      </c>
      <c r="D277" s="22" t="s">
        <v>673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1010020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1010020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</row>
    <row r="278" spans="1:38" x14ac:dyDescent="0.25">
      <c r="A278" s="22" t="s">
        <v>120</v>
      </c>
      <c r="B278" s="22" t="s">
        <v>511</v>
      </c>
      <c r="C278" s="22" t="s">
        <v>674</v>
      </c>
      <c r="D278" s="22" t="s">
        <v>675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7850</v>
      </c>
      <c r="Q278" s="22">
        <v>0</v>
      </c>
      <c r="R278" s="22">
        <v>0</v>
      </c>
      <c r="S278" s="22">
        <v>23700</v>
      </c>
      <c r="T278" s="22">
        <v>31550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262</v>
      </c>
      <c r="AF278" s="22">
        <v>0</v>
      </c>
      <c r="AG278" s="22">
        <v>0</v>
      </c>
      <c r="AH278" s="22">
        <v>20145</v>
      </c>
      <c r="AI278" s="22">
        <v>20407</v>
      </c>
      <c r="AJ278" s="22">
        <v>0</v>
      </c>
      <c r="AK278" s="22">
        <v>0</v>
      </c>
      <c r="AL278" s="22">
        <v>0</v>
      </c>
    </row>
    <row r="279" spans="1:38" x14ac:dyDescent="0.25">
      <c r="A279" s="22" t="s">
        <v>120</v>
      </c>
      <c r="B279" s="22" t="s">
        <v>511</v>
      </c>
      <c r="C279" s="22" t="s">
        <v>676</v>
      </c>
      <c r="D279" s="22" t="s">
        <v>677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</row>
    <row r="280" spans="1:38" x14ac:dyDescent="0.25">
      <c r="A280" s="22" t="s">
        <v>120</v>
      </c>
      <c r="B280" s="22" t="s">
        <v>511</v>
      </c>
      <c r="C280" s="22" t="s">
        <v>678</v>
      </c>
      <c r="D280" s="22" t="s">
        <v>679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6365</v>
      </c>
      <c r="Q280" s="22">
        <v>0</v>
      </c>
      <c r="R280" s="22">
        <v>0</v>
      </c>
      <c r="S280" s="22">
        <v>15799</v>
      </c>
      <c r="T280" s="22">
        <v>22164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6365</v>
      </c>
      <c r="AF280" s="22">
        <v>0</v>
      </c>
      <c r="AG280" s="22">
        <v>0</v>
      </c>
      <c r="AH280" s="22">
        <v>15799</v>
      </c>
      <c r="AI280" s="22">
        <v>22164</v>
      </c>
      <c r="AJ280" s="22">
        <v>0</v>
      </c>
      <c r="AK280" s="22">
        <v>0</v>
      </c>
      <c r="AL280" s="22">
        <v>0</v>
      </c>
    </row>
    <row r="281" spans="1:38" x14ac:dyDescent="0.25">
      <c r="A281" s="22" t="s">
        <v>120</v>
      </c>
      <c r="B281" s="22" t="s">
        <v>511</v>
      </c>
      <c r="C281" s="22" t="s">
        <v>680</v>
      </c>
      <c r="D281" s="22" t="s">
        <v>681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</row>
    <row r="282" spans="1:38" x14ac:dyDescent="0.25">
      <c r="A282" s="22" t="s">
        <v>120</v>
      </c>
      <c r="B282" s="22" t="s">
        <v>511</v>
      </c>
      <c r="C282" s="22" t="s">
        <v>682</v>
      </c>
      <c r="D282" s="22" t="s">
        <v>683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5000</v>
      </c>
      <c r="T282" s="22">
        <v>5000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4500</v>
      </c>
      <c r="AI282" s="22">
        <v>4500</v>
      </c>
      <c r="AJ282" s="22">
        <v>0</v>
      </c>
      <c r="AK282" s="22">
        <v>0</v>
      </c>
      <c r="AL282" s="22">
        <v>0</v>
      </c>
    </row>
    <row r="283" spans="1:38" x14ac:dyDescent="0.25">
      <c r="A283" s="22" t="s">
        <v>120</v>
      </c>
      <c r="B283" s="22" t="s">
        <v>511</v>
      </c>
      <c r="C283" s="22" t="s">
        <v>684</v>
      </c>
      <c r="D283" s="22" t="s">
        <v>685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</row>
    <row r="284" spans="1:38" x14ac:dyDescent="0.25">
      <c r="A284" s="22" t="s">
        <v>120</v>
      </c>
      <c r="B284" s="22" t="s">
        <v>511</v>
      </c>
      <c r="C284" s="22" t="s">
        <v>686</v>
      </c>
      <c r="D284" s="22" t="s">
        <v>687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</row>
    <row r="285" spans="1:38" x14ac:dyDescent="0.25">
      <c r="A285" s="22" t="s">
        <v>120</v>
      </c>
      <c r="B285" s="22" t="s">
        <v>511</v>
      </c>
      <c r="C285" s="22" t="s">
        <v>688</v>
      </c>
      <c r="D285" s="22" t="s">
        <v>689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</row>
    <row r="286" spans="1:38" x14ac:dyDescent="0.25">
      <c r="A286" s="22" t="s">
        <v>120</v>
      </c>
      <c r="B286" s="22" t="s">
        <v>511</v>
      </c>
      <c r="C286" s="22" t="s">
        <v>690</v>
      </c>
      <c r="D286" s="22" t="s">
        <v>691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</row>
    <row r="287" spans="1:38" x14ac:dyDescent="0.25">
      <c r="A287" s="22" t="s">
        <v>120</v>
      </c>
      <c r="B287" s="22" t="s">
        <v>511</v>
      </c>
      <c r="C287" s="22" t="s">
        <v>692</v>
      </c>
      <c r="D287" s="22" t="s">
        <v>693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</row>
    <row r="288" spans="1:38" x14ac:dyDescent="0.25">
      <c r="A288" s="22" t="s">
        <v>120</v>
      </c>
      <c r="B288" s="22" t="s">
        <v>511</v>
      </c>
      <c r="C288" s="22" t="s">
        <v>694</v>
      </c>
      <c r="D288" s="22" t="s">
        <v>695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</row>
    <row r="289" spans="1:38" x14ac:dyDescent="0.25">
      <c r="A289" s="22" t="s">
        <v>120</v>
      </c>
      <c r="B289" s="22" t="s">
        <v>511</v>
      </c>
      <c r="C289" s="22" t="s">
        <v>696</v>
      </c>
      <c r="D289" s="22" t="s">
        <v>697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</row>
    <row r="290" spans="1:38" x14ac:dyDescent="0.25">
      <c r="A290" s="22" t="s">
        <v>120</v>
      </c>
      <c r="B290" s="22" t="s">
        <v>511</v>
      </c>
      <c r="C290" s="22" t="s">
        <v>698</v>
      </c>
      <c r="D290" s="22" t="s">
        <v>699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</row>
    <row r="291" spans="1:38" x14ac:dyDescent="0.25">
      <c r="A291" s="22" t="s">
        <v>120</v>
      </c>
      <c r="B291" s="22" t="s">
        <v>511</v>
      </c>
      <c r="C291" s="22" t="s">
        <v>700</v>
      </c>
      <c r="D291" s="22" t="s">
        <v>701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</row>
    <row r="292" spans="1:38" x14ac:dyDescent="0.25">
      <c r="A292" s="22" t="s">
        <v>120</v>
      </c>
      <c r="B292" s="22" t="s">
        <v>511</v>
      </c>
      <c r="C292" s="22" t="s">
        <v>702</v>
      </c>
      <c r="D292" s="22" t="s">
        <v>703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7636</v>
      </c>
      <c r="Q292" s="22">
        <v>0</v>
      </c>
      <c r="R292" s="22">
        <v>0</v>
      </c>
      <c r="S292" s="22">
        <v>0</v>
      </c>
      <c r="T292" s="22">
        <v>7636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7636</v>
      </c>
      <c r="AF292" s="22">
        <v>0</v>
      </c>
      <c r="AG292" s="22">
        <v>0</v>
      </c>
      <c r="AH292" s="22">
        <v>0</v>
      </c>
      <c r="AI292" s="22">
        <v>7636</v>
      </c>
      <c r="AJ292" s="22">
        <v>0</v>
      </c>
      <c r="AK292" s="22">
        <v>0</v>
      </c>
      <c r="AL292" s="22">
        <v>0</v>
      </c>
    </row>
    <row r="293" spans="1:38" x14ac:dyDescent="0.25">
      <c r="A293" s="22" t="s">
        <v>120</v>
      </c>
      <c r="B293" s="22" t="s">
        <v>511</v>
      </c>
      <c r="C293" s="22" t="s">
        <v>704</v>
      </c>
      <c r="D293" s="22" t="s">
        <v>705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</row>
    <row r="294" spans="1:38" x14ac:dyDescent="0.25">
      <c r="A294" s="22" t="s">
        <v>120</v>
      </c>
      <c r="B294" s="22" t="s">
        <v>706</v>
      </c>
      <c r="C294" s="22" t="s">
        <v>707</v>
      </c>
      <c r="D294" s="22" t="s">
        <v>708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</row>
    <row r="295" spans="1:38" x14ac:dyDescent="0.25">
      <c r="A295" s="22" t="s">
        <v>120</v>
      </c>
      <c r="B295" s="22" t="s">
        <v>706</v>
      </c>
      <c r="C295" s="22" t="s">
        <v>709</v>
      </c>
      <c r="D295" s="22" t="s">
        <v>710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</row>
    <row r="296" spans="1:38" x14ac:dyDescent="0.25">
      <c r="A296" s="22" t="s">
        <v>120</v>
      </c>
      <c r="B296" s="22" t="s">
        <v>706</v>
      </c>
      <c r="C296" s="22" t="s">
        <v>711</v>
      </c>
      <c r="D296" s="22" t="s">
        <v>712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</row>
    <row r="297" spans="1:38" x14ac:dyDescent="0.25">
      <c r="A297" s="22" t="s">
        <v>120</v>
      </c>
      <c r="B297" s="22" t="s">
        <v>706</v>
      </c>
      <c r="C297" s="22" t="s">
        <v>713</v>
      </c>
      <c r="D297" s="22" t="s">
        <v>714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</row>
    <row r="298" spans="1:38" x14ac:dyDescent="0.25">
      <c r="A298" s="22" t="s">
        <v>120</v>
      </c>
      <c r="B298" s="22" t="s">
        <v>706</v>
      </c>
      <c r="C298" s="22" t="s">
        <v>715</v>
      </c>
      <c r="D298" s="22" t="s">
        <v>716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</row>
    <row r="299" spans="1:38" x14ac:dyDescent="0.25">
      <c r="A299" s="22" t="s">
        <v>120</v>
      </c>
      <c r="B299" s="22" t="s">
        <v>706</v>
      </c>
      <c r="C299" s="22" t="s">
        <v>717</v>
      </c>
      <c r="D299" s="22" t="s">
        <v>718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</row>
    <row r="300" spans="1:38" x14ac:dyDescent="0.25">
      <c r="A300" s="22" t="s">
        <v>120</v>
      </c>
      <c r="B300" s="22" t="s">
        <v>706</v>
      </c>
      <c r="C300" s="22" t="s">
        <v>719</v>
      </c>
      <c r="D300" s="22" t="s">
        <v>720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</row>
    <row r="301" spans="1:38" x14ac:dyDescent="0.25">
      <c r="A301" s="22" t="s">
        <v>120</v>
      </c>
      <c r="B301" s="22" t="s">
        <v>706</v>
      </c>
      <c r="C301" s="22" t="s">
        <v>721</v>
      </c>
      <c r="D301" s="22" t="s">
        <v>722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</row>
    <row r="302" spans="1:38" x14ac:dyDescent="0.25">
      <c r="A302" s="22" t="s">
        <v>120</v>
      </c>
      <c r="B302" s="22" t="s">
        <v>706</v>
      </c>
      <c r="C302" s="22" t="s">
        <v>723</v>
      </c>
      <c r="D302" s="22" t="s">
        <v>724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</row>
    <row r="303" spans="1:38" x14ac:dyDescent="0.25">
      <c r="A303" s="22" t="s">
        <v>120</v>
      </c>
      <c r="B303" s="22" t="s">
        <v>706</v>
      </c>
      <c r="C303" s="22" t="s">
        <v>725</v>
      </c>
      <c r="D303" s="22" t="s">
        <v>726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</row>
    <row r="304" spans="1:38" x14ac:dyDescent="0.25">
      <c r="A304" s="22" t="s">
        <v>120</v>
      </c>
      <c r="B304" s="22" t="s">
        <v>706</v>
      </c>
      <c r="C304" s="22" t="s">
        <v>727</v>
      </c>
      <c r="D304" s="22" t="s">
        <v>728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</row>
    <row r="305" spans="1:38" x14ac:dyDescent="0.25">
      <c r="A305" s="22" t="s">
        <v>120</v>
      </c>
      <c r="B305" s="22" t="s">
        <v>706</v>
      </c>
      <c r="C305" s="22" t="s">
        <v>729</v>
      </c>
      <c r="D305" s="22" t="s">
        <v>730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</row>
    <row r="306" spans="1:38" x14ac:dyDescent="0.25">
      <c r="A306" s="22" t="s">
        <v>120</v>
      </c>
      <c r="B306" s="22" t="s">
        <v>706</v>
      </c>
      <c r="C306" s="22" t="s">
        <v>731</v>
      </c>
      <c r="D306" s="22" t="s">
        <v>732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24977</v>
      </c>
      <c r="Q306" s="22">
        <v>0</v>
      </c>
      <c r="R306" s="22">
        <v>0</v>
      </c>
      <c r="S306" s="22">
        <v>0</v>
      </c>
      <c r="T306" s="22">
        <v>24977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24978</v>
      </c>
      <c r="AF306" s="22">
        <v>0</v>
      </c>
      <c r="AG306" s="22">
        <v>0</v>
      </c>
      <c r="AH306" s="22">
        <v>0</v>
      </c>
      <c r="AI306" s="22">
        <v>24978</v>
      </c>
      <c r="AJ306" s="22">
        <v>0</v>
      </c>
      <c r="AK306" s="22">
        <v>0</v>
      </c>
      <c r="AL306" s="22">
        <v>0</v>
      </c>
    </row>
    <row r="307" spans="1:38" x14ac:dyDescent="0.25">
      <c r="A307" s="22" t="s">
        <v>120</v>
      </c>
      <c r="B307" s="22" t="s">
        <v>706</v>
      </c>
      <c r="C307" s="22" t="s">
        <v>733</v>
      </c>
      <c r="D307" s="22" t="s">
        <v>734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</row>
    <row r="308" spans="1:38" x14ac:dyDescent="0.25">
      <c r="A308" s="22" t="s">
        <v>120</v>
      </c>
      <c r="B308" s="22" t="s">
        <v>706</v>
      </c>
      <c r="C308" s="22" t="s">
        <v>735</v>
      </c>
      <c r="D308" s="22" t="s">
        <v>736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</row>
    <row r="309" spans="1:38" x14ac:dyDescent="0.25">
      <c r="A309" s="22" t="s">
        <v>120</v>
      </c>
      <c r="B309" s="22" t="s">
        <v>706</v>
      </c>
      <c r="C309" s="22" t="s">
        <v>737</v>
      </c>
      <c r="D309" s="22" t="s">
        <v>738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</row>
    <row r="310" spans="1:38" x14ac:dyDescent="0.25">
      <c r="A310" s="22" t="s">
        <v>120</v>
      </c>
      <c r="B310" s="22" t="s">
        <v>706</v>
      </c>
      <c r="C310" s="22" t="s">
        <v>739</v>
      </c>
      <c r="D310" s="22" t="s">
        <v>740</v>
      </c>
      <c r="E310" s="22"/>
      <c r="F310" s="22"/>
      <c r="G310" s="22"/>
      <c r="H310" s="22"/>
      <c r="I310" s="22"/>
      <c r="J310" s="22"/>
      <c r="K310" s="22"/>
      <c r="L310" s="22"/>
      <c r="M310" s="22">
        <v>0</v>
      </c>
      <c r="N310" s="22"/>
      <c r="O310" s="22"/>
      <c r="P310" s="22"/>
      <c r="Q310" s="22"/>
      <c r="R310" s="22"/>
      <c r="S310" s="22"/>
      <c r="T310" s="22">
        <v>0</v>
      </c>
      <c r="U310" s="22"/>
      <c r="V310" s="22"/>
      <c r="W310" s="22"/>
      <c r="X310" s="22"/>
      <c r="Y310" s="22"/>
      <c r="Z310" s="22"/>
      <c r="AA310" s="22"/>
      <c r="AB310" s="22"/>
      <c r="AC310" s="22">
        <v>0</v>
      </c>
      <c r="AD310" s="22"/>
      <c r="AE310" s="22"/>
      <c r="AF310" s="22"/>
      <c r="AG310" s="22"/>
      <c r="AH310" s="22"/>
      <c r="AI310" s="22">
        <v>0</v>
      </c>
      <c r="AJ310" s="22"/>
      <c r="AK310" s="22"/>
      <c r="AL310" s="22"/>
    </row>
    <row r="311" spans="1:38" x14ac:dyDescent="0.25">
      <c r="A311" s="22" t="s">
        <v>120</v>
      </c>
      <c r="B311" s="22" t="s">
        <v>706</v>
      </c>
      <c r="C311" s="22" t="s">
        <v>741</v>
      </c>
      <c r="D311" s="22" t="s">
        <v>742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</row>
    <row r="312" spans="1:38" x14ac:dyDescent="0.25">
      <c r="A312" s="22" t="s">
        <v>120</v>
      </c>
      <c r="B312" s="22" t="s">
        <v>706</v>
      </c>
      <c r="C312" s="22" t="s">
        <v>743</v>
      </c>
      <c r="D312" s="22" t="s">
        <v>744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</row>
    <row r="313" spans="1:38" x14ac:dyDescent="0.25">
      <c r="A313" s="22" t="s">
        <v>120</v>
      </c>
      <c r="B313" s="22" t="s">
        <v>706</v>
      </c>
      <c r="C313" s="22" t="s">
        <v>745</v>
      </c>
      <c r="D313" s="22" t="s">
        <v>746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</row>
    <row r="314" spans="1:38" x14ac:dyDescent="0.25">
      <c r="A314" s="22" t="s">
        <v>120</v>
      </c>
      <c r="B314" s="22" t="s">
        <v>706</v>
      </c>
      <c r="C314" s="22" t="s">
        <v>747</v>
      </c>
      <c r="D314" s="22" t="s">
        <v>748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</row>
    <row r="315" spans="1:38" x14ac:dyDescent="0.25">
      <c r="A315" s="22" t="s">
        <v>120</v>
      </c>
      <c r="B315" s="22" t="s">
        <v>706</v>
      </c>
      <c r="C315" s="22" t="s">
        <v>749</v>
      </c>
      <c r="D315" s="22" t="s">
        <v>750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</row>
    <row r="316" spans="1:38" x14ac:dyDescent="0.25">
      <c r="A316" s="22" t="s">
        <v>120</v>
      </c>
      <c r="B316" s="22" t="s">
        <v>706</v>
      </c>
      <c r="C316" s="22" t="s">
        <v>751</v>
      </c>
      <c r="D316" s="22" t="s">
        <v>752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</row>
    <row r="317" spans="1:38" x14ac:dyDescent="0.25">
      <c r="A317" s="22" t="s">
        <v>120</v>
      </c>
      <c r="B317" s="22" t="s">
        <v>706</v>
      </c>
      <c r="C317" s="22" t="s">
        <v>753</v>
      </c>
      <c r="D317" s="22" t="s">
        <v>754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</row>
    <row r="318" spans="1:38" x14ac:dyDescent="0.25">
      <c r="A318" s="22" t="s">
        <v>120</v>
      </c>
      <c r="B318" s="22" t="s">
        <v>706</v>
      </c>
      <c r="C318" s="22" t="s">
        <v>755</v>
      </c>
      <c r="D318" s="22" t="s">
        <v>756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</row>
    <row r="319" spans="1:38" x14ac:dyDescent="0.25">
      <c r="A319" s="22" t="s">
        <v>120</v>
      </c>
      <c r="B319" s="22" t="s">
        <v>706</v>
      </c>
      <c r="C319" s="22" t="s">
        <v>757</v>
      </c>
      <c r="D319" s="22" t="s">
        <v>758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677763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677763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</row>
    <row r="320" spans="1:38" x14ac:dyDescent="0.25">
      <c r="A320" s="22" t="s">
        <v>120</v>
      </c>
      <c r="B320" s="22" t="s">
        <v>706</v>
      </c>
      <c r="C320" s="22" t="s">
        <v>759</v>
      </c>
      <c r="D320" s="22" t="s">
        <v>760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</row>
    <row r="321" spans="1:38" x14ac:dyDescent="0.25">
      <c r="A321" s="22" t="s">
        <v>120</v>
      </c>
      <c r="B321" s="22" t="s">
        <v>706</v>
      </c>
      <c r="C321" s="22" t="s">
        <v>761</v>
      </c>
      <c r="D321" s="22" t="s">
        <v>762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3750</v>
      </c>
      <c r="P321" s="22">
        <v>10000</v>
      </c>
      <c r="Q321" s="22">
        <v>0</v>
      </c>
      <c r="R321" s="22">
        <v>0</v>
      </c>
      <c r="S321" s="22">
        <v>0</v>
      </c>
      <c r="T321" s="22">
        <v>13750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3750</v>
      </c>
      <c r="AE321" s="22">
        <v>10000</v>
      </c>
      <c r="AF321" s="22">
        <v>0</v>
      </c>
      <c r="AG321" s="22">
        <v>0</v>
      </c>
      <c r="AH321" s="22">
        <v>0</v>
      </c>
      <c r="AI321" s="22">
        <v>13750</v>
      </c>
      <c r="AJ321" s="22">
        <v>0</v>
      </c>
      <c r="AK321" s="22">
        <v>0</v>
      </c>
      <c r="AL321" s="22">
        <v>0</v>
      </c>
    </row>
    <row r="322" spans="1:38" x14ac:dyDescent="0.25">
      <c r="A322" s="22" t="s">
        <v>120</v>
      </c>
      <c r="B322" s="22" t="s">
        <v>706</v>
      </c>
      <c r="C322" s="22" t="s">
        <v>763</v>
      </c>
      <c r="D322" s="22" t="s">
        <v>764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</row>
    <row r="323" spans="1:38" x14ac:dyDescent="0.25">
      <c r="A323" s="22" t="s">
        <v>120</v>
      </c>
      <c r="B323" s="22" t="s">
        <v>706</v>
      </c>
      <c r="C323" s="22" t="s">
        <v>765</v>
      </c>
      <c r="D323" s="22" t="s">
        <v>766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</row>
    <row r="324" spans="1:38" x14ac:dyDescent="0.25">
      <c r="A324" s="22" t="s">
        <v>120</v>
      </c>
      <c r="B324" s="22" t="s">
        <v>706</v>
      </c>
      <c r="C324" s="22" t="s">
        <v>767</v>
      </c>
      <c r="D324" s="22" t="s">
        <v>768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</row>
    <row r="325" spans="1:38" x14ac:dyDescent="0.25">
      <c r="A325" s="22" t="s">
        <v>120</v>
      </c>
      <c r="B325" s="22" t="s">
        <v>706</v>
      </c>
      <c r="C325" s="22" t="s">
        <v>769</v>
      </c>
      <c r="D325" s="22" t="s">
        <v>770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</row>
    <row r="326" spans="1:38" x14ac:dyDescent="0.25">
      <c r="A326" s="22" t="s">
        <v>120</v>
      </c>
      <c r="B326" s="22" t="s">
        <v>706</v>
      </c>
      <c r="C326" s="22" t="s">
        <v>771</v>
      </c>
      <c r="D326" s="22" t="s">
        <v>772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32529</v>
      </c>
      <c r="Q326" s="22">
        <v>0</v>
      </c>
      <c r="R326" s="22">
        <v>0</v>
      </c>
      <c r="S326" s="22">
        <v>0</v>
      </c>
      <c r="T326" s="22">
        <v>32529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32529</v>
      </c>
      <c r="AF326" s="22">
        <v>0</v>
      </c>
      <c r="AG326" s="22">
        <v>0</v>
      </c>
      <c r="AH326" s="22">
        <v>0</v>
      </c>
      <c r="AI326" s="22">
        <v>32529</v>
      </c>
      <c r="AJ326" s="22">
        <v>0</v>
      </c>
      <c r="AK326" s="22">
        <v>0</v>
      </c>
      <c r="AL326" s="22">
        <v>0</v>
      </c>
    </row>
    <row r="327" spans="1:38" x14ac:dyDescent="0.25">
      <c r="A327" s="22" t="s">
        <v>120</v>
      </c>
      <c r="B327" s="22" t="s">
        <v>706</v>
      </c>
      <c r="C327" s="22" t="s">
        <v>773</v>
      </c>
      <c r="D327" s="22" t="s">
        <v>774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</row>
    <row r="328" spans="1:38" x14ac:dyDescent="0.25">
      <c r="A328" s="22" t="s">
        <v>120</v>
      </c>
      <c r="B328" s="22" t="s">
        <v>706</v>
      </c>
      <c r="C328" s="22" t="s">
        <v>775</v>
      </c>
      <c r="D328" s="22" t="s">
        <v>776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</row>
    <row r="329" spans="1:38" x14ac:dyDescent="0.25">
      <c r="A329" s="22" t="s">
        <v>120</v>
      </c>
      <c r="B329" s="22" t="s">
        <v>706</v>
      </c>
      <c r="C329" s="22" t="s">
        <v>777</v>
      </c>
      <c r="D329" s="22" t="s">
        <v>778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</row>
    <row r="330" spans="1:38" x14ac:dyDescent="0.25">
      <c r="A330" s="22" t="s">
        <v>120</v>
      </c>
      <c r="B330" s="22" t="s">
        <v>706</v>
      </c>
      <c r="C330" s="22" t="s">
        <v>779</v>
      </c>
      <c r="D330" s="22" t="s">
        <v>780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13470</v>
      </c>
      <c r="Q330" s="22">
        <v>0</v>
      </c>
      <c r="R330" s="22">
        <v>0</v>
      </c>
      <c r="S330" s="22">
        <v>0</v>
      </c>
      <c r="T330" s="22">
        <v>13470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10683</v>
      </c>
      <c r="AF330" s="22">
        <v>0</v>
      </c>
      <c r="AG330" s="22">
        <v>0</v>
      </c>
      <c r="AH330" s="22">
        <v>0</v>
      </c>
      <c r="AI330" s="22">
        <v>10683</v>
      </c>
      <c r="AJ330" s="22">
        <v>0</v>
      </c>
      <c r="AK330" s="22">
        <v>0</v>
      </c>
      <c r="AL330" s="22">
        <v>0</v>
      </c>
    </row>
    <row r="331" spans="1:38" x14ac:dyDescent="0.25">
      <c r="A331" s="22" t="s">
        <v>120</v>
      </c>
      <c r="B331" s="22" t="s">
        <v>706</v>
      </c>
      <c r="C331" s="22" t="s">
        <v>781</v>
      </c>
      <c r="D331" s="22" t="s">
        <v>782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</row>
    <row r="332" spans="1:38" x14ac:dyDescent="0.25">
      <c r="A332" s="22" t="s">
        <v>120</v>
      </c>
      <c r="B332" s="22" t="s">
        <v>706</v>
      </c>
      <c r="C332" s="22" t="s">
        <v>783</v>
      </c>
      <c r="D332" s="22" t="s">
        <v>784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</row>
    <row r="333" spans="1:38" x14ac:dyDescent="0.25">
      <c r="A333" s="22" t="s">
        <v>120</v>
      </c>
      <c r="B333" s="22" t="s">
        <v>706</v>
      </c>
      <c r="C333" s="22" t="s">
        <v>785</v>
      </c>
      <c r="D333" s="22" t="s">
        <v>786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</row>
    <row r="334" spans="1:38" x14ac:dyDescent="0.25">
      <c r="A334" s="22" t="s">
        <v>120</v>
      </c>
      <c r="B334" s="22" t="s">
        <v>706</v>
      </c>
      <c r="C334" s="22" t="s">
        <v>787</v>
      </c>
      <c r="D334" s="22" t="s">
        <v>788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</row>
    <row r="335" spans="1:38" x14ac:dyDescent="0.25">
      <c r="A335" s="22" t="s">
        <v>120</v>
      </c>
      <c r="B335" s="22" t="s">
        <v>706</v>
      </c>
      <c r="C335" s="22" t="s">
        <v>789</v>
      </c>
      <c r="D335" s="22" t="s">
        <v>790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</row>
    <row r="336" spans="1:38" x14ac:dyDescent="0.25">
      <c r="A336" s="22" t="s">
        <v>120</v>
      </c>
      <c r="B336" s="22" t="s">
        <v>706</v>
      </c>
      <c r="C336" s="22" t="s">
        <v>791</v>
      </c>
      <c r="D336" s="22" t="s">
        <v>792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</row>
    <row r="337" spans="1:38" x14ac:dyDescent="0.25">
      <c r="A337" s="22" t="s">
        <v>120</v>
      </c>
      <c r="B337" s="22" t="s">
        <v>706</v>
      </c>
      <c r="C337" s="22" t="s">
        <v>793</v>
      </c>
      <c r="D337" s="22" t="s">
        <v>794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</row>
    <row r="338" spans="1:38" x14ac:dyDescent="0.25">
      <c r="A338" s="22" t="s">
        <v>120</v>
      </c>
      <c r="B338" s="22" t="s">
        <v>706</v>
      </c>
      <c r="C338" s="22" t="s">
        <v>795</v>
      </c>
      <c r="D338" s="22" t="s">
        <v>796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</row>
    <row r="339" spans="1:38" x14ac:dyDescent="0.25">
      <c r="A339" s="22" t="s">
        <v>120</v>
      </c>
      <c r="B339" s="22" t="s">
        <v>706</v>
      </c>
      <c r="C339" s="22" t="s">
        <v>797</v>
      </c>
      <c r="D339" s="22" t="s">
        <v>798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</row>
    <row r="340" spans="1:38" x14ac:dyDescent="0.25">
      <c r="A340" s="22" t="s">
        <v>120</v>
      </c>
      <c r="B340" s="22" t="s">
        <v>706</v>
      </c>
      <c r="C340" s="22" t="s">
        <v>799</v>
      </c>
      <c r="D340" s="22" t="s">
        <v>800</v>
      </c>
      <c r="E340" s="22"/>
      <c r="F340" s="22"/>
      <c r="G340" s="22"/>
      <c r="H340" s="22"/>
      <c r="I340" s="22"/>
      <c r="J340" s="22"/>
      <c r="K340" s="22"/>
      <c r="L340" s="22"/>
      <c r="M340" s="22">
        <v>0</v>
      </c>
      <c r="N340" s="22"/>
      <c r="O340" s="22"/>
      <c r="P340" s="22"/>
      <c r="Q340" s="22"/>
      <c r="R340" s="22"/>
      <c r="S340" s="22"/>
      <c r="T340" s="22">
        <v>0</v>
      </c>
      <c r="U340" s="22"/>
      <c r="V340" s="22"/>
      <c r="W340" s="22"/>
      <c r="X340" s="22"/>
      <c r="Y340" s="22"/>
      <c r="Z340" s="22"/>
      <c r="AA340" s="22"/>
      <c r="AB340" s="22"/>
      <c r="AC340" s="22">
        <v>0</v>
      </c>
      <c r="AD340" s="22"/>
      <c r="AE340" s="22"/>
      <c r="AF340" s="22"/>
      <c r="AG340" s="22"/>
      <c r="AH340" s="22"/>
      <c r="AI340" s="22">
        <v>0</v>
      </c>
      <c r="AJ340" s="22"/>
      <c r="AK340" s="22"/>
      <c r="AL340" s="22"/>
    </row>
    <row r="341" spans="1:38" x14ac:dyDescent="0.25">
      <c r="A341" s="22" t="s">
        <v>120</v>
      </c>
      <c r="B341" s="22" t="s">
        <v>706</v>
      </c>
      <c r="C341" s="22" t="s">
        <v>801</v>
      </c>
      <c r="D341" s="22" t="s">
        <v>802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</row>
    <row r="342" spans="1:38" x14ac:dyDescent="0.25">
      <c r="A342" s="22" t="s">
        <v>120</v>
      </c>
      <c r="B342" s="22" t="s">
        <v>706</v>
      </c>
      <c r="C342" s="22" t="s">
        <v>803</v>
      </c>
      <c r="D342" s="22" t="s">
        <v>804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</row>
    <row r="343" spans="1:38" x14ac:dyDescent="0.25">
      <c r="A343" s="22" t="s">
        <v>120</v>
      </c>
      <c r="B343" s="22" t="s">
        <v>706</v>
      </c>
      <c r="C343" s="22" t="s">
        <v>805</v>
      </c>
      <c r="D343" s="22" t="s">
        <v>806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16667</v>
      </c>
      <c r="Q343" s="22">
        <v>0</v>
      </c>
      <c r="R343" s="22">
        <v>0</v>
      </c>
      <c r="S343" s="22">
        <v>0</v>
      </c>
      <c r="T343" s="22">
        <v>16667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16667</v>
      </c>
      <c r="AF343" s="22">
        <v>0</v>
      </c>
      <c r="AG343" s="22">
        <v>0</v>
      </c>
      <c r="AH343" s="22">
        <v>0</v>
      </c>
      <c r="AI343" s="22">
        <v>16667</v>
      </c>
      <c r="AJ343" s="22">
        <v>0</v>
      </c>
      <c r="AK343" s="22">
        <v>0</v>
      </c>
      <c r="AL343" s="22">
        <v>0</v>
      </c>
    </row>
    <row r="344" spans="1:38" x14ac:dyDescent="0.25">
      <c r="A344" s="22" t="s">
        <v>120</v>
      </c>
      <c r="B344" s="22" t="s">
        <v>706</v>
      </c>
      <c r="C344" s="22" t="s">
        <v>807</v>
      </c>
      <c r="D344" s="22" t="s">
        <v>808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</row>
    <row r="345" spans="1:38" x14ac:dyDescent="0.25">
      <c r="A345" s="22" t="s">
        <v>120</v>
      </c>
      <c r="B345" s="22" t="s">
        <v>809</v>
      </c>
      <c r="C345" s="22" t="s">
        <v>810</v>
      </c>
      <c r="D345" s="22" t="s">
        <v>811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</row>
    <row r="346" spans="1:38" x14ac:dyDescent="0.25">
      <c r="A346" s="22" t="s">
        <v>120</v>
      </c>
      <c r="B346" s="22" t="s">
        <v>809</v>
      </c>
      <c r="C346" s="22" t="s">
        <v>812</v>
      </c>
      <c r="D346" s="22" t="s">
        <v>813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</row>
    <row r="347" spans="1:38" x14ac:dyDescent="0.25">
      <c r="A347" s="22" t="s">
        <v>120</v>
      </c>
      <c r="B347" s="22" t="s">
        <v>809</v>
      </c>
      <c r="C347" s="22" t="s">
        <v>814</v>
      </c>
      <c r="D347" s="22" t="s">
        <v>815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</row>
    <row r="348" spans="1:38" x14ac:dyDescent="0.25">
      <c r="A348" s="22" t="s">
        <v>120</v>
      </c>
      <c r="B348" s="22" t="s">
        <v>809</v>
      </c>
      <c r="C348" s="22" t="s">
        <v>816</v>
      </c>
      <c r="D348" s="22" t="s">
        <v>817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</row>
    <row r="349" spans="1:38" x14ac:dyDescent="0.25">
      <c r="A349" s="22" t="s">
        <v>120</v>
      </c>
      <c r="B349" s="22" t="s">
        <v>809</v>
      </c>
      <c r="C349" s="22" t="s">
        <v>818</v>
      </c>
      <c r="D349" s="22" t="s">
        <v>819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</row>
    <row r="350" spans="1:38" x14ac:dyDescent="0.25">
      <c r="A350" s="22" t="s">
        <v>120</v>
      </c>
      <c r="B350" s="22" t="s">
        <v>809</v>
      </c>
      <c r="C350" s="22" t="s">
        <v>820</v>
      </c>
      <c r="D350" s="22" t="s">
        <v>821</v>
      </c>
      <c r="E350" s="22">
        <v>0</v>
      </c>
      <c r="F350" s="22">
        <v>0</v>
      </c>
      <c r="G350" s="22">
        <v>0</v>
      </c>
      <c r="H350" s="22">
        <v>0</v>
      </c>
      <c r="I350" s="22">
        <v>0</v>
      </c>
      <c r="J350" s="22">
        <v>0</v>
      </c>
      <c r="K350" s="22">
        <v>0</v>
      </c>
      <c r="L350" s="22">
        <v>0</v>
      </c>
      <c r="M350" s="22">
        <v>0</v>
      </c>
      <c r="N350" s="22">
        <v>0</v>
      </c>
      <c r="O350" s="22">
        <v>0</v>
      </c>
      <c r="P350" s="22">
        <v>2592</v>
      </c>
      <c r="Q350" s="22">
        <v>0</v>
      </c>
      <c r="R350" s="22">
        <v>0</v>
      </c>
      <c r="S350" s="22">
        <v>35354</v>
      </c>
      <c r="T350" s="22">
        <v>37946</v>
      </c>
      <c r="U350" s="22">
        <v>0</v>
      </c>
      <c r="V350" s="22">
        <v>0</v>
      </c>
      <c r="W350" s="22">
        <v>0</v>
      </c>
      <c r="X350" s="22">
        <v>0</v>
      </c>
      <c r="Y350" s="22">
        <v>0</v>
      </c>
      <c r="Z350" s="22">
        <v>0</v>
      </c>
      <c r="AA350" s="22">
        <v>0</v>
      </c>
      <c r="AB350" s="22">
        <v>0</v>
      </c>
      <c r="AC350" s="22">
        <v>0</v>
      </c>
      <c r="AD350" s="22">
        <v>0</v>
      </c>
      <c r="AE350" s="22">
        <v>853</v>
      </c>
      <c r="AF350" s="22">
        <v>0</v>
      </c>
      <c r="AG350" s="22">
        <v>0</v>
      </c>
      <c r="AH350" s="22">
        <v>22856</v>
      </c>
      <c r="AI350" s="22">
        <v>23709</v>
      </c>
      <c r="AJ350" s="22">
        <v>0</v>
      </c>
      <c r="AK350" s="22">
        <v>0</v>
      </c>
      <c r="AL350" s="22">
        <v>0</v>
      </c>
    </row>
    <row r="351" spans="1:38" x14ac:dyDescent="0.25">
      <c r="A351" s="22" t="s">
        <v>120</v>
      </c>
      <c r="B351" s="22" t="s">
        <v>822</v>
      </c>
      <c r="C351" s="22" t="s">
        <v>823</v>
      </c>
      <c r="D351" s="22" t="s">
        <v>824</v>
      </c>
      <c r="E351" s="22">
        <v>0</v>
      </c>
      <c r="F351" s="22">
        <v>0</v>
      </c>
      <c r="G351" s="22">
        <v>0</v>
      </c>
      <c r="H351" s="22">
        <v>0</v>
      </c>
      <c r="I351" s="22">
        <v>0</v>
      </c>
      <c r="J351" s="22">
        <v>0</v>
      </c>
      <c r="K351" s="22">
        <v>0</v>
      </c>
      <c r="L351" s="22">
        <v>0</v>
      </c>
      <c r="M351" s="22">
        <v>0</v>
      </c>
      <c r="N351" s="22">
        <v>0</v>
      </c>
      <c r="O351" s="22">
        <v>0</v>
      </c>
      <c r="P351" s="22">
        <v>844989</v>
      </c>
      <c r="Q351" s="22">
        <v>0</v>
      </c>
      <c r="R351" s="22">
        <v>0</v>
      </c>
      <c r="S351" s="22">
        <v>336510</v>
      </c>
      <c r="T351" s="22">
        <v>1181499</v>
      </c>
      <c r="U351" s="22">
        <v>0</v>
      </c>
      <c r="V351" s="22">
        <v>0</v>
      </c>
      <c r="W351" s="22">
        <v>0</v>
      </c>
      <c r="X351" s="22">
        <v>0</v>
      </c>
      <c r="Y351" s="22">
        <v>0</v>
      </c>
      <c r="Z351" s="22">
        <v>0</v>
      </c>
      <c r="AA351" s="22">
        <v>0</v>
      </c>
      <c r="AB351" s="22">
        <v>0</v>
      </c>
      <c r="AC351" s="22">
        <v>0</v>
      </c>
      <c r="AD351" s="22">
        <v>0</v>
      </c>
      <c r="AE351" s="22">
        <v>569389</v>
      </c>
      <c r="AF351" s="22">
        <v>0</v>
      </c>
      <c r="AG351" s="22">
        <v>0</v>
      </c>
      <c r="AH351" s="22">
        <v>302859</v>
      </c>
      <c r="AI351" s="22">
        <v>872248</v>
      </c>
      <c r="AJ351" s="22">
        <v>0</v>
      </c>
      <c r="AK351" s="22">
        <v>0</v>
      </c>
      <c r="AL351" s="22">
        <v>0</v>
      </c>
    </row>
    <row r="352" spans="1:38" x14ac:dyDescent="0.25">
      <c r="A352" s="22"/>
      <c r="B352" s="22"/>
      <c r="C352" s="22"/>
      <c r="D352" s="22" t="s">
        <v>825</v>
      </c>
      <c r="E352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0EA09-C5A4-4F8E-A43E-F91DA0D794DD}">
  <dimension ref="A1:AL35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1197</v>
      </c>
      <c r="D1" s="20" t="s">
        <v>1255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1199</v>
      </c>
      <c r="F2" s="21" t="s">
        <v>1200</v>
      </c>
      <c r="G2" s="21" t="s">
        <v>1201</v>
      </c>
      <c r="H2" s="21" t="s">
        <v>1202</v>
      </c>
      <c r="I2" s="21" t="s">
        <v>1203</v>
      </c>
      <c r="J2" s="21" t="s">
        <v>1204</v>
      </c>
      <c r="K2" s="21" t="s">
        <v>1205</v>
      </c>
      <c r="L2" s="21" t="s">
        <v>1206</v>
      </c>
      <c r="M2" s="21" t="s">
        <v>1207</v>
      </c>
      <c r="N2" s="21" t="s">
        <v>1208</v>
      </c>
      <c r="O2" s="21" t="s">
        <v>1209</v>
      </c>
      <c r="P2" s="21" t="s">
        <v>1210</v>
      </c>
      <c r="Q2" s="21" t="s">
        <v>64</v>
      </c>
      <c r="R2" s="21" t="s">
        <v>1211</v>
      </c>
      <c r="S2" s="21" t="s">
        <v>1212</v>
      </c>
      <c r="T2" s="21" t="s">
        <v>1213</v>
      </c>
      <c r="U2" s="21" t="s">
        <v>1199</v>
      </c>
      <c r="V2" s="21" t="s">
        <v>1200</v>
      </c>
      <c r="W2" s="21" t="s">
        <v>1201</v>
      </c>
      <c r="X2" s="21" t="s">
        <v>1202</v>
      </c>
      <c r="Y2" s="21" t="s">
        <v>1203</v>
      </c>
      <c r="Z2" s="21" t="s">
        <v>1204</v>
      </c>
      <c r="AA2" s="21" t="s">
        <v>1205</v>
      </c>
      <c r="AB2" s="21" t="s">
        <v>1206</v>
      </c>
      <c r="AC2" s="21" t="s">
        <v>1214</v>
      </c>
      <c r="AD2" s="21" t="s">
        <v>1209</v>
      </c>
      <c r="AE2" s="21" t="s">
        <v>1210</v>
      </c>
      <c r="AF2" s="21" t="s">
        <v>64</v>
      </c>
      <c r="AG2" s="21" t="s">
        <v>1211</v>
      </c>
      <c r="AH2" s="21" t="s">
        <v>1212</v>
      </c>
      <c r="AI2" s="21" t="s">
        <v>1215</v>
      </c>
      <c r="AJ2" s="21" t="s">
        <v>1216</v>
      </c>
      <c r="AK2" s="21" t="s">
        <v>1217</v>
      </c>
      <c r="AL2" s="21" t="s">
        <v>1218</v>
      </c>
    </row>
    <row r="3" spans="1:38" x14ac:dyDescent="0.25">
      <c r="A3" s="21"/>
      <c r="B3" s="21"/>
      <c r="C3" s="21"/>
      <c r="D3" s="21" t="s">
        <v>87</v>
      </c>
      <c r="E3" s="21" t="s">
        <v>1219</v>
      </c>
      <c r="F3" s="21" t="s">
        <v>1220</v>
      </c>
      <c r="G3" s="21" t="s">
        <v>1221</v>
      </c>
      <c r="H3" s="21" t="s">
        <v>1222</v>
      </c>
      <c r="I3" s="21" t="s">
        <v>1223</v>
      </c>
      <c r="J3" s="21" t="s">
        <v>1224</v>
      </c>
      <c r="K3" s="21" t="s">
        <v>1225</v>
      </c>
      <c r="L3" s="21" t="s">
        <v>1226</v>
      </c>
      <c r="M3" s="21" t="s">
        <v>1227</v>
      </c>
      <c r="N3" s="21" t="s">
        <v>1228</v>
      </c>
      <c r="O3" s="21" t="s">
        <v>1229</v>
      </c>
      <c r="P3" s="21" t="s">
        <v>1230</v>
      </c>
      <c r="Q3" s="21" t="s">
        <v>1231</v>
      </c>
      <c r="R3" s="21" t="s">
        <v>1232</v>
      </c>
      <c r="S3" s="21" t="s">
        <v>1233</v>
      </c>
      <c r="T3" s="21" t="s">
        <v>1234</v>
      </c>
      <c r="U3" s="21" t="s">
        <v>1235</v>
      </c>
      <c r="V3" s="21" t="s">
        <v>1236</v>
      </c>
      <c r="W3" s="21" t="s">
        <v>1237</v>
      </c>
      <c r="X3" s="21" t="s">
        <v>1238</v>
      </c>
      <c r="Y3" s="21" t="s">
        <v>1239</v>
      </c>
      <c r="Z3" s="21" t="s">
        <v>1240</v>
      </c>
      <c r="AA3" s="21" t="s">
        <v>1241</v>
      </c>
      <c r="AB3" s="21" t="s">
        <v>1242</v>
      </c>
      <c r="AC3" s="21" t="s">
        <v>1243</v>
      </c>
      <c r="AD3" s="21" t="s">
        <v>1244</v>
      </c>
      <c r="AE3" s="21" t="s">
        <v>1245</v>
      </c>
      <c r="AF3" s="21" t="s">
        <v>1246</v>
      </c>
      <c r="AG3" s="21" t="s">
        <v>1247</v>
      </c>
      <c r="AH3" s="21" t="s">
        <v>1248</v>
      </c>
      <c r="AI3" s="21" t="s">
        <v>1249</v>
      </c>
      <c r="AJ3" s="21" t="s">
        <v>1250</v>
      </c>
      <c r="AK3" s="21" t="s">
        <v>1251</v>
      </c>
      <c r="AL3" s="21" t="s">
        <v>1252</v>
      </c>
    </row>
    <row r="4" spans="1:38" x14ac:dyDescent="0.25">
      <c r="A4" s="22" t="s">
        <v>120</v>
      </c>
      <c r="B4" s="22" t="s">
        <v>121</v>
      </c>
      <c r="C4" s="22" t="s">
        <v>122</v>
      </c>
      <c r="D4" s="22" t="s">
        <v>123</v>
      </c>
      <c r="E4" s="22">
        <v>135355439</v>
      </c>
      <c r="F4" s="22">
        <v>0</v>
      </c>
      <c r="G4" s="22">
        <v>39287042</v>
      </c>
      <c r="H4" s="22">
        <v>46527922</v>
      </c>
      <c r="I4" s="22">
        <v>47092613</v>
      </c>
      <c r="J4" s="22">
        <v>128789</v>
      </c>
      <c r="K4" s="22">
        <v>0</v>
      </c>
      <c r="L4" s="22">
        <v>0</v>
      </c>
      <c r="M4" s="22">
        <v>268391805</v>
      </c>
      <c r="N4" s="22">
        <v>64335247</v>
      </c>
      <c r="O4" s="22">
        <v>33064203</v>
      </c>
      <c r="P4" s="22">
        <v>10221465</v>
      </c>
      <c r="Q4" s="22">
        <v>64131193</v>
      </c>
      <c r="R4" s="22">
        <v>26657767</v>
      </c>
      <c r="S4" s="22">
        <v>3953378</v>
      </c>
      <c r="T4" s="22">
        <v>470755058</v>
      </c>
      <c r="U4" s="22">
        <v>44174322</v>
      </c>
      <c r="V4" s="22">
        <v>0</v>
      </c>
      <c r="W4" s="22">
        <v>9924554</v>
      </c>
      <c r="X4" s="22">
        <v>9230715</v>
      </c>
      <c r="Y4" s="22">
        <v>7610524</v>
      </c>
      <c r="Z4" s="22">
        <v>30051</v>
      </c>
      <c r="AA4" s="22">
        <v>0</v>
      </c>
      <c r="AB4" s="22">
        <v>0</v>
      </c>
      <c r="AC4" s="22">
        <v>70970166</v>
      </c>
      <c r="AD4" s="22">
        <v>7787417</v>
      </c>
      <c r="AE4" s="22">
        <v>3406857</v>
      </c>
      <c r="AF4" s="22">
        <v>0</v>
      </c>
      <c r="AG4" s="22">
        <v>6774290</v>
      </c>
      <c r="AH4" s="22">
        <v>2113952</v>
      </c>
      <c r="AI4" s="22">
        <v>91052682</v>
      </c>
      <c r="AJ4" s="22">
        <v>379702376</v>
      </c>
      <c r="AK4" s="22">
        <v>34170853</v>
      </c>
      <c r="AL4" s="22">
        <v>345531523</v>
      </c>
    </row>
    <row r="5" spans="1:38" x14ac:dyDescent="0.25">
      <c r="A5" s="22" t="s">
        <v>120</v>
      </c>
      <c r="B5" s="22" t="s">
        <v>121</v>
      </c>
      <c r="C5" s="22" t="s">
        <v>124</v>
      </c>
      <c r="D5" s="22" t="s">
        <v>125</v>
      </c>
      <c r="E5" s="22">
        <v>65693988</v>
      </c>
      <c r="F5" s="22">
        <v>0</v>
      </c>
      <c r="G5" s="22">
        <v>21724882</v>
      </c>
      <c r="H5" s="22">
        <v>13370176</v>
      </c>
      <c r="I5" s="22">
        <v>4700560</v>
      </c>
      <c r="J5" s="22">
        <v>0</v>
      </c>
      <c r="K5" s="22">
        <v>0</v>
      </c>
      <c r="L5" s="22">
        <v>0</v>
      </c>
      <c r="M5" s="22">
        <v>105489606</v>
      </c>
      <c r="N5" s="22">
        <v>23881504</v>
      </c>
      <c r="O5" s="22">
        <v>9574468</v>
      </c>
      <c r="P5" s="22">
        <v>4215139</v>
      </c>
      <c r="Q5" s="22">
        <v>9609137</v>
      </c>
      <c r="R5" s="22">
        <v>3855622</v>
      </c>
      <c r="S5" s="22">
        <v>4373163</v>
      </c>
      <c r="T5" s="22">
        <v>160998639</v>
      </c>
      <c r="U5" s="22">
        <v>30871706</v>
      </c>
      <c r="V5" s="22">
        <v>0</v>
      </c>
      <c r="W5" s="22">
        <v>6640007</v>
      </c>
      <c r="X5" s="22">
        <v>3615630</v>
      </c>
      <c r="Y5" s="22">
        <v>1079710</v>
      </c>
      <c r="Z5" s="22">
        <v>0</v>
      </c>
      <c r="AA5" s="22">
        <v>0</v>
      </c>
      <c r="AB5" s="22">
        <v>0</v>
      </c>
      <c r="AC5" s="22">
        <v>42207053</v>
      </c>
      <c r="AD5" s="22">
        <v>4758528</v>
      </c>
      <c r="AE5" s="22">
        <v>2037875</v>
      </c>
      <c r="AF5" s="22">
        <v>0</v>
      </c>
      <c r="AG5" s="22">
        <v>1566791</v>
      </c>
      <c r="AH5" s="22">
        <v>2121737</v>
      </c>
      <c r="AI5" s="22">
        <v>52691984</v>
      </c>
      <c r="AJ5" s="22">
        <v>108306655</v>
      </c>
      <c r="AK5" s="22">
        <v>6360906</v>
      </c>
      <c r="AL5" s="22">
        <v>101945749</v>
      </c>
    </row>
    <row r="6" spans="1:38" x14ac:dyDescent="0.25">
      <c r="A6" s="22" t="s">
        <v>120</v>
      </c>
      <c r="B6" s="22" t="s">
        <v>121</v>
      </c>
      <c r="C6" s="22" t="s">
        <v>126</v>
      </c>
      <c r="D6" s="22" t="s">
        <v>127</v>
      </c>
      <c r="E6" s="22">
        <v>4039950000</v>
      </c>
      <c r="F6" s="22">
        <v>415244000</v>
      </c>
      <c r="G6" s="22">
        <v>1278895000</v>
      </c>
      <c r="H6" s="22">
        <v>1183640000</v>
      </c>
      <c r="I6" s="22">
        <v>1221486000</v>
      </c>
      <c r="J6" s="22">
        <v>15551000</v>
      </c>
      <c r="K6" s="22">
        <v>0</v>
      </c>
      <c r="L6" s="22">
        <v>0</v>
      </c>
      <c r="M6" s="22">
        <v>8154766000</v>
      </c>
      <c r="N6" s="22">
        <v>1460439000</v>
      </c>
      <c r="O6" s="22">
        <v>1149975000</v>
      </c>
      <c r="P6" s="22">
        <v>523927000</v>
      </c>
      <c r="Q6" s="22">
        <v>1392150000</v>
      </c>
      <c r="R6" s="22">
        <v>723782000</v>
      </c>
      <c r="S6" s="22">
        <v>894352000</v>
      </c>
      <c r="T6" s="22">
        <v>14299391000</v>
      </c>
      <c r="U6" s="22">
        <v>1791931000</v>
      </c>
      <c r="V6" s="22">
        <v>147014000</v>
      </c>
      <c r="W6" s="22">
        <v>344817000</v>
      </c>
      <c r="X6" s="22">
        <v>300909000</v>
      </c>
      <c r="Y6" s="22">
        <v>252718000</v>
      </c>
      <c r="Z6" s="22">
        <v>6940000</v>
      </c>
      <c r="AA6" s="22">
        <v>0</v>
      </c>
      <c r="AB6" s="22">
        <v>0</v>
      </c>
      <c r="AC6" s="22">
        <v>2844329000</v>
      </c>
      <c r="AD6" s="22">
        <v>429230000</v>
      </c>
      <c r="AE6" s="22">
        <v>263264000</v>
      </c>
      <c r="AF6" s="22">
        <v>0</v>
      </c>
      <c r="AG6" s="22">
        <v>398568000</v>
      </c>
      <c r="AH6" s="22">
        <v>371792000</v>
      </c>
      <c r="AI6" s="22">
        <v>4307183000</v>
      </c>
      <c r="AJ6" s="22">
        <v>9992208000</v>
      </c>
      <c r="AK6" s="22">
        <v>2450879000</v>
      </c>
      <c r="AL6" s="22">
        <v>7541329000</v>
      </c>
    </row>
    <row r="7" spans="1:38" x14ac:dyDescent="0.25">
      <c r="A7" s="22" t="s">
        <v>120</v>
      </c>
      <c r="B7" s="22" t="s">
        <v>121</v>
      </c>
      <c r="C7" s="22" t="s">
        <v>128</v>
      </c>
      <c r="D7" s="22" t="s">
        <v>129</v>
      </c>
      <c r="E7" s="22">
        <v>93977290</v>
      </c>
      <c r="F7" s="22">
        <v>0</v>
      </c>
      <c r="G7" s="22">
        <v>40925901</v>
      </c>
      <c r="H7" s="22">
        <v>21608458</v>
      </c>
      <c r="I7" s="22">
        <v>20196516</v>
      </c>
      <c r="J7" s="22">
        <v>535078</v>
      </c>
      <c r="K7" s="22">
        <v>0</v>
      </c>
      <c r="L7" s="22">
        <v>0</v>
      </c>
      <c r="M7" s="22">
        <v>177243243</v>
      </c>
      <c r="N7" s="22">
        <v>4451353</v>
      </c>
      <c r="O7" s="22">
        <v>53557265</v>
      </c>
      <c r="P7" s="22">
        <v>5051218</v>
      </c>
      <c r="Q7" s="22">
        <v>6038684</v>
      </c>
      <c r="R7" s="22">
        <v>7494419</v>
      </c>
      <c r="S7" s="22">
        <v>4896771</v>
      </c>
      <c r="T7" s="22">
        <v>258732953</v>
      </c>
      <c r="U7" s="22">
        <v>37837990</v>
      </c>
      <c r="V7" s="22">
        <v>0</v>
      </c>
      <c r="W7" s="22">
        <v>11321700</v>
      </c>
      <c r="X7" s="22">
        <v>5220465</v>
      </c>
      <c r="Y7" s="22">
        <v>4308752</v>
      </c>
      <c r="Z7" s="22">
        <v>41412</v>
      </c>
      <c r="AA7" s="22">
        <v>0</v>
      </c>
      <c r="AB7" s="22">
        <v>0</v>
      </c>
      <c r="AC7" s="22">
        <v>58730319</v>
      </c>
      <c r="AD7" s="22">
        <v>8775568</v>
      </c>
      <c r="AE7" s="22">
        <v>1484799</v>
      </c>
      <c r="AF7" s="22">
        <v>0</v>
      </c>
      <c r="AG7" s="22">
        <v>4312409</v>
      </c>
      <c r="AH7" s="22">
        <v>1711535</v>
      </c>
      <c r="AI7" s="22">
        <v>75014630</v>
      </c>
      <c r="AJ7" s="22">
        <v>183718323</v>
      </c>
      <c r="AK7" s="22">
        <v>27250117</v>
      </c>
      <c r="AL7" s="22">
        <v>156468206</v>
      </c>
    </row>
    <row r="8" spans="1:38" x14ac:dyDescent="0.25">
      <c r="A8" s="22" t="s">
        <v>120</v>
      </c>
      <c r="B8" s="22" t="s">
        <v>121</v>
      </c>
      <c r="C8" s="22" t="s">
        <v>130</v>
      </c>
      <c r="D8" s="22" t="s">
        <v>131</v>
      </c>
      <c r="E8" s="22">
        <v>106343587</v>
      </c>
      <c r="F8" s="22">
        <v>0</v>
      </c>
      <c r="G8" s="22">
        <v>21340671</v>
      </c>
      <c r="H8" s="22">
        <v>25037275</v>
      </c>
      <c r="I8" s="22">
        <v>0</v>
      </c>
      <c r="J8" s="22">
        <v>1148446</v>
      </c>
      <c r="K8" s="22">
        <v>831690</v>
      </c>
      <c r="L8" s="22">
        <v>0</v>
      </c>
      <c r="M8" s="22">
        <v>154701669</v>
      </c>
      <c r="N8" s="22">
        <v>4139443</v>
      </c>
      <c r="O8" s="22">
        <v>24561468</v>
      </c>
      <c r="P8" s="22">
        <v>3154068</v>
      </c>
      <c r="Q8" s="22">
        <v>36620500</v>
      </c>
      <c r="R8" s="22">
        <v>1082907</v>
      </c>
      <c r="S8" s="22">
        <v>3497755</v>
      </c>
      <c r="T8" s="22">
        <v>227757810</v>
      </c>
      <c r="U8" s="22">
        <v>57690259</v>
      </c>
      <c r="V8" s="22">
        <v>0</v>
      </c>
      <c r="W8" s="22">
        <v>6788296</v>
      </c>
      <c r="X8" s="22">
        <v>7854205</v>
      </c>
      <c r="Y8" s="22">
        <v>0</v>
      </c>
      <c r="Z8" s="22">
        <v>545815</v>
      </c>
      <c r="AA8" s="22">
        <v>595845</v>
      </c>
      <c r="AB8" s="22">
        <v>0</v>
      </c>
      <c r="AC8" s="22">
        <v>73474420</v>
      </c>
      <c r="AD8" s="22">
        <v>4482388</v>
      </c>
      <c r="AE8" s="22">
        <v>2043297</v>
      </c>
      <c r="AF8" s="22">
        <v>0</v>
      </c>
      <c r="AG8" s="22">
        <v>501702</v>
      </c>
      <c r="AH8" s="22">
        <v>1087130</v>
      </c>
      <c r="AI8" s="22">
        <v>81588937</v>
      </c>
      <c r="AJ8" s="22">
        <v>146168873</v>
      </c>
      <c r="AK8" s="22">
        <v>0</v>
      </c>
      <c r="AL8" s="22">
        <v>146168873</v>
      </c>
    </row>
    <row r="9" spans="1:38" x14ac:dyDescent="0.25">
      <c r="A9" s="22" t="s">
        <v>120</v>
      </c>
      <c r="B9" s="22" t="s">
        <v>121</v>
      </c>
      <c r="C9" s="22" t="s">
        <v>132</v>
      </c>
      <c r="D9" s="22" t="s">
        <v>133</v>
      </c>
      <c r="E9" s="22">
        <v>4728982000</v>
      </c>
      <c r="F9" s="22">
        <v>607575000</v>
      </c>
      <c r="G9" s="22">
        <v>0</v>
      </c>
      <c r="H9" s="22">
        <v>867001000</v>
      </c>
      <c r="I9" s="22">
        <v>1131207000</v>
      </c>
      <c r="J9" s="22">
        <v>5665000</v>
      </c>
      <c r="K9" s="22">
        <v>0</v>
      </c>
      <c r="L9" s="22">
        <v>0</v>
      </c>
      <c r="M9" s="22">
        <v>7340430000</v>
      </c>
      <c r="N9" s="22">
        <v>1433164000</v>
      </c>
      <c r="O9" s="22">
        <v>1213308000</v>
      </c>
      <c r="P9" s="22">
        <v>521759000</v>
      </c>
      <c r="Q9" s="22">
        <v>808819000</v>
      </c>
      <c r="R9" s="22">
        <v>727665000</v>
      </c>
      <c r="S9" s="22">
        <v>711122000</v>
      </c>
      <c r="T9" s="22">
        <v>12756267000</v>
      </c>
      <c r="U9" s="22">
        <v>2642337000</v>
      </c>
      <c r="V9" s="22">
        <v>272279000</v>
      </c>
      <c r="W9" s="22">
        <v>0</v>
      </c>
      <c r="X9" s="22">
        <v>167243000</v>
      </c>
      <c r="Y9" s="22">
        <v>309773000</v>
      </c>
      <c r="Z9" s="22">
        <v>465000</v>
      </c>
      <c r="AA9" s="22">
        <v>0</v>
      </c>
      <c r="AB9" s="22">
        <v>0</v>
      </c>
      <c r="AC9" s="22">
        <v>3392097000</v>
      </c>
      <c r="AD9" s="22">
        <v>679235000</v>
      </c>
      <c r="AE9" s="22">
        <v>288590000</v>
      </c>
      <c r="AF9" s="22">
        <v>0</v>
      </c>
      <c r="AG9" s="22">
        <v>391703000</v>
      </c>
      <c r="AH9" s="22">
        <v>264923000</v>
      </c>
      <c r="AI9" s="22">
        <v>5016548000</v>
      </c>
      <c r="AJ9" s="22">
        <v>7739719000</v>
      </c>
      <c r="AK9" s="22">
        <v>1427427000</v>
      </c>
      <c r="AL9" s="22">
        <v>6312292000</v>
      </c>
    </row>
    <row r="10" spans="1:38" x14ac:dyDescent="0.25">
      <c r="A10" s="22" t="s">
        <v>120</v>
      </c>
      <c r="B10" s="22" t="s">
        <v>121</v>
      </c>
      <c r="C10" s="22" t="s">
        <v>134</v>
      </c>
      <c r="D10" s="22" t="s">
        <v>135</v>
      </c>
      <c r="E10" s="22">
        <v>71363532</v>
      </c>
      <c r="F10" s="22">
        <v>0</v>
      </c>
      <c r="G10" s="22">
        <v>25418363</v>
      </c>
      <c r="H10" s="22">
        <v>25173241</v>
      </c>
      <c r="I10" s="22">
        <v>17403187</v>
      </c>
      <c r="J10" s="22">
        <v>0</v>
      </c>
      <c r="K10" s="22">
        <v>0</v>
      </c>
      <c r="L10" s="22">
        <v>0</v>
      </c>
      <c r="M10" s="22">
        <v>139358323</v>
      </c>
      <c r="N10" s="22">
        <v>29805625</v>
      </c>
      <c r="O10" s="22">
        <v>36275032</v>
      </c>
      <c r="P10" s="22">
        <v>10468328</v>
      </c>
      <c r="Q10" s="22">
        <v>77678000</v>
      </c>
      <c r="R10" s="22">
        <v>11074298</v>
      </c>
      <c r="S10" s="22">
        <v>3913862</v>
      </c>
      <c r="T10" s="22">
        <v>308573468</v>
      </c>
      <c r="U10" s="22">
        <v>40011841</v>
      </c>
      <c r="V10" s="22">
        <v>0</v>
      </c>
      <c r="W10" s="22">
        <v>5938216</v>
      </c>
      <c r="X10" s="22">
        <v>4959352</v>
      </c>
      <c r="Y10" s="22">
        <v>3937201</v>
      </c>
      <c r="Z10" s="22">
        <v>0</v>
      </c>
      <c r="AA10" s="22">
        <v>0</v>
      </c>
      <c r="AB10" s="22">
        <v>0</v>
      </c>
      <c r="AC10" s="22">
        <v>54846610</v>
      </c>
      <c r="AD10" s="22">
        <v>8882358</v>
      </c>
      <c r="AE10" s="22">
        <v>5536361</v>
      </c>
      <c r="AF10" s="22">
        <v>0</v>
      </c>
      <c r="AG10" s="22">
        <v>6260497</v>
      </c>
      <c r="AH10" s="22">
        <v>1121388</v>
      </c>
      <c r="AI10" s="22">
        <v>76647214</v>
      </c>
      <c r="AJ10" s="22">
        <v>231926254</v>
      </c>
      <c r="AK10" s="22">
        <v>12906449</v>
      </c>
      <c r="AL10" s="22">
        <v>219019805</v>
      </c>
    </row>
    <row r="11" spans="1:38" x14ac:dyDescent="0.25">
      <c r="A11" s="22" t="s">
        <v>120</v>
      </c>
      <c r="B11" s="22" t="s">
        <v>121</v>
      </c>
      <c r="C11" s="22" t="s">
        <v>136</v>
      </c>
      <c r="D11" s="22" t="s">
        <v>137</v>
      </c>
      <c r="E11" s="22">
        <v>199219370</v>
      </c>
      <c r="F11" s="22">
        <v>0</v>
      </c>
      <c r="G11" s="22">
        <v>0</v>
      </c>
      <c r="H11" s="22">
        <v>0</v>
      </c>
      <c r="I11" s="22">
        <v>51681297</v>
      </c>
      <c r="J11" s="22">
        <v>0</v>
      </c>
      <c r="K11" s="22">
        <v>0</v>
      </c>
      <c r="L11" s="22">
        <v>0</v>
      </c>
      <c r="M11" s="22">
        <v>250900667</v>
      </c>
      <c r="N11" s="22">
        <v>77967106</v>
      </c>
      <c r="O11" s="22">
        <v>113901542</v>
      </c>
      <c r="P11" s="22">
        <v>24802904</v>
      </c>
      <c r="Q11" s="22">
        <v>46735542</v>
      </c>
      <c r="R11" s="22">
        <v>10401867</v>
      </c>
      <c r="S11" s="22">
        <v>0</v>
      </c>
      <c r="T11" s="22">
        <v>524709628</v>
      </c>
      <c r="U11" s="22">
        <v>75021807</v>
      </c>
      <c r="V11" s="22">
        <v>0</v>
      </c>
      <c r="W11" s="22">
        <v>0</v>
      </c>
      <c r="X11" s="22">
        <v>0</v>
      </c>
      <c r="Y11" s="22">
        <v>10353400</v>
      </c>
      <c r="Z11" s="22">
        <v>0</v>
      </c>
      <c r="AA11" s="22">
        <v>0</v>
      </c>
      <c r="AB11" s="22">
        <v>0</v>
      </c>
      <c r="AC11" s="22">
        <v>85375207</v>
      </c>
      <c r="AD11" s="22">
        <v>21539865</v>
      </c>
      <c r="AE11" s="22">
        <v>11091420</v>
      </c>
      <c r="AF11" s="22">
        <v>0</v>
      </c>
      <c r="AG11" s="22">
        <v>4567176</v>
      </c>
      <c r="AH11" s="22">
        <v>0</v>
      </c>
      <c r="AI11" s="22">
        <v>122573668</v>
      </c>
      <c r="AJ11" s="22">
        <v>402135960</v>
      </c>
      <c r="AK11" s="22">
        <v>98830753</v>
      </c>
      <c r="AL11" s="22">
        <v>303305207</v>
      </c>
    </row>
    <row r="12" spans="1:38" x14ac:dyDescent="0.25">
      <c r="A12" s="22" t="s">
        <v>120</v>
      </c>
      <c r="B12" s="22" t="s">
        <v>121</v>
      </c>
      <c r="C12" s="22" t="s">
        <v>138</v>
      </c>
      <c r="D12" s="22" t="s">
        <v>139</v>
      </c>
      <c r="E12" s="22">
        <v>199559972</v>
      </c>
      <c r="F12" s="22">
        <v>0</v>
      </c>
      <c r="G12" s="22">
        <v>80848705</v>
      </c>
      <c r="H12" s="22">
        <v>94512571</v>
      </c>
      <c r="I12" s="22">
        <v>104193936</v>
      </c>
      <c r="J12" s="22">
        <v>0</v>
      </c>
      <c r="K12" s="22">
        <v>0</v>
      </c>
      <c r="L12" s="22">
        <v>0</v>
      </c>
      <c r="M12" s="22">
        <v>479115184</v>
      </c>
      <c r="N12" s="22">
        <v>0</v>
      </c>
      <c r="O12" s="22">
        <v>85384331</v>
      </c>
      <c r="P12" s="22">
        <v>9967704</v>
      </c>
      <c r="Q12" s="22">
        <v>56529976</v>
      </c>
      <c r="R12" s="22">
        <v>8872968</v>
      </c>
      <c r="S12" s="22">
        <v>4079089</v>
      </c>
      <c r="T12" s="22">
        <v>643949252</v>
      </c>
      <c r="U12" s="22">
        <v>102210902</v>
      </c>
      <c r="V12" s="22">
        <v>0</v>
      </c>
      <c r="W12" s="22">
        <v>20770197</v>
      </c>
      <c r="X12" s="22">
        <v>21426536</v>
      </c>
      <c r="Y12" s="22">
        <v>25684823</v>
      </c>
      <c r="Z12" s="22">
        <v>0</v>
      </c>
      <c r="AA12" s="22">
        <v>0</v>
      </c>
      <c r="AB12" s="22">
        <v>0</v>
      </c>
      <c r="AC12" s="22">
        <v>170092458</v>
      </c>
      <c r="AD12" s="22">
        <v>14394152</v>
      </c>
      <c r="AE12" s="22">
        <v>4072696</v>
      </c>
      <c r="AF12" s="22">
        <v>0</v>
      </c>
      <c r="AG12" s="22">
        <v>2064420</v>
      </c>
      <c r="AH12" s="22">
        <v>2084918</v>
      </c>
      <c r="AI12" s="22">
        <v>192708644</v>
      </c>
      <c r="AJ12" s="22">
        <v>451240608</v>
      </c>
      <c r="AK12" s="22">
        <v>43733982</v>
      </c>
      <c r="AL12" s="22">
        <v>407506626</v>
      </c>
    </row>
    <row r="13" spans="1:38" x14ac:dyDescent="0.25">
      <c r="A13" s="22" t="s">
        <v>120</v>
      </c>
      <c r="B13" s="22" t="s">
        <v>121</v>
      </c>
      <c r="C13" s="22" t="s">
        <v>140</v>
      </c>
      <c r="D13" s="22" t="s">
        <v>141</v>
      </c>
      <c r="E13" s="22">
        <v>288240000</v>
      </c>
      <c r="F13" s="22">
        <v>0</v>
      </c>
      <c r="G13" s="22">
        <v>123974000</v>
      </c>
      <c r="H13" s="22">
        <v>89463000</v>
      </c>
      <c r="I13" s="22">
        <v>75280000</v>
      </c>
      <c r="J13" s="22">
        <v>2508000</v>
      </c>
      <c r="K13" s="22">
        <v>96372000</v>
      </c>
      <c r="L13" s="22">
        <v>0</v>
      </c>
      <c r="M13" s="22">
        <v>675837000</v>
      </c>
      <c r="N13" s="22">
        <v>87504000</v>
      </c>
      <c r="O13" s="22">
        <v>170958000</v>
      </c>
      <c r="P13" s="22">
        <v>73253000</v>
      </c>
      <c r="Q13" s="22">
        <v>78666000</v>
      </c>
      <c r="R13" s="22">
        <v>31260000</v>
      </c>
      <c r="S13" s="22">
        <v>49029000</v>
      </c>
      <c r="T13" s="22">
        <v>1166507000</v>
      </c>
      <c r="U13" s="22">
        <v>130926000</v>
      </c>
      <c r="V13" s="22">
        <v>0</v>
      </c>
      <c r="W13" s="22">
        <v>35398000</v>
      </c>
      <c r="X13" s="22">
        <v>29404000</v>
      </c>
      <c r="Y13" s="22">
        <v>17371000</v>
      </c>
      <c r="Z13" s="22">
        <v>2508000</v>
      </c>
      <c r="AA13" s="22">
        <v>44123000</v>
      </c>
      <c r="AB13" s="22">
        <v>0</v>
      </c>
      <c r="AC13" s="22">
        <v>259730000</v>
      </c>
      <c r="AD13" s="22">
        <v>71667000</v>
      </c>
      <c r="AE13" s="22">
        <v>31732000</v>
      </c>
      <c r="AF13" s="22">
        <v>0</v>
      </c>
      <c r="AG13" s="22">
        <v>16068000</v>
      </c>
      <c r="AH13" s="22">
        <v>20998000</v>
      </c>
      <c r="AI13" s="22">
        <v>400195000</v>
      </c>
      <c r="AJ13" s="22">
        <v>766312000</v>
      </c>
      <c r="AK13" s="22">
        <v>46137000</v>
      </c>
      <c r="AL13" s="22">
        <v>720175000</v>
      </c>
    </row>
    <row r="14" spans="1:38" x14ac:dyDescent="0.25">
      <c r="A14" s="22" t="s">
        <v>120</v>
      </c>
      <c r="B14" s="22" t="s">
        <v>121</v>
      </c>
      <c r="C14" s="22" t="s">
        <v>142</v>
      </c>
      <c r="D14" s="22" t="s">
        <v>143</v>
      </c>
      <c r="E14" s="22">
        <v>288543000</v>
      </c>
      <c r="F14" s="22">
        <v>0</v>
      </c>
      <c r="G14" s="22">
        <v>125229000</v>
      </c>
      <c r="H14" s="22">
        <v>102756000</v>
      </c>
      <c r="I14" s="22">
        <v>86630000</v>
      </c>
      <c r="J14" s="22">
        <v>0</v>
      </c>
      <c r="K14" s="22">
        <v>269712000</v>
      </c>
      <c r="L14" s="22">
        <v>853595000</v>
      </c>
      <c r="M14" s="22">
        <v>1726465000</v>
      </c>
      <c r="N14" s="22">
        <v>56016000</v>
      </c>
      <c r="O14" s="22">
        <v>151909000</v>
      </c>
      <c r="P14" s="22">
        <v>47703000</v>
      </c>
      <c r="Q14" s="22">
        <v>41085000</v>
      </c>
      <c r="R14" s="22">
        <v>45240000</v>
      </c>
      <c r="S14" s="22">
        <v>41173000</v>
      </c>
      <c r="T14" s="22">
        <v>2109591000</v>
      </c>
      <c r="U14" s="22">
        <v>154808000</v>
      </c>
      <c r="V14" s="22">
        <v>0</v>
      </c>
      <c r="W14" s="22">
        <v>36103000</v>
      </c>
      <c r="X14" s="22">
        <v>32911000</v>
      </c>
      <c r="Y14" s="22">
        <v>0</v>
      </c>
      <c r="Z14" s="22">
        <v>0</v>
      </c>
      <c r="AA14" s="22">
        <v>118744000</v>
      </c>
      <c r="AB14" s="22">
        <v>530804000</v>
      </c>
      <c r="AC14" s="22">
        <v>873370000</v>
      </c>
      <c r="AD14" s="22">
        <v>53351000</v>
      </c>
      <c r="AE14" s="22">
        <v>30049000</v>
      </c>
      <c r="AF14" s="22">
        <v>0</v>
      </c>
      <c r="AG14" s="22">
        <v>25944000</v>
      </c>
      <c r="AH14" s="22">
        <v>25003000</v>
      </c>
      <c r="AI14" s="22">
        <v>1007717000</v>
      </c>
      <c r="AJ14" s="22">
        <v>1101874000</v>
      </c>
      <c r="AK14" s="22">
        <v>216189000</v>
      </c>
      <c r="AL14" s="22">
        <v>885685000</v>
      </c>
    </row>
    <row r="15" spans="1:38" x14ac:dyDescent="0.25">
      <c r="A15" s="22" t="s">
        <v>120</v>
      </c>
      <c r="B15" s="22" t="s">
        <v>121</v>
      </c>
      <c r="C15" s="22" t="s">
        <v>144</v>
      </c>
      <c r="D15" s="22" t="s">
        <v>145</v>
      </c>
      <c r="E15" s="22">
        <v>722389820</v>
      </c>
      <c r="F15" s="22">
        <v>0</v>
      </c>
      <c r="G15" s="22">
        <v>290753052</v>
      </c>
      <c r="H15" s="22">
        <v>252296202</v>
      </c>
      <c r="I15" s="22">
        <v>266633744</v>
      </c>
      <c r="J15" s="22">
        <v>1871683</v>
      </c>
      <c r="K15" s="22">
        <v>57226595</v>
      </c>
      <c r="L15" s="22">
        <v>0</v>
      </c>
      <c r="M15" s="22">
        <v>1591171096</v>
      </c>
      <c r="N15" s="22">
        <v>212631235</v>
      </c>
      <c r="O15" s="22">
        <v>230324551</v>
      </c>
      <c r="P15" s="22">
        <v>45068356</v>
      </c>
      <c r="Q15" s="22">
        <v>337598986</v>
      </c>
      <c r="R15" s="22">
        <v>35104498</v>
      </c>
      <c r="S15" s="22">
        <v>36624289</v>
      </c>
      <c r="T15" s="22">
        <v>2488523011</v>
      </c>
      <c r="U15" s="22">
        <v>326327350</v>
      </c>
      <c r="V15" s="22">
        <v>0</v>
      </c>
      <c r="W15" s="22">
        <v>86961180</v>
      </c>
      <c r="X15" s="22">
        <v>93735129</v>
      </c>
      <c r="Y15" s="22">
        <v>55839806</v>
      </c>
      <c r="Z15" s="22">
        <v>415624</v>
      </c>
      <c r="AA15" s="22">
        <v>25801844</v>
      </c>
      <c r="AB15" s="22">
        <v>0</v>
      </c>
      <c r="AC15" s="22">
        <v>589080933</v>
      </c>
      <c r="AD15" s="22">
        <v>52256412</v>
      </c>
      <c r="AE15" s="22">
        <v>23126027</v>
      </c>
      <c r="AF15" s="22">
        <v>0</v>
      </c>
      <c r="AG15" s="22">
        <v>15533160</v>
      </c>
      <c r="AH15" s="22">
        <v>16147771</v>
      </c>
      <c r="AI15" s="22">
        <v>696144303</v>
      </c>
      <c r="AJ15" s="22">
        <v>1792378708</v>
      </c>
      <c r="AK15" s="22">
        <v>180535955</v>
      </c>
      <c r="AL15" s="22">
        <v>1611842753</v>
      </c>
    </row>
    <row r="16" spans="1:38" x14ac:dyDescent="0.25">
      <c r="A16" s="22" t="s">
        <v>120</v>
      </c>
      <c r="B16" s="22" t="s">
        <v>121</v>
      </c>
      <c r="C16" s="22" t="s">
        <v>146</v>
      </c>
      <c r="D16" s="22" t="s">
        <v>147</v>
      </c>
      <c r="E16" s="22">
        <v>100124842</v>
      </c>
      <c r="F16" s="22">
        <v>0</v>
      </c>
      <c r="G16" s="22">
        <v>59607463</v>
      </c>
      <c r="H16" s="22">
        <v>22250417</v>
      </c>
      <c r="I16" s="22">
        <v>48039523</v>
      </c>
      <c r="J16" s="22">
        <v>0</v>
      </c>
      <c r="K16" s="22">
        <v>0</v>
      </c>
      <c r="L16" s="22">
        <v>0</v>
      </c>
      <c r="M16" s="22">
        <v>230022245</v>
      </c>
      <c r="N16" s="22">
        <v>3078465</v>
      </c>
      <c r="O16" s="22">
        <v>31266410</v>
      </c>
      <c r="P16" s="22">
        <v>9186726</v>
      </c>
      <c r="Q16" s="22">
        <v>104442892</v>
      </c>
      <c r="R16" s="22">
        <v>7641576</v>
      </c>
      <c r="S16" s="22">
        <v>3323466</v>
      </c>
      <c r="T16" s="22">
        <v>388961780</v>
      </c>
      <c r="U16" s="22">
        <v>38325604</v>
      </c>
      <c r="V16" s="22">
        <v>0</v>
      </c>
      <c r="W16" s="22">
        <v>21565696</v>
      </c>
      <c r="X16" s="22">
        <v>5991546</v>
      </c>
      <c r="Y16" s="22">
        <v>8382896</v>
      </c>
      <c r="Z16" s="22">
        <v>0</v>
      </c>
      <c r="AA16" s="22">
        <v>0</v>
      </c>
      <c r="AB16" s="22">
        <v>0</v>
      </c>
      <c r="AC16" s="22">
        <v>74265742</v>
      </c>
      <c r="AD16" s="22">
        <v>7165379</v>
      </c>
      <c r="AE16" s="22">
        <v>4128371</v>
      </c>
      <c r="AF16" s="22">
        <v>0</v>
      </c>
      <c r="AG16" s="22">
        <v>1112234</v>
      </c>
      <c r="AH16" s="22">
        <v>1601222</v>
      </c>
      <c r="AI16" s="22">
        <v>88272948</v>
      </c>
      <c r="AJ16" s="22">
        <v>300688832</v>
      </c>
      <c r="AK16" s="22">
        <v>11240277</v>
      </c>
      <c r="AL16" s="22">
        <v>289448555</v>
      </c>
    </row>
    <row r="17" spans="1:38" x14ac:dyDescent="0.25">
      <c r="A17" s="22" t="s">
        <v>120</v>
      </c>
      <c r="B17" s="22" t="s">
        <v>121</v>
      </c>
      <c r="C17" s="22" t="s">
        <v>148</v>
      </c>
      <c r="D17" s="22" t="s">
        <v>149</v>
      </c>
      <c r="E17" s="22">
        <v>238744181</v>
      </c>
      <c r="F17" s="22">
        <v>0</v>
      </c>
      <c r="G17" s="22">
        <v>82716634</v>
      </c>
      <c r="H17" s="22">
        <v>42070741</v>
      </c>
      <c r="I17" s="22">
        <v>74942273</v>
      </c>
      <c r="J17" s="22">
        <v>0</v>
      </c>
      <c r="K17" s="22">
        <v>0</v>
      </c>
      <c r="L17" s="22">
        <v>0</v>
      </c>
      <c r="M17" s="22">
        <v>438473829</v>
      </c>
      <c r="N17" s="22">
        <v>4991471</v>
      </c>
      <c r="O17" s="22">
        <v>124187668</v>
      </c>
      <c r="P17" s="22">
        <v>22360995</v>
      </c>
      <c r="Q17" s="22">
        <v>319579175</v>
      </c>
      <c r="R17" s="22">
        <v>36284890</v>
      </c>
      <c r="S17" s="22">
        <v>35946831</v>
      </c>
      <c r="T17" s="22">
        <v>981824859</v>
      </c>
      <c r="U17" s="22">
        <v>136406933</v>
      </c>
      <c r="V17" s="22">
        <v>0</v>
      </c>
      <c r="W17" s="22">
        <v>26474256</v>
      </c>
      <c r="X17" s="22">
        <v>12306102</v>
      </c>
      <c r="Y17" s="22">
        <v>16450249</v>
      </c>
      <c r="Z17" s="22">
        <v>0</v>
      </c>
      <c r="AA17" s="22">
        <v>0</v>
      </c>
      <c r="AB17" s="22">
        <v>0</v>
      </c>
      <c r="AC17" s="22">
        <v>191637540</v>
      </c>
      <c r="AD17" s="22">
        <v>44390446</v>
      </c>
      <c r="AE17" s="22">
        <v>13571406</v>
      </c>
      <c r="AF17" s="22">
        <v>0</v>
      </c>
      <c r="AG17" s="22">
        <v>13449234</v>
      </c>
      <c r="AH17" s="22">
        <v>9875297</v>
      </c>
      <c r="AI17" s="22">
        <v>272923923</v>
      </c>
      <c r="AJ17" s="22">
        <v>708900936</v>
      </c>
      <c r="AK17" s="22">
        <v>70964047</v>
      </c>
      <c r="AL17" s="22">
        <v>637936889</v>
      </c>
    </row>
    <row r="18" spans="1:38" x14ac:dyDescent="0.25">
      <c r="A18" s="22" t="s">
        <v>120</v>
      </c>
      <c r="B18" s="22" t="s">
        <v>121</v>
      </c>
      <c r="C18" s="22" t="s">
        <v>150</v>
      </c>
      <c r="D18" s="22" t="s">
        <v>151</v>
      </c>
      <c r="E18" s="22">
        <v>24212151</v>
      </c>
      <c r="F18" s="22">
        <v>0</v>
      </c>
      <c r="G18" s="22">
        <v>50312618</v>
      </c>
      <c r="H18" s="22">
        <v>15710621</v>
      </c>
      <c r="I18" s="22">
        <v>9503316</v>
      </c>
      <c r="J18" s="22">
        <v>170923</v>
      </c>
      <c r="K18" s="22">
        <v>0</v>
      </c>
      <c r="L18" s="22">
        <v>0</v>
      </c>
      <c r="M18" s="22">
        <v>99909629</v>
      </c>
      <c r="N18" s="22">
        <v>209768</v>
      </c>
      <c r="O18" s="22">
        <v>18058032</v>
      </c>
      <c r="P18" s="22">
        <v>6603769</v>
      </c>
      <c r="Q18" s="22">
        <v>1457738</v>
      </c>
      <c r="R18" s="22">
        <v>10646932</v>
      </c>
      <c r="S18" s="22">
        <v>3499524</v>
      </c>
      <c r="T18" s="22">
        <v>140385392</v>
      </c>
      <c r="U18" s="22">
        <v>11958782</v>
      </c>
      <c r="V18" s="22">
        <v>0</v>
      </c>
      <c r="W18" s="22">
        <v>12194959</v>
      </c>
      <c r="X18" s="22">
        <v>4033124</v>
      </c>
      <c r="Y18" s="22">
        <v>2366399</v>
      </c>
      <c r="Z18" s="22">
        <v>40974</v>
      </c>
      <c r="AA18" s="22">
        <v>0</v>
      </c>
      <c r="AB18" s="22">
        <v>0</v>
      </c>
      <c r="AC18" s="22">
        <v>30594238</v>
      </c>
      <c r="AD18" s="22">
        <v>4727082</v>
      </c>
      <c r="AE18" s="22">
        <v>2595857</v>
      </c>
      <c r="AF18" s="22">
        <v>0</v>
      </c>
      <c r="AG18" s="22">
        <v>4465344</v>
      </c>
      <c r="AH18" s="22">
        <v>1179300</v>
      </c>
      <c r="AI18" s="22">
        <v>43561821</v>
      </c>
      <c r="AJ18" s="22">
        <v>96823571</v>
      </c>
      <c r="AK18" s="22">
        <v>18017448</v>
      </c>
      <c r="AL18" s="22">
        <v>78806123</v>
      </c>
    </row>
    <row r="19" spans="1:38" x14ac:dyDescent="0.25">
      <c r="A19" s="22" t="s">
        <v>120</v>
      </c>
      <c r="B19" s="22" t="s">
        <v>152</v>
      </c>
      <c r="C19" s="22" t="s">
        <v>153</v>
      </c>
      <c r="D19" s="22" t="s">
        <v>154</v>
      </c>
      <c r="E19" s="22">
        <v>122824347</v>
      </c>
      <c r="F19" s="22">
        <v>0</v>
      </c>
      <c r="G19" s="22">
        <v>27878724</v>
      </c>
      <c r="H19" s="22">
        <v>17659167</v>
      </c>
      <c r="I19" s="22">
        <v>2906556</v>
      </c>
      <c r="J19" s="22">
        <v>0</v>
      </c>
      <c r="K19" s="22">
        <v>3007979</v>
      </c>
      <c r="L19" s="22">
        <v>0</v>
      </c>
      <c r="M19" s="22">
        <v>174276773</v>
      </c>
      <c r="N19" s="22">
        <v>12321998</v>
      </c>
      <c r="O19" s="22">
        <v>6991610</v>
      </c>
      <c r="P19" s="22">
        <v>6624088</v>
      </c>
      <c r="Q19" s="22">
        <v>2596101</v>
      </c>
      <c r="R19" s="22">
        <v>1931776</v>
      </c>
      <c r="S19" s="22">
        <v>2377831</v>
      </c>
      <c r="T19" s="22">
        <v>207120177</v>
      </c>
      <c r="U19" s="22">
        <v>78199868</v>
      </c>
      <c r="V19" s="22">
        <v>0</v>
      </c>
      <c r="W19" s="22">
        <v>14322402</v>
      </c>
      <c r="X19" s="22">
        <v>8422798</v>
      </c>
      <c r="Y19" s="22">
        <v>1377198</v>
      </c>
      <c r="Z19" s="22">
        <v>0</v>
      </c>
      <c r="AA19" s="22">
        <v>1265563</v>
      </c>
      <c r="AB19" s="22">
        <v>0</v>
      </c>
      <c r="AC19" s="22">
        <v>103587829</v>
      </c>
      <c r="AD19" s="22">
        <v>2638630</v>
      </c>
      <c r="AE19" s="22">
        <v>3692028</v>
      </c>
      <c r="AF19" s="22">
        <v>0</v>
      </c>
      <c r="AG19" s="22">
        <v>614884</v>
      </c>
      <c r="AH19" s="22">
        <v>1226083</v>
      </c>
      <c r="AI19" s="22">
        <v>111759454</v>
      </c>
      <c r="AJ19" s="22">
        <v>95360723</v>
      </c>
      <c r="AK19" s="22">
        <v>1754293</v>
      </c>
      <c r="AL19" s="22">
        <v>93606430</v>
      </c>
    </row>
    <row r="20" spans="1:38" x14ac:dyDescent="0.25">
      <c r="A20" s="22" t="s">
        <v>120</v>
      </c>
      <c r="B20" s="22" t="s">
        <v>152</v>
      </c>
      <c r="C20" s="22" t="s">
        <v>155</v>
      </c>
      <c r="D20" s="22" t="s">
        <v>156</v>
      </c>
      <c r="E20" s="22">
        <v>8157878</v>
      </c>
      <c r="F20" s="22">
        <v>0</v>
      </c>
      <c r="G20" s="22">
        <v>9502732</v>
      </c>
      <c r="H20" s="22">
        <v>16165074</v>
      </c>
      <c r="I20" s="22">
        <v>1546014</v>
      </c>
      <c r="J20" s="22">
        <v>0</v>
      </c>
      <c r="K20" s="22">
        <v>0</v>
      </c>
      <c r="L20" s="22">
        <v>0</v>
      </c>
      <c r="M20" s="22">
        <v>35371698</v>
      </c>
      <c r="N20" s="22">
        <v>1392672</v>
      </c>
      <c r="O20" s="22">
        <v>16360889</v>
      </c>
      <c r="P20" s="22">
        <v>2975975</v>
      </c>
      <c r="Q20" s="22">
        <v>403760</v>
      </c>
      <c r="R20" s="22">
        <v>3651544</v>
      </c>
      <c r="S20" s="22">
        <v>1984875</v>
      </c>
      <c r="T20" s="22">
        <v>62141413</v>
      </c>
      <c r="U20" s="22">
        <v>2556920</v>
      </c>
      <c r="V20" s="22">
        <v>0</v>
      </c>
      <c r="W20" s="22">
        <v>2257657</v>
      </c>
      <c r="X20" s="22">
        <v>2345496</v>
      </c>
      <c r="Y20" s="22">
        <v>363083</v>
      </c>
      <c r="Z20" s="22">
        <v>0</v>
      </c>
      <c r="AA20" s="22">
        <v>0</v>
      </c>
      <c r="AB20" s="22">
        <v>0</v>
      </c>
      <c r="AC20" s="22">
        <v>7523156</v>
      </c>
      <c r="AD20" s="22">
        <v>6520934</v>
      </c>
      <c r="AE20" s="22">
        <v>1320859</v>
      </c>
      <c r="AF20" s="22">
        <v>0</v>
      </c>
      <c r="AG20" s="22">
        <v>1349938</v>
      </c>
      <c r="AH20" s="22">
        <v>849189</v>
      </c>
      <c r="AI20" s="22">
        <v>17564076</v>
      </c>
      <c r="AJ20" s="22">
        <v>44577337</v>
      </c>
      <c r="AK20" s="22">
        <v>7002485</v>
      </c>
      <c r="AL20" s="22">
        <v>37574852</v>
      </c>
    </row>
    <row r="21" spans="1:38" x14ac:dyDescent="0.25">
      <c r="A21" s="22" t="s">
        <v>120</v>
      </c>
      <c r="B21" s="22" t="s">
        <v>152</v>
      </c>
      <c r="C21" s="22" t="s">
        <v>157</v>
      </c>
      <c r="D21" s="22" t="s">
        <v>158</v>
      </c>
      <c r="E21" s="22">
        <v>199643063</v>
      </c>
      <c r="F21" s="22">
        <v>0</v>
      </c>
      <c r="G21" s="22">
        <v>56563495</v>
      </c>
      <c r="H21" s="22">
        <v>22943764</v>
      </c>
      <c r="I21" s="22">
        <v>0</v>
      </c>
      <c r="J21" s="22">
        <v>0</v>
      </c>
      <c r="K21" s="22">
        <v>0</v>
      </c>
      <c r="L21" s="22">
        <v>0</v>
      </c>
      <c r="M21" s="22">
        <v>279150322</v>
      </c>
      <c r="N21" s="22">
        <v>0</v>
      </c>
      <c r="O21" s="22">
        <v>10029977</v>
      </c>
      <c r="P21" s="22">
        <v>6502600</v>
      </c>
      <c r="Q21" s="22">
        <v>3757270</v>
      </c>
      <c r="R21" s="22">
        <v>0</v>
      </c>
      <c r="S21" s="22">
        <v>3126168</v>
      </c>
      <c r="T21" s="22">
        <v>302566337</v>
      </c>
      <c r="U21" s="22">
        <v>138189036</v>
      </c>
      <c r="V21" s="22">
        <v>0</v>
      </c>
      <c r="W21" s="22">
        <v>6302423</v>
      </c>
      <c r="X21" s="22">
        <v>7027139</v>
      </c>
      <c r="Y21" s="22">
        <v>0</v>
      </c>
      <c r="Z21" s="22">
        <v>0</v>
      </c>
      <c r="AA21" s="22">
        <v>0</v>
      </c>
      <c r="AB21" s="22">
        <v>0</v>
      </c>
      <c r="AC21" s="22">
        <v>151518598</v>
      </c>
      <c r="AD21" s="22">
        <v>2074806</v>
      </c>
      <c r="AE21" s="22">
        <v>1581888</v>
      </c>
      <c r="AF21" s="22">
        <v>0</v>
      </c>
      <c r="AG21" s="22">
        <v>0</v>
      </c>
      <c r="AH21" s="22">
        <v>1283576</v>
      </c>
      <c r="AI21" s="22">
        <v>156458868</v>
      </c>
      <c r="AJ21" s="22">
        <v>146107469</v>
      </c>
      <c r="AK21" s="22">
        <v>11713170</v>
      </c>
      <c r="AL21" s="22">
        <v>134394299</v>
      </c>
    </row>
    <row r="22" spans="1:38" x14ac:dyDescent="0.25">
      <c r="A22" s="22" t="s">
        <v>120</v>
      </c>
      <c r="B22" s="22" t="s">
        <v>152</v>
      </c>
      <c r="C22" s="22" t="s">
        <v>159</v>
      </c>
      <c r="D22" s="22" t="s">
        <v>160</v>
      </c>
      <c r="E22" s="22">
        <v>582387537</v>
      </c>
      <c r="F22" s="22">
        <v>0</v>
      </c>
      <c r="G22" s="22">
        <v>94362708</v>
      </c>
      <c r="H22" s="22">
        <v>85047042</v>
      </c>
      <c r="I22" s="22">
        <v>76134416</v>
      </c>
      <c r="J22" s="22">
        <v>923614</v>
      </c>
      <c r="K22" s="22">
        <v>0</v>
      </c>
      <c r="L22" s="22">
        <v>9077264</v>
      </c>
      <c r="M22" s="22">
        <v>847932581</v>
      </c>
      <c r="N22" s="22">
        <v>130489981</v>
      </c>
      <c r="O22" s="22">
        <v>145546531</v>
      </c>
      <c r="P22" s="22">
        <v>40783032</v>
      </c>
      <c r="Q22" s="22">
        <v>377450357</v>
      </c>
      <c r="R22" s="22">
        <v>43173954</v>
      </c>
      <c r="S22" s="22">
        <v>47877691</v>
      </c>
      <c r="T22" s="22">
        <v>1633254127</v>
      </c>
      <c r="U22" s="22">
        <v>195100917</v>
      </c>
      <c r="V22" s="22">
        <v>0</v>
      </c>
      <c r="W22" s="22">
        <v>20677288</v>
      </c>
      <c r="X22" s="22">
        <v>23833418</v>
      </c>
      <c r="Y22" s="22">
        <v>14152348</v>
      </c>
      <c r="Z22" s="22">
        <v>217240</v>
      </c>
      <c r="AA22" s="22">
        <v>0</v>
      </c>
      <c r="AB22" s="22">
        <v>758363</v>
      </c>
      <c r="AC22" s="22">
        <v>254739574</v>
      </c>
      <c r="AD22" s="22">
        <v>47402040</v>
      </c>
      <c r="AE22" s="22">
        <v>16317551</v>
      </c>
      <c r="AF22" s="22">
        <v>0</v>
      </c>
      <c r="AG22" s="22">
        <v>18889254</v>
      </c>
      <c r="AH22" s="22">
        <v>21986140</v>
      </c>
      <c r="AI22" s="22">
        <v>359334559</v>
      </c>
      <c r="AJ22" s="22">
        <v>1273919568</v>
      </c>
      <c r="AK22" s="22">
        <v>123343226</v>
      </c>
      <c r="AL22" s="22">
        <v>1150576342</v>
      </c>
    </row>
    <row r="23" spans="1:38" x14ac:dyDescent="0.25">
      <c r="A23" s="22" t="s">
        <v>120</v>
      </c>
      <c r="B23" s="22" t="s">
        <v>152</v>
      </c>
      <c r="C23" s="22" t="s">
        <v>161</v>
      </c>
      <c r="D23" s="22" t="s">
        <v>162</v>
      </c>
      <c r="E23" s="22">
        <v>248463157</v>
      </c>
      <c r="F23" s="22">
        <v>0</v>
      </c>
      <c r="G23" s="22">
        <v>485816380</v>
      </c>
      <c r="H23" s="22">
        <v>193221679</v>
      </c>
      <c r="I23" s="22">
        <v>86567122</v>
      </c>
      <c r="J23" s="22">
        <v>0</v>
      </c>
      <c r="K23" s="22">
        <v>0</v>
      </c>
      <c r="L23" s="22">
        <v>0</v>
      </c>
      <c r="M23" s="22">
        <v>1014068338</v>
      </c>
      <c r="N23" s="22">
        <v>552392866</v>
      </c>
      <c r="O23" s="22">
        <v>131408713</v>
      </c>
      <c r="P23" s="22">
        <v>26513085</v>
      </c>
      <c r="Q23" s="22">
        <v>226800336</v>
      </c>
      <c r="R23" s="22">
        <v>23743784</v>
      </c>
      <c r="S23" s="22">
        <v>40894447</v>
      </c>
      <c r="T23" s="22">
        <v>2015821569</v>
      </c>
      <c r="U23" s="22">
        <v>120875109</v>
      </c>
      <c r="V23" s="22">
        <v>0</v>
      </c>
      <c r="W23" s="22">
        <v>127778633</v>
      </c>
      <c r="X23" s="22">
        <v>48372365</v>
      </c>
      <c r="Y23" s="22">
        <v>18431639</v>
      </c>
      <c r="Z23" s="22">
        <v>0</v>
      </c>
      <c r="AA23" s="22">
        <v>0</v>
      </c>
      <c r="AB23" s="22">
        <v>0</v>
      </c>
      <c r="AC23" s="22">
        <v>315457746</v>
      </c>
      <c r="AD23" s="22">
        <v>17596614</v>
      </c>
      <c r="AE23" s="22">
        <v>11108701</v>
      </c>
      <c r="AF23" s="22">
        <v>0</v>
      </c>
      <c r="AG23" s="22">
        <v>9389594</v>
      </c>
      <c r="AH23" s="22">
        <v>15021611</v>
      </c>
      <c r="AI23" s="22">
        <v>368574266</v>
      </c>
      <c r="AJ23" s="22">
        <v>1647247303</v>
      </c>
      <c r="AK23" s="22">
        <v>237228752</v>
      </c>
      <c r="AL23" s="22">
        <v>1410018551</v>
      </c>
    </row>
    <row r="24" spans="1:38" x14ac:dyDescent="0.25">
      <c r="A24" s="22" t="s">
        <v>120</v>
      </c>
      <c r="B24" s="22" t="s">
        <v>163</v>
      </c>
      <c r="C24" s="22" t="s">
        <v>164</v>
      </c>
      <c r="D24" s="22" t="s">
        <v>165</v>
      </c>
      <c r="E24" s="22">
        <v>7174174</v>
      </c>
      <c r="F24" s="22">
        <v>0</v>
      </c>
      <c r="G24" s="22">
        <v>1188939</v>
      </c>
      <c r="H24" s="22">
        <v>195430</v>
      </c>
      <c r="I24" s="22">
        <v>0</v>
      </c>
      <c r="J24" s="22">
        <v>0</v>
      </c>
      <c r="K24" s="22">
        <v>0</v>
      </c>
      <c r="L24" s="22">
        <v>0</v>
      </c>
      <c r="M24" s="22">
        <v>8558543</v>
      </c>
      <c r="N24" s="22">
        <v>0</v>
      </c>
      <c r="O24" s="22">
        <v>311942</v>
      </c>
      <c r="P24" s="22">
        <v>643213</v>
      </c>
      <c r="Q24" s="22">
        <v>2840139</v>
      </c>
      <c r="R24" s="22">
        <v>0</v>
      </c>
      <c r="S24" s="22">
        <v>214403</v>
      </c>
      <c r="T24" s="22">
        <v>12568240</v>
      </c>
      <c r="U24" s="22">
        <v>4049367</v>
      </c>
      <c r="V24" s="22">
        <v>0</v>
      </c>
      <c r="W24" s="22">
        <v>431406</v>
      </c>
      <c r="X24" s="22">
        <v>83383</v>
      </c>
      <c r="Y24" s="22">
        <v>0</v>
      </c>
      <c r="Z24" s="22">
        <v>0</v>
      </c>
      <c r="AA24" s="22">
        <v>0</v>
      </c>
      <c r="AB24" s="22">
        <v>0</v>
      </c>
      <c r="AC24" s="22">
        <v>4564156</v>
      </c>
      <c r="AD24" s="22">
        <v>107857</v>
      </c>
      <c r="AE24" s="22">
        <v>251375</v>
      </c>
      <c r="AF24" s="22">
        <v>0</v>
      </c>
      <c r="AG24" s="22">
        <v>0</v>
      </c>
      <c r="AH24" s="22">
        <v>124396</v>
      </c>
      <c r="AI24" s="22">
        <v>5047784</v>
      </c>
      <c r="AJ24" s="22">
        <v>7520456</v>
      </c>
      <c r="AK24" s="22">
        <v>0</v>
      </c>
      <c r="AL24" s="22">
        <v>7520456</v>
      </c>
    </row>
    <row r="25" spans="1:38" x14ac:dyDescent="0.25">
      <c r="A25" s="22" t="s">
        <v>120</v>
      </c>
      <c r="B25" s="22" t="s">
        <v>163</v>
      </c>
      <c r="C25" s="22" t="s">
        <v>166</v>
      </c>
      <c r="D25" s="22" t="s">
        <v>167</v>
      </c>
      <c r="E25" s="22">
        <v>130612010</v>
      </c>
      <c r="F25" s="22">
        <v>0</v>
      </c>
      <c r="G25" s="22">
        <v>11259872</v>
      </c>
      <c r="H25" s="22">
        <v>2689263</v>
      </c>
      <c r="I25" s="22">
        <v>0</v>
      </c>
      <c r="J25" s="22">
        <v>0</v>
      </c>
      <c r="K25" s="22">
        <v>0</v>
      </c>
      <c r="L25" s="22">
        <v>0</v>
      </c>
      <c r="M25" s="22">
        <v>144561145</v>
      </c>
      <c r="N25" s="22">
        <v>0</v>
      </c>
      <c r="O25" s="22">
        <v>14358086</v>
      </c>
      <c r="P25" s="22">
        <v>9398015</v>
      </c>
      <c r="Q25" s="22">
        <v>796470</v>
      </c>
      <c r="R25" s="22">
        <v>0</v>
      </c>
      <c r="S25" s="22">
        <v>2945687</v>
      </c>
      <c r="T25" s="22">
        <v>172059403</v>
      </c>
      <c r="U25" s="22">
        <v>80939080</v>
      </c>
      <c r="V25" s="22">
        <v>0</v>
      </c>
      <c r="W25" s="22">
        <v>1965249</v>
      </c>
      <c r="X25" s="22">
        <v>999502</v>
      </c>
      <c r="Y25" s="22">
        <v>0</v>
      </c>
      <c r="Z25" s="22">
        <v>0</v>
      </c>
      <c r="AA25" s="22">
        <v>0</v>
      </c>
      <c r="AB25" s="22">
        <v>0</v>
      </c>
      <c r="AC25" s="22">
        <v>83903831</v>
      </c>
      <c r="AD25" s="22">
        <v>1860386</v>
      </c>
      <c r="AE25" s="22">
        <v>3182574</v>
      </c>
      <c r="AF25" s="22">
        <v>0</v>
      </c>
      <c r="AG25" s="22">
        <v>0</v>
      </c>
      <c r="AH25" s="22">
        <v>1597561</v>
      </c>
      <c r="AI25" s="22">
        <v>90544352</v>
      </c>
      <c r="AJ25" s="22">
        <v>81515051</v>
      </c>
      <c r="AK25" s="22">
        <v>3779</v>
      </c>
      <c r="AL25" s="22">
        <v>81511272</v>
      </c>
    </row>
    <row r="26" spans="1:38" x14ac:dyDescent="0.25">
      <c r="A26" s="22" t="s">
        <v>120</v>
      </c>
      <c r="B26" s="22" t="s">
        <v>163</v>
      </c>
      <c r="C26" s="22" t="s">
        <v>168</v>
      </c>
      <c r="D26" s="22" t="s">
        <v>169</v>
      </c>
      <c r="E26" s="22">
        <v>34173792</v>
      </c>
      <c r="F26" s="22">
        <v>0</v>
      </c>
      <c r="G26" s="22">
        <v>2511736</v>
      </c>
      <c r="H26" s="22">
        <v>990799</v>
      </c>
      <c r="I26" s="22">
        <v>0</v>
      </c>
      <c r="J26" s="22">
        <v>0</v>
      </c>
      <c r="K26" s="22">
        <v>0</v>
      </c>
      <c r="L26" s="22">
        <v>0</v>
      </c>
      <c r="M26" s="22">
        <v>37676327</v>
      </c>
      <c r="N26" s="22">
        <v>4833709</v>
      </c>
      <c r="O26" s="22">
        <v>1625150</v>
      </c>
      <c r="P26" s="22">
        <v>6127883</v>
      </c>
      <c r="Q26" s="22">
        <v>1091822</v>
      </c>
      <c r="R26" s="22">
        <v>952642</v>
      </c>
      <c r="S26" s="22">
        <v>1989144</v>
      </c>
      <c r="T26" s="22">
        <v>54296677</v>
      </c>
      <c r="U26" s="22">
        <v>12263174</v>
      </c>
      <c r="V26" s="22">
        <v>0</v>
      </c>
      <c r="W26" s="22">
        <v>670289</v>
      </c>
      <c r="X26" s="22">
        <v>224056</v>
      </c>
      <c r="Y26" s="22">
        <v>0</v>
      </c>
      <c r="Z26" s="22">
        <v>0</v>
      </c>
      <c r="AA26" s="22">
        <v>0</v>
      </c>
      <c r="AB26" s="22">
        <v>0</v>
      </c>
      <c r="AC26" s="22">
        <v>13157519</v>
      </c>
      <c r="AD26" s="22">
        <v>432491</v>
      </c>
      <c r="AE26" s="22">
        <v>1557309</v>
      </c>
      <c r="AF26" s="22">
        <v>0</v>
      </c>
      <c r="AG26" s="22">
        <v>489866</v>
      </c>
      <c r="AH26" s="22">
        <v>859862</v>
      </c>
      <c r="AI26" s="22">
        <v>16497047</v>
      </c>
      <c r="AJ26" s="22">
        <v>37799630</v>
      </c>
      <c r="AK26" s="22">
        <v>169500</v>
      </c>
      <c r="AL26" s="22">
        <v>37630130</v>
      </c>
    </row>
    <row r="27" spans="1:38" x14ac:dyDescent="0.25">
      <c r="A27" s="22" t="s">
        <v>120</v>
      </c>
      <c r="B27" s="22" t="s">
        <v>163</v>
      </c>
      <c r="C27" s="22" t="s">
        <v>170</v>
      </c>
      <c r="D27" s="22" t="s">
        <v>171</v>
      </c>
      <c r="E27" s="22">
        <v>68719416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68719416</v>
      </c>
      <c r="N27" s="22">
        <v>0</v>
      </c>
      <c r="O27" s="22">
        <v>2096873</v>
      </c>
      <c r="P27" s="22">
        <v>7366750</v>
      </c>
      <c r="Q27" s="22">
        <v>455623</v>
      </c>
      <c r="R27" s="22">
        <v>205704</v>
      </c>
      <c r="S27" s="22">
        <v>3979746</v>
      </c>
      <c r="T27" s="22">
        <v>82824112</v>
      </c>
      <c r="U27" s="22">
        <v>41904326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41904326</v>
      </c>
      <c r="AD27" s="22">
        <v>897818</v>
      </c>
      <c r="AE27" s="22">
        <v>1993603</v>
      </c>
      <c r="AF27" s="22">
        <v>0</v>
      </c>
      <c r="AG27" s="22">
        <v>80745</v>
      </c>
      <c r="AH27" s="22">
        <v>2080974</v>
      </c>
      <c r="AI27" s="22">
        <v>46957466</v>
      </c>
      <c r="AJ27" s="22">
        <v>35866646</v>
      </c>
      <c r="AK27" s="22">
        <v>0</v>
      </c>
      <c r="AL27" s="22">
        <v>35866646</v>
      </c>
    </row>
    <row r="28" spans="1:38" x14ac:dyDescent="0.25">
      <c r="A28" s="22" t="s">
        <v>120</v>
      </c>
      <c r="B28" s="22" t="s">
        <v>163</v>
      </c>
      <c r="C28" s="22" t="s">
        <v>172</v>
      </c>
      <c r="D28" s="22" t="s">
        <v>173</v>
      </c>
      <c r="E28" s="22">
        <v>0</v>
      </c>
      <c r="F28" s="22">
        <v>0</v>
      </c>
      <c r="G28" s="22">
        <v>16107825</v>
      </c>
      <c r="H28" s="22">
        <v>3032203</v>
      </c>
      <c r="I28" s="22">
        <v>0</v>
      </c>
      <c r="J28" s="22">
        <v>0</v>
      </c>
      <c r="K28" s="22">
        <v>0</v>
      </c>
      <c r="L28" s="22">
        <v>0</v>
      </c>
      <c r="M28" s="22">
        <v>19140028</v>
      </c>
      <c r="N28" s="22">
        <v>0</v>
      </c>
      <c r="O28" s="22">
        <v>7894535</v>
      </c>
      <c r="P28" s="22">
        <v>7007784</v>
      </c>
      <c r="Q28" s="22">
        <v>271429</v>
      </c>
      <c r="R28" s="22">
        <v>0</v>
      </c>
      <c r="S28" s="22">
        <v>2991651</v>
      </c>
      <c r="T28" s="22">
        <v>37305427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37305427</v>
      </c>
      <c r="AK28" s="22">
        <v>455182</v>
      </c>
      <c r="AL28" s="22">
        <v>36850245</v>
      </c>
    </row>
    <row r="29" spans="1:38" x14ac:dyDescent="0.25">
      <c r="A29" s="22" t="s">
        <v>120</v>
      </c>
      <c r="B29" s="22" t="s">
        <v>163</v>
      </c>
      <c r="C29" s="22" t="s">
        <v>174</v>
      </c>
      <c r="D29" s="22" t="s">
        <v>175</v>
      </c>
      <c r="E29" s="22">
        <v>41160728</v>
      </c>
      <c r="F29" s="22">
        <v>1674774</v>
      </c>
      <c r="G29" s="22">
        <v>2468681</v>
      </c>
      <c r="H29" s="22">
        <v>2979159</v>
      </c>
      <c r="I29" s="22">
        <v>0</v>
      </c>
      <c r="J29" s="22">
        <v>0</v>
      </c>
      <c r="K29" s="22">
        <v>0</v>
      </c>
      <c r="L29" s="22">
        <v>0</v>
      </c>
      <c r="M29" s="22">
        <v>48283342</v>
      </c>
      <c r="N29" s="22">
        <v>2356001</v>
      </c>
      <c r="O29" s="22">
        <v>1486499</v>
      </c>
      <c r="P29" s="22">
        <v>2199281</v>
      </c>
      <c r="Q29" s="22">
        <v>17202685</v>
      </c>
      <c r="R29" s="22">
        <v>1494617</v>
      </c>
      <c r="S29" s="22">
        <v>1458786</v>
      </c>
      <c r="T29" s="22">
        <v>74481211</v>
      </c>
      <c r="U29" s="22">
        <v>12558214</v>
      </c>
      <c r="V29" s="22">
        <v>408567</v>
      </c>
      <c r="W29" s="22">
        <v>66550</v>
      </c>
      <c r="X29" s="22">
        <v>675784</v>
      </c>
      <c r="Y29" s="22">
        <v>0</v>
      </c>
      <c r="Z29" s="22">
        <v>0</v>
      </c>
      <c r="AA29" s="22">
        <v>0</v>
      </c>
      <c r="AB29" s="22">
        <v>0</v>
      </c>
      <c r="AC29" s="22">
        <v>13709115</v>
      </c>
      <c r="AD29" s="22">
        <v>622867</v>
      </c>
      <c r="AE29" s="22">
        <v>762560</v>
      </c>
      <c r="AF29" s="22">
        <v>0</v>
      </c>
      <c r="AG29" s="22">
        <v>881091</v>
      </c>
      <c r="AH29" s="22">
        <v>731011</v>
      </c>
      <c r="AI29" s="22">
        <v>16706644</v>
      </c>
      <c r="AJ29" s="22">
        <v>57774567</v>
      </c>
      <c r="AK29" s="22">
        <v>10700</v>
      </c>
      <c r="AL29" s="22">
        <v>57763867</v>
      </c>
    </row>
    <row r="30" spans="1:38" x14ac:dyDescent="0.25">
      <c r="A30" s="22" t="s">
        <v>120</v>
      </c>
      <c r="B30" s="22" t="s">
        <v>163</v>
      </c>
      <c r="C30" s="22" t="s">
        <v>176</v>
      </c>
      <c r="D30" s="22" t="s">
        <v>177</v>
      </c>
      <c r="E30" s="22">
        <v>172580803</v>
      </c>
      <c r="F30" s="22">
        <v>0</v>
      </c>
      <c r="G30" s="22">
        <v>818474</v>
      </c>
      <c r="H30" s="22">
        <v>512543</v>
      </c>
      <c r="I30" s="22">
        <v>0</v>
      </c>
      <c r="J30" s="22">
        <v>0</v>
      </c>
      <c r="K30" s="22">
        <v>0</v>
      </c>
      <c r="L30" s="22">
        <v>0</v>
      </c>
      <c r="M30" s="22">
        <v>173911820</v>
      </c>
      <c r="N30" s="22">
        <v>150246</v>
      </c>
      <c r="O30" s="22">
        <v>1884713</v>
      </c>
      <c r="P30" s="22">
        <v>3230472</v>
      </c>
      <c r="Q30" s="22">
        <v>225162</v>
      </c>
      <c r="R30" s="22">
        <v>0</v>
      </c>
      <c r="S30" s="22">
        <v>1661045</v>
      </c>
      <c r="T30" s="22">
        <v>181063458</v>
      </c>
      <c r="U30" s="22">
        <v>134027791</v>
      </c>
      <c r="V30" s="22">
        <v>0</v>
      </c>
      <c r="W30" s="22">
        <v>691945</v>
      </c>
      <c r="X30" s="22">
        <v>430312</v>
      </c>
      <c r="Y30" s="22">
        <v>0</v>
      </c>
      <c r="Z30" s="22">
        <v>0</v>
      </c>
      <c r="AA30" s="22">
        <v>0</v>
      </c>
      <c r="AB30" s="22">
        <v>0</v>
      </c>
      <c r="AC30" s="22">
        <v>135150048</v>
      </c>
      <c r="AD30" s="22">
        <v>695729</v>
      </c>
      <c r="AE30" s="22">
        <v>982477</v>
      </c>
      <c r="AF30" s="22">
        <v>0</v>
      </c>
      <c r="AG30" s="22">
        <v>0</v>
      </c>
      <c r="AH30" s="22">
        <v>568615</v>
      </c>
      <c r="AI30" s="22">
        <v>137396869</v>
      </c>
      <c r="AJ30" s="22">
        <v>43666589</v>
      </c>
      <c r="AK30" s="22">
        <v>0</v>
      </c>
      <c r="AL30" s="22">
        <v>43666589</v>
      </c>
    </row>
    <row r="31" spans="1:38" x14ac:dyDescent="0.25">
      <c r="A31" s="22" t="s">
        <v>120</v>
      </c>
      <c r="B31" s="22" t="s">
        <v>163</v>
      </c>
      <c r="C31" s="22" t="s">
        <v>178</v>
      </c>
      <c r="D31" s="22" t="s">
        <v>179</v>
      </c>
      <c r="E31" s="22">
        <v>418671301</v>
      </c>
      <c r="F31" s="22">
        <v>0</v>
      </c>
      <c r="G31" s="22">
        <v>5360167</v>
      </c>
      <c r="H31" s="22">
        <v>1085968</v>
      </c>
      <c r="I31" s="22">
        <v>0</v>
      </c>
      <c r="J31" s="22">
        <v>0</v>
      </c>
      <c r="K31" s="22">
        <v>1655609</v>
      </c>
      <c r="L31" s="22">
        <v>0</v>
      </c>
      <c r="M31" s="22">
        <v>426773045</v>
      </c>
      <c r="N31" s="22">
        <v>12276560</v>
      </c>
      <c r="O31" s="22">
        <v>4674676</v>
      </c>
      <c r="P31" s="22">
        <v>14089734</v>
      </c>
      <c r="Q31" s="22">
        <v>2164046</v>
      </c>
      <c r="R31" s="22">
        <v>0</v>
      </c>
      <c r="S31" s="22">
        <v>8676721</v>
      </c>
      <c r="T31" s="22">
        <v>468654782</v>
      </c>
      <c r="U31" s="22">
        <v>380792542</v>
      </c>
      <c r="V31" s="22">
        <v>0</v>
      </c>
      <c r="W31" s="22">
        <v>1417496</v>
      </c>
      <c r="X31" s="22">
        <v>793303</v>
      </c>
      <c r="Y31" s="22">
        <v>0</v>
      </c>
      <c r="Z31" s="22">
        <v>0</v>
      </c>
      <c r="AA31" s="22">
        <v>222446</v>
      </c>
      <c r="AB31" s="22">
        <v>0</v>
      </c>
      <c r="AC31" s="22">
        <v>383225787</v>
      </c>
      <c r="AD31" s="22">
        <v>1017517</v>
      </c>
      <c r="AE31" s="22">
        <v>4363561</v>
      </c>
      <c r="AF31" s="22">
        <v>0</v>
      </c>
      <c r="AG31" s="22">
        <v>0</v>
      </c>
      <c r="AH31" s="22">
        <v>3416289</v>
      </c>
      <c r="AI31" s="22">
        <v>392023154</v>
      </c>
      <c r="AJ31" s="22">
        <v>76631628</v>
      </c>
      <c r="AK31" s="22">
        <v>1587557</v>
      </c>
      <c r="AL31" s="22">
        <v>75044071</v>
      </c>
    </row>
    <row r="32" spans="1:38" x14ac:dyDescent="0.25">
      <c r="A32" s="22" t="s">
        <v>120</v>
      </c>
      <c r="B32" s="22" t="s">
        <v>163</v>
      </c>
      <c r="C32" s="22" t="s">
        <v>180</v>
      </c>
      <c r="D32" s="22" t="s">
        <v>181</v>
      </c>
      <c r="E32" s="22">
        <v>163472238</v>
      </c>
      <c r="F32" s="22">
        <v>0</v>
      </c>
      <c r="G32" s="22">
        <v>2859329</v>
      </c>
      <c r="H32" s="22">
        <v>7647284</v>
      </c>
      <c r="I32" s="22">
        <v>0</v>
      </c>
      <c r="J32" s="22">
        <v>0</v>
      </c>
      <c r="K32" s="22">
        <v>0</v>
      </c>
      <c r="L32" s="22">
        <v>0</v>
      </c>
      <c r="M32" s="22">
        <v>173978851</v>
      </c>
      <c r="N32" s="22">
        <v>0</v>
      </c>
      <c r="O32" s="22">
        <v>10770445</v>
      </c>
      <c r="P32" s="22">
        <v>9800943</v>
      </c>
      <c r="Q32" s="22">
        <v>10646076</v>
      </c>
      <c r="R32" s="22">
        <v>0</v>
      </c>
      <c r="S32" s="22">
        <v>788248</v>
      </c>
      <c r="T32" s="22">
        <v>205984563</v>
      </c>
      <c r="U32" s="22">
        <v>104163967</v>
      </c>
      <c r="V32" s="22">
        <v>0</v>
      </c>
      <c r="W32" s="22">
        <v>376760</v>
      </c>
      <c r="X32" s="22">
        <v>992633</v>
      </c>
      <c r="Y32" s="22">
        <v>0</v>
      </c>
      <c r="Z32" s="22">
        <v>0</v>
      </c>
      <c r="AA32" s="22">
        <v>0</v>
      </c>
      <c r="AB32" s="22">
        <v>0</v>
      </c>
      <c r="AC32" s="22">
        <v>105533360</v>
      </c>
      <c r="AD32" s="22">
        <v>620430</v>
      </c>
      <c r="AE32" s="22">
        <v>2771448</v>
      </c>
      <c r="AF32" s="22">
        <v>0</v>
      </c>
      <c r="AG32" s="22">
        <v>0</v>
      </c>
      <c r="AH32" s="22">
        <v>266542</v>
      </c>
      <c r="AI32" s="22">
        <v>109191780</v>
      </c>
      <c r="AJ32" s="22">
        <v>96792783</v>
      </c>
      <c r="AK32" s="22">
        <v>2613666</v>
      </c>
      <c r="AL32" s="22">
        <v>94179117</v>
      </c>
    </row>
    <row r="33" spans="1:38" x14ac:dyDescent="0.25">
      <c r="A33" s="22" t="s">
        <v>120</v>
      </c>
      <c r="B33" s="22" t="s">
        <v>163</v>
      </c>
      <c r="C33" s="22" t="s">
        <v>182</v>
      </c>
      <c r="D33" s="22" t="s">
        <v>183</v>
      </c>
      <c r="E33" s="22">
        <v>28190667</v>
      </c>
      <c r="F33" s="22">
        <v>0</v>
      </c>
      <c r="G33" s="22">
        <v>1131677</v>
      </c>
      <c r="H33" s="22">
        <v>4109430</v>
      </c>
      <c r="I33" s="22">
        <v>0</v>
      </c>
      <c r="J33" s="22">
        <v>0</v>
      </c>
      <c r="K33" s="22">
        <v>0</v>
      </c>
      <c r="L33" s="22">
        <v>0</v>
      </c>
      <c r="M33" s="22">
        <v>33431774</v>
      </c>
      <c r="N33" s="22">
        <v>0</v>
      </c>
      <c r="O33" s="22">
        <v>4633643</v>
      </c>
      <c r="P33" s="22">
        <v>9044231</v>
      </c>
      <c r="Q33" s="22">
        <v>5030656</v>
      </c>
      <c r="R33" s="22">
        <v>1487781</v>
      </c>
      <c r="S33" s="22">
        <v>2774040</v>
      </c>
      <c r="T33" s="22">
        <v>56402125</v>
      </c>
      <c r="U33" s="22">
        <v>12097191</v>
      </c>
      <c r="V33" s="22">
        <v>0</v>
      </c>
      <c r="W33" s="22">
        <v>219711</v>
      </c>
      <c r="X33" s="22">
        <v>952850</v>
      </c>
      <c r="Y33" s="22">
        <v>0</v>
      </c>
      <c r="Z33" s="22">
        <v>0</v>
      </c>
      <c r="AA33" s="22">
        <v>0</v>
      </c>
      <c r="AB33" s="22">
        <v>0</v>
      </c>
      <c r="AC33" s="22">
        <v>13269752</v>
      </c>
      <c r="AD33" s="22">
        <v>801528</v>
      </c>
      <c r="AE33" s="22">
        <v>6241912</v>
      </c>
      <c r="AF33" s="22">
        <v>0</v>
      </c>
      <c r="AG33" s="22">
        <v>686314</v>
      </c>
      <c r="AH33" s="22">
        <v>1404466</v>
      </c>
      <c r="AI33" s="22">
        <v>22403972</v>
      </c>
      <c r="AJ33" s="22">
        <v>33998153</v>
      </c>
      <c r="AK33" s="22">
        <v>2432035</v>
      </c>
      <c r="AL33" s="22">
        <v>31566118</v>
      </c>
    </row>
    <row r="34" spans="1:38" x14ac:dyDescent="0.25">
      <c r="A34" s="22" t="s">
        <v>120</v>
      </c>
      <c r="B34" s="22" t="s">
        <v>163</v>
      </c>
      <c r="C34" s="22" t="s">
        <v>184</v>
      </c>
      <c r="D34" s="22" t="s">
        <v>185</v>
      </c>
      <c r="E34" s="22">
        <v>60511676</v>
      </c>
      <c r="F34" s="22">
        <v>0</v>
      </c>
      <c r="G34" s="22">
        <v>103989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60615665</v>
      </c>
      <c r="N34" s="22">
        <v>0</v>
      </c>
      <c r="O34" s="22">
        <v>1213880</v>
      </c>
      <c r="P34" s="22">
        <v>6401695</v>
      </c>
      <c r="Q34" s="22">
        <v>3126403</v>
      </c>
      <c r="R34" s="22">
        <v>0</v>
      </c>
      <c r="S34" s="22">
        <v>1800777</v>
      </c>
      <c r="T34" s="22">
        <v>73158420</v>
      </c>
      <c r="U34" s="22">
        <v>32208037</v>
      </c>
      <c r="V34" s="22">
        <v>0</v>
      </c>
      <c r="W34" s="22">
        <v>4407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32212444</v>
      </c>
      <c r="AD34" s="22">
        <v>332698</v>
      </c>
      <c r="AE34" s="22">
        <v>2583713</v>
      </c>
      <c r="AF34" s="22">
        <v>0</v>
      </c>
      <c r="AG34" s="22">
        <v>0</v>
      </c>
      <c r="AH34" s="22">
        <v>893190</v>
      </c>
      <c r="AI34" s="22">
        <v>36022045</v>
      </c>
      <c r="AJ34" s="22">
        <v>37136375</v>
      </c>
      <c r="AK34" s="22">
        <v>0</v>
      </c>
      <c r="AL34" s="22">
        <v>37136375</v>
      </c>
    </row>
    <row r="35" spans="1:38" x14ac:dyDescent="0.25">
      <c r="A35" s="22" t="s">
        <v>120</v>
      </c>
      <c r="B35" s="22" t="s">
        <v>163</v>
      </c>
      <c r="C35" s="22" t="s">
        <v>186</v>
      </c>
      <c r="D35" s="22" t="s">
        <v>187</v>
      </c>
      <c r="E35" s="22">
        <v>63319072</v>
      </c>
      <c r="F35" s="22">
        <v>0</v>
      </c>
      <c r="G35" s="22">
        <v>4700132</v>
      </c>
      <c r="H35" s="22">
        <v>585382</v>
      </c>
      <c r="I35" s="22">
        <v>0</v>
      </c>
      <c r="J35" s="22">
        <v>0</v>
      </c>
      <c r="K35" s="22">
        <v>0</v>
      </c>
      <c r="L35" s="22">
        <v>0</v>
      </c>
      <c r="M35" s="22">
        <v>68604586</v>
      </c>
      <c r="N35" s="22">
        <v>0</v>
      </c>
      <c r="O35" s="22">
        <v>2550841</v>
      </c>
      <c r="P35" s="22">
        <v>2177596</v>
      </c>
      <c r="Q35" s="22">
        <v>594698</v>
      </c>
      <c r="R35" s="22">
        <v>0</v>
      </c>
      <c r="S35" s="22">
        <v>907398</v>
      </c>
      <c r="T35" s="22">
        <v>74835119</v>
      </c>
      <c r="U35" s="22">
        <v>35642708</v>
      </c>
      <c r="V35" s="22">
        <v>0</v>
      </c>
      <c r="W35" s="22">
        <v>1340004</v>
      </c>
      <c r="X35" s="22">
        <v>181242</v>
      </c>
      <c r="Y35" s="22">
        <v>0</v>
      </c>
      <c r="Z35" s="22">
        <v>0</v>
      </c>
      <c r="AA35" s="22">
        <v>0</v>
      </c>
      <c r="AB35" s="22">
        <v>0</v>
      </c>
      <c r="AC35" s="22">
        <v>37163954</v>
      </c>
      <c r="AD35" s="22">
        <v>1124857</v>
      </c>
      <c r="AE35" s="22">
        <v>757278</v>
      </c>
      <c r="AF35" s="22">
        <v>0</v>
      </c>
      <c r="AG35" s="22">
        <v>0</v>
      </c>
      <c r="AH35" s="22">
        <v>547348</v>
      </c>
      <c r="AI35" s="22">
        <v>39593437</v>
      </c>
      <c r="AJ35" s="22">
        <v>35241682</v>
      </c>
      <c r="AK35" s="22">
        <v>0</v>
      </c>
      <c r="AL35" s="22">
        <v>35241682</v>
      </c>
    </row>
    <row r="36" spans="1:38" x14ac:dyDescent="0.25">
      <c r="A36" s="22" t="s">
        <v>120</v>
      </c>
      <c r="B36" s="22" t="s">
        <v>163</v>
      </c>
      <c r="C36" s="22" t="s">
        <v>188</v>
      </c>
      <c r="D36" s="22" t="s">
        <v>189</v>
      </c>
      <c r="E36" s="22">
        <v>559491786</v>
      </c>
      <c r="F36" s="22">
        <v>0</v>
      </c>
      <c r="G36" s="22">
        <v>1924253</v>
      </c>
      <c r="H36" s="22">
        <v>1525951</v>
      </c>
      <c r="I36" s="22">
        <v>0</v>
      </c>
      <c r="J36" s="22">
        <v>0</v>
      </c>
      <c r="K36" s="22">
        <v>0</v>
      </c>
      <c r="L36" s="22">
        <v>0</v>
      </c>
      <c r="M36" s="22">
        <v>562941990</v>
      </c>
      <c r="N36" s="22">
        <v>6711705</v>
      </c>
      <c r="O36" s="22">
        <v>3156602</v>
      </c>
      <c r="P36" s="22">
        <v>9591947</v>
      </c>
      <c r="Q36" s="22">
        <v>41072496</v>
      </c>
      <c r="R36" s="22">
        <v>0</v>
      </c>
      <c r="S36" s="22">
        <v>1189277</v>
      </c>
      <c r="T36" s="22">
        <v>624664017</v>
      </c>
      <c r="U36" s="22">
        <v>281238487</v>
      </c>
      <c r="V36" s="22">
        <v>0</v>
      </c>
      <c r="W36" s="22">
        <v>251379</v>
      </c>
      <c r="X36" s="22">
        <v>747875</v>
      </c>
      <c r="Y36" s="22">
        <v>0</v>
      </c>
      <c r="Z36" s="22">
        <v>0</v>
      </c>
      <c r="AA36" s="22">
        <v>0</v>
      </c>
      <c r="AB36" s="22">
        <v>0</v>
      </c>
      <c r="AC36" s="22">
        <v>282237741</v>
      </c>
      <c r="AD36" s="22">
        <v>786778</v>
      </c>
      <c r="AE36" s="22">
        <v>2528865</v>
      </c>
      <c r="AF36" s="22">
        <v>0</v>
      </c>
      <c r="AG36" s="22">
        <v>0</v>
      </c>
      <c r="AH36" s="22">
        <v>410449</v>
      </c>
      <c r="AI36" s="22">
        <v>285963833</v>
      </c>
      <c r="AJ36" s="22">
        <v>338700184</v>
      </c>
      <c r="AK36" s="22">
        <v>0</v>
      </c>
      <c r="AL36" s="22">
        <v>338700184</v>
      </c>
    </row>
    <row r="37" spans="1:38" x14ac:dyDescent="0.25">
      <c r="A37" s="22" t="s">
        <v>120</v>
      </c>
      <c r="B37" s="22" t="s">
        <v>163</v>
      </c>
      <c r="C37" s="22" t="s">
        <v>190</v>
      </c>
      <c r="D37" s="22" t="s">
        <v>191</v>
      </c>
      <c r="E37" s="22">
        <v>210718024</v>
      </c>
      <c r="F37" s="22">
        <v>0</v>
      </c>
      <c r="G37" s="22">
        <v>20414246</v>
      </c>
      <c r="H37" s="22">
        <v>4721687</v>
      </c>
      <c r="I37" s="22">
        <v>1384020</v>
      </c>
      <c r="J37" s="22">
        <v>0</v>
      </c>
      <c r="K37" s="22">
        <v>0</v>
      </c>
      <c r="L37" s="22">
        <v>0</v>
      </c>
      <c r="M37" s="22">
        <v>237237977</v>
      </c>
      <c r="N37" s="22">
        <v>1010306</v>
      </c>
      <c r="O37" s="22">
        <v>5962181</v>
      </c>
      <c r="P37" s="22">
        <v>8926917</v>
      </c>
      <c r="Q37" s="22">
        <v>5015083</v>
      </c>
      <c r="R37" s="22">
        <v>573342</v>
      </c>
      <c r="S37" s="22">
        <v>5663557</v>
      </c>
      <c r="T37" s="22">
        <v>264389363</v>
      </c>
      <c r="U37" s="22">
        <v>125363432</v>
      </c>
      <c r="V37" s="22">
        <v>0</v>
      </c>
      <c r="W37" s="22">
        <v>6923355</v>
      </c>
      <c r="X37" s="22">
        <v>1856750</v>
      </c>
      <c r="Y37" s="22">
        <v>150958</v>
      </c>
      <c r="Z37" s="22">
        <v>0</v>
      </c>
      <c r="AA37" s="22">
        <v>0</v>
      </c>
      <c r="AB37" s="22">
        <v>0</v>
      </c>
      <c r="AC37" s="22">
        <v>134294495</v>
      </c>
      <c r="AD37" s="22">
        <v>2998385</v>
      </c>
      <c r="AE37" s="22">
        <v>2308781</v>
      </c>
      <c r="AF37" s="22">
        <v>0</v>
      </c>
      <c r="AG37" s="22">
        <v>313877</v>
      </c>
      <c r="AH37" s="22">
        <v>2392548</v>
      </c>
      <c r="AI37" s="22">
        <v>142308086</v>
      </c>
      <c r="AJ37" s="22">
        <v>122081277</v>
      </c>
      <c r="AK37" s="22">
        <v>12652</v>
      </c>
      <c r="AL37" s="22">
        <v>122068625</v>
      </c>
    </row>
    <row r="38" spans="1:38" x14ac:dyDescent="0.25">
      <c r="A38" s="22" t="s">
        <v>120</v>
      </c>
      <c r="B38" s="22" t="s">
        <v>163</v>
      </c>
      <c r="C38" s="22" t="s">
        <v>192</v>
      </c>
      <c r="D38" s="22" t="s">
        <v>193</v>
      </c>
      <c r="E38" s="22">
        <v>31759333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31759333</v>
      </c>
      <c r="N38" s="22">
        <v>0</v>
      </c>
      <c r="O38" s="22">
        <v>827934</v>
      </c>
      <c r="P38" s="22">
        <v>5611354</v>
      </c>
      <c r="Q38" s="22">
        <v>213681</v>
      </c>
      <c r="R38" s="22">
        <v>1602515</v>
      </c>
      <c r="S38" s="22">
        <v>364982</v>
      </c>
      <c r="T38" s="22">
        <v>40379799</v>
      </c>
      <c r="U38" s="22">
        <v>24960375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24960375</v>
      </c>
      <c r="AD38" s="22">
        <v>363289</v>
      </c>
      <c r="AE38" s="22">
        <v>2193722</v>
      </c>
      <c r="AF38" s="22">
        <v>0</v>
      </c>
      <c r="AG38" s="22">
        <v>965895</v>
      </c>
      <c r="AH38" s="22">
        <v>194658</v>
      </c>
      <c r="AI38" s="22">
        <v>28677939</v>
      </c>
      <c r="AJ38" s="22">
        <v>11701860</v>
      </c>
      <c r="AK38" s="22">
        <v>0</v>
      </c>
      <c r="AL38" s="22">
        <v>11701860</v>
      </c>
    </row>
    <row r="39" spans="1:38" x14ac:dyDescent="0.25">
      <c r="A39" s="22" t="s">
        <v>120</v>
      </c>
      <c r="B39" s="22" t="s">
        <v>163</v>
      </c>
      <c r="C39" s="22" t="s">
        <v>194</v>
      </c>
      <c r="D39" s="22" t="s">
        <v>195</v>
      </c>
      <c r="E39" s="22">
        <v>105782243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105782243</v>
      </c>
      <c r="N39" s="22">
        <v>0</v>
      </c>
      <c r="O39" s="22">
        <v>2593377</v>
      </c>
      <c r="P39" s="22">
        <v>10536365</v>
      </c>
      <c r="Q39" s="22">
        <v>577691</v>
      </c>
      <c r="R39" s="22">
        <v>0</v>
      </c>
      <c r="S39" s="22">
        <v>2878558</v>
      </c>
      <c r="T39" s="22">
        <v>122368234</v>
      </c>
      <c r="U39" s="22">
        <v>54341587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54341587</v>
      </c>
      <c r="AD39" s="22">
        <v>655502</v>
      </c>
      <c r="AE39" s="22">
        <v>3026223</v>
      </c>
      <c r="AF39" s="22">
        <v>0</v>
      </c>
      <c r="AG39" s="22">
        <v>0</v>
      </c>
      <c r="AH39" s="22">
        <v>1632552</v>
      </c>
      <c r="AI39" s="22">
        <v>59655864</v>
      </c>
      <c r="AJ39" s="22">
        <v>62712370</v>
      </c>
      <c r="AK39" s="22">
        <v>61786</v>
      </c>
      <c r="AL39" s="22">
        <v>62650584</v>
      </c>
    </row>
    <row r="40" spans="1:38" x14ac:dyDescent="0.25">
      <c r="A40" s="22" t="s">
        <v>120</v>
      </c>
      <c r="B40" s="22" t="s">
        <v>163</v>
      </c>
      <c r="C40" s="22" t="s">
        <v>196</v>
      </c>
      <c r="D40" s="22" t="s">
        <v>197</v>
      </c>
      <c r="E40" s="22">
        <v>261423292</v>
      </c>
      <c r="F40" s="22">
        <v>0</v>
      </c>
      <c r="G40" s="22">
        <v>10753629</v>
      </c>
      <c r="H40" s="22">
        <v>4707904</v>
      </c>
      <c r="I40" s="22">
        <v>116728</v>
      </c>
      <c r="J40" s="22">
        <v>0</v>
      </c>
      <c r="K40" s="22">
        <v>0</v>
      </c>
      <c r="L40" s="22">
        <v>0</v>
      </c>
      <c r="M40" s="22">
        <v>277001553</v>
      </c>
      <c r="N40" s="22">
        <v>0</v>
      </c>
      <c r="O40" s="22">
        <v>13495128</v>
      </c>
      <c r="P40" s="22">
        <v>18122126</v>
      </c>
      <c r="Q40" s="22">
        <v>3902858</v>
      </c>
      <c r="R40" s="22">
        <v>444547</v>
      </c>
      <c r="S40" s="22">
        <v>9014771</v>
      </c>
      <c r="T40" s="22">
        <v>321980983</v>
      </c>
      <c r="U40" s="22">
        <v>131877236</v>
      </c>
      <c r="V40" s="22">
        <v>0</v>
      </c>
      <c r="W40" s="22">
        <v>6506711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138383947</v>
      </c>
      <c r="AD40" s="22">
        <v>2436323</v>
      </c>
      <c r="AE40" s="22">
        <v>6745653</v>
      </c>
      <c r="AF40" s="22">
        <v>0</v>
      </c>
      <c r="AG40" s="22">
        <v>108329</v>
      </c>
      <c r="AH40" s="22">
        <v>4102649</v>
      </c>
      <c r="AI40" s="22">
        <v>151776901</v>
      </c>
      <c r="AJ40" s="22">
        <v>170204082</v>
      </c>
      <c r="AK40" s="22">
        <v>4684514</v>
      </c>
      <c r="AL40" s="22">
        <v>165519568</v>
      </c>
    </row>
    <row r="41" spans="1:38" x14ac:dyDescent="0.25">
      <c r="A41" s="22" t="s">
        <v>120</v>
      </c>
      <c r="B41" s="22" t="s">
        <v>163</v>
      </c>
      <c r="C41" s="22" t="s">
        <v>198</v>
      </c>
      <c r="D41" s="22" t="s">
        <v>199</v>
      </c>
      <c r="E41" s="22">
        <v>102836083</v>
      </c>
      <c r="F41" s="22">
        <v>0</v>
      </c>
      <c r="G41" s="22">
        <v>855979</v>
      </c>
      <c r="H41" s="22">
        <v>899910</v>
      </c>
      <c r="I41" s="22">
        <v>0</v>
      </c>
      <c r="J41" s="22">
        <v>11036</v>
      </c>
      <c r="K41" s="22">
        <v>0</v>
      </c>
      <c r="L41" s="22">
        <v>0</v>
      </c>
      <c r="M41" s="22">
        <v>104603008</v>
      </c>
      <c r="N41" s="22">
        <v>0</v>
      </c>
      <c r="O41" s="22">
        <v>3137637</v>
      </c>
      <c r="P41" s="22">
        <v>11572291</v>
      </c>
      <c r="Q41" s="22">
        <v>25961852</v>
      </c>
      <c r="R41" s="22">
        <v>0</v>
      </c>
      <c r="S41" s="22">
        <v>3875415</v>
      </c>
      <c r="T41" s="22">
        <v>149150203</v>
      </c>
      <c r="U41" s="22">
        <v>72793869</v>
      </c>
      <c r="V41" s="22">
        <v>0</v>
      </c>
      <c r="W41" s="22">
        <v>663064</v>
      </c>
      <c r="X41" s="22">
        <v>70145</v>
      </c>
      <c r="Y41" s="22">
        <v>0</v>
      </c>
      <c r="Z41" s="22">
        <v>302</v>
      </c>
      <c r="AA41" s="22">
        <v>0</v>
      </c>
      <c r="AB41" s="22">
        <v>0</v>
      </c>
      <c r="AC41" s="22">
        <v>73527380</v>
      </c>
      <c r="AD41" s="22">
        <v>646204</v>
      </c>
      <c r="AE41" s="22">
        <v>4900573</v>
      </c>
      <c r="AF41" s="22">
        <v>0</v>
      </c>
      <c r="AG41" s="22">
        <v>0</v>
      </c>
      <c r="AH41" s="22">
        <v>1934037</v>
      </c>
      <c r="AI41" s="22">
        <v>81008194</v>
      </c>
      <c r="AJ41" s="22">
        <v>68142009</v>
      </c>
      <c r="AK41" s="22">
        <v>171735</v>
      </c>
      <c r="AL41" s="22">
        <v>67970274</v>
      </c>
    </row>
    <row r="42" spans="1:38" x14ac:dyDescent="0.25">
      <c r="A42" s="22" t="s">
        <v>120</v>
      </c>
      <c r="B42" s="22" t="s">
        <v>163</v>
      </c>
      <c r="C42" s="22" t="s">
        <v>200</v>
      </c>
      <c r="D42" s="22" t="s">
        <v>201</v>
      </c>
      <c r="E42" s="22">
        <v>206049486</v>
      </c>
      <c r="F42" s="22">
        <v>0</v>
      </c>
      <c r="G42" s="22">
        <v>870295</v>
      </c>
      <c r="H42" s="22">
        <v>1458569</v>
      </c>
      <c r="I42" s="22">
        <v>205883</v>
      </c>
      <c r="J42" s="22">
        <v>0</v>
      </c>
      <c r="K42" s="22">
        <v>0</v>
      </c>
      <c r="L42" s="22">
        <v>0</v>
      </c>
      <c r="M42" s="22">
        <v>208584233</v>
      </c>
      <c r="N42" s="22">
        <v>8185826</v>
      </c>
      <c r="O42" s="22">
        <v>24113929</v>
      </c>
      <c r="P42" s="22">
        <v>16248584</v>
      </c>
      <c r="Q42" s="22">
        <v>51235257</v>
      </c>
      <c r="R42" s="22">
        <v>5639139</v>
      </c>
      <c r="S42" s="22">
        <v>6177963</v>
      </c>
      <c r="T42" s="22">
        <v>320184931</v>
      </c>
      <c r="U42" s="22">
        <v>92561614</v>
      </c>
      <c r="V42" s="22">
        <v>0</v>
      </c>
      <c r="W42" s="22">
        <v>139790</v>
      </c>
      <c r="X42" s="22">
        <v>463261</v>
      </c>
      <c r="Y42" s="22">
        <v>6034</v>
      </c>
      <c r="Z42" s="22">
        <v>0</v>
      </c>
      <c r="AA42" s="22">
        <v>0</v>
      </c>
      <c r="AB42" s="22">
        <v>0</v>
      </c>
      <c r="AC42" s="22">
        <v>93170699</v>
      </c>
      <c r="AD42" s="22">
        <v>1743786</v>
      </c>
      <c r="AE42" s="22">
        <v>8161477</v>
      </c>
      <c r="AF42" s="22">
        <v>0</v>
      </c>
      <c r="AG42" s="22">
        <v>1292797</v>
      </c>
      <c r="AH42" s="22">
        <v>2904664</v>
      </c>
      <c r="AI42" s="22">
        <v>107273423</v>
      </c>
      <c r="AJ42" s="22">
        <v>212911508</v>
      </c>
      <c r="AK42" s="22">
        <v>34900403</v>
      </c>
      <c r="AL42" s="22">
        <v>178011105</v>
      </c>
    </row>
    <row r="43" spans="1:38" x14ac:dyDescent="0.25">
      <c r="A43" s="22" t="s">
        <v>120</v>
      </c>
      <c r="B43" s="22" t="s">
        <v>163</v>
      </c>
      <c r="C43" s="22" t="s">
        <v>202</v>
      </c>
      <c r="D43" s="22" t="s">
        <v>203</v>
      </c>
      <c r="E43" s="22">
        <v>327678199</v>
      </c>
      <c r="F43" s="22">
        <v>0</v>
      </c>
      <c r="G43" s="22">
        <v>594222</v>
      </c>
      <c r="H43" s="22">
        <v>509191</v>
      </c>
      <c r="I43" s="22">
        <v>0</v>
      </c>
      <c r="J43" s="22">
        <v>0</v>
      </c>
      <c r="K43" s="22">
        <v>0</v>
      </c>
      <c r="L43" s="22">
        <v>0</v>
      </c>
      <c r="M43" s="22">
        <v>328781612</v>
      </c>
      <c r="N43" s="22">
        <v>8164197</v>
      </c>
      <c r="O43" s="22">
        <v>4929275</v>
      </c>
      <c r="P43" s="22">
        <v>4763109</v>
      </c>
      <c r="Q43" s="22">
        <v>4953397</v>
      </c>
      <c r="R43" s="22">
        <v>0</v>
      </c>
      <c r="S43" s="22">
        <v>4146524</v>
      </c>
      <c r="T43" s="22">
        <v>355738114</v>
      </c>
      <c r="U43" s="22">
        <v>240829326</v>
      </c>
      <c r="V43" s="22">
        <v>0</v>
      </c>
      <c r="W43" s="22">
        <v>469702</v>
      </c>
      <c r="X43" s="22">
        <v>402260</v>
      </c>
      <c r="Y43" s="22">
        <v>0</v>
      </c>
      <c r="Z43" s="22">
        <v>0</v>
      </c>
      <c r="AA43" s="22">
        <v>0</v>
      </c>
      <c r="AB43" s="22">
        <v>0</v>
      </c>
      <c r="AC43" s="22">
        <v>241701288</v>
      </c>
      <c r="AD43" s="22">
        <v>1150996</v>
      </c>
      <c r="AE43" s="22">
        <v>1609075</v>
      </c>
      <c r="AF43" s="22">
        <v>0</v>
      </c>
      <c r="AG43" s="22">
        <v>0</v>
      </c>
      <c r="AH43" s="22">
        <v>2444801</v>
      </c>
      <c r="AI43" s="22">
        <v>246906160</v>
      </c>
      <c r="AJ43" s="22">
        <v>108831954</v>
      </c>
      <c r="AK43" s="22">
        <v>1356987</v>
      </c>
      <c r="AL43" s="22">
        <v>107474967</v>
      </c>
    </row>
    <row r="44" spans="1:38" x14ac:dyDescent="0.25">
      <c r="A44" s="22" t="s">
        <v>120</v>
      </c>
      <c r="B44" s="22" t="s">
        <v>163</v>
      </c>
      <c r="C44" s="22" t="s">
        <v>204</v>
      </c>
      <c r="D44" s="22" t="s">
        <v>205</v>
      </c>
      <c r="E44" s="22">
        <v>85296227</v>
      </c>
      <c r="F44" s="22">
        <v>0</v>
      </c>
      <c r="G44" s="22">
        <v>15402206</v>
      </c>
      <c r="H44" s="22">
        <v>1132886</v>
      </c>
      <c r="I44" s="22">
        <v>0</v>
      </c>
      <c r="J44" s="22">
        <v>0</v>
      </c>
      <c r="K44" s="22">
        <v>0</v>
      </c>
      <c r="L44" s="22">
        <v>0</v>
      </c>
      <c r="M44" s="22">
        <v>101831319</v>
      </c>
      <c r="N44" s="22">
        <v>11234673</v>
      </c>
      <c r="O44" s="22">
        <v>3344957</v>
      </c>
      <c r="P44" s="22">
        <v>9850342</v>
      </c>
      <c r="Q44" s="22">
        <v>1315284</v>
      </c>
      <c r="R44" s="22">
        <v>787252</v>
      </c>
      <c r="S44" s="22">
        <v>6761405</v>
      </c>
      <c r="T44" s="22">
        <v>135125232</v>
      </c>
      <c r="U44" s="22">
        <v>49202879</v>
      </c>
      <c r="V44" s="22">
        <v>0</v>
      </c>
      <c r="W44" s="22">
        <v>1785726</v>
      </c>
      <c r="X44" s="22">
        <v>548982</v>
      </c>
      <c r="Y44" s="22">
        <v>0</v>
      </c>
      <c r="Z44" s="22">
        <v>0</v>
      </c>
      <c r="AA44" s="22">
        <v>0</v>
      </c>
      <c r="AB44" s="22">
        <v>0</v>
      </c>
      <c r="AC44" s="22">
        <v>51537587</v>
      </c>
      <c r="AD44" s="22">
        <v>1629105</v>
      </c>
      <c r="AE44" s="22">
        <v>3416654</v>
      </c>
      <c r="AF44" s="22">
        <v>0</v>
      </c>
      <c r="AG44" s="22">
        <v>663877</v>
      </c>
      <c r="AH44" s="22">
        <v>3034618</v>
      </c>
      <c r="AI44" s="22">
        <v>60281841</v>
      </c>
      <c r="AJ44" s="22">
        <v>74843391</v>
      </c>
      <c r="AK44" s="22">
        <v>9638299</v>
      </c>
      <c r="AL44" s="22">
        <v>65205092</v>
      </c>
    </row>
    <row r="45" spans="1:38" x14ac:dyDescent="0.25">
      <c r="A45" s="22" t="s">
        <v>120</v>
      </c>
      <c r="B45" s="22" t="s">
        <v>163</v>
      </c>
      <c r="C45" s="22" t="s">
        <v>206</v>
      </c>
      <c r="D45" s="22" t="s">
        <v>207</v>
      </c>
      <c r="E45" s="22">
        <v>197966356</v>
      </c>
      <c r="F45" s="22">
        <v>0</v>
      </c>
      <c r="G45" s="22">
        <v>26692413</v>
      </c>
      <c r="H45" s="22">
        <v>25750308</v>
      </c>
      <c r="I45" s="22">
        <v>6335891</v>
      </c>
      <c r="J45" s="22">
        <v>0</v>
      </c>
      <c r="K45" s="22">
        <v>0</v>
      </c>
      <c r="L45" s="22">
        <v>1752087</v>
      </c>
      <c r="M45" s="22">
        <v>258497055</v>
      </c>
      <c r="N45" s="22">
        <v>23279661</v>
      </c>
      <c r="O45" s="22">
        <v>13287786</v>
      </c>
      <c r="P45" s="22">
        <v>6374970</v>
      </c>
      <c r="Q45" s="22">
        <v>46420791</v>
      </c>
      <c r="R45" s="22">
        <v>3691013</v>
      </c>
      <c r="S45" s="22">
        <v>4793837</v>
      </c>
      <c r="T45" s="22">
        <v>356345113</v>
      </c>
      <c r="U45" s="22">
        <v>86320445</v>
      </c>
      <c r="V45" s="22">
        <v>0</v>
      </c>
      <c r="W45" s="22">
        <v>3438717</v>
      </c>
      <c r="X45" s="22">
        <v>5506411</v>
      </c>
      <c r="Y45" s="22">
        <v>2569490</v>
      </c>
      <c r="Z45" s="22">
        <v>0</v>
      </c>
      <c r="AA45" s="22">
        <v>0</v>
      </c>
      <c r="AB45" s="22">
        <v>1676692</v>
      </c>
      <c r="AC45" s="22">
        <v>99511755</v>
      </c>
      <c r="AD45" s="22">
        <v>6175513</v>
      </c>
      <c r="AE45" s="22">
        <v>2526173</v>
      </c>
      <c r="AF45" s="22">
        <v>0</v>
      </c>
      <c r="AG45" s="22">
        <v>1882605</v>
      </c>
      <c r="AH45" s="22">
        <v>2742285</v>
      </c>
      <c r="AI45" s="22">
        <v>112838331</v>
      </c>
      <c r="AJ45" s="22">
        <v>243506782</v>
      </c>
      <c r="AK45" s="22">
        <v>41807228</v>
      </c>
      <c r="AL45" s="22">
        <v>201699554</v>
      </c>
    </row>
    <row r="46" spans="1:38" x14ac:dyDescent="0.25">
      <c r="A46" s="22" t="s">
        <v>120</v>
      </c>
      <c r="B46" s="22" t="s">
        <v>163</v>
      </c>
      <c r="C46" s="22" t="s">
        <v>208</v>
      </c>
      <c r="D46" s="22" t="s">
        <v>209</v>
      </c>
      <c r="E46" s="22">
        <v>80802736</v>
      </c>
      <c r="F46" s="22">
        <v>0</v>
      </c>
      <c r="G46" s="22">
        <v>917645</v>
      </c>
      <c r="H46" s="22">
        <v>2414796</v>
      </c>
      <c r="I46" s="22">
        <v>0</v>
      </c>
      <c r="J46" s="22">
        <v>0</v>
      </c>
      <c r="K46" s="22">
        <v>0</v>
      </c>
      <c r="L46" s="22">
        <v>0</v>
      </c>
      <c r="M46" s="22">
        <v>84135177</v>
      </c>
      <c r="N46" s="22">
        <v>1435463</v>
      </c>
      <c r="O46" s="22">
        <v>3062594</v>
      </c>
      <c r="P46" s="22">
        <v>6504483</v>
      </c>
      <c r="Q46" s="22">
        <v>9649354</v>
      </c>
      <c r="R46" s="22">
        <v>1611908</v>
      </c>
      <c r="S46" s="22">
        <v>5876309</v>
      </c>
      <c r="T46" s="22">
        <v>112275288</v>
      </c>
      <c r="U46" s="22">
        <v>60090835</v>
      </c>
      <c r="V46" s="22">
        <v>0</v>
      </c>
      <c r="W46" s="22">
        <v>494357</v>
      </c>
      <c r="X46" s="22">
        <v>1289150</v>
      </c>
      <c r="Y46" s="22">
        <v>0</v>
      </c>
      <c r="Z46" s="22">
        <v>0</v>
      </c>
      <c r="AA46" s="22">
        <v>0</v>
      </c>
      <c r="AB46" s="22">
        <v>0</v>
      </c>
      <c r="AC46" s="22">
        <v>61874342</v>
      </c>
      <c r="AD46" s="22">
        <v>1601661</v>
      </c>
      <c r="AE46" s="22">
        <v>2678054</v>
      </c>
      <c r="AF46" s="22">
        <v>0</v>
      </c>
      <c r="AG46" s="22">
        <v>826826</v>
      </c>
      <c r="AH46" s="22">
        <v>2779002</v>
      </c>
      <c r="AI46" s="22">
        <v>69759885</v>
      </c>
      <c r="AJ46" s="22">
        <v>42515403</v>
      </c>
      <c r="AK46" s="22">
        <v>2696975</v>
      </c>
      <c r="AL46" s="22">
        <v>39818428</v>
      </c>
    </row>
    <row r="47" spans="1:38" x14ac:dyDescent="0.25">
      <c r="A47" s="22" t="s">
        <v>120</v>
      </c>
      <c r="B47" s="22" t="s">
        <v>163</v>
      </c>
      <c r="C47" s="22" t="s">
        <v>210</v>
      </c>
      <c r="D47" s="22" t="s">
        <v>211</v>
      </c>
      <c r="E47" s="22">
        <v>615849878</v>
      </c>
      <c r="F47" s="22">
        <v>0</v>
      </c>
      <c r="G47" s="22">
        <v>0</v>
      </c>
      <c r="H47" s="22">
        <v>1237283</v>
      </c>
      <c r="I47" s="22">
        <v>0</v>
      </c>
      <c r="J47" s="22">
        <v>0</v>
      </c>
      <c r="K47" s="22">
        <v>0</v>
      </c>
      <c r="L47" s="22">
        <v>0</v>
      </c>
      <c r="M47" s="22">
        <v>617087161</v>
      </c>
      <c r="N47" s="22">
        <v>0</v>
      </c>
      <c r="O47" s="22">
        <v>13281544</v>
      </c>
      <c r="P47" s="22">
        <v>13930186</v>
      </c>
      <c r="Q47" s="22">
        <v>8947087</v>
      </c>
      <c r="R47" s="22">
        <v>397073</v>
      </c>
      <c r="S47" s="22">
        <v>4789745</v>
      </c>
      <c r="T47" s="22">
        <v>658432796</v>
      </c>
      <c r="U47" s="22">
        <v>303319486</v>
      </c>
      <c r="V47" s="22">
        <v>0</v>
      </c>
      <c r="W47" s="22">
        <v>0</v>
      </c>
      <c r="X47" s="22">
        <v>167128</v>
      </c>
      <c r="Y47" s="22">
        <v>0</v>
      </c>
      <c r="Z47" s="22">
        <v>0</v>
      </c>
      <c r="AA47" s="22">
        <v>0</v>
      </c>
      <c r="AB47" s="22">
        <v>0</v>
      </c>
      <c r="AC47" s="22">
        <v>303486614</v>
      </c>
      <c r="AD47" s="22">
        <v>1348554</v>
      </c>
      <c r="AE47" s="22">
        <v>6196978</v>
      </c>
      <c r="AF47" s="22">
        <v>0</v>
      </c>
      <c r="AG47" s="22">
        <v>99097</v>
      </c>
      <c r="AH47" s="22">
        <v>1608204</v>
      </c>
      <c r="AI47" s="22">
        <v>312739447</v>
      </c>
      <c r="AJ47" s="22">
        <v>345693349</v>
      </c>
      <c r="AK47" s="22">
        <v>0</v>
      </c>
      <c r="AL47" s="22">
        <v>345693349</v>
      </c>
    </row>
    <row r="48" spans="1:38" x14ac:dyDescent="0.25">
      <c r="A48" s="22" t="s">
        <v>120</v>
      </c>
      <c r="B48" s="22" t="s">
        <v>163</v>
      </c>
      <c r="C48" s="22" t="s">
        <v>212</v>
      </c>
      <c r="D48" s="22" t="s">
        <v>213</v>
      </c>
      <c r="E48" s="22">
        <v>59456937</v>
      </c>
      <c r="F48" s="22">
        <v>0</v>
      </c>
      <c r="G48" s="22">
        <v>597173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60054110</v>
      </c>
      <c r="N48" s="22">
        <v>274165</v>
      </c>
      <c r="O48" s="22">
        <v>926480</v>
      </c>
      <c r="P48" s="22">
        <v>11437826</v>
      </c>
      <c r="Q48" s="22">
        <v>812918</v>
      </c>
      <c r="R48" s="22">
        <v>0</v>
      </c>
      <c r="S48" s="22">
        <v>1531113</v>
      </c>
      <c r="T48" s="22">
        <v>75036612</v>
      </c>
      <c r="U48" s="22">
        <v>42273778</v>
      </c>
      <c r="V48" s="22">
        <v>0</v>
      </c>
      <c r="W48" s="22">
        <v>137442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42411220</v>
      </c>
      <c r="AD48" s="22">
        <v>396363</v>
      </c>
      <c r="AE48" s="22">
        <v>4573912</v>
      </c>
      <c r="AF48" s="22">
        <v>0</v>
      </c>
      <c r="AG48" s="22">
        <v>0</v>
      </c>
      <c r="AH48" s="22">
        <v>651953</v>
      </c>
      <c r="AI48" s="22">
        <v>48033448</v>
      </c>
      <c r="AJ48" s="22">
        <v>27003164</v>
      </c>
      <c r="AK48" s="22">
        <v>0</v>
      </c>
      <c r="AL48" s="22">
        <v>27003164</v>
      </c>
    </row>
    <row r="49" spans="1:38" x14ac:dyDescent="0.25">
      <c r="A49" s="22" t="s">
        <v>120</v>
      </c>
      <c r="B49" s="22" t="s">
        <v>163</v>
      </c>
      <c r="C49" s="22" t="s">
        <v>214</v>
      </c>
      <c r="D49" s="22" t="s">
        <v>215</v>
      </c>
      <c r="E49" s="22">
        <v>797151606</v>
      </c>
      <c r="F49" s="22">
        <v>0</v>
      </c>
      <c r="G49" s="22">
        <v>20619411</v>
      </c>
      <c r="H49" s="22">
        <v>17180327</v>
      </c>
      <c r="I49" s="22">
        <v>469390</v>
      </c>
      <c r="J49" s="22">
        <v>0</v>
      </c>
      <c r="K49" s="22">
        <v>0</v>
      </c>
      <c r="L49" s="22">
        <v>0</v>
      </c>
      <c r="M49" s="22">
        <v>835420734</v>
      </c>
      <c r="N49" s="22">
        <v>396782</v>
      </c>
      <c r="O49" s="22">
        <v>13048729</v>
      </c>
      <c r="P49" s="22">
        <v>14602864</v>
      </c>
      <c r="Q49" s="22">
        <v>48598464</v>
      </c>
      <c r="R49" s="22">
        <v>3343351</v>
      </c>
      <c r="S49" s="22">
        <v>8336308</v>
      </c>
      <c r="T49" s="22">
        <v>923747232</v>
      </c>
      <c r="U49" s="22">
        <v>646426325</v>
      </c>
      <c r="V49" s="22">
        <v>0</v>
      </c>
      <c r="W49" s="22">
        <v>4901254</v>
      </c>
      <c r="X49" s="22">
        <v>2344303</v>
      </c>
      <c r="Y49" s="22">
        <v>126735</v>
      </c>
      <c r="Z49" s="22">
        <v>0</v>
      </c>
      <c r="AA49" s="22">
        <v>0</v>
      </c>
      <c r="AB49" s="22">
        <v>0</v>
      </c>
      <c r="AC49" s="22">
        <v>653798617</v>
      </c>
      <c r="AD49" s="22">
        <v>3360202</v>
      </c>
      <c r="AE49" s="22">
        <v>7057407</v>
      </c>
      <c r="AF49" s="22">
        <v>0</v>
      </c>
      <c r="AG49" s="22">
        <v>822338</v>
      </c>
      <c r="AH49" s="22">
        <v>2535496</v>
      </c>
      <c r="AI49" s="22">
        <v>667574060</v>
      </c>
      <c r="AJ49" s="22">
        <v>256173172</v>
      </c>
      <c r="AK49" s="22">
        <v>17296480</v>
      </c>
      <c r="AL49" s="22">
        <v>238876692</v>
      </c>
    </row>
    <row r="50" spans="1:38" x14ac:dyDescent="0.25">
      <c r="A50" s="22" t="s">
        <v>120</v>
      </c>
      <c r="B50" s="22" t="s">
        <v>163</v>
      </c>
      <c r="C50" s="22" t="s">
        <v>216</v>
      </c>
      <c r="D50" s="22" t="s">
        <v>217</v>
      </c>
      <c r="E50" s="22">
        <v>170383434</v>
      </c>
      <c r="F50" s="22">
        <v>0</v>
      </c>
      <c r="G50" s="22">
        <v>13516594</v>
      </c>
      <c r="H50" s="22">
        <v>12751140</v>
      </c>
      <c r="I50" s="22">
        <v>0</v>
      </c>
      <c r="J50" s="22">
        <v>0</v>
      </c>
      <c r="K50" s="22">
        <v>0</v>
      </c>
      <c r="L50" s="22">
        <v>0</v>
      </c>
      <c r="M50" s="22">
        <v>196651168</v>
      </c>
      <c r="N50" s="22">
        <v>4747516</v>
      </c>
      <c r="O50" s="22">
        <v>5611509</v>
      </c>
      <c r="P50" s="22">
        <v>3034839</v>
      </c>
      <c r="Q50" s="22">
        <v>2474383</v>
      </c>
      <c r="R50" s="22">
        <v>811937</v>
      </c>
      <c r="S50" s="22">
        <v>885710</v>
      </c>
      <c r="T50" s="22">
        <v>214217062</v>
      </c>
      <c r="U50" s="22">
        <v>116200693</v>
      </c>
      <c r="V50" s="22">
        <v>0</v>
      </c>
      <c r="W50" s="22">
        <v>4999587</v>
      </c>
      <c r="X50" s="22">
        <v>1473294</v>
      </c>
      <c r="Y50" s="22">
        <v>0</v>
      </c>
      <c r="Z50" s="22">
        <v>0</v>
      </c>
      <c r="AA50" s="22">
        <v>0</v>
      </c>
      <c r="AB50" s="22">
        <v>0</v>
      </c>
      <c r="AC50" s="22">
        <v>122673574</v>
      </c>
      <c r="AD50" s="22">
        <v>1612169</v>
      </c>
      <c r="AE50" s="22">
        <v>1303269</v>
      </c>
      <c r="AF50" s="22">
        <v>0</v>
      </c>
      <c r="AG50" s="22">
        <v>425228</v>
      </c>
      <c r="AH50" s="22">
        <v>493335</v>
      </c>
      <c r="AI50" s="22">
        <v>126507575</v>
      </c>
      <c r="AJ50" s="22">
        <v>87709487</v>
      </c>
      <c r="AK50" s="22">
        <v>1268652</v>
      </c>
      <c r="AL50" s="22">
        <v>86440835</v>
      </c>
    </row>
    <row r="51" spans="1:38" x14ac:dyDescent="0.25">
      <c r="A51" s="22" t="s">
        <v>120</v>
      </c>
      <c r="B51" s="22" t="s">
        <v>163</v>
      </c>
      <c r="C51" s="22" t="s">
        <v>218</v>
      </c>
      <c r="D51" s="22" t="s">
        <v>219</v>
      </c>
      <c r="E51" s="22">
        <v>271734445</v>
      </c>
      <c r="F51" s="22">
        <v>0</v>
      </c>
      <c r="G51" s="22">
        <v>17060775</v>
      </c>
      <c r="H51" s="22">
        <v>22778313</v>
      </c>
      <c r="I51" s="22">
        <v>4740424</v>
      </c>
      <c r="J51" s="22">
        <v>0</v>
      </c>
      <c r="K51" s="22">
        <v>0</v>
      </c>
      <c r="L51" s="22">
        <v>0</v>
      </c>
      <c r="M51" s="22">
        <v>316313957</v>
      </c>
      <c r="N51" s="22">
        <v>296722</v>
      </c>
      <c r="O51" s="22">
        <v>10483833</v>
      </c>
      <c r="P51" s="22">
        <v>9568249</v>
      </c>
      <c r="Q51" s="22">
        <v>7905165</v>
      </c>
      <c r="R51" s="22">
        <v>11754242</v>
      </c>
      <c r="S51" s="22">
        <v>4509867</v>
      </c>
      <c r="T51" s="22">
        <v>360832035</v>
      </c>
      <c r="U51" s="22">
        <v>198581966</v>
      </c>
      <c r="V51" s="22">
        <v>0</v>
      </c>
      <c r="W51" s="22">
        <v>2731426</v>
      </c>
      <c r="X51" s="22">
        <v>4500344</v>
      </c>
      <c r="Y51" s="22">
        <v>795241</v>
      </c>
      <c r="Z51" s="22">
        <v>0</v>
      </c>
      <c r="AA51" s="22">
        <v>0</v>
      </c>
      <c r="AB51" s="22">
        <v>0</v>
      </c>
      <c r="AC51" s="22">
        <v>206608977</v>
      </c>
      <c r="AD51" s="22">
        <v>8347587</v>
      </c>
      <c r="AE51" s="22">
        <v>4183585</v>
      </c>
      <c r="AF51" s="22">
        <v>0</v>
      </c>
      <c r="AG51" s="22">
        <v>5607916</v>
      </c>
      <c r="AH51" s="22">
        <v>2153252</v>
      </c>
      <c r="AI51" s="22">
        <v>226901317</v>
      </c>
      <c r="AJ51" s="22">
        <v>133930718</v>
      </c>
      <c r="AK51" s="22">
        <v>12188581</v>
      </c>
      <c r="AL51" s="22">
        <v>121742137</v>
      </c>
    </row>
    <row r="52" spans="1:38" x14ac:dyDescent="0.25">
      <c r="A52" s="22" t="s">
        <v>120</v>
      </c>
      <c r="B52" s="22" t="s">
        <v>163</v>
      </c>
      <c r="C52" s="22" t="s">
        <v>220</v>
      </c>
      <c r="D52" s="22" t="s">
        <v>221</v>
      </c>
      <c r="E52" s="22">
        <v>95540255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95540255</v>
      </c>
      <c r="N52" s="22">
        <v>0</v>
      </c>
      <c r="O52" s="22">
        <v>2345953</v>
      </c>
      <c r="P52" s="22">
        <v>8327098</v>
      </c>
      <c r="Q52" s="22">
        <v>355693</v>
      </c>
      <c r="R52" s="22">
        <v>87656</v>
      </c>
      <c r="S52" s="22">
        <v>2741222</v>
      </c>
      <c r="T52" s="22">
        <v>109397877</v>
      </c>
      <c r="U52" s="22">
        <v>90269625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90269625</v>
      </c>
      <c r="AD52" s="22">
        <v>538000</v>
      </c>
      <c r="AE52" s="22">
        <v>4476658</v>
      </c>
      <c r="AF52" s="22">
        <v>0</v>
      </c>
      <c r="AG52" s="22">
        <v>65717</v>
      </c>
      <c r="AH52" s="22">
        <v>1227013</v>
      </c>
      <c r="AI52" s="22">
        <v>96577013</v>
      </c>
      <c r="AJ52" s="22">
        <v>12820864</v>
      </c>
      <c r="AK52" s="22">
        <v>13996</v>
      </c>
      <c r="AL52" s="22">
        <v>12806868</v>
      </c>
    </row>
    <row r="53" spans="1:38" x14ac:dyDescent="0.25">
      <c r="A53" s="22" t="s">
        <v>120</v>
      </c>
      <c r="B53" s="22" t="s">
        <v>163</v>
      </c>
      <c r="C53" s="22" t="s">
        <v>222</v>
      </c>
      <c r="D53" s="22" t="s">
        <v>223</v>
      </c>
      <c r="E53" s="22">
        <v>340391908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340391908</v>
      </c>
      <c r="N53" s="22">
        <v>420506</v>
      </c>
      <c r="O53" s="22">
        <v>10630250</v>
      </c>
      <c r="P53" s="22">
        <v>14043470</v>
      </c>
      <c r="Q53" s="22">
        <v>14140291</v>
      </c>
      <c r="R53" s="22">
        <v>2029706</v>
      </c>
      <c r="S53" s="22">
        <v>3984327</v>
      </c>
      <c r="T53" s="22">
        <v>385640458</v>
      </c>
      <c r="U53" s="22">
        <v>239317136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239317136</v>
      </c>
      <c r="AD53" s="22">
        <v>1915552</v>
      </c>
      <c r="AE53" s="22">
        <v>4760830</v>
      </c>
      <c r="AF53" s="22">
        <v>0</v>
      </c>
      <c r="AG53" s="22">
        <v>241021</v>
      </c>
      <c r="AH53" s="22">
        <v>2324640</v>
      </c>
      <c r="AI53" s="22">
        <v>248559179</v>
      </c>
      <c r="AJ53" s="22">
        <v>137081279</v>
      </c>
      <c r="AK53" s="22">
        <v>0</v>
      </c>
      <c r="AL53" s="22">
        <v>137081279</v>
      </c>
    </row>
    <row r="54" spans="1:38" x14ac:dyDescent="0.25">
      <c r="A54" s="22" t="s">
        <v>120</v>
      </c>
      <c r="B54" s="22" t="s">
        <v>163</v>
      </c>
      <c r="C54" s="22" t="s">
        <v>224</v>
      </c>
      <c r="D54" s="22" t="s">
        <v>225</v>
      </c>
      <c r="E54" s="22">
        <v>83889131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83889131</v>
      </c>
      <c r="N54" s="22">
        <v>10513063</v>
      </c>
      <c r="O54" s="22">
        <v>1029891</v>
      </c>
      <c r="P54" s="22">
        <v>9607362</v>
      </c>
      <c r="Q54" s="22">
        <v>2898011</v>
      </c>
      <c r="R54" s="22">
        <v>118163</v>
      </c>
      <c r="S54" s="22">
        <v>3315504</v>
      </c>
      <c r="T54" s="22">
        <v>111371125</v>
      </c>
      <c r="U54" s="22">
        <v>33134040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33134040</v>
      </c>
      <c r="AD54" s="22">
        <v>375076</v>
      </c>
      <c r="AE54" s="22">
        <v>2869720</v>
      </c>
      <c r="AF54" s="22">
        <v>0</v>
      </c>
      <c r="AG54" s="22">
        <v>89516</v>
      </c>
      <c r="AH54" s="22">
        <v>1333799</v>
      </c>
      <c r="AI54" s="22">
        <v>37802151</v>
      </c>
      <c r="AJ54" s="22">
        <v>73568974</v>
      </c>
      <c r="AK54" s="22">
        <v>504421</v>
      </c>
      <c r="AL54" s="22">
        <v>73064553</v>
      </c>
    </row>
    <row r="55" spans="1:38" x14ac:dyDescent="0.25">
      <c r="A55" s="22" t="s">
        <v>120</v>
      </c>
      <c r="B55" s="22" t="s">
        <v>163</v>
      </c>
      <c r="C55" s="22" t="s">
        <v>226</v>
      </c>
      <c r="D55" s="22" t="s">
        <v>227</v>
      </c>
      <c r="E55" s="22">
        <v>28528464</v>
      </c>
      <c r="F55" s="22">
        <v>0</v>
      </c>
      <c r="G55" s="22">
        <v>11571822</v>
      </c>
      <c r="H55" s="22">
        <v>294248</v>
      </c>
      <c r="I55" s="22">
        <v>0</v>
      </c>
      <c r="J55" s="22">
        <v>0</v>
      </c>
      <c r="K55" s="22">
        <v>0</v>
      </c>
      <c r="L55" s="22">
        <v>0</v>
      </c>
      <c r="M55" s="22">
        <v>40394534</v>
      </c>
      <c r="N55" s="22">
        <v>0</v>
      </c>
      <c r="O55" s="22">
        <v>3385192</v>
      </c>
      <c r="P55" s="22">
        <v>3839165</v>
      </c>
      <c r="Q55" s="22">
        <v>760191</v>
      </c>
      <c r="R55" s="22">
        <v>0</v>
      </c>
      <c r="S55" s="22">
        <v>2015591</v>
      </c>
      <c r="T55" s="22">
        <v>50394673</v>
      </c>
      <c r="U55" s="22">
        <v>11493545</v>
      </c>
      <c r="V55" s="22">
        <v>0</v>
      </c>
      <c r="W55" s="22">
        <v>1705972</v>
      </c>
      <c r="X55" s="22">
        <v>98083</v>
      </c>
      <c r="Y55" s="22">
        <v>0</v>
      </c>
      <c r="Z55" s="22">
        <v>0</v>
      </c>
      <c r="AA55" s="22">
        <v>0</v>
      </c>
      <c r="AB55" s="22">
        <v>0</v>
      </c>
      <c r="AC55" s="22">
        <v>13297600</v>
      </c>
      <c r="AD55" s="22">
        <v>988751</v>
      </c>
      <c r="AE55" s="22">
        <v>1887011</v>
      </c>
      <c r="AF55" s="22">
        <v>0</v>
      </c>
      <c r="AG55" s="22">
        <v>0</v>
      </c>
      <c r="AH55" s="22">
        <v>1211985</v>
      </c>
      <c r="AI55" s="22">
        <v>17385347</v>
      </c>
      <c r="AJ55" s="22">
        <v>33009326</v>
      </c>
      <c r="AK55" s="22">
        <v>143540</v>
      </c>
      <c r="AL55" s="22">
        <v>32865786</v>
      </c>
    </row>
    <row r="56" spans="1:38" x14ac:dyDescent="0.25">
      <c r="A56" s="22" t="s">
        <v>120</v>
      </c>
      <c r="B56" s="22" t="s">
        <v>163</v>
      </c>
      <c r="C56" s="22" t="s">
        <v>228</v>
      </c>
      <c r="D56" s="22" t="s">
        <v>229</v>
      </c>
      <c r="E56" s="22">
        <v>73291503</v>
      </c>
      <c r="F56" s="22">
        <v>0</v>
      </c>
      <c r="G56" s="22">
        <v>11665358</v>
      </c>
      <c r="H56" s="22">
        <v>2335132</v>
      </c>
      <c r="I56" s="22">
        <v>0</v>
      </c>
      <c r="J56" s="22">
        <v>0</v>
      </c>
      <c r="K56" s="22">
        <v>0</v>
      </c>
      <c r="L56" s="22">
        <v>0</v>
      </c>
      <c r="M56" s="22">
        <v>87291993</v>
      </c>
      <c r="N56" s="22">
        <v>23431042</v>
      </c>
      <c r="O56" s="22">
        <v>3982149</v>
      </c>
      <c r="P56" s="22">
        <v>4468236</v>
      </c>
      <c r="Q56" s="22">
        <v>2224832</v>
      </c>
      <c r="R56" s="22">
        <v>1142364</v>
      </c>
      <c r="S56" s="22">
        <v>2090093</v>
      </c>
      <c r="T56" s="22">
        <v>124630709</v>
      </c>
      <c r="U56" s="22">
        <v>0</v>
      </c>
      <c r="V56" s="22">
        <v>38707151</v>
      </c>
      <c r="W56" s="22">
        <v>1746428</v>
      </c>
      <c r="X56" s="22">
        <v>688591</v>
      </c>
      <c r="Y56" s="22">
        <v>0</v>
      </c>
      <c r="Z56" s="22">
        <v>0</v>
      </c>
      <c r="AA56" s="22">
        <v>0</v>
      </c>
      <c r="AB56" s="22">
        <v>0</v>
      </c>
      <c r="AC56" s="22">
        <v>41142170</v>
      </c>
      <c r="AD56" s="22">
        <v>524132</v>
      </c>
      <c r="AE56" s="22">
        <v>2438250</v>
      </c>
      <c r="AF56" s="22">
        <v>137730</v>
      </c>
      <c r="AG56" s="22">
        <v>337517</v>
      </c>
      <c r="AH56" s="22">
        <v>1002395</v>
      </c>
      <c r="AI56" s="22">
        <v>45582194</v>
      </c>
      <c r="AJ56" s="22">
        <v>79048515</v>
      </c>
      <c r="AK56" s="22">
        <v>7098</v>
      </c>
      <c r="AL56" s="22">
        <v>79041417</v>
      </c>
    </row>
    <row r="57" spans="1:38" x14ac:dyDescent="0.25">
      <c r="A57" s="22" t="s">
        <v>120</v>
      </c>
      <c r="B57" s="22" t="s">
        <v>163</v>
      </c>
      <c r="C57" s="22" t="s">
        <v>230</v>
      </c>
      <c r="D57" s="22" t="s">
        <v>231</v>
      </c>
      <c r="E57" s="22">
        <v>136173933</v>
      </c>
      <c r="F57" s="22">
        <v>0</v>
      </c>
      <c r="G57" s="22">
        <v>27702263</v>
      </c>
      <c r="H57" s="22">
        <v>23307997</v>
      </c>
      <c r="I57" s="22">
        <v>111693</v>
      </c>
      <c r="J57" s="22">
        <v>0</v>
      </c>
      <c r="K57" s="22">
        <v>0</v>
      </c>
      <c r="L57" s="22">
        <v>0</v>
      </c>
      <c r="M57" s="22">
        <v>187295886</v>
      </c>
      <c r="N57" s="22">
        <v>39788931</v>
      </c>
      <c r="O57" s="22">
        <v>44091074</v>
      </c>
      <c r="P57" s="22">
        <v>8965221</v>
      </c>
      <c r="Q57" s="22">
        <v>523</v>
      </c>
      <c r="R57" s="22">
        <v>3995859</v>
      </c>
      <c r="S57" s="22">
        <v>5717060</v>
      </c>
      <c r="T57" s="22">
        <v>289854554</v>
      </c>
      <c r="U57" s="22">
        <v>64649733</v>
      </c>
      <c r="V57" s="22">
        <v>0</v>
      </c>
      <c r="W57" s="22">
        <v>4911812</v>
      </c>
      <c r="X57" s="22">
        <v>4059639</v>
      </c>
      <c r="Y57" s="22">
        <v>17581</v>
      </c>
      <c r="Z57" s="22">
        <v>0</v>
      </c>
      <c r="AA57" s="22">
        <v>0</v>
      </c>
      <c r="AB57" s="22">
        <v>0</v>
      </c>
      <c r="AC57" s="22">
        <v>73638765</v>
      </c>
      <c r="AD57" s="22">
        <v>6930573</v>
      </c>
      <c r="AE57" s="22">
        <v>3930122</v>
      </c>
      <c r="AF57" s="22">
        <v>0</v>
      </c>
      <c r="AG57" s="22">
        <v>633329</v>
      </c>
      <c r="AH57" s="22">
        <v>2799922</v>
      </c>
      <c r="AI57" s="22">
        <v>87932711</v>
      </c>
      <c r="AJ57" s="22">
        <v>201921843</v>
      </c>
      <c r="AK57" s="22">
        <v>196488</v>
      </c>
      <c r="AL57" s="22">
        <v>201725355</v>
      </c>
    </row>
    <row r="58" spans="1:38" x14ac:dyDescent="0.25">
      <c r="A58" s="22" t="s">
        <v>120</v>
      </c>
      <c r="B58" s="22" t="s">
        <v>163</v>
      </c>
      <c r="C58" s="22" t="s">
        <v>232</v>
      </c>
      <c r="D58" s="22" t="s">
        <v>233</v>
      </c>
      <c r="E58" s="22">
        <v>31019787</v>
      </c>
      <c r="F58" s="22">
        <v>0</v>
      </c>
      <c r="G58" s="22">
        <v>382924</v>
      </c>
      <c r="H58" s="22">
        <v>12578</v>
      </c>
      <c r="I58" s="22">
        <v>16363</v>
      </c>
      <c r="J58" s="22">
        <v>0</v>
      </c>
      <c r="K58" s="22">
        <v>0</v>
      </c>
      <c r="L58" s="22">
        <v>0</v>
      </c>
      <c r="M58" s="22">
        <v>31431652</v>
      </c>
      <c r="N58" s="22">
        <v>0</v>
      </c>
      <c r="O58" s="22">
        <v>2582644</v>
      </c>
      <c r="P58" s="22">
        <v>10256928</v>
      </c>
      <c r="Q58" s="22">
        <v>462864</v>
      </c>
      <c r="R58" s="22">
        <v>354557</v>
      </c>
      <c r="S58" s="22">
        <v>2835300</v>
      </c>
      <c r="T58" s="22">
        <v>47923945</v>
      </c>
      <c r="U58" s="22">
        <v>13404535</v>
      </c>
      <c r="V58" s="22">
        <v>0</v>
      </c>
      <c r="W58" s="22">
        <v>34934</v>
      </c>
      <c r="X58" s="22">
        <v>10886</v>
      </c>
      <c r="Y58" s="22">
        <v>0</v>
      </c>
      <c r="Z58" s="22">
        <v>0</v>
      </c>
      <c r="AA58" s="22">
        <v>0</v>
      </c>
      <c r="AB58" s="22">
        <v>0</v>
      </c>
      <c r="AC58" s="22">
        <v>13450355</v>
      </c>
      <c r="AD58" s="22">
        <v>675644</v>
      </c>
      <c r="AE58" s="22">
        <v>2827529</v>
      </c>
      <c r="AF58" s="22">
        <v>0</v>
      </c>
      <c r="AG58" s="22">
        <v>112927</v>
      </c>
      <c r="AH58" s="22">
        <v>911906</v>
      </c>
      <c r="AI58" s="22">
        <v>17978361</v>
      </c>
      <c r="AJ58" s="22">
        <v>29945584</v>
      </c>
      <c r="AK58" s="22">
        <v>0</v>
      </c>
      <c r="AL58" s="22">
        <v>29945584</v>
      </c>
    </row>
    <row r="59" spans="1:38" x14ac:dyDescent="0.25">
      <c r="A59" s="22" t="s">
        <v>120</v>
      </c>
      <c r="B59" s="22" t="s">
        <v>163</v>
      </c>
      <c r="C59" s="22" t="s">
        <v>234</v>
      </c>
      <c r="D59" s="22" t="s">
        <v>235</v>
      </c>
      <c r="E59" s="22">
        <v>281478524</v>
      </c>
      <c r="F59" s="22">
        <v>0</v>
      </c>
      <c r="G59" s="22">
        <v>18092112</v>
      </c>
      <c r="H59" s="22">
        <v>16689701</v>
      </c>
      <c r="I59" s="22">
        <v>4121896</v>
      </c>
      <c r="J59" s="22">
        <v>0</v>
      </c>
      <c r="K59" s="22">
        <v>0</v>
      </c>
      <c r="L59" s="22">
        <v>0</v>
      </c>
      <c r="M59" s="22">
        <v>320382233</v>
      </c>
      <c r="N59" s="22">
        <v>6074946</v>
      </c>
      <c r="O59" s="22">
        <v>24363362</v>
      </c>
      <c r="P59" s="22">
        <v>12096884</v>
      </c>
      <c r="Q59" s="22">
        <v>83463571</v>
      </c>
      <c r="R59" s="22">
        <v>996943</v>
      </c>
      <c r="S59" s="22">
        <v>5573608</v>
      </c>
      <c r="T59" s="22">
        <v>452951547</v>
      </c>
      <c r="U59" s="22">
        <v>170836720</v>
      </c>
      <c r="V59" s="22">
        <v>0</v>
      </c>
      <c r="W59" s="22">
        <v>2180209</v>
      </c>
      <c r="X59" s="22">
        <v>2787205</v>
      </c>
      <c r="Y59" s="22">
        <v>837147</v>
      </c>
      <c r="Z59" s="22">
        <v>0</v>
      </c>
      <c r="AA59" s="22">
        <v>0</v>
      </c>
      <c r="AB59" s="22">
        <v>0</v>
      </c>
      <c r="AC59" s="22">
        <v>176641281</v>
      </c>
      <c r="AD59" s="22">
        <v>5550030</v>
      </c>
      <c r="AE59" s="22">
        <v>6115058</v>
      </c>
      <c r="AF59" s="22">
        <v>0</v>
      </c>
      <c r="AG59" s="22">
        <v>535873</v>
      </c>
      <c r="AH59" s="22">
        <v>2551306</v>
      </c>
      <c r="AI59" s="22">
        <v>191393548</v>
      </c>
      <c r="AJ59" s="22">
        <v>261557999</v>
      </c>
      <c r="AK59" s="22">
        <v>5544740</v>
      </c>
      <c r="AL59" s="22">
        <v>256013259</v>
      </c>
    </row>
    <row r="60" spans="1:38" x14ac:dyDescent="0.25">
      <c r="A60" s="22" t="s">
        <v>120</v>
      </c>
      <c r="B60" s="22" t="s">
        <v>163</v>
      </c>
      <c r="C60" s="22" t="s">
        <v>236</v>
      </c>
      <c r="D60" s="22" t="s">
        <v>237</v>
      </c>
      <c r="E60" s="22">
        <v>6296931</v>
      </c>
      <c r="F60" s="22">
        <v>0</v>
      </c>
      <c r="G60" s="22">
        <v>526112</v>
      </c>
      <c r="H60" s="22">
        <v>264525</v>
      </c>
      <c r="I60" s="22">
        <v>500856</v>
      </c>
      <c r="J60" s="22">
        <v>0</v>
      </c>
      <c r="K60" s="22">
        <v>0</v>
      </c>
      <c r="L60" s="22">
        <v>0</v>
      </c>
      <c r="M60" s="22">
        <v>7588424</v>
      </c>
      <c r="N60" s="22">
        <v>40688</v>
      </c>
      <c r="O60" s="22">
        <v>897440</v>
      </c>
      <c r="P60" s="22">
        <v>2512678</v>
      </c>
      <c r="Q60" s="22">
        <v>180943</v>
      </c>
      <c r="R60" s="22">
        <v>308699</v>
      </c>
      <c r="S60" s="22">
        <v>814198</v>
      </c>
      <c r="T60" s="22">
        <v>12343070</v>
      </c>
      <c r="U60" s="22">
        <v>1659530</v>
      </c>
      <c r="V60" s="22">
        <v>0</v>
      </c>
      <c r="W60" s="22">
        <v>188372</v>
      </c>
      <c r="X60" s="22">
        <v>125586</v>
      </c>
      <c r="Y60" s="22">
        <v>178954</v>
      </c>
      <c r="Z60" s="22">
        <v>0</v>
      </c>
      <c r="AA60" s="22">
        <v>0</v>
      </c>
      <c r="AB60" s="22">
        <v>0</v>
      </c>
      <c r="AC60" s="22">
        <v>2152442</v>
      </c>
      <c r="AD60" s="22">
        <v>376900</v>
      </c>
      <c r="AE60" s="22">
        <v>1741347</v>
      </c>
      <c r="AF60" s="22">
        <v>0</v>
      </c>
      <c r="AG60" s="22">
        <v>89733</v>
      </c>
      <c r="AH60" s="22">
        <v>436686</v>
      </c>
      <c r="AI60" s="22">
        <v>4797108</v>
      </c>
      <c r="AJ60" s="22">
        <v>7545962</v>
      </c>
      <c r="AK60" s="22">
        <v>0</v>
      </c>
      <c r="AL60" s="22">
        <v>7545962</v>
      </c>
    </row>
    <row r="61" spans="1:38" x14ac:dyDescent="0.25">
      <c r="A61" s="22" t="s">
        <v>120</v>
      </c>
      <c r="B61" s="22" t="s">
        <v>163</v>
      </c>
      <c r="C61" s="22" t="s">
        <v>238</v>
      </c>
      <c r="D61" s="22" t="s">
        <v>239</v>
      </c>
      <c r="E61" s="22">
        <v>155835253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155835253</v>
      </c>
      <c r="N61" s="22">
        <v>0</v>
      </c>
      <c r="O61" s="22">
        <v>1726817</v>
      </c>
      <c r="P61" s="22">
        <v>5249095</v>
      </c>
      <c r="Q61" s="22">
        <v>2864956</v>
      </c>
      <c r="R61" s="22">
        <v>60768</v>
      </c>
      <c r="S61" s="22">
        <v>2072707</v>
      </c>
      <c r="T61" s="22">
        <v>167809596</v>
      </c>
      <c r="U61" s="22">
        <v>128744200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128744200</v>
      </c>
      <c r="AD61" s="22">
        <v>703550</v>
      </c>
      <c r="AE61" s="22">
        <v>3541431</v>
      </c>
      <c r="AF61" s="22">
        <v>0</v>
      </c>
      <c r="AG61" s="22">
        <v>41307</v>
      </c>
      <c r="AH61" s="22">
        <v>1164821</v>
      </c>
      <c r="AI61" s="22">
        <v>134195309</v>
      </c>
      <c r="AJ61" s="22">
        <v>33614287</v>
      </c>
      <c r="AK61" s="22">
        <v>1823999</v>
      </c>
      <c r="AL61" s="22">
        <v>31790288</v>
      </c>
    </row>
    <row r="62" spans="1:38" x14ac:dyDescent="0.25">
      <c r="A62" s="22" t="s">
        <v>120</v>
      </c>
      <c r="B62" s="22" t="s">
        <v>163</v>
      </c>
      <c r="C62" s="22" t="s">
        <v>240</v>
      </c>
      <c r="D62" s="22" t="s">
        <v>241</v>
      </c>
      <c r="E62" s="22">
        <v>57687894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57687894</v>
      </c>
      <c r="N62" s="22">
        <v>0</v>
      </c>
      <c r="O62" s="22">
        <v>3583777</v>
      </c>
      <c r="P62" s="22">
        <v>7425532</v>
      </c>
      <c r="Q62" s="22">
        <v>1210832</v>
      </c>
      <c r="R62" s="22">
        <v>0</v>
      </c>
      <c r="S62" s="22">
        <v>2704860</v>
      </c>
      <c r="T62" s="22">
        <v>72612895</v>
      </c>
      <c r="U62" s="22">
        <v>17822795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17822795</v>
      </c>
      <c r="AD62" s="22">
        <v>739626</v>
      </c>
      <c r="AE62" s="22">
        <v>819166</v>
      </c>
      <c r="AF62" s="22">
        <v>0</v>
      </c>
      <c r="AG62" s="22">
        <v>0</v>
      </c>
      <c r="AH62" s="22">
        <v>1364136</v>
      </c>
      <c r="AI62" s="22">
        <v>20745723</v>
      </c>
      <c r="AJ62" s="22">
        <v>51867172</v>
      </c>
      <c r="AK62" s="22">
        <v>0</v>
      </c>
      <c r="AL62" s="22">
        <v>51867172</v>
      </c>
    </row>
    <row r="63" spans="1:38" x14ac:dyDescent="0.25">
      <c r="A63" s="22" t="s">
        <v>120</v>
      </c>
      <c r="B63" s="22" t="s">
        <v>163</v>
      </c>
      <c r="C63" s="22" t="s">
        <v>242</v>
      </c>
      <c r="D63" s="22" t="s">
        <v>243</v>
      </c>
      <c r="E63" s="22">
        <v>130368114</v>
      </c>
      <c r="F63" s="22">
        <v>0</v>
      </c>
      <c r="G63" s="22">
        <v>583611</v>
      </c>
      <c r="H63" s="22">
        <v>680763</v>
      </c>
      <c r="I63" s="22">
        <v>0</v>
      </c>
      <c r="J63" s="22">
        <v>0</v>
      </c>
      <c r="K63" s="22">
        <v>0</v>
      </c>
      <c r="L63" s="22">
        <v>0</v>
      </c>
      <c r="M63" s="22">
        <v>131632488</v>
      </c>
      <c r="N63" s="22">
        <v>0</v>
      </c>
      <c r="O63" s="22">
        <v>3571905</v>
      </c>
      <c r="P63" s="22">
        <v>7257215</v>
      </c>
      <c r="Q63" s="22">
        <v>134966</v>
      </c>
      <c r="R63" s="22">
        <v>0</v>
      </c>
      <c r="S63" s="22">
        <v>3282469</v>
      </c>
      <c r="T63" s="22">
        <v>145879043</v>
      </c>
      <c r="U63" s="22">
        <v>66915992</v>
      </c>
      <c r="V63" s="22">
        <v>0</v>
      </c>
      <c r="W63" s="22">
        <v>166274</v>
      </c>
      <c r="X63" s="22">
        <v>241758</v>
      </c>
      <c r="Y63" s="22">
        <v>0</v>
      </c>
      <c r="Z63" s="22">
        <v>0</v>
      </c>
      <c r="AA63" s="22">
        <v>0</v>
      </c>
      <c r="AB63" s="22">
        <v>0</v>
      </c>
      <c r="AC63" s="22">
        <v>67324024</v>
      </c>
      <c r="AD63" s="22">
        <v>402919</v>
      </c>
      <c r="AE63" s="22">
        <v>1933841</v>
      </c>
      <c r="AF63" s="22">
        <v>0</v>
      </c>
      <c r="AG63" s="22">
        <v>0</v>
      </c>
      <c r="AH63" s="22">
        <v>1764132</v>
      </c>
      <c r="AI63" s="22">
        <v>71424916</v>
      </c>
      <c r="AJ63" s="22">
        <v>74454127</v>
      </c>
      <c r="AK63" s="22">
        <v>0</v>
      </c>
      <c r="AL63" s="22">
        <v>74454127</v>
      </c>
    </row>
    <row r="64" spans="1:38" x14ac:dyDescent="0.25">
      <c r="A64" s="22" t="s">
        <v>120</v>
      </c>
      <c r="B64" s="22" t="s">
        <v>163</v>
      </c>
      <c r="C64" s="22" t="s">
        <v>244</v>
      </c>
      <c r="D64" s="22" t="s">
        <v>245</v>
      </c>
      <c r="E64" s="22">
        <v>8936834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8936834</v>
      </c>
      <c r="N64" s="22">
        <v>0</v>
      </c>
      <c r="O64" s="22">
        <v>1178336</v>
      </c>
      <c r="P64" s="22">
        <v>1339684</v>
      </c>
      <c r="Q64" s="22">
        <v>273340</v>
      </c>
      <c r="R64" s="22">
        <v>25276</v>
      </c>
      <c r="S64" s="22">
        <v>207233</v>
      </c>
      <c r="T64" s="22">
        <v>11960703</v>
      </c>
      <c r="U64" s="22">
        <v>4079311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4079311</v>
      </c>
      <c r="AD64" s="22">
        <v>210513</v>
      </c>
      <c r="AE64" s="22">
        <v>188739</v>
      </c>
      <c r="AF64" s="22">
        <v>0</v>
      </c>
      <c r="AG64" s="22">
        <v>12956</v>
      </c>
      <c r="AH64" s="22">
        <v>76738</v>
      </c>
      <c r="AI64" s="22">
        <v>4568257</v>
      </c>
      <c r="AJ64" s="22">
        <v>7392446</v>
      </c>
      <c r="AK64" s="22">
        <v>0</v>
      </c>
      <c r="AL64" s="22">
        <v>7392446</v>
      </c>
    </row>
    <row r="65" spans="1:38" x14ac:dyDescent="0.25">
      <c r="A65" s="22" t="s">
        <v>120</v>
      </c>
      <c r="B65" s="22" t="s">
        <v>163</v>
      </c>
      <c r="C65" s="22" t="s">
        <v>246</v>
      </c>
      <c r="D65" s="22" t="s">
        <v>247</v>
      </c>
      <c r="E65" s="22">
        <v>877873980</v>
      </c>
      <c r="F65" s="22">
        <v>0</v>
      </c>
      <c r="G65" s="22">
        <v>18395501</v>
      </c>
      <c r="H65" s="22">
        <v>10494730</v>
      </c>
      <c r="I65" s="22">
        <v>3953157</v>
      </c>
      <c r="J65" s="22">
        <v>0</v>
      </c>
      <c r="K65" s="22">
        <v>0</v>
      </c>
      <c r="L65" s="22">
        <v>0</v>
      </c>
      <c r="M65" s="22">
        <v>910717368</v>
      </c>
      <c r="N65" s="22">
        <v>0</v>
      </c>
      <c r="O65" s="22">
        <v>16698925</v>
      </c>
      <c r="P65" s="22">
        <v>3082115</v>
      </c>
      <c r="Q65" s="22">
        <v>35003674</v>
      </c>
      <c r="R65" s="22">
        <v>7192770</v>
      </c>
      <c r="S65" s="22">
        <v>5885002</v>
      </c>
      <c r="T65" s="22">
        <v>978579854</v>
      </c>
      <c r="U65" s="22">
        <v>319799897</v>
      </c>
      <c r="V65" s="22">
        <v>0</v>
      </c>
      <c r="W65" s="22">
        <v>2950967</v>
      </c>
      <c r="X65" s="22">
        <v>1970855</v>
      </c>
      <c r="Y65" s="22">
        <v>385244</v>
      </c>
      <c r="Z65" s="22">
        <v>0</v>
      </c>
      <c r="AA65" s="22">
        <v>0</v>
      </c>
      <c r="AB65" s="22">
        <v>0</v>
      </c>
      <c r="AC65" s="22">
        <v>325106963</v>
      </c>
      <c r="AD65" s="22">
        <v>2187316</v>
      </c>
      <c r="AE65" s="22">
        <v>1625056</v>
      </c>
      <c r="AF65" s="22">
        <v>0</v>
      </c>
      <c r="AG65" s="22">
        <v>2926775</v>
      </c>
      <c r="AH65" s="22">
        <v>1913595</v>
      </c>
      <c r="AI65" s="22">
        <v>333759705</v>
      </c>
      <c r="AJ65" s="22">
        <v>644820149</v>
      </c>
      <c r="AK65" s="22">
        <v>5019971</v>
      </c>
      <c r="AL65" s="22">
        <v>639800178</v>
      </c>
    </row>
    <row r="66" spans="1:38" x14ac:dyDescent="0.25">
      <c r="A66" s="22" t="s">
        <v>120</v>
      </c>
      <c r="B66" s="22" t="s">
        <v>163</v>
      </c>
      <c r="C66" s="22" t="s">
        <v>248</v>
      </c>
      <c r="D66" s="22" t="s">
        <v>249</v>
      </c>
      <c r="E66" s="22">
        <v>517827588</v>
      </c>
      <c r="F66" s="22">
        <v>0</v>
      </c>
      <c r="G66" s="22">
        <v>0</v>
      </c>
      <c r="H66" s="22">
        <v>84693518</v>
      </c>
      <c r="I66" s="22">
        <v>779975</v>
      </c>
      <c r="J66" s="22">
        <v>0</v>
      </c>
      <c r="K66" s="22">
        <v>0</v>
      </c>
      <c r="L66" s="22">
        <v>0</v>
      </c>
      <c r="M66" s="22">
        <v>603301081</v>
      </c>
      <c r="N66" s="22">
        <v>27283031</v>
      </c>
      <c r="O66" s="22">
        <v>16796188</v>
      </c>
      <c r="P66" s="22">
        <v>11736801</v>
      </c>
      <c r="Q66" s="22">
        <v>64051933</v>
      </c>
      <c r="R66" s="22">
        <v>0</v>
      </c>
      <c r="S66" s="22">
        <v>9871911</v>
      </c>
      <c r="T66" s="22">
        <v>733040945</v>
      </c>
      <c r="U66" s="22">
        <v>373871737</v>
      </c>
      <c r="V66" s="22">
        <v>0</v>
      </c>
      <c r="W66" s="22">
        <v>0</v>
      </c>
      <c r="X66" s="22">
        <v>6122939</v>
      </c>
      <c r="Y66" s="22">
        <v>13460</v>
      </c>
      <c r="Z66" s="22">
        <v>0</v>
      </c>
      <c r="AA66" s="22">
        <v>0</v>
      </c>
      <c r="AB66" s="22">
        <v>0</v>
      </c>
      <c r="AC66" s="22">
        <v>380008136</v>
      </c>
      <c r="AD66" s="22">
        <v>3486616</v>
      </c>
      <c r="AE66" s="22">
        <v>8115650</v>
      </c>
      <c r="AF66" s="22">
        <v>0</v>
      </c>
      <c r="AG66" s="22">
        <v>0</v>
      </c>
      <c r="AH66" s="22">
        <v>3362815</v>
      </c>
      <c r="AI66" s="22">
        <v>394973217</v>
      </c>
      <c r="AJ66" s="22">
        <v>338067728</v>
      </c>
      <c r="AK66" s="22">
        <v>59352672</v>
      </c>
      <c r="AL66" s="22">
        <v>278715056</v>
      </c>
    </row>
    <row r="67" spans="1:38" x14ac:dyDescent="0.25">
      <c r="A67" s="22" t="s">
        <v>120</v>
      </c>
      <c r="B67" s="22" t="s">
        <v>163</v>
      </c>
      <c r="C67" s="22" t="s">
        <v>250</v>
      </c>
      <c r="D67" s="22" t="s">
        <v>251</v>
      </c>
      <c r="E67" s="22">
        <v>66219473</v>
      </c>
      <c r="F67" s="22">
        <v>0</v>
      </c>
      <c r="G67" s="22">
        <v>2075736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68295209</v>
      </c>
      <c r="N67" s="22">
        <v>0</v>
      </c>
      <c r="O67" s="22">
        <v>3589412</v>
      </c>
      <c r="P67" s="22">
        <v>9969029</v>
      </c>
      <c r="Q67" s="22">
        <v>217060</v>
      </c>
      <c r="R67" s="22">
        <v>466250</v>
      </c>
      <c r="S67" s="22">
        <v>870534</v>
      </c>
      <c r="T67" s="22">
        <v>83407494</v>
      </c>
      <c r="U67" s="22">
        <v>26995746</v>
      </c>
      <c r="V67" s="22">
        <v>0</v>
      </c>
      <c r="W67" s="22">
        <v>1447361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28443107</v>
      </c>
      <c r="AD67" s="22">
        <v>1383552</v>
      </c>
      <c r="AE67" s="22">
        <v>3204364</v>
      </c>
      <c r="AF67" s="22">
        <v>0</v>
      </c>
      <c r="AG67" s="22">
        <v>210500</v>
      </c>
      <c r="AH67" s="22">
        <v>448510</v>
      </c>
      <c r="AI67" s="22">
        <v>33690033</v>
      </c>
      <c r="AJ67" s="22">
        <v>49717461</v>
      </c>
      <c r="AK67" s="22">
        <v>0</v>
      </c>
      <c r="AL67" s="22">
        <v>49717461</v>
      </c>
    </row>
    <row r="68" spans="1:38" x14ac:dyDescent="0.25">
      <c r="A68" s="22" t="s">
        <v>120</v>
      </c>
      <c r="B68" s="22" t="s">
        <v>163</v>
      </c>
      <c r="C68" s="22" t="s">
        <v>252</v>
      </c>
      <c r="D68" s="22" t="s">
        <v>253</v>
      </c>
      <c r="E68" s="22">
        <v>20547544</v>
      </c>
      <c r="F68" s="22">
        <v>0</v>
      </c>
      <c r="G68" s="22">
        <v>1885280</v>
      </c>
      <c r="H68" s="22">
        <v>876979</v>
      </c>
      <c r="I68" s="22">
        <v>0</v>
      </c>
      <c r="J68" s="22">
        <v>0</v>
      </c>
      <c r="K68" s="22">
        <v>0</v>
      </c>
      <c r="L68" s="22">
        <v>6433216</v>
      </c>
      <c r="M68" s="22">
        <v>29743019</v>
      </c>
      <c r="N68" s="22">
        <v>173481</v>
      </c>
      <c r="O68" s="22">
        <v>4194681</v>
      </c>
      <c r="P68" s="22">
        <v>7558920</v>
      </c>
      <c r="Q68" s="22">
        <v>4606520</v>
      </c>
      <c r="R68" s="22">
        <v>794614</v>
      </c>
      <c r="S68" s="22">
        <v>3659168</v>
      </c>
      <c r="T68" s="22">
        <v>50730403</v>
      </c>
      <c r="U68" s="22">
        <v>14038825</v>
      </c>
      <c r="V68" s="22">
        <v>0</v>
      </c>
      <c r="W68" s="22">
        <v>193487</v>
      </c>
      <c r="X68" s="22">
        <v>405502</v>
      </c>
      <c r="Y68" s="22">
        <v>0</v>
      </c>
      <c r="Z68" s="22">
        <v>0</v>
      </c>
      <c r="AA68" s="22">
        <v>0</v>
      </c>
      <c r="AB68" s="22">
        <v>3622711</v>
      </c>
      <c r="AC68" s="22">
        <v>18260525</v>
      </c>
      <c r="AD68" s="22">
        <v>802750</v>
      </c>
      <c r="AE68" s="22">
        <v>2360433</v>
      </c>
      <c r="AF68" s="22">
        <v>0</v>
      </c>
      <c r="AG68" s="22">
        <v>489450</v>
      </c>
      <c r="AH68" s="22">
        <v>1663339</v>
      </c>
      <c r="AI68" s="22">
        <v>23576497</v>
      </c>
      <c r="AJ68" s="22">
        <v>27153906</v>
      </c>
      <c r="AK68" s="22">
        <v>30315</v>
      </c>
      <c r="AL68" s="22">
        <v>27123591</v>
      </c>
    </row>
    <row r="69" spans="1:38" x14ac:dyDescent="0.25">
      <c r="A69" s="22" t="s">
        <v>120</v>
      </c>
      <c r="B69" s="22" t="s">
        <v>163</v>
      </c>
      <c r="C69" s="22" t="s">
        <v>254</v>
      </c>
      <c r="D69" s="22" t="s">
        <v>255</v>
      </c>
      <c r="E69" s="22">
        <v>290027939</v>
      </c>
      <c r="F69" s="22">
        <v>0</v>
      </c>
      <c r="G69" s="22">
        <v>675502</v>
      </c>
      <c r="H69" s="22">
        <v>1085273</v>
      </c>
      <c r="I69" s="22">
        <v>1446499</v>
      </c>
      <c r="J69" s="22">
        <v>0</v>
      </c>
      <c r="K69" s="22">
        <v>0</v>
      </c>
      <c r="L69" s="22">
        <v>0</v>
      </c>
      <c r="M69" s="22">
        <v>293235213</v>
      </c>
      <c r="N69" s="22">
        <v>3163396</v>
      </c>
      <c r="O69" s="22">
        <v>2337527</v>
      </c>
      <c r="P69" s="22">
        <v>4319858</v>
      </c>
      <c r="Q69" s="22">
        <v>304535</v>
      </c>
      <c r="R69" s="22">
        <v>786711</v>
      </c>
      <c r="S69" s="22">
        <v>1855668</v>
      </c>
      <c r="T69" s="22">
        <v>306002908</v>
      </c>
      <c r="U69" s="22">
        <v>233320488</v>
      </c>
      <c r="V69" s="22">
        <v>0</v>
      </c>
      <c r="W69" s="22">
        <v>266024</v>
      </c>
      <c r="X69" s="22">
        <v>483324</v>
      </c>
      <c r="Y69" s="22">
        <v>678369</v>
      </c>
      <c r="Z69" s="22">
        <v>0</v>
      </c>
      <c r="AA69" s="22">
        <v>0</v>
      </c>
      <c r="AB69" s="22">
        <v>0</v>
      </c>
      <c r="AC69" s="22">
        <v>234748205</v>
      </c>
      <c r="AD69" s="22">
        <v>767047</v>
      </c>
      <c r="AE69" s="22">
        <v>1553499</v>
      </c>
      <c r="AF69" s="22">
        <v>0</v>
      </c>
      <c r="AG69" s="22">
        <v>318279</v>
      </c>
      <c r="AH69" s="22">
        <v>923938</v>
      </c>
      <c r="AI69" s="22">
        <v>238310968</v>
      </c>
      <c r="AJ69" s="22">
        <v>67691940</v>
      </c>
      <c r="AK69" s="22">
        <v>313633</v>
      </c>
      <c r="AL69" s="22">
        <v>67378307</v>
      </c>
    </row>
    <row r="70" spans="1:38" x14ac:dyDescent="0.25">
      <c r="A70" s="22" t="s">
        <v>120</v>
      </c>
      <c r="B70" s="22" t="s">
        <v>163</v>
      </c>
      <c r="C70" s="22" t="s">
        <v>256</v>
      </c>
      <c r="D70" s="22" t="s">
        <v>257</v>
      </c>
      <c r="E70" s="22">
        <v>67944183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67944183</v>
      </c>
      <c r="N70" s="22">
        <v>0</v>
      </c>
      <c r="O70" s="22">
        <v>711173</v>
      </c>
      <c r="P70" s="22">
        <v>2111796</v>
      </c>
      <c r="Q70" s="22">
        <v>334224</v>
      </c>
      <c r="R70" s="22">
        <v>0</v>
      </c>
      <c r="S70" s="22">
        <v>1021995</v>
      </c>
      <c r="T70" s="22">
        <v>72123371</v>
      </c>
      <c r="U70" s="22">
        <v>37487993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37487993</v>
      </c>
      <c r="AD70" s="22">
        <v>124378</v>
      </c>
      <c r="AE70" s="22">
        <v>549366</v>
      </c>
      <c r="AF70" s="22">
        <v>0</v>
      </c>
      <c r="AG70" s="22">
        <v>0</v>
      </c>
      <c r="AH70" s="22">
        <v>630321</v>
      </c>
      <c r="AI70" s="22">
        <v>38792058</v>
      </c>
      <c r="AJ70" s="22">
        <v>33331313</v>
      </c>
      <c r="AK70" s="22">
        <v>18408</v>
      </c>
      <c r="AL70" s="22">
        <v>33312905</v>
      </c>
    </row>
    <row r="71" spans="1:38" x14ac:dyDescent="0.25">
      <c r="A71" s="22" t="s">
        <v>120</v>
      </c>
      <c r="B71" s="22" t="s">
        <v>163</v>
      </c>
      <c r="C71" s="22" t="s">
        <v>258</v>
      </c>
      <c r="D71" s="22" t="s">
        <v>259</v>
      </c>
      <c r="E71" s="22">
        <v>74816124</v>
      </c>
      <c r="F71" s="22">
        <v>0</v>
      </c>
      <c r="G71" s="22">
        <v>2842317</v>
      </c>
      <c r="H71" s="22">
        <v>1910590</v>
      </c>
      <c r="I71" s="22">
        <v>0</v>
      </c>
      <c r="J71" s="22">
        <v>0</v>
      </c>
      <c r="K71" s="22">
        <v>0</v>
      </c>
      <c r="L71" s="22">
        <v>0</v>
      </c>
      <c r="M71" s="22">
        <v>79569031</v>
      </c>
      <c r="N71" s="22">
        <v>1396016</v>
      </c>
      <c r="O71" s="22">
        <v>3761745</v>
      </c>
      <c r="P71" s="22">
        <v>14741771</v>
      </c>
      <c r="Q71" s="22">
        <v>7662329</v>
      </c>
      <c r="R71" s="22">
        <v>193021</v>
      </c>
      <c r="S71" s="22">
        <v>5599120</v>
      </c>
      <c r="T71" s="22">
        <v>112923033</v>
      </c>
      <c r="U71" s="22">
        <v>42337966</v>
      </c>
      <c r="V71" s="22">
        <v>0</v>
      </c>
      <c r="W71" s="22">
        <v>675155</v>
      </c>
      <c r="X71" s="22">
        <v>531053</v>
      </c>
      <c r="Y71" s="22">
        <v>0</v>
      </c>
      <c r="Z71" s="22">
        <v>0</v>
      </c>
      <c r="AA71" s="22">
        <v>0</v>
      </c>
      <c r="AB71" s="22">
        <v>0</v>
      </c>
      <c r="AC71" s="22">
        <v>43544174</v>
      </c>
      <c r="AD71" s="22">
        <v>638746</v>
      </c>
      <c r="AE71" s="22">
        <v>4230144</v>
      </c>
      <c r="AF71" s="22">
        <v>0</v>
      </c>
      <c r="AG71" s="22">
        <v>46766</v>
      </c>
      <c r="AH71" s="22">
        <v>1653855</v>
      </c>
      <c r="AI71" s="22">
        <v>50113685</v>
      </c>
      <c r="AJ71" s="22">
        <v>62809348</v>
      </c>
      <c r="AK71" s="22">
        <v>156985</v>
      </c>
      <c r="AL71" s="22">
        <v>62652363</v>
      </c>
    </row>
    <row r="72" spans="1:38" x14ac:dyDescent="0.25">
      <c r="A72" s="22" t="s">
        <v>120</v>
      </c>
      <c r="B72" s="22" t="s">
        <v>163</v>
      </c>
      <c r="C72" s="22" t="s">
        <v>260</v>
      </c>
      <c r="D72" s="22" t="s">
        <v>261</v>
      </c>
      <c r="E72" s="22">
        <v>42243692</v>
      </c>
      <c r="F72" s="22">
        <v>0</v>
      </c>
      <c r="G72" s="22">
        <v>7403336</v>
      </c>
      <c r="H72" s="22">
        <v>1257127</v>
      </c>
      <c r="I72" s="22">
        <v>0</v>
      </c>
      <c r="J72" s="22">
        <v>0</v>
      </c>
      <c r="K72" s="22">
        <v>0</v>
      </c>
      <c r="L72" s="22">
        <v>0</v>
      </c>
      <c r="M72" s="22">
        <v>50904155</v>
      </c>
      <c r="N72" s="22">
        <v>4675696</v>
      </c>
      <c r="O72" s="22">
        <v>998525</v>
      </c>
      <c r="P72" s="22">
        <v>8424503</v>
      </c>
      <c r="Q72" s="22">
        <v>505233</v>
      </c>
      <c r="R72" s="22">
        <v>192782</v>
      </c>
      <c r="S72" s="22">
        <v>2889987</v>
      </c>
      <c r="T72" s="22">
        <v>68590881</v>
      </c>
      <c r="U72" s="22">
        <v>21047487</v>
      </c>
      <c r="V72" s="22">
        <v>0</v>
      </c>
      <c r="W72" s="22">
        <v>527611</v>
      </c>
      <c r="X72" s="22">
        <v>323601</v>
      </c>
      <c r="Y72" s="22">
        <v>0</v>
      </c>
      <c r="Z72" s="22">
        <v>0</v>
      </c>
      <c r="AA72" s="22">
        <v>0</v>
      </c>
      <c r="AB72" s="22">
        <v>0</v>
      </c>
      <c r="AC72" s="22">
        <v>21898699</v>
      </c>
      <c r="AD72" s="22">
        <v>414394</v>
      </c>
      <c r="AE72" s="22">
        <v>3963105</v>
      </c>
      <c r="AF72" s="22">
        <v>0</v>
      </c>
      <c r="AG72" s="22">
        <v>125160</v>
      </c>
      <c r="AH72" s="22">
        <v>1165887</v>
      </c>
      <c r="AI72" s="22">
        <v>27567245</v>
      </c>
      <c r="AJ72" s="22">
        <v>41023636</v>
      </c>
      <c r="AK72" s="22">
        <v>810607</v>
      </c>
      <c r="AL72" s="22">
        <v>40213029</v>
      </c>
    </row>
    <row r="73" spans="1:38" x14ac:dyDescent="0.25">
      <c r="A73" s="22" t="s">
        <v>120</v>
      </c>
      <c r="B73" s="22" t="s">
        <v>163</v>
      </c>
      <c r="C73" s="22" t="s">
        <v>262</v>
      </c>
      <c r="D73" s="22" t="s">
        <v>263</v>
      </c>
      <c r="E73" s="22">
        <v>116299678</v>
      </c>
      <c r="F73" s="22">
        <v>0</v>
      </c>
      <c r="G73" s="22">
        <v>3309844</v>
      </c>
      <c r="H73" s="22">
        <v>3356062</v>
      </c>
      <c r="I73" s="22">
        <v>0</v>
      </c>
      <c r="J73" s="22">
        <v>0</v>
      </c>
      <c r="K73" s="22">
        <v>0</v>
      </c>
      <c r="L73" s="22">
        <v>0</v>
      </c>
      <c r="M73" s="22">
        <v>122965584</v>
      </c>
      <c r="N73" s="22">
        <v>972083</v>
      </c>
      <c r="O73" s="22">
        <v>1558301</v>
      </c>
      <c r="P73" s="22">
        <v>11691837</v>
      </c>
      <c r="Q73" s="22">
        <v>707222</v>
      </c>
      <c r="R73" s="22">
        <v>76791</v>
      </c>
      <c r="S73" s="22">
        <v>4647189</v>
      </c>
      <c r="T73" s="22">
        <v>142619007</v>
      </c>
      <c r="U73" s="22">
        <v>61802391</v>
      </c>
      <c r="V73" s="22">
        <v>0</v>
      </c>
      <c r="W73" s="22">
        <v>142673</v>
      </c>
      <c r="X73" s="22">
        <v>756161</v>
      </c>
      <c r="Y73" s="22">
        <v>0</v>
      </c>
      <c r="Z73" s="22">
        <v>0</v>
      </c>
      <c r="AA73" s="22">
        <v>0</v>
      </c>
      <c r="AB73" s="22">
        <v>0</v>
      </c>
      <c r="AC73" s="22">
        <v>62701225</v>
      </c>
      <c r="AD73" s="22">
        <v>592070</v>
      </c>
      <c r="AE73" s="22">
        <v>4784160</v>
      </c>
      <c r="AF73" s="22">
        <v>0</v>
      </c>
      <c r="AG73" s="22">
        <v>42852</v>
      </c>
      <c r="AH73" s="22">
        <v>2010667</v>
      </c>
      <c r="AI73" s="22">
        <v>70130974</v>
      </c>
      <c r="AJ73" s="22">
        <v>72488033</v>
      </c>
      <c r="AK73" s="22">
        <v>26731</v>
      </c>
      <c r="AL73" s="22">
        <v>72461302</v>
      </c>
    </row>
    <row r="74" spans="1:38" x14ac:dyDescent="0.25">
      <c r="A74" s="22" t="s">
        <v>120</v>
      </c>
      <c r="B74" s="22" t="s">
        <v>163</v>
      </c>
      <c r="C74" s="22" t="s">
        <v>264</v>
      </c>
      <c r="D74" s="22" t="s">
        <v>265</v>
      </c>
      <c r="E74" s="22">
        <v>163536416</v>
      </c>
      <c r="F74" s="22">
        <v>0</v>
      </c>
      <c r="G74" s="22">
        <v>26845708</v>
      </c>
      <c r="H74" s="22">
        <v>17660931</v>
      </c>
      <c r="I74" s="22">
        <v>2354664</v>
      </c>
      <c r="J74" s="22">
        <v>0</v>
      </c>
      <c r="K74" s="22">
        <v>0</v>
      </c>
      <c r="L74" s="22">
        <v>0</v>
      </c>
      <c r="M74" s="22">
        <v>210397719</v>
      </c>
      <c r="N74" s="22">
        <v>4698695</v>
      </c>
      <c r="O74" s="22">
        <v>6511407</v>
      </c>
      <c r="P74" s="22">
        <v>10755169</v>
      </c>
      <c r="Q74" s="22">
        <v>21453754</v>
      </c>
      <c r="R74" s="22">
        <v>551426</v>
      </c>
      <c r="S74" s="22">
        <v>5830244</v>
      </c>
      <c r="T74" s="22">
        <v>260198414</v>
      </c>
      <c r="U74" s="22">
        <v>69183289</v>
      </c>
      <c r="V74" s="22">
        <v>0</v>
      </c>
      <c r="W74" s="22">
        <v>5741386</v>
      </c>
      <c r="X74" s="22">
        <v>3029786</v>
      </c>
      <c r="Y74" s="22">
        <v>201018</v>
      </c>
      <c r="Z74" s="22">
        <v>0</v>
      </c>
      <c r="AA74" s="22">
        <v>0</v>
      </c>
      <c r="AB74" s="22">
        <v>0</v>
      </c>
      <c r="AC74" s="22">
        <v>78155479</v>
      </c>
      <c r="AD74" s="22">
        <v>1957712</v>
      </c>
      <c r="AE74" s="22">
        <v>3417368</v>
      </c>
      <c r="AF74" s="22">
        <v>0</v>
      </c>
      <c r="AG74" s="22">
        <v>237005</v>
      </c>
      <c r="AH74" s="22">
        <v>2315251</v>
      </c>
      <c r="AI74" s="22">
        <v>86082815</v>
      </c>
      <c r="AJ74" s="22">
        <v>174115599</v>
      </c>
      <c r="AK74" s="22">
        <v>10833090</v>
      </c>
      <c r="AL74" s="22">
        <v>163282509</v>
      </c>
    </row>
    <row r="75" spans="1:38" x14ac:dyDescent="0.25">
      <c r="A75" s="22" t="s">
        <v>120</v>
      </c>
      <c r="B75" s="22" t="s">
        <v>163</v>
      </c>
      <c r="C75" s="22" t="s">
        <v>266</v>
      </c>
      <c r="D75" s="22" t="s">
        <v>267</v>
      </c>
      <c r="E75" s="22">
        <v>68307786</v>
      </c>
      <c r="F75" s="22">
        <v>0</v>
      </c>
      <c r="G75" s="22">
        <v>4885828</v>
      </c>
      <c r="H75" s="22">
        <v>1514017</v>
      </c>
      <c r="I75" s="22">
        <v>0</v>
      </c>
      <c r="J75" s="22">
        <v>0</v>
      </c>
      <c r="K75" s="22">
        <v>0</v>
      </c>
      <c r="L75" s="22">
        <v>0</v>
      </c>
      <c r="M75" s="22">
        <v>74707631</v>
      </c>
      <c r="N75" s="22">
        <v>98257</v>
      </c>
      <c r="O75" s="22">
        <v>2105598</v>
      </c>
      <c r="P75" s="22">
        <v>11180056</v>
      </c>
      <c r="Q75" s="22">
        <v>2688800</v>
      </c>
      <c r="R75" s="22">
        <v>42601</v>
      </c>
      <c r="S75" s="22">
        <v>3545600</v>
      </c>
      <c r="T75" s="22">
        <v>94368543</v>
      </c>
      <c r="U75" s="22">
        <v>31936523</v>
      </c>
      <c r="V75" s="22">
        <v>0</v>
      </c>
      <c r="W75" s="22">
        <v>1494799</v>
      </c>
      <c r="X75" s="22">
        <v>260021</v>
      </c>
      <c r="Y75" s="22">
        <v>0</v>
      </c>
      <c r="Z75" s="22">
        <v>0</v>
      </c>
      <c r="AA75" s="22">
        <v>0</v>
      </c>
      <c r="AB75" s="22">
        <v>0</v>
      </c>
      <c r="AC75" s="22">
        <v>33691343</v>
      </c>
      <c r="AD75" s="22">
        <v>737315</v>
      </c>
      <c r="AE75" s="22">
        <v>4590163</v>
      </c>
      <c r="AF75" s="22">
        <v>0</v>
      </c>
      <c r="AG75" s="22">
        <v>16285</v>
      </c>
      <c r="AH75" s="22">
        <v>2094247</v>
      </c>
      <c r="AI75" s="22">
        <v>41129353</v>
      </c>
      <c r="AJ75" s="22">
        <v>53239190</v>
      </c>
      <c r="AK75" s="22">
        <v>4712027</v>
      </c>
      <c r="AL75" s="22">
        <v>48527163</v>
      </c>
    </row>
    <row r="76" spans="1:38" x14ac:dyDescent="0.25">
      <c r="A76" s="22" t="s">
        <v>120</v>
      </c>
      <c r="B76" s="22" t="s">
        <v>163</v>
      </c>
      <c r="C76" s="22" t="s">
        <v>268</v>
      </c>
      <c r="D76" s="22" t="s">
        <v>269</v>
      </c>
      <c r="E76" s="22">
        <v>111564110</v>
      </c>
      <c r="F76" s="22">
        <v>0</v>
      </c>
      <c r="G76" s="22">
        <v>2625021</v>
      </c>
      <c r="H76" s="22">
        <v>2692807</v>
      </c>
      <c r="I76" s="22">
        <v>0</v>
      </c>
      <c r="J76" s="22">
        <v>0</v>
      </c>
      <c r="K76" s="22">
        <v>0</v>
      </c>
      <c r="L76" s="22">
        <v>6286206</v>
      </c>
      <c r="M76" s="22">
        <v>123168144</v>
      </c>
      <c r="N76" s="22">
        <v>2296380</v>
      </c>
      <c r="O76" s="22">
        <v>2854574</v>
      </c>
      <c r="P76" s="22">
        <v>5718969</v>
      </c>
      <c r="Q76" s="22">
        <v>2892715</v>
      </c>
      <c r="R76" s="22">
        <v>448989</v>
      </c>
      <c r="S76" s="22">
        <v>2265093</v>
      </c>
      <c r="T76" s="22">
        <v>139644864</v>
      </c>
      <c r="U76" s="22">
        <v>94636434</v>
      </c>
      <c r="V76" s="22">
        <v>0</v>
      </c>
      <c r="W76" s="22">
        <v>1120834</v>
      </c>
      <c r="X76" s="22">
        <v>776021</v>
      </c>
      <c r="Y76" s="22">
        <v>0</v>
      </c>
      <c r="Z76" s="22">
        <v>0</v>
      </c>
      <c r="AA76" s="22">
        <v>0</v>
      </c>
      <c r="AB76" s="22">
        <v>2439502</v>
      </c>
      <c r="AC76" s="22">
        <v>98972791</v>
      </c>
      <c r="AD76" s="22">
        <v>897362</v>
      </c>
      <c r="AE76" s="22">
        <v>1998001</v>
      </c>
      <c r="AF76" s="22">
        <v>0</v>
      </c>
      <c r="AG76" s="22">
        <v>238088</v>
      </c>
      <c r="AH76" s="22">
        <v>1108474</v>
      </c>
      <c r="AI76" s="22">
        <v>103214716</v>
      </c>
      <c r="AJ76" s="22">
        <v>36430148</v>
      </c>
      <c r="AK76" s="22">
        <v>263290</v>
      </c>
      <c r="AL76" s="22">
        <v>36166858</v>
      </c>
    </row>
    <row r="77" spans="1:38" x14ac:dyDescent="0.25">
      <c r="A77" s="22" t="s">
        <v>120</v>
      </c>
      <c r="B77" s="22" t="s">
        <v>163</v>
      </c>
      <c r="C77" s="22" t="s">
        <v>270</v>
      </c>
      <c r="D77" s="22" t="s">
        <v>271</v>
      </c>
      <c r="E77" s="22">
        <v>55229355</v>
      </c>
      <c r="F77" s="22">
        <v>0</v>
      </c>
      <c r="G77" s="22">
        <v>736268</v>
      </c>
      <c r="H77" s="22">
        <v>256485</v>
      </c>
      <c r="I77" s="22">
        <v>0</v>
      </c>
      <c r="J77" s="22">
        <v>0</v>
      </c>
      <c r="K77" s="22">
        <v>0</v>
      </c>
      <c r="L77" s="22">
        <v>7934348</v>
      </c>
      <c r="M77" s="22">
        <v>64156456</v>
      </c>
      <c r="N77" s="22">
        <v>0</v>
      </c>
      <c r="O77" s="22">
        <v>2002793</v>
      </c>
      <c r="P77" s="22">
        <v>10236791</v>
      </c>
      <c r="Q77" s="22">
        <v>2405326</v>
      </c>
      <c r="R77" s="22">
        <v>18720</v>
      </c>
      <c r="S77" s="22">
        <v>2953993</v>
      </c>
      <c r="T77" s="22">
        <v>81774079</v>
      </c>
      <c r="U77" s="22">
        <v>34849332</v>
      </c>
      <c r="V77" s="22">
        <v>0</v>
      </c>
      <c r="W77" s="22">
        <v>202028</v>
      </c>
      <c r="X77" s="22">
        <v>107225</v>
      </c>
      <c r="Y77" s="22">
        <v>0</v>
      </c>
      <c r="Z77" s="22">
        <v>0</v>
      </c>
      <c r="AA77" s="22">
        <v>0</v>
      </c>
      <c r="AB77" s="22">
        <v>2977589</v>
      </c>
      <c r="AC77" s="22">
        <v>38136174</v>
      </c>
      <c r="AD77" s="22">
        <v>932168</v>
      </c>
      <c r="AE77" s="22">
        <v>3596507</v>
      </c>
      <c r="AF77" s="22">
        <v>0</v>
      </c>
      <c r="AG77" s="22">
        <v>18720</v>
      </c>
      <c r="AH77" s="22">
        <v>1064413</v>
      </c>
      <c r="AI77" s="22">
        <v>43747982</v>
      </c>
      <c r="AJ77" s="22">
        <v>38026097</v>
      </c>
      <c r="AK77" s="22">
        <v>0</v>
      </c>
      <c r="AL77" s="22">
        <v>38026097</v>
      </c>
    </row>
    <row r="78" spans="1:38" x14ac:dyDescent="0.25">
      <c r="A78" s="22" t="s">
        <v>120</v>
      </c>
      <c r="B78" s="22" t="s">
        <v>163</v>
      </c>
      <c r="C78" s="22" t="s">
        <v>272</v>
      </c>
      <c r="D78" s="22" t="s">
        <v>273</v>
      </c>
      <c r="E78" s="22">
        <v>396207113</v>
      </c>
      <c r="F78" s="22">
        <v>0</v>
      </c>
      <c r="G78" s="22">
        <v>5055656</v>
      </c>
      <c r="H78" s="22">
        <v>0</v>
      </c>
      <c r="I78" s="22">
        <v>0</v>
      </c>
      <c r="J78" s="22">
        <v>353316</v>
      </c>
      <c r="K78" s="22">
        <v>0</v>
      </c>
      <c r="L78" s="22">
        <v>36142656</v>
      </c>
      <c r="M78" s="22">
        <v>437758741</v>
      </c>
      <c r="N78" s="22">
        <v>0</v>
      </c>
      <c r="O78" s="22">
        <v>5526212</v>
      </c>
      <c r="P78" s="22">
        <v>15863492</v>
      </c>
      <c r="Q78" s="22">
        <v>5325267</v>
      </c>
      <c r="R78" s="22">
        <v>0</v>
      </c>
      <c r="S78" s="22">
        <v>4349982</v>
      </c>
      <c r="T78" s="22">
        <v>468823694</v>
      </c>
      <c r="U78" s="22">
        <v>214760264</v>
      </c>
      <c r="V78" s="22">
        <v>0</v>
      </c>
      <c r="W78" s="22">
        <v>1145297</v>
      </c>
      <c r="X78" s="22">
        <v>0</v>
      </c>
      <c r="Y78" s="22">
        <v>0</v>
      </c>
      <c r="Z78" s="22">
        <v>133906</v>
      </c>
      <c r="AA78" s="22">
        <v>0</v>
      </c>
      <c r="AB78" s="22">
        <v>12948458</v>
      </c>
      <c r="AC78" s="22">
        <v>228987925</v>
      </c>
      <c r="AD78" s="22">
        <v>1167775</v>
      </c>
      <c r="AE78" s="22">
        <v>4503032</v>
      </c>
      <c r="AF78" s="22">
        <v>0</v>
      </c>
      <c r="AG78" s="22">
        <v>0</v>
      </c>
      <c r="AH78" s="22">
        <v>1366114</v>
      </c>
      <c r="AI78" s="22">
        <v>236024846</v>
      </c>
      <c r="AJ78" s="22">
        <v>232798848</v>
      </c>
      <c r="AK78" s="22">
        <v>64422</v>
      </c>
      <c r="AL78" s="22">
        <v>232734426</v>
      </c>
    </row>
    <row r="79" spans="1:38" x14ac:dyDescent="0.25">
      <c r="A79" s="22" t="s">
        <v>120</v>
      </c>
      <c r="B79" s="22" t="s">
        <v>163</v>
      </c>
      <c r="C79" s="22" t="s">
        <v>274</v>
      </c>
      <c r="D79" s="22" t="s">
        <v>275</v>
      </c>
      <c r="E79" s="22">
        <v>139332732</v>
      </c>
      <c r="F79" s="22">
        <v>0</v>
      </c>
      <c r="G79" s="22">
        <v>307114</v>
      </c>
      <c r="H79" s="22">
        <v>0</v>
      </c>
      <c r="I79" s="22">
        <v>0</v>
      </c>
      <c r="J79" s="22">
        <v>109075</v>
      </c>
      <c r="K79" s="22">
        <v>0</v>
      </c>
      <c r="L79" s="22">
        <v>0</v>
      </c>
      <c r="M79" s="22">
        <v>139748921</v>
      </c>
      <c r="N79" s="22">
        <v>1192204</v>
      </c>
      <c r="O79" s="22">
        <v>5831015</v>
      </c>
      <c r="P79" s="22">
        <v>12444600</v>
      </c>
      <c r="Q79" s="22">
        <v>5147658</v>
      </c>
      <c r="R79" s="22">
        <v>58285</v>
      </c>
      <c r="S79" s="22">
        <v>2515865</v>
      </c>
      <c r="T79" s="22">
        <v>166938548</v>
      </c>
      <c r="U79" s="22">
        <v>60250835</v>
      </c>
      <c r="V79" s="22">
        <v>0</v>
      </c>
      <c r="W79" s="22">
        <v>46271</v>
      </c>
      <c r="X79" s="22">
        <v>0</v>
      </c>
      <c r="Y79" s="22">
        <v>0</v>
      </c>
      <c r="Z79" s="22">
        <v>11546</v>
      </c>
      <c r="AA79" s="22">
        <v>0</v>
      </c>
      <c r="AB79" s="22">
        <v>0</v>
      </c>
      <c r="AC79" s="22">
        <v>60308652</v>
      </c>
      <c r="AD79" s="22">
        <v>1157194</v>
      </c>
      <c r="AE79" s="22">
        <v>4826714</v>
      </c>
      <c r="AF79" s="22">
        <v>0</v>
      </c>
      <c r="AG79" s="22">
        <v>29628</v>
      </c>
      <c r="AH79" s="22">
        <v>1488104</v>
      </c>
      <c r="AI79" s="22">
        <v>67810292</v>
      </c>
      <c r="AJ79" s="22">
        <v>99128256</v>
      </c>
      <c r="AK79" s="22">
        <v>0</v>
      </c>
      <c r="AL79" s="22">
        <v>99128256</v>
      </c>
    </row>
    <row r="80" spans="1:38" x14ac:dyDescent="0.25">
      <c r="A80" s="22" t="s">
        <v>120</v>
      </c>
      <c r="B80" s="22" t="s">
        <v>163</v>
      </c>
      <c r="C80" s="22" t="s">
        <v>276</v>
      </c>
      <c r="D80" s="22" t="s">
        <v>277</v>
      </c>
      <c r="E80" s="22">
        <v>388739426</v>
      </c>
      <c r="F80" s="22">
        <v>0</v>
      </c>
      <c r="G80" s="22">
        <v>1258859</v>
      </c>
      <c r="H80" s="22">
        <v>841295</v>
      </c>
      <c r="I80" s="22">
        <v>0</v>
      </c>
      <c r="J80" s="22">
        <v>0</v>
      </c>
      <c r="K80" s="22">
        <v>0</v>
      </c>
      <c r="L80" s="22">
        <v>0</v>
      </c>
      <c r="M80" s="22">
        <v>390839580</v>
      </c>
      <c r="N80" s="22">
        <v>3907274</v>
      </c>
      <c r="O80" s="22">
        <v>2054971</v>
      </c>
      <c r="P80" s="22">
        <v>12351699</v>
      </c>
      <c r="Q80" s="22">
        <v>2846878</v>
      </c>
      <c r="R80" s="22">
        <v>522018</v>
      </c>
      <c r="S80" s="22">
        <v>3742883</v>
      </c>
      <c r="T80" s="22">
        <v>416265303</v>
      </c>
      <c r="U80" s="22">
        <v>177015217</v>
      </c>
      <c r="V80" s="22">
        <v>0</v>
      </c>
      <c r="W80" s="22">
        <v>180020</v>
      </c>
      <c r="X80" s="22">
        <v>425485</v>
      </c>
      <c r="Y80" s="22">
        <v>0</v>
      </c>
      <c r="Z80" s="22">
        <v>0</v>
      </c>
      <c r="AA80" s="22">
        <v>0</v>
      </c>
      <c r="AB80" s="22">
        <v>0</v>
      </c>
      <c r="AC80" s="22">
        <v>177620722</v>
      </c>
      <c r="AD80" s="22">
        <v>676066</v>
      </c>
      <c r="AE80" s="22">
        <v>4185755</v>
      </c>
      <c r="AF80" s="22">
        <v>0</v>
      </c>
      <c r="AG80" s="22">
        <v>266517</v>
      </c>
      <c r="AH80" s="22">
        <v>1419289</v>
      </c>
      <c r="AI80" s="22">
        <v>184168349</v>
      </c>
      <c r="AJ80" s="22">
        <v>232096954</v>
      </c>
      <c r="AK80" s="22">
        <v>0</v>
      </c>
      <c r="AL80" s="22">
        <v>232096954</v>
      </c>
    </row>
    <row r="81" spans="1:38" x14ac:dyDescent="0.25">
      <c r="A81" s="22" t="s">
        <v>120</v>
      </c>
      <c r="B81" s="22" t="s">
        <v>163</v>
      </c>
      <c r="C81" s="22" t="s">
        <v>278</v>
      </c>
      <c r="D81" s="22" t="s">
        <v>279</v>
      </c>
      <c r="E81" s="22">
        <v>38742670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36430</v>
      </c>
      <c r="L81" s="22">
        <v>0</v>
      </c>
      <c r="M81" s="22">
        <v>38779100</v>
      </c>
      <c r="N81" s="22">
        <v>0</v>
      </c>
      <c r="O81" s="22">
        <v>1621768</v>
      </c>
      <c r="P81" s="22">
        <v>7522806</v>
      </c>
      <c r="Q81" s="22">
        <v>2316821</v>
      </c>
      <c r="R81" s="22">
        <v>607859</v>
      </c>
      <c r="S81" s="22">
        <v>3559013</v>
      </c>
      <c r="T81" s="22">
        <v>54407367</v>
      </c>
      <c r="U81" s="22">
        <v>25533017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17303</v>
      </c>
      <c r="AB81" s="22">
        <v>0</v>
      </c>
      <c r="AC81" s="22">
        <v>25550320</v>
      </c>
      <c r="AD81" s="22">
        <v>792533</v>
      </c>
      <c r="AE81" s="22">
        <v>3898125</v>
      </c>
      <c r="AF81" s="22">
        <v>0</v>
      </c>
      <c r="AG81" s="22">
        <v>312068</v>
      </c>
      <c r="AH81" s="22">
        <v>2438398</v>
      </c>
      <c r="AI81" s="22">
        <v>32991444</v>
      </c>
      <c r="AJ81" s="22">
        <v>21415923</v>
      </c>
      <c r="AK81" s="22">
        <v>0</v>
      </c>
      <c r="AL81" s="22">
        <v>21415923</v>
      </c>
    </row>
    <row r="82" spans="1:38" x14ac:dyDescent="0.25">
      <c r="A82" s="22" t="s">
        <v>120</v>
      </c>
      <c r="B82" s="22" t="s">
        <v>163</v>
      </c>
      <c r="C82" s="22" t="s">
        <v>280</v>
      </c>
      <c r="D82" s="22" t="s">
        <v>281</v>
      </c>
      <c r="E82" s="22">
        <v>109604846</v>
      </c>
      <c r="F82" s="22">
        <v>0</v>
      </c>
      <c r="G82" s="22">
        <v>0</v>
      </c>
      <c r="H82" s="22">
        <v>4472757</v>
      </c>
      <c r="I82" s="22">
        <v>0</v>
      </c>
      <c r="J82" s="22">
        <v>0</v>
      </c>
      <c r="K82" s="22">
        <v>0</v>
      </c>
      <c r="L82" s="22">
        <v>0</v>
      </c>
      <c r="M82" s="22">
        <v>114077603</v>
      </c>
      <c r="N82" s="22">
        <v>0</v>
      </c>
      <c r="O82" s="22">
        <v>1489851</v>
      </c>
      <c r="P82" s="22">
        <v>3424977</v>
      </c>
      <c r="Q82" s="22">
        <v>2260050</v>
      </c>
      <c r="R82" s="22">
        <v>0</v>
      </c>
      <c r="S82" s="22">
        <v>2416203</v>
      </c>
      <c r="T82" s="22">
        <v>123668684</v>
      </c>
      <c r="U82" s="22">
        <v>105664536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105664536</v>
      </c>
      <c r="AD82" s="22">
        <v>388245</v>
      </c>
      <c r="AE82" s="22">
        <v>1199266</v>
      </c>
      <c r="AF82" s="22">
        <v>0</v>
      </c>
      <c r="AG82" s="22">
        <v>0</v>
      </c>
      <c r="AH82" s="22">
        <v>857739</v>
      </c>
      <c r="AI82" s="22">
        <v>108109786</v>
      </c>
      <c r="AJ82" s="22">
        <v>15558898</v>
      </c>
      <c r="AK82" s="22">
        <v>986417</v>
      </c>
      <c r="AL82" s="22">
        <v>14572481</v>
      </c>
    </row>
    <row r="83" spans="1:38" x14ac:dyDescent="0.25">
      <c r="A83" s="22" t="s">
        <v>120</v>
      </c>
      <c r="B83" s="22" t="s">
        <v>163</v>
      </c>
      <c r="C83" s="22" t="s">
        <v>282</v>
      </c>
      <c r="D83" s="22" t="s">
        <v>283</v>
      </c>
      <c r="E83" s="22">
        <v>105820489</v>
      </c>
      <c r="F83" s="22">
        <v>0</v>
      </c>
      <c r="G83" s="22">
        <v>0</v>
      </c>
      <c r="H83" s="22">
        <v>14443653</v>
      </c>
      <c r="I83" s="22">
        <v>0</v>
      </c>
      <c r="J83" s="22">
        <v>0</v>
      </c>
      <c r="K83" s="22">
        <v>0</v>
      </c>
      <c r="L83" s="22">
        <v>0</v>
      </c>
      <c r="M83" s="22">
        <v>120264142</v>
      </c>
      <c r="N83" s="22">
        <v>0</v>
      </c>
      <c r="O83" s="22">
        <v>7481483</v>
      </c>
      <c r="P83" s="22">
        <v>9157290</v>
      </c>
      <c r="Q83" s="22">
        <v>3052854</v>
      </c>
      <c r="R83" s="22">
        <v>0</v>
      </c>
      <c r="S83" s="22">
        <v>5465649</v>
      </c>
      <c r="T83" s="22">
        <v>145421418</v>
      </c>
      <c r="U83" s="22">
        <v>83288408</v>
      </c>
      <c r="V83" s="22">
        <v>0</v>
      </c>
      <c r="W83" s="22">
        <v>2064118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85352526</v>
      </c>
      <c r="AD83" s="22">
        <v>2032324</v>
      </c>
      <c r="AE83" s="22">
        <v>3572997</v>
      </c>
      <c r="AF83" s="22">
        <v>0</v>
      </c>
      <c r="AG83" s="22">
        <v>0</v>
      </c>
      <c r="AH83" s="22">
        <v>1733843</v>
      </c>
      <c r="AI83" s="22">
        <v>92691690</v>
      </c>
      <c r="AJ83" s="22">
        <v>52729728</v>
      </c>
      <c r="AK83" s="22">
        <v>292842</v>
      </c>
      <c r="AL83" s="22">
        <v>52436886</v>
      </c>
    </row>
    <row r="84" spans="1:38" x14ac:dyDescent="0.25">
      <c r="A84" s="22" t="s">
        <v>120</v>
      </c>
      <c r="B84" s="22" t="s">
        <v>163</v>
      </c>
      <c r="C84" s="22" t="s">
        <v>284</v>
      </c>
      <c r="D84" s="22" t="s">
        <v>285</v>
      </c>
      <c r="E84" s="22">
        <v>420185398</v>
      </c>
      <c r="F84" s="22">
        <v>0</v>
      </c>
      <c r="G84" s="22">
        <v>13008078</v>
      </c>
      <c r="H84" s="22">
        <v>8830533</v>
      </c>
      <c r="I84" s="22">
        <v>0</v>
      </c>
      <c r="J84" s="22">
        <v>0</v>
      </c>
      <c r="K84" s="22">
        <v>0</v>
      </c>
      <c r="L84" s="22">
        <v>0</v>
      </c>
      <c r="M84" s="22">
        <v>442024009</v>
      </c>
      <c r="N84" s="22">
        <v>430486</v>
      </c>
      <c r="O84" s="22">
        <v>8130335</v>
      </c>
      <c r="P84" s="22">
        <v>16837803</v>
      </c>
      <c r="Q84" s="22">
        <v>13078472</v>
      </c>
      <c r="R84" s="22">
        <v>988550</v>
      </c>
      <c r="S84" s="22">
        <v>6415156</v>
      </c>
      <c r="T84" s="22">
        <v>487904811</v>
      </c>
      <c r="U84" s="22">
        <v>263622876</v>
      </c>
      <c r="V84" s="22">
        <v>0</v>
      </c>
      <c r="W84" s="22">
        <v>3933184</v>
      </c>
      <c r="X84" s="22">
        <v>2825658</v>
      </c>
      <c r="Y84" s="22">
        <v>0</v>
      </c>
      <c r="Z84" s="22">
        <v>0</v>
      </c>
      <c r="AA84" s="22">
        <v>0</v>
      </c>
      <c r="AB84" s="22">
        <v>0</v>
      </c>
      <c r="AC84" s="22">
        <v>270381718</v>
      </c>
      <c r="AD84" s="22">
        <v>1553539</v>
      </c>
      <c r="AE84" s="22">
        <v>5890162</v>
      </c>
      <c r="AF84" s="22">
        <v>0</v>
      </c>
      <c r="AG84" s="22">
        <v>622567</v>
      </c>
      <c r="AH84" s="22">
        <v>3503593</v>
      </c>
      <c r="AI84" s="22">
        <v>281951579</v>
      </c>
      <c r="AJ84" s="22">
        <v>205953232</v>
      </c>
      <c r="AK84" s="22">
        <v>768570</v>
      </c>
      <c r="AL84" s="22">
        <v>205184662</v>
      </c>
    </row>
    <row r="85" spans="1:38" x14ac:dyDescent="0.25">
      <c r="A85" s="22" t="s">
        <v>120</v>
      </c>
      <c r="B85" s="22" t="s">
        <v>163</v>
      </c>
      <c r="C85" s="22" t="s">
        <v>286</v>
      </c>
      <c r="D85" s="22" t="s">
        <v>287</v>
      </c>
      <c r="E85" s="22">
        <v>191045797</v>
      </c>
      <c r="F85" s="22">
        <v>0</v>
      </c>
      <c r="G85" s="22">
        <v>235185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191280982</v>
      </c>
      <c r="N85" s="22">
        <v>2503006</v>
      </c>
      <c r="O85" s="22">
        <v>6955674</v>
      </c>
      <c r="P85" s="22">
        <v>6808773</v>
      </c>
      <c r="Q85" s="22">
        <v>4032530</v>
      </c>
      <c r="R85" s="22">
        <v>160480</v>
      </c>
      <c r="S85" s="22">
        <v>2410770</v>
      </c>
      <c r="T85" s="22">
        <v>214152215</v>
      </c>
      <c r="U85" s="22">
        <v>94770072</v>
      </c>
      <c r="V85" s="22">
        <v>0</v>
      </c>
      <c r="W85" s="22">
        <v>46985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94817057</v>
      </c>
      <c r="AD85" s="22">
        <v>519687</v>
      </c>
      <c r="AE85" s="22">
        <v>1809704</v>
      </c>
      <c r="AF85" s="22">
        <v>0</v>
      </c>
      <c r="AG85" s="22">
        <v>14152</v>
      </c>
      <c r="AH85" s="22">
        <v>1329325</v>
      </c>
      <c r="AI85" s="22">
        <v>98489925</v>
      </c>
      <c r="AJ85" s="22">
        <v>115662290</v>
      </c>
      <c r="AK85" s="22">
        <v>2650000</v>
      </c>
      <c r="AL85" s="22">
        <v>113012290</v>
      </c>
    </row>
    <row r="86" spans="1:38" x14ac:dyDescent="0.25">
      <c r="A86" s="22" t="s">
        <v>120</v>
      </c>
      <c r="B86" s="22" t="s">
        <v>163</v>
      </c>
      <c r="C86" s="22" t="s">
        <v>288</v>
      </c>
      <c r="D86" s="22" t="s">
        <v>289</v>
      </c>
      <c r="E86" s="22">
        <v>209233362</v>
      </c>
      <c r="F86" s="22">
        <v>0</v>
      </c>
      <c r="G86" s="22">
        <v>2495483</v>
      </c>
      <c r="H86" s="22">
        <v>2674069</v>
      </c>
      <c r="I86" s="22">
        <v>0</v>
      </c>
      <c r="J86" s="22">
        <v>0</v>
      </c>
      <c r="K86" s="22">
        <v>0</v>
      </c>
      <c r="L86" s="22">
        <v>0</v>
      </c>
      <c r="M86" s="22">
        <v>214402914</v>
      </c>
      <c r="N86" s="22">
        <v>0</v>
      </c>
      <c r="O86" s="22">
        <v>4237141</v>
      </c>
      <c r="P86" s="22">
        <v>4780679</v>
      </c>
      <c r="Q86" s="22">
        <v>2152088</v>
      </c>
      <c r="R86" s="22">
        <v>1089533</v>
      </c>
      <c r="S86" s="22">
        <v>3392845</v>
      </c>
      <c r="T86" s="22">
        <v>230055200</v>
      </c>
      <c r="U86" s="22">
        <v>8026003</v>
      </c>
      <c r="V86" s="22">
        <v>0</v>
      </c>
      <c r="W86" s="22">
        <v>883492</v>
      </c>
      <c r="X86" s="22">
        <v>854007</v>
      </c>
      <c r="Y86" s="22">
        <v>0</v>
      </c>
      <c r="Z86" s="22">
        <v>0</v>
      </c>
      <c r="AA86" s="22">
        <v>0</v>
      </c>
      <c r="AB86" s="22">
        <v>0</v>
      </c>
      <c r="AC86" s="22">
        <v>9763502</v>
      </c>
      <c r="AD86" s="22">
        <v>1387608</v>
      </c>
      <c r="AE86" s="22">
        <v>918260</v>
      </c>
      <c r="AF86" s="22">
        <v>0</v>
      </c>
      <c r="AG86" s="22">
        <v>141464</v>
      </c>
      <c r="AH86" s="22">
        <v>1368154</v>
      </c>
      <c r="AI86" s="22">
        <v>13578988</v>
      </c>
      <c r="AJ86" s="22">
        <v>216476212</v>
      </c>
      <c r="AK86" s="22">
        <v>5637221</v>
      </c>
      <c r="AL86" s="22">
        <v>210838991</v>
      </c>
    </row>
    <row r="87" spans="1:38" x14ac:dyDescent="0.25">
      <c r="A87" s="22" t="s">
        <v>120</v>
      </c>
      <c r="B87" s="22" t="s">
        <v>163</v>
      </c>
      <c r="C87" s="22" t="s">
        <v>290</v>
      </c>
      <c r="D87" s="22" t="s">
        <v>291</v>
      </c>
      <c r="E87" s="22">
        <v>990616546</v>
      </c>
      <c r="F87" s="22">
        <v>0</v>
      </c>
      <c r="G87" s="22">
        <v>18797942</v>
      </c>
      <c r="H87" s="22">
        <v>6798769</v>
      </c>
      <c r="I87" s="22">
        <v>350000</v>
      </c>
      <c r="J87" s="22">
        <v>0</v>
      </c>
      <c r="K87" s="22">
        <v>0</v>
      </c>
      <c r="L87" s="22">
        <v>0</v>
      </c>
      <c r="M87" s="22">
        <v>1016563257</v>
      </c>
      <c r="N87" s="22">
        <v>3079275</v>
      </c>
      <c r="O87" s="22">
        <v>14796651</v>
      </c>
      <c r="P87" s="22">
        <v>6551192</v>
      </c>
      <c r="Q87" s="22">
        <v>8342264</v>
      </c>
      <c r="R87" s="22">
        <v>4326734</v>
      </c>
      <c r="S87" s="22">
        <v>4460447</v>
      </c>
      <c r="T87" s="22">
        <v>1058119820</v>
      </c>
      <c r="U87" s="22">
        <v>900853385</v>
      </c>
      <c r="V87" s="22">
        <v>0</v>
      </c>
      <c r="W87" s="22">
        <v>2434202</v>
      </c>
      <c r="X87" s="22">
        <v>1284381</v>
      </c>
      <c r="Y87" s="22">
        <v>16341</v>
      </c>
      <c r="Z87" s="22">
        <v>0</v>
      </c>
      <c r="AA87" s="22">
        <v>0</v>
      </c>
      <c r="AB87" s="22">
        <v>0</v>
      </c>
      <c r="AC87" s="22">
        <v>904588309</v>
      </c>
      <c r="AD87" s="22">
        <v>1724704</v>
      </c>
      <c r="AE87" s="22">
        <v>1819686</v>
      </c>
      <c r="AF87" s="22">
        <v>0</v>
      </c>
      <c r="AG87" s="22">
        <v>2300063</v>
      </c>
      <c r="AH87" s="22">
        <v>1531456</v>
      </c>
      <c r="AI87" s="22">
        <v>911964218</v>
      </c>
      <c r="AJ87" s="22">
        <v>146155602</v>
      </c>
      <c r="AK87" s="22">
        <v>3826652</v>
      </c>
      <c r="AL87" s="22">
        <v>142328950</v>
      </c>
    </row>
    <row r="88" spans="1:38" x14ac:dyDescent="0.25">
      <c r="A88" s="22" t="s">
        <v>120</v>
      </c>
      <c r="B88" s="22" t="s">
        <v>292</v>
      </c>
      <c r="C88" s="22" t="s">
        <v>293</v>
      </c>
      <c r="D88" s="22" t="s">
        <v>294</v>
      </c>
      <c r="E88" s="22">
        <v>9620438</v>
      </c>
      <c r="F88" s="22">
        <v>0</v>
      </c>
      <c r="G88" s="22">
        <v>5559843</v>
      </c>
      <c r="H88" s="22">
        <v>4117069</v>
      </c>
      <c r="I88" s="22">
        <v>941672</v>
      </c>
      <c r="J88" s="22">
        <v>0</v>
      </c>
      <c r="K88" s="22">
        <v>0</v>
      </c>
      <c r="L88" s="22">
        <v>0</v>
      </c>
      <c r="M88" s="22">
        <v>20239022</v>
      </c>
      <c r="N88" s="22">
        <v>0</v>
      </c>
      <c r="O88" s="22">
        <v>12215108</v>
      </c>
      <c r="P88" s="22">
        <v>1398714</v>
      </c>
      <c r="Q88" s="22">
        <v>1556530</v>
      </c>
      <c r="R88" s="22">
        <v>76596</v>
      </c>
      <c r="S88" s="22">
        <v>648674</v>
      </c>
      <c r="T88" s="22">
        <v>36134644</v>
      </c>
      <c r="U88" s="22">
        <v>8651281</v>
      </c>
      <c r="V88" s="22">
        <v>0</v>
      </c>
      <c r="W88" s="22">
        <v>3647811</v>
      </c>
      <c r="X88" s="22">
        <v>2008923</v>
      </c>
      <c r="Y88" s="22">
        <v>315569</v>
      </c>
      <c r="Z88" s="22">
        <v>0</v>
      </c>
      <c r="AA88" s="22">
        <v>0</v>
      </c>
      <c r="AB88" s="22">
        <v>0</v>
      </c>
      <c r="AC88" s="22">
        <v>14623584</v>
      </c>
      <c r="AD88" s="22">
        <v>4641296</v>
      </c>
      <c r="AE88" s="22">
        <v>749733</v>
      </c>
      <c r="AF88" s="22">
        <v>0</v>
      </c>
      <c r="AG88" s="22">
        <v>55856</v>
      </c>
      <c r="AH88" s="22">
        <v>285601</v>
      </c>
      <c r="AI88" s="22">
        <v>20356070</v>
      </c>
      <c r="AJ88" s="22">
        <v>15778574</v>
      </c>
      <c r="AK88" s="22">
        <v>2139590</v>
      </c>
      <c r="AL88" s="22">
        <v>13638984</v>
      </c>
    </row>
    <row r="89" spans="1:38" x14ac:dyDescent="0.25">
      <c r="A89" s="22" t="s">
        <v>120</v>
      </c>
      <c r="B89" s="22" t="s">
        <v>292</v>
      </c>
      <c r="C89" s="22" t="s">
        <v>295</v>
      </c>
      <c r="D89" s="22" t="s">
        <v>296</v>
      </c>
      <c r="E89" s="22">
        <v>46963197</v>
      </c>
      <c r="F89" s="22">
        <v>0</v>
      </c>
      <c r="G89" s="22">
        <v>28948728</v>
      </c>
      <c r="H89" s="22">
        <v>17538756</v>
      </c>
      <c r="I89" s="22">
        <v>5896413</v>
      </c>
      <c r="J89" s="22">
        <v>0</v>
      </c>
      <c r="K89" s="22">
        <v>0</v>
      </c>
      <c r="L89" s="22">
        <v>0</v>
      </c>
      <c r="M89" s="22">
        <v>99347094</v>
      </c>
      <c r="N89" s="22">
        <v>7964739</v>
      </c>
      <c r="O89" s="22">
        <v>18862665</v>
      </c>
      <c r="P89" s="22">
        <v>62026159</v>
      </c>
      <c r="Q89" s="22">
        <v>40174023</v>
      </c>
      <c r="R89" s="22">
        <v>13257236</v>
      </c>
      <c r="S89" s="22">
        <v>7289781</v>
      </c>
      <c r="T89" s="22">
        <v>248921697</v>
      </c>
      <c r="U89" s="22">
        <v>29266345</v>
      </c>
      <c r="V89" s="22">
        <v>0</v>
      </c>
      <c r="W89" s="22">
        <v>11576412</v>
      </c>
      <c r="X89" s="22">
        <v>6055927</v>
      </c>
      <c r="Y89" s="22">
        <v>1129280</v>
      </c>
      <c r="Z89" s="22">
        <v>0</v>
      </c>
      <c r="AA89" s="22">
        <v>0</v>
      </c>
      <c r="AB89" s="22">
        <v>0</v>
      </c>
      <c r="AC89" s="22">
        <v>48027964</v>
      </c>
      <c r="AD89" s="22">
        <v>5527778</v>
      </c>
      <c r="AE89" s="22">
        <v>16477558</v>
      </c>
      <c r="AF89" s="22">
        <v>0</v>
      </c>
      <c r="AG89" s="22">
        <v>8744096</v>
      </c>
      <c r="AH89" s="22">
        <v>2542284</v>
      </c>
      <c r="AI89" s="22">
        <v>81319680</v>
      </c>
      <c r="AJ89" s="22">
        <v>167602017</v>
      </c>
      <c r="AK89" s="22">
        <v>19538271</v>
      </c>
      <c r="AL89" s="22">
        <v>148063746</v>
      </c>
    </row>
    <row r="90" spans="1:38" x14ac:dyDescent="0.25">
      <c r="A90" s="22" t="s">
        <v>120</v>
      </c>
      <c r="B90" s="22" t="s">
        <v>292</v>
      </c>
      <c r="C90" s="22" t="s">
        <v>297</v>
      </c>
      <c r="D90" s="22" t="s">
        <v>298</v>
      </c>
      <c r="E90" s="22">
        <v>34599409</v>
      </c>
      <c r="F90" s="22">
        <v>0</v>
      </c>
      <c r="G90" s="22">
        <v>10504079</v>
      </c>
      <c r="H90" s="22">
        <v>10516677</v>
      </c>
      <c r="I90" s="22">
        <v>5505436</v>
      </c>
      <c r="J90" s="22">
        <v>0</v>
      </c>
      <c r="K90" s="22">
        <v>0</v>
      </c>
      <c r="L90" s="22">
        <v>0</v>
      </c>
      <c r="M90" s="22">
        <v>61125601</v>
      </c>
      <c r="N90" s="22">
        <v>1681795</v>
      </c>
      <c r="O90" s="22">
        <v>10336232</v>
      </c>
      <c r="P90" s="22">
        <v>3270495</v>
      </c>
      <c r="Q90" s="22">
        <v>946800</v>
      </c>
      <c r="R90" s="22">
        <v>1459975</v>
      </c>
      <c r="S90" s="22">
        <v>1755648</v>
      </c>
      <c r="T90" s="22">
        <v>80576546</v>
      </c>
      <c r="U90" s="22">
        <v>14975889</v>
      </c>
      <c r="V90" s="22">
        <v>0</v>
      </c>
      <c r="W90" s="22">
        <v>4027583</v>
      </c>
      <c r="X90" s="22">
        <v>6048779</v>
      </c>
      <c r="Y90" s="22">
        <v>3894611</v>
      </c>
      <c r="Z90" s="22">
        <v>0</v>
      </c>
      <c r="AA90" s="22">
        <v>0</v>
      </c>
      <c r="AB90" s="22">
        <v>0</v>
      </c>
      <c r="AC90" s="22">
        <v>28946862</v>
      </c>
      <c r="AD90" s="22">
        <v>2438980</v>
      </c>
      <c r="AE90" s="22">
        <v>704878</v>
      </c>
      <c r="AF90" s="22">
        <v>0</v>
      </c>
      <c r="AG90" s="22">
        <v>313970</v>
      </c>
      <c r="AH90" s="22">
        <v>670234</v>
      </c>
      <c r="AI90" s="22">
        <v>33074924</v>
      </c>
      <c r="AJ90" s="22">
        <v>47501622</v>
      </c>
      <c r="AK90" s="22">
        <v>3629878</v>
      </c>
      <c r="AL90" s="22">
        <v>43871744</v>
      </c>
    </row>
    <row r="91" spans="1:38" x14ac:dyDescent="0.25">
      <c r="A91" s="22" t="s">
        <v>120</v>
      </c>
      <c r="B91" s="22" t="s">
        <v>292</v>
      </c>
      <c r="C91" s="22" t="s">
        <v>299</v>
      </c>
      <c r="D91" s="22" t="s">
        <v>300</v>
      </c>
      <c r="E91" s="22">
        <v>4534802</v>
      </c>
      <c r="F91" s="22">
        <v>0</v>
      </c>
      <c r="G91" s="22">
        <v>1957842</v>
      </c>
      <c r="H91" s="22">
        <v>2293176</v>
      </c>
      <c r="I91" s="22">
        <v>343063</v>
      </c>
      <c r="J91" s="22">
        <v>0</v>
      </c>
      <c r="K91" s="22">
        <v>0</v>
      </c>
      <c r="L91" s="22">
        <v>0</v>
      </c>
      <c r="M91" s="22">
        <v>9128883</v>
      </c>
      <c r="N91" s="22">
        <v>0</v>
      </c>
      <c r="O91" s="22">
        <v>4000716</v>
      </c>
      <c r="P91" s="22">
        <v>665386</v>
      </c>
      <c r="Q91" s="22">
        <v>196772</v>
      </c>
      <c r="R91" s="22">
        <v>0</v>
      </c>
      <c r="S91" s="22">
        <v>190492</v>
      </c>
      <c r="T91" s="22">
        <v>14182249</v>
      </c>
      <c r="U91" s="22">
        <v>2339721</v>
      </c>
      <c r="V91" s="22">
        <v>0</v>
      </c>
      <c r="W91" s="22">
        <v>901668</v>
      </c>
      <c r="X91" s="22">
        <v>896782</v>
      </c>
      <c r="Y91" s="22">
        <v>127154</v>
      </c>
      <c r="Z91" s="22">
        <v>0</v>
      </c>
      <c r="AA91" s="22">
        <v>0</v>
      </c>
      <c r="AB91" s="22">
        <v>0</v>
      </c>
      <c r="AC91" s="22">
        <v>4265325</v>
      </c>
      <c r="AD91" s="22">
        <v>357327</v>
      </c>
      <c r="AE91" s="22">
        <v>226025</v>
      </c>
      <c r="AF91" s="22">
        <v>0</v>
      </c>
      <c r="AG91" s="22">
        <v>0</v>
      </c>
      <c r="AH91" s="22">
        <v>79072</v>
      </c>
      <c r="AI91" s="22">
        <v>4927749</v>
      </c>
      <c r="AJ91" s="22">
        <v>9254500</v>
      </c>
      <c r="AK91" s="22">
        <v>0</v>
      </c>
      <c r="AL91" s="22">
        <v>9254500</v>
      </c>
    </row>
    <row r="92" spans="1:38" x14ac:dyDescent="0.25">
      <c r="A92" s="22" t="s">
        <v>120</v>
      </c>
      <c r="B92" s="22" t="s">
        <v>292</v>
      </c>
      <c r="C92" s="22" t="s">
        <v>301</v>
      </c>
      <c r="D92" s="22" t="s">
        <v>302</v>
      </c>
      <c r="E92" s="22">
        <v>5824315</v>
      </c>
      <c r="F92" s="22">
        <v>0</v>
      </c>
      <c r="G92" s="22">
        <v>6489219</v>
      </c>
      <c r="H92" s="22">
        <v>1099484</v>
      </c>
      <c r="I92" s="22">
        <v>0</v>
      </c>
      <c r="J92" s="22">
        <v>0</v>
      </c>
      <c r="K92" s="22">
        <v>0</v>
      </c>
      <c r="L92" s="22">
        <v>0</v>
      </c>
      <c r="M92" s="22">
        <v>13413018</v>
      </c>
      <c r="N92" s="22">
        <v>0</v>
      </c>
      <c r="O92" s="22">
        <v>5144354</v>
      </c>
      <c r="P92" s="22">
        <v>274406</v>
      </c>
      <c r="Q92" s="22">
        <v>153300</v>
      </c>
      <c r="R92" s="22">
        <v>0</v>
      </c>
      <c r="S92" s="22">
        <v>346502</v>
      </c>
      <c r="T92" s="22">
        <v>19331580</v>
      </c>
      <c r="U92" s="22">
        <v>4571617</v>
      </c>
      <c r="V92" s="22">
        <v>0</v>
      </c>
      <c r="W92" s="22">
        <v>1991088</v>
      </c>
      <c r="X92" s="22">
        <v>405533</v>
      </c>
      <c r="Y92" s="22">
        <v>0</v>
      </c>
      <c r="Z92" s="22">
        <v>0</v>
      </c>
      <c r="AA92" s="22">
        <v>0</v>
      </c>
      <c r="AB92" s="22">
        <v>0</v>
      </c>
      <c r="AC92" s="22">
        <v>6968238</v>
      </c>
      <c r="AD92" s="22">
        <v>1173304</v>
      </c>
      <c r="AE92" s="22">
        <v>177883</v>
      </c>
      <c r="AF92" s="22">
        <v>0</v>
      </c>
      <c r="AG92" s="22">
        <v>0</v>
      </c>
      <c r="AH92" s="22">
        <v>147894</v>
      </c>
      <c r="AI92" s="22">
        <v>8467319</v>
      </c>
      <c r="AJ92" s="22">
        <v>10864261</v>
      </c>
      <c r="AK92" s="22">
        <v>1548635</v>
      </c>
      <c r="AL92" s="22">
        <v>9315626</v>
      </c>
    </row>
    <row r="93" spans="1:38" x14ac:dyDescent="0.25">
      <c r="A93" s="22" t="s">
        <v>120</v>
      </c>
      <c r="B93" s="22" t="s">
        <v>292</v>
      </c>
      <c r="C93" s="22" t="s">
        <v>303</v>
      </c>
      <c r="D93" s="22" t="s">
        <v>304</v>
      </c>
      <c r="E93" s="22">
        <v>65900800</v>
      </c>
      <c r="F93" s="22">
        <v>0</v>
      </c>
      <c r="G93" s="22">
        <v>16947331</v>
      </c>
      <c r="H93" s="22">
        <v>10566322</v>
      </c>
      <c r="I93" s="22">
        <v>0</v>
      </c>
      <c r="J93" s="22">
        <v>0</v>
      </c>
      <c r="K93" s="22">
        <v>0</v>
      </c>
      <c r="L93" s="22">
        <v>0</v>
      </c>
      <c r="M93" s="22">
        <v>93414453</v>
      </c>
      <c r="N93" s="22">
        <v>0</v>
      </c>
      <c r="O93" s="22">
        <v>32314290</v>
      </c>
      <c r="P93" s="22">
        <v>2188640</v>
      </c>
      <c r="Q93" s="22">
        <v>36466522</v>
      </c>
      <c r="R93" s="22">
        <v>6172973</v>
      </c>
      <c r="S93" s="22">
        <v>1429167</v>
      </c>
      <c r="T93" s="22">
        <v>171986045</v>
      </c>
      <c r="U93" s="22">
        <v>27200268</v>
      </c>
      <c r="V93" s="22">
        <v>0</v>
      </c>
      <c r="W93" s="22">
        <v>3199935</v>
      </c>
      <c r="X93" s="22">
        <v>1947572</v>
      </c>
      <c r="Y93" s="22">
        <v>0</v>
      </c>
      <c r="Z93" s="22">
        <v>0</v>
      </c>
      <c r="AA93" s="22">
        <v>0</v>
      </c>
      <c r="AB93" s="22">
        <v>0</v>
      </c>
      <c r="AC93" s="22">
        <v>32347775</v>
      </c>
      <c r="AD93" s="22">
        <v>6598623</v>
      </c>
      <c r="AE93" s="22">
        <v>976344</v>
      </c>
      <c r="AF93" s="22">
        <v>0</v>
      </c>
      <c r="AG93" s="22">
        <v>2098107</v>
      </c>
      <c r="AH93" s="22">
        <v>388424</v>
      </c>
      <c r="AI93" s="22">
        <v>42409273</v>
      </c>
      <c r="AJ93" s="22">
        <v>129576772</v>
      </c>
      <c r="AK93" s="22">
        <v>14171857</v>
      </c>
      <c r="AL93" s="22">
        <v>115404915</v>
      </c>
    </row>
    <row r="94" spans="1:38" x14ac:dyDescent="0.25">
      <c r="A94" s="22" t="s">
        <v>120</v>
      </c>
      <c r="B94" s="22" t="s">
        <v>292</v>
      </c>
      <c r="C94" s="22" t="s">
        <v>305</v>
      </c>
      <c r="D94" s="22" t="s">
        <v>306</v>
      </c>
      <c r="E94" s="22">
        <v>5347844</v>
      </c>
      <c r="F94" s="22">
        <v>0</v>
      </c>
      <c r="G94" s="22">
        <v>8009727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13357571</v>
      </c>
      <c r="N94" s="22">
        <v>0</v>
      </c>
      <c r="O94" s="22">
        <v>4389596</v>
      </c>
      <c r="P94" s="22">
        <v>1305863</v>
      </c>
      <c r="Q94" s="22">
        <v>1815529</v>
      </c>
      <c r="R94" s="22">
        <v>155214</v>
      </c>
      <c r="S94" s="22">
        <v>569895</v>
      </c>
      <c r="T94" s="22">
        <v>21593668</v>
      </c>
      <c r="U94" s="22">
        <v>4203921</v>
      </c>
      <c r="V94" s="22">
        <v>0</v>
      </c>
      <c r="W94" s="22">
        <v>2998540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7202461</v>
      </c>
      <c r="AD94" s="22">
        <v>1294166</v>
      </c>
      <c r="AE94" s="22">
        <v>785813</v>
      </c>
      <c r="AF94" s="22">
        <v>0</v>
      </c>
      <c r="AG94" s="22">
        <v>74607</v>
      </c>
      <c r="AH94" s="22">
        <v>351500</v>
      </c>
      <c r="AI94" s="22">
        <v>9708547</v>
      </c>
      <c r="AJ94" s="22">
        <v>11885121</v>
      </c>
      <c r="AK94" s="22">
        <v>2393996</v>
      </c>
      <c r="AL94" s="22">
        <v>9491125</v>
      </c>
    </row>
    <row r="95" spans="1:38" x14ac:dyDescent="0.25">
      <c r="A95" s="22" t="s">
        <v>120</v>
      </c>
      <c r="B95" s="22" t="s">
        <v>292</v>
      </c>
      <c r="C95" s="22" t="s">
        <v>307</v>
      </c>
      <c r="D95" s="22" t="s">
        <v>308</v>
      </c>
      <c r="E95" s="22">
        <v>2675058</v>
      </c>
      <c r="F95" s="22">
        <v>0</v>
      </c>
      <c r="G95" s="22">
        <v>3375333</v>
      </c>
      <c r="H95" s="22">
        <v>5757150</v>
      </c>
      <c r="I95" s="22">
        <v>0</v>
      </c>
      <c r="J95" s="22">
        <v>0</v>
      </c>
      <c r="K95" s="22">
        <v>0</v>
      </c>
      <c r="L95" s="22">
        <v>0</v>
      </c>
      <c r="M95" s="22">
        <v>11807541</v>
      </c>
      <c r="N95" s="22">
        <v>0</v>
      </c>
      <c r="O95" s="22">
        <v>1873460</v>
      </c>
      <c r="P95" s="22">
        <v>650036</v>
      </c>
      <c r="Q95" s="22">
        <v>33985</v>
      </c>
      <c r="R95" s="22">
        <v>0</v>
      </c>
      <c r="S95" s="22">
        <v>347262</v>
      </c>
      <c r="T95" s="22">
        <v>14712284</v>
      </c>
      <c r="U95" s="22">
        <v>1913289</v>
      </c>
      <c r="V95" s="22">
        <v>0</v>
      </c>
      <c r="W95" s="22">
        <v>2280202</v>
      </c>
      <c r="X95" s="22">
        <v>3438725</v>
      </c>
      <c r="Y95" s="22">
        <v>0</v>
      </c>
      <c r="Z95" s="22">
        <v>0</v>
      </c>
      <c r="AA95" s="22">
        <v>0</v>
      </c>
      <c r="AB95" s="22">
        <v>0</v>
      </c>
      <c r="AC95" s="22">
        <v>7632216</v>
      </c>
      <c r="AD95" s="22">
        <v>744765</v>
      </c>
      <c r="AE95" s="22">
        <v>364065</v>
      </c>
      <c r="AF95" s="22">
        <v>0</v>
      </c>
      <c r="AG95" s="22">
        <v>0</v>
      </c>
      <c r="AH95" s="22">
        <v>217118</v>
      </c>
      <c r="AI95" s="22">
        <v>8958164</v>
      </c>
      <c r="AJ95" s="22">
        <v>5754120</v>
      </c>
      <c r="AK95" s="22">
        <v>100786</v>
      </c>
      <c r="AL95" s="22">
        <v>5653334</v>
      </c>
    </row>
    <row r="96" spans="1:38" x14ac:dyDescent="0.25">
      <c r="A96" s="22" t="s">
        <v>120</v>
      </c>
      <c r="B96" s="22" t="s">
        <v>292</v>
      </c>
      <c r="C96" s="22" t="s">
        <v>309</v>
      </c>
      <c r="D96" s="22" t="s">
        <v>310</v>
      </c>
      <c r="E96" s="22">
        <v>56403786</v>
      </c>
      <c r="F96" s="22">
        <v>0</v>
      </c>
      <c r="G96" s="22">
        <v>10559103</v>
      </c>
      <c r="H96" s="22">
        <v>6941619</v>
      </c>
      <c r="I96" s="22">
        <v>2791822</v>
      </c>
      <c r="J96" s="22">
        <v>0</v>
      </c>
      <c r="K96" s="22">
        <v>0</v>
      </c>
      <c r="L96" s="22">
        <v>0</v>
      </c>
      <c r="M96" s="22">
        <v>76696330</v>
      </c>
      <c r="N96" s="22">
        <v>5272881</v>
      </c>
      <c r="O96" s="22">
        <v>13513652</v>
      </c>
      <c r="P96" s="22">
        <v>4090619</v>
      </c>
      <c r="Q96" s="22">
        <v>1603676</v>
      </c>
      <c r="R96" s="22">
        <v>0</v>
      </c>
      <c r="S96" s="22">
        <v>882369</v>
      </c>
      <c r="T96" s="22">
        <v>102059527</v>
      </c>
      <c r="U96" s="22">
        <v>12136166</v>
      </c>
      <c r="V96" s="22">
        <v>0</v>
      </c>
      <c r="W96" s="22">
        <v>2493723</v>
      </c>
      <c r="X96" s="22">
        <v>1481020</v>
      </c>
      <c r="Y96" s="22">
        <v>485769</v>
      </c>
      <c r="Z96" s="22">
        <v>0</v>
      </c>
      <c r="AA96" s="22">
        <v>0</v>
      </c>
      <c r="AB96" s="22">
        <v>0</v>
      </c>
      <c r="AC96" s="22">
        <v>16596678</v>
      </c>
      <c r="AD96" s="22">
        <v>3554723</v>
      </c>
      <c r="AE96" s="22">
        <v>1540425</v>
      </c>
      <c r="AF96" s="22">
        <v>0</v>
      </c>
      <c r="AG96" s="22">
        <v>0</v>
      </c>
      <c r="AH96" s="22">
        <v>580776</v>
      </c>
      <c r="AI96" s="22">
        <v>22272602</v>
      </c>
      <c r="AJ96" s="22">
        <v>79786925</v>
      </c>
      <c r="AK96" s="22">
        <v>7241054</v>
      </c>
      <c r="AL96" s="22">
        <v>72545871</v>
      </c>
    </row>
    <row r="97" spans="1:38" x14ac:dyDescent="0.25">
      <c r="A97" s="22" t="s">
        <v>120</v>
      </c>
      <c r="B97" s="22" t="s">
        <v>292</v>
      </c>
      <c r="C97" s="22" t="s">
        <v>311</v>
      </c>
      <c r="D97" s="22" t="s">
        <v>312</v>
      </c>
      <c r="E97" s="22">
        <v>3874628</v>
      </c>
      <c r="F97" s="22">
        <v>0</v>
      </c>
      <c r="G97" s="22">
        <v>4594132</v>
      </c>
      <c r="H97" s="22">
        <v>4310118</v>
      </c>
      <c r="I97" s="22">
        <v>815072</v>
      </c>
      <c r="J97" s="22">
        <v>0</v>
      </c>
      <c r="K97" s="22">
        <v>0</v>
      </c>
      <c r="L97" s="22">
        <v>0</v>
      </c>
      <c r="M97" s="22">
        <v>13593950</v>
      </c>
      <c r="N97" s="22">
        <v>0</v>
      </c>
      <c r="O97" s="22">
        <v>1227011</v>
      </c>
      <c r="P97" s="22">
        <v>366429</v>
      </c>
      <c r="Q97" s="22">
        <v>175611</v>
      </c>
      <c r="R97" s="22">
        <v>19101</v>
      </c>
      <c r="S97" s="22">
        <v>315696</v>
      </c>
      <c r="T97" s="22">
        <v>15697798</v>
      </c>
      <c r="U97" s="22">
        <v>2213075</v>
      </c>
      <c r="V97" s="22">
        <v>0</v>
      </c>
      <c r="W97" s="22">
        <v>1366313</v>
      </c>
      <c r="X97" s="22">
        <v>1097227</v>
      </c>
      <c r="Y97" s="22">
        <v>130412</v>
      </c>
      <c r="Z97" s="22">
        <v>0</v>
      </c>
      <c r="AA97" s="22">
        <v>0</v>
      </c>
      <c r="AB97" s="22">
        <v>0</v>
      </c>
      <c r="AC97" s="22">
        <v>4807027</v>
      </c>
      <c r="AD97" s="22">
        <v>268571</v>
      </c>
      <c r="AE97" s="22">
        <v>159431</v>
      </c>
      <c r="AF97" s="22">
        <v>0</v>
      </c>
      <c r="AG97" s="22">
        <v>5093</v>
      </c>
      <c r="AH97" s="22">
        <v>260255</v>
      </c>
      <c r="AI97" s="22">
        <v>5500377</v>
      </c>
      <c r="AJ97" s="22">
        <v>10197421</v>
      </c>
      <c r="AK97" s="22">
        <v>816492</v>
      </c>
      <c r="AL97" s="22">
        <v>9380929</v>
      </c>
    </row>
    <row r="98" spans="1:38" x14ac:dyDescent="0.25">
      <c r="A98" s="22" t="s">
        <v>120</v>
      </c>
      <c r="B98" s="22" t="s">
        <v>292</v>
      </c>
      <c r="C98" s="22" t="s">
        <v>313</v>
      </c>
      <c r="D98" s="22" t="s">
        <v>314</v>
      </c>
      <c r="E98" s="22">
        <v>18924230</v>
      </c>
      <c r="F98" s="22">
        <v>0</v>
      </c>
      <c r="G98" s="22">
        <v>10468837</v>
      </c>
      <c r="H98" s="22">
        <v>37172218</v>
      </c>
      <c r="I98" s="22">
        <v>1524126</v>
      </c>
      <c r="J98" s="22">
        <v>0</v>
      </c>
      <c r="K98" s="22">
        <v>0</v>
      </c>
      <c r="L98" s="22">
        <v>0</v>
      </c>
      <c r="M98" s="22">
        <v>68089411</v>
      </c>
      <c r="N98" s="22">
        <v>0</v>
      </c>
      <c r="O98" s="22">
        <v>39524566</v>
      </c>
      <c r="P98" s="22">
        <v>3139647</v>
      </c>
      <c r="Q98" s="22">
        <v>7433275</v>
      </c>
      <c r="R98" s="22">
        <v>4859232</v>
      </c>
      <c r="S98" s="22">
        <v>2342472</v>
      </c>
      <c r="T98" s="22">
        <v>125388603</v>
      </c>
      <c r="U98" s="22">
        <v>11834621</v>
      </c>
      <c r="V98" s="22">
        <v>0</v>
      </c>
      <c r="W98" s="22">
        <v>3973799</v>
      </c>
      <c r="X98" s="22">
        <v>18704128</v>
      </c>
      <c r="Y98" s="22">
        <v>471951</v>
      </c>
      <c r="Z98" s="22">
        <v>0</v>
      </c>
      <c r="AA98" s="22">
        <v>0</v>
      </c>
      <c r="AB98" s="22">
        <v>0</v>
      </c>
      <c r="AC98" s="22">
        <v>34984499</v>
      </c>
      <c r="AD98" s="22">
        <v>8449347</v>
      </c>
      <c r="AE98" s="22">
        <v>956316</v>
      </c>
      <c r="AF98" s="22">
        <v>0</v>
      </c>
      <c r="AG98" s="22">
        <v>1426310</v>
      </c>
      <c r="AH98" s="22">
        <v>1189675</v>
      </c>
      <c r="AI98" s="22">
        <v>47006147</v>
      </c>
      <c r="AJ98" s="22">
        <v>78382456</v>
      </c>
      <c r="AK98" s="22">
        <v>3432772</v>
      </c>
      <c r="AL98" s="22">
        <v>74949684</v>
      </c>
    </row>
    <row r="99" spans="1:38" x14ac:dyDescent="0.25">
      <c r="A99" s="22" t="s">
        <v>120</v>
      </c>
      <c r="B99" s="22" t="s">
        <v>292</v>
      </c>
      <c r="C99" s="22" t="s">
        <v>315</v>
      </c>
      <c r="D99" s="22" t="s">
        <v>316</v>
      </c>
      <c r="E99" s="22">
        <v>12156068</v>
      </c>
      <c r="F99" s="22">
        <v>0</v>
      </c>
      <c r="G99" s="22">
        <v>1966969</v>
      </c>
      <c r="H99" s="22">
        <v>1501002</v>
      </c>
      <c r="I99" s="22">
        <v>0</v>
      </c>
      <c r="J99" s="22">
        <v>0</v>
      </c>
      <c r="K99" s="22">
        <v>0</v>
      </c>
      <c r="L99" s="22">
        <v>0</v>
      </c>
      <c r="M99" s="22">
        <v>15624039</v>
      </c>
      <c r="N99" s="22">
        <v>0</v>
      </c>
      <c r="O99" s="22">
        <v>6298622</v>
      </c>
      <c r="P99" s="22">
        <v>1628716</v>
      </c>
      <c r="Q99" s="22">
        <v>228568</v>
      </c>
      <c r="R99" s="22">
        <v>0</v>
      </c>
      <c r="S99" s="22">
        <v>497064</v>
      </c>
      <c r="T99" s="22">
        <v>24277009</v>
      </c>
      <c r="U99" s="22">
        <v>7737560</v>
      </c>
      <c r="V99" s="22">
        <v>0</v>
      </c>
      <c r="W99" s="22">
        <v>546262</v>
      </c>
      <c r="X99" s="22">
        <v>422733</v>
      </c>
      <c r="Y99" s="22">
        <v>0</v>
      </c>
      <c r="Z99" s="22">
        <v>0</v>
      </c>
      <c r="AA99" s="22">
        <v>0</v>
      </c>
      <c r="AB99" s="22">
        <v>0</v>
      </c>
      <c r="AC99" s="22">
        <v>8706555</v>
      </c>
      <c r="AD99" s="22">
        <v>1640067</v>
      </c>
      <c r="AE99" s="22">
        <v>1029323</v>
      </c>
      <c r="AF99" s="22">
        <v>0</v>
      </c>
      <c r="AG99" s="22">
        <v>0</v>
      </c>
      <c r="AH99" s="22">
        <v>253122</v>
      </c>
      <c r="AI99" s="22">
        <v>11629067</v>
      </c>
      <c r="AJ99" s="22">
        <v>12647942</v>
      </c>
      <c r="AK99" s="22">
        <v>1760437</v>
      </c>
      <c r="AL99" s="22">
        <v>10887505</v>
      </c>
    </row>
    <row r="100" spans="1:38" x14ac:dyDescent="0.25">
      <c r="A100" s="22" t="s">
        <v>120</v>
      </c>
      <c r="B100" s="22" t="s">
        <v>292</v>
      </c>
      <c r="C100" s="22" t="s">
        <v>317</v>
      </c>
      <c r="D100" s="22" t="s">
        <v>318</v>
      </c>
      <c r="E100" s="22">
        <v>1892878</v>
      </c>
      <c r="F100" s="22">
        <v>0</v>
      </c>
      <c r="G100" s="22">
        <v>1865135</v>
      </c>
      <c r="H100" s="22">
        <v>1358404</v>
      </c>
      <c r="I100" s="22">
        <v>85629</v>
      </c>
      <c r="J100" s="22">
        <v>0</v>
      </c>
      <c r="K100" s="22">
        <v>0</v>
      </c>
      <c r="L100" s="22">
        <v>0</v>
      </c>
      <c r="M100" s="22">
        <v>5202046</v>
      </c>
      <c r="N100" s="22">
        <v>942903</v>
      </c>
      <c r="O100" s="22">
        <v>1209203</v>
      </c>
      <c r="P100" s="22">
        <v>989627</v>
      </c>
      <c r="Q100" s="22">
        <v>216476</v>
      </c>
      <c r="R100" s="22">
        <v>360388</v>
      </c>
      <c r="S100" s="22">
        <v>166994</v>
      </c>
      <c r="T100" s="22">
        <v>9087637</v>
      </c>
      <c r="U100" s="22">
        <v>863942</v>
      </c>
      <c r="V100" s="22">
        <v>0</v>
      </c>
      <c r="W100" s="22">
        <v>1257437</v>
      </c>
      <c r="X100" s="22">
        <v>720523</v>
      </c>
      <c r="Y100" s="22">
        <v>74732</v>
      </c>
      <c r="Z100" s="22">
        <v>0</v>
      </c>
      <c r="AA100" s="22">
        <v>0</v>
      </c>
      <c r="AB100" s="22">
        <v>0</v>
      </c>
      <c r="AC100" s="22">
        <v>2916634</v>
      </c>
      <c r="AD100" s="22">
        <v>497163</v>
      </c>
      <c r="AE100" s="22">
        <v>279444</v>
      </c>
      <c r="AF100" s="22">
        <v>0</v>
      </c>
      <c r="AG100" s="22">
        <v>88727</v>
      </c>
      <c r="AH100" s="22">
        <v>116103</v>
      </c>
      <c r="AI100" s="22">
        <v>3898071</v>
      </c>
      <c r="AJ100" s="22">
        <v>5189566</v>
      </c>
      <c r="AK100" s="22">
        <v>982580</v>
      </c>
      <c r="AL100" s="22">
        <v>4206986</v>
      </c>
    </row>
    <row r="101" spans="1:38" x14ac:dyDescent="0.25">
      <c r="A101" s="22" t="s">
        <v>120</v>
      </c>
      <c r="B101" s="22" t="s">
        <v>292</v>
      </c>
      <c r="C101" s="22" t="s">
        <v>319</v>
      </c>
      <c r="D101" s="22" t="s">
        <v>320</v>
      </c>
      <c r="E101" s="22">
        <v>6337012</v>
      </c>
      <c r="F101" s="22">
        <v>0</v>
      </c>
      <c r="G101" s="22">
        <v>337565</v>
      </c>
      <c r="H101" s="22">
        <v>2632190</v>
      </c>
      <c r="I101" s="22">
        <v>167629</v>
      </c>
      <c r="J101" s="22">
        <v>0</v>
      </c>
      <c r="K101" s="22">
        <v>0</v>
      </c>
      <c r="L101" s="22">
        <v>0</v>
      </c>
      <c r="M101" s="22">
        <v>9474396</v>
      </c>
      <c r="N101" s="22">
        <v>108185</v>
      </c>
      <c r="O101" s="22">
        <v>1116217</v>
      </c>
      <c r="P101" s="22">
        <v>411634</v>
      </c>
      <c r="Q101" s="22">
        <v>1274989</v>
      </c>
      <c r="R101" s="22">
        <v>491349</v>
      </c>
      <c r="S101" s="22">
        <v>160765</v>
      </c>
      <c r="T101" s="22">
        <v>13037535</v>
      </c>
      <c r="U101" s="22">
        <v>3392689</v>
      </c>
      <c r="V101" s="22">
        <v>0</v>
      </c>
      <c r="W101" s="22">
        <v>144251</v>
      </c>
      <c r="X101" s="22">
        <v>1897620</v>
      </c>
      <c r="Y101" s="22">
        <v>69287</v>
      </c>
      <c r="Z101" s="22">
        <v>0</v>
      </c>
      <c r="AA101" s="22">
        <v>0</v>
      </c>
      <c r="AB101" s="22">
        <v>0</v>
      </c>
      <c r="AC101" s="22">
        <v>5503847</v>
      </c>
      <c r="AD101" s="22">
        <v>639529</v>
      </c>
      <c r="AE101" s="22">
        <v>212366</v>
      </c>
      <c r="AF101" s="22">
        <v>0</v>
      </c>
      <c r="AG101" s="22">
        <v>167564</v>
      </c>
      <c r="AH101" s="22">
        <v>115794</v>
      </c>
      <c r="AI101" s="22">
        <v>6639100</v>
      </c>
      <c r="AJ101" s="22">
        <v>6398435</v>
      </c>
      <c r="AK101" s="22">
        <v>0</v>
      </c>
      <c r="AL101" s="22">
        <v>6398435</v>
      </c>
    </row>
    <row r="102" spans="1:38" x14ac:dyDescent="0.25">
      <c r="A102" s="22" t="s">
        <v>120</v>
      </c>
      <c r="B102" s="22" t="s">
        <v>292</v>
      </c>
      <c r="C102" s="22" t="s">
        <v>321</v>
      </c>
      <c r="D102" s="22" t="s">
        <v>322</v>
      </c>
      <c r="E102" s="22">
        <v>5378475</v>
      </c>
      <c r="F102" s="22">
        <v>0</v>
      </c>
      <c r="G102" s="22">
        <v>3534842</v>
      </c>
      <c r="H102" s="22">
        <v>1427740</v>
      </c>
      <c r="I102" s="22">
        <v>472601</v>
      </c>
      <c r="J102" s="22">
        <v>0</v>
      </c>
      <c r="K102" s="22">
        <v>0</v>
      </c>
      <c r="L102" s="22">
        <v>0</v>
      </c>
      <c r="M102" s="22">
        <v>10813658</v>
      </c>
      <c r="N102" s="22">
        <v>0</v>
      </c>
      <c r="O102" s="22">
        <v>4392836</v>
      </c>
      <c r="P102" s="22">
        <v>1845285</v>
      </c>
      <c r="Q102" s="22">
        <v>535208</v>
      </c>
      <c r="R102" s="22">
        <v>150641</v>
      </c>
      <c r="S102" s="22">
        <v>1389824</v>
      </c>
      <c r="T102" s="22">
        <v>19127452</v>
      </c>
      <c r="U102" s="22">
        <v>216284</v>
      </c>
      <c r="V102" s="22">
        <v>0</v>
      </c>
      <c r="W102" s="22">
        <v>141113</v>
      </c>
      <c r="X102" s="22">
        <v>57091</v>
      </c>
      <c r="Y102" s="22">
        <v>16854</v>
      </c>
      <c r="Z102" s="22">
        <v>0</v>
      </c>
      <c r="AA102" s="22">
        <v>0</v>
      </c>
      <c r="AB102" s="22">
        <v>0</v>
      </c>
      <c r="AC102" s="22">
        <v>431342</v>
      </c>
      <c r="AD102" s="22">
        <v>205014</v>
      </c>
      <c r="AE102" s="22">
        <v>216029</v>
      </c>
      <c r="AF102" s="22">
        <v>0</v>
      </c>
      <c r="AG102" s="22">
        <v>6854</v>
      </c>
      <c r="AH102" s="22">
        <v>122552</v>
      </c>
      <c r="AI102" s="22">
        <v>981791</v>
      </c>
      <c r="AJ102" s="22">
        <v>18145661</v>
      </c>
      <c r="AK102" s="22">
        <v>1685976</v>
      </c>
      <c r="AL102" s="22">
        <v>16459685</v>
      </c>
    </row>
    <row r="103" spans="1:38" x14ac:dyDescent="0.25">
      <c r="A103" s="22" t="s">
        <v>120</v>
      </c>
      <c r="B103" s="22" t="s">
        <v>292</v>
      </c>
      <c r="C103" s="22" t="s">
        <v>323</v>
      </c>
      <c r="D103" s="22" t="s">
        <v>324</v>
      </c>
      <c r="E103" s="22">
        <v>4679709</v>
      </c>
      <c r="F103" s="22">
        <v>0</v>
      </c>
      <c r="G103" s="22">
        <v>1470598</v>
      </c>
      <c r="H103" s="22">
        <v>3627932</v>
      </c>
      <c r="I103" s="22">
        <v>1281569</v>
      </c>
      <c r="J103" s="22">
        <v>0</v>
      </c>
      <c r="K103" s="22">
        <v>0</v>
      </c>
      <c r="L103" s="22">
        <v>0</v>
      </c>
      <c r="M103" s="22">
        <v>11059808</v>
      </c>
      <c r="N103" s="22">
        <v>229418</v>
      </c>
      <c r="O103" s="22">
        <v>5132131</v>
      </c>
      <c r="P103" s="22">
        <v>1250025</v>
      </c>
      <c r="Q103" s="22">
        <v>1134561</v>
      </c>
      <c r="R103" s="22">
        <v>67895</v>
      </c>
      <c r="S103" s="22">
        <v>806370</v>
      </c>
      <c r="T103" s="22">
        <v>19680208</v>
      </c>
      <c r="U103" s="22">
        <v>2778537</v>
      </c>
      <c r="V103" s="22">
        <v>0</v>
      </c>
      <c r="W103" s="22">
        <v>889744</v>
      </c>
      <c r="X103" s="22">
        <v>2194979</v>
      </c>
      <c r="Y103" s="22">
        <v>775378</v>
      </c>
      <c r="Z103" s="22">
        <v>0</v>
      </c>
      <c r="AA103" s="22">
        <v>0</v>
      </c>
      <c r="AB103" s="22">
        <v>0</v>
      </c>
      <c r="AC103" s="22">
        <v>6638638</v>
      </c>
      <c r="AD103" s="22">
        <v>3296227</v>
      </c>
      <c r="AE103" s="22">
        <v>589776</v>
      </c>
      <c r="AF103" s="22">
        <v>0</v>
      </c>
      <c r="AG103" s="22">
        <v>16370</v>
      </c>
      <c r="AH103" s="22">
        <v>251073</v>
      </c>
      <c r="AI103" s="22">
        <v>10792084</v>
      </c>
      <c r="AJ103" s="22">
        <v>8888124</v>
      </c>
      <c r="AK103" s="22">
        <v>2446852</v>
      </c>
      <c r="AL103" s="22">
        <v>6441272</v>
      </c>
    </row>
    <row r="104" spans="1:38" x14ac:dyDescent="0.25">
      <c r="A104" s="22" t="s">
        <v>120</v>
      </c>
      <c r="B104" s="22" t="s">
        <v>292</v>
      </c>
      <c r="C104" s="22" t="s">
        <v>325</v>
      </c>
      <c r="D104" s="22" t="s">
        <v>326</v>
      </c>
      <c r="E104" s="22">
        <v>84717198</v>
      </c>
      <c r="F104" s="22">
        <v>0</v>
      </c>
      <c r="G104" s="22">
        <v>54732601</v>
      </c>
      <c r="H104" s="22">
        <v>14415828</v>
      </c>
      <c r="I104" s="22">
        <v>14824379</v>
      </c>
      <c r="J104" s="22">
        <v>0</v>
      </c>
      <c r="K104" s="22">
        <v>0</v>
      </c>
      <c r="L104" s="22">
        <v>0</v>
      </c>
      <c r="M104" s="22">
        <v>168690006</v>
      </c>
      <c r="N104" s="22">
        <v>2538808</v>
      </c>
      <c r="O104" s="22">
        <v>32180361</v>
      </c>
      <c r="P104" s="22">
        <v>7854748</v>
      </c>
      <c r="Q104" s="22">
        <v>45937831</v>
      </c>
      <c r="R104" s="22">
        <v>10769649</v>
      </c>
      <c r="S104" s="22">
        <v>3827595</v>
      </c>
      <c r="T104" s="22">
        <v>271798998</v>
      </c>
      <c r="U104" s="22">
        <v>21059732</v>
      </c>
      <c r="V104" s="22">
        <v>0</v>
      </c>
      <c r="W104" s="22">
        <v>11297031</v>
      </c>
      <c r="X104" s="22">
        <v>7700376</v>
      </c>
      <c r="Y104" s="22">
        <v>3310152</v>
      </c>
      <c r="Z104" s="22">
        <v>0</v>
      </c>
      <c r="AA104" s="22">
        <v>0</v>
      </c>
      <c r="AB104" s="22">
        <v>0</v>
      </c>
      <c r="AC104" s="22">
        <v>43367291</v>
      </c>
      <c r="AD104" s="22">
        <v>5915351</v>
      </c>
      <c r="AE104" s="22">
        <v>3566686</v>
      </c>
      <c r="AF104" s="22">
        <v>0</v>
      </c>
      <c r="AG104" s="22">
        <v>4041200</v>
      </c>
      <c r="AH104" s="22">
        <v>1666262</v>
      </c>
      <c r="AI104" s="22">
        <v>58556790</v>
      </c>
      <c r="AJ104" s="22">
        <v>213242208</v>
      </c>
      <c r="AK104" s="22">
        <v>20921940</v>
      </c>
      <c r="AL104" s="22">
        <v>192320268</v>
      </c>
    </row>
    <row r="105" spans="1:38" x14ac:dyDescent="0.25">
      <c r="A105" s="22" t="s">
        <v>120</v>
      </c>
      <c r="B105" s="22" t="s">
        <v>292</v>
      </c>
      <c r="C105" s="22" t="s">
        <v>327</v>
      </c>
      <c r="D105" s="22" t="s">
        <v>328</v>
      </c>
      <c r="E105" s="22">
        <v>21509860</v>
      </c>
      <c r="F105" s="22">
        <v>0</v>
      </c>
      <c r="G105" s="22">
        <v>19584726</v>
      </c>
      <c r="H105" s="22">
        <v>11905210</v>
      </c>
      <c r="I105" s="22">
        <v>2863619</v>
      </c>
      <c r="J105" s="22">
        <v>0</v>
      </c>
      <c r="K105" s="22">
        <v>3108389</v>
      </c>
      <c r="L105" s="22">
        <v>0</v>
      </c>
      <c r="M105" s="22">
        <v>58971804</v>
      </c>
      <c r="N105" s="22">
        <v>0</v>
      </c>
      <c r="O105" s="22">
        <v>6687527</v>
      </c>
      <c r="P105" s="22">
        <v>2690946</v>
      </c>
      <c r="Q105" s="22">
        <v>1999857</v>
      </c>
      <c r="R105" s="22">
        <v>1400271</v>
      </c>
      <c r="S105" s="22">
        <v>665773</v>
      </c>
      <c r="T105" s="22">
        <v>72416178</v>
      </c>
      <c r="U105" s="22">
        <v>12332572</v>
      </c>
      <c r="V105" s="22">
        <v>0</v>
      </c>
      <c r="W105" s="22">
        <v>7978031</v>
      </c>
      <c r="X105" s="22">
        <v>4860581</v>
      </c>
      <c r="Y105" s="22">
        <v>936479</v>
      </c>
      <c r="Z105" s="22">
        <v>0</v>
      </c>
      <c r="AA105" s="22">
        <v>1221519</v>
      </c>
      <c r="AB105" s="22">
        <v>0</v>
      </c>
      <c r="AC105" s="22">
        <v>27329182</v>
      </c>
      <c r="AD105" s="22">
        <v>2601747</v>
      </c>
      <c r="AE105" s="22">
        <v>1016502</v>
      </c>
      <c r="AF105" s="22">
        <v>0</v>
      </c>
      <c r="AG105" s="22">
        <v>306257</v>
      </c>
      <c r="AH105" s="22">
        <v>439384</v>
      </c>
      <c r="AI105" s="22">
        <v>31693072</v>
      </c>
      <c r="AJ105" s="22">
        <v>40723106</v>
      </c>
      <c r="AK105" s="22">
        <v>83494</v>
      </c>
      <c r="AL105" s="22">
        <v>40639612</v>
      </c>
    </row>
    <row r="106" spans="1:38" x14ac:dyDescent="0.25">
      <c r="A106" s="22" t="s">
        <v>120</v>
      </c>
      <c r="B106" s="22" t="s">
        <v>292</v>
      </c>
      <c r="C106" s="22" t="s">
        <v>329</v>
      </c>
      <c r="D106" s="22" t="s">
        <v>330</v>
      </c>
      <c r="E106" s="22">
        <v>18228428</v>
      </c>
      <c r="F106" s="22">
        <v>0</v>
      </c>
      <c r="G106" s="22">
        <v>7367730</v>
      </c>
      <c r="H106" s="22">
        <v>8287210</v>
      </c>
      <c r="I106" s="22">
        <v>2880134</v>
      </c>
      <c r="J106" s="22">
        <v>0</v>
      </c>
      <c r="K106" s="22">
        <v>0</v>
      </c>
      <c r="L106" s="22">
        <v>0</v>
      </c>
      <c r="M106" s="22">
        <v>36763502</v>
      </c>
      <c r="N106" s="22">
        <v>792941</v>
      </c>
      <c r="O106" s="22">
        <v>7180203</v>
      </c>
      <c r="P106" s="22">
        <v>1128322</v>
      </c>
      <c r="Q106" s="22">
        <v>3050639</v>
      </c>
      <c r="R106" s="22">
        <v>525960</v>
      </c>
      <c r="S106" s="22">
        <v>612145</v>
      </c>
      <c r="T106" s="22">
        <v>50053712</v>
      </c>
      <c r="U106" s="22">
        <v>6005785</v>
      </c>
      <c r="V106" s="22">
        <v>0</v>
      </c>
      <c r="W106" s="22">
        <v>1283309</v>
      </c>
      <c r="X106" s="22">
        <v>2765722</v>
      </c>
      <c r="Y106" s="22">
        <v>253501</v>
      </c>
      <c r="Z106" s="22">
        <v>0</v>
      </c>
      <c r="AA106" s="22">
        <v>0</v>
      </c>
      <c r="AB106" s="22">
        <v>0</v>
      </c>
      <c r="AC106" s="22">
        <v>10308317</v>
      </c>
      <c r="AD106" s="22">
        <v>1292917</v>
      </c>
      <c r="AE106" s="22">
        <v>295818</v>
      </c>
      <c r="AF106" s="22">
        <v>0</v>
      </c>
      <c r="AG106" s="22">
        <v>220547</v>
      </c>
      <c r="AH106" s="22">
        <v>126518</v>
      </c>
      <c r="AI106" s="22">
        <v>12244117</v>
      </c>
      <c r="AJ106" s="22">
        <v>37809595</v>
      </c>
      <c r="AK106" s="22">
        <v>4423908</v>
      </c>
      <c r="AL106" s="22">
        <v>33385687</v>
      </c>
    </row>
    <row r="107" spans="1:38" x14ac:dyDescent="0.25">
      <c r="A107" s="22" t="s">
        <v>120</v>
      </c>
      <c r="B107" s="22" t="s">
        <v>292</v>
      </c>
      <c r="C107" s="22" t="s">
        <v>331</v>
      </c>
      <c r="D107" s="22" t="s">
        <v>332</v>
      </c>
      <c r="E107" s="22">
        <v>3029093</v>
      </c>
      <c r="F107" s="22">
        <v>0</v>
      </c>
      <c r="G107" s="22">
        <v>1755687</v>
      </c>
      <c r="H107" s="22">
        <v>1461552</v>
      </c>
      <c r="I107" s="22">
        <v>0</v>
      </c>
      <c r="J107" s="22">
        <v>0</v>
      </c>
      <c r="K107" s="22">
        <v>0</v>
      </c>
      <c r="L107" s="22">
        <v>574594</v>
      </c>
      <c r="M107" s="22">
        <v>6820926</v>
      </c>
      <c r="N107" s="22">
        <v>1431536</v>
      </c>
      <c r="O107" s="22">
        <v>4132829</v>
      </c>
      <c r="P107" s="22">
        <v>948735</v>
      </c>
      <c r="Q107" s="22">
        <v>769779</v>
      </c>
      <c r="R107" s="22">
        <v>352104</v>
      </c>
      <c r="S107" s="22">
        <v>337100</v>
      </c>
      <c r="T107" s="22">
        <v>14793009</v>
      </c>
      <c r="U107" s="22">
        <v>2240093</v>
      </c>
      <c r="V107" s="22">
        <v>0</v>
      </c>
      <c r="W107" s="22">
        <v>677804</v>
      </c>
      <c r="X107" s="22">
        <v>770423</v>
      </c>
      <c r="Y107" s="22">
        <v>0</v>
      </c>
      <c r="Z107" s="22">
        <v>0</v>
      </c>
      <c r="AA107" s="22">
        <v>0</v>
      </c>
      <c r="AB107" s="22">
        <v>325899</v>
      </c>
      <c r="AC107" s="22">
        <v>4014219</v>
      </c>
      <c r="AD107" s="22">
        <v>2253101</v>
      </c>
      <c r="AE107" s="22">
        <v>459691</v>
      </c>
      <c r="AF107" s="22">
        <v>0</v>
      </c>
      <c r="AG107" s="22">
        <v>209681</v>
      </c>
      <c r="AH107" s="22">
        <v>205853</v>
      </c>
      <c r="AI107" s="22">
        <v>7142545</v>
      </c>
      <c r="AJ107" s="22">
        <v>7650464</v>
      </c>
      <c r="AK107" s="22">
        <v>1884558</v>
      </c>
      <c r="AL107" s="22">
        <v>5765906</v>
      </c>
    </row>
    <row r="108" spans="1:38" x14ac:dyDescent="0.25">
      <c r="A108" s="22" t="s">
        <v>120</v>
      </c>
      <c r="B108" s="22" t="s">
        <v>292</v>
      </c>
      <c r="C108" s="22" t="s">
        <v>333</v>
      </c>
      <c r="D108" s="22" t="s">
        <v>334</v>
      </c>
      <c r="E108" s="22">
        <v>40369649</v>
      </c>
      <c r="F108" s="22">
        <v>0</v>
      </c>
      <c r="G108" s="22">
        <v>24811918</v>
      </c>
      <c r="H108" s="22">
        <v>22815485</v>
      </c>
      <c r="I108" s="22">
        <v>0</v>
      </c>
      <c r="J108" s="22">
        <v>0</v>
      </c>
      <c r="K108" s="22">
        <v>0</v>
      </c>
      <c r="L108" s="22">
        <v>0</v>
      </c>
      <c r="M108" s="22">
        <v>87997052</v>
      </c>
      <c r="N108" s="22">
        <v>29177</v>
      </c>
      <c r="O108" s="22">
        <v>10690234</v>
      </c>
      <c r="P108" s="22">
        <v>3195776</v>
      </c>
      <c r="Q108" s="22">
        <v>12264780</v>
      </c>
      <c r="R108" s="22">
        <v>3456417</v>
      </c>
      <c r="S108" s="22">
        <v>3779683</v>
      </c>
      <c r="T108" s="22">
        <v>121413119</v>
      </c>
      <c r="U108" s="22">
        <v>14229893</v>
      </c>
      <c r="V108" s="22">
        <v>0</v>
      </c>
      <c r="W108" s="22">
        <v>2902485</v>
      </c>
      <c r="X108" s="22">
        <v>2742496</v>
      </c>
      <c r="Y108" s="22">
        <v>0</v>
      </c>
      <c r="Z108" s="22">
        <v>0</v>
      </c>
      <c r="AA108" s="22">
        <v>0</v>
      </c>
      <c r="AB108" s="22">
        <v>0</v>
      </c>
      <c r="AC108" s="22">
        <v>19874874</v>
      </c>
      <c r="AD108" s="22">
        <v>2131297</v>
      </c>
      <c r="AE108" s="22">
        <v>807939</v>
      </c>
      <c r="AF108" s="22">
        <v>0</v>
      </c>
      <c r="AG108" s="22">
        <v>397736</v>
      </c>
      <c r="AH108" s="22">
        <v>768248</v>
      </c>
      <c r="AI108" s="22">
        <v>23980094</v>
      </c>
      <c r="AJ108" s="22">
        <v>97433025</v>
      </c>
      <c r="AK108" s="22">
        <v>15170625</v>
      </c>
      <c r="AL108" s="22">
        <v>82262400</v>
      </c>
    </row>
    <row r="109" spans="1:38" x14ac:dyDescent="0.25">
      <c r="A109" s="22" t="s">
        <v>120</v>
      </c>
      <c r="B109" s="22" t="s">
        <v>292</v>
      </c>
      <c r="C109" s="22" t="s">
        <v>335</v>
      </c>
      <c r="D109" s="22" t="s">
        <v>336</v>
      </c>
      <c r="E109" s="22">
        <v>22655482</v>
      </c>
      <c r="F109" s="22">
        <v>0</v>
      </c>
      <c r="G109" s="22">
        <v>15146041</v>
      </c>
      <c r="H109" s="22">
        <v>9098671</v>
      </c>
      <c r="I109" s="22">
        <v>1795883</v>
      </c>
      <c r="J109" s="22">
        <v>0</v>
      </c>
      <c r="K109" s="22">
        <v>0</v>
      </c>
      <c r="L109" s="22">
        <v>0</v>
      </c>
      <c r="M109" s="22">
        <v>48696077</v>
      </c>
      <c r="N109" s="22">
        <v>7421367</v>
      </c>
      <c r="O109" s="22">
        <v>11038896</v>
      </c>
      <c r="P109" s="22">
        <v>1102766</v>
      </c>
      <c r="Q109" s="22">
        <v>977939</v>
      </c>
      <c r="R109" s="22">
        <v>420239</v>
      </c>
      <c r="S109" s="22">
        <v>1336506</v>
      </c>
      <c r="T109" s="22">
        <v>70993790</v>
      </c>
      <c r="U109" s="22">
        <v>12251326</v>
      </c>
      <c r="V109" s="22">
        <v>0</v>
      </c>
      <c r="W109" s="22">
        <v>2775700</v>
      </c>
      <c r="X109" s="22">
        <v>3513770</v>
      </c>
      <c r="Y109" s="22">
        <v>806999</v>
      </c>
      <c r="Z109" s="22">
        <v>0</v>
      </c>
      <c r="AA109" s="22">
        <v>0</v>
      </c>
      <c r="AB109" s="22">
        <v>0</v>
      </c>
      <c r="AC109" s="22">
        <v>19347795</v>
      </c>
      <c r="AD109" s="22">
        <v>4795612</v>
      </c>
      <c r="AE109" s="22">
        <v>393912</v>
      </c>
      <c r="AF109" s="22">
        <v>0</v>
      </c>
      <c r="AG109" s="22">
        <v>88405</v>
      </c>
      <c r="AH109" s="22">
        <v>480134</v>
      </c>
      <c r="AI109" s="22">
        <v>25105858</v>
      </c>
      <c r="AJ109" s="22">
        <v>45887932</v>
      </c>
      <c r="AK109" s="22">
        <v>4819819</v>
      </c>
      <c r="AL109" s="22">
        <v>41068113</v>
      </c>
    </row>
    <row r="110" spans="1:38" x14ac:dyDescent="0.25">
      <c r="A110" s="22" t="s">
        <v>120</v>
      </c>
      <c r="B110" s="22" t="s">
        <v>292</v>
      </c>
      <c r="C110" s="22" t="s">
        <v>337</v>
      </c>
      <c r="D110" s="22" t="s">
        <v>338</v>
      </c>
      <c r="E110" s="22">
        <v>16592164</v>
      </c>
      <c r="F110" s="22">
        <v>0</v>
      </c>
      <c r="G110" s="22">
        <v>21433064</v>
      </c>
      <c r="H110" s="22">
        <v>29674347</v>
      </c>
      <c r="I110" s="22">
        <v>11828808</v>
      </c>
      <c r="J110" s="22">
        <v>227452</v>
      </c>
      <c r="K110" s="22">
        <v>0</v>
      </c>
      <c r="L110" s="22">
        <v>0</v>
      </c>
      <c r="M110" s="22">
        <v>79755835</v>
      </c>
      <c r="N110" s="22">
        <v>900</v>
      </c>
      <c r="O110" s="22">
        <v>6272444</v>
      </c>
      <c r="P110" s="22">
        <v>1583863</v>
      </c>
      <c r="Q110" s="22">
        <v>11339520</v>
      </c>
      <c r="R110" s="22">
        <v>1412363</v>
      </c>
      <c r="S110" s="22">
        <v>2851319</v>
      </c>
      <c r="T110" s="22">
        <v>103216244</v>
      </c>
      <c r="U110" s="22">
        <v>7497993</v>
      </c>
      <c r="V110" s="22">
        <v>0</v>
      </c>
      <c r="W110" s="22">
        <v>5437986</v>
      </c>
      <c r="X110" s="22">
        <v>8279360</v>
      </c>
      <c r="Y110" s="22">
        <v>2034390</v>
      </c>
      <c r="Z110" s="22">
        <v>151580</v>
      </c>
      <c r="AA110" s="22">
        <v>0</v>
      </c>
      <c r="AB110" s="22">
        <v>0</v>
      </c>
      <c r="AC110" s="22">
        <v>23401309</v>
      </c>
      <c r="AD110" s="22">
        <v>4612966</v>
      </c>
      <c r="AE110" s="22">
        <v>890089</v>
      </c>
      <c r="AF110" s="22">
        <v>0</v>
      </c>
      <c r="AG110" s="22">
        <v>506035</v>
      </c>
      <c r="AH110" s="22">
        <v>1145869</v>
      </c>
      <c r="AI110" s="22">
        <v>30556268</v>
      </c>
      <c r="AJ110" s="22">
        <v>72659976</v>
      </c>
      <c r="AK110" s="22">
        <v>5507900</v>
      </c>
      <c r="AL110" s="22">
        <v>67152076</v>
      </c>
    </row>
    <row r="111" spans="1:38" x14ac:dyDescent="0.25">
      <c r="A111" s="22" t="s">
        <v>120</v>
      </c>
      <c r="B111" s="22" t="s">
        <v>292</v>
      </c>
      <c r="C111" s="22" t="s">
        <v>339</v>
      </c>
      <c r="D111" s="22" t="s">
        <v>340</v>
      </c>
      <c r="E111" s="22">
        <v>5732410</v>
      </c>
      <c r="F111" s="22">
        <v>0</v>
      </c>
      <c r="G111" s="22">
        <v>4585154</v>
      </c>
      <c r="H111" s="22">
        <v>802638</v>
      </c>
      <c r="I111" s="22">
        <v>0</v>
      </c>
      <c r="J111" s="22">
        <v>0</v>
      </c>
      <c r="K111" s="22">
        <v>0</v>
      </c>
      <c r="L111" s="22">
        <v>0</v>
      </c>
      <c r="M111" s="22">
        <v>11120202</v>
      </c>
      <c r="N111" s="22">
        <v>0</v>
      </c>
      <c r="O111" s="22">
        <v>4934476</v>
      </c>
      <c r="P111" s="22">
        <v>299059</v>
      </c>
      <c r="Q111" s="22">
        <v>438393</v>
      </c>
      <c r="R111" s="22">
        <v>45145</v>
      </c>
      <c r="S111" s="22">
        <v>716597</v>
      </c>
      <c r="T111" s="22">
        <v>17553872</v>
      </c>
      <c r="U111" s="22">
        <v>3980383</v>
      </c>
      <c r="V111" s="22">
        <v>0</v>
      </c>
      <c r="W111" s="22">
        <v>1298248</v>
      </c>
      <c r="X111" s="22">
        <v>97911</v>
      </c>
      <c r="Y111" s="22">
        <v>0</v>
      </c>
      <c r="Z111" s="22">
        <v>0</v>
      </c>
      <c r="AA111" s="22">
        <v>0</v>
      </c>
      <c r="AB111" s="22">
        <v>0</v>
      </c>
      <c r="AC111" s="22">
        <v>5376542</v>
      </c>
      <c r="AD111" s="22">
        <v>2035365</v>
      </c>
      <c r="AE111" s="22">
        <v>169666</v>
      </c>
      <c r="AF111" s="22">
        <v>0</v>
      </c>
      <c r="AG111" s="22">
        <v>24471</v>
      </c>
      <c r="AH111" s="22">
        <v>197586</v>
      </c>
      <c r="AI111" s="22">
        <v>7803630</v>
      </c>
      <c r="AJ111" s="22">
        <v>9750242</v>
      </c>
      <c r="AK111" s="22">
        <v>629799</v>
      </c>
      <c r="AL111" s="22">
        <v>9120443</v>
      </c>
    </row>
    <row r="112" spans="1:38" x14ac:dyDescent="0.25">
      <c r="A112" s="22" t="s">
        <v>120</v>
      </c>
      <c r="B112" s="22" t="s">
        <v>292</v>
      </c>
      <c r="C112" s="22" t="s">
        <v>341</v>
      </c>
      <c r="D112" s="22" t="s">
        <v>342</v>
      </c>
      <c r="E112" s="22">
        <v>45652326</v>
      </c>
      <c r="F112" s="22">
        <v>0</v>
      </c>
      <c r="G112" s="22">
        <v>60988839</v>
      </c>
      <c r="H112" s="22">
        <v>24767950</v>
      </c>
      <c r="I112" s="22">
        <v>23802369</v>
      </c>
      <c r="J112" s="22">
        <v>0</v>
      </c>
      <c r="K112" s="22">
        <v>0</v>
      </c>
      <c r="L112" s="22">
        <v>0</v>
      </c>
      <c r="M112" s="22">
        <v>155211484</v>
      </c>
      <c r="N112" s="22">
        <v>12574673</v>
      </c>
      <c r="O112" s="22">
        <v>40921236</v>
      </c>
      <c r="P112" s="22">
        <v>4052614</v>
      </c>
      <c r="Q112" s="22">
        <v>44204238</v>
      </c>
      <c r="R112" s="22">
        <v>5667338</v>
      </c>
      <c r="S112" s="22">
        <v>5021112</v>
      </c>
      <c r="T112" s="22">
        <v>267652695</v>
      </c>
      <c r="U112" s="22">
        <v>13702396</v>
      </c>
      <c r="V112" s="22">
        <v>0</v>
      </c>
      <c r="W112" s="22">
        <v>11485680</v>
      </c>
      <c r="X112" s="22">
        <v>4065058</v>
      </c>
      <c r="Y112" s="22">
        <v>2915498</v>
      </c>
      <c r="Z112" s="22">
        <v>0</v>
      </c>
      <c r="AA112" s="22">
        <v>0</v>
      </c>
      <c r="AB112" s="22">
        <v>0</v>
      </c>
      <c r="AC112" s="22">
        <v>32168632</v>
      </c>
      <c r="AD112" s="22">
        <v>6573123</v>
      </c>
      <c r="AE112" s="22">
        <v>2364881</v>
      </c>
      <c r="AF112" s="22">
        <v>0</v>
      </c>
      <c r="AG112" s="22">
        <v>3391143</v>
      </c>
      <c r="AH112" s="22">
        <v>2471106</v>
      </c>
      <c r="AI112" s="22">
        <v>46968885</v>
      </c>
      <c r="AJ112" s="22">
        <v>220683810</v>
      </c>
      <c r="AK112" s="22">
        <v>17243680</v>
      </c>
      <c r="AL112" s="22">
        <v>203440130</v>
      </c>
    </row>
    <row r="113" spans="1:38" x14ac:dyDescent="0.25">
      <c r="A113" s="22" t="s">
        <v>120</v>
      </c>
      <c r="B113" s="22" t="s">
        <v>292</v>
      </c>
      <c r="C113" s="22" t="s">
        <v>343</v>
      </c>
      <c r="D113" s="22" t="s">
        <v>344</v>
      </c>
      <c r="E113" s="22">
        <v>9021363</v>
      </c>
      <c r="F113" s="22">
        <v>0</v>
      </c>
      <c r="G113" s="22">
        <v>2479239</v>
      </c>
      <c r="H113" s="22">
        <v>364044</v>
      </c>
      <c r="I113" s="22">
        <v>31477</v>
      </c>
      <c r="J113" s="22">
        <v>0</v>
      </c>
      <c r="K113" s="22">
        <v>0</v>
      </c>
      <c r="L113" s="22">
        <v>0</v>
      </c>
      <c r="M113" s="22">
        <v>11896123</v>
      </c>
      <c r="N113" s="22">
        <v>0</v>
      </c>
      <c r="O113" s="22">
        <v>1208166</v>
      </c>
      <c r="P113" s="22">
        <v>663633</v>
      </c>
      <c r="Q113" s="22">
        <v>191391</v>
      </c>
      <c r="R113" s="22">
        <v>250986</v>
      </c>
      <c r="S113" s="22">
        <v>425300</v>
      </c>
      <c r="T113" s="22">
        <v>14635599</v>
      </c>
      <c r="U113" s="22">
        <v>7234051</v>
      </c>
      <c r="V113" s="22">
        <v>0</v>
      </c>
      <c r="W113" s="22">
        <v>952999</v>
      </c>
      <c r="X113" s="22">
        <v>242696</v>
      </c>
      <c r="Y113" s="22">
        <v>20985</v>
      </c>
      <c r="Z113" s="22">
        <v>0</v>
      </c>
      <c r="AA113" s="22">
        <v>0</v>
      </c>
      <c r="AB113" s="22">
        <v>0</v>
      </c>
      <c r="AC113" s="22">
        <v>8450731</v>
      </c>
      <c r="AD113" s="22">
        <v>248676</v>
      </c>
      <c r="AE113" s="22">
        <v>370328</v>
      </c>
      <c r="AF113" s="22">
        <v>0</v>
      </c>
      <c r="AG113" s="22">
        <v>132900</v>
      </c>
      <c r="AH113" s="22">
        <v>185342</v>
      </c>
      <c r="AI113" s="22">
        <v>9387977</v>
      </c>
      <c r="AJ113" s="22">
        <v>5247622</v>
      </c>
      <c r="AK113" s="22">
        <v>0</v>
      </c>
      <c r="AL113" s="22">
        <v>5247622</v>
      </c>
    </row>
    <row r="114" spans="1:38" x14ac:dyDescent="0.25">
      <c r="A114" s="22" t="s">
        <v>120</v>
      </c>
      <c r="B114" s="22" t="s">
        <v>292</v>
      </c>
      <c r="C114" s="22" t="s">
        <v>345</v>
      </c>
      <c r="D114" s="22" t="s">
        <v>346</v>
      </c>
      <c r="E114" s="22">
        <v>8810316</v>
      </c>
      <c r="F114" s="22">
        <v>0</v>
      </c>
      <c r="G114" s="22">
        <v>5163373</v>
      </c>
      <c r="H114" s="22">
        <v>7767134</v>
      </c>
      <c r="I114" s="22">
        <v>1924577</v>
      </c>
      <c r="J114" s="22">
        <v>0</v>
      </c>
      <c r="K114" s="22">
        <v>0</v>
      </c>
      <c r="L114" s="22">
        <v>0</v>
      </c>
      <c r="M114" s="22">
        <v>23665400</v>
      </c>
      <c r="N114" s="22">
        <v>212869</v>
      </c>
      <c r="O114" s="22">
        <v>2421017</v>
      </c>
      <c r="P114" s="22">
        <v>1639595</v>
      </c>
      <c r="Q114" s="22">
        <v>1837903</v>
      </c>
      <c r="R114" s="22">
        <v>1169920</v>
      </c>
      <c r="S114" s="22">
        <v>1044805</v>
      </c>
      <c r="T114" s="22">
        <v>31991509</v>
      </c>
      <c r="U114" s="22">
        <v>4942204</v>
      </c>
      <c r="V114" s="22">
        <v>0</v>
      </c>
      <c r="W114" s="22">
        <v>1096411</v>
      </c>
      <c r="X114" s="22">
        <v>2312081</v>
      </c>
      <c r="Y114" s="22">
        <v>160166</v>
      </c>
      <c r="Z114" s="22">
        <v>0</v>
      </c>
      <c r="AA114" s="22">
        <v>0</v>
      </c>
      <c r="AB114" s="22">
        <v>0</v>
      </c>
      <c r="AC114" s="22">
        <v>8510862</v>
      </c>
      <c r="AD114" s="22">
        <v>936522</v>
      </c>
      <c r="AE114" s="22">
        <v>566251</v>
      </c>
      <c r="AF114" s="22">
        <v>0</v>
      </c>
      <c r="AG114" s="22">
        <v>467719</v>
      </c>
      <c r="AH114" s="22">
        <v>316729</v>
      </c>
      <c r="AI114" s="22">
        <v>10798083</v>
      </c>
      <c r="AJ114" s="22">
        <v>21193426</v>
      </c>
      <c r="AK114" s="22">
        <v>259047</v>
      </c>
      <c r="AL114" s="22">
        <v>20934379</v>
      </c>
    </row>
    <row r="115" spans="1:38" x14ac:dyDescent="0.25">
      <c r="A115" s="22" t="s">
        <v>120</v>
      </c>
      <c r="B115" s="22" t="s">
        <v>292</v>
      </c>
      <c r="C115" s="22" t="s">
        <v>347</v>
      </c>
      <c r="D115" s="22" t="s">
        <v>348</v>
      </c>
      <c r="E115" s="22">
        <v>3110059</v>
      </c>
      <c r="F115" s="22">
        <v>0</v>
      </c>
      <c r="G115" s="22">
        <v>1605609</v>
      </c>
      <c r="H115" s="22">
        <v>1231409</v>
      </c>
      <c r="I115" s="22">
        <v>0</v>
      </c>
      <c r="J115" s="22">
        <v>0</v>
      </c>
      <c r="K115" s="22">
        <v>0</v>
      </c>
      <c r="L115" s="22">
        <v>230197</v>
      </c>
      <c r="M115" s="22">
        <v>6177274</v>
      </c>
      <c r="N115" s="22">
        <v>0</v>
      </c>
      <c r="O115" s="22">
        <v>3241150</v>
      </c>
      <c r="P115" s="22">
        <v>835331</v>
      </c>
      <c r="Q115" s="22">
        <v>336318</v>
      </c>
      <c r="R115" s="22">
        <v>688502</v>
      </c>
      <c r="S115" s="22">
        <v>238870</v>
      </c>
      <c r="T115" s="22">
        <v>11517445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11517445</v>
      </c>
      <c r="AK115" s="22">
        <v>743660</v>
      </c>
      <c r="AL115" s="22">
        <v>10773785</v>
      </c>
    </row>
    <row r="116" spans="1:38" x14ac:dyDescent="0.25">
      <c r="A116" s="22" t="s">
        <v>120</v>
      </c>
      <c r="B116" s="22" t="s">
        <v>292</v>
      </c>
      <c r="C116" s="22" t="s">
        <v>349</v>
      </c>
      <c r="D116" s="22" t="s">
        <v>350</v>
      </c>
      <c r="E116" s="22">
        <v>30346603</v>
      </c>
      <c r="F116" s="22">
        <v>0</v>
      </c>
      <c r="G116" s="22">
        <v>9256092</v>
      </c>
      <c r="H116" s="22">
        <v>5504363</v>
      </c>
      <c r="I116" s="22">
        <v>0</v>
      </c>
      <c r="J116" s="22">
        <v>0</v>
      </c>
      <c r="K116" s="22">
        <v>0</v>
      </c>
      <c r="L116" s="22">
        <v>3388813</v>
      </c>
      <c r="M116" s="22">
        <v>48495871</v>
      </c>
      <c r="N116" s="22">
        <v>1443111</v>
      </c>
      <c r="O116" s="22">
        <v>5657842</v>
      </c>
      <c r="P116" s="22">
        <v>2414674</v>
      </c>
      <c r="Q116" s="22">
        <v>10582367</v>
      </c>
      <c r="R116" s="22">
        <v>2787420</v>
      </c>
      <c r="S116" s="22">
        <v>1122873</v>
      </c>
      <c r="T116" s="22">
        <v>72504158</v>
      </c>
      <c r="U116" s="22">
        <v>14405339</v>
      </c>
      <c r="V116" s="22">
        <v>0</v>
      </c>
      <c r="W116" s="22">
        <v>2514165</v>
      </c>
      <c r="X116" s="22">
        <v>1523801</v>
      </c>
      <c r="Y116" s="22">
        <v>0</v>
      </c>
      <c r="Z116" s="22">
        <v>0</v>
      </c>
      <c r="AA116" s="22">
        <v>0</v>
      </c>
      <c r="AB116" s="22">
        <v>1003586</v>
      </c>
      <c r="AC116" s="22">
        <v>19446891</v>
      </c>
      <c r="AD116" s="22">
        <v>1299644</v>
      </c>
      <c r="AE116" s="22">
        <v>874138</v>
      </c>
      <c r="AF116" s="22">
        <v>0</v>
      </c>
      <c r="AG116" s="22">
        <v>395127</v>
      </c>
      <c r="AH116" s="22">
        <v>579763</v>
      </c>
      <c r="AI116" s="22">
        <v>22595563</v>
      </c>
      <c r="AJ116" s="22">
        <v>49908595</v>
      </c>
      <c r="AK116" s="22">
        <v>777298</v>
      </c>
      <c r="AL116" s="22">
        <v>49131297</v>
      </c>
    </row>
    <row r="117" spans="1:38" x14ac:dyDescent="0.25">
      <c r="A117" s="22" t="s">
        <v>120</v>
      </c>
      <c r="B117" s="22" t="s">
        <v>292</v>
      </c>
      <c r="C117" s="22" t="s">
        <v>351</v>
      </c>
      <c r="D117" s="22" t="s">
        <v>352</v>
      </c>
      <c r="E117" s="22">
        <v>19386060</v>
      </c>
      <c r="F117" s="22">
        <v>0</v>
      </c>
      <c r="G117" s="22">
        <v>6828382</v>
      </c>
      <c r="H117" s="22">
        <v>11161938</v>
      </c>
      <c r="I117" s="22">
        <v>2215118</v>
      </c>
      <c r="J117" s="22">
        <v>0</v>
      </c>
      <c r="K117" s="22">
        <v>0</v>
      </c>
      <c r="L117" s="22">
        <v>0</v>
      </c>
      <c r="M117" s="22">
        <v>39591498</v>
      </c>
      <c r="N117" s="22">
        <v>0</v>
      </c>
      <c r="O117" s="22">
        <v>6821999</v>
      </c>
      <c r="P117" s="22">
        <v>1957000</v>
      </c>
      <c r="Q117" s="22">
        <v>1785402</v>
      </c>
      <c r="R117" s="22">
        <v>1473841</v>
      </c>
      <c r="S117" s="22">
        <v>833543</v>
      </c>
      <c r="T117" s="22">
        <v>52463283</v>
      </c>
      <c r="U117" s="22">
        <v>11780744</v>
      </c>
      <c r="V117" s="22">
        <v>0</v>
      </c>
      <c r="W117" s="22">
        <v>1949240</v>
      </c>
      <c r="X117" s="22">
        <v>3159652</v>
      </c>
      <c r="Y117" s="22">
        <v>474779</v>
      </c>
      <c r="Z117" s="22">
        <v>0</v>
      </c>
      <c r="AA117" s="22">
        <v>0</v>
      </c>
      <c r="AB117" s="22">
        <v>0</v>
      </c>
      <c r="AC117" s="22">
        <v>17364415</v>
      </c>
      <c r="AD117" s="22">
        <v>2510898</v>
      </c>
      <c r="AE117" s="22">
        <v>695421</v>
      </c>
      <c r="AF117" s="22">
        <v>0</v>
      </c>
      <c r="AG117" s="22">
        <v>277566</v>
      </c>
      <c r="AH117" s="22">
        <v>393508</v>
      </c>
      <c r="AI117" s="22">
        <v>21241808</v>
      </c>
      <c r="AJ117" s="22">
        <v>31221475</v>
      </c>
      <c r="AK117" s="22">
        <v>5897317</v>
      </c>
      <c r="AL117" s="22">
        <v>25324158</v>
      </c>
    </row>
    <row r="118" spans="1:38" x14ac:dyDescent="0.25">
      <c r="A118" s="22" t="s">
        <v>120</v>
      </c>
      <c r="B118" s="22" t="s">
        <v>292</v>
      </c>
      <c r="C118" s="22" t="s">
        <v>353</v>
      </c>
      <c r="D118" s="22" t="s">
        <v>354</v>
      </c>
      <c r="E118" s="22">
        <v>39492089</v>
      </c>
      <c r="F118" s="22">
        <v>0</v>
      </c>
      <c r="G118" s="22">
        <v>17373319</v>
      </c>
      <c r="H118" s="22">
        <v>22044069</v>
      </c>
      <c r="I118" s="22">
        <v>0</v>
      </c>
      <c r="J118" s="22">
        <v>0</v>
      </c>
      <c r="K118" s="22">
        <v>0</v>
      </c>
      <c r="L118" s="22">
        <v>0</v>
      </c>
      <c r="M118" s="22">
        <v>78909477</v>
      </c>
      <c r="N118" s="22">
        <v>0</v>
      </c>
      <c r="O118" s="22">
        <v>26161671</v>
      </c>
      <c r="P118" s="22">
        <v>3709705</v>
      </c>
      <c r="Q118" s="22">
        <v>1018209</v>
      </c>
      <c r="R118" s="22">
        <v>0</v>
      </c>
      <c r="S118" s="22">
        <v>1478744</v>
      </c>
      <c r="T118" s="22">
        <v>111277806</v>
      </c>
      <c r="U118" s="22">
        <v>16396245</v>
      </c>
      <c r="V118" s="22">
        <v>0</v>
      </c>
      <c r="W118" s="22">
        <v>9477312</v>
      </c>
      <c r="X118" s="22">
        <v>6713285</v>
      </c>
      <c r="Y118" s="22">
        <v>0</v>
      </c>
      <c r="Z118" s="22">
        <v>0</v>
      </c>
      <c r="AA118" s="22">
        <v>0</v>
      </c>
      <c r="AB118" s="22">
        <v>0</v>
      </c>
      <c r="AC118" s="22">
        <v>32586842</v>
      </c>
      <c r="AD118" s="22">
        <v>6023008</v>
      </c>
      <c r="AE118" s="22">
        <v>2335875</v>
      </c>
      <c r="AF118" s="22">
        <v>0</v>
      </c>
      <c r="AG118" s="22">
        <v>0</v>
      </c>
      <c r="AH118" s="22">
        <v>1390154</v>
      </c>
      <c r="AI118" s="22">
        <v>42335879</v>
      </c>
      <c r="AJ118" s="22">
        <v>68941927</v>
      </c>
      <c r="AK118" s="22">
        <v>8054522</v>
      </c>
      <c r="AL118" s="22">
        <v>60887405</v>
      </c>
    </row>
    <row r="119" spans="1:38" x14ac:dyDescent="0.25">
      <c r="A119" s="22" t="s">
        <v>120</v>
      </c>
      <c r="B119" s="22" t="s">
        <v>292</v>
      </c>
      <c r="C119" s="22" t="s">
        <v>355</v>
      </c>
      <c r="D119" s="22" t="s">
        <v>356</v>
      </c>
      <c r="E119" s="22">
        <v>34537488</v>
      </c>
      <c r="F119" s="22">
        <v>0</v>
      </c>
      <c r="G119" s="22">
        <v>69648913</v>
      </c>
      <c r="H119" s="22">
        <v>18064640</v>
      </c>
      <c r="I119" s="22">
        <v>0</v>
      </c>
      <c r="J119" s="22">
        <v>0</v>
      </c>
      <c r="K119" s="22">
        <v>0</v>
      </c>
      <c r="L119" s="22">
        <v>0</v>
      </c>
      <c r="M119" s="22">
        <v>122251041</v>
      </c>
      <c r="N119" s="22">
        <v>11903052</v>
      </c>
      <c r="O119" s="22">
        <v>14402826</v>
      </c>
      <c r="P119" s="22">
        <v>4537394</v>
      </c>
      <c r="Q119" s="22">
        <v>13066168</v>
      </c>
      <c r="R119" s="22">
        <v>3374999</v>
      </c>
      <c r="S119" s="22">
        <v>1548065</v>
      </c>
      <c r="T119" s="22">
        <v>171083545</v>
      </c>
      <c r="U119" s="22">
        <v>20538585</v>
      </c>
      <c r="V119" s="22">
        <v>0</v>
      </c>
      <c r="W119" s="22">
        <v>19450879</v>
      </c>
      <c r="X119" s="22">
        <v>9206154</v>
      </c>
      <c r="Y119" s="22">
        <v>0</v>
      </c>
      <c r="Z119" s="22">
        <v>0</v>
      </c>
      <c r="AA119" s="22">
        <v>0</v>
      </c>
      <c r="AB119" s="22">
        <v>0</v>
      </c>
      <c r="AC119" s="22">
        <v>49195618</v>
      </c>
      <c r="AD119" s="22">
        <v>6174823</v>
      </c>
      <c r="AE119" s="22">
        <v>2323512</v>
      </c>
      <c r="AF119" s="22">
        <v>0</v>
      </c>
      <c r="AG119" s="22">
        <v>1678582</v>
      </c>
      <c r="AH119" s="22">
        <v>772784</v>
      </c>
      <c r="AI119" s="22">
        <v>60145319</v>
      </c>
      <c r="AJ119" s="22">
        <v>110938226</v>
      </c>
      <c r="AK119" s="22">
        <v>3775336</v>
      </c>
      <c r="AL119" s="22">
        <v>107162890</v>
      </c>
    </row>
    <row r="120" spans="1:38" x14ac:dyDescent="0.25">
      <c r="A120" s="22" t="s">
        <v>120</v>
      </c>
      <c r="B120" s="22" t="s">
        <v>292</v>
      </c>
      <c r="C120" s="22" t="s">
        <v>357</v>
      </c>
      <c r="D120" s="22" t="s">
        <v>358</v>
      </c>
      <c r="E120" s="22">
        <v>1408225</v>
      </c>
      <c r="F120" s="22">
        <v>0</v>
      </c>
      <c r="G120" s="22">
        <v>2570278</v>
      </c>
      <c r="H120" s="22">
        <v>1583395</v>
      </c>
      <c r="I120" s="22">
        <v>276264</v>
      </c>
      <c r="J120" s="22">
        <v>0</v>
      </c>
      <c r="K120" s="22">
        <v>0</v>
      </c>
      <c r="L120" s="22">
        <v>0</v>
      </c>
      <c r="M120" s="22">
        <v>5838162</v>
      </c>
      <c r="N120" s="22">
        <v>0</v>
      </c>
      <c r="O120" s="22">
        <v>3330696</v>
      </c>
      <c r="P120" s="22">
        <v>799883</v>
      </c>
      <c r="Q120" s="22">
        <v>109198</v>
      </c>
      <c r="R120" s="22">
        <v>0</v>
      </c>
      <c r="S120" s="22">
        <v>124117</v>
      </c>
      <c r="T120" s="22">
        <v>10202056</v>
      </c>
      <c r="U120" s="22">
        <v>789879</v>
      </c>
      <c r="V120" s="22">
        <v>0</v>
      </c>
      <c r="W120" s="22">
        <v>1125693</v>
      </c>
      <c r="X120" s="22">
        <v>676872</v>
      </c>
      <c r="Y120" s="22">
        <v>57243</v>
      </c>
      <c r="Z120" s="22">
        <v>0</v>
      </c>
      <c r="AA120" s="22">
        <v>0</v>
      </c>
      <c r="AB120" s="22">
        <v>0</v>
      </c>
      <c r="AC120" s="22">
        <v>2649687</v>
      </c>
      <c r="AD120" s="22">
        <v>1763976</v>
      </c>
      <c r="AE120" s="22">
        <v>347347</v>
      </c>
      <c r="AF120" s="22">
        <v>0</v>
      </c>
      <c r="AG120" s="22">
        <v>0</v>
      </c>
      <c r="AH120" s="22">
        <v>68738</v>
      </c>
      <c r="AI120" s="22">
        <v>4829748</v>
      </c>
      <c r="AJ120" s="22">
        <v>5372308</v>
      </c>
      <c r="AK120" s="22">
        <v>0</v>
      </c>
      <c r="AL120" s="22">
        <v>5372308</v>
      </c>
    </row>
    <row r="121" spans="1:38" x14ac:dyDescent="0.25">
      <c r="A121" s="22" t="s">
        <v>120</v>
      </c>
      <c r="B121" s="22" t="s">
        <v>292</v>
      </c>
      <c r="C121" s="22" t="s">
        <v>359</v>
      </c>
      <c r="D121" s="22" t="s">
        <v>360</v>
      </c>
      <c r="E121" s="22">
        <v>34391374</v>
      </c>
      <c r="F121" s="22">
        <v>0</v>
      </c>
      <c r="G121" s="22">
        <v>19111684</v>
      </c>
      <c r="H121" s="22">
        <v>16341395</v>
      </c>
      <c r="I121" s="22">
        <v>740266</v>
      </c>
      <c r="J121" s="22">
        <v>0</v>
      </c>
      <c r="K121" s="22">
        <v>0</v>
      </c>
      <c r="L121" s="22">
        <v>0</v>
      </c>
      <c r="M121" s="22">
        <v>70584719</v>
      </c>
      <c r="N121" s="22">
        <v>607929</v>
      </c>
      <c r="O121" s="22">
        <v>9182397</v>
      </c>
      <c r="P121" s="22">
        <v>3117694</v>
      </c>
      <c r="Q121" s="22">
        <v>9336681</v>
      </c>
      <c r="R121" s="22">
        <v>7639406</v>
      </c>
      <c r="S121" s="22">
        <v>2026643</v>
      </c>
      <c r="T121" s="22">
        <v>102495469</v>
      </c>
      <c r="U121" s="22">
        <v>21284474</v>
      </c>
      <c r="V121" s="22">
        <v>0</v>
      </c>
      <c r="W121" s="22">
        <v>3727325</v>
      </c>
      <c r="X121" s="22">
        <v>10918773</v>
      </c>
      <c r="Y121" s="22">
        <v>40224</v>
      </c>
      <c r="Z121" s="22">
        <v>0</v>
      </c>
      <c r="AA121" s="22">
        <v>0</v>
      </c>
      <c r="AB121" s="22">
        <v>0</v>
      </c>
      <c r="AC121" s="22">
        <v>35970796</v>
      </c>
      <c r="AD121" s="22">
        <v>3187114</v>
      </c>
      <c r="AE121" s="22">
        <v>1454048</v>
      </c>
      <c r="AF121" s="22">
        <v>0</v>
      </c>
      <c r="AG121" s="22">
        <v>3170306</v>
      </c>
      <c r="AH121" s="22">
        <v>724427</v>
      </c>
      <c r="AI121" s="22">
        <v>44506691</v>
      </c>
      <c r="AJ121" s="22">
        <v>57988778</v>
      </c>
      <c r="AK121" s="22">
        <v>7236073</v>
      </c>
      <c r="AL121" s="22">
        <v>50752705</v>
      </c>
    </row>
    <row r="122" spans="1:38" x14ac:dyDescent="0.25">
      <c r="A122" s="22" t="s">
        <v>120</v>
      </c>
      <c r="B122" s="22" t="s">
        <v>292</v>
      </c>
      <c r="C122" s="22" t="s">
        <v>361</v>
      </c>
      <c r="D122" s="22" t="s">
        <v>362</v>
      </c>
      <c r="E122" s="22">
        <v>6092457</v>
      </c>
      <c r="F122" s="22">
        <v>0</v>
      </c>
      <c r="G122" s="22">
        <v>4091641</v>
      </c>
      <c r="H122" s="22">
        <v>2384235</v>
      </c>
      <c r="I122" s="22">
        <v>1597988</v>
      </c>
      <c r="J122" s="22">
        <v>0</v>
      </c>
      <c r="K122" s="22">
        <v>0</v>
      </c>
      <c r="L122" s="22">
        <v>0</v>
      </c>
      <c r="M122" s="22">
        <v>14166321</v>
      </c>
      <c r="N122" s="22">
        <v>1257487</v>
      </c>
      <c r="O122" s="22">
        <v>655803</v>
      </c>
      <c r="P122" s="22">
        <v>821147</v>
      </c>
      <c r="Q122" s="22">
        <v>461883</v>
      </c>
      <c r="R122" s="22">
        <v>574759</v>
      </c>
      <c r="S122" s="22">
        <v>868550</v>
      </c>
      <c r="T122" s="22">
        <v>18805950</v>
      </c>
      <c r="U122" s="22">
        <v>2437251</v>
      </c>
      <c r="V122" s="22">
        <v>0</v>
      </c>
      <c r="W122" s="22">
        <v>1242783</v>
      </c>
      <c r="X122" s="22">
        <v>945593</v>
      </c>
      <c r="Y122" s="22">
        <v>500941</v>
      </c>
      <c r="Z122" s="22">
        <v>0</v>
      </c>
      <c r="AA122" s="22">
        <v>0</v>
      </c>
      <c r="AB122" s="22">
        <v>0</v>
      </c>
      <c r="AC122" s="22">
        <v>5126568</v>
      </c>
      <c r="AD122" s="22">
        <v>289181</v>
      </c>
      <c r="AE122" s="22">
        <v>232552</v>
      </c>
      <c r="AF122" s="22">
        <v>0</v>
      </c>
      <c r="AG122" s="22">
        <v>421181</v>
      </c>
      <c r="AH122" s="22">
        <v>189973</v>
      </c>
      <c r="AI122" s="22">
        <v>6259455</v>
      </c>
      <c r="AJ122" s="22">
        <v>12546495</v>
      </c>
      <c r="AK122" s="22">
        <v>167187</v>
      </c>
      <c r="AL122" s="22">
        <v>12379308</v>
      </c>
    </row>
    <row r="123" spans="1:38" x14ac:dyDescent="0.25">
      <c r="A123" s="22" t="s">
        <v>120</v>
      </c>
      <c r="B123" s="22" t="s">
        <v>292</v>
      </c>
      <c r="C123" s="22" t="s">
        <v>363</v>
      </c>
      <c r="D123" s="22" t="s">
        <v>364</v>
      </c>
      <c r="E123" s="22">
        <v>12044807</v>
      </c>
      <c r="F123" s="22">
        <v>0</v>
      </c>
      <c r="G123" s="22">
        <v>8223198</v>
      </c>
      <c r="H123" s="22">
        <v>4761037</v>
      </c>
      <c r="I123" s="22">
        <v>767550</v>
      </c>
      <c r="J123" s="22">
        <v>0</v>
      </c>
      <c r="K123" s="22">
        <v>0</v>
      </c>
      <c r="L123" s="22">
        <v>0</v>
      </c>
      <c r="M123" s="22">
        <v>25796592</v>
      </c>
      <c r="N123" s="22">
        <v>0</v>
      </c>
      <c r="O123" s="22">
        <v>12561134</v>
      </c>
      <c r="P123" s="22">
        <v>3802915</v>
      </c>
      <c r="Q123" s="22">
        <v>635310</v>
      </c>
      <c r="R123" s="22">
        <v>0</v>
      </c>
      <c r="S123" s="22">
        <v>1036511</v>
      </c>
      <c r="T123" s="22">
        <v>43832462</v>
      </c>
      <c r="U123" s="22">
        <v>5323146</v>
      </c>
      <c r="V123" s="22">
        <v>0</v>
      </c>
      <c r="W123" s="22">
        <v>2153803</v>
      </c>
      <c r="X123" s="22">
        <v>1316516</v>
      </c>
      <c r="Y123" s="22">
        <v>107989</v>
      </c>
      <c r="Z123" s="22">
        <v>0</v>
      </c>
      <c r="AA123" s="22">
        <v>0</v>
      </c>
      <c r="AB123" s="22">
        <v>0</v>
      </c>
      <c r="AC123" s="22">
        <v>8901454</v>
      </c>
      <c r="AD123" s="22">
        <v>4658724</v>
      </c>
      <c r="AE123" s="22">
        <v>2029679</v>
      </c>
      <c r="AF123" s="22">
        <v>0</v>
      </c>
      <c r="AG123" s="22">
        <v>0</v>
      </c>
      <c r="AH123" s="22">
        <v>415214</v>
      </c>
      <c r="AI123" s="22">
        <v>16005071</v>
      </c>
      <c r="AJ123" s="22">
        <v>27827391</v>
      </c>
      <c r="AK123" s="22">
        <v>3516242</v>
      </c>
      <c r="AL123" s="22">
        <v>24311149</v>
      </c>
    </row>
    <row r="124" spans="1:38" x14ac:dyDescent="0.25">
      <c r="A124" s="22" t="s">
        <v>120</v>
      </c>
      <c r="B124" s="22" t="s">
        <v>292</v>
      </c>
      <c r="C124" s="22" t="s">
        <v>365</v>
      </c>
      <c r="D124" s="22" t="s">
        <v>366</v>
      </c>
      <c r="E124" s="22">
        <v>5734928</v>
      </c>
      <c r="F124" s="22">
        <v>0</v>
      </c>
      <c r="G124" s="22">
        <v>2356345</v>
      </c>
      <c r="H124" s="22">
        <v>3530783</v>
      </c>
      <c r="I124" s="22">
        <v>833844</v>
      </c>
      <c r="J124" s="22">
        <v>0</v>
      </c>
      <c r="K124" s="22">
        <v>0</v>
      </c>
      <c r="L124" s="22">
        <v>0</v>
      </c>
      <c r="M124" s="22">
        <v>12455900</v>
      </c>
      <c r="N124" s="22">
        <v>0</v>
      </c>
      <c r="O124" s="22">
        <v>5608730</v>
      </c>
      <c r="P124" s="22">
        <v>602179</v>
      </c>
      <c r="Q124" s="22">
        <v>287193</v>
      </c>
      <c r="R124" s="22">
        <v>271760</v>
      </c>
      <c r="S124" s="22">
        <v>89073</v>
      </c>
      <c r="T124" s="22">
        <v>19314835</v>
      </c>
      <c r="U124" s="22">
        <v>4761718</v>
      </c>
      <c r="V124" s="22">
        <v>0</v>
      </c>
      <c r="W124" s="22">
        <v>775608</v>
      </c>
      <c r="X124" s="22">
        <v>2114942</v>
      </c>
      <c r="Y124" s="22">
        <v>213547</v>
      </c>
      <c r="Z124" s="22">
        <v>0</v>
      </c>
      <c r="AA124" s="22">
        <v>0</v>
      </c>
      <c r="AB124" s="22">
        <v>0</v>
      </c>
      <c r="AC124" s="22">
        <v>7865815</v>
      </c>
      <c r="AD124" s="22">
        <v>965906</v>
      </c>
      <c r="AE124" s="22">
        <v>385638</v>
      </c>
      <c r="AF124" s="22">
        <v>0</v>
      </c>
      <c r="AG124" s="22">
        <v>211800</v>
      </c>
      <c r="AH124" s="22">
        <v>81957</v>
      </c>
      <c r="AI124" s="22">
        <v>9511116</v>
      </c>
      <c r="AJ124" s="22">
        <v>9803719</v>
      </c>
      <c r="AK124" s="22">
        <v>522878</v>
      </c>
      <c r="AL124" s="22">
        <v>9280841</v>
      </c>
    </row>
    <row r="125" spans="1:38" x14ac:dyDescent="0.25">
      <c r="A125" s="22" t="s">
        <v>120</v>
      </c>
      <c r="B125" s="22" t="s">
        <v>292</v>
      </c>
      <c r="C125" s="22" t="s">
        <v>367</v>
      </c>
      <c r="D125" s="22" t="s">
        <v>368</v>
      </c>
      <c r="E125" s="22">
        <v>11017505</v>
      </c>
      <c r="F125" s="22">
        <v>0</v>
      </c>
      <c r="G125" s="22">
        <v>3675790</v>
      </c>
      <c r="H125" s="22">
        <v>1968865</v>
      </c>
      <c r="I125" s="22">
        <v>1374907</v>
      </c>
      <c r="J125" s="22">
        <v>0</v>
      </c>
      <c r="K125" s="22">
        <v>766620</v>
      </c>
      <c r="L125" s="22">
        <v>0</v>
      </c>
      <c r="M125" s="22">
        <v>18803687</v>
      </c>
      <c r="N125" s="22">
        <v>3511857</v>
      </c>
      <c r="O125" s="22">
        <v>12675814</v>
      </c>
      <c r="P125" s="22">
        <v>1345819</v>
      </c>
      <c r="Q125" s="22">
        <v>151633</v>
      </c>
      <c r="R125" s="22">
        <v>723939</v>
      </c>
      <c r="S125" s="22">
        <v>930209</v>
      </c>
      <c r="T125" s="22">
        <v>38142958</v>
      </c>
      <c r="U125" s="22">
        <v>8493734</v>
      </c>
      <c r="V125" s="22">
        <v>0</v>
      </c>
      <c r="W125" s="22">
        <v>1144515</v>
      </c>
      <c r="X125" s="22">
        <v>744310</v>
      </c>
      <c r="Y125" s="22">
        <v>352664</v>
      </c>
      <c r="Z125" s="22">
        <v>0</v>
      </c>
      <c r="AA125" s="22">
        <v>389053</v>
      </c>
      <c r="AB125" s="22">
        <v>0</v>
      </c>
      <c r="AC125" s="22">
        <v>11124276</v>
      </c>
      <c r="AD125" s="22">
        <v>6439035</v>
      </c>
      <c r="AE125" s="22">
        <v>799631</v>
      </c>
      <c r="AF125" s="22">
        <v>0</v>
      </c>
      <c r="AG125" s="22">
        <v>254812</v>
      </c>
      <c r="AH125" s="22">
        <v>627638</v>
      </c>
      <c r="AI125" s="22">
        <v>19245392</v>
      </c>
      <c r="AJ125" s="22">
        <v>18897566</v>
      </c>
      <c r="AK125" s="22">
        <v>892884</v>
      </c>
      <c r="AL125" s="22">
        <v>18004682</v>
      </c>
    </row>
    <row r="126" spans="1:38" x14ac:dyDescent="0.25">
      <c r="A126" s="22" t="s">
        <v>120</v>
      </c>
      <c r="B126" s="22" t="s">
        <v>292</v>
      </c>
      <c r="C126" s="22" t="s">
        <v>369</v>
      </c>
      <c r="D126" s="22" t="s">
        <v>370</v>
      </c>
      <c r="E126" s="22">
        <v>17077467</v>
      </c>
      <c r="F126" s="22">
        <v>0</v>
      </c>
      <c r="G126" s="22">
        <v>232865</v>
      </c>
      <c r="H126" s="22">
        <v>2484</v>
      </c>
      <c r="I126" s="22">
        <v>0</v>
      </c>
      <c r="J126" s="22">
        <v>0</v>
      </c>
      <c r="K126" s="22">
        <v>216127</v>
      </c>
      <c r="L126" s="22">
        <v>0</v>
      </c>
      <c r="M126" s="22">
        <v>17528943</v>
      </c>
      <c r="N126" s="22">
        <v>0</v>
      </c>
      <c r="O126" s="22">
        <v>1527272</v>
      </c>
      <c r="P126" s="22">
        <v>1298109</v>
      </c>
      <c r="Q126" s="22">
        <v>55979</v>
      </c>
      <c r="R126" s="22">
        <v>0</v>
      </c>
      <c r="S126" s="22">
        <v>200144</v>
      </c>
      <c r="T126" s="22">
        <v>20610447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20610447</v>
      </c>
      <c r="AK126" s="22">
        <v>0</v>
      </c>
      <c r="AL126" s="22">
        <v>20610447</v>
      </c>
    </row>
    <row r="127" spans="1:38" x14ac:dyDescent="0.25">
      <c r="A127" s="22" t="s">
        <v>120</v>
      </c>
      <c r="B127" s="22" t="s">
        <v>292</v>
      </c>
      <c r="C127" s="22" t="s">
        <v>371</v>
      </c>
      <c r="D127" s="22" t="s">
        <v>372</v>
      </c>
      <c r="E127" s="22">
        <v>8884268</v>
      </c>
      <c r="F127" s="22">
        <v>0</v>
      </c>
      <c r="G127" s="22">
        <v>3284405</v>
      </c>
      <c r="H127" s="22">
        <v>6206323</v>
      </c>
      <c r="I127" s="22">
        <v>0</v>
      </c>
      <c r="J127" s="22">
        <v>0</v>
      </c>
      <c r="K127" s="22">
        <v>0</v>
      </c>
      <c r="L127" s="22">
        <v>0</v>
      </c>
      <c r="M127" s="22">
        <v>18374996</v>
      </c>
      <c r="N127" s="22">
        <v>221270</v>
      </c>
      <c r="O127" s="22">
        <v>3199681</v>
      </c>
      <c r="P127" s="22">
        <v>201928</v>
      </c>
      <c r="Q127" s="22">
        <v>2893878</v>
      </c>
      <c r="R127" s="22">
        <v>881387</v>
      </c>
      <c r="S127" s="22">
        <v>1130200</v>
      </c>
      <c r="T127" s="22">
        <v>26903340</v>
      </c>
      <c r="U127" s="22">
        <v>5546186</v>
      </c>
      <c r="V127" s="22">
        <v>0</v>
      </c>
      <c r="W127" s="22">
        <v>1472228</v>
      </c>
      <c r="X127" s="22">
        <v>1472897</v>
      </c>
      <c r="Y127" s="22">
        <v>0</v>
      </c>
      <c r="Z127" s="22">
        <v>0</v>
      </c>
      <c r="AA127" s="22">
        <v>0</v>
      </c>
      <c r="AB127" s="22">
        <v>0</v>
      </c>
      <c r="AC127" s="22">
        <v>8491311</v>
      </c>
      <c r="AD127" s="22">
        <v>1631402</v>
      </c>
      <c r="AE127" s="22">
        <v>101681</v>
      </c>
      <c r="AF127" s="22">
        <v>0</v>
      </c>
      <c r="AG127" s="22">
        <v>248579</v>
      </c>
      <c r="AH127" s="22">
        <v>448968</v>
      </c>
      <c r="AI127" s="22">
        <v>10921941</v>
      </c>
      <c r="AJ127" s="22">
        <v>15981399</v>
      </c>
      <c r="AK127" s="22">
        <v>1352664</v>
      </c>
      <c r="AL127" s="22">
        <v>14628735</v>
      </c>
    </row>
    <row r="128" spans="1:38" x14ac:dyDescent="0.25">
      <c r="A128" s="22" t="s">
        <v>120</v>
      </c>
      <c r="B128" s="22" t="s">
        <v>292</v>
      </c>
      <c r="C128" s="22" t="s">
        <v>373</v>
      </c>
      <c r="D128" s="22" t="s">
        <v>374</v>
      </c>
      <c r="E128" s="22">
        <v>27633810</v>
      </c>
      <c r="F128" s="22">
        <v>0</v>
      </c>
      <c r="G128" s="22">
        <v>7596785</v>
      </c>
      <c r="H128" s="22">
        <v>1550605</v>
      </c>
      <c r="I128" s="22">
        <v>0</v>
      </c>
      <c r="J128" s="22">
        <v>0</v>
      </c>
      <c r="K128" s="22">
        <v>0</v>
      </c>
      <c r="L128" s="22">
        <v>0</v>
      </c>
      <c r="M128" s="22">
        <v>36781200</v>
      </c>
      <c r="N128" s="22">
        <v>0</v>
      </c>
      <c r="O128" s="22">
        <v>2233616</v>
      </c>
      <c r="P128" s="22">
        <v>972787</v>
      </c>
      <c r="Q128" s="22">
        <v>489236</v>
      </c>
      <c r="R128" s="22">
        <v>191912</v>
      </c>
      <c r="S128" s="22">
        <v>633342</v>
      </c>
      <c r="T128" s="22">
        <v>41302093</v>
      </c>
      <c r="U128" s="22">
        <v>26274159</v>
      </c>
      <c r="V128" s="22">
        <v>0</v>
      </c>
      <c r="W128" s="22">
        <v>5301596</v>
      </c>
      <c r="X128" s="22">
        <v>749356</v>
      </c>
      <c r="Y128" s="22">
        <v>0</v>
      </c>
      <c r="Z128" s="22">
        <v>0</v>
      </c>
      <c r="AA128" s="22">
        <v>0</v>
      </c>
      <c r="AB128" s="22">
        <v>0</v>
      </c>
      <c r="AC128" s="22">
        <v>32325111</v>
      </c>
      <c r="AD128" s="22">
        <v>1216213</v>
      </c>
      <c r="AE128" s="22">
        <v>624350</v>
      </c>
      <c r="AF128" s="22">
        <v>0</v>
      </c>
      <c r="AG128" s="22">
        <v>27761</v>
      </c>
      <c r="AH128" s="22">
        <v>286442</v>
      </c>
      <c r="AI128" s="22">
        <v>34479877</v>
      </c>
      <c r="AJ128" s="22">
        <v>6822216</v>
      </c>
      <c r="AK128" s="22">
        <v>26549</v>
      </c>
      <c r="AL128" s="22">
        <v>6795667</v>
      </c>
    </row>
    <row r="129" spans="1:38" x14ac:dyDescent="0.25">
      <c r="A129" s="22" t="s">
        <v>120</v>
      </c>
      <c r="B129" s="22" t="s">
        <v>292</v>
      </c>
      <c r="C129" s="22" t="s">
        <v>375</v>
      </c>
      <c r="D129" s="22" t="s">
        <v>376</v>
      </c>
      <c r="E129" s="22">
        <v>10553485</v>
      </c>
      <c r="F129" s="22">
        <v>0</v>
      </c>
      <c r="G129" s="22">
        <v>2989049</v>
      </c>
      <c r="H129" s="22">
        <v>6374890</v>
      </c>
      <c r="I129" s="22">
        <v>975302</v>
      </c>
      <c r="J129" s="22">
        <v>0</v>
      </c>
      <c r="K129" s="22">
        <v>0</v>
      </c>
      <c r="L129" s="22">
        <v>0</v>
      </c>
      <c r="M129" s="22">
        <v>20892726</v>
      </c>
      <c r="N129" s="22">
        <v>0</v>
      </c>
      <c r="O129" s="22">
        <v>13689299</v>
      </c>
      <c r="P129" s="22">
        <v>2129669</v>
      </c>
      <c r="Q129" s="22">
        <v>5185950</v>
      </c>
      <c r="R129" s="22">
        <v>2405852</v>
      </c>
      <c r="S129" s="22">
        <v>1070206</v>
      </c>
      <c r="T129" s="22">
        <v>45373702</v>
      </c>
      <c r="U129" s="22">
        <v>7637981</v>
      </c>
      <c r="V129" s="22">
        <v>0</v>
      </c>
      <c r="W129" s="22">
        <v>1137477</v>
      </c>
      <c r="X129" s="22">
        <v>2145593</v>
      </c>
      <c r="Y129" s="22">
        <v>396594</v>
      </c>
      <c r="Z129" s="22">
        <v>0</v>
      </c>
      <c r="AA129" s="22">
        <v>0</v>
      </c>
      <c r="AB129" s="22">
        <v>0</v>
      </c>
      <c r="AC129" s="22">
        <v>11317645</v>
      </c>
      <c r="AD129" s="22">
        <v>4530492</v>
      </c>
      <c r="AE129" s="22">
        <v>1121146</v>
      </c>
      <c r="AF129" s="22">
        <v>0</v>
      </c>
      <c r="AG129" s="22">
        <v>331047</v>
      </c>
      <c r="AH129" s="22">
        <v>371576</v>
      </c>
      <c r="AI129" s="22">
        <v>17671906</v>
      </c>
      <c r="AJ129" s="22">
        <v>27701796</v>
      </c>
      <c r="AK129" s="22">
        <v>5112849</v>
      </c>
      <c r="AL129" s="22">
        <v>22588947</v>
      </c>
    </row>
    <row r="130" spans="1:38" x14ac:dyDescent="0.25">
      <c r="A130" s="22" t="s">
        <v>120</v>
      </c>
      <c r="B130" s="22" t="s">
        <v>292</v>
      </c>
      <c r="C130" s="22" t="s">
        <v>377</v>
      </c>
      <c r="D130" s="22" t="s">
        <v>378</v>
      </c>
      <c r="E130" s="22">
        <v>6090405</v>
      </c>
      <c r="F130" s="22">
        <v>0</v>
      </c>
      <c r="G130" s="22">
        <v>3585701</v>
      </c>
      <c r="H130" s="22">
        <v>910590</v>
      </c>
      <c r="I130" s="22">
        <v>0</v>
      </c>
      <c r="J130" s="22">
        <v>0</v>
      </c>
      <c r="K130" s="22">
        <v>0</v>
      </c>
      <c r="L130" s="22">
        <v>0</v>
      </c>
      <c r="M130" s="22">
        <v>10586696</v>
      </c>
      <c r="N130" s="22">
        <v>0</v>
      </c>
      <c r="O130" s="22">
        <v>823511</v>
      </c>
      <c r="P130" s="22">
        <v>115670</v>
      </c>
      <c r="Q130" s="22">
        <v>262989</v>
      </c>
      <c r="R130" s="22">
        <v>30471</v>
      </c>
      <c r="S130" s="22">
        <v>43891</v>
      </c>
      <c r="T130" s="22">
        <v>11863228</v>
      </c>
      <c r="U130" s="22">
        <v>4557308</v>
      </c>
      <c r="V130" s="22">
        <v>0</v>
      </c>
      <c r="W130" s="22">
        <v>350261</v>
      </c>
      <c r="X130" s="22">
        <v>216877</v>
      </c>
      <c r="Y130" s="22">
        <v>0</v>
      </c>
      <c r="Z130" s="22">
        <v>0</v>
      </c>
      <c r="AA130" s="22">
        <v>0</v>
      </c>
      <c r="AB130" s="22">
        <v>0</v>
      </c>
      <c r="AC130" s="22">
        <v>5124446</v>
      </c>
      <c r="AD130" s="22">
        <v>513015</v>
      </c>
      <c r="AE130" s="22">
        <v>47000</v>
      </c>
      <c r="AF130" s="22">
        <v>0</v>
      </c>
      <c r="AG130" s="22">
        <v>6928</v>
      </c>
      <c r="AH130" s="22">
        <v>18206</v>
      </c>
      <c r="AI130" s="22">
        <v>5709595</v>
      </c>
      <c r="AJ130" s="22">
        <v>6153633</v>
      </c>
      <c r="AK130" s="22">
        <v>16633</v>
      </c>
      <c r="AL130" s="22">
        <v>6137000</v>
      </c>
    </row>
    <row r="131" spans="1:38" x14ac:dyDescent="0.25">
      <c r="A131" s="22" t="s">
        <v>120</v>
      </c>
      <c r="B131" s="22" t="s">
        <v>292</v>
      </c>
      <c r="C131" s="22" t="s">
        <v>379</v>
      </c>
      <c r="D131" s="22" t="s">
        <v>380</v>
      </c>
      <c r="E131" s="22">
        <v>5515965</v>
      </c>
      <c r="F131" s="22">
        <v>0</v>
      </c>
      <c r="G131" s="22">
        <v>2044044</v>
      </c>
      <c r="H131" s="22">
        <v>5066617</v>
      </c>
      <c r="I131" s="22">
        <v>817268</v>
      </c>
      <c r="J131" s="22">
        <v>0</v>
      </c>
      <c r="K131" s="22">
        <v>0</v>
      </c>
      <c r="L131" s="22">
        <v>0</v>
      </c>
      <c r="M131" s="22">
        <v>13443894</v>
      </c>
      <c r="N131" s="22">
        <v>399028</v>
      </c>
      <c r="O131" s="22">
        <v>6404335</v>
      </c>
      <c r="P131" s="22">
        <v>1614863</v>
      </c>
      <c r="Q131" s="22">
        <v>910504</v>
      </c>
      <c r="R131" s="22">
        <v>927605</v>
      </c>
      <c r="S131" s="22">
        <v>1231978</v>
      </c>
      <c r="T131" s="22">
        <v>24932207</v>
      </c>
      <c r="U131" s="22">
        <v>4597153</v>
      </c>
      <c r="V131" s="22">
        <v>0</v>
      </c>
      <c r="W131" s="22">
        <v>820934</v>
      </c>
      <c r="X131" s="22">
        <v>1615581</v>
      </c>
      <c r="Y131" s="22">
        <v>354023</v>
      </c>
      <c r="Z131" s="22">
        <v>0</v>
      </c>
      <c r="AA131" s="22">
        <v>0</v>
      </c>
      <c r="AB131" s="22">
        <v>0</v>
      </c>
      <c r="AC131" s="22">
        <v>7387691</v>
      </c>
      <c r="AD131" s="22">
        <v>1769257</v>
      </c>
      <c r="AE131" s="22">
        <v>611364</v>
      </c>
      <c r="AF131" s="22">
        <v>0</v>
      </c>
      <c r="AG131" s="22">
        <v>513140</v>
      </c>
      <c r="AH131" s="22">
        <v>695610</v>
      </c>
      <c r="AI131" s="22">
        <v>10977062</v>
      </c>
      <c r="AJ131" s="22">
        <v>13955145</v>
      </c>
      <c r="AK131" s="22">
        <v>305592</v>
      </c>
      <c r="AL131" s="22">
        <v>13649553</v>
      </c>
    </row>
    <row r="132" spans="1:38" x14ac:dyDescent="0.25">
      <c r="A132" s="22" t="s">
        <v>120</v>
      </c>
      <c r="B132" s="22" t="s">
        <v>292</v>
      </c>
      <c r="C132" s="22" t="s">
        <v>381</v>
      </c>
      <c r="D132" s="22" t="s">
        <v>382</v>
      </c>
      <c r="E132" s="22">
        <v>1786938</v>
      </c>
      <c r="F132" s="22">
        <v>0</v>
      </c>
      <c r="G132" s="22">
        <v>3259674</v>
      </c>
      <c r="H132" s="22">
        <v>964032</v>
      </c>
      <c r="I132" s="22">
        <v>71584</v>
      </c>
      <c r="J132" s="22">
        <v>0</v>
      </c>
      <c r="K132" s="22">
        <v>0</v>
      </c>
      <c r="L132" s="22">
        <v>0</v>
      </c>
      <c r="M132" s="22">
        <v>6082228</v>
      </c>
      <c r="N132" s="22">
        <v>0</v>
      </c>
      <c r="O132" s="22">
        <v>1041038</v>
      </c>
      <c r="P132" s="22">
        <v>192051</v>
      </c>
      <c r="Q132" s="22">
        <v>66270</v>
      </c>
      <c r="R132" s="22">
        <v>447296</v>
      </c>
      <c r="S132" s="22">
        <v>215589</v>
      </c>
      <c r="T132" s="22">
        <v>8044472</v>
      </c>
      <c r="U132" s="22">
        <v>951416</v>
      </c>
      <c r="V132" s="22">
        <v>0</v>
      </c>
      <c r="W132" s="22">
        <v>585565</v>
      </c>
      <c r="X132" s="22">
        <v>409869</v>
      </c>
      <c r="Y132" s="22">
        <v>23129</v>
      </c>
      <c r="Z132" s="22">
        <v>0</v>
      </c>
      <c r="AA132" s="22">
        <v>0</v>
      </c>
      <c r="AB132" s="22">
        <v>0</v>
      </c>
      <c r="AC132" s="22">
        <v>1969979</v>
      </c>
      <c r="AD132" s="22">
        <v>311294</v>
      </c>
      <c r="AE132" s="22">
        <v>89716</v>
      </c>
      <c r="AF132" s="22">
        <v>0</v>
      </c>
      <c r="AG132" s="22">
        <v>26324</v>
      </c>
      <c r="AH132" s="22">
        <v>88127</v>
      </c>
      <c r="AI132" s="22">
        <v>2485440</v>
      </c>
      <c r="AJ132" s="22">
        <v>5559032</v>
      </c>
      <c r="AK132" s="22">
        <v>704336</v>
      </c>
      <c r="AL132" s="22">
        <v>4854696</v>
      </c>
    </row>
    <row r="133" spans="1:38" x14ac:dyDescent="0.25">
      <c r="A133" s="22" t="s">
        <v>120</v>
      </c>
      <c r="B133" s="22" t="s">
        <v>292</v>
      </c>
      <c r="C133" s="22" t="s">
        <v>383</v>
      </c>
      <c r="D133" s="22" t="s">
        <v>384</v>
      </c>
      <c r="E133" s="22">
        <v>73307482</v>
      </c>
      <c r="F133" s="22">
        <v>0</v>
      </c>
      <c r="G133" s="22">
        <v>33520263</v>
      </c>
      <c r="H133" s="22">
        <v>27299609</v>
      </c>
      <c r="I133" s="22">
        <v>0</v>
      </c>
      <c r="J133" s="22">
        <v>0</v>
      </c>
      <c r="K133" s="22">
        <v>0</v>
      </c>
      <c r="L133" s="22">
        <v>0</v>
      </c>
      <c r="M133" s="22">
        <v>134127354</v>
      </c>
      <c r="N133" s="22">
        <v>1702460</v>
      </c>
      <c r="O133" s="22">
        <v>15095574</v>
      </c>
      <c r="P133" s="22">
        <v>4327030</v>
      </c>
      <c r="Q133" s="22">
        <v>4711480</v>
      </c>
      <c r="R133" s="22">
        <v>4786110</v>
      </c>
      <c r="S133" s="22">
        <v>2479428</v>
      </c>
      <c r="T133" s="22">
        <v>167229436</v>
      </c>
      <c r="U133" s="22">
        <v>31405104</v>
      </c>
      <c r="V133" s="22">
        <v>0</v>
      </c>
      <c r="W133" s="22">
        <v>6764777</v>
      </c>
      <c r="X133" s="22">
        <v>5766816</v>
      </c>
      <c r="Y133" s="22">
        <v>0</v>
      </c>
      <c r="Z133" s="22">
        <v>0</v>
      </c>
      <c r="AA133" s="22">
        <v>0</v>
      </c>
      <c r="AB133" s="22">
        <v>0</v>
      </c>
      <c r="AC133" s="22">
        <v>43936697</v>
      </c>
      <c r="AD133" s="22">
        <v>3542934</v>
      </c>
      <c r="AE133" s="22">
        <v>1903956</v>
      </c>
      <c r="AF133" s="22">
        <v>0</v>
      </c>
      <c r="AG133" s="22">
        <v>2681169</v>
      </c>
      <c r="AH133" s="22">
        <v>1055683</v>
      </c>
      <c r="AI133" s="22">
        <v>53120439</v>
      </c>
      <c r="AJ133" s="22">
        <v>114108997</v>
      </c>
      <c r="AK133" s="22">
        <v>7143416</v>
      </c>
      <c r="AL133" s="22">
        <v>106965581</v>
      </c>
    </row>
    <row r="134" spans="1:38" x14ac:dyDescent="0.25">
      <c r="A134" s="22" t="s">
        <v>120</v>
      </c>
      <c r="B134" s="22" t="s">
        <v>292</v>
      </c>
      <c r="C134" s="22" t="s">
        <v>385</v>
      </c>
      <c r="D134" s="22" t="s">
        <v>386</v>
      </c>
      <c r="E134" s="22">
        <v>15867075</v>
      </c>
      <c r="F134" s="22">
        <v>0</v>
      </c>
      <c r="G134" s="22">
        <v>6758127</v>
      </c>
      <c r="H134" s="22">
        <v>4910085</v>
      </c>
      <c r="I134" s="22">
        <v>4733911</v>
      </c>
      <c r="J134" s="22">
        <v>0</v>
      </c>
      <c r="K134" s="22">
        <v>0</v>
      </c>
      <c r="L134" s="22">
        <v>1091083</v>
      </c>
      <c r="M134" s="22">
        <v>33360281</v>
      </c>
      <c r="N134" s="22">
        <v>0</v>
      </c>
      <c r="O134" s="22">
        <v>24824013</v>
      </c>
      <c r="P134" s="22">
        <v>2019787</v>
      </c>
      <c r="Q134" s="22">
        <v>1431546</v>
      </c>
      <c r="R134" s="22">
        <v>4941959</v>
      </c>
      <c r="S134" s="22">
        <v>1150474</v>
      </c>
      <c r="T134" s="22">
        <v>67728060</v>
      </c>
      <c r="U134" s="22">
        <v>8920095</v>
      </c>
      <c r="V134" s="22">
        <v>0</v>
      </c>
      <c r="W134" s="22">
        <v>2890605</v>
      </c>
      <c r="X134" s="22">
        <v>2302694</v>
      </c>
      <c r="Y134" s="22">
        <v>2449848</v>
      </c>
      <c r="Z134" s="22">
        <v>0</v>
      </c>
      <c r="AA134" s="22">
        <v>0</v>
      </c>
      <c r="AB134" s="22">
        <v>328317</v>
      </c>
      <c r="AC134" s="22">
        <v>16891559</v>
      </c>
      <c r="AD134" s="22">
        <v>6137903</v>
      </c>
      <c r="AE134" s="22">
        <v>1450807</v>
      </c>
      <c r="AF134" s="22">
        <v>0</v>
      </c>
      <c r="AG134" s="22">
        <v>3317822</v>
      </c>
      <c r="AH134" s="22">
        <v>665294</v>
      </c>
      <c r="AI134" s="22">
        <v>28463385</v>
      </c>
      <c r="AJ134" s="22">
        <v>39264675</v>
      </c>
      <c r="AK134" s="22">
        <v>5798251</v>
      </c>
      <c r="AL134" s="22">
        <v>33466424</v>
      </c>
    </row>
    <row r="135" spans="1:38" x14ac:dyDescent="0.25">
      <c r="A135" s="22" t="s">
        <v>120</v>
      </c>
      <c r="B135" s="22" t="s">
        <v>292</v>
      </c>
      <c r="C135" s="22" t="s">
        <v>387</v>
      </c>
      <c r="D135" s="22" t="s">
        <v>388</v>
      </c>
      <c r="E135" s="22">
        <v>33687766</v>
      </c>
      <c r="F135" s="22">
        <v>0</v>
      </c>
      <c r="G135" s="22">
        <v>20768178</v>
      </c>
      <c r="H135" s="22">
        <v>18855544</v>
      </c>
      <c r="I135" s="22">
        <v>13343228</v>
      </c>
      <c r="J135" s="22">
        <v>0</v>
      </c>
      <c r="K135" s="22">
        <v>0</v>
      </c>
      <c r="L135" s="22">
        <v>0</v>
      </c>
      <c r="M135" s="22">
        <v>86654716</v>
      </c>
      <c r="N135" s="22">
        <v>9889495</v>
      </c>
      <c r="O135" s="22">
        <v>18043805</v>
      </c>
      <c r="P135" s="22">
        <v>4163766</v>
      </c>
      <c r="Q135" s="22">
        <v>18139552</v>
      </c>
      <c r="R135" s="22">
        <v>7741093</v>
      </c>
      <c r="S135" s="22">
        <v>4385371</v>
      </c>
      <c r="T135" s="22">
        <v>149017798</v>
      </c>
      <c r="U135" s="22">
        <v>14711369</v>
      </c>
      <c r="V135" s="22">
        <v>0</v>
      </c>
      <c r="W135" s="22">
        <v>8264055</v>
      </c>
      <c r="X135" s="22">
        <v>5839518</v>
      </c>
      <c r="Y135" s="22">
        <v>3456411</v>
      </c>
      <c r="Z135" s="22">
        <v>0</v>
      </c>
      <c r="AA135" s="22">
        <v>0</v>
      </c>
      <c r="AB135" s="22">
        <v>0</v>
      </c>
      <c r="AC135" s="22">
        <v>32271353</v>
      </c>
      <c r="AD135" s="22">
        <v>4503473</v>
      </c>
      <c r="AE135" s="22">
        <v>1705720</v>
      </c>
      <c r="AF135" s="22">
        <v>0</v>
      </c>
      <c r="AG135" s="22">
        <v>1966986</v>
      </c>
      <c r="AH135" s="22">
        <v>1981546</v>
      </c>
      <c r="AI135" s="22">
        <v>42429078</v>
      </c>
      <c r="AJ135" s="22">
        <v>106588720</v>
      </c>
      <c r="AK135" s="22">
        <v>571881</v>
      </c>
      <c r="AL135" s="22">
        <v>106016839</v>
      </c>
    </row>
    <row r="136" spans="1:38" x14ac:dyDescent="0.25">
      <c r="A136" s="22" t="s">
        <v>120</v>
      </c>
      <c r="B136" s="22" t="s">
        <v>292</v>
      </c>
      <c r="C136" s="22" t="s">
        <v>389</v>
      </c>
      <c r="D136" s="22" t="s">
        <v>390</v>
      </c>
      <c r="E136" s="22">
        <v>38736355</v>
      </c>
      <c r="F136" s="22">
        <v>0</v>
      </c>
      <c r="G136" s="22">
        <v>31766449</v>
      </c>
      <c r="H136" s="22">
        <v>15773780</v>
      </c>
      <c r="I136" s="22">
        <v>14972120</v>
      </c>
      <c r="J136" s="22">
        <v>25000</v>
      </c>
      <c r="K136" s="22">
        <v>0</v>
      </c>
      <c r="L136" s="22">
        <v>0</v>
      </c>
      <c r="M136" s="22">
        <v>101273704</v>
      </c>
      <c r="N136" s="22">
        <v>1740943</v>
      </c>
      <c r="O136" s="22">
        <v>35410452</v>
      </c>
      <c r="P136" s="22">
        <v>6965958</v>
      </c>
      <c r="Q136" s="22">
        <v>19007863</v>
      </c>
      <c r="R136" s="22">
        <v>10116895</v>
      </c>
      <c r="S136" s="22">
        <v>2140748</v>
      </c>
      <c r="T136" s="22">
        <v>176656563</v>
      </c>
      <c r="U136" s="22">
        <v>18413106</v>
      </c>
      <c r="V136" s="22">
        <v>0</v>
      </c>
      <c r="W136" s="22">
        <v>11431626</v>
      </c>
      <c r="X136" s="22">
        <v>3758442</v>
      </c>
      <c r="Y136" s="22">
        <v>3456090</v>
      </c>
      <c r="Z136" s="22">
        <v>5833</v>
      </c>
      <c r="AA136" s="22">
        <v>0</v>
      </c>
      <c r="AB136" s="22">
        <v>0</v>
      </c>
      <c r="AC136" s="22">
        <v>37065097</v>
      </c>
      <c r="AD136" s="22">
        <v>7408397</v>
      </c>
      <c r="AE136" s="22">
        <v>3152671</v>
      </c>
      <c r="AF136" s="22">
        <v>0</v>
      </c>
      <c r="AG136" s="22">
        <v>4434656</v>
      </c>
      <c r="AH136" s="22">
        <v>1015430</v>
      </c>
      <c r="AI136" s="22">
        <v>53076251</v>
      </c>
      <c r="AJ136" s="22">
        <v>123580312</v>
      </c>
      <c r="AK136" s="22">
        <v>18254096</v>
      </c>
      <c r="AL136" s="22">
        <v>105326216</v>
      </c>
    </row>
    <row r="137" spans="1:38" x14ac:dyDescent="0.25">
      <c r="A137" s="22" t="s">
        <v>120</v>
      </c>
      <c r="B137" s="22" t="s">
        <v>292</v>
      </c>
      <c r="C137" s="22" t="s">
        <v>391</v>
      </c>
      <c r="D137" s="22" t="s">
        <v>392</v>
      </c>
      <c r="E137" s="22">
        <v>40021295</v>
      </c>
      <c r="F137" s="22">
        <v>0</v>
      </c>
      <c r="G137" s="22">
        <v>24807920</v>
      </c>
      <c r="H137" s="22">
        <v>9009367</v>
      </c>
      <c r="I137" s="22">
        <v>4167341</v>
      </c>
      <c r="J137" s="22">
        <v>0</v>
      </c>
      <c r="K137" s="22">
        <v>0</v>
      </c>
      <c r="L137" s="22">
        <v>0</v>
      </c>
      <c r="M137" s="22">
        <v>78005923</v>
      </c>
      <c r="N137" s="22">
        <v>0</v>
      </c>
      <c r="O137" s="22">
        <v>11378287</v>
      </c>
      <c r="P137" s="22">
        <v>907095</v>
      </c>
      <c r="Q137" s="22">
        <v>3821038</v>
      </c>
      <c r="R137" s="22">
        <v>701344</v>
      </c>
      <c r="S137" s="22">
        <v>3252995</v>
      </c>
      <c r="T137" s="22">
        <v>98066682</v>
      </c>
      <c r="U137" s="22">
        <v>12288442</v>
      </c>
      <c r="V137" s="22">
        <v>0</v>
      </c>
      <c r="W137" s="22">
        <v>2465455</v>
      </c>
      <c r="X137" s="22">
        <v>3111003</v>
      </c>
      <c r="Y137" s="22">
        <v>3133027</v>
      </c>
      <c r="Z137" s="22">
        <v>0</v>
      </c>
      <c r="AA137" s="22">
        <v>0</v>
      </c>
      <c r="AB137" s="22">
        <v>0</v>
      </c>
      <c r="AC137" s="22">
        <v>20997927</v>
      </c>
      <c r="AD137" s="22">
        <v>5276997</v>
      </c>
      <c r="AE137" s="22">
        <v>287487</v>
      </c>
      <c r="AF137" s="22">
        <v>0</v>
      </c>
      <c r="AG137" s="22">
        <v>178342</v>
      </c>
      <c r="AH137" s="22">
        <v>1653705</v>
      </c>
      <c r="AI137" s="22">
        <v>28394458</v>
      </c>
      <c r="AJ137" s="22">
        <v>69672224</v>
      </c>
      <c r="AK137" s="22">
        <v>0</v>
      </c>
      <c r="AL137" s="22">
        <v>69672224</v>
      </c>
    </row>
    <row r="138" spans="1:38" x14ac:dyDescent="0.25">
      <c r="A138" s="22" t="s">
        <v>120</v>
      </c>
      <c r="B138" s="22" t="s">
        <v>292</v>
      </c>
      <c r="C138" s="22" t="s">
        <v>393</v>
      </c>
      <c r="D138" s="22" t="s">
        <v>394</v>
      </c>
      <c r="E138" s="22">
        <v>3077814</v>
      </c>
      <c r="F138" s="22">
        <v>0</v>
      </c>
      <c r="G138" s="22">
        <v>3692516</v>
      </c>
      <c r="H138" s="22">
        <v>2866529</v>
      </c>
      <c r="I138" s="22">
        <v>64109</v>
      </c>
      <c r="J138" s="22">
        <v>0</v>
      </c>
      <c r="K138" s="22">
        <v>0</v>
      </c>
      <c r="L138" s="22">
        <v>0</v>
      </c>
      <c r="M138" s="22">
        <v>9700968</v>
      </c>
      <c r="N138" s="22">
        <v>0</v>
      </c>
      <c r="O138" s="22">
        <v>3181433</v>
      </c>
      <c r="P138" s="22">
        <v>257305</v>
      </c>
      <c r="Q138" s="22">
        <v>618395</v>
      </c>
      <c r="R138" s="22">
        <v>198062</v>
      </c>
      <c r="S138" s="22">
        <v>44439</v>
      </c>
      <c r="T138" s="22">
        <v>14000602</v>
      </c>
      <c r="U138" s="22">
        <v>1909134</v>
      </c>
      <c r="V138" s="22">
        <v>0</v>
      </c>
      <c r="W138" s="22">
        <v>769495</v>
      </c>
      <c r="X138" s="22">
        <v>769903</v>
      </c>
      <c r="Y138" s="22">
        <v>5556</v>
      </c>
      <c r="Z138" s="22">
        <v>0</v>
      </c>
      <c r="AA138" s="22">
        <v>0</v>
      </c>
      <c r="AB138" s="22">
        <v>0</v>
      </c>
      <c r="AC138" s="22">
        <v>3454088</v>
      </c>
      <c r="AD138" s="22">
        <v>1320334</v>
      </c>
      <c r="AE138" s="22">
        <v>69386</v>
      </c>
      <c r="AF138" s="22">
        <v>0</v>
      </c>
      <c r="AG138" s="22">
        <v>79801</v>
      </c>
      <c r="AH138" s="22">
        <v>37367</v>
      </c>
      <c r="AI138" s="22">
        <v>4960976</v>
      </c>
      <c r="AJ138" s="22">
        <v>9039626</v>
      </c>
      <c r="AK138" s="22">
        <v>519983</v>
      </c>
      <c r="AL138" s="22">
        <v>8519643</v>
      </c>
    </row>
    <row r="139" spans="1:38" x14ac:dyDescent="0.25">
      <c r="A139" s="22" t="s">
        <v>120</v>
      </c>
      <c r="B139" s="22" t="s">
        <v>292</v>
      </c>
      <c r="C139" s="22" t="s">
        <v>395</v>
      </c>
      <c r="D139" s="22" t="s">
        <v>396</v>
      </c>
      <c r="E139" s="22">
        <v>11725191</v>
      </c>
      <c r="F139" s="22">
        <v>0</v>
      </c>
      <c r="G139" s="22">
        <v>7358862</v>
      </c>
      <c r="H139" s="22">
        <v>0</v>
      </c>
      <c r="I139" s="22">
        <v>0</v>
      </c>
      <c r="J139" s="22">
        <v>0</v>
      </c>
      <c r="K139" s="22">
        <v>0</v>
      </c>
      <c r="L139" s="22">
        <v>199074</v>
      </c>
      <c r="M139" s="22">
        <v>19283127</v>
      </c>
      <c r="N139" s="22">
        <v>0</v>
      </c>
      <c r="O139" s="22">
        <v>780014</v>
      </c>
      <c r="P139" s="22">
        <v>470019</v>
      </c>
      <c r="Q139" s="22">
        <v>746742</v>
      </c>
      <c r="R139" s="22">
        <v>237066</v>
      </c>
      <c r="S139" s="22">
        <v>109511</v>
      </c>
      <c r="T139" s="22">
        <v>21626479</v>
      </c>
      <c r="U139" s="22">
        <v>9031304</v>
      </c>
      <c r="V139" s="22">
        <v>0</v>
      </c>
      <c r="W139" s="22">
        <v>5433259</v>
      </c>
      <c r="X139" s="22">
        <v>0</v>
      </c>
      <c r="Y139" s="22">
        <v>0</v>
      </c>
      <c r="Z139" s="22">
        <v>0</v>
      </c>
      <c r="AA139" s="22">
        <v>0</v>
      </c>
      <c r="AB139" s="22">
        <v>109721</v>
      </c>
      <c r="AC139" s="22">
        <v>14574284</v>
      </c>
      <c r="AD139" s="22">
        <v>225400</v>
      </c>
      <c r="AE139" s="22">
        <v>215287</v>
      </c>
      <c r="AF139" s="22">
        <v>0</v>
      </c>
      <c r="AG139" s="22">
        <v>81126</v>
      </c>
      <c r="AH139" s="22">
        <v>35979</v>
      </c>
      <c r="AI139" s="22">
        <v>15132076</v>
      </c>
      <c r="AJ139" s="22">
        <v>6494403</v>
      </c>
      <c r="AK139" s="22">
        <v>377655</v>
      </c>
      <c r="AL139" s="22">
        <v>6116748</v>
      </c>
    </row>
    <row r="140" spans="1:38" x14ac:dyDescent="0.25">
      <c r="A140" s="22" t="s">
        <v>120</v>
      </c>
      <c r="B140" s="22" t="s">
        <v>292</v>
      </c>
      <c r="C140" s="22" t="s">
        <v>397</v>
      </c>
      <c r="D140" s="22" t="s">
        <v>398</v>
      </c>
      <c r="E140" s="22">
        <v>46887111</v>
      </c>
      <c r="F140" s="22">
        <v>0</v>
      </c>
      <c r="G140" s="22">
        <v>16893757</v>
      </c>
      <c r="H140" s="22">
        <v>17662333</v>
      </c>
      <c r="I140" s="22">
        <v>7705825</v>
      </c>
      <c r="J140" s="22">
        <v>0</v>
      </c>
      <c r="K140" s="22">
        <v>0</v>
      </c>
      <c r="L140" s="22">
        <v>0</v>
      </c>
      <c r="M140" s="22">
        <v>89149026</v>
      </c>
      <c r="N140" s="22">
        <v>81751</v>
      </c>
      <c r="O140" s="22">
        <v>24026684</v>
      </c>
      <c r="P140" s="22">
        <v>3334641</v>
      </c>
      <c r="Q140" s="22">
        <v>8649550</v>
      </c>
      <c r="R140" s="22">
        <v>2657706</v>
      </c>
      <c r="S140" s="22">
        <v>3767373</v>
      </c>
      <c r="T140" s="22">
        <v>131666731</v>
      </c>
      <c r="U140" s="22">
        <v>19312169</v>
      </c>
      <c r="V140" s="22">
        <v>0</v>
      </c>
      <c r="W140" s="22">
        <v>3061633</v>
      </c>
      <c r="X140" s="22">
        <v>3187961</v>
      </c>
      <c r="Y140" s="22">
        <v>1869463</v>
      </c>
      <c r="Z140" s="22">
        <v>0</v>
      </c>
      <c r="AA140" s="22">
        <v>0</v>
      </c>
      <c r="AB140" s="22">
        <v>0</v>
      </c>
      <c r="AC140" s="22">
        <v>27431226</v>
      </c>
      <c r="AD140" s="22">
        <v>5237698</v>
      </c>
      <c r="AE140" s="22">
        <v>1821622</v>
      </c>
      <c r="AF140" s="22">
        <v>0</v>
      </c>
      <c r="AG140" s="22">
        <v>1434657</v>
      </c>
      <c r="AH140" s="22">
        <v>2013874</v>
      </c>
      <c r="AI140" s="22">
        <v>37939077</v>
      </c>
      <c r="AJ140" s="22">
        <v>93727654</v>
      </c>
      <c r="AK140" s="22">
        <v>12410063</v>
      </c>
      <c r="AL140" s="22">
        <v>81317591</v>
      </c>
    </row>
    <row r="141" spans="1:38" x14ac:dyDescent="0.25">
      <c r="A141" s="22" t="s">
        <v>120</v>
      </c>
      <c r="B141" s="22" t="s">
        <v>292</v>
      </c>
      <c r="C141" s="22" t="s">
        <v>399</v>
      </c>
      <c r="D141" s="22" t="s">
        <v>400</v>
      </c>
      <c r="E141" s="22">
        <v>10489654</v>
      </c>
      <c r="F141" s="22">
        <v>0</v>
      </c>
      <c r="G141" s="22">
        <v>5763959</v>
      </c>
      <c r="H141" s="22">
        <v>4319364</v>
      </c>
      <c r="I141" s="22">
        <v>0</v>
      </c>
      <c r="J141" s="22">
        <v>0</v>
      </c>
      <c r="K141" s="22">
        <v>0</v>
      </c>
      <c r="L141" s="22">
        <v>0</v>
      </c>
      <c r="M141" s="22">
        <v>20572977</v>
      </c>
      <c r="N141" s="22">
        <v>0</v>
      </c>
      <c r="O141" s="22">
        <v>4679966</v>
      </c>
      <c r="P141" s="22">
        <v>665243</v>
      </c>
      <c r="Q141" s="22">
        <v>1172000</v>
      </c>
      <c r="R141" s="22">
        <v>0</v>
      </c>
      <c r="S141" s="22">
        <v>587691</v>
      </c>
      <c r="T141" s="22">
        <v>27677877</v>
      </c>
      <c r="U141" s="22">
        <v>7149876</v>
      </c>
      <c r="V141" s="22">
        <v>0</v>
      </c>
      <c r="W141" s="22">
        <v>1408565</v>
      </c>
      <c r="X141" s="22">
        <v>2514547</v>
      </c>
      <c r="Y141" s="22">
        <v>0</v>
      </c>
      <c r="Z141" s="22">
        <v>0</v>
      </c>
      <c r="AA141" s="22">
        <v>0</v>
      </c>
      <c r="AB141" s="22">
        <v>0</v>
      </c>
      <c r="AC141" s="22">
        <v>11072988</v>
      </c>
      <c r="AD141" s="22">
        <v>2749831</v>
      </c>
      <c r="AE141" s="22">
        <v>313894</v>
      </c>
      <c r="AF141" s="22">
        <v>0</v>
      </c>
      <c r="AG141" s="22">
        <v>0</v>
      </c>
      <c r="AH141" s="22">
        <v>186979</v>
      </c>
      <c r="AI141" s="22">
        <v>14323692</v>
      </c>
      <c r="AJ141" s="22">
        <v>13354185</v>
      </c>
      <c r="AK141" s="22">
        <v>3168141</v>
      </c>
      <c r="AL141" s="22">
        <v>10186044</v>
      </c>
    </row>
    <row r="142" spans="1:38" x14ac:dyDescent="0.25">
      <c r="A142" s="22" t="s">
        <v>120</v>
      </c>
      <c r="B142" s="22" t="s">
        <v>292</v>
      </c>
      <c r="C142" s="22" t="s">
        <v>401</v>
      </c>
      <c r="D142" s="22" t="s">
        <v>402</v>
      </c>
      <c r="E142" s="22">
        <v>3422563</v>
      </c>
      <c r="F142" s="22">
        <v>0</v>
      </c>
      <c r="G142" s="22">
        <v>5238756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8661319</v>
      </c>
      <c r="N142" s="22">
        <v>0</v>
      </c>
      <c r="O142" s="22">
        <v>2416948</v>
      </c>
      <c r="P142" s="22">
        <v>834851</v>
      </c>
      <c r="Q142" s="22">
        <v>199670</v>
      </c>
      <c r="R142" s="22">
        <v>480278</v>
      </c>
      <c r="S142" s="22">
        <v>632816</v>
      </c>
      <c r="T142" s="22">
        <v>13225882</v>
      </c>
      <c r="U142" s="22">
        <v>2602150</v>
      </c>
      <c r="V142" s="22">
        <v>0</v>
      </c>
      <c r="W142" s="22">
        <v>1540387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4142537</v>
      </c>
      <c r="AD142" s="22">
        <v>1434339</v>
      </c>
      <c r="AE142" s="22">
        <v>429912</v>
      </c>
      <c r="AF142" s="22">
        <v>0</v>
      </c>
      <c r="AG142" s="22">
        <v>278268</v>
      </c>
      <c r="AH142" s="22">
        <v>290147</v>
      </c>
      <c r="AI142" s="22">
        <v>6575203</v>
      </c>
      <c r="AJ142" s="22">
        <v>6650679</v>
      </c>
      <c r="AK142" s="22">
        <v>131781</v>
      </c>
      <c r="AL142" s="22">
        <v>6518898</v>
      </c>
    </row>
    <row r="143" spans="1:38" x14ac:dyDescent="0.25">
      <c r="A143" s="22" t="s">
        <v>120</v>
      </c>
      <c r="B143" s="22" t="s">
        <v>292</v>
      </c>
      <c r="C143" s="22" t="s">
        <v>403</v>
      </c>
      <c r="D143" s="22" t="s">
        <v>404</v>
      </c>
      <c r="E143" s="22">
        <v>4853842</v>
      </c>
      <c r="F143" s="22">
        <v>0</v>
      </c>
      <c r="G143" s="22">
        <v>4058929</v>
      </c>
      <c r="H143" s="22">
        <v>4212186</v>
      </c>
      <c r="I143" s="22">
        <v>2229642</v>
      </c>
      <c r="J143" s="22">
        <v>0</v>
      </c>
      <c r="K143" s="22">
        <v>0</v>
      </c>
      <c r="L143" s="22">
        <v>0</v>
      </c>
      <c r="M143" s="22">
        <v>15354599</v>
      </c>
      <c r="N143" s="22">
        <v>0</v>
      </c>
      <c r="O143" s="22">
        <v>7681296</v>
      </c>
      <c r="P143" s="22">
        <v>1110431</v>
      </c>
      <c r="Q143" s="22">
        <v>1562138</v>
      </c>
      <c r="R143" s="22">
        <v>0</v>
      </c>
      <c r="S143" s="22">
        <v>127051</v>
      </c>
      <c r="T143" s="22">
        <v>25835515</v>
      </c>
      <c r="U143" s="22">
        <v>2832196</v>
      </c>
      <c r="V143" s="22">
        <v>0</v>
      </c>
      <c r="W143" s="22">
        <v>901946</v>
      </c>
      <c r="X143" s="22">
        <v>750385</v>
      </c>
      <c r="Y143" s="22">
        <v>416300</v>
      </c>
      <c r="Z143" s="22">
        <v>0</v>
      </c>
      <c r="AA143" s="22">
        <v>0</v>
      </c>
      <c r="AB143" s="22">
        <v>0</v>
      </c>
      <c r="AC143" s="22">
        <v>4900827</v>
      </c>
      <c r="AD143" s="22">
        <v>3491841</v>
      </c>
      <c r="AE143" s="22">
        <v>418206</v>
      </c>
      <c r="AF143" s="22">
        <v>0</v>
      </c>
      <c r="AG143" s="22">
        <v>0</v>
      </c>
      <c r="AH143" s="22">
        <v>98014</v>
      </c>
      <c r="AI143" s="22">
        <v>8908888</v>
      </c>
      <c r="AJ143" s="22">
        <v>16926627</v>
      </c>
      <c r="AK143" s="22">
        <v>1845454</v>
      </c>
      <c r="AL143" s="22">
        <v>15081173</v>
      </c>
    </row>
    <row r="144" spans="1:38" x14ac:dyDescent="0.25">
      <c r="A144" s="22" t="s">
        <v>120</v>
      </c>
      <c r="B144" s="22" t="s">
        <v>292</v>
      </c>
      <c r="C144" s="22" t="s">
        <v>405</v>
      </c>
      <c r="D144" s="22" t="s">
        <v>406</v>
      </c>
      <c r="E144" s="22">
        <v>8209697</v>
      </c>
      <c r="F144" s="22">
        <v>0</v>
      </c>
      <c r="G144" s="22">
        <v>2817140</v>
      </c>
      <c r="H144" s="22">
        <v>3673864</v>
      </c>
      <c r="I144" s="22">
        <v>453709</v>
      </c>
      <c r="J144" s="22">
        <v>0</v>
      </c>
      <c r="K144" s="22">
        <v>0</v>
      </c>
      <c r="L144" s="22">
        <v>573988</v>
      </c>
      <c r="M144" s="22">
        <v>15728398</v>
      </c>
      <c r="N144" s="22">
        <v>8695151</v>
      </c>
      <c r="O144" s="22">
        <v>9583829</v>
      </c>
      <c r="P144" s="22">
        <v>879583</v>
      </c>
      <c r="Q144" s="22">
        <v>402678</v>
      </c>
      <c r="R144" s="22">
        <v>413925</v>
      </c>
      <c r="S144" s="22">
        <v>796310</v>
      </c>
      <c r="T144" s="22">
        <v>36499874</v>
      </c>
      <c r="U144" s="22">
        <v>3954653</v>
      </c>
      <c r="V144" s="22">
        <v>0</v>
      </c>
      <c r="W144" s="22">
        <v>974158</v>
      </c>
      <c r="X144" s="22">
        <v>1284918</v>
      </c>
      <c r="Y144" s="22">
        <v>41934</v>
      </c>
      <c r="Z144" s="22">
        <v>0</v>
      </c>
      <c r="AA144" s="22">
        <v>0</v>
      </c>
      <c r="AB144" s="22">
        <v>221937</v>
      </c>
      <c r="AC144" s="22">
        <v>6477600</v>
      </c>
      <c r="AD144" s="22">
        <v>5695664</v>
      </c>
      <c r="AE144" s="22">
        <v>355833</v>
      </c>
      <c r="AF144" s="22">
        <v>0</v>
      </c>
      <c r="AG144" s="22">
        <v>64516</v>
      </c>
      <c r="AH144" s="22">
        <v>531008</v>
      </c>
      <c r="AI144" s="22">
        <v>13124621</v>
      </c>
      <c r="AJ144" s="22">
        <v>23375253</v>
      </c>
      <c r="AK144" s="22">
        <v>2327140</v>
      </c>
      <c r="AL144" s="22">
        <v>21048113</v>
      </c>
    </row>
    <row r="145" spans="1:38" x14ac:dyDescent="0.25">
      <c r="A145" s="22" t="s">
        <v>120</v>
      </c>
      <c r="B145" s="22" t="s">
        <v>292</v>
      </c>
      <c r="C145" s="22" t="s">
        <v>407</v>
      </c>
      <c r="D145" s="22" t="s">
        <v>408</v>
      </c>
      <c r="E145" s="22">
        <v>6308349</v>
      </c>
      <c r="F145" s="22">
        <v>0</v>
      </c>
      <c r="G145" s="22">
        <v>5405038</v>
      </c>
      <c r="H145" s="22">
        <v>2734564</v>
      </c>
      <c r="I145" s="22">
        <v>0</v>
      </c>
      <c r="J145" s="22">
        <v>0</v>
      </c>
      <c r="K145" s="22">
        <v>0</v>
      </c>
      <c r="L145" s="22">
        <v>0</v>
      </c>
      <c r="M145" s="22">
        <v>14447951</v>
      </c>
      <c r="N145" s="22">
        <v>0</v>
      </c>
      <c r="O145" s="22">
        <v>812966</v>
      </c>
      <c r="P145" s="22">
        <v>621049</v>
      </c>
      <c r="Q145" s="22">
        <v>69851</v>
      </c>
      <c r="R145" s="22">
        <v>16356</v>
      </c>
      <c r="S145" s="22">
        <v>476388</v>
      </c>
      <c r="T145" s="22">
        <v>16444561</v>
      </c>
      <c r="U145" s="22">
        <v>4632455</v>
      </c>
      <c r="V145" s="22">
        <v>0</v>
      </c>
      <c r="W145" s="22">
        <v>2346275</v>
      </c>
      <c r="X145" s="22">
        <v>1308450</v>
      </c>
      <c r="Y145" s="22">
        <v>0</v>
      </c>
      <c r="Z145" s="22">
        <v>0</v>
      </c>
      <c r="AA145" s="22">
        <v>0</v>
      </c>
      <c r="AB145" s="22">
        <v>0</v>
      </c>
      <c r="AC145" s="22">
        <v>8287180</v>
      </c>
      <c r="AD145" s="22">
        <v>307130</v>
      </c>
      <c r="AE145" s="22">
        <v>218033</v>
      </c>
      <c r="AF145" s="22">
        <v>0</v>
      </c>
      <c r="AG145" s="22">
        <v>195</v>
      </c>
      <c r="AH145" s="22">
        <v>70840</v>
      </c>
      <c r="AI145" s="22">
        <v>8883378</v>
      </c>
      <c r="AJ145" s="22">
        <v>7561183</v>
      </c>
      <c r="AK145" s="22">
        <v>1503723</v>
      </c>
      <c r="AL145" s="22">
        <v>6057460</v>
      </c>
    </row>
    <row r="146" spans="1:38" x14ac:dyDescent="0.25">
      <c r="A146" s="22" t="s">
        <v>120</v>
      </c>
      <c r="B146" s="22" t="s">
        <v>292</v>
      </c>
      <c r="C146" s="22" t="s">
        <v>409</v>
      </c>
      <c r="D146" s="22" t="s">
        <v>410</v>
      </c>
      <c r="E146" s="22">
        <v>1877962</v>
      </c>
      <c r="F146" s="22">
        <v>0</v>
      </c>
      <c r="G146" s="22">
        <v>2716826</v>
      </c>
      <c r="H146" s="22">
        <v>992752</v>
      </c>
      <c r="I146" s="22">
        <v>0</v>
      </c>
      <c r="J146" s="22">
        <v>0</v>
      </c>
      <c r="K146" s="22">
        <v>0</v>
      </c>
      <c r="L146" s="22">
        <v>0</v>
      </c>
      <c r="M146" s="22">
        <v>5587540</v>
      </c>
      <c r="N146" s="22">
        <v>162369</v>
      </c>
      <c r="O146" s="22">
        <v>1447440</v>
      </c>
      <c r="P146" s="22">
        <v>623390</v>
      </c>
      <c r="Q146" s="22">
        <v>42077</v>
      </c>
      <c r="R146" s="22">
        <v>224694</v>
      </c>
      <c r="S146" s="22">
        <v>386380</v>
      </c>
      <c r="T146" s="22">
        <v>8473890</v>
      </c>
      <c r="U146" s="22">
        <v>1401710</v>
      </c>
      <c r="V146" s="22">
        <v>0</v>
      </c>
      <c r="W146" s="22">
        <v>935904</v>
      </c>
      <c r="X146" s="22">
        <v>438708</v>
      </c>
      <c r="Y146" s="22">
        <v>0</v>
      </c>
      <c r="Z146" s="22">
        <v>0</v>
      </c>
      <c r="AA146" s="22">
        <v>0</v>
      </c>
      <c r="AB146" s="22">
        <v>0</v>
      </c>
      <c r="AC146" s="22">
        <v>2776322</v>
      </c>
      <c r="AD146" s="22">
        <v>844198</v>
      </c>
      <c r="AE146" s="22">
        <v>212936</v>
      </c>
      <c r="AF146" s="22">
        <v>0</v>
      </c>
      <c r="AG146" s="22">
        <v>138655</v>
      </c>
      <c r="AH146" s="22">
        <v>95535</v>
      </c>
      <c r="AI146" s="22">
        <v>4067646</v>
      </c>
      <c r="AJ146" s="22">
        <v>4406244</v>
      </c>
      <c r="AK146" s="22">
        <v>722634</v>
      </c>
      <c r="AL146" s="22">
        <v>3683610</v>
      </c>
    </row>
    <row r="147" spans="1:38" x14ac:dyDescent="0.25">
      <c r="A147" s="22" t="s">
        <v>120</v>
      </c>
      <c r="B147" s="22" t="s">
        <v>292</v>
      </c>
      <c r="C147" s="22" t="s">
        <v>411</v>
      </c>
      <c r="D147" s="22" t="s">
        <v>412</v>
      </c>
      <c r="E147" s="22">
        <v>4028954</v>
      </c>
      <c r="F147" s="22">
        <v>0</v>
      </c>
      <c r="G147" s="22">
        <v>3364396</v>
      </c>
      <c r="H147" s="22">
        <v>1446728</v>
      </c>
      <c r="I147" s="22">
        <v>0</v>
      </c>
      <c r="J147" s="22">
        <v>0</v>
      </c>
      <c r="K147" s="22">
        <v>0</v>
      </c>
      <c r="L147" s="22">
        <v>0</v>
      </c>
      <c r="M147" s="22">
        <v>8840078</v>
      </c>
      <c r="N147" s="22">
        <v>0</v>
      </c>
      <c r="O147" s="22">
        <v>2371768</v>
      </c>
      <c r="P147" s="22">
        <v>925960</v>
      </c>
      <c r="Q147" s="22">
        <v>369515</v>
      </c>
      <c r="R147" s="22">
        <v>745140</v>
      </c>
      <c r="S147" s="22">
        <v>1072937</v>
      </c>
      <c r="T147" s="22">
        <v>14325398</v>
      </c>
      <c r="U147" s="22">
        <v>3574727</v>
      </c>
      <c r="V147" s="22">
        <v>0</v>
      </c>
      <c r="W147" s="22">
        <v>1688689</v>
      </c>
      <c r="X147" s="22">
        <v>939011</v>
      </c>
      <c r="Y147" s="22">
        <v>0</v>
      </c>
      <c r="Z147" s="22">
        <v>0</v>
      </c>
      <c r="AA147" s="22">
        <v>0</v>
      </c>
      <c r="AB147" s="22">
        <v>0</v>
      </c>
      <c r="AC147" s="22">
        <v>6202427</v>
      </c>
      <c r="AD147" s="22">
        <v>988010</v>
      </c>
      <c r="AE147" s="22">
        <v>816644</v>
      </c>
      <c r="AF147" s="22">
        <v>0</v>
      </c>
      <c r="AG147" s="22">
        <v>433857</v>
      </c>
      <c r="AH147" s="22">
        <v>404293</v>
      </c>
      <c r="AI147" s="22">
        <v>8845231</v>
      </c>
      <c r="AJ147" s="22">
        <v>5480167</v>
      </c>
      <c r="AK147" s="22">
        <v>379761</v>
      </c>
      <c r="AL147" s="22">
        <v>5100406</v>
      </c>
    </row>
    <row r="148" spans="1:38" x14ac:dyDescent="0.25">
      <c r="A148" s="22" t="s">
        <v>120</v>
      </c>
      <c r="B148" s="22" t="s">
        <v>292</v>
      </c>
      <c r="C148" s="22" t="s">
        <v>413</v>
      </c>
      <c r="D148" s="22" t="s">
        <v>414</v>
      </c>
      <c r="E148" s="22">
        <v>6003378</v>
      </c>
      <c r="F148" s="22">
        <v>0</v>
      </c>
      <c r="G148" s="22">
        <v>2988338</v>
      </c>
      <c r="H148" s="22">
        <v>3682789</v>
      </c>
      <c r="I148" s="22">
        <v>772235</v>
      </c>
      <c r="J148" s="22">
        <v>0</v>
      </c>
      <c r="K148" s="22">
        <v>0</v>
      </c>
      <c r="L148" s="22">
        <v>0</v>
      </c>
      <c r="M148" s="22">
        <v>13446740</v>
      </c>
      <c r="N148" s="22">
        <v>0</v>
      </c>
      <c r="O148" s="22">
        <v>2648483</v>
      </c>
      <c r="P148" s="22">
        <v>1280138</v>
      </c>
      <c r="Q148" s="22">
        <v>955818</v>
      </c>
      <c r="R148" s="22">
        <v>783962</v>
      </c>
      <c r="S148" s="22">
        <v>1174972</v>
      </c>
      <c r="T148" s="22">
        <v>20290113</v>
      </c>
      <c r="U148" s="22">
        <v>2973261</v>
      </c>
      <c r="V148" s="22">
        <v>0</v>
      </c>
      <c r="W148" s="22">
        <v>917062</v>
      </c>
      <c r="X148" s="22">
        <v>789092</v>
      </c>
      <c r="Y148" s="22">
        <v>136994</v>
      </c>
      <c r="Z148" s="22">
        <v>0</v>
      </c>
      <c r="AA148" s="22">
        <v>0</v>
      </c>
      <c r="AB148" s="22">
        <v>0</v>
      </c>
      <c r="AC148" s="22">
        <v>4816409</v>
      </c>
      <c r="AD148" s="22">
        <v>1299044</v>
      </c>
      <c r="AE148" s="22">
        <v>447633</v>
      </c>
      <c r="AF148" s="22">
        <v>0</v>
      </c>
      <c r="AG148" s="22">
        <v>598255</v>
      </c>
      <c r="AH148" s="22">
        <v>991652</v>
      </c>
      <c r="AI148" s="22">
        <v>8152993</v>
      </c>
      <c r="AJ148" s="22">
        <v>12137120</v>
      </c>
      <c r="AK148" s="22">
        <v>440000</v>
      </c>
      <c r="AL148" s="22">
        <v>11697120</v>
      </c>
    </row>
    <row r="149" spans="1:38" x14ac:dyDescent="0.25">
      <c r="A149" s="22" t="s">
        <v>120</v>
      </c>
      <c r="B149" s="22" t="s">
        <v>292</v>
      </c>
      <c r="C149" s="22" t="s">
        <v>415</v>
      </c>
      <c r="D149" s="22" t="s">
        <v>416</v>
      </c>
      <c r="E149" s="22">
        <v>54374332</v>
      </c>
      <c r="F149" s="22">
        <v>0</v>
      </c>
      <c r="G149" s="22">
        <v>23905718</v>
      </c>
      <c r="H149" s="22">
        <v>20027548</v>
      </c>
      <c r="I149" s="22">
        <v>31590936</v>
      </c>
      <c r="J149" s="22">
        <v>0</v>
      </c>
      <c r="K149" s="22">
        <v>0</v>
      </c>
      <c r="L149" s="22">
        <v>0</v>
      </c>
      <c r="M149" s="22">
        <v>129898534</v>
      </c>
      <c r="N149" s="22">
        <v>0</v>
      </c>
      <c r="O149" s="22">
        <v>7146594</v>
      </c>
      <c r="P149" s="22">
        <v>3339005</v>
      </c>
      <c r="Q149" s="22">
        <v>8251516</v>
      </c>
      <c r="R149" s="22">
        <v>2610038</v>
      </c>
      <c r="S149" s="22">
        <v>404245</v>
      </c>
      <c r="T149" s="22">
        <v>151649932</v>
      </c>
      <c r="U149" s="22">
        <v>19077973</v>
      </c>
      <c r="V149" s="22">
        <v>0</v>
      </c>
      <c r="W149" s="22">
        <v>6031475</v>
      </c>
      <c r="X149" s="22">
        <v>6290014</v>
      </c>
      <c r="Y149" s="22">
        <v>11559376</v>
      </c>
      <c r="Z149" s="22">
        <v>0</v>
      </c>
      <c r="AA149" s="22">
        <v>0</v>
      </c>
      <c r="AB149" s="22">
        <v>0</v>
      </c>
      <c r="AC149" s="22">
        <v>42958838</v>
      </c>
      <c r="AD149" s="22">
        <v>3525027</v>
      </c>
      <c r="AE149" s="22">
        <v>1537414</v>
      </c>
      <c r="AF149" s="22">
        <v>0</v>
      </c>
      <c r="AG149" s="22">
        <v>1003773</v>
      </c>
      <c r="AH149" s="22">
        <v>164166</v>
      </c>
      <c r="AI149" s="22">
        <v>49189218</v>
      </c>
      <c r="AJ149" s="22">
        <v>102460714</v>
      </c>
      <c r="AK149" s="22">
        <v>996671</v>
      </c>
      <c r="AL149" s="22">
        <v>101464043</v>
      </c>
    </row>
    <row r="150" spans="1:38" x14ac:dyDescent="0.25">
      <c r="A150" s="22" t="s">
        <v>120</v>
      </c>
      <c r="B150" s="22" t="s">
        <v>292</v>
      </c>
      <c r="C150" s="22" t="s">
        <v>417</v>
      </c>
      <c r="D150" s="22" t="s">
        <v>418</v>
      </c>
      <c r="E150" s="22">
        <v>3156009</v>
      </c>
      <c r="F150" s="22">
        <v>0</v>
      </c>
      <c r="G150" s="22">
        <v>2470137</v>
      </c>
      <c r="H150" s="22">
        <v>1841004</v>
      </c>
      <c r="I150" s="22">
        <v>230370</v>
      </c>
      <c r="J150" s="22">
        <v>0</v>
      </c>
      <c r="K150" s="22">
        <v>0</v>
      </c>
      <c r="L150" s="22">
        <v>0</v>
      </c>
      <c r="M150" s="22">
        <v>7697520</v>
      </c>
      <c r="N150" s="22">
        <v>4921102</v>
      </c>
      <c r="O150" s="22">
        <v>1197547</v>
      </c>
      <c r="P150" s="22">
        <v>196838</v>
      </c>
      <c r="Q150" s="22">
        <v>52577</v>
      </c>
      <c r="R150" s="22">
        <v>322500</v>
      </c>
      <c r="S150" s="22">
        <v>232364</v>
      </c>
      <c r="T150" s="22">
        <v>14620448</v>
      </c>
      <c r="U150" s="22">
        <v>777142</v>
      </c>
      <c r="V150" s="22">
        <v>0</v>
      </c>
      <c r="W150" s="22">
        <v>600537</v>
      </c>
      <c r="X150" s="22">
        <v>394137</v>
      </c>
      <c r="Y150" s="22">
        <v>20125</v>
      </c>
      <c r="Z150" s="22">
        <v>0</v>
      </c>
      <c r="AA150" s="22">
        <v>0</v>
      </c>
      <c r="AB150" s="22">
        <v>0</v>
      </c>
      <c r="AC150" s="22">
        <v>1791941</v>
      </c>
      <c r="AD150" s="22">
        <v>411816</v>
      </c>
      <c r="AE150" s="22">
        <v>98084</v>
      </c>
      <c r="AF150" s="22">
        <v>0</v>
      </c>
      <c r="AG150" s="22">
        <v>26391</v>
      </c>
      <c r="AH150" s="22">
        <v>65222</v>
      </c>
      <c r="AI150" s="22">
        <v>2393454</v>
      </c>
      <c r="AJ150" s="22">
        <v>12226994</v>
      </c>
      <c r="AK150" s="22">
        <v>1626355</v>
      </c>
      <c r="AL150" s="22">
        <v>10600639</v>
      </c>
    </row>
    <row r="151" spans="1:38" x14ac:dyDescent="0.25">
      <c r="A151" s="22" t="s">
        <v>120</v>
      </c>
      <c r="B151" s="22" t="s">
        <v>292</v>
      </c>
      <c r="C151" s="22" t="s">
        <v>419</v>
      </c>
      <c r="D151" s="22" t="s">
        <v>420</v>
      </c>
      <c r="E151" s="22">
        <v>6806631</v>
      </c>
      <c r="F151" s="22">
        <v>0</v>
      </c>
      <c r="G151" s="22">
        <v>11147004</v>
      </c>
      <c r="H151" s="22">
        <v>7769391</v>
      </c>
      <c r="I151" s="22">
        <v>0</v>
      </c>
      <c r="J151" s="22">
        <v>0</v>
      </c>
      <c r="K151" s="22">
        <v>0</v>
      </c>
      <c r="L151" s="22">
        <v>0</v>
      </c>
      <c r="M151" s="22">
        <v>25723026</v>
      </c>
      <c r="N151" s="22">
        <v>0</v>
      </c>
      <c r="O151" s="22">
        <v>3863159</v>
      </c>
      <c r="P151" s="22">
        <v>1838100</v>
      </c>
      <c r="Q151" s="22">
        <v>583872</v>
      </c>
      <c r="R151" s="22">
        <v>17682</v>
      </c>
      <c r="S151" s="22">
        <v>1007327</v>
      </c>
      <c r="T151" s="22">
        <v>33033166</v>
      </c>
      <c r="U151" s="22">
        <v>4432598</v>
      </c>
      <c r="V151" s="22">
        <v>0</v>
      </c>
      <c r="W151" s="22">
        <v>2339473</v>
      </c>
      <c r="X151" s="22">
        <v>2403855</v>
      </c>
      <c r="Y151" s="22">
        <v>0</v>
      </c>
      <c r="Z151" s="22">
        <v>0</v>
      </c>
      <c r="AA151" s="22">
        <v>0</v>
      </c>
      <c r="AB151" s="22">
        <v>0</v>
      </c>
      <c r="AC151" s="22">
        <v>9175926</v>
      </c>
      <c r="AD151" s="22">
        <v>1950199</v>
      </c>
      <c r="AE151" s="22">
        <v>1161244</v>
      </c>
      <c r="AF151" s="22">
        <v>0</v>
      </c>
      <c r="AG151" s="22">
        <v>15564</v>
      </c>
      <c r="AH151" s="22">
        <v>885010</v>
      </c>
      <c r="AI151" s="22">
        <v>13187943</v>
      </c>
      <c r="AJ151" s="22">
        <v>19845223</v>
      </c>
      <c r="AK151" s="22">
        <v>3252854</v>
      </c>
      <c r="AL151" s="22">
        <v>16592369</v>
      </c>
    </row>
    <row r="152" spans="1:38" x14ac:dyDescent="0.25">
      <c r="A152" s="22" t="s">
        <v>120</v>
      </c>
      <c r="B152" s="22" t="s">
        <v>292</v>
      </c>
      <c r="C152" s="22" t="s">
        <v>421</v>
      </c>
      <c r="D152" s="22" t="s">
        <v>422</v>
      </c>
      <c r="E152" s="22">
        <v>74246186</v>
      </c>
      <c r="F152" s="22">
        <v>0</v>
      </c>
      <c r="G152" s="22">
        <v>21315650</v>
      </c>
      <c r="H152" s="22">
        <v>27438375</v>
      </c>
      <c r="I152" s="22">
        <v>34054924</v>
      </c>
      <c r="J152" s="22">
        <v>0</v>
      </c>
      <c r="K152" s="22">
        <v>0</v>
      </c>
      <c r="L152" s="22">
        <v>0</v>
      </c>
      <c r="M152" s="22">
        <v>157055135</v>
      </c>
      <c r="N152" s="22">
        <v>18880718</v>
      </c>
      <c r="O152" s="22">
        <v>53682050</v>
      </c>
      <c r="P152" s="22">
        <v>15812977</v>
      </c>
      <c r="Q152" s="22">
        <v>25046858</v>
      </c>
      <c r="R152" s="22">
        <v>16383367</v>
      </c>
      <c r="S152" s="22">
        <v>3466238</v>
      </c>
      <c r="T152" s="22">
        <v>290327343</v>
      </c>
      <c r="U152" s="22">
        <v>17345270</v>
      </c>
      <c r="V152" s="22">
        <v>0</v>
      </c>
      <c r="W152" s="22">
        <v>3910315</v>
      </c>
      <c r="X152" s="22">
        <v>3458192</v>
      </c>
      <c r="Y152" s="22">
        <v>5029977</v>
      </c>
      <c r="Z152" s="22">
        <v>0</v>
      </c>
      <c r="AA152" s="22">
        <v>0</v>
      </c>
      <c r="AB152" s="22">
        <v>0</v>
      </c>
      <c r="AC152" s="22">
        <v>29743754</v>
      </c>
      <c r="AD152" s="22">
        <v>7093896</v>
      </c>
      <c r="AE152" s="22">
        <v>5121237</v>
      </c>
      <c r="AF152" s="22">
        <v>0</v>
      </c>
      <c r="AG152" s="22">
        <v>3726538</v>
      </c>
      <c r="AH152" s="22">
        <v>1661093</v>
      </c>
      <c r="AI152" s="22">
        <v>47346518</v>
      </c>
      <c r="AJ152" s="22">
        <v>242980825</v>
      </c>
      <c r="AK152" s="22">
        <v>27716853</v>
      </c>
      <c r="AL152" s="22">
        <v>215263972</v>
      </c>
    </row>
    <row r="153" spans="1:38" x14ac:dyDescent="0.25">
      <c r="A153" s="22" t="s">
        <v>120</v>
      </c>
      <c r="B153" s="22" t="s">
        <v>292</v>
      </c>
      <c r="C153" s="22" t="s">
        <v>423</v>
      </c>
      <c r="D153" s="22" t="s">
        <v>424</v>
      </c>
      <c r="E153" s="22">
        <v>24317520</v>
      </c>
      <c r="F153" s="22">
        <v>0</v>
      </c>
      <c r="G153" s="22">
        <v>17018545</v>
      </c>
      <c r="H153" s="22">
        <v>19476675</v>
      </c>
      <c r="I153" s="22">
        <v>5777644</v>
      </c>
      <c r="J153" s="22">
        <v>0</v>
      </c>
      <c r="K153" s="22">
        <v>0</v>
      </c>
      <c r="L153" s="22">
        <v>0</v>
      </c>
      <c r="M153" s="22">
        <v>66590384</v>
      </c>
      <c r="N153" s="22">
        <v>607616</v>
      </c>
      <c r="O153" s="22">
        <v>14438864</v>
      </c>
      <c r="P153" s="22">
        <v>2028242</v>
      </c>
      <c r="Q153" s="22">
        <v>2993792</v>
      </c>
      <c r="R153" s="22">
        <v>496632</v>
      </c>
      <c r="S153" s="22">
        <v>2112980</v>
      </c>
      <c r="T153" s="22">
        <v>89268510</v>
      </c>
      <c r="U153" s="22">
        <v>15616122</v>
      </c>
      <c r="V153" s="22">
        <v>0</v>
      </c>
      <c r="W153" s="22">
        <v>6122885</v>
      </c>
      <c r="X153" s="22">
        <v>8735428</v>
      </c>
      <c r="Y153" s="22">
        <v>1938273</v>
      </c>
      <c r="Z153" s="22">
        <v>0</v>
      </c>
      <c r="AA153" s="22">
        <v>0</v>
      </c>
      <c r="AB153" s="22">
        <v>0</v>
      </c>
      <c r="AC153" s="22">
        <v>32412708</v>
      </c>
      <c r="AD153" s="22">
        <v>5859096</v>
      </c>
      <c r="AE153" s="22">
        <v>558029</v>
      </c>
      <c r="AF153" s="22">
        <v>0</v>
      </c>
      <c r="AG153" s="22">
        <v>134793</v>
      </c>
      <c r="AH153" s="22">
        <v>905130</v>
      </c>
      <c r="AI153" s="22">
        <v>39869756</v>
      </c>
      <c r="AJ153" s="22">
        <v>49398754</v>
      </c>
      <c r="AK153" s="22">
        <v>5240675</v>
      </c>
      <c r="AL153" s="22">
        <v>44158079</v>
      </c>
    </row>
    <row r="154" spans="1:38" x14ac:dyDescent="0.25">
      <c r="A154" s="22" t="s">
        <v>120</v>
      </c>
      <c r="B154" s="22" t="s">
        <v>292</v>
      </c>
      <c r="C154" s="22" t="s">
        <v>425</v>
      </c>
      <c r="D154" s="22" t="s">
        <v>426</v>
      </c>
      <c r="E154" s="22">
        <v>1820788</v>
      </c>
      <c r="F154" s="22">
        <v>0</v>
      </c>
      <c r="G154" s="22">
        <v>6578100</v>
      </c>
      <c r="H154" s="22">
        <v>1497124</v>
      </c>
      <c r="I154" s="22">
        <v>110118</v>
      </c>
      <c r="J154" s="22">
        <v>0</v>
      </c>
      <c r="K154" s="22">
        <v>0</v>
      </c>
      <c r="L154" s="22">
        <v>0</v>
      </c>
      <c r="M154" s="22">
        <v>10006130</v>
      </c>
      <c r="N154" s="22">
        <v>0</v>
      </c>
      <c r="O154" s="22">
        <v>1191235</v>
      </c>
      <c r="P154" s="22">
        <v>253698</v>
      </c>
      <c r="Q154" s="22">
        <v>228356</v>
      </c>
      <c r="R154" s="22">
        <v>0</v>
      </c>
      <c r="S154" s="22">
        <v>131674</v>
      </c>
      <c r="T154" s="22">
        <v>11811093</v>
      </c>
      <c r="U154" s="22">
        <v>1707619</v>
      </c>
      <c r="V154" s="22">
        <v>0</v>
      </c>
      <c r="W154" s="22">
        <v>1581534</v>
      </c>
      <c r="X154" s="22">
        <v>358929</v>
      </c>
      <c r="Y154" s="22">
        <v>45515</v>
      </c>
      <c r="Z154" s="22">
        <v>0</v>
      </c>
      <c r="AA154" s="22">
        <v>0</v>
      </c>
      <c r="AB154" s="22">
        <v>0</v>
      </c>
      <c r="AC154" s="22">
        <v>3693597</v>
      </c>
      <c r="AD154" s="22">
        <v>703528</v>
      </c>
      <c r="AE154" s="22">
        <v>108488</v>
      </c>
      <c r="AF154" s="22">
        <v>0</v>
      </c>
      <c r="AG154" s="22">
        <v>0</v>
      </c>
      <c r="AH154" s="22">
        <v>45950</v>
      </c>
      <c r="AI154" s="22">
        <v>4551563</v>
      </c>
      <c r="AJ154" s="22">
        <v>7259530</v>
      </c>
      <c r="AK154" s="22">
        <v>2206912</v>
      </c>
      <c r="AL154" s="22">
        <v>5052618</v>
      </c>
    </row>
    <row r="155" spans="1:38" x14ac:dyDescent="0.25">
      <c r="A155" s="22" t="s">
        <v>120</v>
      </c>
      <c r="B155" s="22" t="s">
        <v>292</v>
      </c>
      <c r="C155" s="22" t="s">
        <v>427</v>
      </c>
      <c r="D155" s="22" t="s">
        <v>428</v>
      </c>
      <c r="E155" s="22">
        <v>6130164</v>
      </c>
      <c r="F155" s="22">
        <v>0</v>
      </c>
      <c r="G155" s="22">
        <v>11411563</v>
      </c>
      <c r="H155" s="22">
        <v>1649178</v>
      </c>
      <c r="I155" s="22">
        <v>0</v>
      </c>
      <c r="J155" s="22">
        <v>0</v>
      </c>
      <c r="K155" s="22">
        <v>0</v>
      </c>
      <c r="L155" s="22">
        <v>0</v>
      </c>
      <c r="M155" s="22">
        <v>19190905</v>
      </c>
      <c r="N155" s="22">
        <v>0</v>
      </c>
      <c r="O155" s="22">
        <v>9040091</v>
      </c>
      <c r="P155" s="22">
        <v>472857</v>
      </c>
      <c r="Q155" s="22">
        <v>671779</v>
      </c>
      <c r="R155" s="22">
        <v>789981</v>
      </c>
      <c r="S155" s="22">
        <v>327679</v>
      </c>
      <c r="T155" s="22">
        <v>30493292</v>
      </c>
      <c r="U155" s="22">
        <v>5373871</v>
      </c>
      <c r="V155" s="22">
        <v>0</v>
      </c>
      <c r="W155" s="22">
        <v>1207726</v>
      </c>
      <c r="X155" s="22">
        <v>633101</v>
      </c>
      <c r="Y155" s="22">
        <v>0</v>
      </c>
      <c r="Z155" s="22">
        <v>0</v>
      </c>
      <c r="AA155" s="22">
        <v>0</v>
      </c>
      <c r="AB155" s="22">
        <v>0</v>
      </c>
      <c r="AC155" s="22">
        <v>7214698</v>
      </c>
      <c r="AD155" s="22">
        <v>1718100</v>
      </c>
      <c r="AE155" s="22">
        <v>286841</v>
      </c>
      <c r="AF155" s="22">
        <v>0</v>
      </c>
      <c r="AG155" s="22">
        <v>483401</v>
      </c>
      <c r="AH155" s="22">
        <v>232479</v>
      </c>
      <c r="AI155" s="22">
        <v>9935519</v>
      </c>
      <c r="AJ155" s="22">
        <v>20557773</v>
      </c>
      <c r="AK155" s="22">
        <v>418171</v>
      </c>
      <c r="AL155" s="22">
        <v>20139602</v>
      </c>
    </row>
    <row r="156" spans="1:38" x14ac:dyDescent="0.25">
      <c r="A156" s="22" t="s">
        <v>120</v>
      </c>
      <c r="B156" s="22" t="s">
        <v>292</v>
      </c>
      <c r="C156" s="22" t="s">
        <v>429</v>
      </c>
      <c r="D156" s="22" t="s">
        <v>430</v>
      </c>
      <c r="E156" s="22">
        <v>32334753</v>
      </c>
      <c r="F156" s="22">
        <v>0</v>
      </c>
      <c r="G156" s="22">
        <v>8758489</v>
      </c>
      <c r="H156" s="22">
        <v>15559522</v>
      </c>
      <c r="I156" s="22">
        <v>0</v>
      </c>
      <c r="J156" s="22">
        <v>0</v>
      </c>
      <c r="K156" s="22">
        <v>0</v>
      </c>
      <c r="L156" s="22">
        <v>0</v>
      </c>
      <c r="M156" s="22">
        <v>56652764</v>
      </c>
      <c r="N156" s="22">
        <v>0</v>
      </c>
      <c r="O156" s="22">
        <v>23310886</v>
      </c>
      <c r="P156" s="22">
        <v>7671364</v>
      </c>
      <c r="Q156" s="22">
        <v>3791450</v>
      </c>
      <c r="R156" s="22">
        <v>0</v>
      </c>
      <c r="S156" s="22">
        <v>2346610</v>
      </c>
      <c r="T156" s="22">
        <v>93773074</v>
      </c>
      <c r="U156" s="22">
        <v>11284659</v>
      </c>
      <c r="V156" s="22">
        <v>0</v>
      </c>
      <c r="W156" s="22">
        <v>4942153</v>
      </c>
      <c r="X156" s="22">
        <v>8503973</v>
      </c>
      <c r="Y156" s="22">
        <v>0</v>
      </c>
      <c r="Z156" s="22">
        <v>0</v>
      </c>
      <c r="AA156" s="22">
        <v>0</v>
      </c>
      <c r="AB156" s="22">
        <v>0</v>
      </c>
      <c r="AC156" s="22">
        <v>24730785</v>
      </c>
      <c r="AD156" s="22">
        <v>11108407</v>
      </c>
      <c r="AE156" s="22">
        <v>5762425</v>
      </c>
      <c r="AF156" s="22">
        <v>0</v>
      </c>
      <c r="AG156" s="22">
        <v>0</v>
      </c>
      <c r="AH156" s="22">
        <v>998971</v>
      </c>
      <c r="AI156" s="22">
        <v>42600588</v>
      </c>
      <c r="AJ156" s="22">
        <v>51172486</v>
      </c>
      <c r="AK156" s="22">
        <v>2554021</v>
      </c>
      <c r="AL156" s="22">
        <v>48618465</v>
      </c>
    </row>
    <row r="157" spans="1:38" x14ac:dyDescent="0.25">
      <c r="A157" s="22" t="s">
        <v>120</v>
      </c>
      <c r="B157" s="22" t="s">
        <v>292</v>
      </c>
      <c r="C157" s="22" t="s">
        <v>431</v>
      </c>
      <c r="D157" s="22" t="s">
        <v>432</v>
      </c>
      <c r="E157" s="22">
        <v>4438089</v>
      </c>
      <c r="F157" s="22">
        <v>0</v>
      </c>
      <c r="G157" s="22">
        <v>2851952</v>
      </c>
      <c r="H157" s="22">
        <v>2105220</v>
      </c>
      <c r="I157" s="22">
        <v>1853148</v>
      </c>
      <c r="J157" s="22">
        <v>0</v>
      </c>
      <c r="K157" s="22">
        <v>0</v>
      </c>
      <c r="L157" s="22">
        <v>0</v>
      </c>
      <c r="M157" s="22">
        <v>11248409</v>
      </c>
      <c r="N157" s="22">
        <v>0</v>
      </c>
      <c r="O157" s="22">
        <v>10285954</v>
      </c>
      <c r="P157" s="22">
        <v>921300</v>
      </c>
      <c r="Q157" s="22">
        <v>1442930</v>
      </c>
      <c r="R157" s="22">
        <v>758052</v>
      </c>
      <c r="S157" s="22">
        <v>394762</v>
      </c>
      <c r="T157" s="22">
        <v>25051407</v>
      </c>
      <c r="U157" s="22">
        <v>2531281</v>
      </c>
      <c r="V157" s="22">
        <v>0</v>
      </c>
      <c r="W157" s="22">
        <v>816665</v>
      </c>
      <c r="X157" s="22">
        <v>358267</v>
      </c>
      <c r="Y157" s="22">
        <v>112551</v>
      </c>
      <c r="Z157" s="22">
        <v>0</v>
      </c>
      <c r="AA157" s="22">
        <v>0</v>
      </c>
      <c r="AB157" s="22">
        <v>0</v>
      </c>
      <c r="AC157" s="22">
        <v>3818764</v>
      </c>
      <c r="AD157" s="22">
        <v>289233</v>
      </c>
      <c r="AE157" s="22">
        <v>213597</v>
      </c>
      <c r="AF157" s="22">
        <v>0</v>
      </c>
      <c r="AG157" s="22">
        <v>47907</v>
      </c>
      <c r="AH157" s="22">
        <v>150667</v>
      </c>
      <c r="AI157" s="22">
        <v>4520168</v>
      </c>
      <c r="AJ157" s="22">
        <v>20531239</v>
      </c>
      <c r="AK157" s="22">
        <v>0</v>
      </c>
      <c r="AL157" s="22">
        <v>20531239</v>
      </c>
    </row>
    <row r="158" spans="1:38" x14ac:dyDescent="0.25">
      <c r="A158" s="22" t="s">
        <v>120</v>
      </c>
      <c r="B158" s="22" t="s">
        <v>292</v>
      </c>
      <c r="C158" s="22" t="s">
        <v>433</v>
      </c>
      <c r="D158" s="22" t="s">
        <v>434</v>
      </c>
      <c r="E158" s="22">
        <v>7197990</v>
      </c>
      <c r="F158" s="22">
        <v>0</v>
      </c>
      <c r="G158" s="22">
        <v>2605479</v>
      </c>
      <c r="H158" s="22">
        <v>2396092</v>
      </c>
      <c r="I158" s="22">
        <v>669888</v>
      </c>
      <c r="J158" s="22">
        <v>0</v>
      </c>
      <c r="K158" s="22">
        <v>0</v>
      </c>
      <c r="L158" s="22">
        <v>0</v>
      </c>
      <c r="M158" s="22">
        <v>12869449</v>
      </c>
      <c r="N158" s="22">
        <v>0</v>
      </c>
      <c r="O158" s="22">
        <v>10581159</v>
      </c>
      <c r="P158" s="22">
        <v>391608</v>
      </c>
      <c r="Q158" s="22">
        <v>281922</v>
      </c>
      <c r="R158" s="22">
        <v>457940</v>
      </c>
      <c r="S158" s="22">
        <v>569801</v>
      </c>
      <c r="T158" s="22">
        <v>25151879</v>
      </c>
      <c r="U158" s="22">
        <v>4416511</v>
      </c>
      <c r="V158" s="22">
        <v>0</v>
      </c>
      <c r="W158" s="22">
        <v>735093</v>
      </c>
      <c r="X158" s="22">
        <v>698006</v>
      </c>
      <c r="Y158" s="22">
        <v>309187</v>
      </c>
      <c r="Z158" s="22">
        <v>0</v>
      </c>
      <c r="AA158" s="22">
        <v>0</v>
      </c>
      <c r="AB158" s="22">
        <v>0</v>
      </c>
      <c r="AC158" s="22">
        <v>6158797</v>
      </c>
      <c r="AD158" s="22">
        <v>3071735</v>
      </c>
      <c r="AE158" s="22">
        <v>91391</v>
      </c>
      <c r="AF158" s="22">
        <v>0</v>
      </c>
      <c r="AG158" s="22">
        <v>56670</v>
      </c>
      <c r="AH158" s="22">
        <v>293882</v>
      </c>
      <c r="AI158" s="22">
        <v>9672475</v>
      </c>
      <c r="AJ158" s="22">
        <v>15479404</v>
      </c>
      <c r="AK158" s="22">
        <v>1967938</v>
      </c>
      <c r="AL158" s="22">
        <v>13511466</v>
      </c>
    </row>
    <row r="159" spans="1:38" x14ac:dyDescent="0.25">
      <c r="A159" s="22" t="s">
        <v>120</v>
      </c>
      <c r="B159" s="22" t="s">
        <v>292</v>
      </c>
      <c r="C159" s="22" t="s">
        <v>435</v>
      </c>
      <c r="D159" s="22" t="s">
        <v>436</v>
      </c>
      <c r="E159" s="22">
        <v>7152572</v>
      </c>
      <c r="F159" s="22">
        <v>0</v>
      </c>
      <c r="G159" s="22">
        <v>13059996</v>
      </c>
      <c r="H159" s="22">
        <v>6256970</v>
      </c>
      <c r="I159" s="22">
        <v>1444395</v>
      </c>
      <c r="J159" s="22">
        <v>0</v>
      </c>
      <c r="K159" s="22">
        <v>0</v>
      </c>
      <c r="L159" s="22">
        <v>0</v>
      </c>
      <c r="M159" s="22">
        <v>27913933</v>
      </c>
      <c r="N159" s="22">
        <v>0</v>
      </c>
      <c r="O159" s="22">
        <v>11508126</v>
      </c>
      <c r="P159" s="22">
        <v>1270613</v>
      </c>
      <c r="Q159" s="22">
        <v>3600440</v>
      </c>
      <c r="R159" s="22">
        <v>2576210</v>
      </c>
      <c r="S159" s="22">
        <v>805361</v>
      </c>
      <c r="T159" s="22">
        <v>47674683</v>
      </c>
      <c r="U159" s="22">
        <v>4510920</v>
      </c>
      <c r="V159" s="22">
        <v>0</v>
      </c>
      <c r="W159" s="22">
        <v>4681322</v>
      </c>
      <c r="X159" s="22">
        <v>2194729</v>
      </c>
      <c r="Y159" s="22">
        <v>422818</v>
      </c>
      <c r="Z159" s="22">
        <v>0</v>
      </c>
      <c r="AA159" s="22">
        <v>0</v>
      </c>
      <c r="AB159" s="22">
        <v>0</v>
      </c>
      <c r="AC159" s="22">
        <v>11809789</v>
      </c>
      <c r="AD159" s="22">
        <v>6315504</v>
      </c>
      <c r="AE159" s="22">
        <v>759191</v>
      </c>
      <c r="AF159" s="22">
        <v>0</v>
      </c>
      <c r="AG159" s="22">
        <v>819195</v>
      </c>
      <c r="AH159" s="22">
        <v>362497</v>
      </c>
      <c r="AI159" s="22">
        <v>20066176</v>
      </c>
      <c r="AJ159" s="22">
        <v>27608507</v>
      </c>
      <c r="AK159" s="22">
        <v>4103060</v>
      </c>
      <c r="AL159" s="22">
        <v>23505447</v>
      </c>
    </row>
    <row r="160" spans="1:38" x14ac:dyDescent="0.25">
      <c r="A160" s="22" t="s">
        <v>120</v>
      </c>
      <c r="B160" s="22" t="s">
        <v>292</v>
      </c>
      <c r="C160" s="22" t="s">
        <v>437</v>
      </c>
      <c r="D160" s="22" t="s">
        <v>438</v>
      </c>
      <c r="E160" s="22">
        <v>28247928</v>
      </c>
      <c r="F160" s="22">
        <v>0</v>
      </c>
      <c r="G160" s="22">
        <v>12825802</v>
      </c>
      <c r="H160" s="22">
        <v>6943446</v>
      </c>
      <c r="I160" s="22">
        <v>1156726</v>
      </c>
      <c r="J160" s="22">
        <v>0</v>
      </c>
      <c r="K160" s="22">
        <v>2984539</v>
      </c>
      <c r="L160" s="22">
        <v>0</v>
      </c>
      <c r="M160" s="22">
        <v>52158441</v>
      </c>
      <c r="N160" s="22">
        <v>4316356</v>
      </c>
      <c r="O160" s="22">
        <v>10538404</v>
      </c>
      <c r="P160" s="22">
        <v>3890002</v>
      </c>
      <c r="Q160" s="22">
        <v>5573727</v>
      </c>
      <c r="R160" s="22">
        <v>0</v>
      </c>
      <c r="S160" s="22">
        <v>1816620</v>
      </c>
      <c r="T160" s="22">
        <v>78293550</v>
      </c>
      <c r="U160" s="22">
        <v>21581722</v>
      </c>
      <c r="V160" s="22">
        <v>0</v>
      </c>
      <c r="W160" s="22">
        <v>4292171</v>
      </c>
      <c r="X160" s="22">
        <v>2546702</v>
      </c>
      <c r="Y160" s="22">
        <v>439762</v>
      </c>
      <c r="Z160" s="22">
        <v>0</v>
      </c>
      <c r="AA160" s="22">
        <v>1846413</v>
      </c>
      <c r="AB160" s="22">
        <v>0</v>
      </c>
      <c r="AC160" s="22">
        <v>30706770</v>
      </c>
      <c r="AD160" s="22">
        <v>6444366</v>
      </c>
      <c r="AE160" s="22">
        <v>2108128</v>
      </c>
      <c r="AF160" s="22">
        <v>0</v>
      </c>
      <c r="AG160" s="22">
        <v>0</v>
      </c>
      <c r="AH160" s="22">
        <v>839653</v>
      </c>
      <c r="AI160" s="22">
        <v>40098917</v>
      </c>
      <c r="AJ160" s="22">
        <v>38194633</v>
      </c>
      <c r="AK160" s="22">
        <v>4858952</v>
      </c>
      <c r="AL160" s="22">
        <v>33335681</v>
      </c>
    </row>
    <row r="161" spans="1:38" x14ac:dyDescent="0.25">
      <c r="A161" s="22" t="s">
        <v>120</v>
      </c>
      <c r="B161" s="22" t="s">
        <v>292</v>
      </c>
      <c r="C161" s="22" t="s">
        <v>439</v>
      </c>
      <c r="D161" s="22" t="s">
        <v>440</v>
      </c>
      <c r="E161" s="22">
        <v>10874529</v>
      </c>
      <c r="F161" s="22">
        <v>0</v>
      </c>
      <c r="G161" s="22">
        <v>7114351</v>
      </c>
      <c r="H161" s="22">
        <v>4195681</v>
      </c>
      <c r="I161" s="22">
        <v>2203560</v>
      </c>
      <c r="J161" s="22">
        <v>0</v>
      </c>
      <c r="K161" s="22">
        <v>0</v>
      </c>
      <c r="L161" s="22">
        <v>0</v>
      </c>
      <c r="M161" s="22">
        <v>24388121</v>
      </c>
      <c r="N161" s="22">
        <v>10539445</v>
      </c>
      <c r="O161" s="22">
        <v>3344062</v>
      </c>
      <c r="P161" s="22">
        <v>1622098</v>
      </c>
      <c r="Q161" s="22">
        <v>435213</v>
      </c>
      <c r="R161" s="22">
        <v>997617</v>
      </c>
      <c r="S161" s="22">
        <v>990618</v>
      </c>
      <c r="T161" s="22">
        <v>42317174</v>
      </c>
      <c r="U161" s="22">
        <v>6197793</v>
      </c>
      <c r="V161" s="22">
        <v>0</v>
      </c>
      <c r="W161" s="22">
        <v>2011677</v>
      </c>
      <c r="X161" s="22">
        <v>1069854</v>
      </c>
      <c r="Y161" s="22">
        <v>779698</v>
      </c>
      <c r="Z161" s="22">
        <v>0</v>
      </c>
      <c r="AA161" s="22">
        <v>0</v>
      </c>
      <c r="AB161" s="22">
        <v>0</v>
      </c>
      <c r="AC161" s="22">
        <v>10059022</v>
      </c>
      <c r="AD161" s="22">
        <v>855719</v>
      </c>
      <c r="AE161" s="22">
        <v>796828</v>
      </c>
      <c r="AF161" s="22">
        <v>0</v>
      </c>
      <c r="AG161" s="22">
        <v>509427</v>
      </c>
      <c r="AH161" s="22">
        <v>423073</v>
      </c>
      <c r="AI161" s="22">
        <v>12644069</v>
      </c>
      <c r="AJ161" s="22">
        <v>29673105</v>
      </c>
      <c r="AK161" s="22">
        <v>1977041</v>
      </c>
      <c r="AL161" s="22">
        <v>27696064</v>
      </c>
    </row>
    <row r="162" spans="1:38" x14ac:dyDescent="0.25">
      <c r="A162" s="22" t="s">
        <v>120</v>
      </c>
      <c r="B162" s="22" t="s">
        <v>292</v>
      </c>
      <c r="C162" s="22" t="s">
        <v>441</v>
      </c>
      <c r="D162" s="22" t="s">
        <v>442</v>
      </c>
      <c r="E162" s="22">
        <v>1207936</v>
      </c>
      <c r="F162" s="22">
        <v>0</v>
      </c>
      <c r="G162" s="22">
        <v>21186963</v>
      </c>
      <c r="H162" s="22">
        <v>1096896</v>
      </c>
      <c r="I162" s="22">
        <v>0</v>
      </c>
      <c r="J162" s="22">
        <v>196192</v>
      </c>
      <c r="K162" s="22">
        <v>0</v>
      </c>
      <c r="L162" s="22">
        <v>672329</v>
      </c>
      <c r="M162" s="22">
        <v>24360316</v>
      </c>
      <c r="N162" s="22">
        <v>0</v>
      </c>
      <c r="O162" s="22">
        <v>9463490</v>
      </c>
      <c r="P162" s="22">
        <v>891944</v>
      </c>
      <c r="Q162" s="22">
        <v>510917</v>
      </c>
      <c r="R162" s="22">
        <v>1012465</v>
      </c>
      <c r="S162" s="22">
        <v>1016490</v>
      </c>
      <c r="T162" s="22">
        <v>37255622</v>
      </c>
      <c r="U162" s="22">
        <v>508348</v>
      </c>
      <c r="V162" s="22">
        <v>0</v>
      </c>
      <c r="W162" s="22">
        <v>4012325</v>
      </c>
      <c r="X162" s="22">
        <v>539995</v>
      </c>
      <c r="Y162" s="22">
        <v>0</v>
      </c>
      <c r="Z162" s="22">
        <v>79506</v>
      </c>
      <c r="AA162" s="22">
        <v>0</v>
      </c>
      <c r="AB162" s="22">
        <v>365848</v>
      </c>
      <c r="AC162" s="22">
        <v>5506022</v>
      </c>
      <c r="AD162" s="22">
        <v>2551820</v>
      </c>
      <c r="AE162" s="22">
        <v>781034</v>
      </c>
      <c r="AF162" s="22">
        <v>0</v>
      </c>
      <c r="AG162" s="22">
        <v>757677</v>
      </c>
      <c r="AH162" s="22">
        <v>629583</v>
      </c>
      <c r="AI162" s="22">
        <v>10226136</v>
      </c>
      <c r="AJ162" s="22">
        <v>27029486</v>
      </c>
      <c r="AK162" s="22">
        <v>2750149</v>
      </c>
      <c r="AL162" s="22">
        <v>24279337</v>
      </c>
    </row>
    <row r="163" spans="1:38" x14ac:dyDescent="0.25">
      <c r="A163" s="22" t="s">
        <v>120</v>
      </c>
      <c r="B163" s="22" t="s">
        <v>292</v>
      </c>
      <c r="C163" s="22" t="s">
        <v>443</v>
      </c>
      <c r="D163" s="22" t="s">
        <v>444</v>
      </c>
      <c r="E163" s="22">
        <v>9708155</v>
      </c>
      <c r="F163" s="22">
        <v>0</v>
      </c>
      <c r="G163" s="22">
        <v>1649194</v>
      </c>
      <c r="H163" s="22">
        <v>2058196</v>
      </c>
      <c r="I163" s="22">
        <v>1360466</v>
      </c>
      <c r="J163" s="22">
        <v>0</v>
      </c>
      <c r="K163" s="22">
        <v>0</v>
      </c>
      <c r="L163" s="22">
        <v>0</v>
      </c>
      <c r="M163" s="22">
        <v>14776011</v>
      </c>
      <c r="N163" s="22">
        <v>0</v>
      </c>
      <c r="O163" s="22">
        <v>17422674</v>
      </c>
      <c r="P163" s="22">
        <v>2229596</v>
      </c>
      <c r="Q163" s="22">
        <v>778996</v>
      </c>
      <c r="R163" s="22">
        <v>300645</v>
      </c>
      <c r="S163" s="22">
        <v>196539</v>
      </c>
      <c r="T163" s="22">
        <v>35704461</v>
      </c>
      <c r="U163" s="22">
        <v>3962109</v>
      </c>
      <c r="V163" s="22">
        <v>0</v>
      </c>
      <c r="W163" s="22">
        <v>432661</v>
      </c>
      <c r="X163" s="22">
        <v>647674</v>
      </c>
      <c r="Y163" s="22">
        <v>311940</v>
      </c>
      <c r="Z163" s="22">
        <v>0</v>
      </c>
      <c r="AA163" s="22">
        <v>0</v>
      </c>
      <c r="AB163" s="22">
        <v>0</v>
      </c>
      <c r="AC163" s="22">
        <v>5354384</v>
      </c>
      <c r="AD163" s="22">
        <v>2564820</v>
      </c>
      <c r="AE163" s="22">
        <v>972555</v>
      </c>
      <c r="AF163" s="22">
        <v>0</v>
      </c>
      <c r="AG163" s="22">
        <v>11262</v>
      </c>
      <c r="AH163" s="22">
        <v>67530</v>
      </c>
      <c r="AI163" s="22">
        <v>8970551</v>
      </c>
      <c r="AJ163" s="22">
        <v>26733910</v>
      </c>
      <c r="AK163" s="22">
        <v>2017839</v>
      </c>
      <c r="AL163" s="22">
        <v>24716071</v>
      </c>
    </row>
    <row r="164" spans="1:38" x14ac:dyDescent="0.25">
      <c r="A164" s="22" t="s">
        <v>120</v>
      </c>
      <c r="B164" s="22" t="s">
        <v>292</v>
      </c>
      <c r="C164" s="22" t="s">
        <v>445</v>
      </c>
      <c r="D164" s="22" t="s">
        <v>446</v>
      </c>
      <c r="E164" s="22">
        <v>38401461</v>
      </c>
      <c r="F164" s="22">
        <v>0</v>
      </c>
      <c r="G164" s="22">
        <v>18448569</v>
      </c>
      <c r="H164" s="22">
        <v>12915394</v>
      </c>
      <c r="I164" s="22">
        <v>7115221</v>
      </c>
      <c r="J164" s="22">
        <v>0</v>
      </c>
      <c r="K164" s="22">
        <v>0</v>
      </c>
      <c r="L164" s="22">
        <v>0</v>
      </c>
      <c r="M164" s="22">
        <v>76880645</v>
      </c>
      <c r="N164" s="22">
        <v>8157680</v>
      </c>
      <c r="O164" s="22">
        <v>4683450</v>
      </c>
      <c r="P164" s="22">
        <v>2942210</v>
      </c>
      <c r="Q164" s="22">
        <v>5019390</v>
      </c>
      <c r="R164" s="22">
        <v>116335</v>
      </c>
      <c r="S164" s="22">
        <v>1531620</v>
      </c>
      <c r="T164" s="22">
        <v>99331330</v>
      </c>
      <c r="U164" s="22">
        <v>15975810</v>
      </c>
      <c r="V164" s="22">
        <v>0</v>
      </c>
      <c r="W164" s="22">
        <v>3406601</v>
      </c>
      <c r="X164" s="22">
        <v>2942853</v>
      </c>
      <c r="Y164" s="22">
        <v>1039249</v>
      </c>
      <c r="Z164" s="22">
        <v>0</v>
      </c>
      <c r="AA164" s="22">
        <v>0</v>
      </c>
      <c r="AB164" s="22">
        <v>0</v>
      </c>
      <c r="AC164" s="22">
        <v>23364513</v>
      </c>
      <c r="AD164" s="22">
        <v>2226573</v>
      </c>
      <c r="AE164" s="22">
        <v>1041490</v>
      </c>
      <c r="AF164" s="22">
        <v>0</v>
      </c>
      <c r="AG164" s="22">
        <v>48180</v>
      </c>
      <c r="AH164" s="22">
        <v>725664</v>
      </c>
      <c r="AI164" s="22">
        <v>27406420</v>
      </c>
      <c r="AJ164" s="22">
        <v>71924910</v>
      </c>
      <c r="AK164" s="22">
        <v>5798180</v>
      </c>
      <c r="AL164" s="22">
        <v>66126730</v>
      </c>
    </row>
    <row r="165" spans="1:38" x14ac:dyDescent="0.25">
      <c r="A165" s="22" t="s">
        <v>120</v>
      </c>
      <c r="B165" s="22" t="s">
        <v>292</v>
      </c>
      <c r="C165" s="22" t="s">
        <v>447</v>
      </c>
      <c r="D165" s="22" t="s">
        <v>448</v>
      </c>
      <c r="E165" s="22">
        <v>8200064</v>
      </c>
      <c r="F165" s="22">
        <v>0</v>
      </c>
      <c r="G165" s="22">
        <v>1776809</v>
      </c>
      <c r="H165" s="22">
        <v>2083057</v>
      </c>
      <c r="I165" s="22">
        <v>162126</v>
      </c>
      <c r="J165" s="22">
        <v>0</v>
      </c>
      <c r="K165" s="22">
        <v>0</v>
      </c>
      <c r="L165" s="22">
        <v>426300</v>
      </c>
      <c r="M165" s="22">
        <v>12648356</v>
      </c>
      <c r="N165" s="22">
        <v>0</v>
      </c>
      <c r="O165" s="22">
        <v>10124834</v>
      </c>
      <c r="P165" s="22">
        <v>257716</v>
      </c>
      <c r="Q165" s="22">
        <v>890696</v>
      </c>
      <c r="R165" s="22">
        <v>143534</v>
      </c>
      <c r="S165" s="22">
        <v>1560272</v>
      </c>
      <c r="T165" s="22">
        <v>25625408</v>
      </c>
      <c r="U165" s="22">
        <v>6136471</v>
      </c>
      <c r="V165" s="22">
        <v>0</v>
      </c>
      <c r="W165" s="22">
        <v>719360</v>
      </c>
      <c r="X165" s="22">
        <v>874410</v>
      </c>
      <c r="Y165" s="22">
        <v>16169</v>
      </c>
      <c r="Z165" s="22">
        <v>0</v>
      </c>
      <c r="AA165" s="22">
        <v>0</v>
      </c>
      <c r="AB165" s="22">
        <v>127735</v>
      </c>
      <c r="AC165" s="22">
        <v>7874145</v>
      </c>
      <c r="AD165" s="22">
        <v>3315089</v>
      </c>
      <c r="AE165" s="22">
        <v>80545</v>
      </c>
      <c r="AF165" s="22">
        <v>0</v>
      </c>
      <c r="AG165" s="22">
        <v>17224</v>
      </c>
      <c r="AH165" s="22">
        <v>884617</v>
      </c>
      <c r="AI165" s="22">
        <v>12171620</v>
      </c>
      <c r="AJ165" s="22">
        <v>13453788</v>
      </c>
      <c r="AK165" s="22">
        <v>4309742</v>
      </c>
      <c r="AL165" s="22">
        <v>9144046</v>
      </c>
    </row>
    <row r="166" spans="1:38" x14ac:dyDescent="0.25">
      <c r="A166" s="22" t="s">
        <v>120</v>
      </c>
      <c r="B166" s="22" t="s">
        <v>292</v>
      </c>
      <c r="C166" s="22" t="s">
        <v>449</v>
      </c>
      <c r="D166" s="22" t="s">
        <v>450</v>
      </c>
      <c r="E166" s="22">
        <v>11272964</v>
      </c>
      <c r="F166" s="22">
        <v>0</v>
      </c>
      <c r="G166" s="22">
        <v>3494528</v>
      </c>
      <c r="H166" s="22">
        <v>7949831</v>
      </c>
      <c r="I166" s="22">
        <v>1080914</v>
      </c>
      <c r="J166" s="22">
        <v>0</v>
      </c>
      <c r="K166" s="22">
        <v>0</v>
      </c>
      <c r="L166" s="22">
        <v>0</v>
      </c>
      <c r="M166" s="22">
        <v>23798237</v>
      </c>
      <c r="N166" s="22">
        <v>0</v>
      </c>
      <c r="O166" s="22">
        <v>5611630</v>
      </c>
      <c r="P166" s="22">
        <v>1371716</v>
      </c>
      <c r="Q166" s="22">
        <v>2403343</v>
      </c>
      <c r="R166" s="22">
        <v>933286</v>
      </c>
      <c r="S166" s="22">
        <v>799995</v>
      </c>
      <c r="T166" s="22">
        <v>34918207</v>
      </c>
      <c r="U166" s="22">
        <v>5630599</v>
      </c>
      <c r="V166" s="22">
        <v>0</v>
      </c>
      <c r="W166" s="22">
        <v>1366576</v>
      </c>
      <c r="X166" s="22">
        <v>702945</v>
      </c>
      <c r="Y166" s="22">
        <v>264247</v>
      </c>
      <c r="Z166" s="22">
        <v>0</v>
      </c>
      <c r="AA166" s="22">
        <v>0</v>
      </c>
      <c r="AB166" s="22">
        <v>0</v>
      </c>
      <c r="AC166" s="22">
        <v>7964367</v>
      </c>
      <c r="AD166" s="22">
        <v>1792588</v>
      </c>
      <c r="AE166" s="22">
        <v>363599</v>
      </c>
      <c r="AF166" s="22">
        <v>0</v>
      </c>
      <c r="AG166" s="22">
        <v>243830</v>
      </c>
      <c r="AH166" s="22">
        <v>384825</v>
      </c>
      <c r="AI166" s="22">
        <v>10749209</v>
      </c>
      <c r="AJ166" s="22">
        <v>24168998</v>
      </c>
      <c r="AK166" s="22">
        <v>2627367</v>
      </c>
      <c r="AL166" s="22">
        <v>21541631</v>
      </c>
    </row>
    <row r="167" spans="1:38" x14ac:dyDescent="0.25">
      <c r="A167" s="22" t="s">
        <v>120</v>
      </c>
      <c r="B167" s="22" t="s">
        <v>292</v>
      </c>
      <c r="C167" s="22" t="s">
        <v>451</v>
      </c>
      <c r="D167" s="22" t="s">
        <v>452</v>
      </c>
      <c r="E167" s="22">
        <v>0</v>
      </c>
      <c r="F167" s="22">
        <v>23978561</v>
      </c>
      <c r="G167" s="22">
        <v>24070431</v>
      </c>
      <c r="H167" s="22">
        <v>10092517</v>
      </c>
      <c r="I167" s="22">
        <v>0</v>
      </c>
      <c r="J167" s="22">
        <v>4682685</v>
      </c>
      <c r="K167" s="22">
        <v>0</v>
      </c>
      <c r="L167" s="22">
        <v>0</v>
      </c>
      <c r="M167" s="22">
        <v>62824194</v>
      </c>
      <c r="N167" s="22">
        <v>0</v>
      </c>
      <c r="O167" s="22">
        <v>11166801</v>
      </c>
      <c r="P167" s="22">
        <v>3173175</v>
      </c>
      <c r="Q167" s="22">
        <v>5649742</v>
      </c>
      <c r="R167" s="22">
        <v>5774310</v>
      </c>
      <c r="S167" s="22">
        <v>2568690</v>
      </c>
      <c r="T167" s="22">
        <v>91156912</v>
      </c>
      <c r="U167" s="22">
        <v>14145785</v>
      </c>
      <c r="V167" s="22">
        <v>0</v>
      </c>
      <c r="W167" s="22">
        <v>6411563</v>
      </c>
      <c r="X167" s="22">
        <v>2950148</v>
      </c>
      <c r="Y167" s="22">
        <v>835216</v>
      </c>
      <c r="Z167" s="22">
        <v>0</v>
      </c>
      <c r="AA167" s="22">
        <v>0</v>
      </c>
      <c r="AB167" s="22">
        <v>0</v>
      </c>
      <c r="AC167" s="22">
        <v>24342712</v>
      </c>
      <c r="AD167" s="22">
        <v>3363869</v>
      </c>
      <c r="AE167" s="22">
        <v>1351408</v>
      </c>
      <c r="AF167" s="22">
        <v>0</v>
      </c>
      <c r="AG167" s="22">
        <v>3572787</v>
      </c>
      <c r="AH167" s="22">
        <v>758467</v>
      </c>
      <c r="AI167" s="22">
        <v>33389243</v>
      </c>
      <c r="AJ167" s="22">
        <v>57767669</v>
      </c>
      <c r="AK167" s="22">
        <v>6436965</v>
      </c>
      <c r="AL167" s="22">
        <v>51330704</v>
      </c>
    </row>
    <row r="168" spans="1:38" x14ac:dyDescent="0.25">
      <c r="A168" s="22" t="s">
        <v>120</v>
      </c>
      <c r="B168" s="22" t="s">
        <v>292</v>
      </c>
      <c r="C168" s="22" t="s">
        <v>453</v>
      </c>
      <c r="D168" s="22" t="s">
        <v>454</v>
      </c>
      <c r="E168" s="22">
        <v>2054370</v>
      </c>
      <c r="F168" s="22">
        <v>0</v>
      </c>
      <c r="G168" s="22">
        <v>2464082</v>
      </c>
      <c r="H168" s="22">
        <v>2452709</v>
      </c>
      <c r="I168" s="22">
        <v>150563</v>
      </c>
      <c r="J168" s="22">
        <v>0</v>
      </c>
      <c r="K168" s="22">
        <v>0</v>
      </c>
      <c r="L168" s="22">
        <v>221350</v>
      </c>
      <c r="M168" s="22">
        <v>7343074</v>
      </c>
      <c r="N168" s="22">
        <v>0</v>
      </c>
      <c r="O168" s="22">
        <v>321045</v>
      </c>
      <c r="P168" s="22">
        <v>537457</v>
      </c>
      <c r="Q168" s="22">
        <v>182836</v>
      </c>
      <c r="R168" s="22">
        <v>13130</v>
      </c>
      <c r="S168" s="22">
        <v>80477</v>
      </c>
      <c r="T168" s="22">
        <v>8478019</v>
      </c>
      <c r="U168" s="22">
        <v>957006</v>
      </c>
      <c r="V168" s="22">
        <v>0</v>
      </c>
      <c r="W168" s="22">
        <v>907689</v>
      </c>
      <c r="X168" s="22">
        <v>609948</v>
      </c>
      <c r="Y168" s="22">
        <v>55167</v>
      </c>
      <c r="Z168" s="22">
        <v>0</v>
      </c>
      <c r="AA168" s="22">
        <v>0</v>
      </c>
      <c r="AB168" s="22">
        <v>176497</v>
      </c>
      <c r="AC168" s="22">
        <v>2706307</v>
      </c>
      <c r="AD168" s="22">
        <v>183972</v>
      </c>
      <c r="AE168" s="22">
        <v>239121</v>
      </c>
      <c r="AF168" s="22">
        <v>0</v>
      </c>
      <c r="AG168" s="22">
        <v>10766</v>
      </c>
      <c r="AH168" s="22">
        <v>64610</v>
      </c>
      <c r="AI168" s="22">
        <v>3204776</v>
      </c>
      <c r="AJ168" s="22">
        <v>5273243</v>
      </c>
      <c r="AK168" s="22">
        <v>90334</v>
      </c>
      <c r="AL168" s="22">
        <v>5182909</v>
      </c>
    </row>
    <row r="169" spans="1:38" x14ac:dyDescent="0.25">
      <c r="A169" s="22" t="s">
        <v>120</v>
      </c>
      <c r="B169" s="22" t="s">
        <v>292</v>
      </c>
      <c r="C169" s="22" t="s">
        <v>455</v>
      </c>
      <c r="D169" s="22" t="s">
        <v>456</v>
      </c>
      <c r="E169" s="22">
        <v>23057390</v>
      </c>
      <c r="F169" s="22">
        <v>0</v>
      </c>
      <c r="G169" s="22">
        <v>7508056</v>
      </c>
      <c r="H169" s="22">
        <v>553840</v>
      </c>
      <c r="I169" s="22">
        <v>0</v>
      </c>
      <c r="J169" s="22">
        <v>0</v>
      </c>
      <c r="K169" s="22">
        <v>0</v>
      </c>
      <c r="L169" s="22">
        <v>0</v>
      </c>
      <c r="M169" s="22">
        <v>31119286</v>
      </c>
      <c r="N169" s="22">
        <v>0</v>
      </c>
      <c r="O169" s="22">
        <v>2434664</v>
      </c>
      <c r="P169" s="22">
        <v>878149</v>
      </c>
      <c r="Q169" s="22">
        <v>1017889</v>
      </c>
      <c r="R169" s="22">
        <v>155214</v>
      </c>
      <c r="S169" s="22">
        <v>961959</v>
      </c>
      <c r="T169" s="22">
        <v>36567161</v>
      </c>
      <c r="U169" s="22">
        <v>10405256</v>
      </c>
      <c r="V169" s="22">
        <v>0</v>
      </c>
      <c r="W169" s="22">
        <v>2635235</v>
      </c>
      <c r="X169" s="22">
        <v>236306</v>
      </c>
      <c r="Y169" s="22">
        <v>0</v>
      </c>
      <c r="Z169" s="22">
        <v>0</v>
      </c>
      <c r="AA169" s="22">
        <v>0</v>
      </c>
      <c r="AB169" s="22">
        <v>0</v>
      </c>
      <c r="AC169" s="22">
        <v>13276797</v>
      </c>
      <c r="AD169" s="22">
        <v>1373127</v>
      </c>
      <c r="AE169" s="22">
        <v>472545</v>
      </c>
      <c r="AF169" s="22">
        <v>0</v>
      </c>
      <c r="AG169" s="22">
        <v>74607</v>
      </c>
      <c r="AH169" s="22">
        <v>159218</v>
      </c>
      <c r="AI169" s="22">
        <v>15356294</v>
      </c>
      <c r="AJ169" s="22">
        <v>21210867</v>
      </c>
      <c r="AK169" s="22">
        <v>1957539</v>
      </c>
      <c r="AL169" s="22">
        <v>19253328</v>
      </c>
    </row>
    <row r="170" spans="1:38" x14ac:dyDescent="0.25">
      <c r="A170" s="22" t="s">
        <v>120</v>
      </c>
      <c r="B170" s="22" t="s">
        <v>292</v>
      </c>
      <c r="C170" s="22" t="s">
        <v>457</v>
      </c>
      <c r="D170" s="22" t="s">
        <v>458</v>
      </c>
      <c r="E170" s="22">
        <v>35828501</v>
      </c>
      <c r="F170" s="22">
        <v>0</v>
      </c>
      <c r="G170" s="22">
        <v>32283980</v>
      </c>
      <c r="H170" s="22">
        <v>16866422</v>
      </c>
      <c r="I170" s="22">
        <v>2192452</v>
      </c>
      <c r="J170" s="22">
        <v>0</v>
      </c>
      <c r="K170" s="22">
        <v>0</v>
      </c>
      <c r="L170" s="22">
        <v>0</v>
      </c>
      <c r="M170" s="22">
        <v>87171355</v>
      </c>
      <c r="N170" s="22">
        <v>102938</v>
      </c>
      <c r="O170" s="22">
        <v>43157346</v>
      </c>
      <c r="P170" s="22">
        <v>2128390</v>
      </c>
      <c r="Q170" s="22">
        <v>2065054</v>
      </c>
      <c r="R170" s="22">
        <v>1664385</v>
      </c>
      <c r="S170" s="22">
        <v>1558581</v>
      </c>
      <c r="T170" s="22">
        <v>137848049</v>
      </c>
      <c r="U170" s="22">
        <v>24512946</v>
      </c>
      <c r="V170" s="22">
        <v>0</v>
      </c>
      <c r="W170" s="22">
        <v>12754079</v>
      </c>
      <c r="X170" s="22">
        <v>4824130</v>
      </c>
      <c r="Y170" s="22">
        <v>802538</v>
      </c>
      <c r="Z170" s="22">
        <v>0</v>
      </c>
      <c r="AA170" s="22">
        <v>0</v>
      </c>
      <c r="AB170" s="22">
        <v>0</v>
      </c>
      <c r="AC170" s="22">
        <v>42893693</v>
      </c>
      <c r="AD170" s="22">
        <v>3975266</v>
      </c>
      <c r="AE170" s="22">
        <v>1242062</v>
      </c>
      <c r="AF170" s="22">
        <v>0</v>
      </c>
      <c r="AG170" s="22">
        <v>722165</v>
      </c>
      <c r="AH170" s="22">
        <v>928894</v>
      </c>
      <c r="AI170" s="22">
        <v>49762080</v>
      </c>
      <c r="AJ170" s="22">
        <v>88085969</v>
      </c>
      <c r="AK170" s="22">
        <v>29651274</v>
      </c>
      <c r="AL170" s="22">
        <v>58434695</v>
      </c>
    </row>
    <row r="171" spans="1:38" x14ac:dyDescent="0.25">
      <c r="A171" s="22" t="s">
        <v>120</v>
      </c>
      <c r="B171" s="22" t="s">
        <v>292</v>
      </c>
      <c r="C171" s="22" t="s">
        <v>459</v>
      </c>
      <c r="D171" s="22" t="s">
        <v>460</v>
      </c>
      <c r="E171" s="22">
        <v>5631288</v>
      </c>
      <c r="F171" s="22">
        <v>0</v>
      </c>
      <c r="G171" s="22">
        <v>4648218</v>
      </c>
      <c r="H171" s="22">
        <v>1971773</v>
      </c>
      <c r="I171" s="22">
        <v>427899</v>
      </c>
      <c r="J171" s="22">
        <v>0</v>
      </c>
      <c r="K171" s="22">
        <v>0</v>
      </c>
      <c r="L171" s="22">
        <v>1311367</v>
      </c>
      <c r="M171" s="22">
        <v>13990545</v>
      </c>
      <c r="N171" s="22">
        <v>0</v>
      </c>
      <c r="O171" s="22">
        <v>544117</v>
      </c>
      <c r="P171" s="22">
        <v>1006330</v>
      </c>
      <c r="Q171" s="22">
        <v>556574</v>
      </c>
      <c r="R171" s="22">
        <v>178692</v>
      </c>
      <c r="S171" s="22">
        <v>248399</v>
      </c>
      <c r="T171" s="22">
        <v>16524657</v>
      </c>
      <c r="U171" s="22">
        <v>3897431</v>
      </c>
      <c r="V171" s="22">
        <v>0</v>
      </c>
      <c r="W171" s="22">
        <v>1831659</v>
      </c>
      <c r="X171" s="22">
        <v>1053187</v>
      </c>
      <c r="Y171" s="22">
        <v>261433</v>
      </c>
      <c r="Z171" s="22">
        <v>0</v>
      </c>
      <c r="AA171" s="22">
        <v>0</v>
      </c>
      <c r="AB171" s="22">
        <v>1147552</v>
      </c>
      <c r="AC171" s="22">
        <v>8191262</v>
      </c>
      <c r="AD171" s="22">
        <v>127783</v>
      </c>
      <c r="AE171" s="22">
        <v>755071</v>
      </c>
      <c r="AF171" s="22">
        <v>0</v>
      </c>
      <c r="AG171" s="22">
        <v>90746</v>
      </c>
      <c r="AH171" s="22">
        <v>152562</v>
      </c>
      <c r="AI171" s="22">
        <v>9317424</v>
      </c>
      <c r="AJ171" s="22">
        <v>7207233</v>
      </c>
      <c r="AK171" s="22">
        <v>836636</v>
      </c>
      <c r="AL171" s="22">
        <v>6370597</v>
      </c>
    </row>
    <row r="172" spans="1:38" x14ac:dyDescent="0.25">
      <c r="A172" s="22" t="s">
        <v>120</v>
      </c>
      <c r="B172" s="22" t="s">
        <v>292</v>
      </c>
      <c r="C172" s="22" t="s">
        <v>461</v>
      </c>
      <c r="D172" s="22" t="s">
        <v>462</v>
      </c>
      <c r="E172" s="22">
        <v>5117536</v>
      </c>
      <c r="F172" s="22">
        <v>0</v>
      </c>
      <c r="G172" s="22">
        <v>2275471</v>
      </c>
      <c r="H172" s="22">
        <v>1492288</v>
      </c>
      <c r="I172" s="22">
        <v>0</v>
      </c>
      <c r="J172" s="22">
        <v>0</v>
      </c>
      <c r="K172" s="22">
        <v>0</v>
      </c>
      <c r="L172" s="22">
        <v>0</v>
      </c>
      <c r="M172" s="22">
        <v>8885295</v>
      </c>
      <c r="N172" s="22">
        <v>1582806</v>
      </c>
      <c r="O172" s="22">
        <v>3883743</v>
      </c>
      <c r="P172" s="22">
        <v>1567886</v>
      </c>
      <c r="Q172" s="22">
        <v>134234</v>
      </c>
      <c r="R172" s="22">
        <v>0</v>
      </c>
      <c r="S172" s="22">
        <v>371993</v>
      </c>
      <c r="T172" s="22">
        <v>16425957</v>
      </c>
      <c r="U172" s="22">
        <v>3988817</v>
      </c>
      <c r="V172" s="22">
        <v>0</v>
      </c>
      <c r="W172" s="22">
        <v>1638505</v>
      </c>
      <c r="X172" s="22">
        <v>1328766</v>
      </c>
      <c r="Y172" s="22">
        <v>0</v>
      </c>
      <c r="Z172" s="22">
        <v>0</v>
      </c>
      <c r="AA172" s="22">
        <v>0</v>
      </c>
      <c r="AB172" s="22">
        <v>0</v>
      </c>
      <c r="AC172" s="22">
        <v>6956088</v>
      </c>
      <c r="AD172" s="22">
        <v>1893132</v>
      </c>
      <c r="AE172" s="22">
        <v>1184583</v>
      </c>
      <c r="AF172" s="22">
        <v>0</v>
      </c>
      <c r="AG172" s="22">
        <v>222989</v>
      </c>
      <c r="AH172" s="22">
        <v>0</v>
      </c>
      <c r="AI172" s="22">
        <v>10256792</v>
      </c>
      <c r="AJ172" s="22">
        <v>6169165</v>
      </c>
      <c r="AK172" s="22">
        <v>592047</v>
      </c>
      <c r="AL172" s="22">
        <v>5577118</v>
      </c>
    </row>
    <row r="173" spans="1:38" x14ac:dyDescent="0.25">
      <c r="A173" s="22" t="s">
        <v>120</v>
      </c>
      <c r="B173" s="22" t="s">
        <v>292</v>
      </c>
      <c r="C173" s="22" t="s">
        <v>463</v>
      </c>
      <c r="D173" s="22" t="s">
        <v>464</v>
      </c>
      <c r="E173" s="22">
        <v>37443457</v>
      </c>
      <c r="F173" s="22">
        <v>0</v>
      </c>
      <c r="G173" s="22">
        <v>15680463</v>
      </c>
      <c r="H173" s="22">
        <v>8545144</v>
      </c>
      <c r="I173" s="22">
        <v>1699863</v>
      </c>
      <c r="J173" s="22">
        <v>0</v>
      </c>
      <c r="K173" s="22">
        <v>0</v>
      </c>
      <c r="L173" s="22">
        <v>0</v>
      </c>
      <c r="M173" s="22">
        <v>63368927</v>
      </c>
      <c r="N173" s="22">
        <v>434069</v>
      </c>
      <c r="O173" s="22">
        <v>12738498</v>
      </c>
      <c r="P173" s="22">
        <v>2258647</v>
      </c>
      <c r="Q173" s="22">
        <v>1066290</v>
      </c>
      <c r="R173" s="22">
        <v>2221925</v>
      </c>
      <c r="S173" s="22">
        <v>1444843</v>
      </c>
      <c r="T173" s="22">
        <v>83533199</v>
      </c>
      <c r="U173" s="22">
        <v>26565021</v>
      </c>
      <c r="V173" s="22">
        <v>0</v>
      </c>
      <c r="W173" s="22">
        <v>3714926</v>
      </c>
      <c r="X173" s="22">
        <v>2068974</v>
      </c>
      <c r="Y173" s="22">
        <v>87316</v>
      </c>
      <c r="Z173" s="22">
        <v>0</v>
      </c>
      <c r="AA173" s="22">
        <v>0</v>
      </c>
      <c r="AB173" s="22">
        <v>0</v>
      </c>
      <c r="AC173" s="22">
        <v>32436237</v>
      </c>
      <c r="AD173" s="22">
        <v>7034667</v>
      </c>
      <c r="AE173" s="22">
        <v>866396</v>
      </c>
      <c r="AF173" s="22">
        <v>0</v>
      </c>
      <c r="AG173" s="22">
        <v>398827</v>
      </c>
      <c r="AH173" s="22">
        <v>739284</v>
      </c>
      <c r="AI173" s="22">
        <v>41475411</v>
      </c>
      <c r="AJ173" s="22">
        <v>42057788</v>
      </c>
      <c r="AK173" s="22">
        <v>3057402</v>
      </c>
      <c r="AL173" s="22">
        <v>39000386</v>
      </c>
    </row>
    <row r="174" spans="1:38" x14ac:dyDescent="0.25">
      <c r="A174" s="22" t="s">
        <v>120</v>
      </c>
      <c r="B174" s="22" t="s">
        <v>292</v>
      </c>
      <c r="C174" s="22" t="s">
        <v>465</v>
      </c>
      <c r="D174" s="22" t="s">
        <v>466</v>
      </c>
      <c r="E174" s="22">
        <v>4300184</v>
      </c>
      <c r="F174" s="22">
        <v>0</v>
      </c>
      <c r="G174" s="22">
        <v>3225600</v>
      </c>
      <c r="H174" s="22">
        <v>799681</v>
      </c>
      <c r="I174" s="22">
        <v>0</v>
      </c>
      <c r="J174" s="22">
        <v>0</v>
      </c>
      <c r="K174" s="22">
        <v>0</v>
      </c>
      <c r="L174" s="22">
        <v>0</v>
      </c>
      <c r="M174" s="22">
        <v>8325465</v>
      </c>
      <c r="N174" s="22">
        <v>0</v>
      </c>
      <c r="O174" s="22">
        <v>1022219</v>
      </c>
      <c r="P174" s="22">
        <v>184869</v>
      </c>
      <c r="Q174" s="22">
        <v>963840</v>
      </c>
      <c r="R174" s="22">
        <v>28705</v>
      </c>
      <c r="S174" s="22">
        <v>129485</v>
      </c>
      <c r="T174" s="22">
        <v>10654583</v>
      </c>
      <c r="U174" s="22">
        <v>1961707</v>
      </c>
      <c r="V174" s="22">
        <v>0</v>
      </c>
      <c r="W174" s="22">
        <v>946114</v>
      </c>
      <c r="X174" s="22">
        <v>494892</v>
      </c>
      <c r="Y174" s="22">
        <v>0</v>
      </c>
      <c r="Z174" s="22">
        <v>0</v>
      </c>
      <c r="AA174" s="22">
        <v>0</v>
      </c>
      <c r="AB174" s="22">
        <v>0</v>
      </c>
      <c r="AC174" s="22">
        <v>3402713</v>
      </c>
      <c r="AD174" s="22">
        <v>283632</v>
      </c>
      <c r="AE174" s="22">
        <v>34042</v>
      </c>
      <c r="AF174" s="22">
        <v>0</v>
      </c>
      <c r="AG174" s="22">
        <v>13513</v>
      </c>
      <c r="AH174" s="22">
        <v>100603</v>
      </c>
      <c r="AI174" s="22">
        <v>3834503</v>
      </c>
      <c r="AJ174" s="22">
        <v>6820080</v>
      </c>
      <c r="AK174" s="22">
        <v>1341125</v>
      </c>
      <c r="AL174" s="22">
        <v>5478955</v>
      </c>
    </row>
    <row r="175" spans="1:38" x14ac:dyDescent="0.25">
      <c r="A175" s="22" t="s">
        <v>120</v>
      </c>
      <c r="B175" s="22" t="s">
        <v>292</v>
      </c>
      <c r="C175" s="22" t="s">
        <v>467</v>
      </c>
      <c r="D175" s="22" t="s">
        <v>468</v>
      </c>
      <c r="E175" s="22">
        <v>74636141</v>
      </c>
      <c r="F175" s="22">
        <v>0</v>
      </c>
      <c r="G175" s="22">
        <v>10777385</v>
      </c>
      <c r="H175" s="22">
        <v>10805101</v>
      </c>
      <c r="I175" s="22">
        <v>3686192</v>
      </c>
      <c r="J175" s="22">
        <v>0</v>
      </c>
      <c r="K175" s="22">
        <v>0</v>
      </c>
      <c r="L175" s="22">
        <v>0</v>
      </c>
      <c r="M175" s="22">
        <v>99904819</v>
      </c>
      <c r="N175" s="22">
        <v>0</v>
      </c>
      <c r="O175" s="22">
        <v>42423076</v>
      </c>
      <c r="P175" s="22">
        <v>2921350</v>
      </c>
      <c r="Q175" s="22">
        <v>1288643</v>
      </c>
      <c r="R175" s="22">
        <v>2674863</v>
      </c>
      <c r="S175" s="22">
        <v>2814202</v>
      </c>
      <c r="T175" s="22">
        <v>152026953</v>
      </c>
      <c r="U175" s="22">
        <v>25027734</v>
      </c>
      <c r="V175" s="22">
        <v>0</v>
      </c>
      <c r="W175" s="22">
        <v>3725562</v>
      </c>
      <c r="X175" s="22">
        <v>3653690</v>
      </c>
      <c r="Y175" s="22">
        <v>805129</v>
      </c>
      <c r="Z175" s="22">
        <v>0</v>
      </c>
      <c r="AA175" s="22">
        <v>0</v>
      </c>
      <c r="AB175" s="22">
        <v>0</v>
      </c>
      <c r="AC175" s="22">
        <v>33212115</v>
      </c>
      <c r="AD175" s="22">
        <v>5766709</v>
      </c>
      <c r="AE175" s="22">
        <v>1647304</v>
      </c>
      <c r="AF175" s="22">
        <v>0</v>
      </c>
      <c r="AG175" s="22">
        <v>472304</v>
      </c>
      <c r="AH175" s="22">
        <v>935824</v>
      </c>
      <c r="AI175" s="22">
        <v>42034256</v>
      </c>
      <c r="AJ175" s="22">
        <v>109992697</v>
      </c>
      <c r="AK175" s="22">
        <v>3134931</v>
      </c>
      <c r="AL175" s="22">
        <v>106857766</v>
      </c>
    </row>
    <row r="176" spans="1:38" x14ac:dyDescent="0.25">
      <c r="A176" s="22" t="s">
        <v>120</v>
      </c>
      <c r="B176" s="22" t="s">
        <v>292</v>
      </c>
      <c r="C176" s="22" t="s">
        <v>469</v>
      </c>
      <c r="D176" s="22" t="s">
        <v>470</v>
      </c>
      <c r="E176" s="22">
        <v>43305846</v>
      </c>
      <c r="F176" s="22">
        <v>0</v>
      </c>
      <c r="G176" s="22">
        <v>21284343</v>
      </c>
      <c r="H176" s="22">
        <v>16588053</v>
      </c>
      <c r="I176" s="22">
        <v>8619699</v>
      </c>
      <c r="J176" s="22">
        <v>0</v>
      </c>
      <c r="K176" s="22">
        <v>0</v>
      </c>
      <c r="L176" s="22">
        <v>0</v>
      </c>
      <c r="M176" s="22">
        <v>89797941</v>
      </c>
      <c r="N176" s="22">
        <v>7440751</v>
      </c>
      <c r="O176" s="22">
        <v>23331593</v>
      </c>
      <c r="P176" s="22">
        <v>6261432</v>
      </c>
      <c r="Q176" s="22">
        <v>21965905</v>
      </c>
      <c r="R176" s="22">
        <v>4283879</v>
      </c>
      <c r="S176" s="22">
        <v>2065669</v>
      </c>
      <c r="T176" s="22">
        <v>155147170</v>
      </c>
      <c r="U176" s="22">
        <v>22007440</v>
      </c>
      <c r="V176" s="22">
        <v>0</v>
      </c>
      <c r="W176" s="22">
        <v>6561260</v>
      </c>
      <c r="X176" s="22">
        <v>3664223</v>
      </c>
      <c r="Y176" s="22">
        <v>1432902</v>
      </c>
      <c r="Z176" s="22">
        <v>0</v>
      </c>
      <c r="AA176" s="22">
        <v>0</v>
      </c>
      <c r="AB176" s="22">
        <v>0</v>
      </c>
      <c r="AC176" s="22">
        <v>33665825</v>
      </c>
      <c r="AD176" s="22">
        <v>5975656</v>
      </c>
      <c r="AE176" s="22">
        <v>2726097</v>
      </c>
      <c r="AF176" s="22">
        <v>0</v>
      </c>
      <c r="AG176" s="22">
        <v>1434390</v>
      </c>
      <c r="AH176" s="22">
        <v>1033857</v>
      </c>
      <c r="AI176" s="22">
        <v>44835825</v>
      </c>
      <c r="AJ176" s="22">
        <v>110311345</v>
      </c>
      <c r="AK176" s="22">
        <v>6322981</v>
      </c>
      <c r="AL176" s="22">
        <v>103988364</v>
      </c>
    </row>
    <row r="177" spans="1:38" x14ac:dyDescent="0.25">
      <c r="A177" s="22" t="s">
        <v>120</v>
      </c>
      <c r="B177" s="22" t="s">
        <v>292</v>
      </c>
      <c r="C177" s="22" t="s">
        <v>471</v>
      </c>
      <c r="D177" s="22" t="s">
        <v>472</v>
      </c>
      <c r="E177" s="22">
        <v>27111432</v>
      </c>
      <c r="F177" s="22">
        <v>0</v>
      </c>
      <c r="G177" s="22">
        <v>12614792</v>
      </c>
      <c r="H177" s="22">
        <v>25057896</v>
      </c>
      <c r="I177" s="22">
        <v>579560</v>
      </c>
      <c r="J177" s="22">
        <v>0</v>
      </c>
      <c r="K177" s="22">
        <v>0</v>
      </c>
      <c r="L177" s="22">
        <v>0</v>
      </c>
      <c r="M177" s="22">
        <v>65363680</v>
      </c>
      <c r="N177" s="22">
        <v>65912083</v>
      </c>
      <c r="O177" s="22">
        <v>20292273</v>
      </c>
      <c r="P177" s="22">
        <v>3229883</v>
      </c>
      <c r="Q177" s="22">
        <v>16454370</v>
      </c>
      <c r="R177" s="22">
        <v>1883809</v>
      </c>
      <c r="S177" s="22">
        <v>1771107</v>
      </c>
      <c r="T177" s="22">
        <v>174907205</v>
      </c>
      <c r="U177" s="22">
        <v>13415296</v>
      </c>
      <c r="V177" s="22">
        <v>0</v>
      </c>
      <c r="W177" s="22">
        <v>3462634</v>
      </c>
      <c r="X177" s="22">
        <v>2507658</v>
      </c>
      <c r="Y177" s="22">
        <v>95937</v>
      </c>
      <c r="Z177" s="22">
        <v>0</v>
      </c>
      <c r="AA177" s="22">
        <v>0</v>
      </c>
      <c r="AB177" s="22">
        <v>0</v>
      </c>
      <c r="AC177" s="22">
        <v>19481525</v>
      </c>
      <c r="AD177" s="22">
        <v>5386009</v>
      </c>
      <c r="AE177" s="22">
        <v>1571987</v>
      </c>
      <c r="AF177" s="22">
        <v>0</v>
      </c>
      <c r="AG177" s="22">
        <v>730261</v>
      </c>
      <c r="AH177" s="22">
        <v>580741</v>
      </c>
      <c r="AI177" s="22">
        <v>27750523</v>
      </c>
      <c r="AJ177" s="22">
        <v>147156682</v>
      </c>
      <c r="AK177" s="22">
        <v>9346322</v>
      </c>
      <c r="AL177" s="22">
        <v>137810360</v>
      </c>
    </row>
    <row r="178" spans="1:38" x14ac:dyDescent="0.25">
      <c r="A178" s="22" t="s">
        <v>120</v>
      </c>
      <c r="B178" s="22" t="s">
        <v>292</v>
      </c>
      <c r="C178" s="22" t="s">
        <v>473</v>
      </c>
      <c r="D178" s="22" t="s">
        <v>474</v>
      </c>
      <c r="E178" s="22">
        <v>3984862</v>
      </c>
      <c r="F178" s="22">
        <v>0</v>
      </c>
      <c r="G178" s="22">
        <v>3707153</v>
      </c>
      <c r="H178" s="22">
        <v>5040643</v>
      </c>
      <c r="I178" s="22">
        <v>0</v>
      </c>
      <c r="J178" s="22">
        <v>0</v>
      </c>
      <c r="K178" s="22">
        <v>0</v>
      </c>
      <c r="L178" s="22">
        <v>320516</v>
      </c>
      <c r="M178" s="22">
        <v>13053174</v>
      </c>
      <c r="N178" s="22">
        <v>0</v>
      </c>
      <c r="O178" s="22">
        <v>8488993</v>
      </c>
      <c r="P178" s="22">
        <v>1811150</v>
      </c>
      <c r="Q178" s="22">
        <v>9129370</v>
      </c>
      <c r="R178" s="22">
        <v>401337</v>
      </c>
      <c r="S178" s="22">
        <v>984716</v>
      </c>
      <c r="T178" s="22">
        <v>33868740</v>
      </c>
      <c r="U178" s="22">
        <v>0</v>
      </c>
      <c r="V178" s="22">
        <v>1543467</v>
      </c>
      <c r="W178" s="22">
        <v>1243834</v>
      </c>
      <c r="X178" s="22">
        <v>2225392</v>
      </c>
      <c r="Y178" s="22">
        <v>0</v>
      </c>
      <c r="Z178" s="22">
        <v>0</v>
      </c>
      <c r="AA178" s="22">
        <v>0</v>
      </c>
      <c r="AB178" s="22">
        <v>186569</v>
      </c>
      <c r="AC178" s="22">
        <v>5199262</v>
      </c>
      <c r="AD178" s="22">
        <v>1766190</v>
      </c>
      <c r="AE178" s="22">
        <v>770465</v>
      </c>
      <c r="AF178" s="22">
        <v>0</v>
      </c>
      <c r="AG178" s="22">
        <v>132800</v>
      </c>
      <c r="AH178" s="22">
        <v>450105</v>
      </c>
      <c r="AI178" s="22">
        <v>8318822</v>
      </c>
      <c r="AJ178" s="22">
        <v>25549918</v>
      </c>
      <c r="AK178" s="22">
        <v>3279517</v>
      </c>
      <c r="AL178" s="22">
        <v>22270401</v>
      </c>
    </row>
    <row r="179" spans="1:38" x14ac:dyDescent="0.25">
      <c r="A179" s="22" t="s">
        <v>120</v>
      </c>
      <c r="B179" s="22" t="s">
        <v>292</v>
      </c>
      <c r="C179" s="22" t="s">
        <v>475</v>
      </c>
      <c r="D179" s="22" t="s">
        <v>476</v>
      </c>
      <c r="E179" s="22">
        <v>8550090</v>
      </c>
      <c r="F179" s="22">
        <v>0</v>
      </c>
      <c r="G179" s="22">
        <v>12622039</v>
      </c>
      <c r="H179" s="22">
        <v>1409601</v>
      </c>
      <c r="I179" s="22">
        <v>161330</v>
      </c>
      <c r="J179" s="22">
        <v>0</v>
      </c>
      <c r="K179" s="22">
        <v>0</v>
      </c>
      <c r="L179" s="22">
        <v>0</v>
      </c>
      <c r="M179" s="22">
        <v>22743060</v>
      </c>
      <c r="N179" s="22">
        <v>0</v>
      </c>
      <c r="O179" s="22">
        <v>9841628</v>
      </c>
      <c r="P179" s="22">
        <v>1549241</v>
      </c>
      <c r="Q179" s="22">
        <v>299304</v>
      </c>
      <c r="R179" s="22">
        <v>40639</v>
      </c>
      <c r="S179" s="22">
        <v>897189</v>
      </c>
      <c r="T179" s="22">
        <v>35371061</v>
      </c>
      <c r="U179" s="22">
        <v>7416492</v>
      </c>
      <c r="V179" s="22">
        <v>0</v>
      </c>
      <c r="W179" s="22">
        <v>5074781</v>
      </c>
      <c r="X179" s="22">
        <v>630462</v>
      </c>
      <c r="Y179" s="22">
        <v>88194</v>
      </c>
      <c r="Z179" s="22">
        <v>0</v>
      </c>
      <c r="AA179" s="22">
        <v>0</v>
      </c>
      <c r="AB179" s="22">
        <v>0</v>
      </c>
      <c r="AC179" s="22">
        <v>13209929</v>
      </c>
      <c r="AD179" s="22">
        <v>3984965</v>
      </c>
      <c r="AE179" s="22">
        <v>609095</v>
      </c>
      <c r="AF179" s="22">
        <v>0</v>
      </c>
      <c r="AG179" s="22">
        <v>20386</v>
      </c>
      <c r="AH179" s="22">
        <v>426179</v>
      </c>
      <c r="AI179" s="22">
        <v>18250554</v>
      </c>
      <c r="AJ179" s="22">
        <v>17120507</v>
      </c>
      <c r="AK179" s="22">
        <v>737081</v>
      </c>
      <c r="AL179" s="22">
        <v>16383426</v>
      </c>
    </row>
    <row r="180" spans="1:38" x14ac:dyDescent="0.25">
      <c r="A180" s="22" t="s">
        <v>120</v>
      </c>
      <c r="B180" s="22" t="s">
        <v>292</v>
      </c>
      <c r="C180" s="22" t="s">
        <v>477</v>
      </c>
      <c r="D180" s="22" t="s">
        <v>478</v>
      </c>
      <c r="E180" s="22">
        <v>43503356</v>
      </c>
      <c r="F180" s="22">
        <v>0</v>
      </c>
      <c r="G180" s="22">
        <v>18356975</v>
      </c>
      <c r="H180" s="22">
        <v>20853408</v>
      </c>
      <c r="I180" s="22">
        <v>8940808</v>
      </c>
      <c r="J180" s="22">
        <v>0</v>
      </c>
      <c r="K180" s="22">
        <v>0</v>
      </c>
      <c r="L180" s="22">
        <v>0</v>
      </c>
      <c r="M180" s="22">
        <v>91654547</v>
      </c>
      <c r="N180" s="22">
        <v>8514681</v>
      </c>
      <c r="O180" s="22">
        <v>15413711</v>
      </c>
      <c r="P180" s="22">
        <v>1634342</v>
      </c>
      <c r="Q180" s="22">
        <v>4223028</v>
      </c>
      <c r="R180" s="22">
        <v>2789637</v>
      </c>
      <c r="S180" s="22">
        <v>2651983</v>
      </c>
      <c r="T180" s="22">
        <v>126881929</v>
      </c>
      <c r="U180" s="22">
        <v>14977208</v>
      </c>
      <c r="V180" s="22">
        <v>0</v>
      </c>
      <c r="W180" s="22">
        <v>4132415</v>
      </c>
      <c r="X180" s="22">
        <v>6870928</v>
      </c>
      <c r="Y180" s="22">
        <v>883179</v>
      </c>
      <c r="Z180" s="22">
        <v>0</v>
      </c>
      <c r="AA180" s="22">
        <v>0</v>
      </c>
      <c r="AB180" s="22">
        <v>0</v>
      </c>
      <c r="AC180" s="22">
        <v>26863730</v>
      </c>
      <c r="AD180" s="22">
        <v>5038033</v>
      </c>
      <c r="AE180" s="22">
        <v>908699</v>
      </c>
      <c r="AF180" s="22">
        <v>0</v>
      </c>
      <c r="AG180" s="22">
        <v>492573</v>
      </c>
      <c r="AH180" s="22">
        <v>1807041</v>
      </c>
      <c r="AI180" s="22">
        <v>35110076</v>
      </c>
      <c r="AJ180" s="22">
        <v>91771853</v>
      </c>
      <c r="AK180" s="22">
        <v>9456090</v>
      </c>
      <c r="AL180" s="22">
        <v>82315763</v>
      </c>
    </row>
    <row r="181" spans="1:38" x14ac:dyDescent="0.25">
      <c r="A181" s="22" t="s">
        <v>120</v>
      </c>
      <c r="B181" s="22" t="s">
        <v>292</v>
      </c>
      <c r="C181" s="22" t="s">
        <v>479</v>
      </c>
      <c r="D181" s="22" t="s">
        <v>480</v>
      </c>
      <c r="E181" s="22">
        <v>36721168</v>
      </c>
      <c r="F181" s="22">
        <v>0</v>
      </c>
      <c r="G181" s="22">
        <v>40050842</v>
      </c>
      <c r="H181" s="22">
        <v>48694921</v>
      </c>
      <c r="I181" s="22">
        <v>12411265</v>
      </c>
      <c r="J181" s="22">
        <v>0</v>
      </c>
      <c r="K181" s="22">
        <v>0</v>
      </c>
      <c r="L181" s="22">
        <v>0</v>
      </c>
      <c r="M181" s="22">
        <v>137878196</v>
      </c>
      <c r="N181" s="22">
        <v>441110</v>
      </c>
      <c r="O181" s="22">
        <v>14678452</v>
      </c>
      <c r="P181" s="22">
        <v>4170321</v>
      </c>
      <c r="Q181" s="22">
        <v>973450</v>
      </c>
      <c r="R181" s="22">
        <v>2604718</v>
      </c>
      <c r="S181" s="22">
        <v>2815620</v>
      </c>
      <c r="T181" s="22">
        <v>163561867</v>
      </c>
      <c r="U181" s="22">
        <v>14519136</v>
      </c>
      <c r="V181" s="22">
        <v>0</v>
      </c>
      <c r="W181" s="22">
        <v>11623344</v>
      </c>
      <c r="X181" s="22">
        <v>13243385</v>
      </c>
      <c r="Y181" s="22">
        <v>1568031</v>
      </c>
      <c r="Z181" s="22">
        <v>0</v>
      </c>
      <c r="AA181" s="22">
        <v>0</v>
      </c>
      <c r="AB181" s="22">
        <v>0</v>
      </c>
      <c r="AC181" s="22">
        <v>40953896</v>
      </c>
      <c r="AD181" s="22">
        <v>4090123</v>
      </c>
      <c r="AE181" s="22">
        <v>2376303</v>
      </c>
      <c r="AF181" s="22">
        <v>0</v>
      </c>
      <c r="AG181" s="22">
        <v>960778</v>
      </c>
      <c r="AH181" s="22">
        <v>1491268</v>
      </c>
      <c r="AI181" s="22">
        <v>49872368</v>
      </c>
      <c r="AJ181" s="22">
        <v>113689499</v>
      </c>
      <c r="AK181" s="22">
        <v>10201986</v>
      </c>
      <c r="AL181" s="22">
        <v>103487513</v>
      </c>
    </row>
    <row r="182" spans="1:38" x14ac:dyDescent="0.25">
      <c r="A182" s="22" t="s">
        <v>120</v>
      </c>
      <c r="B182" s="22" t="s">
        <v>292</v>
      </c>
      <c r="C182" s="22" t="s">
        <v>481</v>
      </c>
      <c r="D182" s="22" t="s">
        <v>482</v>
      </c>
      <c r="E182" s="22">
        <v>12093168</v>
      </c>
      <c r="F182" s="22">
        <v>0</v>
      </c>
      <c r="G182" s="22">
        <v>5062172</v>
      </c>
      <c r="H182" s="22">
        <v>7104726</v>
      </c>
      <c r="I182" s="22">
        <v>259288</v>
      </c>
      <c r="J182" s="22">
        <v>0</v>
      </c>
      <c r="K182" s="22">
        <v>0</v>
      </c>
      <c r="L182" s="22">
        <v>0</v>
      </c>
      <c r="M182" s="22">
        <v>24519354</v>
      </c>
      <c r="N182" s="22">
        <v>0</v>
      </c>
      <c r="O182" s="22">
        <v>11313211</v>
      </c>
      <c r="P182" s="22">
        <v>6564818</v>
      </c>
      <c r="Q182" s="22">
        <v>1524516</v>
      </c>
      <c r="R182" s="22">
        <v>0</v>
      </c>
      <c r="S182" s="22">
        <v>1223954</v>
      </c>
      <c r="T182" s="22">
        <v>45145853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45145853</v>
      </c>
      <c r="AK182" s="22">
        <v>4525215</v>
      </c>
      <c r="AL182" s="22">
        <v>40620638</v>
      </c>
    </row>
    <row r="183" spans="1:38" x14ac:dyDescent="0.25">
      <c r="A183" s="22" t="s">
        <v>120</v>
      </c>
      <c r="B183" s="22" t="s">
        <v>292</v>
      </c>
      <c r="C183" s="22" t="s">
        <v>483</v>
      </c>
      <c r="D183" s="22" t="s">
        <v>484</v>
      </c>
      <c r="E183" s="22">
        <v>9944647</v>
      </c>
      <c r="F183" s="22">
        <v>0</v>
      </c>
      <c r="G183" s="22">
        <v>2610637</v>
      </c>
      <c r="H183" s="22">
        <v>2751379</v>
      </c>
      <c r="I183" s="22">
        <v>0</v>
      </c>
      <c r="J183" s="22">
        <v>0</v>
      </c>
      <c r="K183" s="22">
        <v>0</v>
      </c>
      <c r="L183" s="22">
        <v>0</v>
      </c>
      <c r="M183" s="22">
        <v>15306663</v>
      </c>
      <c r="N183" s="22">
        <v>0</v>
      </c>
      <c r="O183" s="22">
        <v>2114455</v>
      </c>
      <c r="P183" s="22">
        <v>1531620</v>
      </c>
      <c r="Q183" s="22">
        <v>878508</v>
      </c>
      <c r="R183" s="22">
        <v>783689</v>
      </c>
      <c r="S183" s="22">
        <v>692461</v>
      </c>
      <c r="T183" s="22">
        <v>21307396</v>
      </c>
      <c r="U183" s="22">
        <v>4555155</v>
      </c>
      <c r="V183" s="22">
        <v>0</v>
      </c>
      <c r="W183" s="22">
        <v>688525</v>
      </c>
      <c r="X183" s="22">
        <v>580790</v>
      </c>
      <c r="Y183" s="22">
        <v>0</v>
      </c>
      <c r="Z183" s="22">
        <v>0</v>
      </c>
      <c r="AA183" s="22">
        <v>0</v>
      </c>
      <c r="AB183" s="22">
        <v>0</v>
      </c>
      <c r="AC183" s="22">
        <v>5824470</v>
      </c>
      <c r="AD183" s="22">
        <v>663655</v>
      </c>
      <c r="AE183" s="22">
        <v>1025994</v>
      </c>
      <c r="AF183" s="22">
        <v>0</v>
      </c>
      <c r="AG183" s="22">
        <v>348127</v>
      </c>
      <c r="AH183" s="22">
        <v>417491</v>
      </c>
      <c r="AI183" s="22">
        <v>8279737</v>
      </c>
      <c r="AJ183" s="22">
        <v>13027659</v>
      </c>
      <c r="AK183" s="22">
        <v>1165508</v>
      </c>
      <c r="AL183" s="22">
        <v>11862151</v>
      </c>
    </row>
    <row r="184" spans="1:38" x14ac:dyDescent="0.25">
      <c r="A184" s="22" t="s">
        <v>120</v>
      </c>
      <c r="B184" s="22" t="s">
        <v>292</v>
      </c>
      <c r="C184" s="22" t="s">
        <v>485</v>
      </c>
      <c r="D184" s="22" t="s">
        <v>486</v>
      </c>
      <c r="E184" s="22">
        <v>4926818</v>
      </c>
      <c r="F184" s="22">
        <v>0</v>
      </c>
      <c r="G184" s="22">
        <v>3697187</v>
      </c>
      <c r="H184" s="22">
        <v>1247113</v>
      </c>
      <c r="I184" s="22">
        <v>311325</v>
      </c>
      <c r="J184" s="22">
        <v>0</v>
      </c>
      <c r="K184" s="22">
        <v>0</v>
      </c>
      <c r="L184" s="22">
        <v>0</v>
      </c>
      <c r="M184" s="22">
        <v>10182443</v>
      </c>
      <c r="N184" s="22">
        <v>0</v>
      </c>
      <c r="O184" s="22">
        <v>1093248</v>
      </c>
      <c r="P184" s="22">
        <v>591548</v>
      </c>
      <c r="Q184" s="22">
        <v>200420</v>
      </c>
      <c r="R184" s="22">
        <v>182943</v>
      </c>
      <c r="S184" s="22">
        <v>220734</v>
      </c>
      <c r="T184" s="22">
        <v>12471336</v>
      </c>
      <c r="U184" s="22">
        <v>2942471</v>
      </c>
      <c r="V184" s="22">
        <v>0</v>
      </c>
      <c r="W184" s="22">
        <v>1308889</v>
      </c>
      <c r="X184" s="22">
        <v>543606</v>
      </c>
      <c r="Y184" s="22">
        <v>62231</v>
      </c>
      <c r="Z184" s="22">
        <v>0</v>
      </c>
      <c r="AA184" s="22">
        <v>0</v>
      </c>
      <c r="AB184" s="22">
        <v>0</v>
      </c>
      <c r="AC184" s="22">
        <v>4857197</v>
      </c>
      <c r="AD184" s="22">
        <v>669110</v>
      </c>
      <c r="AE184" s="22">
        <v>248804</v>
      </c>
      <c r="AF184" s="22">
        <v>0</v>
      </c>
      <c r="AG184" s="22">
        <v>143332</v>
      </c>
      <c r="AH184" s="22">
        <v>175001</v>
      </c>
      <c r="AI184" s="22">
        <v>6093444</v>
      </c>
      <c r="AJ184" s="22">
        <v>6377892</v>
      </c>
      <c r="AK184" s="22">
        <v>1385217</v>
      </c>
      <c r="AL184" s="22">
        <v>4992675</v>
      </c>
    </row>
    <row r="185" spans="1:38" x14ac:dyDescent="0.25">
      <c r="A185" s="22" t="s">
        <v>120</v>
      </c>
      <c r="B185" s="22" t="s">
        <v>292</v>
      </c>
      <c r="C185" s="22" t="s">
        <v>487</v>
      </c>
      <c r="D185" s="22" t="s">
        <v>488</v>
      </c>
      <c r="E185" s="22">
        <v>3756309</v>
      </c>
      <c r="F185" s="22">
        <v>0</v>
      </c>
      <c r="G185" s="22">
        <v>1921104</v>
      </c>
      <c r="H185" s="22">
        <v>1700694</v>
      </c>
      <c r="I185" s="22">
        <v>1474048</v>
      </c>
      <c r="J185" s="22">
        <v>0</v>
      </c>
      <c r="K185" s="22">
        <v>0</v>
      </c>
      <c r="L185" s="22">
        <v>0</v>
      </c>
      <c r="M185" s="22">
        <v>8852155</v>
      </c>
      <c r="N185" s="22">
        <v>0</v>
      </c>
      <c r="O185" s="22">
        <v>2723368</v>
      </c>
      <c r="P185" s="22">
        <v>1011577</v>
      </c>
      <c r="Q185" s="22">
        <v>99701</v>
      </c>
      <c r="R185" s="22">
        <v>58883</v>
      </c>
      <c r="S185" s="22">
        <v>71638</v>
      </c>
      <c r="T185" s="22">
        <v>12817322</v>
      </c>
      <c r="U185" s="22">
        <v>3010412</v>
      </c>
      <c r="V185" s="22">
        <v>0</v>
      </c>
      <c r="W185" s="22">
        <v>948208</v>
      </c>
      <c r="X185" s="22">
        <v>1005210</v>
      </c>
      <c r="Y185" s="22">
        <v>526347</v>
      </c>
      <c r="Z185" s="22">
        <v>0</v>
      </c>
      <c r="AA185" s="22">
        <v>0</v>
      </c>
      <c r="AB185" s="22">
        <v>0</v>
      </c>
      <c r="AC185" s="22">
        <v>5490177</v>
      </c>
      <c r="AD185" s="22">
        <v>2087715</v>
      </c>
      <c r="AE185" s="22">
        <v>442533</v>
      </c>
      <c r="AF185" s="22">
        <v>0</v>
      </c>
      <c r="AG185" s="22">
        <v>27211</v>
      </c>
      <c r="AH185" s="22">
        <v>51996</v>
      </c>
      <c r="AI185" s="22">
        <v>8099632</v>
      </c>
      <c r="AJ185" s="22">
        <v>4717690</v>
      </c>
      <c r="AK185" s="22">
        <v>471684</v>
      </c>
      <c r="AL185" s="22">
        <v>4246006</v>
      </c>
    </row>
    <row r="186" spans="1:38" x14ac:dyDescent="0.25">
      <c r="A186" s="22" t="s">
        <v>120</v>
      </c>
      <c r="B186" s="22" t="s">
        <v>292</v>
      </c>
      <c r="C186" s="22" t="s">
        <v>489</v>
      </c>
      <c r="D186" s="22" t="s">
        <v>490</v>
      </c>
      <c r="E186" s="22">
        <v>14342912</v>
      </c>
      <c r="F186" s="22">
        <v>0</v>
      </c>
      <c r="G186" s="22">
        <v>10258765</v>
      </c>
      <c r="H186" s="22">
        <v>4383741</v>
      </c>
      <c r="I186" s="22">
        <v>1392537</v>
      </c>
      <c r="J186" s="22">
        <v>0</v>
      </c>
      <c r="K186" s="22">
        <v>0</v>
      </c>
      <c r="L186" s="22">
        <v>0</v>
      </c>
      <c r="M186" s="22">
        <v>30377955</v>
      </c>
      <c r="N186" s="22">
        <v>0</v>
      </c>
      <c r="O186" s="22">
        <v>8095249</v>
      </c>
      <c r="P186" s="22">
        <v>885641</v>
      </c>
      <c r="Q186" s="22">
        <v>970267</v>
      </c>
      <c r="R186" s="22">
        <v>0</v>
      </c>
      <c r="S186" s="22">
        <v>546941</v>
      </c>
      <c r="T186" s="22">
        <v>40876053</v>
      </c>
      <c r="U186" s="22">
        <v>10169645</v>
      </c>
      <c r="V186" s="22">
        <v>0</v>
      </c>
      <c r="W186" s="22">
        <v>1440224</v>
      </c>
      <c r="X186" s="22">
        <v>683400</v>
      </c>
      <c r="Y186" s="22">
        <v>305662</v>
      </c>
      <c r="Z186" s="22">
        <v>0</v>
      </c>
      <c r="AA186" s="22">
        <v>0</v>
      </c>
      <c r="AB186" s="22">
        <v>0</v>
      </c>
      <c r="AC186" s="22">
        <v>12598931</v>
      </c>
      <c r="AD186" s="22">
        <v>2999643</v>
      </c>
      <c r="AE186" s="22">
        <v>423465</v>
      </c>
      <c r="AF186" s="22">
        <v>0</v>
      </c>
      <c r="AG186" s="22">
        <v>0</v>
      </c>
      <c r="AH186" s="22">
        <v>263977</v>
      </c>
      <c r="AI186" s="22">
        <v>16286016</v>
      </c>
      <c r="AJ186" s="22">
        <v>24590037</v>
      </c>
      <c r="AK186" s="22">
        <v>793041</v>
      </c>
      <c r="AL186" s="22">
        <v>23796996</v>
      </c>
    </row>
    <row r="187" spans="1:38" x14ac:dyDescent="0.25">
      <c r="A187" s="22" t="s">
        <v>120</v>
      </c>
      <c r="B187" s="22" t="s">
        <v>292</v>
      </c>
      <c r="C187" s="22" t="s">
        <v>491</v>
      </c>
      <c r="D187" s="22" t="s">
        <v>492</v>
      </c>
      <c r="E187" s="22">
        <v>18652586</v>
      </c>
      <c r="F187" s="22">
        <v>0</v>
      </c>
      <c r="G187" s="22">
        <v>8204836</v>
      </c>
      <c r="H187" s="22">
        <v>7471236</v>
      </c>
      <c r="I187" s="22">
        <v>467411</v>
      </c>
      <c r="J187" s="22">
        <v>0</v>
      </c>
      <c r="K187" s="22">
        <v>0</v>
      </c>
      <c r="L187" s="22">
        <v>2625790</v>
      </c>
      <c r="M187" s="22">
        <v>37421859</v>
      </c>
      <c r="N187" s="22">
        <v>215394</v>
      </c>
      <c r="O187" s="22">
        <v>10228353</v>
      </c>
      <c r="P187" s="22">
        <v>2802621</v>
      </c>
      <c r="Q187" s="22">
        <v>1280031</v>
      </c>
      <c r="R187" s="22">
        <v>178400</v>
      </c>
      <c r="S187" s="22">
        <v>777036</v>
      </c>
      <c r="T187" s="22">
        <v>52903694</v>
      </c>
      <c r="U187" s="22">
        <v>5706321</v>
      </c>
      <c r="V187" s="22">
        <v>0</v>
      </c>
      <c r="W187" s="22">
        <v>2248927</v>
      </c>
      <c r="X187" s="22">
        <v>1611085</v>
      </c>
      <c r="Y187" s="22">
        <v>158471</v>
      </c>
      <c r="Z187" s="22">
        <v>0</v>
      </c>
      <c r="AA187" s="22">
        <v>0</v>
      </c>
      <c r="AB187" s="22">
        <v>608466</v>
      </c>
      <c r="AC187" s="22">
        <v>10333270</v>
      </c>
      <c r="AD187" s="22">
        <v>2891637</v>
      </c>
      <c r="AE187" s="22">
        <v>1343010</v>
      </c>
      <c r="AF187" s="22">
        <v>0</v>
      </c>
      <c r="AG187" s="22">
        <v>106574</v>
      </c>
      <c r="AH187" s="22">
        <v>387289</v>
      </c>
      <c r="AI187" s="22">
        <v>15061780</v>
      </c>
      <c r="AJ187" s="22">
        <v>37841914</v>
      </c>
      <c r="AK187" s="22">
        <v>5999919</v>
      </c>
      <c r="AL187" s="22">
        <v>31841995</v>
      </c>
    </row>
    <row r="188" spans="1:38" x14ac:dyDescent="0.25">
      <c r="A188" s="22" t="s">
        <v>120</v>
      </c>
      <c r="B188" s="22" t="s">
        <v>292</v>
      </c>
      <c r="C188" s="22" t="s">
        <v>493</v>
      </c>
      <c r="D188" s="22" t="s">
        <v>494</v>
      </c>
      <c r="E188" s="22">
        <v>5532124</v>
      </c>
      <c r="F188" s="22">
        <v>0</v>
      </c>
      <c r="G188" s="22">
        <v>4644878</v>
      </c>
      <c r="H188" s="22">
        <v>339695</v>
      </c>
      <c r="I188" s="22">
        <v>0</v>
      </c>
      <c r="J188" s="22">
        <v>0</v>
      </c>
      <c r="K188" s="22">
        <v>0</v>
      </c>
      <c r="L188" s="22">
        <v>0</v>
      </c>
      <c r="M188" s="22">
        <v>10516697</v>
      </c>
      <c r="N188" s="22">
        <v>12047</v>
      </c>
      <c r="O188" s="22">
        <v>2997557</v>
      </c>
      <c r="P188" s="22">
        <v>770532</v>
      </c>
      <c r="Q188" s="22">
        <v>119898</v>
      </c>
      <c r="R188" s="22">
        <v>0</v>
      </c>
      <c r="S188" s="22">
        <v>719244</v>
      </c>
      <c r="T188" s="22">
        <v>15135975</v>
      </c>
      <c r="U188" s="22">
        <v>4244536</v>
      </c>
      <c r="V188" s="22">
        <v>0</v>
      </c>
      <c r="W188" s="22">
        <v>3031506</v>
      </c>
      <c r="X188" s="22">
        <v>179266</v>
      </c>
      <c r="Y188" s="22">
        <v>0</v>
      </c>
      <c r="Z188" s="22">
        <v>0</v>
      </c>
      <c r="AA188" s="22">
        <v>0</v>
      </c>
      <c r="AB188" s="22">
        <v>0</v>
      </c>
      <c r="AC188" s="22">
        <v>7455308</v>
      </c>
      <c r="AD188" s="22">
        <v>1644471</v>
      </c>
      <c r="AE188" s="22">
        <v>371367</v>
      </c>
      <c r="AF188" s="22">
        <v>0</v>
      </c>
      <c r="AG188" s="22">
        <v>0</v>
      </c>
      <c r="AH188" s="22">
        <v>355689</v>
      </c>
      <c r="AI188" s="22">
        <v>9826835</v>
      </c>
      <c r="AJ188" s="22">
        <v>5309140</v>
      </c>
      <c r="AK188" s="22">
        <v>22610</v>
      </c>
      <c r="AL188" s="22">
        <v>5286530</v>
      </c>
    </row>
    <row r="189" spans="1:38" x14ac:dyDescent="0.25">
      <c r="A189" s="22" t="s">
        <v>120</v>
      </c>
      <c r="B189" s="22" t="s">
        <v>292</v>
      </c>
      <c r="C189" s="22" t="s">
        <v>495</v>
      </c>
      <c r="D189" s="22" t="s">
        <v>496</v>
      </c>
      <c r="E189" s="22">
        <v>71602982</v>
      </c>
      <c r="F189" s="22">
        <v>0</v>
      </c>
      <c r="G189" s="22">
        <v>6321281</v>
      </c>
      <c r="H189" s="22">
        <v>9257941</v>
      </c>
      <c r="I189" s="22">
        <v>7046243</v>
      </c>
      <c r="J189" s="22">
        <v>0</v>
      </c>
      <c r="K189" s="22">
        <v>0</v>
      </c>
      <c r="L189" s="22">
        <v>0</v>
      </c>
      <c r="M189" s="22">
        <v>94228447</v>
      </c>
      <c r="N189" s="22">
        <v>0</v>
      </c>
      <c r="O189" s="22">
        <v>13638540</v>
      </c>
      <c r="P189" s="22">
        <v>5594825</v>
      </c>
      <c r="Q189" s="22">
        <v>1027180</v>
      </c>
      <c r="R189" s="22">
        <v>0</v>
      </c>
      <c r="S189" s="22">
        <v>3567323</v>
      </c>
      <c r="T189" s="22">
        <v>118056315</v>
      </c>
      <c r="U189" s="22">
        <v>41770811</v>
      </c>
      <c r="V189" s="22">
        <v>0</v>
      </c>
      <c r="W189" s="22">
        <v>2326460</v>
      </c>
      <c r="X189" s="22">
        <v>3772929</v>
      </c>
      <c r="Y189" s="22">
        <v>2841453</v>
      </c>
      <c r="Z189" s="22">
        <v>0</v>
      </c>
      <c r="AA189" s="22">
        <v>0</v>
      </c>
      <c r="AB189" s="22">
        <v>0</v>
      </c>
      <c r="AC189" s="22">
        <v>50711653</v>
      </c>
      <c r="AD189" s="22">
        <v>5578460</v>
      </c>
      <c r="AE189" s="22">
        <v>3567141</v>
      </c>
      <c r="AF189" s="22">
        <v>0</v>
      </c>
      <c r="AG189" s="22">
        <v>0</v>
      </c>
      <c r="AH189" s="22">
        <v>1134526</v>
      </c>
      <c r="AI189" s="22">
        <v>60991780</v>
      </c>
      <c r="AJ189" s="22">
        <v>57064535</v>
      </c>
      <c r="AK189" s="22">
        <v>2802799</v>
      </c>
      <c r="AL189" s="22">
        <v>54261736</v>
      </c>
    </row>
    <row r="190" spans="1:38" x14ac:dyDescent="0.25">
      <c r="A190" s="22" t="s">
        <v>120</v>
      </c>
      <c r="B190" s="22" t="s">
        <v>292</v>
      </c>
      <c r="C190" s="22" t="s">
        <v>497</v>
      </c>
      <c r="D190" s="22" t="s">
        <v>498</v>
      </c>
      <c r="E190" s="22">
        <v>27459510</v>
      </c>
      <c r="F190" s="22">
        <v>0</v>
      </c>
      <c r="G190" s="22">
        <v>17163160</v>
      </c>
      <c r="H190" s="22">
        <v>3229148</v>
      </c>
      <c r="I190" s="22">
        <v>1641991</v>
      </c>
      <c r="J190" s="22">
        <v>0</v>
      </c>
      <c r="K190" s="22">
        <v>0</v>
      </c>
      <c r="L190" s="22">
        <v>0</v>
      </c>
      <c r="M190" s="22">
        <v>49493809</v>
      </c>
      <c r="N190" s="22">
        <v>0</v>
      </c>
      <c r="O190" s="22">
        <v>11155179</v>
      </c>
      <c r="P190" s="22">
        <v>3206405</v>
      </c>
      <c r="Q190" s="22">
        <v>3363721</v>
      </c>
      <c r="R190" s="22">
        <v>0</v>
      </c>
      <c r="S190" s="22">
        <v>2453149</v>
      </c>
      <c r="T190" s="22">
        <v>69672263</v>
      </c>
      <c r="U190" s="22">
        <v>16634658</v>
      </c>
      <c r="V190" s="22">
        <v>0</v>
      </c>
      <c r="W190" s="22">
        <v>5217712</v>
      </c>
      <c r="X190" s="22">
        <v>1437533</v>
      </c>
      <c r="Y190" s="22">
        <v>530857</v>
      </c>
      <c r="Z190" s="22">
        <v>0</v>
      </c>
      <c r="AA190" s="22">
        <v>0</v>
      </c>
      <c r="AB190" s="22">
        <v>0</v>
      </c>
      <c r="AC190" s="22">
        <v>23820760</v>
      </c>
      <c r="AD190" s="22">
        <v>2202148</v>
      </c>
      <c r="AE190" s="22">
        <v>1472333</v>
      </c>
      <c r="AF190" s="22">
        <v>0</v>
      </c>
      <c r="AG190" s="22">
        <v>0</v>
      </c>
      <c r="AH190" s="22">
        <v>1310371</v>
      </c>
      <c r="AI190" s="22">
        <v>28805612</v>
      </c>
      <c r="AJ190" s="22">
        <v>40866651</v>
      </c>
      <c r="AK190" s="22">
        <v>2400967</v>
      </c>
      <c r="AL190" s="22">
        <v>38465684</v>
      </c>
    </row>
    <row r="191" spans="1:38" x14ac:dyDescent="0.25">
      <c r="A191" s="22" t="s">
        <v>120</v>
      </c>
      <c r="B191" s="22" t="s">
        <v>292</v>
      </c>
      <c r="C191" s="22" t="s">
        <v>499</v>
      </c>
      <c r="D191" s="22" t="s">
        <v>500</v>
      </c>
      <c r="E191" s="22">
        <v>11679617</v>
      </c>
      <c r="F191" s="22">
        <v>0</v>
      </c>
      <c r="G191" s="22">
        <v>3886600</v>
      </c>
      <c r="H191" s="22">
        <v>2453612</v>
      </c>
      <c r="I191" s="22">
        <v>0</v>
      </c>
      <c r="J191" s="22">
        <v>0</v>
      </c>
      <c r="K191" s="22">
        <v>0</v>
      </c>
      <c r="L191" s="22">
        <v>0</v>
      </c>
      <c r="M191" s="22">
        <v>18019829</v>
      </c>
      <c r="N191" s="22">
        <v>0</v>
      </c>
      <c r="O191" s="22">
        <v>12829744</v>
      </c>
      <c r="P191" s="22">
        <v>678808</v>
      </c>
      <c r="Q191" s="22">
        <v>387495</v>
      </c>
      <c r="R191" s="22">
        <v>643447</v>
      </c>
      <c r="S191" s="22">
        <v>101855</v>
      </c>
      <c r="T191" s="22">
        <v>32661178</v>
      </c>
      <c r="U191" s="22">
        <v>7616951</v>
      </c>
      <c r="V191" s="22">
        <v>0</v>
      </c>
      <c r="W191" s="22">
        <v>1769739</v>
      </c>
      <c r="X191" s="22">
        <v>1504939</v>
      </c>
      <c r="Y191" s="22">
        <v>0</v>
      </c>
      <c r="Z191" s="22">
        <v>0</v>
      </c>
      <c r="AA191" s="22">
        <v>0</v>
      </c>
      <c r="AB191" s="22">
        <v>0</v>
      </c>
      <c r="AC191" s="22">
        <v>10891629</v>
      </c>
      <c r="AD191" s="22">
        <v>800577</v>
      </c>
      <c r="AE191" s="22">
        <v>170326</v>
      </c>
      <c r="AF191" s="22">
        <v>0</v>
      </c>
      <c r="AG191" s="22">
        <v>423839</v>
      </c>
      <c r="AH191" s="22">
        <v>20584</v>
      </c>
      <c r="AI191" s="22">
        <v>12306955</v>
      </c>
      <c r="AJ191" s="22">
        <v>20354223</v>
      </c>
      <c r="AK191" s="22">
        <v>1639136</v>
      </c>
      <c r="AL191" s="22">
        <v>18715087</v>
      </c>
    </row>
    <row r="192" spans="1:38" x14ac:dyDescent="0.25">
      <c r="A192" s="22" t="s">
        <v>120</v>
      </c>
      <c r="B192" s="22" t="s">
        <v>292</v>
      </c>
      <c r="C192" s="22" t="s">
        <v>501</v>
      </c>
      <c r="D192" s="22" t="s">
        <v>502</v>
      </c>
      <c r="E192" s="22">
        <v>34869141</v>
      </c>
      <c r="F192" s="22">
        <v>0</v>
      </c>
      <c r="G192" s="22">
        <v>10246070</v>
      </c>
      <c r="H192" s="22">
        <v>10249920</v>
      </c>
      <c r="I192" s="22">
        <v>2571275</v>
      </c>
      <c r="J192" s="22">
        <v>0</v>
      </c>
      <c r="K192" s="22">
        <v>0</v>
      </c>
      <c r="L192" s="22">
        <v>0</v>
      </c>
      <c r="M192" s="22">
        <v>57936406</v>
      </c>
      <c r="N192" s="22">
        <v>0</v>
      </c>
      <c r="O192" s="22">
        <v>11542695</v>
      </c>
      <c r="P192" s="22">
        <v>1170006</v>
      </c>
      <c r="Q192" s="22">
        <v>541872</v>
      </c>
      <c r="R192" s="22">
        <v>0</v>
      </c>
      <c r="S192" s="22">
        <v>402761</v>
      </c>
      <c r="T192" s="22">
        <v>71593740</v>
      </c>
      <c r="U192" s="22">
        <v>31150738</v>
      </c>
      <c r="V192" s="22">
        <v>0</v>
      </c>
      <c r="W192" s="22">
        <v>7083575</v>
      </c>
      <c r="X192" s="22">
        <v>5750567</v>
      </c>
      <c r="Y192" s="22">
        <v>1424285</v>
      </c>
      <c r="Z192" s="22">
        <v>0</v>
      </c>
      <c r="AA192" s="22">
        <v>0</v>
      </c>
      <c r="AB192" s="22">
        <v>0</v>
      </c>
      <c r="AC192" s="22">
        <v>45409165</v>
      </c>
      <c r="AD192" s="22">
        <v>9465008</v>
      </c>
      <c r="AE192" s="22">
        <v>371819</v>
      </c>
      <c r="AF192" s="22">
        <v>0</v>
      </c>
      <c r="AG192" s="22">
        <v>0</v>
      </c>
      <c r="AH192" s="22">
        <v>36750</v>
      </c>
      <c r="AI192" s="22">
        <v>55282742</v>
      </c>
      <c r="AJ192" s="22">
        <v>16310998</v>
      </c>
      <c r="AK192" s="22">
        <v>3970367</v>
      </c>
      <c r="AL192" s="22">
        <v>12340631</v>
      </c>
    </row>
    <row r="193" spans="1:38" x14ac:dyDescent="0.25">
      <c r="A193" s="22" t="s">
        <v>120</v>
      </c>
      <c r="B193" s="22" t="s">
        <v>292</v>
      </c>
      <c r="C193" s="22" t="s">
        <v>503</v>
      </c>
      <c r="D193" s="22" t="s">
        <v>504</v>
      </c>
      <c r="E193" s="22">
        <v>17037255</v>
      </c>
      <c r="F193" s="22">
        <v>0</v>
      </c>
      <c r="G193" s="22">
        <v>11406653</v>
      </c>
      <c r="H193" s="22">
        <v>9862871</v>
      </c>
      <c r="I193" s="22">
        <v>5843987</v>
      </c>
      <c r="J193" s="22">
        <v>0</v>
      </c>
      <c r="K193" s="22">
        <v>0</v>
      </c>
      <c r="L193" s="22">
        <v>1884684</v>
      </c>
      <c r="M193" s="22">
        <v>46035450</v>
      </c>
      <c r="N193" s="22">
        <v>0</v>
      </c>
      <c r="O193" s="22">
        <v>16730719</v>
      </c>
      <c r="P193" s="22">
        <v>1968826</v>
      </c>
      <c r="Q193" s="22">
        <v>1796829</v>
      </c>
      <c r="R193" s="22">
        <v>0</v>
      </c>
      <c r="S193" s="22">
        <v>1038297</v>
      </c>
      <c r="T193" s="22">
        <v>67570121</v>
      </c>
      <c r="U193" s="22">
        <v>6860157</v>
      </c>
      <c r="V193" s="22">
        <v>0</v>
      </c>
      <c r="W193" s="22">
        <v>3024203</v>
      </c>
      <c r="X193" s="22">
        <v>4255290</v>
      </c>
      <c r="Y193" s="22">
        <v>603965</v>
      </c>
      <c r="Z193" s="22">
        <v>0</v>
      </c>
      <c r="AA193" s="22">
        <v>0</v>
      </c>
      <c r="AB193" s="22">
        <v>385413</v>
      </c>
      <c r="AC193" s="22">
        <v>15129028</v>
      </c>
      <c r="AD193" s="22">
        <v>5076010</v>
      </c>
      <c r="AE193" s="22">
        <v>821615</v>
      </c>
      <c r="AF193" s="22">
        <v>0</v>
      </c>
      <c r="AG193" s="22">
        <v>0</v>
      </c>
      <c r="AH193" s="22">
        <v>494617</v>
      </c>
      <c r="AI193" s="22">
        <v>21521270</v>
      </c>
      <c r="AJ193" s="22">
        <v>46048851</v>
      </c>
      <c r="AK193" s="22">
        <v>888721</v>
      </c>
      <c r="AL193" s="22">
        <v>45160130</v>
      </c>
    </row>
    <row r="194" spans="1:38" x14ac:dyDescent="0.25">
      <c r="A194" s="22" t="s">
        <v>120</v>
      </c>
      <c r="B194" s="22" t="s">
        <v>292</v>
      </c>
      <c r="C194" s="22" t="s">
        <v>505</v>
      </c>
      <c r="D194" s="22" t="s">
        <v>506</v>
      </c>
      <c r="E194" s="22">
        <v>3999189</v>
      </c>
      <c r="F194" s="22">
        <v>0</v>
      </c>
      <c r="G194" s="22">
        <v>2224928</v>
      </c>
      <c r="H194" s="22">
        <v>2568090</v>
      </c>
      <c r="I194" s="22">
        <v>475324</v>
      </c>
      <c r="J194" s="22">
        <v>0</v>
      </c>
      <c r="K194" s="22">
        <v>0</v>
      </c>
      <c r="L194" s="22">
        <v>0</v>
      </c>
      <c r="M194" s="22">
        <v>9267531</v>
      </c>
      <c r="N194" s="22">
        <v>0</v>
      </c>
      <c r="O194" s="22">
        <v>937753</v>
      </c>
      <c r="P194" s="22">
        <v>1035796</v>
      </c>
      <c r="Q194" s="22">
        <v>2346919</v>
      </c>
      <c r="R194" s="22">
        <v>359801</v>
      </c>
      <c r="S194" s="22">
        <v>73796</v>
      </c>
      <c r="T194" s="22">
        <v>14021596</v>
      </c>
      <c r="U194" s="22">
        <v>1480403</v>
      </c>
      <c r="V194" s="22">
        <v>0</v>
      </c>
      <c r="W194" s="22">
        <v>776013</v>
      </c>
      <c r="X194" s="22">
        <v>1081108</v>
      </c>
      <c r="Y194" s="22">
        <v>72883</v>
      </c>
      <c r="Z194" s="22">
        <v>0</v>
      </c>
      <c r="AA194" s="22">
        <v>0</v>
      </c>
      <c r="AB194" s="22">
        <v>0</v>
      </c>
      <c r="AC194" s="22">
        <v>3410407</v>
      </c>
      <c r="AD194" s="22">
        <v>256111</v>
      </c>
      <c r="AE194" s="22">
        <v>453707</v>
      </c>
      <c r="AF194" s="22">
        <v>0</v>
      </c>
      <c r="AG194" s="22">
        <v>128106</v>
      </c>
      <c r="AH194" s="22">
        <v>61106</v>
      </c>
      <c r="AI194" s="22">
        <v>4309437</v>
      </c>
      <c r="AJ194" s="22">
        <v>9712159</v>
      </c>
      <c r="AK194" s="22">
        <v>132734</v>
      </c>
      <c r="AL194" s="22">
        <v>9579425</v>
      </c>
    </row>
    <row r="195" spans="1:38" x14ac:dyDescent="0.25">
      <c r="A195" s="22" t="s">
        <v>120</v>
      </c>
      <c r="B195" s="22" t="s">
        <v>292</v>
      </c>
      <c r="C195" s="22" t="s">
        <v>507</v>
      </c>
      <c r="D195" s="22" t="s">
        <v>508</v>
      </c>
      <c r="E195" s="22">
        <v>20937560</v>
      </c>
      <c r="F195" s="22">
        <v>0</v>
      </c>
      <c r="G195" s="22">
        <v>2426316</v>
      </c>
      <c r="H195" s="22">
        <v>7063844</v>
      </c>
      <c r="I195" s="22">
        <v>0</v>
      </c>
      <c r="J195" s="22">
        <v>0</v>
      </c>
      <c r="K195" s="22">
        <v>0</v>
      </c>
      <c r="L195" s="22">
        <v>0</v>
      </c>
      <c r="M195" s="22">
        <v>30427720</v>
      </c>
      <c r="N195" s="22">
        <v>0</v>
      </c>
      <c r="O195" s="22">
        <v>11537424</v>
      </c>
      <c r="P195" s="22">
        <v>2366685</v>
      </c>
      <c r="Q195" s="22">
        <v>1158857</v>
      </c>
      <c r="R195" s="22">
        <v>935000</v>
      </c>
      <c r="S195" s="22">
        <v>295662</v>
      </c>
      <c r="T195" s="22">
        <v>46721348</v>
      </c>
      <c r="U195" s="22">
        <v>10698462</v>
      </c>
      <c r="V195" s="22">
        <v>0</v>
      </c>
      <c r="W195" s="22">
        <v>1024111</v>
      </c>
      <c r="X195" s="22">
        <v>2111476</v>
      </c>
      <c r="Y195" s="22">
        <v>0</v>
      </c>
      <c r="Z195" s="22">
        <v>0</v>
      </c>
      <c r="AA195" s="22">
        <v>0</v>
      </c>
      <c r="AB195" s="22">
        <v>0</v>
      </c>
      <c r="AC195" s="22">
        <v>13834049</v>
      </c>
      <c r="AD195" s="22">
        <v>5120896</v>
      </c>
      <c r="AE195" s="22">
        <v>540331</v>
      </c>
      <c r="AF195" s="22">
        <v>0</v>
      </c>
      <c r="AG195" s="22">
        <v>462280</v>
      </c>
      <c r="AH195" s="22">
        <v>19014</v>
      </c>
      <c r="AI195" s="22">
        <v>19976570</v>
      </c>
      <c r="AJ195" s="22">
        <v>26744778</v>
      </c>
      <c r="AK195" s="22">
        <v>2818939</v>
      </c>
      <c r="AL195" s="22">
        <v>23925839</v>
      </c>
    </row>
    <row r="196" spans="1:38" x14ac:dyDescent="0.25">
      <c r="A196" s="22" t="s">
        <v>120</v>
      </c>
      <c r="B196" s="22" t="s">
        <v>292</v>
      </c>
      <c r="C196" s="22" t="s">
        <v>509</v>
      </c>
      <c r="D196" s="22" t="s">
        <v>510</v>
      </c>
      <c r="E196" s="22">
        <v>72757733</v>
      </c>
      <c r="F196" s="22">
        <v>0</v>
      </c>
      <c r="G196" s="22">
        <v>25421842</v>
      </c>
      <c r="H196" s="22">
        <v>16681075</v>
      </c>
      <c r="I196" s="22">
        <v>5499210</v>
      </c>
      <c r="J196" s="22">
        <v>0</v>
      </c>
      <c r="K196" s="22">
        <v>0</v>
      </c>
      <c r="L196" s="22">
        <v>0</v>
      </c>
      <c r="M196" s="22">
        <v>120359860</v>
      </c>
      <c r="N196" s="22">
        <v>0</v>
      </c>
      <c r="O196" s="22">
        <v>41670501</v>
      </c>
      <c r="P196" s="22">
        <v>4301196</v>
      </c>
      <c r="Q196" s="22">
        <v>25287482</v>
      </c>
      <c r="R196" s="22">
        <v>0</v>
      </c>
      <c r="S196" s="22">
        <v>4777049</v>
      </c>
      <c r="T196" s="22">
        <v>196396088</v>
      </c>
      <c r="U196" s="22">
        <v>40765092</v>
      </c>
      <c r="V196" s="22">
        <v>0</v>
      </c>
      <c r="W196" s="22">
        <v>7965220</v>
      </c>
      <c r="X196" s="22">
        <v>4755871</v>
      </c>
      <c r="Y196" s="22">
        <v>1331623</v>
      </c>
      <c r="Z196" s="22">
        <v>0</v>
      </c>
      <c r="AA196" s="22">
        <v>0</v>
      </c>
      <c r="AB196" s="22">
        <v>0</v>
      </c>
      <c r="AC196" s="22">
        <v>54817806</v>
      </c>
      <c r="AD196" s="22">
        <v>6008114</v>
      </c>
      <c r="AE196" s="22">
        <v>1952730</v>
      </c>
      <c r="AF196" s="22">
        <v>0</v>
      </c>
      <c r="AG196" s="22">
        <v>0</v>
      </c>
      <c r="AH196" s="22">
        <v>2208577</v>
      </c>
      <c r="AI196" s="22">
        <v>64987227</v>
      </c>
      <c r="AJ196" s="22">
        <v>131408861</v>
      </c>
      <c r="AK196" s="22">
        <v>10159719</v>
      </c>
      <c r="AL196" s="22">
        <v>121249142</v>
      </c>
    </row>
    <row r="197" spans="1:38" x14ac:dyDescent="0.25">
      <c r="A197" s="22" t="s">
        <v>120</v>
      </c>
      <c r="B197" s="22" t="s">
        <v>511</v>
      </c>
      <c r="C197" s="22" t="s">
        <v>512</v>
      </c>
      <c r="D197" s="22" t="s">
        <v>513</v>
      </c>
      <c r="E197" s="22">
        <v>2557716</v>
      </c>
      <c r="F197" s="22">
        <v>0</v>
      </c>
      <c r="G197" s="22">
        <v>508892</v>
      </c>
      <c r="H197" s="22">
        <v>251588</v>
      </c>
      <c r="I197" s="22">
        <v>0</v>
      </c>
      <c r="J197" s="22">
        <v>0</v>
      </c>
      <c r="K197" s="22">
        <v>0</v>
      </c>
      <c r="L197" s="22">
        <v>0</v>
      </c>
      <c r="M197" s="22">
        <v>3318196</v>
      </c>
      <c r="N197" s="22">
        <v>0</v>
      </c>
      <c r="O197" s="22">
        <v>3065697</v>
      </c>
      <c r="P197" s="22">
        <v>286343</v>
      </c>
      <c r="Q197" s="22">
        <v>1053450</v>
      </c>
      <c r="R197" s="22">
        <v>140870</v>
      </c>
      <c r="S197" s="22">
        <v>83852</v>
      </c>
      <c r="T197" s="22">
        <v>7948408</v>
      </c>
      <c r="U197" s="22">
        <v>1955739</v>
      </c>
      <c r="V197" s="22">
        <v>0</v>
      </c>
      <c r="W197" s="22">
        <v>39688</v>
      </c>
      <c r="X197" s="22">
        <v>146934</v>
      </c>
      <c r="Y197" s="22">
        <v>0</v>
      </c>
      <c r="Z197" s="22">
        <v>0</v>
      </c>
      <c r="AA197" s="22">
        <v>0</v>
      </c>
      <c r="AB197" s="22">
        <v>0</v>
      </c>
      <c r="AC197" s="22">
        <v>2142361</v>
      </c>
      <c r="AD197" s="22">
        <v>733286</v>
      </c>
      <c r="AE197" s="22">
        <v>112322</v>
      </c>
      <c r="AF197" s="22">
        <v>0</v>
      </c>
      <c r="AG197" s="22">
        <v>38682</v>
      </c>
      <c r="AH197" s="22">
        <v>45924</v>
      </c>
      <c r="AI197" s="22">
        <v>3072575</v>
      </c>
      <c r="AJ197" s="22">
        <v>4875833</v>
      </c>
      <c r="AK197" s="22">
        <v>372000</v>
      </c>
      <c r="AL197" s="22">
        <v>4503833</v>
      </c>
    </row>
    <row r="198" spans="1:38" x14ac:dyDescent="0.25">
      <c r="A198" s="22" t="s">
        <v>120</v>
      </c>
      <c r="B198" s="22" t="s">
        <v>511</v>
      </c>
      <c r="C198" s="22" t="s">
        <v>514</v>
      </c>
      <c r="D198" s="22" t="s">
        <v>515</v>
      </c>
      <c r="E198" s="22">
        <v>2634067</v>
      </c>
      <c r="F198" s="22">
        <v>0</v>
      </c>
      <c r="G198" s="22">
        <v>0</v>
      </c>
      <c r="H198" s="22">
        <v>0</v>
      </c>
      <c r="I198" s="22">
        <v>453961</v>
      </c>
      <c r="J198" s="22">
        <v>0</v>
      </c>
      <c r="K198" s="22">
        <v>0</v>
      </c>
      <c r="L198" s="22">
        <v>0</v>
      </c>
      <c r="M198" s="22">
        <v>3088028</v>
      </c>
      <c r="N198" s="22">
        <v>0</v>
      </c>
      <c r="O198" s="22">
        <v>905789</v>
      </c>
      <c r="P198" s="22">
        <v>522306</v>
      </c>
      <c r="Q198" s="22">
        <v>625990</v>
      </c>
      <c r="R198" s="22">
        <v>501072</v>
      </c>
      <c r="S198" s="22">
        <v>318397</v>
      </c>
      <c r="T198" s="22">
        <v>5961582</v>
      </c>
      <c r="U198" s="22">
        <v>1282799</v>
      </c>
      <c r="V198" s="22">
        <v>0</v>
      </c>
      <c r="W198" s="22">
        <v>0</v>
      </c>
      <c r="X198" s="22">
        <v>0</v>
      </c>
      <c r="Y198" s="22">
        <v>129995</v>
      </c>
      <c r="Z198" s="22">
        <v>0</v>
      </c>
      <c r="AA198" s="22">
        <v>0</v>
      </c>
      <c r="AB198" s="22">
        <v>0</v>
      </c>
      <c r="AC198" s="22">
        <v>1412794</v>
      </c>
      <c r="AD198" s="22">
        <v>458835</v>
      </c>
      <c r="AE198" s="22">
        <v>237307</v>
      </c>
      <c r="AF198" s="22">
        <v>0</v>
      </c>
      <c r="AG198" s="22">
        <v>195747</v>
      </c>
      <c r="AH198" s="22">
        <v>98704</v>
      </c>
      <c r="AI198" s="22">
        <v>2403387</v>
      </c>
      <c r="AJ198" s="22">
        <v>3558195</v>
      </c>
      <c r="AK198" s="22">
        <v>0</v>
      </c>
      <c r="AL198" s="22">
        <v>3558195</v>
      </c>
    </row>
    <row r="199" spans="1:38" x14ac:dyDescent="0.25">
      <c r="A199" s="22" t="s">
        <v>120</v>
      </c>
      <c r="B199" s="22" t="s">
        <v>511</v>
      </c>
      <c r="C199" s="22" t="s">
        <v>516</v>
      </c>
      <c r="D199" s="22" t="s">
        <v>517</v>
      </c>
      <c r="E199" s="22">
        <v>1691529</v>
      </c>
      <c r="F199" s="22">
        <v>0</v>
      </c>
      <c r="G199" s="22">
        <v>1459165</v>
      </c>
      <c r="H199" s="22">
        <v>1716131</v>
      </c>
      <c r="I199" s="22">
        <v>0</v>
      </c>
      <c r="J199" s="22">
        <v>0</v>
      </c>
      <c r="K199" s="22">
        <v>0</v>
      </c>
      <c r="L199" s="22">
        <v>0</v>
      </c>
      <c r="M199" s="22">
        <v>4866825</v>
      </c>
      <c r="N199" s="22">
        <v>0</v>
      </c>
      <c r="O199" s="22">
        <v>838036</v>
      </c>
      <c r="P199" s="22">
        <v>631308</v>
      </c>
      <c r="Q199" s="22">
        <v>165858</v>
      </c>
      <c r="R199" s="22">
        <v>341681</v>
      </c>
      <c r="S199" s="22">
        <v>543499</v>
      </c>
      <c r="T199" s="22">
        <v>7387207</v>
      </c>
      <c r="U199" s="22">
        <v>1038653</v>
      </c>
      <c r="V199" s="22">
        <v>0</v>
      </c>
      <c r="W199" s="22">
        <v>595416</v>
      </c>
      <c r="X199" s="22">
        <v>624124</v>
      </c>
      <c r="Y199" s="22">
        <v>0</v>
      </c>
      <c r="Z199" s="22">
        <v>0</v>
      </c>
      <c r="AA199" s="22">
        <v>0</v>
      </c>
      <c r="AB199" s="22">
        <v>0</v>
      </c>
      <c r="AC199" s="22">
        <v>2258193</v>
      </c>
      <c r="AD199" s="22">
        <v>284408</v>
      </c>
      <c r="AE199" s="22">
        <v>222466</v>
      </c>
      <c r="AF199" s="22">
        <v>0</v>
      </c>
      <c r="AG199" s="22">
        <v>77817</v>
      </c>
      <c r="AH199" s="22">
        <v>405012</v>
      </c>
      <c r="AI199" s="22">
        <v>3247896</v>
      </c>
      <c r="AJ199" s="22">
        <v>4139311</v>
      </c>
      <c r="AK199" s="22">
        <v>289257</v>
      </c>
      <c r="AL199" s="22">
        <v>3850054</v>
      </c>
    </row>
    <row r="200" spans="1:38" x14ac:dyDescent="0.25">
      <c r="A200" s="22" t="s">
        <v>120</v>
      </c>
      <c r="B200" s="22" t="s">
        <v>511</v>
      </c>
      <c r="C200" s="22" t="s">
        <v>518</v>
      </c>
      <c r="D200" s="22" t="s">
        <v>519</v>
      </c>
      <c r="E200" s="22">
        <v>523766</v>
      </c>
      <c r="F200" s="22">
        <v>0</v>
      </c>
      <c r="G200" s="22">
        <v>2091912</v>
      </c>
      <c r="H200" s="22">
        <v>347788</v>
      </c>
      <c r="I200" s="22">
        <v>0</v>
      </c>
      <c r="J200" s="22">
        <v>0</v>
      </c>
      <c r="K200" s="22">
        <v>0</v>
      </c>
      <c r="L200" s="22">
        <v>0</v>
      </c>
      <c r="M200" s="22">
        <v>2963466</v>
      </c>
      <c r="N200" s="22">
        <v>0</v>
      </c>
      <c r="O200" s="22">
        <v>158360</v>
      </c>
      <c r="P200" s="22">
        <v>115011</v>
      </c>
      <c r="Q200" s="22">
        <v>30041</v>
      </c>
      <c r="R200" s="22">
        <v>261384</v>
      </c>
      <c r="S200" s="22">
        <v>197911</v>
      </c>
      <c r="T200" s="22">
        <v>3726173</v>
      </c>
      <c r="U200" s="22">
        <v>336929</v>
      </c>
      <c r="V200" s="22">
        <v>0</v>
      </c>
      <c r="W200" s="22">
        <v>512272</v>
      </c>
      <c r="X200" s="22">
        <v>23827</v>
      </c>
      <c r="Y200" s="22">
        <v>0</v>
      </c>
      <c r="Z200" s="22">
        <v>0</v>
      </c>
      <c r="AA200" s="22">
        <v>0</v>
      </c>
      <c r="AB200" s="22">
        <v>0</v>
      </c>
      <c r="AC200" s="22">
        <v>873028</v>
      </c>
      <c r="AD200" s="22">
        <v>109061</v>
      </c>
      <c r="AE200" s="22">
        <v>52647</v>
      </c>
      <c r="AF200" s="22">
        <v>0</v>
      </c>
      <c r="AG200" s="22">
        <v>42783</v>
      </c>
      <c r="AH200" s="22">
        <v>56989</v>
      </c>
      <c r="AI200" s="22">
        <v>1134508</v>
      </c>
      <c r="AJ200" s="22">
        <v>2591665</v>
      </c>
      <c r="AK200" s="22">
        <v>73573</v>
      </c>
      <c r="AL200" s="22">
        <v>2518092</v>
      </c>
    </row>
    <row r="201" spans="1:38" x14ac:dyDescent="0.25">
      <c r="A201" s="22" t="s">
        <v>120</v>
      </c>
      <c r="B201" s="22" t="s">
        <v>511</v>
      </c>
      <c r="C201" s="22" t="s">
        <v>520</v>
      </c>
      <c r="D201" s="22" t="s">
        <v>521</v>
      </c>
      <c r="E201" s="22">
        <v>656512</v>
      </c>
      <c r="F201" s="22">
        <v>0</v>
      </c>
      <c r="G201" s="22">
        <v>606969</v>
      </c>
      <c r="H201" s="22">
        <v>0</v>
      </c>
      <c r="I201" s="22">
        <v>184847</v>
      </c>
      <c r="J201" s="22">
        <v>0</v>
      </c>
      <c r="K201" s="22">
        <v>0</v>
      </c>
      <c r="L201" s="22">
        <v>0</v>
      </c>
      <c r="M201" s="22">
        <v>1448328</v>
      </c>
      <c r="N201" s="22">
        <v>0</v>
      </c>
      <c r="O201" s="22">
        <v>287995</v>
      </c>
      <c r="P201" s="22">
        <v>152985</v>
      </c>
      <c r="Q201" s="22">
        <v>5352</v>
      </c>
      <c r="R201" s="22">
        <v>0</v>
      </c>
      <c r="S201" s="22">
        <v>27000</v>
      </c>
      <c r="T201" s="22">
        <v>1921660</v>
      </c>
      <c r="U201" s="22">
        <v>309351</v>
      </c>
      <c r="V201" s="22">
        <v>0</v>
      </c>
      <c r="W201" s="22">
        <v>233210</v>
      </c>
      <c r="X201" s="22">
        <v>120535</v>
      </c>
      <c r="Y201" s="22">
        <v>0</v>
      </c>
      <c r="Z201" s="22">
        <v>0</v>
      </c>
      <c r="AA201" s="22">
        <v>0</v>
      </c>
      <c r="AB201" s="22">
        <v>0</v>
      </c>
      <c r="AC201" s="22">
        <v>663096</v>
      </c>
      <c r="AD201" s="22">
        <v>51709</v>
      </c>
      <c r="AE201" s="22">
        <v>55530</v>
      </c>
      <c r="AF201" s="22">
        <v>0</v>
      </c>
      <c r="AG201" s="22">
        <v>0</v>
      </c>
      <c r="AH201" s="22">
        <v>17250</v>
      </c>
      <c r="AI201" s="22">
        <v>787585</v>
      </c>
      <c r="AJ201" s="22">
        <v>1134075</v>
      </c>
      <c r="AK201" s="22">
        <v>0</v>
      </c>
      <c r="AL201" s="22">
        <v>1134075</v>
      </c>
    </row>
    <row r="202" spans="1:38" x14ac:dyDescent="0.25">
      <c r="A202" s="22" t="s">
        <v>120</v>
      </c>
      <c r="B202" s="22" t="s">
        <v>511</v>
      </c>
      <c r="C202" s="22" t="s">
        <v>522</v>
      </c>
      <c r="D202" s="22" t="s">
        <v>523</v>
      </c>
      <c r="E202" s="22">
        <v>948690</v>
      </c>
      <c r="F202" s="22">
        <v>0</v>
      </c>
      <c r="G202" s="22">
        <v>1597877</v>
      </c>
      <c r="H202" s="22">
        <v>1359187</v>
      </c>
      <c r="I202" s="22">
        <v>0</v>
      </c>
      <c r="J202" s="22">
        <v>0</v>
      </c>
      <c r="K202" s="22">
        <v>0</v>
      </c>
      <c r="L202" s="22">
        <v>0</v>
      </c>
      <c r="M202" s="22">
        <v>3905754</v>
      </c>
      <c r="N202" s="22">
        <v>0</v>
      </c>
      <c r="O202" s="22">
        <v>1629330</v>
      </c>
      <c r="P202" s="22">
        <v>252644</v>
      </c>
      <c r="Q202" s="22">
        <v>109264</v>
      </c>
      <c r="R202" s="22">
        <v>23370</v>
      </c>
      <c r="S202" s="22">
        <v>271652</v>
      </c>
      <c r="T202" s="22">
        <v>6192014</v>
      </c>
      <c r="U202" s="22">
        <v>647459</v>
      </c>
      <c r="V202" s="22">
        <v>0</v>
      </c>
      <c r="W202" s="22">
        <v>750673</v>
      </c>
      <c r="X202" s="22">
        <v>289502</v>
      </c>
      <c r="Y202" s="22">
        <v>0</v>
      </c>
      <c r="Z202" s="22">
        <v>0</v>
      </c>
      <c r="AA202" s="22">
        <v>0</v>
      </c>
      <c r="AB202" s="22">
        <v>0</v>
      </c>
      <c r="AC202" s="22">
        <v>1687634</v>
      </c>
      <c r="AD202" s="22">
        <v>543398</v>
      </c>
      <c r="AE202" s="22">
        <v>100805</v>
      </c>
      <c r="AF202" s="22">
        <v>0</v>
      </c>
      <c r="AG202" s="22">
        <v>3739</v>
      </c>
      <c r="AH202" s="22">
        <v>30252</v>
      </c>
      <c r="AI202" s="22">
        <v>2365828</v>
      </c>
      <c r="AJ202" s="22">
        <v>3826186</v>
      </c>
      <c r="AK202" s="22">
        <v>177151</v>
      </c>
      <c r="AL202" s="22">
        <v>3649035</v>
      </c>
    </row>
    <row r="203" spans="1:38" x14ac:dyDescent="0.25">
      <c r="A203" s="22" t="s">
        <v>120</v>
      </c>
      <c r="B203" s="22" t="s">
        <v>511</v>
      </c>
      <c r="C203" s="22" t="s">
        <v>524</v>
      </c>
      <c r="D203" s="22" t="s">
        <v>525</v>
      </c>
      <c r="E203" s="22">
        <v>570495</v>
      </c>
      <c r="F203" s="22">
        <v>0</v>
      </c>
      <c r="G203" s="22">
        <v>623102</v>
      </c>
      <c r="H203" s="22">
        <v>156534</v>
      </c>
      <c r="I203" s="22">
        <v>0</v>
      </c>
      <c r="J203" s="22">
        <v>0</v>
      </c>
      <c r="K203" s="22">
        <v>0</v>
      </c>
      <c r="L203" s="22">
        <v>0</v>
      </c>
      <c r="M203" s="22">
        <v>1350131</v>
      </c>
      <c r="N203" s="22">
        <v>0</v>
      </c>
      <c r="O203" s="22">
        <v>54097</v>
      </c>
      <c r="P203" s="22">
        <v>183338</v>
      </c>
      <c r="Q203" s="22">
        <v>16907</v>
      </c>
      <c r="R203" s="22">
        <v>0</v>
      </c>
      <c r="S203" s="22">
        <v>16400</v>
      </c>
      <c r="T203" s="22">
        <v>1620873</v>
      </c>
      <c r="U203" s="22">
        <v>57050</v>
      </c>
      <c r="V203" s="22">
        <v>0</v>
      </c>
      <c r="W203" s="22">
        <v>24924</v>
      </c>
      <c r="X203" s="22">
        <v>5979</v>
      </c>
      <c r="Y203" s="22">
        <v>0</v>
      </c>
      <c r="Z203" s="22">
        <v>0</v>
      </c>
      <c r="AA203" s="22">
        <v>0</v>
      </c>
      <c r="AB203" s="22">
        <v>0</v>
      </c>
      <c r="AC203" s="22">
        <v>87953</v>
      </c>
      <c r="AD203" s="22">
        <v>2164</v>
      </c>
      <c r="AE203" s="22">
        <v>25296</v>
      </c>
      <c r="AF203" s="22">
        <v>0</v>
      </c>
      <c r="AG203" s="22">
        <v>3280</v>
      </c>
      <c r="AH203" s="22">
        <v>0</v>
      </c>
      <c r="AI203" s="22">
        <v>118693</v>
      </c>
      <c r="AJ203" s="22">
        <v>1502180</v>
      </c>
      <c r="AK203" s="22">
        <v>0</v>
      </c>
      <c r="AL203" s="22">
        <v>1502180</v>
      </c>
    </row>
    <row r="204" spans="1:38" x14ac:dyDescent="0.25">
      <c r="A204" s="22" t="s">
        <v>120</v>
      </c>
      <c r="B204" s="22" t="s">
        <v>511</v>
      </c>
      <c r="C204" s="22" t="s">
        <v>526</v>
      </c>
      <c r="D204" s="22" t="s">
        <v>527</v>
      </c>
      <c r="E204" s="22">
        <v>1217768</v>
      </c>
      <c r="F204" s="22">
        <v>0</v>
      </c>
      <c r="G204" s="22">
        <v>4471690</v>
      </c>
      <c r="H204" s="22">
        <v>1553611</v>
      </c>
      <c r="I204" s="22">
        <v>0</v>
      </c>
      <c r="J204" s="22">
        <v>0</v>
      </c>
      <c r="K204" s="22">
        <v>0</v>
      </c>
      <c r="L204" s="22">
        <v>0</v>
      </c>
      <c r="M204" s="22">
        <v>7243069</v>
      </c>
      <c r="N204" s="22">
        <v>0</v>
      </c>
      <c r="O204" s="22">
        <v>103332</v>
      </c>
      <c r="P204" s="22">
        <v>176970</v>
      </c>
      <c r="Q204" s="22">
        <v>108904</v>
      </c>
      <c r="R204" s="22">
        <v>164061</v>
      </c>
      <c r="S204" s="22">
        <v>0</v>
      </c>
      <c r="T204" s="22">
        <v>7796336</v>
      </c>
      <c r="U204" s="22">
        <v>970544</v>
      </c>
      <c r="V204" s="22">
        <v>0</v>
      </c>
      <c r="W204" s="22">
        <v>411248</v>
      </c>
      <c r="X204" s="22">
        <v>336733</v>
      </c>
      <c r="Y204" s="22">
        <v>0</v>
      </c>
      <c r="Z204" s="22">
        <v>0</v>
      </c>
      <c r="AA204" s="22">
        <v>0</v>
      </c>
      <c r="AB204" s="22">
        <v>0</v>
      </c>
      <c r="AC204" s="22">
        <v>1718525</v>
      </c>
      <c r="AD204" s="22">
        <v>52238</v>
      </c>
      <c r="AE204" s="22">
        <v>68225</v>
      </c>
      <c r="AF204" s="22">
        <v>0</v>
      </c>
      <c r="AG204" s="22">
        <v>123151</v>
      </c>
      <c r="AH204" s="22">
        <v>0</v>
      </c>
      <c r="AI204" s="22">
        <v>1962139</v>
      </c>
      <c r="AJ204" s="22">
        <v>5834197</v>
      </c>
      <c r="AK204" s="22">
        <v>543669</v>
      </c>
      <c r="AL204" s="22">
        <v>5290528</v>
      </c>
    </row>
    <row r="205" spans="1:38" x14ac:dyDescent="0.25">
      <c r="A205" s="22" t="s">
        <v>120</v>
      </c>
      <c r="B205" s="22" t="s">
        <v>511</v>
      </c>
      <c r="C205" s="22" t="s">
        <v>528</v>
      </c>
      <c r="D205" s="22" t="s">
        <v>529</v>
      </c>
      <c r="E205" s="22">
        <v>1203149</v>
      </c>
      <c r="F205" s="22">
        <v>0</v>
      </c>
      <c r="G205" s="22">
        <v>5520534</v>
      </c>
      <c r="H205" s="22">
        <v>199660</v>
      </c>
      <c r="I205" s="22">
        <v>0</v>
      </c>
      <c r="J205" s="22">
        <v>0</v>
      </c>
      <c r="K205" s="22">
        <v>0</v>
      </c>
      <c r="L205" s="22">
        <v>0</v>
      </c>
      <c r="M205" s="22">
        <v>6923343</v>
      </c>
      <c r="N205" s="22">
        <v>0</v>
      </c>
      <c r="O205" s="22">
        <v>488873</v>
      </c>
      <c r="P205" s="22">
        <v>145505</v>
      </c>
      <c r="Q205" s="22">
        <v>81714</v>
      </c>
      <c r="R205" s="22">
        <v>29794</v>
      </c>
      <c r="S205" s="22">
        <v>45432</v>
      </c>
      <c r="T205" s="22">
        <v>7714661</v>
      </c>
      <c r="U205" s="22">
        <v>659247</v>
      </c>
      <c r="V205" s="22">
        <v>0</v>
      </c>
      <c r="W205" s="22">
        <v>258013</v>
      </c>
      <c r="X205" s="22">
        <v>138509</v>
      </c>
      <c r="Y205" s="22">
        <v>0</v>
      </c>
      <c r="Z205" s="22">
        <v>0</v>
      </c>
      <c r="AA205" s="22">
        <v>0</v>
      </c>
      <c r="AB205" s="22">
        <v>0</v>
      </c>
      <c r="AC205" s="22">
        <v>1055769</v>
      </c>
      <c r="AD205" s="22">
        <v>152094</v>
      </c>
      <c r="AE205" s="22">
        <v>32559</v>
      </c>
      <c r="AF205" s="22">
        <v>0</v>
      </c>
      <c r="AG205" s="22">
        <v>20269</v>
      </c>
      <c r="AH205" s="22">
        <v>25257</v>
      </c>
      <c r="AI205" s="22">
        <v>1285948</v>
      </c>
      <c r="AJ205" s="22">
        <v>6428713</v>
      </c>
      <c r="AK205" s="22">
        <v>187325</v>
      </c>
      <c r="AL205" s="22">
        <v>6241388</v>
      </c>
    </row>
    <row r="206" spans="1:38" x14ac:dyDescent="0.25">
      <c r="A206" s="22" t="s">
        <v>120</v>
      </c>
      <c r="B206" s="22" t="s">
        <v>511</v>
      </c>
      <c r="C206" s="22" t="s">
        <v>530</v>
      </c>
      <c r="D206" s="22" t="s">
        <v>531</v>
      </c>
      <c r="E206" s="22">
        <v>1842436</v>
      </c>
      <c r="F206" s="22">
        <v>0</v>
      </c>
      <c r="G206" s="22">
        <v>1497930</v>
      </c>
      <c r="H206" s="22">
        <v>1442248</v>
      </c>
      <c r="I206" s="22">
        <v>0</v>
      </c>
      <c r="J206" s="22">
        <v>0</v>
      </c>
      <c r="K206" s="22">
        <v>0</v>
      </c>
      <c r="L206" s="22">
        <v>0</v>
      </c>
      <c r="M206" s="22">
        <v>4782614</v>
      </c>
      <c r="N206" s="22">
        <v>0</v>
      </c>
      <c r="O206" s="22">
        <v>1426542</v>
      </c>
      <c r="P206" s="22">
        <v>221707</v>
      </c>
      <c r="Q206" s="22">
        <v>46453</v>
      </c>
      <c r="R206" s="22">
        <v>0</v>
      </c>
      <c r="S206" s="22">
        <v>31800</v>
      </c>
      <c r="T206" s="22">
        <v>6509116</v>
      </c>
      <c r="U206" s="22">
        <v>654341</v>
      </c>
      <c r="V206" s="22">
        <v>0</v>
      </c>
      <c r="W206" s="22">
        <v>612181</v>
      </c>
      <c r="X206" s="22">
        <v>839069</v>
      </c>
      <c r="Y206" s="22">
        <v>0</v>
      </c>
      <c r="Z206" s="22">
        <v>0</v>
      </c>
      <c r="AA206" s="22">
        <v>0</v>
      </c>
      <c r="AB206" s="22">
        <v>0</v>
      </c>
      <c r="AC206" s="22">
        <v>2105591</v>
      </c>
      <c r="AD206" s="22">
        <v>300632</v>
      </c>
      <c r="AE206" s="22">
        <v>114321</v>
      </c>
      <c r="AF206" s="22">
        <v>0</v>
      </c>
      <c r="AG206" s="22">
        <v>0</v>
      </c>
      <c r="AH206" s="22">
        <v>15720</v>
      </c>
      <c r="AI206" s="22">
        <v>2536264</v>
      </c>
      <c r="AJ206" s="22">
        <v>3972852</v>
      </c>
      <c r="AK206" s="22">
        <v>57783</v>
      </c>
      <c r="AL206" s="22">
        <v>3915069</v>
      </c>
    </row>
    <row r="207" spans="1:38" x14ac:dyDescent="0.25">
      <c r="A207" s="22" t="s">
        <v>120</v>
      </c>
      <c r="B207" s="22" t="s">
        <v>511</v>
      </c>
      <c r="C207" s="22" t="s">
        <v>532</v>
      </c>
      <c r="D207" s="22" t="s">
        <v>533</v>
      </c>
      <c r="E207" s="22">
        <v>3878598</v>
      </c>
      <c r="F207" s="22">
        <v>0</v>
      </c>
      <c r="G207" s="22">
        <v>2163626</v>
      </c>
      <c r="H207" s="22">
        <v>3141079</v>
      </c>
      <c r="I207" s="22">
        <v>0</v>
      </c>
      <c r="J207" s="22">
        <v>0</v>
      </c>
      <c r="K207" s="22">
        <v>0</v>
      </c>
      <c r="L207" s="22">
        <v>0</v>
      </c>
      <c r="M207" s="22">
        <v>9183303</v>
      </c>
      <c r="N207" s="22">
        <v>0</v>
      </c>
      <c r="O207" s="22">
        <v>2904140</v>
      </c>
      <c r="P207" s="22">
        <v>373774</v>
      </c>
      <c r="Q207" s="22">
        <v>86554</v>
      </c>
      <c r="R207" s="22">
        <v>93957</v>
      </c>
      <c r="S207" s="22">
        <v>235355</v>
      </c>
      <c r="T207" s="22">
        <v>12877083</v>
      </c>
      <c r="U207" s="22">
        <v>1967702</v>
      </c>
      <c r="V207" s="22">
        <v>0</v>
      </c>
      <c r="W207" s="22">
        <v>957784</v>
      </c>
      <c r="X207" s="22">
        <v>850199</v>
      </c>
      <c r="Y207" s="22">
        <v>0</v>
      </c>
      <c r="Z207" s="22">
        <v>0</v>
      </c>
      <c r="AA207" s="22">
        <v>0</v>
      </c>
      <c r="AB207" s="22">
        <v>0</v>
      </c>
      <c r="AC207" s="22">
        <v>3775685</v>
      </c>
      <c r="AD207" s="22">
        <v>1457664</v>
      </c>
      <c r="AE207" s="22">
        <v>169505</v>
      </c>
      <c r="AF207" s="22">
        <v>0</v>
      </c>
      <c r="AG207" s="22">
        <v>45520</v>
      </c>
      <c r="AH207" s="22">
        <v>155677</v>
      </c>
      <c r="AI207" s="22">
        <v>5604051</v>
      </c>
      <c r="AJ207" s="22">
        <v>7273032</v>
      </c>
      <c r="AK207" s="22">
        <v>237855</v>
      </c>
      <c r="AL207" s="22">
        <v>7035177</v>
      </c>
    </row>
    <row r="208" spans="1:38" x14ac:dyDescent="0.25">
      <c r="A208" s="22" t="s">
        <v>120</v>
      </c>
      <c r="B208" s="22" t="s">
        <v>511</v>
      </c>
      <c r="C208" s="22" t="s">
        <v>534</v>
      </c>
      <c r="D208" s="22" t="s">
        <v>535</v>
      </c>
      <c r="E208" s="22">
        <v>3672521</v>
      </c>
      <c r="F208" s="22">
        <v>0</v>
      </c>
      <c r="G208" s="22">
        <v>147648</v>
      </c>
      <c r="H208" s="22">
        <v>253430</v>
      </c>
      <c r="I208" s="22">
        <v>0</v>
      </c>
      <c r="J208" s="22">
        <v>0</v>
      </c>
      <c r="K208" s="22">
        <v>125332</v>
      </c>
      <c r="L208" s="22">
        <v>0</v>
      </c>
      <c r="M208" s="22">
        <v>4198931</v>
      </c>
      <c r="N208" s="22">
        <v>0</v>
      </c>
      <c r="O208" s="22">
        <v>330338</v>
      </c>
      <c r="P208" s="22">
        <v>249133</v>
      </c>
      <c r="Q208" s="22">
        <v>155835</v>
      </c>
      <c r="R208" s="22">
        <v>153567</v>
      </c>
      <c r="S208" s="22">
        <v>151100</v>
      </c>
      <c r="T208" s="22">
        <v>5238904</v>
      </c>
      <c r="U208" s="22">
        <v>1565717</v>
      </c>
      <c r="V208" s="22">
        <v>0</v>
      </c>
      <c r="W208" s="22">
        <v>65557</v>
      </c>
      <c r="X208" s="22">
        <v>100329</v>
      </c>
      <c r="Y208" s="22">
        <v>0</v>
      </c>
      <c r="Z208" s="22">
        <v>0</v>
      </c>
      <c r="AA208" s="22">
        <v>0</v>
      </c>
      <c r="AB208" s="22">
        <v>0</v>
      </c>
      <c r="AC208" s="22">
        <v>1731603</v>
      </c>
      <c r="AD208" s="22">
        <v>233750</v>
      </c>
      <c r="AE208" s="22">
        <v>53598</v>
      </c>
      <c r="AF208" s="22">
        <v>0</v>
      </c>
      <c r="AG208" s="22">
        <v>78015</v>
      </c>
      <c r="AH208" s="22">
        <v>97758</v>
      </c>
      <c r="AI208" s="22">
        <v>2194724</v>
      </c>
      <c r="AJ208" s="22">
        <v>3044180</v>
      </c>
      <c r="AK208" s="22">
        <v>11662</v>
      </c>
      <c r="AL208" s="22">
        <v>3032518</v>
      </c>
    </row>
    <row r="209" spans="1:38" x14ac:dyDescent="0.25">
      <c r="A209" s="22" t="s">
        <v>120</v>
      </c>
      <c r="B209" s="22" t="s">
        <v>511</v>
      </c>
      <c r="C209" s="22" t="s">
        <v>536</v>
      </c>
      <c r="D209" s="22" t="s">
        <v>537</v>
      </c>
      <c r="E209" s="22">
        <v>1292106</v>
      </c>
      <c r="F209" s="22">
        <v>0</v>
      </c>
      <c r="G209" s="22">
        <v>1104539</v>
      </c>
      <c r="H209" s="22">
        <v>881867</v>
      </c>
      <c r="I209" s="22">
        <v>0</v>
      </c>
      <c r="J209" s="22">
        <v>0</v>
      </c>
      <c r="K209" s="22">
        <v>0</v>
      </c>
      <c r="L209" s="22">
        <v>0</v>
      </c>
      <c r="M209" s="22">
        <v>3278512</v>
      </c>
      <c r="N209" s="22">
        <v>0</v>
      </c>
      <c r="O209" s="22">
        <v>256893</v>
      </c>
      <c r="P209" s="22">
        <v>256666</v>
      </c>
      <c r="Q209" s="22">
        <v>71041</v>
      </c>
      <c r="R209" s="22">
        <v>10390</v>
      </c>
      <c r="S209" s="22">
        <v>181113</v>
      </c>
      <c r="T209" s="22">
        <v>4054615</v>
      </c>
      <c r="U209" s="22">
        <v>913956</v>
      </c>
      <c r="V209" s="22">
        <v>0</v>
      </c>
      <c r="W209" s="22">
        <v>507586</v>
      </c>
      <c r="X209" s="22">
        <v>345445</v>
      </c>
      <c r="Y209" s="22">
        <v>0</v>
      </c>
      <c r="Z209" s="22">
        <v>0</v>
      </c>
      <c r="AA209" s="22">
        <v>0</v>
      </c>
      <c r="AB209" s="22">
        <v>0</v>
      </c>
      <c r="AC209" s="22">
        <v>1766987</v>
      </c>
      <c r="AD209" s="22">
        <v>193794</v>
      </c>
      <c r="AE209" s="22">
        <v>152045</v>
      </c>
      <c r="AF209" s="22">
        <v>0</v>
      </c>
      <c r="AG209" s="22">
        <v>2080</v>
      </c>
      <c r="AH209" s="22">
        <v>148173</v>
      </c>
      <c r="AI209" s="22">
        <v>2263079</v>
      </c>
      <c r="AJ209" s="22">
        <v>1791536</v>
      </c>
      <c r="AK209" s="22">
        <v>5939</v>
      </c>
      <c r="AL209" s="22">
        <v>1785597</v>
      </c>
    </row>
    <row r="210" spans="1:38" x14ac:dyDescent="0.25">
      <c r="A210" s="22" t="s">
        <v>120</v>
      </c>
      <c r="B210" s="22" t="s">
        <v>511</v>
      </c>
      <c r="C210" s="22" t="s">
        <v>538</v>
      </c>
      <c r="D210" s="22" t="s">
        <v>539</v>
      </c>
      <c r="E210" s="22">
        <v>404852</v>
      </c>
      <c r="F210" s="22">
        <v>0</v>
      </c>
      <c r="G210" s="22">
        <v>4667088</v>
      </c>
      <c r="H210" s="22">
        <v>2537427</v>
      </c>
      <c r="I210" s="22">
        <v>0</v>
      </c>
      <c r="J210" s="22">
        <v>0</v>
      </c>
      <c r="K210" s="22">
        <v>0</v>
      </c>
      <c r="L210" s="22">
        <v>0</v>
      </c>
      <c r="M210" s="22">
        <v>7609367</v>
      </c>
      <c r="N210" s="22">
        <v>0</v>
      </c>
      <c r="O210" s="22">
        <v>579940</v>
      </c>
      <c r="P210" s="22">
        <v>190696</v>
      </c>
      <c r="Q210" s="22">
        <v>549208</v>
      </c>
      <c r="R210" s="22">
        <v>112207</v>
      </c>
      <c r="S210" s="22">
        <v>19327</v>
      </c>
      <c r="T210" s="22">
        <v>9060745</v>
      </c>
      <c r="U210" s="22">
        <v>307566</v>
      </c>
      <c r="V210" s="22">
        <v>0</v>
      </c>
      <c r="W210" s="22">
        <v>1594862</v>
      </c>
      <c r="X210" s="22">
        <v>1525410</v>
      </c>
      <c r="Y210" s="22">
        <v>0</v>
      </c>
      <c r="Z210" s="22">
        <v>0</v>
      </c>
      <c r="AA210" s="22">
        <v>0</v>
      </c>
      <c r="AB210" s="22">
        <v>0</v>
      </c>
      <c r="AC210" s="22">
        <v>3427838</v>
      </c>
      <c r="AD210" s="22">
        <v>248612</v>
      </c>
      <c r="AE210" s="22">
        <v>79322</v>
      </c>
      <c r="AF210" s="22">
        <v>0</v>
      </c>
      <c r="AG210" s="22">
        <v>23927</v>
      </c>
      <c r="AH210" s="22">
        <v>3866</v>
      </c>
      <c r="AI210" s="22">
        <v>3783565</v>
      </c>
      <c r="AJ210" s="22">
        <v>5277180</v>
      </c>
      <c r="AK210" s="22">
        <v>50846</v>
      </c>
      <c r="AL210" s="22">
        <v>5226334</v>
      </c>
    </row>
    <row r="211" spans="1:38" x14ac:dyDescent="0.25">
      <c r="A211" s="22" t="s">
        <v>120</v>
      </c>
      <c r="B211" s="22" t="s">
        <v>511</v>
      </c>
      <c r="C211" s="22" t="s">
        <v>540</v>
      </c>
      <c r="D211" s="22" t="s">
        <v>541</v>
      </c>
      <c r="E211" s="22">
        <v>8827613</v>
      </c>
      <c r="F211" s="22">
        <v>0</v>
      </c>
      <c r="G211" s="22">
        <v>1660490</v>
      </c>
      <c r="H211" s="22">
        <v>607743</v>
      </c>
      <c r="I211" s="22">
        <v>0</v>
      </c>
      <c r="J211" s="22">
        <v>0</v>
      </c>
      <c r="K211" s="22">
        <v>0</v>
      </c>
      <c r="L211" s="22">
        <v>1360503</v>
      </c>
      <c r="M211" s="22">
        <v>12456349</v>
      </c>
      <c r="N211" s="22">
        <v>0</v>
      </c>
      <c r="O211" s="22">
        <v>8678402</v>
      </c>
      <c r="P211" s="22">
        <v>1184477</v>
      </c>
      <c r="Q211" s="22">
        <v>679358</v>
      </c>
      <c r="R211" s="22">
        <v>880291</v>
      </c>
      <c r="S211" s="22">
        <v>289375</v>
      </c>
      <c r="T211" s="22">
        <v>24168252</v>
      </c>
      <c r="U211" s="22">
        <v>7441021</v>
      </c>
      <c r="V211" s="22">
        <v>0</v>
      </c>
      <c r="W211" s="22">
        <v>564867</v>
      </c>
      <c r="X211" s="22">
        <v>340416</v>
      </c>
      <c r="Y211" s="22">
        <v>0</v>
      </c>
      <c r="Z211" s="22">
        <v>0</v>
      </c>
      <c r="AA211" s="22">
        <v>0</v>
      </c>
      <c r="AB211" s="22">
        <v>639961</v>
      </c>
      <c r="AC211" s="22">
        <v>8986265</v>
      </c>
      <c r="AD211" s="22">
        <v>6480075</v>
      </c>
      <c r="AE211" s="22">
        <v>953216</v>
      </c>
      <c r="AF211" s="22">
        <v>0</v>
      </c>
      <c r="AG211" s="22">
        <v>240943</v>
      </c>
      <c r="AH211" s="22">
        <v>198300</v>
      </c>
      <c r="AI211" s="22">
        <v>16858799</v>
      </c>
      <c r="AJ211" s="22">
        <v>7309453</v>
      </c>
      <c r="AK211" s="22">
        <v>30708</v>
      </c>
      <c r="AL211" s="22">
        <v>7278745</v>
      </c>
    </row>
    <row r="212" spans="1:38" x14ac:dyDescent="0.25">
      <c r="A212" s="22" t="s">
        <v>120</v>
      </c>
      <c r="B212" s="22" t="s">
        <v>511</v>
      </c>
      <c r="C212" s="22" t="s">
        <v>542</v>
      </c>
      <c r="D212" s="22" t="s">
        <v>543</v>
      </c>
      <c r="E212" s="22">
        <v>1990298</v>
      </c>
      <c r="F212" s="22">
        <v>0</v>
      </c>
      <c r="G212" s="22">
        <v>1208617</v>
      </c>
      <c r="H212" s="22">
        <v>1458993</v>
      </c>
      <c r="I212" s="22">
        <v>0</v>
      </c>
      <c r="J212" s="22">
        <v>0</v>
      </c>
      <c r="K212" s="22">
        <v>0</v>
      </c>
      <c r="L212" s="22">
        <v>0</v>
      </c>
      <c r="M212" s="22">
        <v>4657908</v>
      </c>
      <c r="N212" s="22">
        <v>0</v>
      </c>
      <c r="O212" s="22">
        <v>2659365</v>
      </c>
      <c r="P212" s="22">
        <v>384701</v>
      </c>
      <c r="Q212" s="22">
        <v>64164</v>
      </c>
      <c r="R212" s="22">
        <v>0</v>
      </c>
      <c r="S212" s="22">
        <v>17300</v>
      </c>
      <c r="T212" s="22">
        <v>7783438</v>
      </c>
      <c r="U212" s="22">
        <v>1184123</v>
      </c>
      <c r="V212" s="22">
        <v>0</v>
      </c>
      <c r="W212" s="22">
        <v>429624</v>
      </c>
      <c r="X212" s="22">
        <v>551665</v>
      </c>
      <c r="Y212" s="22">
        <v>0</v>
      </c>
      <c r="Z212" s="22">
        <v>0</v>
      </c>
      <c r="AA212" s="22">
        <v>0</v>
      </c>
      <c r="AB212" s="22">
        <v>0</v>
      </c>
      <c r="AC212" s="22">
        <v>2165412</v>
      </c>
      <c r="AD212" s="22">
        <v>1141871</v>
      </c>
      <c r="AE212" s="22">
        <v>211393</v>
      </c>
      <c r="AF212" s="22">
        <v>0</v>
      </c>
      <c r="AG212" s="22">
        <v>0</v>
      </c>
      <c r="AH212" s="22">
        <v>14210</v>
      </c>
      <c r="AI212" s="22">
        <v>3532886</v>
      </c>
      <c r="AJ212" s="22">
        <v>4250552</v>
      </c>
      <c r="AK212" s="22">
        <v>48158</v>
      </c>
      <c r="AL212" s="22">
        <v>4202394</v>
      </c>
    </row>
    <row r="213" spans="1:38" x14ac:dyDescent="0.25">
      <c r="A213" s="22" t="s">
        <v>120</v>
      </c>
      <c r="B213" s="22" t="s">
        <v>511</v>
      </c>
      <c r="C213" s="22" t="s">
        <v>544</v>
      </c>
      <c r="D213" s="22" t="s">
        <v>545</v>
      </c>
      <c r="E213" s="22">
        <v>1627085</v>
      </c>
      <c r="F213" s="22">
        <v>0</v>
      </c>
      <c r="G213" s="22">
        <v>495341</v>
      </c>
      <c r="H213" s="22">
        <v>309249</v>
      </c>
      <c r="I213" s="22">
        <v>0</v>
      </c>
      <c r="J213" s="22">
        <v>0</v>
      </c>
      <c r="K213" s="22">
        <v>0</v>
      </c>
      <c r="L213" s="22">
        <v>0</v>
      </c>
      <c r="M213" s="22">
        <v>2431675</v>
      </c>
      <c r="N213" s="22">
        <v>47242</v>
      </c>
      <c r="O213" s="22">
        <v>800025</v>
      </c>
      <c r="P213" s="22">
        <v>19713</v>
      </c>
      <c r="Q213" s="22">
        <v>13644</v>
      </c>
      <c r="R213" s="22">
        <v>10961</v>
      </c>
      <c r="S213" s="22">
        <v>0</v>
      </c>
      <c r="T213" s="22">
        <v>3323260</v>
      </c>
      <c r="U213" s="22">
        <v>781412</v>
      </c>
      <c r="V213" s="22">
        <v>0</v>
      </c>
      <c r="W213" s="22">
        <v>138696</v>
      </c>
      <c r="X213" s="22">
        <v>104628</v>
      </c>
      <c r="Y213" s="22">
        <v>0</v>
      </c>
      <c r="Z213" s="22">
        <v>0</v>
      </c>
      <c r="AA213" s="22">
        <v>0</v>
      </c>
      <c r="AB213" s="22">
        <v>0</v>
      </c>
      <c r="AC213" s="22">
        <v>1024736</v>
      </c>
      <c r="AD213" s="22">
        <v>374941</v>
      </c>
      <c r="AE213" s="22">
        <v>17668</v>
      </c>
      <c r="AF213" s="22">
        <v>0</v>
      </c>
      <c r="AG213" s="22">
        <v>3654</v>
      </c>
      <c r="AH213" s="22">
        <v>0</v>
      </c>
      <c r="AI213" s="22">
        <v>1420999</v>
      </c>
      <c r="AJ213" s="22">
        <v>1902261</v>
      </c>
      <c r="AK213" s="22">
        <v>0</v>
      </c>
      <c r="AL213" s="22">
        <v>1902261</v>
      </c>
    </row>
    <row r="214" spans="1:38" x14ac:dyDescent="0.25">
      <c r="A214" s="22" t="s">
        <v>120</v>
      </c>
      <c r="B214" s="22" t="s">
        <v>511</v>
      </c>
      <c r="C214" s="22" t="s">
        <v>546</v>
      </c>
      <c r="D214" s="22" t="s">
        <v>547</v>
      </c>
      <c r="E214" s="22">
        <v>1447152</v>
      </c>
      <c r="F214" s="22">
        <v>0</v>
      </c>
      <c r="G214" s="22">
        <v>710658</v>
      </c>
      <c r="H214" s="22">
        <v>1619384</v>
      </c>
      <c r="I214" s="22">
        <v>0</v>
      </c>
      <c r="J214" s="22">
        <v>0</v>
      </c>
      <c r="K214" s="22">
        <v>0</v>
      </c>
      <c r="L214" s="22">
        <v>0</v>
      </c>
      <c r="M214" s="22">
        <v>3777194</v>
      </c>
      <c r="N214" s="22">
        <v>0</v>
      </c>
      <c r="O214" s="22">
        <v>808330</v>
      </c>
      <c r="P214" s="22">
        <v>229938</v>
      </c>
      <c r="Q214" s="22">
        <v>483420</v>
      </c>
      <c r="R214" s="22">
        <v>159651</v>
      </c>
      <c r="S214" s="22">
        <v>172234</v>
      </c>
      <c r="T214" s="22">
        <v>5630767</v>
      </c>
      <c r="U214" s="22">
        <v>622554</v>
      </c>
      <c r="V214" s="22">
        <v>0</v>
      </c>
      <c r="W214" s="22">
        <v>193893</v>
      </c>
      <c r="X214" s="22">
        <v>487711</v>
      </c>
      <c r="Y214" s="22">
        <v>0</v>
      </c>
      <c r="Z214" s="22">
        <v>0</v>
      </c>
      <c r="AA214" s="22">
        <v>0</v>
      </c>
      <c r="AB214" s="22">
        <v>0</v>
      </c>
      <c r="AC214" s="22">
        <v>1304158</v>
      </c>
      <c r="AD214" s="22">
        <v>460120</v>
      </c>
      <c r="AE214" s="22">
        <v>66315</v>
      </c>
      <c r="AF214" s="22">
        <v>0</v>
      </c>
      <c r="AG214" s="22">
        <v>68629</v>
      </c>
      <c r="AH214" s="22">
        <v>70028</v>
      </c>
      <c r="AI214" s="22">
        <v>1969250</v>
      </c>
      <c r="AJ214" s="22">
        <v>3661517</v>
      </c>
      <c r="AK214" s="22">
        <v>779680</v>
      </c>
      <c r="AL214" s="22">
        <v>2881837</v>
      </c>
    </row>
    <row r="215" spans="1:38" x14ac:dyDescent="0.25">
      <c r="A215" s="22" t="s">
        <v>120</v>
      </c>
      <c r="B215" s="22" t="s">
        <v>511</v>
      </c>
      <c r="C215" s="22" t="s">
        <v>548</v>
      </c>
      <c r="D215" s="22" t="s">
        <v>549</v>
      </c>
      <c r="E215" s="22">
        <v>1202578</v>
      </c>
      <c r="F215" s="22">
        <v>0</v>
      </c>
      <c r="G215" s="22">
        <v>912470</v>
      </c>
      <c r="H215" s="22">
        <v>1863293</v>
      </c>
      <c r="I215" s="22">
        <v>0</v>
      </c>
      <c r="J215" s="22">
        <v>0</v>
      </c>
      <c r="K215" s="22">
        <v>0</v>
      </c>
      <c r="L215" s="22">
        <v>0</v>
      </c>
      <c r="M215" s="22">
        <v>3978341</v>
      </c>
      <c r="N215" s="22">
        <v>0</v>
      </c>
      <c r="O215" s="22">
        <v>73468</v>
      </c>
      <c r="P215" s="22">
        <v>113595</v>
      </c>
      <c r="Q215" s="22">
        <v>50876</v>
      </c>
      <c r="R215" s="22">
        <v>0</v>
      </c>
      <c r="S215" s="22">
        <v>49346</v>
      </c>
      <c r="T215" s="22">
        <v>4265626</v>
      </c>
      <c r="U215" s="22">
        <v>819644</v>
      </c>
      <c r="V215" s="22">
        <v>0</v>
      </c>
      <c r="W215" s="22">
        <v>291154</v>
      </c>
      <c r="X215" s="22">
        <v>1316044</v>
      </c>
      <c r="Y215" s="22">
        <v>0</v>
      </c>
      <c r="Z215" s="22">
        <v>0</v>
      </c>
      <c r="AA215" s="22">
        <v>0</v>
      </c>
      <c r="AB215" s="22">
        <v>0</v>
      </c>
      <c r="AC215" s="22">
        <v>2426842</v>
      </c>
      <c r="AD215" s="22">
        <v>39988</v>
      </c>
      <c r="AE215" s="22">
        <v>55618</v>
      </c>
      <c r="AF215" s="22">
        <v>0</v>
      </c>
      <c r="AG215" s="22">
        <v>0</v>
      </c>
      <c r="AH215" s="22">
        <v>28483</v>
      </c>
      <c r="AI215" s="22">
        <v>2550931</v>
      </c>
      <c r="AJ215" s="22">
        <v>1714695</v>
      </c>
      <c r="AK215" s="22">
        <v>31600</v>
      </c>
      <c r="AL215" s="22">
        <v>1683095</v>
      </c>
    </row>
    <row r="216" spans="1:38" x14ac:dyDescent="0.25">
      <c r="A216" s="22" t="s">
        <v>120</v>
      </c>
      <c r="B216" s="22" t="s">
        <v>511</v>
      </c>
      <c r="C216" s="22" t="s">
        <v>550</v>
      </c>
      <c r="D216" s="22" t="s">
        <v>551</v>
      </c>
      <c r="E216" s="22">
        <v>0</v>
      </c>
      <c r="F216" s="22">
        <v>5843943</v>
      </c>
      <c r="G216" s="22">
        <v>1294750</v>
      </c>
      <c r="H216" s="22">
        <v>2093046</v>
      </c>
      <c r="I216" s="22">
        <v>125124</v>
      </c>
      <c r="J216" s="22">
        <v>0</v>
      </c>
      <c r="K216" s="22">
        <v>0</v>
      </c>
      <c r="L216" s="22">
        <v>0</v>
      </c>
      <c r="M216" s="22">
        <v>9356863</v>
      </c>
      <c r="N216" s="22">
        <v>0</v>
      </c>
      <c r="O216" s="22">
        <v>1721590</v>
      </c>
      <c r="P216" s="22">
        <v>239202</v>
      </c>
      <c r="Q216" s="22">
        <v>177902</v>
      </c>
      <c r="R216" s="22">
        <v>417814</v>
      </c>
      <c r="S216" s="22">
        <v>93537</v>
      </c>
      <c r="T216" s="22">
        <v>12006908</v>
      </c>
      <c r="U216" s="22">
        <v>0</v>
      </c>
      <c r="V216" s="22">
        <v>1486207</v>
      </c>
      <c r="W216" s="22">
        <v>0</v>
      </c>
      <c r="X216" s="22">
        <v>487692</v>
      </c>
      <c r="Y216" s="22">
        <v>51022</v>
      </c>
      <c r="Z216" s="22">
        <v>869227</v>
      </c>
      <c r="AA216" s="22">
        <v>0</v>
      </c>
      <c r="AB216" s="22">
        <v>0</v>
      </c>
      <c r="AC216" s="22">
        <v>2894148</v>
      </c>
      <c r="AD216" s="22">
        <v>782819</v>
      </c>
      <c r="AE216" s="22">
        <v>57480</v>
      </c>
      <c r="AF216" s="22">
        <v>0</v>
      </c>
      <c r="AG216" s="22">
        <v>110943</v>
      </c>
      <c r="AH216" s="22">
        <v>51063</v>
      </c>
      <c r="AI216" s="22">
        <v>3896453</v>
      </c>
      <c r="AJ216" s="22">
        <v>8110455</v>
      </c>
      <c r="AK216" s="22">
        <v>0</v>
      </c>
      <c r="AL216" s="22">
        <v>8110455</v>
      </c>
    </row>
    <row r="217" spans="1:38" x14ac:dyDescent="0.25">
      <c r="A217" s="22" t="s">
        <v>120</v>
      </c>
      <c r="B217" s="22" t="s">
        <v>511</v>
      </c>
      <c r="C217" s="22" t="s">
        <v>552</v>
      </c>
      <c r="D217" s="22" t="s">
        <v>553</v>
      </c>
      <c r="E217" s="22">
        <v>880022</v>
      </c>
      <c r="F217" s="22">
        <v>0</v>
      </c>
      <c r="G217" s="22">
        <v>1830520</v>
      </c>
      <c r="H217" s="22">
        <v>586904</v>
      </c>
      <c r="I217" s="22">
        <v>78336</v>
      </c>
      <c r="J217" s="22">
        <v>0</v>
      </c>
      <c r="K217" s="22">
        <v>0</v>
      </c>
      <c r="L217" s="22">
        <v>0</v>
      </c>
      <c r="M217" s="22">
        <v>3375782</v>
      </c>
      <c r="N217" s="22">
        <v>0</v>
      </c>
      <c r="O217" s="22">
        <v>4655002</v>
      </c>
      <c r="P217" s="22">
        <v>210423</v>
      </c>
      <c r="Q217" s="22">
        <v>699732</v>
      </c>
      <c r="R217" s="22">
        <v>221341</v>
      </c>
      <c r="S217" s="22">
        <v>47775</v>
      </c>
      <c r="T217" s="22">
        <v>9210055</v>
      </c>
      <c r="U217" s="22">
        <v>324948</v>
      </c>
      <c r="V217" s="22">
        <v>0</v>
      </c>
      <c r="W217" s="22">
        <v>796956</v>
      </c>
      <c r="X217" s="22">
        <v>214252</v>
      </c>
      <c r="Y217" s="22">
        <v>2312</v>
      </c>
      <c r="Z217" s="22">
        <v>0</v>
      </c>
      <c r="AA217" s="22">
        <v>0</v>
      </c>
      <c r="AB217" s="22">
        <v>0</v>
      </c>
      <c r="AC217" s="22">
        <v>1338468</v>
      </c>
      <c r="AD217" s="22">
        <v>2670220</v>
      </c>
      <c r="AE217" s="22">
        <v>120488</v>
      </c>
      <c r="AF217" s="22">
        <v>0</v>
      </c>
      <c r="AG217" s="22">
        <v>5485</v>
      </c>
      <c r="AH217" s="22">
        <v>6272</v>
      </c>
      <c r="AI217" s="22">
        <v>4140933</v>
      </c>
      <c r="AJ217" s="22">
        <v>5069122</v>
      </c>
      <c r="AK217" s="22">
        <v>0</v>
      </c>
      <c r="AL217" s="22">
        <v>5069122</v>
      </c>
    </row>
    <row r="218" spans="1:38" x14ac:dyDescent="0.25">
      <c r="A218" s="22" t="s">
        <v>120</v>
      </c>
      <c r="B218" s="22" t="s">
        <v>511</v>
      </c>
      <c r="C218" s="22" t="s">
        <v>554</v>
      </c>
      <c r="D218" s="22" t="s">
        <v>555</v>
      </c>
      <c r="E218" s="22">
        <v>1491533</v>
      </c>
      <c r="F218" s="22">
        <v>0</v>
      </c>
      <c r="G218" s="22">
        <v>580272</v>
      </c>
      <c r="H218" s="22">
        <v>804679</v>
      </c>
      <c r="I218" s="22">
        <v>36228</v>
      </c>
      <c r="J218" s="22">
        <v>0</v>
      </c>
      <c r="K218" s="22">
        <v>0</v>
      </c>
      <c r="L218" s="22">
        <v>147994</v>
      </c>
      <c r="M218" s="22">
        <v>3060706</v>
      </c>
      <c r="N218" s="22">
        <v>0</v>
      </c>
      <c r="O218" s="22">
        <v>65671</v>
      </c>
      <c r="P218" s="22">
        <v>370117</v>
      </c>
      <c r="Q218" s="22">
        <v>19410</v>
      </c>
      <c r="R218" s="22">
        <v>21210</v>
      </c>
      <c r="S218" s="22">
        <v>88752</v>
      </c>
      <c r="T218" s="22">
        <v>3625866</v>
      </c>
      <c r="U218" s="22">
        <v>1025464</v>
      </c>
      <c r="V218" s="22">
        <v>0</v>
      </c>
      <c r="W218" s="22">
        <v>278063</v>
      </c>
      <c r="X218" s="22">
        <v>308133</v>
      </c>
      <c r="Y218" s="22">
        <v>16665</v>
      </c>
      <c r="Z218" s="22">
        <v>0</v>
      </c>
      <c r="AA218" s="22">
        <v>0</v>
      </c>
      <c r="AB218" s="22">
        <v>98227</v>
      </c>
      <c r="AC218" s="22">
        <v>1726552</v>
      </c>
      <c r="AD218" s="22">
        <v>33987</v>
      </c>
      <c r="AE218" s="22">
        <v>129220</v>
      </c>
      <c r="AF218" s="22">
        <v>0</v>
      </c>
      <c r="AG218" s="22">
        <v>1030</v>
      </c>
      <c r="AH218" s="22">
        <v>45744</v>
      </c>
      <c r="AI218" s="22">
        <v>1936533</v>
      </c>
      <c r="AJ218" s="22">
        <v>1689333</v>
      </c>
      <c r="AK218" s="22">
        <v>47062</v>
      </c>
      <c r="AL218" s="22">
        <v>1642271</v>
      </c>
    </row>
    <row r="219" spans="1:38" x14ac:dyDescent="0.25">
      <c r="A219" s="22" t="s">
        <v>120</v>
      </c>
      <c r="B219" s="22" t="s">
        <v>511</v>
      </c>
      <c r="C219" s="22" t="s">
        <v>556</v>
      </c>
      <c r="D219" s="22" t="s">
        <v>557</v>
      </c>
      <c r="E219" s="22">
        <v>2822827</v>
      </c>
      <c r="F219" s="22">
        <v>0</v>
      </c>
      <c r="G219" s="22">
        <v>746179</v>
      </c>
      <c r="H219" s="22">
        <v>421773</v>
      </c>
      <c r="I219" s="22">
        <v>0</v>
      </c>
      <c r="J219" s="22">
        <v>0</v>
      </c>
      <c r="K219" s="22">
        <v>0</v>
      </c>
      <c r="L219" s="22">
        <v>0</v>
      </c>
      <c r="M219" s="22">
        <v>3990779</v>
      </c>
      <c r="N219" s="22">
        <v>0</v>
      </c>
      <c r="O219" s="22">
        <v>343560</v>
      </c>
      <c r="P219" s="22">
        <v>296696</v>
      </c>
      <c r="Q219" s="22">
        <v>137933</v>
      </c>
      <c r="R219" s="22">
        <v>92749</v>
      </c>
      <c r="S219" s="22">
        <v>171205</v>
      </c>
      <c r="T219" s="22">
        <v>5032922</v>
      </c>
      <c r="U219" s="22">
        <v>678609</v>
      </c>
      <c r="V219" s="22">
        <v>0</v>
      </c>
      <c r="W219" s="22">
        <v>328224</v>
      </c>
      <c r="X219" s="22">
        <v>274490</v>
      </c>
      <c r="Y219" s="22">
        <v>0</v>
      </c>
      <c r="Z219" s="22">
        <v>0</v>
      </c>
      <c r="AA219" s="22">
        <v>0</v>
      </c>
      <c r="AB219" s="22">
        <v>0</v>
      </c>
      <c r="AC219" s="22">
        <v>1281323</v>
      </c>
      <c r="AD219" s="22">
        <v>60750</v>
      </c>
      <c r="AE219" s="22">
        <v>112386</v>
      </c>
      <c r="AF219" s="22">
        <v>0</v>
      </c>
      <c r="AG219" s="22">
        <v>12366</v>
      </c>
      <c r="AH219" s="22">
        <v>67689</v>
      </c>
      <c r="AI219" s="22">
        <v>1534514</v>
      </c>
      <c r="AJ219" s="22">
        <v>3498408</v>
      </c>
      <c r="AK219" s="22">
        <v>1294148</v>
      </c>
      <c r="AL219" s="22">
        <v>2204260</v>
      </c>
    </row>
    <row r="220" spans="1:38" x14ac:dyDescent="0.25">
      <c r="A220" s="22" t="s">
        <v>120</v>
      </c>
      <c r="B220" s="22" t="s">
        <v>511</v>
      </c>
      <c r="C220" s="22" t="s">
        <v>558</v>
      </c>
      <c r="D220" s="22" t="s">
        <v>559</v>
      </c>
      <c r="E220" s="22">
        <v>2275699</v>
      </c>
      <c r="F220" s="22">
        <v>0</v>
      </c>
      <c r="G220" s="22">
        <v>1689235</v>
      </c>
      <c r="H220" s="22">
        <v>1134997</v>
      </c>
      <c r="I220" s="22">
        <v>0</v>
      </c>
      <c r="J220" s="22">
        <v>0</v>
      </c>
      <c r="K220" s="22">
        <v>0</v>
      </c>
      <c r="L220" s="22">
        <v>0</v>
      </c>
      <c r="M220" s="22">
        <v>5099931</v>
      </c>
      <c r="N220" s="22">
        <v>0</v>
      </c>
      <c r="O220" s="22">
        <v>605696</v>
      </c>
      <c r="P220" s="22">
        <v>247773</v>
      </c>
      <c r="Q220" s="22">
        <v>50919</v>
      </c>
      <c r="R220" s="22">
        <v>292850</v>
      </c>
      <c r="S220" s="22">
        <v>51648</v>
      </c>
      <c r="T220" s="22">
        <v>6348817</v>
      </c>
      <c r="U220" s="22">
        <v>1253498</v>
      </c>
      <c r="V220" s="22">
        <v>0</v>
      </c>
      <c r="W220" s="22">
        <v>497469</v>
      </c>
      <c r="X220" s="22">
        <v>458233</v>
      </c>
      <c r="Y220" s="22">
        <v>0</v>
      </c>
      <c r="Z220" s="22">
        <v>0</v>
      </c>
      <c r="AA220" s="22">
        <v>0</v>
      </c>
      <c r="AB220" s="22">
        <v>0</v>
      </c>
      <c r="AC220" s="22">
        <v>2209200</v>
      </c>
      <c r="AD220" s="22">
        <v>116088</v>
      </c>
      <c r="AE220" s="22">
        <v>113475</v>
      </c>
      <c r="AF220" s="22">
        <v>0</v>
      </c>
      <c r="AG220" s="22">
        <v>101846</v>
      </c>
      <c r="AH220" s="22">
        <v>25840</v>
      </c>
      <c r="AI220" s="22">
        <v>2566449</v>
      </c>
      <c r="AJ220" s="22">
        <v>3782368</v>
      </c>
      <c r="AK220" s="22">
        <v>94349</v>
      </c>
      <c r="AL220" s="22">
        <v>3688019</v>
      </c>
    </row>
    <row r="221" spans="1:38" x14ac:dyDescent="0.25">
      <c r="A221" s="22" t="s">
        <v>120</v>
      </c>
      <c r="B221" s="22" t="s">
        <v>511</v>
      </c>
      <c r="C221" s="22" t="s">
        <v>560</v>
      </c>
      <c r="D221" s="22" t="s">
        <v>561</v>
      </c>
      <c r="E221" s="22">
        <v>1644182</v>
      </c>
      <c r="F221" s="22">
        <v>0</v>
      </c>
      <c r="G221" s="22">
        <v>1408463</v>
      </c>
      <c r="H221" s="22">
        <v>770246</v>
      </c>
      <c r="I221" s="22">
        <v>0</v>
      </c>
      <c r="J221" s="22">
        <v>0</v>
      </c>
      <c r="K221" s="22">
        <v>0</v>
      </c>
      <c r="L221" s="22">
        <v>0</v>
      </c>
      <c r="M221" s="22">
        <v>3822891</v>
      </c>
      <c r="N221" s="22">
        <v>0</v>
      </c>
      <c r="O221" s="22">
        <v>99701</v>
      </c>
      <c r="P221" s="22">
        <v>162688</v>
      </c>
      <c r="Q221" s="22">
        <v>137507</v>
      </c>
      <c r="R221" s="22">
        <v>12566</v>
      </c>
      <c r="S221" s="22">
        <v>74191</v>
      </c>
      <c r="T221" s="22">
        <v>4309544</v>
      </c>
      <c r="U221" s="22">
        <v>1090244</v>
      </c>
      <c r="V221" s="22">
        <v>0</v>
      </c>
      <c r="W221" s="22">
        <v>769501</v>
      </c>
      <c r="X221" s="22">
        <v>324606</v>
      </c>
      <c r="Y221" s="22">
        <v>0</v>
      </c>
      <c r="Z221" s="22">
        <v>0</v>
      </c>
      <c r="AA221" s="22">
        <v>0</v>
      </c>
      <c r="AB221" s="22">
        <v>0</v>
      </c>
      <c r="AC221" s="22">
        <v>2184351</v>
      </c>
      <c r="AD221" s="22">
        <v>68710</v>
      </c>
      <c r="AE221" s="22">
        <v>37451</v>
      </c>
      <c r="AF221" s="22">
        <v>0</v>
      </c>
      <c r="AG221" s="22">
        <v>5810</v>
      </c>
      <c r="AH221" s="22">
        <v>23630</v>
      </c>
      <c r="AI221" s="22">
        <v>2319952</v>
      </c>
      <c r="AJ221" s="22">
        <v>1989592</v>
      </c>
      <c r="AK221" s="22">
        <v>80376</v>
      </c>
      <c r="AL221" s="22">
        <v>1909216</v>
      </c>
    </row>
    <row r="222" spans="1:38" x14ac:dyDescent="0.25">
      <c r="A222" s="22" t="s">
        <v>120</v>
      </c>
      <c r="B222" s="22" t="s">
        <v>511</v>
      </c>
      <c r="C222" s="22" t="s">
        <v>562</v>
      </c>
      <c r="D222" s="22" t="s">
        <v>563</v>
      </c>
      <c r="E222" s="22">
        <v>4778195</v>
      </c>
      <c r="F222" s="22">
        <v>0</v>
      </c>
      <c r="G222" s="22">
        <v>3940540</v>
      </c>
      <c r="H222" s="22">
        <v>1060134</v>
      </c>
      <c r="I222" s="22">
        <v>0</v>
      </c>
      <c r="J222" s="22">
        <v>0</v>
      </c>
      <c r="K222" s="22">
        <v>0</v>
      </c>
      <c r="L222" s="22">
        <v>0</v>
      </c>
      <c r="M222" s="22">
        <v>9778869</v>
      </c>
      <c r="N222" s="22">
        <v>0</v>
      </c>
      <c r="O222" s="22">
        <v>2289285</v>
      </c>
      <c r="P222" s="22">
        <v>830255</v>
      </c>
      <c r="Q222" s="22">
        <v>304426</v>
      </c>
      <c r="R222" s="22">
        <v>149389</v>
      </c>
      <c r="S222" s="22">
        <v>259267</v>
      </c>
      <c r="T222" s="22">
        <v>13611491</v>
      </c>
      <c r="U222" s="22">
        <v>2120628</v>
      </c>
      <c r="V222" s="22">
        <v>0</v>
      </c>
      <c r="W222" s="22">
        <v>1359030</v>
      </c>
      <c r="X222" s="22">
        <v>181527</v>
      </c>
      <c r="Y222" s="22">
        <v>0</v>
      </c>
      <c r="Z222" s="22">
        <v>0</v>
      </c>
      <c r="AA222" s="22">
        <v>0</v>
      </c>
      <c r="AB222" s="22">
        <v>0</v>
      </c>
      <c r="AC222" s="22">
        <v>3661185</v>
      </c>
      <c r="AD222" s="22">
        <v>938342</v>
      </c>
      <c r="AE222" s="22">
        <v>550701</v>
      </c>
      <c r="AF222" s="22">
        <v>0</v>
      </c>
      <c r="AG222" s="22">
        <v>122304</v>
      </c>
      <c r="AH222" s="22">
        <v>139705</v>
      </c>
      <c r="AI222" s="22">
        <v>5412237</v>
      </c>
      <c r="AJ222" s="22">
        <v>8199254</v>
      </c>
      <c r="AK222" s="22">
        <v>2447312</v>
      </c>
      <c r="AL222" s="22">
        <v>5751942</v>
      </c>
    </row>
    <row r="223" spans="1:38" x14ac:dyDescent="0.25">
      <c r="A223" s="22" t="s">
        <v>120</v>
      </c>
      <c r="B223" s="22" t="s">
        <v>511</v>
      </c>
      <c r="C223" s="22" t="s">
        <v>564</v>
      </c>
      <c r="D223" s="22" t="s">
        <v>565</v>
      </c>
      <c r="E223" s="22">
        <v>1877135</v>
      </c>
      <c r="F223" s="22">
        <v>0</v>
      </c>
      <c r="G223" s="22">
        <v>1415182</v>
      </c>
      <c r="H223" s="22">
        <v>706141</v>
      </c>
      <c r="I223" s="22">
        <v>0</v>
      </c>
      <c r="J223" s="22">
        <v>0</v>
      </c>
      <c r="K223" s="22">
        <v>0</v>
      </c>
      <c r="L223" s="22">
        <v>0</v>
      </c>
      <c r="M223" s="22">
        <v>3998458</v>
      </c>
      <c r="N223" s="22">
        <v>0</v>
      </c>
      <c r="O223" s="22">
        <v>582984</v>
      </c>
      <c r="P223" s="22">
        <v>554088</v>
      </c>
      <c r="Q223" s="22">
        <v>45390</v>
      </c>
      <c r="R223" s="22">
        <v>56204</v>
      </c>
      <c r="S223" s="22">
        <v>255412</v>
      </c>
      <c r="T223" s="22">
        <v>5492536</v>
      </c>
      <c r="U223" s="22">
        <v>1095605</v>
      </c>
      <c r="V223" s="22">
        <v>0</v>
      </c>
      <c r="W223" s="22">
        <v>1032401</v>
      </c>
      <c r="X223" s="22">
        <v>485034</v>
      </c>
      <c r="Y223" s="22">
        <v>0</v>
      </c>
      <c r="Z223" s="22">
        <v>0</v>
      </c>
      <c r="AA223" s="22">
        <v>0</v>
      </c>
      <c r="AB223" s="22">
        <v>0</v>
      </c>
      <c r="AC223" s="22">
        <v>2613040</v>
      </c>
      <c r="AD223" s="22">
        <v>346352</v>
      </c>
      <c r="AE223" s="22">
        <v>376635</v>
      </c>
      <c r="AF223" s="22">
        <v>0</v>
      </c>
      <c r="AG223" s="22">
        <v>17463</v>
      </c>
      <c r="AH223" s="22">
        <v>152848</v>
      </c>
      <c r="AI223" s="22">
        <v>3506338</v>
      </c>
      <c r="AJ223" s="22">
        <v>1986198</v>
      </c>
      <c r="AK223" s="22">
        <v>38438</v>
      </c>
      <c r="AL223" s="22">
        <v>1947760</v>
      </c>
    </row>
    <row r="224" spans="1:38" x14ac:dyDescent="0.25">
      <c r="A224" s="22" t="s">
        <v>120</v>
      </c>
      <c r="B224" s="22" t="s">
        <v>511</v>
      </c>
      <c r="C224" s="22" t="s">
        <v>566</v>
      </c>
      <c r="D224" s="22" t="s">
        <v>567</v>
      </c>
      <c r="E224" s="22">
        <v>798848</v>
      </c>
      <c r="F224" s="22">
        <v>0</v>
      </c>
      <c r="G224" s="22">
        <v>920696</v>
      </c>
      <c r="H224" s="22">
        <v>259565</v>
      </c>
      <c r="I224" s="22">
        <v>0</v>
      </c>
      <c r="J224" s="22">
        <v>0</v>
      </c>
      <c r="K224" s="22">
        <v>0</v>
      </c>
      <c r="L224" s="22">
        <v>0</v>
      </c>
      <c r="M224" s="22">
        <v>1979109</v>
      </c>
      <c r="N224" s="22">
        <v>0</v>
      </c>
      <c r="O224" s="22">
        <v>1564108</v>
      </c>
      <c r="P224" s="22">
        <v>217163</v>
      </c>
      <c r="Q224" s="22">
        <v>74327</v>
      </c>
      <c r="R224" s="22">
        <v>13634</v>
      </c>
      <c r="S224" s="22">
        <v>93231</v>
      </c>
      <c r="T224" s="22">
        <v>3941572</v>
      </c>
      <c r="U224" s="22">
        <v>179779</v>
      </c>
      <c r="V224" s="22">
        <v>0</v>
      </c>
      <c r="W224" s="22">
        <v>552417</v>
      </c>
      <c r="X224" s="22">
        <v>159913</v>
      </c>
      <c r="Y224" s="22">
        <v>0</v>
      </c>
      <c r="Z224" s="22">
        <v>0</v>
      </c>
      <c r="AA224" s="22">
        <v>0</v>
      </c>
      <c r="AB224" s="22">
        <v>0</v>
      </c>
      <c r="AC224" s="22">
        <v>892109</v>
      </c>
      <c r="AD224" s="22">
        <v>636110</v>
      </c>
      <c r="AE224" s="22">
        <v>146279</v>
      </c>
      <c r="AF224" s="22">
        <v>0</v>
      </c>
      <c r="AG224" s="22">
        <v>11825</v>
      </c>
      <c r="AH224" s="22">
        <v>67987</v>
      </c>
      <c r="AI224" s="22">
        <v>1754310</v>
      </c>
      <c r="AJ224" s="22">
        <v>2187262</v>
      </c>
      <c r="AK224" s="22">
        <v>0</v>
      </c>
      <c r="AL224" s="22">
        <v>2187262</v>
      </c>
    </row>
    <row r="225" spans="1:38" x14ac:dyDescent="0.25">
      <c r="A225" s="22" t="s">
        <v>120</v>
      </c>
      <c r="B225" s="22" t="s">
        <v>511</v>
      </c>
      <c r="C225" s="22" t="s">
        <v>568</v>
      </c>
      <c r="D225" s="22" t="s">
        <v>569</v>
      </c>
      <c r="E225" s="22">
        <v>511910</v>
      </c>
      <c r="F225" s="22">
        <v>0</v>
      </c>
      <c r="G225" s="22">
        <v>1722982</v>
      </c>
      <c r="H225" s="22">
        <v>1018886</v>
      </c>
      <c r="I225" s="22">
        <v>0</v>
      </c>
      <c r="J225" s="22">
        <v>0</v>
      </c>
      <c r="K225" s="22">
        <v>0</v>
      </c>
      <c r="L225" s="22">
        <v>0</v>
      </c>
      <c r="M225" s="22">
        <v>3253778</v>
      </c>
      <c r="N225" s="22">
        <v>0</v>
      </c>
      <c r="O225" s="22">
        <v>137582</v>
      </c>
      <c r="P225" s="22">
        <v>106079</v>
      </c>
      <c r="Q225" s="22">
        <v>111940</v>
      </c>
      <c r="R225" s="22">
        <v>37766</v>
      </c>
      <c r="S225" s="22">
        <v>64177</v>
      </c>
      <c r="T225" s="22">
        <v>3711322</v>
      </c>
      <c r="U225" s="22">
        <v>489764</v>
      </c>
      <c r="V225" s="22">
        <v>0</v>
      </c>
      <c r="W225" s="22">
        <v>421674</v>
      </c>
      <c r="X225" s="22">
        <v>459120</v>
      </c>
      <c r="Y225" s="22">
        <v>0</v>
      </c>
      <c r="Z225" s="22">
        <v>0</v>
      </c>
      <c r="AA225" s="22">
        <v>0</v>
      </c>
      <c r="AB225" s="22">
        <v>0</v>
      </c>
      <c r="AC225" s="22">
        <v>1370558</v>
      </c>
      <c r="AD225" s="22">
        <v>99474</v>
      </c>
      <c r="AE225" s="22">
        <v>26871</v>
      </c>
      <c r="AF225" s="22">
        <v>0</v>
      </c>
      <c r="AG225" s="22">
        <v>31633</v>
      </c>
      <c r="AH225" s="22">
        <v>57888</v>
      </c>
      <c r="AI225" s="22">
        <v>1586424</v>
      </c>
      <c r="AJ225" s="22">
        <v>2124898</v>
      </c>
      <c r="AK225" s="22">
        <v>500000</v>
      </c>
      <c r="AL225" s="22">
        <v>1624898</v>
      </c>
    </row>
    <row r="226" spans="1:38" x14ac:dyDescent="0.25">
      <c r="A226" s="22" t="s">
        <v>120</v>
      </c>
      <c r="B226" s="22" t="s">
        <v>511</v>
      </c>
      <c r="C226" s="22" t="s">
        <v>570</v>
      </c>
      <c r="D226" s="22" t="s">
        <v>571</v>
      </c>
      <c r="E226" s="22">
        <v>534335</v>
      </c>
      <c r="F226" s="22">
        <v>0</v>
      </c>
      <c r="G226" s="22">
        <v>0</v>
      </c>
      <c r="H226" s="22">
        <v>780872</v>
      </c>
      <c r="I226" s="22">
        <v>0</v>
      </c>
      <c r="J226" s="22">
        <v>0</v>
      </c>
      <c r="K226" s="22">
        <v>0</v>
      </c>
      <c r="L226" s="22">
        <v>0</v>
      </c>
      <c r="M226" s="22">
        <v>1315207</v>
      </c>
      <c r="N226" s="22">
        <v>0</v>
      </c>
      <c r="O226" s="22">
        <v>160063</v>
      </c>
      <c r="P226" s="22">
        <v>140692</v>
      </c>
      <c r="Q226" s="22">
        <v>2266</v>
      </c>
      <c r="R226" s="22">
        <v>6252</v>
      </c>
      <c r="S226" s="22">
        <v>0</v>
      </c>
      <c r="T226" s="22">
        <v>1624480</v>
      </c>
      <c r="U226" s="22">
        <v>450324</v>
      </c>
      <c r="V226" s="22">
        <v>0</v>
      </c>
      <c r="W226" s="22">
        <v>0</v>
      </c>
      <c r="X226" s="22">
        <v>277952</v>
      </c>
      <c r="Y226" s="22">
        <v>0</v>
      </c>
      <c r="Z226" s="22">
        <v>0</v>
      </c>
      <c r="AA226" s="22">
        <v>0</v>
      </c>
      <c r="AB226" s="22">
        <v>0</v>
      </c>
      <c r="AC226" s="22">
        <v>728276</v>
      </c>
      <c r="AD226" s="22">
        <v>47454</v>
      </c>
      <c r="AE226" s="22">
        <v>36513</v>
      </c>
      <c r="AF226" s="22">
        <v>0</v>
      </c>
      <c r="AG226" s="22">
        <v>3365</v>
      </c>
      <c r="AH226" s="22">
        <v>0</v>
      </c>
      <c r="AI226" s="22">
        <v>815608</v>
      </c>
      <c r="AJ226" s="22">
        <v>808872</v>
      </c>
      <c r="AK226" s="22">
        <v>0</v>
      </c>
      <c r="AL226" s="22">
        <v>808872</v>
      </c>
    </row>
    <row r="227" spans="1:38" x14ac:dyDescent="0.25">
      <c r="A227" s="22" t="s">
        <v>120</v>
      </c>
      <c r="B227" s="22" t="s">
        <v>511</v>
      </c>
      <c r="C227" s="22" t="s">
        <v>572</v>
      </c>
      <c r="D227" s="22" t="s">
        <v>573</v>
      </c>
      <c r="E227" s="22">
        <v>304336</v>
      </c>
      <c r="F227" s="22">
        <v>0</v>
      </c>
      <c r="G227" s="22">
        <v>387139</v>
      </c>
      <c r="H227" s="22">
        <v>33022</v>
      </c>
      <c r="I227" s="22">
        <v>0</v>
      </c>
      <c r="J227" s="22">
        <v>0</v>
      </c>
      <c r="K227" s="22">
        <v>0</v>
      </c>
      <c r="L227" s="22">
        <v>0</v>
      </c>
      <c r="M227" s="22">
        <v>724497</v>
      </c>
      <c r="N227" s="22">
        <v>0</v>
      </c>
      <c r="O227" s="22">
        <v>4274562</v>
      </c>
      <c r="P227" s="22">
        <v>83984</v>
      </c>
      <c r="Q227" s="22">
        <v>90588</v>
      </c>
      <c r="R227" s="22">
        <v>16053</v>
      </c>
      <c r="S227" s="22">
        <v>27000</v>
      </c>
      <c r="T227" s="22">
        <v>5216684</v>
      </c>
      <c r="U227" s="22">
        <v>292133</v>
      </c>
      <c r="V227" s="22">
        <v>0</v>
      </c>
      <c r="W227" s="22">
        <v>252130</v>
      </c>
      <c r="X227" s="22">
        <v>21574</v>
      </c>
      <c r="Y227" s="22">
        <v>0</v>
      </c>
      <c r="Z227" s="22">
        <v>0</v>
      </c>
      <c r="AA227" s="22">
        <v>0</v>
      </c>
      <c r="AB227" s="22">
        <v>0</v>
      </c>
      <c r="AC227" s="22">
        <v>565837</v>
      </c>
      <c r="AD227" s="22">
        <v>760856</v>
      </c>
      <c r="AE227" s="22">
        <v>77384</v>
      </c>
      <c r="AF227" s="22">
        <v>0</v>
      </c>
      <c r="AG227" s="22">
        <v>4721</v>
      </c>
      <c r="AH227" s="22">
        <v>19800</v>
      </c>
      <c r="AI227" s="22">
        <v>1428598</v>
      </c>
      <c r="AJ227" s="22">
        <v>3788086</v>
      </c>
      <c r="AK227" s="22">
        <v>0</v>
      </c>
      <c r="AL227" s="22">
        <v>3788086</v>
      </c>
    </row>
    <row r="228" spans="1:38" x14ac:dyDescent="0.25">
      <c r="A228" s="22" t="s">
        <v>120</v>
      </c>
      <c r="B228" s="22" t="s">
        <v>511</v>
      </c>
      <c r="C228" s="22" t="s">
        <v>574</v>
      </c>
      <c r="D228" s="22" t="s">
        <v>575</v>
      </c>
      <c r="E228" s="22">
        <v>2950368</v>
      </c>
      <c r="F228" s="22">
        <v>0</v>
      </c>
      <c r="G228" s="22">
        <v>1935447</v>
      </c>
      <c r="H228" s="22">
        <v>1573165</v>
      </c>
      <c r="I228" s="22">
        <v>104560</v>
      </c>
      <c r="J228" s="22">
        <v>0</v>
      </c>
      <c r="K228" s="22">
        <v>0</v>
      </c>
      <c r="L228" s="22">
        <v>0</v>
      </c>
      <c r="M228" s="22">
        <v>6563540</v>
      </c>
      <c r="N228" s="22">
        <v>331291</v>
      </c>
      <c r="O228" s="22">
        <v>973862</v>
      </c>
      <c r="P228" s="22">
        <v>562983</v>
      </c>
      <c r="Q228" s="22">
        <v>251528</v>
      </c>
      <c r="R228" s="22">
        <v>167524</v>
      </c>
      <c r="S228" s="22">
        <v>113406</v>
      </c>
      <c r="T228" s="22">
        <v>8964134</v>
      </c>
      <c r="U228" s="22">
        <v>1228013</v>
      </c>
      <c r="V228" s="22">
        <v>0</v>
      </c>
      <c r="W228" s="22">
        <v>626588</v>
      </c>
      <c r="X228" s="22">
        <v>647802</v>
      </c>
      <c r="Y228" s="22">
        <v>7084</v>
      </c>
      <c r="Z228" s="22">
        <v>0</v>
      </c>
      <c r="AA228" s="22">
        <v>0</v>
      </c>
      <c r="AB228" s="22">
        <v>0</v>
      </c>
      <c r="AC228" s="22">
        <v>2509487</v>
      </c>
      <c r="AD228" s="22">
        <v>291125</v>
      </c>
      <c r="AE228" s="22">
        <v>257634</v>
      </c>
      <c r="AF228" s="22">
        <v>0</v>
      </c>
      <c r="AG228" s="22">
        <v>89221</v>
      </c>
      <c r="AH228" s="22">
        <v>51549</v>
      </c>
      <c r="AI228" s="22">
        <v>3199016</v>
      </c>
      <c r="AJ228" s="22">
        <v>5765118</v>
      </c>
      <c r="AK228" s="22">
        <v>387336</v>
      </c>
      <c r="AL228" s="22">
        <v>5377782</v>
      </c>
    </row>
    <row r="229" spans="1:38" x14ac:dyDescent="0.25">
      <c r="A229" s="22" t="s">
        <v>120</v>
      </c>
      <c r="B229" s="22" t="s">
        <v>511</v>
      </c>
      <c r="C229" s="22" t="s">
        <v>576</v>
      </c>
      <c r="D229" s="22" t="s">
        <v>577</v>
      </c>
      <c r="E229" s="22">
        <v>180702</v>
      </c>
      <c r="F229" s="22">
        <v>0</v>
      </c>
      <c r="G229" s="22">
        <v>2047402</v>
      </c>
      <c r="H229" s="22">
        <v>0</v>
      </c>
      <c r="I229" s="22">
        <v>0</v>
      </c>
      <c r="J229" s="22">
        <v>0</v>
      </c>
      <c r="K229" s="22">
        <v>67265</v>
      </c>
      <c r="L229" s="22">
        <v>0</v>
      </c>
      <c r="M229" s="22">
        <v>2295369</v>
      </c>
      <c r="N229" s="22">
        <v>0</v>
      </c>
      <c r="O229" s="22">
        <v>187718</v>
      </c>
      <c r="P229" s="22">
        <v>160108</v>
      </c>
      <c r="Q229" s="22">
        <v>13027</v>
      </c>
      <c r="R229" s="22">
        <v>0</v>
      </c>
      <c r="S229" s="22">
        <v>465396</v>
      </c>
      <c r="T229" s="22">
        <v>3121618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3121618</v>
      </c>
      <c r="AK229" s="22">
        <v>18844</v>
      </c>
      <c r="AL229" s="22">
        <v>3102774</v>
      </c>
    </row>
    <row r="230" spans="1:38" x14ac:dyDescent="0.25">
      <c r="A230" s="22" t="s">
        <v>120</v>
      </c>
      <c r="B230" s="22" t="s">
        <v>511</v>
      </c>
      <c r="C230" s="22" t="s">
        <v>578</v>
      </c>
      <c r="D230" s="22" t="s">
        <v>579</v>
      </c>
      <c r="E230" s="22">
        <v>1283399</v>
      </c>
      <c r="F230" s="22">
        <v>0</v>
      </c>
      <c r="G230" s="22">
        <v>382032</v>
      </c>
      <c r="H230" s="22">
        <v>776316</v>
      </c>
      <c r="I230" s="22">
        <v>0</v>
      </c>
      <c r="J230" s="22">
        <v>0</v>
      </c>
      <c r="K230" s="22">
        <v>0</v>
      </c>
      <c r="L230" s="22">
        <v>0</v>
      </c>
      <c r="M230" s="22">
        <v>2441747</v>
      </c>
      <c r="N230" s="22">
        <v>0</v>
      </c>
      <c r="O230" s="22">
        <v>466945</v>
      </c>
      <c r="P230" s="22">
        <v>32414</v>
      </c>
      <c r="Q230" s="22">
        <v>15917</v>
      </c>
      <c r="R230" s="22">
        <v>0</v>
      </c>
      <c r="S230" s="22">
        <v>37745</v>
      </c>
      <c r="T230" s="22">
        <v>2994768</v>
      </c>
      <c r="U230" s="22">
        <v>898931</v>
      </c>
      <c r="V230" s="22">
        <v>0</v>
      </c>
      <c r="W230" s="22">
        <v>127332</v>
      </c>
      <c r="X230" s="22">
        <v>140203</v>
      </c>
      <c r="Y230" s="22">
        <v>0</v>
      </c>
      <c r="Z230" s="22">
        <v>0</v>
      </c>
      <c r="AA230" s="22">
        <v>0</v>
      </c>
      <c r="AB230" s="22">
        <v>0</v>
      </c>
      <c r="AC230" s="22">
        <v>1166466</v>
      </c>
      <c r="AD230" s="22">
        <v>140508</v>
      </c>
      <c r="AE230" s="22">
        <v>16865</v>
      </c>
      <c r="AF230" s="22">
        <v>0</v>
      </c>
      <c r="AG230" s="22">
        <v>0</v>
      </c>
      <c r="AH230" s="22">
        <v>14623</v>
      </c>
      <c r="AI230" s="22">
        <v>1338462</v>
      </c>
      <c r="AJ230" s="22">
        <v>1656306</v>
      </c>
      <c r="AK230" s="22">
        <v>0</v>
      </c>
      <c r="AL230" s="22">
        <v>1656306</v>
      </c>
    </row>
    <row r="231" spans="1:38" x14ac:dyDescent="0.25">
      <c r="A231" s="22" t="s">
        <v>120</v>
      </c>
      <c r="B231" s="22" t="s">
        <v>511</v>
      </c>
      <c r="C231" s="22" t="s">
        <v>580</v>
      </c>
      <c r="D231" s="22" t="s">
        <v>581</v>
      </c>
      <c r="E231" s="22">
        <v>3172960</v>
      </c>
      <c r="F231" s="22">
        <v>0</v>
      </c>
      <c r="G231" s="22">
        <v>698757</v>
      </c>
      <c r="H231" s="22">
        <v>1391852</v>
      </c>
      <c r="I231" s="22">
        <v>552668</v>
      </c>
      <c r="J231" s="22">
        <v>0</v>
      </c>
      <c r="K231" s="22">
        <v>0</v>
      </c>
      <c r="L231" s="22">
        <v>0</v>
      </c>
      <c r="M231" s="22">
        <v>5816237</v>
      </c>
      <c r="N231" s="22">
        <v>93369</v>
      </c>
      <c r="O231" s="22">
        <v>449009</v>
      </c>
      <c r="P231" s="22">
        <v>189298</v>
      </c>
      <c r="Q231" s="22">
        <v>165290</v>
      </c>
      <c r="R231" s="22">
        <v>0</v>
      </c>
      <c r="S231" s="22">
        <v>68737</v>
      </c>
      <c r="T231" s="22">
        <v>6781940</v>
      </c>
      <c r="U231" s="22">
        <v>2169315</v>
      </c>
      <c r="V231" s="22">
        <v>0</v>
      </c>
      <c r="W231" s="22">
        <v>321098</v>
      </c>
      <c r="X231" s="22">
        <v>715923</v>
      </c>
      <c r="Y231" s="22">
        <v>7369</v>
      </c>
      <c r="Z231" s="22">
        <v>0</v>
      </c>
      <c r="AA231" s="22">
        <v>0</v>
      </c>
      <c r="AB231" s="22">
        <v>0</v>
      </c>
      <c r="AC231" s="22">
        <v>3213705</v>
      </c>
      <c r="AD231" s="22">
        <v>146216</v>
      </c>
      <c r="AE231" s="22">
        <v>59307</v>
      </c>
      <c r="AF231" s="22">
        <v>0</v>
      </c>
      <c r="AG231" s="22">
        <v>0</v>
      </c>
      <c r="AH231" s="22">
        <v>35500</v>
      </c>
      <c r="AI231" s="22">
        <v>3454728</v>
      </c>
      <c r="AJ231" s="22">
        <v>3327212</v>
      </c>
      <c r="AK231" s="22">
        <v>553279</v>
      </c>
      <c r="AL231" s="22">
        <v>2773933</v>
      </c>
    </row>
    <row r="232" spans="1:38" x14ac:dyDescent="0.25">
      <c r="A232" s="22" t="s">
        <v>120</v>
      </c>
      <c r="B232" s="22" t="s">
        <v>511</v>
      </c>
      <c r="C232" s="22" t="s">
        <v>582</v>
      </c>
      <c r="D232" s="22" t="s">
        <v>583</v>
      </c>
      <c r="E232" s="22">
        <v>3592966</v>
      </c>
      <c r="F232" s="22">
        <v>0</v>
      </c>
      <c r="G232" s="22">
        <v>4490813</v>
      </c>
      <c r="H232" s="22">
        <v>4641695</v>
      </c>
      <c r="I232" s="22">
        <v>184522</v>
      </c>
      <c r="J232" s="22">
        <v>0</v>
      </c>
      <c r="K232" s="22">
        <v>0</v>
      </c>
      <c r="L232" s="22">
        <v>0</v>
      </c>
      <c r="M232" s="22">
        <v>12909996</v>
      </c>
      <c r="N232" s="22">
        <v>166700</v>
      </c>
      <c r="O232" s="22">
        <v>597143</v>
      </c>
      <c r="P232" s="22">
        <v>302853</v>
      </c>
      <c r="Q232" s="22">
        <v>1008509</v>
      </c>
      <c r="R232" s="22">
        <v>289675</v>
      </c>
      <c r="S232" s="22">
        <v>423938</v>
      </c>
      <c r="T232" s="22">
        <v>15698814</v>
      </c>
      <c r="U232" s="22">
        <v>2009438</v>
      </c>
      <c r="V232" s="22">
        <v>0</v>
      </c>
      <c r="W232" s="22">
        <v>1158577</v>
      </c>
      <c r="X232" s="22">
        <v>1358754</v>
      </c>
      <c r="Y232" s="22">
        <v>41115</v>
      </c>
      <c r="Z232" s="22">
        <v>0</v>
      </c>
      <c r="AA232" s="22">
        <v>0</v>
      </c>
      <c r="AB232" s="22">
        <v>0</v>
      </c>
      <c r="AC232" s="22">
        <v>4567884</v>
      </c>
      <c r="AD232" s="22">
        <v>92711</v>
      </c>
      <c r="AE232" s="22">
        <v>126389</v>
      </c>
      <c r="AF232" s="22">
        <v>0</v>
      </c>
      <c r="AG232" s="22">
        <v>45918</v>
      </c>
      <c r="AH232" s="22">
        <v>182570</v>
      </c>
      <c r="AI232" s="22">
        <v>5015472</v>
      </c>
      <c r="AJ232" s="22">
        <v>10683342</v>
      </c>
      <c r="AK232" s="22">
        <v>703425</v>
      </c>
      <c r="AL232" s="22">
        <v>9979917</v>
      </c>
    </row>
    <row r="233" spans="1:38" x14ac:dyDescent="0.25">
      <c r="A233" s="22" t="s">
        <v>120</v>
      </c>
      <c r="B233" s="22" t="s">
        <v>511</v>
      </c>
      <c r="C233" s="22" t="s">
        <v>584</v>
      </c>
      <c r="D233" s="22" t="s">
        <v>585</v>
      </c>
      <c r="E233" s="22">
        <v>608575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608575</v>
      </c>
      <c r="N233" s="22">
        <v>0</v>
      </c>
      <c r="O233" s="22">
        <v>170051</v>
      </c>
      <c r="P233" s="22">
        <v>89202</v>
      </c>
      <c r="Q233" s="22">
        <v>4439</v>
      </c>
      <c r="R233" s="22">
        <v>0</v>
      </c>
      <c r="S233" s="22">
        <v>93870</v>
      </c>
      <c r="T233" s="22">
        <v>966137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966137</v>
      </c>
      <c r="AK233" s="22">
        <v>0</v>
      </c>
      <c r="AL233" s="22">
        <v>966137</v>
      </c>
    </row>
    <row r="234" spans="1:38" x14ac:dyDescent="0.25">
      <c r="A234" s="22" t="s">
        <v>120</v>
      </c>
      <c r="B234" s="22" t="s">
        <v>511</v>
      </c>
      <c r="C234" s="22" t="s">
        <v>586</v>
      </c>
      <c r="D234" s="22" t="s">
        <v>587</v>
      </c>
      <c r="E234" s="22">
        <v>1071142</v>
      </c>
      <c r="F234" s="22">
        <v>0</v>
      </c>
      <c r="G234" s="22">
        <v>707011</v>
      </c>
      <c r="H234" s="22">
        <v>512878</v>
      </c>
      <c r="I234" s="22">
        <v>0</v>
      </c>
      <c r="J234" s="22">
        <v>0</v>
      </c>
      <c r="K234" s="22">
        <v>0</v>
      </c>
      <c r="L234" s="22">
        <v>0</v>
      </c>
      <c r="M234" s="22">
        <v>2291031</v>
      </c>
      <c r="N234" s="22">
        <v>0</v>
      </c>
      <c r="O234" s="22">
        <v>2075066</v>
      </c>
      <c r="P234" s="22">
        <v>75609</v>
      </c>
      <c r="Q234" s="22">
        <v>251158</v>
      </c>
      <c r="R234" s="22">
        <v>0</v>
      </c>
      <c r="S234" s="22">
        <v>31472</v>
      </c>
      <c r="T234" s="22">
        <v>4724336</v>
      </c>
      <c r="U234" s="22">
        <v>789450</v>
      </c>
      <c r="V234" s="22">
        <v>0</v>
      </c>
      <c r="W234" s="22">
        <v>238884</v>
      </c>
      <c r="X234" s="22">
        <v>213603</v>
      </c>
      <c r="Y234" s="22">
        <v>0</v>
      </c>
      <c r="Z234" s="22">
        <v>0</v>
      </c>
      <c r="AA234" s="22">
        <v>0</v>
      </c>
      <c r="AB234" s="22">
        <v>0</v>
      </c>
      <c r="AC234" s="22">
        <v>1241937</v>
      </c>
      <c r="AD234" s="22">
        <v>1140581</v>
      </c>
      <c r="AE234" s="22">
        <v>24119</v>
      </c>
      <c r="AF234" s="22">
        <v>0</v>
      </c>
      <c r="AG234" s="22">
        <v>0</v>
      </c>
      <c r="AH234" s="22">
        <v>14107</v>
      </c>
      <c r="AI234" s="22">
        <v>2420744</v>
      </c>
      <c r="AJ234" s="22">
        <v>2303592</v>
      </c>
      <c r="AK234" s="22">
        <v>0</v>
      </c>
      <c r="AL234" s="22">
        <v>2303592</v>
      </c>
    </row>
    <row r="235" spans="1:38" x14ac:dyDescent="0.25">
      <c r="A235" s="22" t="s">
        <v>120</v>
      </c>
      <c r="B235" s="22" t="s">
        <v>511</v>
      </c>
      <c r="C235" s="22" t="s">
        <v>588</v>
      </c>
      <c r="D235" s="22" t="s">
        <v>589</v>
      </c>
      <c r="E235" s="22">
        <v>430972</v>
      </c>
      <c r="F235" s="22">
        <v>0</v>
      </c>
      <c r="G235" s="22">
        <v>100869</v>
      </c>
      <c r="H235" s="22">
        <v>428206</v>
      </c>
      <c r="I235" s="22">
        <v>0</v>
      </c>
      <c r="J235" s="22">
        <v>0</v>
      </c>
      <c r="K235" s="22">
        <v>0</v>
      </c>
      <c r="L235" s="22">
        <v>0</v>
      </c>
      <c r="M235" s="22">
        <v>960047</v>
      </c>
      <c r="N235" s="22">
        <v>0</v>
      </c>
      <c r="O235" s="22">
        <v>177543</v>
      </c>
      <c r="P235" s="22">
        <v>189064</v>
      </c>
      <c r="Q235" s="22">
        <v>55427</v>
      </c>
      <c r="R235" s="22">
        <v>29292</v>
      </c>
      <c r="S235" s="22">
        <v>4200</v>
      </c>
      <c r="T235" s="22">
        <v>1415573</v>
      </c>
      <c r="U235" s="22">
        <v>314237</v>
      </c>
      <c r="V235" s="22">
        <v>0</v>
      </c>
      <c r="W235" s="22">
        <v>58258</v>
      </c>
      <c r="X235" s="22">
        <v>52698</v>
      </c>
      <c r="Y235" s="22">
        <v>0</v>
      </c>
      <c r="Z235" s="22">
        <v>0</v>
      </c>
      <c r="AA235" s="22">
        <v>0</v>
      </c>
      <c r="AB235" s="22">
        <v>0</v>
      </c>
      <c r="AC235" s="22">
        <v>425193</v>
      </c>
      <c r="AD235" s="22">
        <v>109471</v>
      </c>
      <c r="AE235" s="22">
        <v>79462</v>
      </c>
      <c r="AF235" s="22">
        <v>0</v>
      </c>
      <c r="AG235" s="22">
        <v>17627</v>
      </c>
      <c r="AH235" s="22">
        <v>2100</v>
      </c>
      <c r="AI235" s="22">
        <v>633853</v>
      </c>
      <c r="AJ235" s="22">
        <v>781720</v>
      </c>
      <c r="AK235" s="22">
        <v>0</v>
      </c>
      <c r="AL235" s="22">
        <v>781720</v>
      </c>
    </row>
    <row r="236" spans="1:38" x14ac:dyDescent="0.25">
      <c r="A236" s="22" t="s">
        <v>120</v>
      </c>
      <c r="B236" s="22" t="s">
        <v>511</v>
      </c>
      <c r="C236" s="22" t="s">
        <v>590</v>
      </c>
      <c r="D236" s="22" t="s">
        <v>591</v>
      </c>
      <c r="E236" s="22">
        <v>1117858</v>
      </c>
      <c r="F236" s="22">
        <v>0</v>
      </c>
      <c r="G236" s="22">
        <v>1197524</v>
      </c>
      <c r="H236" s="22">
        <v>303889</v>
      </c>
      <c r="I236" s="22">
        <v>193052</v>
      </c>
      <c r="J236" s="22">
        <v>0</v>
      </c>
      <c r="K236" s="22">
        <v>0</v>
      </c>
      <c r="L236" s="22">
        <v>0</v>
      </c>
      <c r="M236" s="22">
        <v>2812323</v>
      </c>
      <c r="N236" s="22">
        <v>0</v>
      </c>
      <c r="O236" s="22">
        <v>870548</v>
      </c>
      <c r="P236" s="22">
        <v>508740</v>
      </c>
      <c r="Q236" s="22">
        <v>117390</v>
      </c>
      <c r="R236" s="22">
        <v>128985</v>
      </c>
      <c r="S236" s="22">
        <v>259285</v>
      </c>
      <c r="T236" s="22">
        <v>4697271</v>
      </c>
      <c r="U236" s="22">
        <v>672076</v>
      </c>
      <c r="V236" s="22">
        <v>0</v>
      </c>
      <c r="W236" s="22">
        <v>577004</v>
      </c>
      <c r="X236" s="22">
        <v>95682</v>
      </c>
      <c r="Y236" s="22">
        <v>64927</v>
      </c>
      <c r="Z236" s="22">
        <v>0</v>
      </c>
      <c r="AA236" s="22">
        <v>0</v>
      </c>
      <c r="AB236" s="22">
        <v>0</v>
      </c>
      <c r="AC236" s="22">
        <v>1409689</v>
      </c>
      <c r="AD236" s="22">
        <v>122109</v>
      </c>
      <c r="AE236" s="22">
        <v>108225</v>
      </c>
      <c r="AF236" s="22">
        <v>0</v>
      </c>
      <c r="AG236" s="22">
        <v>28778</v>
      </c>
      <c r="AH236" s="22">
        <v>52067</v>
      </c>
      <c r="AI236" s="22">
        <v>1720868</v>
      </c>
      <c r="AJ236" s="22">
        <v>2976403</v>
      </c>
      <c r="AK236" s="22">
        <v>189230</v>
      </c>
      <c r="AL236" s="22">
        <v>2787173</v>
      </c>
    </row>
    <row r="237" spans="1:38" x14ac:dyDescent="0.25">
      <c r="A237" s="22" t="s">
        <v>120</v>
      </c>
      <c r="B237" s="22" t="s">
        <v>511</v>
      </c>
      <c r="C237" s="22" t="s">
        <v>592</v>
      </c>
      <c r="D237" s="22" t="s">
        <v>593</v>
      </c>
      <c r="E237" s="22">
        <v>1462306</v>
      </c>
      <c r="F237" s="22">
        <v>0</v>
      </c>
      <c r="G237" s="22">
        <v>382106</v>
      </c>
      <c r="H237" s="22">
        <v>673962</v>
      </c>
      <c r="I237" s="22">
        <v>0</v>
      </c>
      <c r="J237" s="22">
        <v>0</v>
      </c>
      <c r="K237" s="22">
        <v>0</v>
      </c>
      <c r="L237" s="22">
        <v>0</v>
      </c>
      <c r="M237" s="22">
        <v>2518374</v>
      </c>
      <c r="N237" s="22">
        <v>0</v>
      </c>
      <c r="O237" s="22">
        <v>184603</v>
      </c>
      <c r="P237" s="22">
        <v>124961</v>
      </c>
      <c r="Q237" s="22">
        <v>90946</v>
      </c>
      <c r="R237" s="22">
        <v>112673</v>
      </c>
      <c r="S237" s="22">
        <v>145670</v>
      </c>
      <c r="T237" s="22">
        <v>3177227</v>
      </c>
      <c r="U237" s="22">
        <v>751937</v>
      </c>
      <c r="V237" s="22">
        <v>0</v>
      </c>
      <c r="W237" s="22">
        <v>168240</v>
      </c>
      <c r="X237" s="22">
        <v>346754</v>
      </c>
      <c r="Y237" s="22">
        <v>0</v>
      </c>
      <c r="Z237" s="22">
        <v>0</v>
      </c>
      <c r="AA237" s="22">
        <v>0</v>
      </c>
      <c r="AB237" s="22">
        <v>0</v>
      </c>
      <c r="AC237" s="22">
        <v>1266931</v>
      </c>
      <c r="AD237" s="22">
        <v>54735</v>
      </c>
      <c r="AE237" s="22">
        <v>43676</v>
      </c>
      <c r="AF237" s="22">
        <v>0</v>
      </c>
      <c r="AG237" s="22">
        <v>70011</v>
      </c>
      <c r="AH237" s="22">
        <v>48098</v>
      </c>
      <c r="AI237" s="22">
        <v>1483451</v>
      </c>
      <c r="AJ237" s="22">
        <v>1693776</v>
      </c>
      <c r="AK237" s="22">
        <v>0</v>
      </c>
      <c r="AL237" s="22">
        <v>1693776</v>
      </c>
    </row>
    <row r="238" spans="1:38" x14ac:dyDescent="0.25">
      <c r="A238" s="22" t="s">
        <v>120</v>
      </c>
      <c r="B238" s="22" t="s">
        <v>511</v>
      </c>
      <c r="C238" s="22" t="s">
        <v>594</v>
      </c>
      <c r="D238" s="22" t="s">
        <v>595</v>
      </c>
      <c r="E238" s="22">
        <v>438306</v>
      </c>
      <c r="F238" s="22">
        <v>0</v>
      </c>
      <c r="G238" s="22">
        <v>975890</v>
      </c>
      <c r="H238" s="22">
        <v>93346</v>
      </c>
      <c r="I238" s="22">
        <v>0</v>
      </c>
      <c r="J238" s="22">
        <v>0</v>
      </c>
      <c r="K238" s="22">
        <v>0</v>
      </c>
      <c r="L238" s="22">
        <v>0</v>
      </c>
      <c r="M238" s="22">
        <v>1507542</v>
      </c>
      <c r="N238" s="22">
        <v>0</v>
      </c>
      <c r="O238" s="22">
        <v>233519</v>
      </c>
      <c r="P238" s="22">
        <v>204790</v>
      </c>
      <c r="Q238" s="22">
        <v>38407</v>
      </c>
      <c r="R238" s="22">
        <v>88136</v>
      </c>
      <c r="S238" s="22">
        <v>35283</v>
      </c>
      <c r="T238" s="22">
        <v>2107677</v>
      </c>
      <c r="U238" s="22">
        <v>269421</v>
      </c>
      <c r="V238" s="22">
        <v>0</v>
      </c>
      <c r="W238" s="22">
        <v>582438</v>
      </c>
      <c r="X238" s="22">
        <v>70211</v>
      </c>
      <c r="Y238" s="22">
        <v>0</v>
      </c>
      <c r="Z238" s="22">
        <v>0</v>
      </c>
      <c r="AA238" s="22">
        <v>0</v>
      </c>
      <c r="AB238" s="22">
        <v>0</v>
      </c>
      <c r="AC238" s="22">
        <v>922070</v>
      </c>
      <c r="AD238" s="22">
        <v>120486</v>
      </c>
      <c r="AE238" s="22">
        <v>123224</v>
      </c>
      <c r="AF238" s="22">
        <v>30004</v>
      </c>
      <c r="AG238" s="22">
        <v>3926</v>
      </c>
      <c r="AH238" s="22">
        <v>0</v>
      </c>
      <c r="AI238" s="22">
        <v>1199710</v>
      </c>
      <c r="AJ238" s="22">
        <v>907967</v>
      </c>
      <c r="AK238" s="22"/>
      <c r="AL238" s="22">
        <v>907967</v>
      </c>
    </row>
    <row r="239" spans="1:38" x14ac:dyDescent="0.25">
      <c r="A239" s="22" t="s">
        <v>120</v>
      </c>
      <c r="B239" s="22" t="s">
        <v>511</v>
      </c>
      <c r="C239" s="22" t="s">
        <v>596</v>
      </c>
      <c r="D239" s="22" t="s">
        <v>597</v>
      </c>
      <c r="E239" s="22">
        <v>3381820</v>
      </c>
      <c r="F239" s="22">
        <v>0</v>
      </c>
      <c r="G239" s="22">
        <v>1624131</v>
      </c>
      <c r="H239" s="22">
        <v>704834</v>
      </c>
      <c r="I239" s="22">
        <v>0</v>
      </c>
      <c r="J239" s="22">
        <v>0</v>
      </c>
      <c r="K239" s="22">
        <v>0</v>
      </c>
      <c r="L239" s="22">
        <v>0</v>
      </c>
      <c r="M239" s="22">
        <v>5710785</v>
      </c>
      <c r="N239" s="22">
        <v>653377</v>
      </c>
      <c r="O239" s="22">
        <v>2186404</v>
      </c>
      <c r="P239" s="22">
        <v>497326</v>
      </c>
      <c r="Q239" s="22">
        <v>103078</v>
      </c>
      <c r="R239" s="22">
        <v>0</v>
      </c>
      <c r="S239" s="22">
        <v>171858</v>
      </c>
      <c r="T239" s="22">
        <v>9322828</v>
      </c>
      <c r="U239" s="22">
        <v>720516</v>
      </c>
      <c r="V239" s="22">
        <v>0</v>
      </c>
      <c r="W239" s="22">
        <v>305568</v>
      </c>
      <c r="X239" s="22">
        <v>243425</v>
      </c>
      <c r="Y239" s="22">
        <v>0</v>
      </c>
      <c r="Z239" s="22">
        <v>0</v>
      </c>
      <c r="AA239" s="22">
        <v>0</v>
      </c>
      <c r="AB239" s="22">
        <v>0</v>
      </c>
      <c r="AC239" s="22">
        <v>1269509</v>
      </c>
      <c r="AD239" s="22">
        <v>294002</v>
      </c>
      <c r="AE239" s="22">
        <v>177366</v>
      </c>
      <c r="AF239" s="22">
        <v>0</v>
      </c>
      <c r="AG239" s="22">
        <v>0</v>
      </c>
      <c r="AH239" s="22">
        <v>45448</v>
      </c>
      <c r="AI239" s="22">
        <v>1786325</v>
      </c>
      <c r="AJ239" s="22">
        <v>7536503</v>
      </c>
      <c r="AK239" s="22">
        <v>266291</v>
      </c>
      <c r="AL239" s="22">
        <v>7270212</v>
      </c>
    </row>
    <row r="240" spans="1:38" x14ac:dyDescent="0.25">
      <c r="A240" s="22" t="s">
        <v>120</v>
      </c>
      <c r="B240" s="22" t="s">
        <v>511</v>
      </c>
      <c r="C240" s="22" t="s">
        <v>598</v>
      </c>
      <c r="D240" s="22" t="s">
        <v>599</v>
      </c>
      <c r="E240" s="22">
        <v>4109872</v>
      </c>
      <c r="F240" s="22">
        <v>0</v>
      </c>
      <c r="G240" s="22">
        <v>1573651</v>
      </c>
      <c r="H240" s="22">
        <v>1812004</v>
      </c>
      <c r="I240" s="22">
        <v>0</v>
      </c>
      <c r="J240" s="22">
        <v>0</v>
      </c>
      <c r="K240" s="22">
        <v>0</v>
      </c>
      <c r="L240" s="22">
        <v>548412</v>
      </c>
      <c r="M240" s="22">
        <v>8043939</v>
      </c>
      <c r="N240" s="22">
        <v>215695</v>
      </c>
      <c r="O240" s="22">
        <v>2743434</v>
      </c>
      <c r="P240" s="22">
        <v>959195</v>
      </c>
      <c r="Q240" s="22">
        <v>209385</v>
      </c>
      <c r="R240" s="22">
        <v>353220</v>
      </c>
      <c r="S240" s="22">
        <v>198563</v>
      </c>
      <c r="T240" s="22">
        <v>12723431</v>
      </c>
      <c r="U240" s="22">
        <v>2030540</v>
      </c>
      <c r="V240" s="22">
        <v>0</v>
      </c>
      <c r="W240" s="22">
        <v>480763</v>
      </c>
      <c r="X240" s="22">
        <v>511513</v>
      </c>
      <c r="Y240" s="22">
        <v>0</v>
      </c>
      <c r="Z240" s="22">
        <v>0</v>
      </c>
      <c r="AA240" s="22">
        <v>0</v>
      </c>
      <c r="AB240" s="22">
        <v>158235</v>
      </c>
      <c r="AC240" s="22">
        <v>3181051</v>
      </c>
      <c r="AD240" s="22">
        <v>1133158</v>
      </c>
      <c r="AE240" s="22">
        <v>706415</v>
      </c>
      <c r="AF240" s="22">
        <v>0</v>
      </c>
      <c r="AG240" s="22">
        <v>193309</v>
      </c>
      <c r="AH240" s="22">
        <v>174698</v>
      </c>
      <c r="AI240" s="22">
        <v>5388631</v>
      </c>
      <c r="AJ240" s="22">
        <v>7334800</v>
      </c>
      <c r="AK240" s="22">
        <v>0</v>
      </c>
      <c r="AL240" s="22">
        <v>7334800</v>
      </c>
    </row>
    <row r="241" spans="1:38" x14ac:dyDescent="0.25">
      <c r="A241" s="22" t="s">
        <v>120</v>
      </c>
      <c r="B241" s="22" t="s">
        <v>511</v>
      </c>
      <c r="C241" s="22" t="s">
        <v>600</v>
      </c>
      <c r="D241" s="22" t="s">
        <v>601</v>
      </c>
      <c r="E241" s="22">
        <v>1123061</v>
      </c>
      <c r="F241" s="22">
        <v>0</v>
      </c>
      <c r="G241" s="22">
        <v>262683</v>
      </c>
      <c r="H241" s="22">
        <v>2736307</v>
      </c>
      <c r="I241" s="22">
        <v>0</v>
      </c>
      <c r="J241" s="22">
        <v>0</v>
      </c>
      <c r="K241" s="22">
        <v>0</v>
      </c>
      <c r="L241" s="22">
        <v>0</v>
      </c>
      <c r="M241" s="22">
        <v>4122051</v>
      </c>
      <c r="N241" s="22">
        <v>149331</v>
      </c>
      <c r="O241" s="22">
        <v>276597</v>
      </c>
      <c r="P241" s="22">
        <v>218963</v>
      </c>
      <c r="Q241" s="22">
        <v>54345</v>
      </c>
      <c r="R241" s="22">
        <v>194264</v>
      </c>
      <c r="S241" s="22">
        <v>33187</v>
      </c>
      <c r="T241" s="22">
        <v>5048738</v>
      </c>
      <c r="U241" s="22">
        <v>1069433</v>
      </c>
      <c r="V241" s="22">
        <v>0</v>
      </c>
      <c r="W241" s="22">
        <v>127403</v>
      </c>
      <c r="X241" s="22">
        <v>1689819</v>
      </c>
      <c r="Y241" s="22">
        <v>0</v>
      </c>
      <c r="Z241" s="22">
        <v>0</v>
      </c>
      <c r="AA241" s="22">
        <v>0</v>
      </c>
      <c r="AB241" s="22">
        <v>0</v>
      </c>
      <c r="AC241" s="22">
        <v>2886655</v>
      </c>
      <c r="AD241" s="22">
        <v>160517</v>
      </c>
      <c r="AE241" s="22">
        <v>107769</v>
      </c>
      <c r="AF241" s="22">
        <v>0</v>
      </c>
      <c r="AG241" s="22">
        <v>72534</v>
      </c>
      <c r="AH241" s="22">
        <v>20064</v>
      </c>
      <c r="AI241" s="22">
        <v>3247539</v>
      </c>
      <c r="AJ241" s="22">
        <v>1801199</v>
      </c>
      <c r="AK241" s="22">
        <v>0</v>
      </c>
      <c r="AL241" s="22">
        <v>1801199</v>
      </c>
    </row>
    <row r="242" spans="1:38" x14ac:dyDescent="0.25">
      <c r="A242" s="22" t="s">
        <v>120</v>
      </c>
      <c r="B242" s="22" t="s">
        <v>511</v>
      </c>
      <c r="C242" s="22" t="s">
        <v>602</v>
      </c>
      <c r="D242" s="22" t="s">
        <v>603</v>
      </c>
      <c r="E242" s="22">
        <v>2051693</v>
      </c>
      <c r="F242" s="22">
        <v>0</v>
      </c>
      <c r="G242" s="22">
        <v>1033061</v>
      </c>
      <c r="H242" s="22">
        <v>1196267</v>
      </c>
      <c r="I242" s="22">
        <v>312966</v>
      </c>
      <c r="J242" s="22">
        <v>0</v>
      </c>
      <c r="K242" s="22">
        <v>0</v>
      </c>
      <c r="L242" s="22">
        <v>0</v>
      </c>
      <c r="M242" s="22">
        <v>4593987</v>
      </c>
      <c r="N242" s="22">
        <v>0</v>
      </c>
      <c r="O242" s="22">
        <v>596217</v>
      </c>
      <c r="P242" s="22">
        <v>82508</v>
      </c>
      <c r="Q242" s="22">
        <v>53199</v>
      </c>
      <c r="R242" s="22">
        <v>37105</v>
      </c>
      <c r="S242" s="22">
        <v>15000</v>
      </c>
      <c r="T242" s="22">
        <v>5378016</v>
      </c>
      <c r="U242" s="22">
        <v>960797</v>
      </c>
      <c r="V242" s="22">
        <v>0</v>
      </c>
      <c r="W242" s="22">
        <v>693067</v>
      </c>
      <c r="X242" s="22">
        <v>418084</v>
      </c>
      <c r="Y242" s="22">
        <v>18660</v>
      </c>
      <c r="Z242" s="22">
        <v>0</v>
      </c>
      <c r="AA242" s="22">
        <v>0</v>
      </c>
      <c r="AB242" s="22">
        <v>0</v>
      </c>
      <c r="AC242" s="22">
        <v>2090608</v>
      </c>
      <c r="AD242" s="22">
        <v>259155</v>
      </c>
      <c r="AE242" s="22">
        <v>50692</v>
      </c>
      <c r="AF242" s="22">
        <v>0</v>
      </c>
      <c r="AG242" s="22">
        <v>6899</v>
      </c>
      <c r="AH242" s="22">
        <v>4150</v>
      </c>
      <c r="AI242" s="22">
        <v>2411504</v>
      </c>
      <c r="AJ242" s="22">
        <v>2966512</v>
      </c>
      <c r="AK242" s="22">
        <v>292439</v>
      </c>
      <c r="AL242" s="22">
        <v>2674073</v>
      </c>
    </row>
    <row r="243" spans="1:38" x14ac:dyDescent="0.25">
      <c r="A243" s="22" t="s">
        <v>120</v>
      </c>
      <c r="B243" s="22" t="s">
        <v>511</v>
      </c>
      <c r="C243" s="22" t="s">
        <v>604</v>
      </c>
      <c r="D243" s="22" t="s">
        <v>605</v>
      </c>
      <c r="E243" s="22">
        <v>1428156</v>
      </c>
      <c r="F243" s="22">
        <v>0</v>
      </c>
      <c r="G243" s="22">
        <v>3020775</v>
      </c>
      <c r="H243" s="22">
        <v>749836</v>
      </c>
      <c r="I243" s="22">
        <v>0</v>
      </c>
      <c r="J243" s="22">
        <v>0</v>
      </c>
      <c r="K243" s="22">
        <v>0</v>
      </c>
      <c r="L243" s="22">
        <v>0</v>
      </c>
      <c r="M243" s="22">
        <v>5198767</v>
      </c>
      <c r="N243" s="22">
        <v>0</v>
      </c>
      <c r="O243" s="22">
        <v>955230</v>
      </c>
      <c r="P243" s="22">
        <v>183978</v>
      </c>
      <c r="Q243" s="22">
        <v>258122</v>
      </c>
      <c r="R243" s="22">
        <v>86731</v>
      </c>
      <c r="S243" s="22">
        <v>312767</v>
      </c>
      <c r="T243" s="22">
        <v>6995595</v>
      </c>
      <c r="U243" s="22">
        <v>199044</v>
      </c>
      <c r="V243" s="22">
        <v>0</v>
      </c>
      <c r="W243" s="22">
        <v>882024</v>
      </c>
      <c r="X243" s="22">
        <v>423428</v>
      </c>
      <c r="Y243" s="22">
        <v>0</v>
      </c>
      <c r="Z243" s="22">
        <v>0</v>
      </c>
      <c r="AA243" s="22">
        <v>0</v>
      </c>
      <c r="AB243" s="22">
        <v>0</v>
      </c>
      <c r="AC243" s="22">
        <v>1504496</v>
      </c>
      <c r="AD243" s="22">
        <v>568505</v>
      </c>
      <c r="AE243" s="22">
        <v>56845</v>
      </c>
      <c r="AF243" s="22">
        <v>0</v>
      </c>
      <c r="AG243" s="22">
        <v>36468</v>
      </c>
      <c r="AH243" s="22">
        <v>134557</v>
      </c>
      <c r="AI243" s="22">
        <v>2300871</v>
      </c>
      <c r="AJ243" s="22">
        <v>4694724</v>
      </c>
      <c r="AK243" s="22">
        <v>200000</v>
      </c>
      <c r="AL243" s="22">
        <v>4494724</v>
      </c>
    </row>
    <row r="244" spans="1:38" x14ac:dyDescent="0.25">
      <c r="A244" s="22" t="s">
        <v>120</v>
      </c>
      <c r="B244" s="22" t="s">
        <v>511</v>
      </c>
      <c r="C244" s="22" t="s">
        <v>606</v>
      </c>
      <c r="D244" s="22" t="s">
        <v>607</v>
      </c>
      <c r="E244" s="22">
        <v>709816</v>
      </c>
      <c r="F244" s="22">
        <v>0</v>
      </c>
      <c r="G244" s="22">
        <v>1600890</v>
      </c>
      <c r="H244" s="22">
        <v>2192249</v>
      </c>
      <c r="I244" s="22">
        <v>0</v>
      </c>
      <c r="J244" s="22">
        <v>0</v>
      </c>
      <c r="K244" s="22">
        <v>0</v>
      </c>
      <c r="L244" s="22">
        <v>0</v>
      </c>
      <c r="M244" s="22">
        <v>4502955</v>
      </c>
      <c r="N244" s="22">
        <v>0</v>
      </c>
      <c r="O244" s="22">
        <v>755947</v>
      </c>
      <c r="P244" s="22">
        <v>314727</v>
      </c>
      <c r="Q244" s="22">
        <v>11202</v>
      </c>
      <c r="R244" s="22">
        <v>0</v>
      </c>
      <c r="S244" s="22">
        <v>0</v>
      </c>
      <c r="T244" s="22">
        <v>5584831</v>
      </c>
      <c r="U244" s="22">
        <v>540901</v>
      </c>
      <c r="V244" s="22">
        <v>0</v>
      </c>
      <c r="W244" s="22">
        <v>820828</v>
      </c>
      <c r="X244" s="22">
        <v>1556240</v>
      </c>
      <c r="Y244" s="22">
        <v>0</v>
      </c>
      <c r="Z244" s="22">
        <v>0</v>
      </c>
      <c r="AA244" s="22">
        <v>0</v>
      </c>
      <c r="AB244" s="22">
        <v>0</v>
      </c>
      <c r="AC244" s="22">
        <v>2917969</v>
      </c>
      <c r="AD244" s="22">
        <v>352894</v>
      </c>
      <c r="AE244" s="22">
        <v>89314</v>
      </c>
      <c r="AF244" s="22">
        <v>0</v>
      </c>
      <c r="AG244" s="22">
        <v>0</v>
      </c>
      <c r="AH244" s="22">
        <v>0</v>
      </c>
      <c r="AI244" s="22">
        <v>3360177</v>
      </c>
      <c r="AJ244" s="22">
        <v>2224654</v>
      </c>
      <c r="AK244" s="22">
        <v>177807</v>
      </c>
      <c r="AL244" s="22">
        <v>2046847</v>
      </c>
    </row>
    <row r="245" spans="1:38" x14ac:dyDescent="0.25">
      <c r="A245" s="22" t="s">
        <v>120</v>
      </c>
      <c r="B245" s="22" t="s">
        <v>511</v>
      </c>
      <c r="C245" s="22" t="s">
        <v>608</v>
      </c>
      <c r="D245" s="22" t="s">
        <v>609</v>
      </c>
      <c r="E245" s="22">
        <v>215023</v>
      </c>
      <c r="F245" s="22">
        <v>0</v>
      </c>
      <c r="G245" s="22">
        <v>204997</v>
      </c>
      <c r="H245" s="22">
        <v>274077</v>
      </c>
      <c r="I245" s="22">
        <v>0</v>
      </c>
      <c r="J245" s="22">
        <v>0</v>
      </c>
      <c r="K245" s="22">
        <v>0</v>
      </c>
      <c r="L245" s="22">
        <v>0</v>
      </c>
      <c r="M245" s="22">
        <v>694097</v>
      </c>
      <c r="N245" s="22">
        <v>0</v>
      </c>
      <c r="O245" s="22">
        <v>183332</v>
      </c>
      <c r="P245" s="22">
        <v>25319</v>
      </c>
      <c r="Q245" s="22">
        <v>15273</v>
      </c>
      <c r="R245" s="22">
        <v>0</v>
      </c>
      <c r="S245" s="22">
        <v>25000</v>
      </c>
      <c r="T245" s="22">
        <v>943021</v>
      </c>
      <c r="U245" s="22">
        <v>128144</v>
      </c>
      <c r="V245" s="22">
        <v>0</v>
      </c>
      <c r="W245" s="22">
        <v>32754</v>
      </c>
      <c r="X245" s="22">
        <v>21310</v>
      </c>
      <c r="Y245" s="22">
        <v>0</v>
      </c>
      <c r="Z245" s="22">
        <v>0</v>
      </c>
      <c r="AA245" s="22">
        <v>0</v>
      </c>
      <c r="AB245" s="22">
        <v>0</v>
      </c>
      <c r="AC245" s="22">
        <v>182208</v>
      </c>
      <c r="AD245" s="22">
        <v>110038</v>
      </c>
      <c r="AE245" s="22">
        <v>18666</v>
      </c>
      <c r="AF245" s="22">
        <v>0</v>
      </c>
      <c r="AG245" s="22">
        <v>0</v>
      </c>
      <c r="AH245" s="22">
        <v>7500</v>
      </c>
      <c r="AI245" s="22">
        <v>318412</v>
      </c>
      <c r="AJ245" s="22">
        <v>624609</v>
      </c>
      <c r="AK245" s="22">
        <v>0</v>
      </c>
      <c r="AL245" s="22">
        <v>624609</v>
      </c>
    </row>
    <row r="246" spans="1:38" x14ac:dyDescent="0.25">
      <c r="A246" s="22" t="s">
        <v>120</v>
      </c>
      <c r="B246" s="22" t="s">
        <v>511</v>
      </c>
      <c r="C246" s="22" t="s">
        <v>610</v>
      </c>
      <c r="D246" s="22" t="s">
        <v>611</v>
      </c>
      <c r="E246" s="22">
        <v>420333</v>
      </c>
      <c r="F246" s="22">
        <v>0</v>
      </c>
      <c r="G246" s="22">
        <v>164386</v>
      </c>
      <c r="H246" s="22">
        <v>422235</v>
      </c>
      <c r="I246" s="22">
        <v>5828</v>
      </c>
      <c r="J246" s="22">
        <v>0</v>
      </c>
      <c r="K246" s="22">
        <v>0</v>
      </c>
      <c r="L246" s="22">
        <v>110456</v>
      </c>
      <c r="M246" s="22">
        <v>1123238</v>
      </c>
      <c r="N246" s="22">
        <v>0</v>
      </c>
      <c r="O246" s="22">
        <v>1835898</v>
      </c>
      <c r="P246" s="22">
        <v>109815</v>
      </c>
      <c r="Q246" s="22">
        <v>70058</v>
      </c>
      <c r="R246" s="22">
        <v>7400</v>
      </c>
      <c r="S246" s="22">
        <v>58675</v>
      </c>
      <c r="T246" s="22">
        <v>3205084</v>
      </c>
      <c r="U246" s="22">
        <v>208750</v>
      </c>
      <c r="V246" s="22">
        <v>0</v>
      </c>
      <c r="W246" s="22">
        <v>71861</v>
      </c>
      <c r="X246" s="22">
        <v>266481</v>
      </c>
      <c r="Y246" s="22">
        <v>5828</v>
      </c>
      <c r="Z246" s="22">
        <v>0</v>
      </c>
      <c r="AA246" s="22">
        <v>0</v>
      </c>
      <c r="AB246" s="22">
        <v>99870</v>
      </c>
      <c r="AC246" s="22">
        <v>652790</v>
      </c>
      <c r="AD246" s="22">
        <v>824090</v>
      </c>
      <c r="AE246" s="22">
        <v>60513</v>
      </c>
      <c r="AF246" s="22">
        <v>0</v>
      </c>
      <c r="AG246" s="22">
        <v>0</v>
      </c>
      <c r="AH246" s="22">
        <v>47915</v>
      </c>
      <c r="AI246" s="22">
        <v>1585308</v>
      </c>
      <c r="AJ246" s="22">
        <v>1619776</v>
      </c>
      <c r="AK246" s="22">
        <v>0</v>
      </c>
      <c r="AL246" s="22">
        <v>1619776</v>
      </c>
    </row>
    <row r="247" spans="1:38" x14ac:dyDescent="0.25">
      <c r="A247" s="22" t="s">
        <v>120</v>
      </c>
      <c r="B247" s="22" t="s">
        <v>511</v>
      </c>
      <c r="C247" s="22" t="s">
        <v>612</v>
      </c>
      <c r="D247" s="22" t="s">
        <v>613</v>
      </c>
      <c r="E247" s="22">
        <v>1194868</v>
      </c>
      <c r="F247" s="22">
        <v>0</v>
      </c>
      <c r="G247" s="22">
        <v>871641</v>
      </c>
      <c r="H247" s="22">
        <v>326969</v>
      </c>
      <c r="I247" s="22">
        <v>0</v>
      </c>
      <c r="J247" s="22">
        <v>0</v>
      </c>
      <c r="K247" s="22">
        <v>0</v>
      </c>
      <c r="L247" s="22">
        <v>70233</v>
      </c>
      <c r="M247" s="22">
        <v>2463711</v>
      </c>
      <c r="N247" s="22">
        <v>0</v>
      </c>
      <c r="O247" s="22">
        <v>732267</v>
      </c>
      <c r="P247" s="22">
        <v>270239</v>
      </c>
      <c r="Q247" s="22">
        <v>43349</v>
      </c>
      <c r="R247" s="22">
        <v>26478</v>
      </c>
      <c r="S247" s="22">
        <v>39425</v>
      </c>
      <c r="T247" s="22">
        <v>3575469</v>
      </c>
      <c r="U247" s="22">
        <v>945653</v>
      </c>
      <c r="V247" s="22">
        <v>0</v>
      </c>
      <c r="W247" s="22">
        <v>326643</v>
      </c>
      <c r="X247" s="22">
        <v>230641</v>
      </c>
      <c r="Y247" s="22">
        <v>0</v>
      </c>
      <c r="Z247" s="22">
        <v>0</v>
      </c>
      <c r="AA247" s="22">
        <v>0</v>
      </c>
      <c r="AB247" s="22">
        <v>52075</v>
      </c>
      <c r="AC247" s="22">
        <v>1555012</v>
      </c>
      <c r="AD247" s="22">
        <v>312387</v>
      </c>
      <c r="AE247" s="22">
        <v>196126</v>
      </c>
      <c r="AF247" s="22">
        <v>0</v>
      </c>
      <c r="AG247" s="22">
        <v>18551</v>
      </c>
      <c r="AH247" s="22">
        <v>19116</v>
      </c>
      <c r="AI247" s="22">
        <v>2101192</v>
      </c>
      <c r="AJ247" s="22">
        <v>1474277</v>
      </c>
      <c r="AK247" s="22">
        <v>10211</v>
      </c>
      <c r="AL247" s="22">
        <v>1464066</v>
      </c>
    </row>
    <row r="248" spans="1:38" x14ac:dyDescent="0.25">
      <c r="A248" s="22" t="s">
        <v>120</v>
      </c>
      <c r="B248" s="22" t="s">
        <v>511</v>
      </c>
      <c r="C248" s="22" t="s">
        <v>614</v>
      </c>
      <c r="D248" s="22" t="s">
        <v>615</v>
      </c>
      <c r="E248" s="22">
        <v>1704000</v>
      </c>
      <c r="F248" s="22">
        <v>0</v>
      </c>
      <c r="G248" s="22">
        <v>1725302</v>
      </c>
      <c r="H248" s="22">
        <v>653197</v>
      </c>
      <c r="I248" s="22">
        <v>27884</v>
      </c>
      <c r="J248" s="22">
        <v>0</v>
      </c>
      <c r="K248" s="22">
        <v>0</v>
      </c>
      <c r="L248" s="22">
        <v>0</v>
      </c>
      <c r="M248" s="22">
        <v>4110383</v>
      </c>
      <c r="N248" s="22">
        <v>0</v>
      </c>
      <c r="O248" s="22">
        <v>364411</v>
      </c>
      <c r="P248" s="22">
        <v>712982</v>
      </c>
      <c r="Q248" s="22">
        <v>279467</v>
      </c>
      <c r="R248" s="22">
        <v>66500</v>
      </c>
      <c r="S248" s="22">
        <v>25424</v>
      </c>
      <c r="T248" s="22">
        <v>5559167</v>
      </c>
      <c r="U248" s="22">
        <v>1307263</v>
      </c>
      <c r="V248" s="22">
        <v>0</v>
      </c>
      <c r="W248" s="22">
        <v>781308</v>
      </c>
      <c r="X248" s="22">
        <v>489278</v>
      </c>
      <c r="Y248" s="22">
        <v>9486</v>
      </c>
      <c r="Z248" s="22">
        <v>0</v>
      </c>
      <c r="AA248" s="22">
        <v>0</v>
      </c>
      <c r="AB248" s="22">
        <v>0</v>
      </c>
      <c r="AC248" s="22">
        <v>2587335</v>
      </c>
      <c r="AD248" s="22">
        <v>193087</v>
      </c>
      <c r="AE248" s="22">
        <v>156881</v>
      </c>
      <c r="AF248" s="22">
        <v>62785</v>
      </c>
      <c r="AG248" s="22">
        <v>9273</v>
      </c>
      <c r="AH248" s="22">
        <v>0</v>
      </c>
      <c r="AI248" s="22">
        <v>3009361</v>
      </c>
      <c r="AJ248" s="22">
        <v>2549806</v>
      </c>
      <c r="AK248" s="22"/>
      <c r="AL248" s="22">
        <v>2549806</v>
      </c>
    </row>
    <row r="249" spans="1:38" x14ac:dyDescent="0.25">
      <c r="A249" s="22" t="s">
        <v>120</v>
      </c>
      <c r="B249" s="22" t="s">
        <v>511</v>
      </c>
      <c r="C249" s="22" t="s">
        <v>616</v>
      </c>
      <c r="D249" s="22" t="s">
        <v>617</v>
      </c>
      <c r="E249" s="22">
        <v>533004</v>
      </c>
      <c r="F249" s="22">
        <v>0</v>
      </c>
      <c r="G249" s="22">
        <v>794348</v>
      </c>
      <c r="H249" s="22">
        <v>424285</v>
      </c>
      <c r="I249" s="22">
        <v>0</v>
      </c>
      <c r="J249" s="22">
        <v>0</v>
      </c>
      <c r="K249" s="22">
        <v>0</v>
      </c>
      <c r="L249" s="22">
        <v>0</v>
      </c>
      <c r="M249" s="22">
        <v>1751637</v>
      </c>
      <c r="N249" s="22">
        <v>0</v>
      </c>
      <c r="O249" s="22">
        <v>112730</v>
      </c>
      <c r="P249" s="22">
        <v>103855</v>
      </c>
      <c r="Q249" s="22">
        <v>3964</v>
      </c>
      <c r="R249" s="22">
        <v>50900</v>
      </c>
      <c r="S249" s="22">
        <v>95236</v>
      </c>
      <c r="T249" s="22">
        <v>2118322</v>
      </c>
      <c r="U249" s="22">
        <v>263023</v>
      </c>
      <c r="V249" s="22">
        <v>0</v>
      </c>
      <c r="W249" s="22">
        <v>303937</v>
      </c>
      <c r="X249" s="22">
        <v>156257</v>
      </c>
      <c r="Y249" s="22">
        <v>0</v>
      </c>
      <c r="Z249" s="22">
        <v>0</v>
      </c>
      <c r="AA249" s="22">
        <v>0</v>
      </c>
      <c r="AB249" s="22">
        <v>0</v>
      </c>
      <c r="AC249" s="22">
        <v>723217</v>
      </c>
      <c r="AD249" s="22">
        <v>59910</v>
      </c>
      <c r="AE249" s="22">
        <v>56998</v>
      </c>
      <c r="AF249" s="22">
        <v>0</v>
      </c>
      <c r="AG249" s="22">
        <v>7184</v>
      </c>
      <c r="AH249" s="22">
        <v>69631</v>
      </c>
      <c r="AI249" s="22">
        <v>916940</v>
      </c>
      <c r="AJ249" s="22">
        <v>1201382</v>
      </c>
      <c r="AK249" s="22">
        <v>20210</v>
      </c>
      <c r="AL249" s="22">
        <v>1181172</v>
      </c>
    </row>
    <row r="250" spans="1:38" x14ac:dyDescent="0.25">
      <c r="A250" s="22" t="s">
        <v>120</v>
      </c>
      <c r="B250" s="22" t="s">
        <v>511</v>
      </c>
      <c r="C250" s="22" t="s">
        <v>618</v>
      </c>
      <c r="D250" s="22" t="s">
        <v>619</v>
      </c>
      <c r="E250" s="22">
        <v>254558</v>
      </c>
      <c r="F250" s="22">
        <v>0</v>
      </c>
      <c r="G250" s="22">
        <v>596638</v>
      </c>
      <c r="H250" s="22">
        <v>688474</v>
      </c>
      <c r="I250" s="22">
        <v>0</v>
      </c>
      <c r="J250" s="22">
        <v>0</v>
      </c>
      <c r="K250" s="22">
        <v>0</v>
      </c>
      <c r="L250" s="22">
        <v>0</v>
      </c>
      <c r="M250" s="22">
        <v>1539670</v>
      </c>
      <c r="N250" s="22">
        <v>0</v>
      </c>
      <c r="O250" s="22">
        <v>127292</v>
      </c>
      <c r="P250" s="22">
        <v>156352</v>
      </c>
      <c r="Q250" s="22">
        <v>40590</v>
      </c>
      <c r="R250" s="22">
        <v>0</v>
      </c>
      <c r="S250" s="22">
        <v>8260</v>
      </c>
      <c r="T250" s="22">
        <v>1872164</v>
      </c>
      <c r="U250" s="22">
        <v>203428</v>
      </c>
      <c r="V250" s="22">
        <v>0</v>
      </c>
      <c r="W250" s="22">
        <v>390033</v>
      </c>
      <c r="X250" s="22">
        <v>291055</v>
      </c>
      <c r="Y250" s="22">
        <v>0</v>
      </c>
      <c r="Z250" s="22">
        <v>0</v>
      </c>
      <c r="AA250" s="22">
        <v>0</v>
      </c>
      <c r="AB250" s="22">
        <v>0</v>
      </c>
      <c r="AC250" s="22">
        <v>884516</v>
      </c>
      <c r="AD250" s="22">
        <v>64777</v>
      </c>
      <c r="AE250" s="22">
        <v>41250</v>
      </c>
      <c r="AF250" s="22">
        <v>0</v>
      </c>
      <c r="AG250" s="22">
        <v>0</v>
      </c>
      <c r="AH250" s="22">
        <v>1239</v>
      </c>
      <c r="AI250" s="22">
        <v>991782</v>
      </c>
      <c r="AJ250" s="22">
        <v>880382</v>
      </c>
      <c r="AK250" s="22">
        <v>0</v>
      </c>
      <c r="AL250" s="22">
        <v>880382</v>
      </c>
    </row>
    <row r="251" spans="1:38" x14ac:dyDescent="0.25">
      <c r="A251" s="22" t="s">
        <v>120</v>
      </c>
      <c r="B251" s="22" t="s">
        <v>511</v>
      </c>
      <c r="C251" s="22" t="s">
        <v>620</v>
      </c>
      <c r="D251" s="22" t="s">
        <v>621</v>
      </c>
      <c r="E251" s="22">
        <v>2692045</v>
      </c>
      <c r="F251" s="22">
        <v>0</v>
      </c>
      <c r="G251" s="22">
        <v>2152088</v>
      </c>
      <c r="H251" s="22">
        <v>605290</v>
      </c>
      <c r="I251" s="22">
        <v>0</v>
      </c>
      <c r="J251" s="22">
        <v>0</v>
      </c>
      <c r="K251" s="22">
        <v>0</v>
      </c>
      <c r="L251" s="22">
        <v>0</v>
      </c>
      <c r="M251" s="22">
        <v>5449423</v>
      </c>
      <c r="N251" s="22">
        <v>0</v>
      </c>
      <c r="O251" s="22">
        <v>1476097</v>
      </c>
      <c r="P251" s="22">
        <v>787252</v>
      </c>
      <c r="Q251" s="22">
        <v>14495</v>
      </c>
      <c r="R251" s="22">
        <v>401475</v>
      </c>
      <c r="S251" s="22">
        <v>52816</v>
      </c>
      <c r="T251" s="22">
        <v>8181558</v>
      </c>
      <c r="U251" s="22">
        <v>2452941</v>
      </c>
      <c r="V251" s="22">
        <v>0</v>
      </c>
      <c r="W251" s="22">
        <v>921403</v>
      </c>
      <c r="X251" s="22">
        <v>0</v>
      </c>
      <c r="Y251" s="22">
        <v>243097</v>
      </c>
      <c r="Z251" s="22">
        <v>0</v>
      </c>
      <c r="AA251" s="22">
        <v>0</v>
      </c>
      <c r="AB251" s="22">
        <v>0</v>
      </c>
      <c r="AC251" s="22">
        <v>3617441</v>
      </c>
      <c r="AD251" s="22">
        <v>722522</v>
      </c>
      <c r="AE251" s="22">
        <v>357697</v>
      </c>
      <c r="AF251" s="22">
        <v>0</v>
      </c>
      <c r="AG251" s="22">
        <v>173190</v>
      </c>
      <c r="AH251" s="22">
        <v>44794</v>
      </c>
      <c r="AI251" s="22">
        <v>4915644</v>
      </c>
      <c r="AJ251" s="22">
        <v>3265914</v>
      </c>
      <c r="AK251" s="22">
        <v>0</v>
      </c>
      <c r="AL251" s="22">
        <v>3265914</v>
      </c>
    </row>
    <row r="252" spans="1:38" x14ac:dyDescent="0.25">
      <c r="A252" s="22" t="s">
        <v>120</v>
      </c>
      <c r="B252" s="22" t="s">
        <v>511</v>
      </c>
      <c r="C252" s="22" t="s">
        <v>622</v>
      </c>
      <c r="D252" s="22" t="s">
        <v>623</v>
      </c>
      <c r="E252" s="22">
        <v>3571752</v>
      </c>
      <c r="F252" s="22">
        <v>0</v>
      </c>
      <c r="G252" s="22">
        <v>0</v>
      </c>
      <c r="H252" s="22">
        <v>1159991</v>
      </c>
      <c r="I252" s="22">
        <v>0</v>
      </c>
      <c r="J252" s="22">
        <v>0</v>
      </c>
      <c r="K252" s="22">
        <v>0</v>
      </c>
      <c r="L252" s="22">
        <v>0</v>
      </c>
      <c r="M252" s="22">
        <v>4731743</v>
      </c>
      <c r="N252" s="22">
        <v>0</v>
      </c>
      <c r="O252" s="22">
        <v>849739</v>
      </c>
      <c r="P252" s="22">
        <v>366525</v>
      </c>
      <c r="Q252" s="22">
        <v>390614</v>
      </c>
      <c r="R252" s="22">
        <v>59035</v>
      </c>
      <c r="S252" s="22">
        <v>59290</v>
      </c>
      <c r="T252" s="22">
        <v>6456946</v>
      </c>
      <c r="U252" s="22">
        <v>3182140</v>
      </c>
      <c r="V252" s="22">
        <v>0</v>
      </c>
      <c r="W252" s="22">
        <v>0</v>
      </c>
      <c r="X252" s="22">
        <v>304736</v>
      </c>
      <c r="Y252" s="22">
        <v>0</v>
      </c>
      <c r="Z252" s="22">
        <v>0</v>
      </c>
      <c r="AA252" s="22">
        <v>0</v>
      </c>
      <c r="AB252" s="22">
        <v>0</v>
      </c>
      <c r="AC252" s="22">
        <v>3486876</v>
      </c>
      <c r="AD252" s="22">
        <v>162864</v>
      </c>
      <c r="AE252" s="22">
        <v>271962</v>
      </c>
      <c r="AF252" s="22">
        <v>0</v>
      </c>
      <c r="AG252" s="22">
        <v>39281</v>
      </c>
      <c r="AH252" s="22">
        <v>31116</v>
      </c>
      <c r="AI252" s="22">
        <v>3992099</v>
      </c>
      <c r="AJ252" s="22">
        <v>2464847</v>
      </c>
      <c r="AK252" s="22">
        <v>0</v>
      </c>
      <c r="AL252" s="22">
        <v>2464847</v>
      </c>
    </row>
    <row r="253" spans="1:38" x14ac:dyDescent="0.25">
      <c r="A253" s="22" t="s">
        <v>120</v>
      </c>
      <c r="B253" s="22" t="s">
        <v>511</v>
      </c>
      <c r="C253" s="22" t="s">
        <v>624</v>
      </c>
      <c r="D253" s="22" t="s">
        <v>625</v>
      </c>
      <c r="E253" s="22">
        <v>803905</v>
      </c>
      <c r="F253" s="22">
        <v>0</v>
      </c>
      <c r="G253" s="22">
        <v>1911723</v>
      </c>
      <c r="H253" s="22">
        <v>772648</v>
      </c>
      <c r="I253" s="22">
        <v>0</v>
      </c>
      <c r="J253" s="22">
        <v>0</v>
      </c>
      <c r="K253" s="22">
        <v>0</v>
      </c>
      <c r="L253" s="22">
        <v>0</v>
      </c>
      <c r="M253" s="22">
        <v>3488276</v>
      </c>
      <c r="N253" s="22">
        <v>0</v>
      </c>
      <c r="O253" s="22">
        <v>134409</v>
      </c>
      <c r="P253" s="22">
        <v>61624</v>
      </c>
      <c r="Q253" s="22">
        <v>13467</v>
      </c>
      <c r="R253" s="22">
        <v>5164</v>
      </c>
      <c r="S253" s="22">
        <v>329328</v>
      </c>
      <c r="T253" s="22">
        <v>4032268</v>
      </c>
      <c r="U253" s="22">
        <v>143730</v>
      </c>
      <c r="V253" s="22">
        <v>0</v>
      </c>
      <c r="W253" s="22">
        <v>427796</v>
      </c>
      <c r="X253" s="22">
        <v>361828</v>
      </c>
      <c r="Y253" s="22">
        <v>0</v>
      </c>
      <c r="Z253" s="22">
        <v>0</v>
      </c>
      <c r="AA253" s="22">
        <v>0</v>
      </c>
      <c r="AB253" s="22">
        <v>0</v>
      </c>
      <c r="AC253" s="22">
        <v>933354</v>
      </c>
      <c r="AD253" s="22">
        <v>51237</v>
      </c>
      <c r="AE253" s="22">
        <v>32380</v>
      </c>
      <c r="AF253" s="22">
        <v>0</v>
      </c>
      <c r="AG253" s="22">
        <v>387</v>
      </c>
      <c r="AH253" s="22">
        <v>10275</v>
      </c>
      <c r="AI253" s="22">
        <v>1027633</v>
      </c>
      <c r="AJ253" s="22">
        <v>3004635</v>
      </c>
      <c r="AK253" s="22">
        <v>174558</v>
      </c>
      <c r="AL253" s="22">
        <v>2830077</v>
      </c>
    </row>
    <row r="254" spans="1:38" x14ac:dyDescent="0.25">
      <c r="A254" s="22" t="s">
        <v>120</v>
      </c>
      <c r="B254" s="22" t="s">
        <v>511</v>
      </c>
      <c r="C254" s="22" t="s">
        <v>626</v>
      </c>
      <c r="D254" s="22" t="s">
        <v>627</v>
      </c>
      <c r="E254" s="22">
        <v>1135696</v>
      </c>
      <c r="F254" s="22">
        <v>0</v>
      </c>
      <c r="G254" s="22">
        <v>520241</v>
      </c>
      <c r="H254" s="22">
        <v>1592846</v>
      </c>
      <c r="I254" s="22">
        <v>0</v>
      </c>
      <c r="J254" s="22">
        <v>0</v>
      </c>
      <c r="K254" s="22">
        <v>0</v>
      </c>
      <c r="L254" s="22">
        <v>0</v>
      </c>
      <c r="M254" s="22">
        <v>3248783</v>
      </c>
      <c r="N254" s="22">
        <v>0</v>
      </c>
      <c r="O254" s="22">
        <v>687326</v>
      </c>
      <c r="P254" s="22">
        <v>65972</v>
      </c>
      <c r="Q254" s="22">
        <v>37746</v>
      </c>
      <c r="R254" s="22">
        <v>0</v>
      </c>
      <c r="S254" s="22">
        <v>318482</v>
      </c>
      <c r="T254" s="22">
        <v>4358309</v>
      </c>
      <c r="U254" s="22">
        <v>584462</v>
      </c>
      <c r="V254" s="22">
        <v>0</v>
      </c>
      <c r="W254" s="22">
        <v>203186</v>
      </c>
      <c r="X254" s="22">
        <v>492842</v>
      </c>
      <c r="Y254" s="22">
        <v>0</v>
      </c>
      <c r="Z254" s="22">
        <v>0</v>
      </c>
      <c r="AA254" s="22">
        <v>0</v>
      </c>
      <c r="AB254" s="22">
        <v>0</v>
      </c>
      <c r="AC254" s="22">
        <v>1280490</v>
      </c>
      <c r="AD254" s="22">
        <v>382233</v>
      </c>
      <c r="AE254" s="22">
        <v>54299</v>
      </c>
      <c r="AF254" s="22">
        <v>0</v>
      </c>
      <c r="AG254" s="22">
        <v>0</v>
      </c>
      <c r="AH254" s="22">
        <v>142907</v>
      </c>
      <c r="AI254" s="22">
        <v>1859929</v>
      </c>
      <c r="AJ254" s="22">
        <v>2498380</v>
      </c>
      <c r="AK254" s="22">
        <v>163490</v>
      </c>
      <c r="AL254" s="22">
        <v>2334890</v>
      </c>
    </row>
    <row r="255" spans="1:38" x14ac:dyDescent="0.25">
      <c r="A255" s="22" t="s">
        <v>120</v>
      </c>
      <c r="B255" s="22" t="s">
        <v>511</v>
      </c>
      <c r="C255" s="22" t="s">
        <v>628</v>
      </c>
      <c r="D255" s="22" t="s">
        <v>629</v>
      </c>
      <c r="E255" s="22">
        <v>1636103</v>
      </c>
      <c r="F255" s="22">
        <v>0</v>
      </c>
      <c r="G255" s="22">
        <v>1728650</v>
      </c>
      <c r="H255" s="22">
        <v>26440</v>
      </c>
      <c r="I255" s="22">
        <v>0</v>
      </c>
      <c r="J255" s="22">
        <v>0</v>
      </c>
      <c r="K255" s="22">
        <v>0</v>
      </c>
      <c r="L255" s="22">
        <v>0</v>
      </c>
      <c r="M255" s="22">
        <v>3391193</v>
      </c>
      <c r="N255" s="22">
        <v>0</v>
      </c>
      <c r="O255" s="22">
        <v>728479</v>
      </c>
      <c r="P255" s="22">
        <v>410638</v>
      </c>
      <c r="Q255" s="22">
        <v>358551</v>
      </c>
      <c r="R255" s="22">
        <v>155214</v>
      </c>
      <c r="S255" s="22">
        <v>111000</v>
      </c>
      <c r="T255" s="22">
        <v>5155075</v>
      </c>
      <c r="U255" s="22">
        <v>845597</v>
      </c>
      <c r="V255" s="22">
        <v>0</v>
      </c>
      <c r="W255" s="22">
        <v>586451</v>
      </c>
      <c r="X255" s="22">
        <v>5952</v>
      </c>
      <c r="Y255" s="22">
        <v>0</v>
      </c>
      <c r="Z255" s="22">
        <v>0</v>
      </c>
      <c r="AA255" s="22">
        <v>0</v>
      </c>
      <c r="AB255" s="22">
        <v>0</v>
      </c>
      <c r="AC255" s="22">
        <v>1438000</v>
      </c>
      <c r="AD255" s="22">
        <v>236069</v>
      </c>
      <c r="AE255" s="22">
        <v>132862</v>
      </c>
      <c r="AF255" s="22">
        <v>0</v>
      </c>
      <c r="AG255" s="22">
        <v>74607</v>
      </c>
      <c r="AH255" s="22">
        <v>29349</v>
      </c>
      <c r="AI255" s="22">
        <v>1910887</v>
      </c>
      <c r="AJ255" s="22">
        <v>3244188</v>
      </c>
      <c r="AK255" s="22">
        <v>310180</v>
      </c>
      <c r="AL255" s="22">
        <v>2934008</v>
      </c>
    </row>
    <row r="256" spans="1:38" x14ac:dyDescent="0.25">
      <c r="A256" s="22" t="s">
        <v>120</v>
      </c>
      <c r="B256" s="22" t="s">
        <v>511</v>
      </c>
      <c r="C256" s="22" t="s">
        <v>630</v>
      </c>
      <c r="D256" s="22" t="s">
        <v>631</v>
      </c>
      <c r="E256" s="22">
        <v>2389007</v>
      </c>
      <c r="F256" s="22">
        <v>0</v>
      </c>
      <c r="G256" s="22">
        <v>55103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2444110</v>
      </c>
      <c r="N256" s="22">
        <v>0</v>
      </c>
      <c r="O256" s="22">
        <v>441094</v>
      </c>
      <c r="P256" s="22">
        <v>753486</v>
      </c>
      <c r="Q256" s="22">
        <v>52690</v>
      </c>
      <c r="R256" s="22">
        <v>0</v>
      </c>
      <c r="S256" s="22">
        <v>37991</v>
      </c>
      <c r="T256" s="22">
        <v>3729371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3729371</v>
      </c>
      <c r="AK256" s="22">
        <v>0</v>
      </c>
      <c r="AL256" s="22">
        <v>3729371</v>
      </c>
    </row>
    <row r="257" spans="1:38" x14ac:dyDescent="0.25">
      <c r="A257" s="22" t="s">
        <v>120</v>
      </c>
      <c r="B257" s="22" t="s">
        <v>511</v>
      </c>
      <c r="C257" s="22" t="s">
        <v>632</v>
      </c>
      <c r="D257" s="22" t="s">
        <v>633</v>
      </c>
      <c r="E257" s="22">
        <v>1987181</v>
      </c>
      <c r="F257" s="22">
        <v>0</v>
      </c>
      <c r="G257" s="22">
        <v>1276859</v>
      </c>
      <c r="H257" s="22">
        <v>753398</v>
      </c>
      <c r="I257" s="22">
        <v>55734</v>
      </c>
      <c r="J257" s="22">
        <v>0</v>
      </c>
      <c r="K257" s="22">
        <v>0</v>
      </c>
      <c r="L257" s="22">
        <v>0</v>
      </c>
      <c r="M257" s="22">
        <v>4073172</v>
      </c>
      <c r="N257" s="22">
        <v>0</v>
      </c>
      <c r="O257" s="22">
        <v>1036259</v>
      </c>
      <c r="P257" s="22">
        <v>226618</v>
      </c>
      <c r="Q257" s="22">
        <v>145243</v>
      </c>
      <c r="R257" s="22">
        <v>6940</v>
      </c>
      <c r="S257" s="22">
        <v>114183</v>
      </c>
      <c r="T257" s="22">
        <v>5602415</v>
      </c>
      <c r="U257" s="22">
        <v>558566</v>
      </c>
      <c r="V257" s="22">
        <v>0</v>
      </c>
      <c r="W257" s="22">
        <v>435551</v>
      </c>
      <c r="X257" s="22">
        <v>264260</v>
      </c>
      <c r="Y257" s="22">
        <v>39984</v>
      </c>
      <c r="Z257" s="22">
        <v>0</v>
      </c>
      <c r="AA257" s="22">
        <v>0</v>
      </c>
      <c r="AB257" s="22">
        <v>0</v>
      </c>
      <c r="AC257" s="22">
        <v>1298361</v>
      </c>
      <c r="AD257" s="22">
        <v>127562</v>
      </c>
      <c r="AE257" s="22">
        <v>140611</v>
      </c>
      <c r="AF257" s="22">
        <v>0</v>
      </c>
      <c r="AG257" s="22">
        <v>1619</v>
      </c>
      <c r="AH257" s="22">
        <v>48683</v>
      </c>
      <c r="AI257" s="22">
        <v>1616836</v>
      </c>
      <c r="AJ257" s="22">
        <v>3985579</v>
      </c>
      <c r="AK257" s="22">
        <v>486807</v>
      </c>
      <c r="AL257" s="22">
        <v>3498772</v>
      </c>
    </row>
    <row r="258" spans="1:38" x14ac:dyDescent="0.25">
      <c r="A258" s="22" t="s">
        <v>120</v>
      </c>
      <c r="B258" s="22" t="s">
        <v>511</v>
      </c>
      <c r="C258" s="22" t="s">
        <v>634</v>
      </c>
      <c r="D258" s="22" t="s">
        <v>635</v>
      </c>
      <c r="E258" s="22">
        <v>1570345</v>
      </c>
      <c r="F258" s="22">
        <v>0</v>
      </c>
      <c r="G258" s="22">
        <v>185946</v>
      </c>
      <c r="H258" s="22">
        <v>1122159</v>
      </c>
      <c r="I258" s="22">
        <v>0</v>
      </c>
      <c r="J258" s="22">
        <v>0</v>
      </c>
      <c r="K258" s="22">
        <v>0</v>
      </c>
      <c r="L258" s="22">
        <v>0</v>
      </c>
      <c r="M258" s="22">
        <v>2878450</v>
      </c>
      <c r="N258" s="22">
        <v>51044</v>
      </c>
      <c r="O258" s="22">
        <v>1719068</v>
      </c>
      <c r="P258" s="22">
        <v>241641</v>
      </c>
      <c r="Q258" s="22">
        <v>252612</v>
      </c>
      <c r="R258" s="22">
        <v>283524</v>
      </c>
      <c r="S258" s="22">
        <v>102032</v>
      </c>
      <c r="T258" s="22">
        <v>5528371</v>
      </c>
      <c r="U258" s="22">
        <v>859444</v>
      </c>
      <c r="V258" s="22">
        <v>0</v>
      </c>
      <c r="W258" s="22">
        <v>35215</v>
      </c>
      <c r="X258" s="22">
        <v>512285</v>
      </c>
      <c r="Y258" s="22">
        <v>0</v>
      </c>
      <c r="Z258" s="22">
        <v>0</v>
      </c>
      <c r="AA258" s="22">
        <v>0</v>
      </c>
      <c r="AB258" s="22">
        <v>0</v>
      </c>
      <c r="AC258" s="22">
        <v>1406944</v>
      </c>
      <c r="AD258" s="22">
        <v>737801</v>
      </c>
      <c r="AE258" s="22">
        <v>31151</v>
      </c>
      <c r="AF258" s="22">
        <v>0</v>
      </c>
      <c r="AG258" s="22">
        <v>21153</v>
      </c>
      <c r="AH258" s="22">
        <v>34959</v>
      </c>
      <c r="AI258" s="22">
        <v>2232008</v>
      </c>
      <c r="AJ258" s="22">
        <v>3296363</v>
      </c>
      <c r="AK258" s="22">
        <v>673874</v>
      </c>
      <c r="AL258" s="22">
        <v>2622489</v>
      </c>
    </row>
    <row r="259" spans="1:38" x14ac:dyDescent="0.25">
      <c r="A259" s="22" t="s">
        <v>120</v>
      </c>
      <c r="B259" s="22" t="s">
        <v>511</v>
      </c>
      <c r="C259" s="22" t="s">
        <v>636</v>
      </c>
      <c r="D259" s="22" t="s">
        <v>637</v>
      </c>
      <c r="E259" s="22">
        <v>1901181</v>
      </c>
      <c r="F259" s="22">
        <v>0</v>
      </c>
      <c r="G259" s="22">
        <v>877635</v>
      </c>
      <c r="H259" s="22">
        <v>1234988</v>
      </c>
      <c r="I259" s="22">
        <v>0</v>
      </c>
      <c r="J259" s="22">
        <v>0</v>
      </c>
      <c r="K259" s="22">
        <v>0</v>
      </c>
      <c r="L259" s="22">
        <v>0</v>
      </c>
      <c r="M259" s="22">
        <v>4013804</v>
      </c>
      <c r="N259" s="22">
        <v>0</v>
      </c>
      <c r="O259" s="22">
        <v>575856</v>
      </c>
      <c r="P259" s="22">
        <v>280253</v>
      </c>
      <c r="Q259" s="22">
        <v>1408393</v>
      </c>
      <c r="R259" s="22">
        <v>115726</v>
      </c>
      <c r="S259" s="22">
        <v>59421</v>
      </c>
      <c r="T259" s="22">
        <v>6453453</v>
      </c>
      <c r="U259" s="22">
        <v>1206371</v>
      </c>
      <c r="V259" s="22">
        <v>0</v>
      </c>
      <c r="W259" s="22">
        <v>462894</v>
      </c>
      <c r="X259" s="22">
        <v>329182</v>
      </c>
      <c r="Y259" s="22">
        <v>0</v>
      </c>
      <c r="Z259" s="22">
        <v>0</v>
      </c>
      <c r="AA259" s="22">
        <v>0</v>
      </c>
      <c r="AB259" s="22">
        <v>0</v>
      </c>
      <c r="AC259" s="22">
        <v>1998447</v>
      </c>
      <c r="AD259" s="22">
        <v>248176</v>
      </c>
      <c r="AE259" s="22">
        <v>161257</v>
      </c>
      <c r="AF259" s="22">
        <v>0</v>
      </c>
      <c r="AG259" s="22">
        <v>70540</v>
      </c>
      <c r="AH259" s="22">
        <v>36460</v>
      </c>
      <c r="AI259" s="22">
        <v>2514880</v>
      </c>
      <c r="AJ259" s="22">
        <v>3938573</v>
      </c>
      <c r="AK259" s="22">
        <v>534309</v>
      </c>
      <c r="AL259" s="22">
        <v>3404264</v>
      </c>
    </row>
    <row r="260" spans="1:38" x14ac:dyDescent="0.25">
      <c r="A260" s="22" t="s">
        <v>120</v>
      </c>
      <c r="B260" s="22" t="s">
        <v>511</v>
      </c>
      <c r="C260" s="22" t="s">
        <v>638</v>
      </c>
      <c r="D260" s="22" t="s">
        <v>639</v>
      </c>
      <c r="E260" s="22">
        <v>460052</v>
      </c>
      <c r="F260" s="22">
        <v>0</v>
      </c>
      <c r="G260" s="22">
        <v>1383257</v>
      </c>
      <c r="H260" s="22">
        <v>113748</v>
      </c>
      <c r="I260" s="22">
        <v>0</v>
      </c>
      <c r="J260" s="22">
        <v>0</v>
      </c>
      <c r="K260" s="22">
        <v>0</v>
      </c>
      <c r="L260" s="22">
        <v>0</v>
      </c>
      <c r="M260" s="22">
        <v>1957057</v>
      </c>
      <c r="N260" s="22">
        <v>0</v>
      </c>
      <c r="O260" s="22">
        <v>42251</v>
      </c>
      <c r="P260" s="22">
        <v>62908</v>
      </c>
      <c r="Q260" s="22">
        <v>55483</v>
      </c>
      <c r="R260" s="22">
        <v>73654</v>
      </c>
      <c r="S260" s="22">
        <v>33597</v>
      </c>
      <c r="T260" s="22">
        <v>2224950</v>
      </c>
      <c r="U260" s="22">
        <v>319101</v>
      </c>
      <c r="V260" s="22">
        <v>0</v>
      </c>
      <c r="W260" s="22">
        <v>472585</v>
      </c>
      <c r="X260" s="22">
        <v>35477</v>
      </c>
      <c r="Y260" s="22">
        <v>0</v>
      </c>
      <c r="Z260" s="22">
        <v>0</v>
      </c>
      <c r="AA260" s="22">
        <v>0</v>
      </c>
      <c r="AB260" s="22">
        <v>0</v>
      </c>
      <c r="AC260" s="22">
        <v>827163</v>
      </c>
      <c r="AD260" s="22">
        <v>19763</v>
      </c>
      <c r="AE260" s="22">
        <v>50241</v>
      </c>
      <c r="AF260" s="22">
        <v>0</v>
      </c>
      <c r="AG260" s="22">
        <v>68270</v>
      </c>
      <c r="AH260" s="22">
        <v>24097</v>
      </c>
      <c r="AI260" s="22">
        <v>989534</v>
      </c>
      <c r="AJ260" s="22">
        <v>1235416</v>
      </c>
      <c r="AK260" s="22">
        <v>39690</v>
      </c>
      <c r="AL260" s="22">
        <v>1195726</v>
      </c>
    </row>
    <row r="261" spans="1:38" x14ac:dyDescent="0.25">
      <c r="A261" s="22" t="s">
        <v>120</v>
      </c>
      <c r="B261" s="22" t="s">
        <v>511</v>
      </c>
      <c r="C261" s="22" t="s">
        <v>640</v>
      </c>
      <c r="D261" s="22" t="s">
        <v>641</v>
      </c>
      <c r="E261" s="22">
        <v>837679</v>
      </c>
      <c r="F261" s="22">
        <v>0</v>
      </c>
      <c r="G261" s="22">
        <v>1010305</v>
      </c>
      <c r="H261" s="22">
        <v>561418</v>
      </c>
      <c r="I261" s="22">
        <v>430952</v>
      </c>
      <c r="J261" s="22">
        <v>0</v>
      </c>
      <c r="K261" s="22">
        <v>0</v>
      </c>
      <c r="L261" s="22">
        <v>0</v>
      </c>
      <c r="M261" s="22">
        <v>2840354</v>
      </c>
      <c r="N261" s="22">
        <v>0</v>
      </c>
      <c r="O261" s="22">
        <v>522052</v>
      </c>
      <c r="P261" s="22">
        <v>263285</v>
      </c>
      <c r="Q261" s="22">
        <v>91485</v>
      </c>
      <c r="R261" s="22">
        <v>0</v>
      </c>
      <c r="S261" s="22">
        <v>63111</v>
      </c>
      <c r="T261" s="22">
        <v>3780287</v>
      </c>
      <c r="U261" s="22">
        <v>507376</v>
      </c>
      <c r="V261" s="22">
        <v>0</v>
      </c>
      <c r="W261" s="22">
        <v>306753</v>
      </c>
      <c r="X261" s="22">
        <v>208978</v>
      </c>
      <c r="Y261" s="22">
        <v>133974</v>
      </c>
      <c r="Z261" s="22">
        <v>0</v>
      </c>
      <c r="AA261" s="22">
        <v>0</v>
      </c>
      <c r="AB261" s="22">
        <v>0</v>
      </c>
      <c r="AC261" s="22">
        <v>1157081</v>
      </c>
      <c r="AD261" s="22">
        <v>219061</v>
      </c>
      <c r="AE261" s="22">
        <v>123360</v>
      </c>
      <c r="AF261" s="22">
        <v>0</v>
      </c>
      <c r="AG261" s="22">
        <v>0</v>
      </c>
      <c r="AH261" s="22">
        <v>49595</v>
      </c>
      <c r="AI261" s="22">
        <v>1549097</v>
      </c>
      <c r="AJ261" s="22">
        <v>2231190</v>
      </c>
      <c r="AK261" s="22">
        <v>0</v>
      </c>
      <c r="AL261" s="22">
        <v>2231190</v>
      </c>
    </row>
    <row r="262" spans="1:38" x14ac:dyDescent="0.25">
      <c r="A262" s="22" t="s">
        <v>120</v>
      </c>
      <c r="B262" s="22" t="s">
        <v>511</v>
      </c>
      <c r="C262" s="22" t="s">
        <v>642</v>
      </c>
      <c r="D262" s="22" t="s">
        <v>643</v>
      </c>
      <c r="E262" s="22">
        <v>981652</v>
      </c>
      <c r="F262" s="22">
        <v>0</v>
      </c>
      <c r="G262" s="22">
        <v>1442581</v>
      </c>
      <c r="H262" s="22">
        <v>650190</v>
      </c>
      <c r="I262" s="22">
        <v>0</v>
      </c>
      <c r="J262" s="22">
        <v>0</v>
      </c>
      <c r="K262" s="22">
        <v>0</v>
      </c>
      <c r="L262" s="22">
        <v>0</v>
      </c>
      <c r="M262" s="22">
        <v>3074423</v>
      </c>
      <c r="N262" s="22">
        <v>0</v>
      </c>
      <c r="O262" s="22">
        <v>209061</v>
      </c>
      <c r="P262" s="22">
        <v>387295</v>
      </c>
      <c r="Q262" s="22">
        <v>37010</v>
      </c>
      <c r="R262" s="22">
        <v>0</v>
      </c>
      <c r="S262" s="22">
        <v>192684</v>
      </c>
      <c r="T262" s="22">
        <v>3900473</v>
      </c>
      <c r="U262" s="22">
        <v>443760</v>
      </c>
      <c r="V262" s="22">
        <v>0</v>
      </c>
      <c r="W262" s="22">
        <v>495048</v>
      </c>
      <c r="X262" s="22">
        <v>228968</v>
      </c>
      <c r="Y262" s="22">
        <v>0</v>
      </c>
      <c r="Z262" s="22">
        <v>0</v>
      </c>
      <c r="AA262" s="22">
        <v>0</v>
      </c>
      <c r="AB262" s="22">
        <v>0</v>
      </c>
      <c r="AC262" s="22">
        <v>1167776</v>
      </c>
      <c r="AD262" s="22">
        <v>79032</v>
      </c>
      <c r="AE262" s="22">
        <v>138718</v>
      </c>
      <c r="AF262" s="22">
        <v>0</v>
      </c>
      <c r="AG262" s="22">
        <v>0</v>
      </c>
      <c r="AH262" s="22">
        <v>87787</v>
      </c>
      <c r="AI262" s="22">
        <v>1473313</v>
      </c>
      <c r="AJ262" s="22">
        <v>2427160</v>
      </c>
      <c r="AK262" s="22">
        <v>342159</v>
      </c>
      <c r="AL262" s="22">
        <v>2085001</v>
      </c>
    </row>
    <row r="263" spans="1:38" x14ac:dyDescent="0.25">
      <c r="A263" s="22" t="s">
        <v>120</v>
      </c>
      <c r="B263" s="22" t="s">
        <v>511</v>
      </c>
      <c r="C263" s="22" t="s">
        <v>644</v>
      </c>
      <c r="D263" s="22" t="s">
        <v>645</v>
      </c>
      <c r="E263" s="22">
        <v>4297257</v>
      </c>
      <c r="F263" s="22">
        <v>0</v>
      </c>
      <c r="G263" s="22">
        <v>1244009</v>
      </c>
      <c r="H263" s="22">
        <v>1854993</v>
      </c>
      <c r="I263" s="22">
        <v>128349</v>
      </c>
      <c r="J263" s="22">
        <v>0</v>
      </c>
      <c r="K263" s="22">
        <v>0</v>
      </c>
      <c r="L263" s="22">
        <v>0</v>
      </c>
      <c r="M263" s="22">
        <v>7524608</v>
      </c>
      <c r="N263" s="22">
        <v>0</v>
      </c>
      <c r="O263" s="22">
        <v>6148235</v>
      </c>
      <c r="P263" s="22">
        <v>792252</v>
      </c>
      <c r="Q263" s="22">
        <v>413244</v>
      </c>
      <c r="R263" s="22">
        <v>376436</v>
      </c>
      <c r="S263" s="22">
        <v>154444</v>
      </c>
      <c r="T263" s="22">
        <v>15409219</v>
      </c>
      <c r="U263" s="22">
        <v>1525827</v>
      </c>
      <c r="V263" s="22">
        <v>0</v>
      </c>
      <c r="W263" s="22">
        <v>568274</v>
      </c>
      <c r="X263" s="22">
        <v>1007216</v>
      </c>
      <c r="Y263" s="22">
        <v>74442</v>
      </c>
      <c r="Z263" s="22">
        <v>0</v>
      </c>
      <c r="AA263" s="22">
        <v>0</v>
      </c>
      <c r="AB263" s="22">
        <v>0</v>
      </c>
      <c r="AC263" s="22">
        <v>3175759</v>
      </c>
      <c r="AD263" s="22">
        <v>2458085</v>
      </c>
      <c r="AE263" s="22">
        <v>536875</v>
      </c>
      <c r="AF263" s="22">
        <v>0</v>
      </c>
      <c r="AG263" s="22">
        <v>128698</v>
      </c>
      <c r="AH263" s="22">
        <v>88702</v>
      </c>
      <c r="AI263" s="22">
        <v>6388119</v>
      </c>
      <c r="AJ263" s="22">
        <v>9021100</v>
      </c>
      <c r="AK263" s="22">
        <v>24436</v>
      </c>
      <c r="AL263" s="22">
        <v>8996664</v>
      </c>
    </row>
    <row r="264" spans="1:38" x14ac:dyDescent="0.25">
      <c r="A264" s="22" t="s">
        <v>120</v>
      </c>
      <c r="B264" s="22" t="s">
        <v>511</v>
      </c>
      <c r="C264" s="22" t="s">
        <v>646</v>
      </c>
      <c r="D264" s="22" t="s">
        <v>647</v>
      </c>
      <c r="E264" s="22">
        <v>6304969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6304969</v>
      </c>
      <c r="N264" s="22">
        <v>22584</v>
      </c>
      <c r="O264" s="22">
        <v>1258133</v>
      </c>
      <c r="P264" s="22">
        <v>120836</v>
      </c>
      <c r="Q264" s="22">
        <v>169242</v>
      </c>
      <c r="R264" s="22">
        <v>33753</v>
      </c>
      <c r="S264" s="22">
        <v>133055</v>
      </c>
      <c r="T264" s="22">
        <v>8042572</v>
      </c>
      <c r="U264" s="22">
        <v>3457371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3457371</v>
      </c>
      <c r="AD264" s="22">
        <v>604178</v>
      </c>
      <c r="AE264" s="22">
        <v>39567</v>
      </c>
      <c r="AF264" s="22">
        <v>0</v>
      </c>
      <c r="AG264" s="22">
        <v>18492</v>
      </c>
      <c r="AH264" s="22">
        <v>92253</v>
      </c>
      <c r="AI264" s="22">
        <v>4211861</v>
      </c>
      <c r="AJ264" s="22">
        <v>3830711</v>
      </c>
      <c r="AK264" s="22">
        <v>155236</v>
      </c>
      <c r="AL264" s="22">
        <v>3675475</v>
      </c>
    </row>
    <row r="265" spans="1:38" x14ac:dyDescent="0.25">
      <c r="A265" s="22" t="s">
        <v>120</v>
      </c>
      <c r="B265" s="22" t="s">
        <v>511</v>
      </c>
      <c r="C265" s="22" t="s">
        <v>648</v>
      </c>
      <c r="D265" s="22" t="s">
        <v>649</v>
      </c>
      <c r="E265" s="22">
        <v>427191</v>
      </c>
      <c r="F265" s="22">
        <v>0</v>
      </c>
      <c r="G265" s="22">
        <v>1455814</v>
      </c>
      <c r="H265" s="22">
        <v>332419</v>
      </c>
      <c r="I265" s="22">
        <v>0</v>
      </c>
      <c r="J265" s="22">
        <v>0</v>
      </c>
      <c r="K265" s="22">
        <v>0</v>
      </c>
      <c r="L265" s="22">
        <v>0</v>
      </c>
      <c r="M265" s="22">
        <v>2215424</v>
      </c>
      <c r="N265" s="22">
        <v>0</v>
      </c>
      <c r="O265" s="22">
        <v>40333</v>
      </c>
      <c r="P265" s="22">
        <v>25278</v>
      </c>
      <c r="Q265" s="22">
        <v>27842</v>
      </c>
      <c r="R265" s="22">
        <v>4585</v>
      </c>
      <c r="S265" s="22">
        <v>59487</v>
      </c>
      <c r="T265" s="22">
        <v>2372949</v>
      </c>
      <c r="U265" s="22">
        <v>253868</v>
      </c>
      <c r="V265" s="22">
        <v>0</v>
      </c>
      <c r="W265" s="22">
        <v>562498</v>
      </c>
      <c r="X265" s="22">
        <v>332419</v>
      </c>
      <c r="Y265" s="22">
        <v>0</v>
      </c>
      <c r="Z265" s="22">
        <v>0</v>
      </c>
      <c r="AA265" s="22">
        <v>0</v>
      </c>
      <c r="AB265" s="22">
        <v>0</v>
      </c>
      <c r="AC265" s="22">
        <v>1148785</v>
      </c>
      <c r="AD265" s="22">
        <v>13457</v>
      </c>
      <c r="AE265" s="22">
        <v>17120</v>
      </c>
      <c r="AF265" s="22">
        <v>0</v>
      </c>
      <c r="AG265" s="22">
        <v>764</v>
      </c>
      <c r="AH265" s="22">
        <v>43343</v>
      </c>
      <c r="AI265" s="22">
        <v>1223469</v>
      </c>
      <c r="AJ265" s="22">
        <v>1149480</v>
      </c>
      <c r="AK265" s="22">
        <v>184652</v>
      </c>
      <c r="AL265" s="22">
        <v>964828</v>
      </c>
    </row>
    <row r="266" spans="1:38" x14ac:dyDescent="0.25">
      <c r="A266" s="22" t="s">
        <v>120</v>
      </c>
      <c r="B266" s="22" t="s">
        <v>511</v>
      </c>
      <c r="C266" s="22" t="s">
        <v>650</v>
      </c>
      <c r="D266" s="22" t="s">
        <v>651</v>
      </c>
      <c r="E266" s="22">
        <v>1210140</v>
      </c>
      <c r="F266" s="22">
        <v>0</v>
      </c>
      <c r="G266" s="22">
        <v>2203918</v>
      </c>
      <c r="H266" s="22">
        <v>454562</v>
      </c>
      <c r="I266" s="22">
        <v>0</v>
      </c>
      <c r="J266" s="22">
        <v>0</v>
      </c>
      <c r="K266" s="22">
        <v>0</v>
      </c>
      <c r="L266" s="22">
        <v>0</v>
      </c>
      <c r="M266" s="22">
        <v>3868620</v>
      </c>
      <c r="N266" s="22">
        <v>0</v>
      </c>
      <c r="O266" s="22">
        <v>131252</v>
      </c>
      <c r="P266" s="22">
        <v>137412</v>
      </c>
      <c r="Q266" s="22">
        <v>62040</v>
      </c>
      <c r="R266" s="22">
        <v>20237</v>
      </c>
      <c r="S266" s="22">
        <v>313188</v>
      </c>
      <c r="T266" s="22">
        <v>4532749</v>
      </c>
      <c r="U266" s="22">
        <v>891945</v>
      </c>
      <c r="V266" s="22">
        <v>0</v>
      </c>
      <c r="W266" s="22">
        <v>276497</v>
      </c>
      <c r="X266" s="22">
        <v>315491</v>
      </c>
      <c r="Y266" s="22">
        <v>0</v>
      </c>
      <c r="Z266" s="22">
        <v>0</v>
      </c>
      <c r="AA266" s="22">
        <v>0</v>
      </c>
      <c r="AB266" s="22">
        <v>0</v>
      </c>
      <c r="AC266" s="22">
        <v>1483933</v>
      </c>
      <c r="AD266" s="22">
        <v>51258</v>
      </c>
      <c r="AE266" s="22">
        <v>128923</v>
      </c>
      <c r="AF266" s="22">
        <v>0</v>
      </c>
      <c r="AG266" s="22">
        <v>20237</v>
      </c>
      <c r="AH266" s="22">
        <v>0</v>
      </c>
      <c r="AI266" s="22">
        <v>1684351</v>
      </c>
      <c r="AJ266" s="22">
        <v>2848398</v>
      </c>
      <c r="AK266" s="22">
        <v>0</v>
      </c>
      <c r="AL266" s="22">
        <v>2848398</v>
      </c>
    </row>
    <row r="267" spans="1:38" x14ac:dyDescent="0.25">
      <c r="A267" s="22" t="s">
        <v>120</v>
      </c>
      <c r="B267" s="22" t="s">
        <v>511</v>
      </c>
      <c r="C267" s="22" t="s">
        <v>652</v>
      </c>
      <c r="D267" s="22" t="s">
        <v>653</v>
      </c>
      <c r="E267" s="22">
        <v>166104</v>
      </c>
      <c r="F267" s="22">
        <v>0</v>
      </c>
      <c r="G267" s="22">
        <v>2937395</v>
      </c>
      <c r="H267" s="22">
        <v>519540</v>
      </c>
      <c r="I267" s="22">
        <v>0</v>
      </c>
      <c r="J267" s="22">
        <v>0</v>
      </c>
      <c r="K267" s="22">
        <v>0</v>
      </c>
      <c r="L267" s="22">
        <v>0</v>
      </c>
      <c r="M267" s="22">
        <v>3623039</v>
      </c>
      <c r="N267" s="22">
        <v>0</v>
      </c>
      <c r="O267" s="22">
        <v>323537</v>
      </c>
      <c r="P267" s="22">
        <v>331337</v>
      </c>
      <c r="Q267" s="22">
        <v>287008</v>
      </c>
      <c r="R267" s="22">
        <v>64454</v>
      </c>
      <c r="S267" s="22">
        <v>314087</v>
      </c>
      <c r="T267" s="22">
        <v>4943462</v>
      </c>
      <c r="U267" s="22">
        <v>164336</v>
      </c>
      <c r="V267" s="22">
        <v>0</v>
      </c>
      <c r="W267" s="22">
        <v>380490</v>
      </c>
      <c r="X267" s="22">
        <v>231161</v>
      </c>
      <c r="Y267" s="22">
        <v>0</v>
      </c>
      <c r="Z267" s="22">
        <v>0</v>
      </c>
      <c r="AA267" s="22">
        <v>0</v>
      </c>
      <c r="AB267" s="22">
        <v>0</v>
      </c>
      <c r="AC267" s="22">
        <v>775987</v>
      </c>
      <c r="AD267" s="22">
        <v>102522</v>
      </c>
      <c r="AE267" s="22">
        <v>85396</v>
      </c>
      <c r="AF267" s="22">
        <v>0</v>
      </c>
      <c r="AG267" s="22">
        <v>1611</v>
      </c>
      <c r="AH267" s="22">
        <v>72765</v>
      </c>
      <c r="AI267" s="22">
        <v>1038281</v>
      </c>
      <c r="AJ267" s="22">
        <v>3905181</v>
      </c>
      <c r="AK267" s="22">
        <v>238651</v>
      </c>
      <c r="AL267" s="22">
        <v>3666530</v>
      </c>
    </row>
    <row r="268" spans="1:38" x14ac:dyDescent="0.25">
      <c r="A268" s="22" t="s">
        <v>120</v>
      </c>
      <c r="B268" s="22" t="s">
        <v>511</v>
      </c>
      <c r="C268" s="22" t="s">
        <v>654</v>
      </c>
      <c r="D268" s="22" t="s">
        <v>655</v>
      </c>
      <c r="E268" s="22">
        <v>518005</v>
      </c>
      <c r="F268" s="22">
        <v>0</v>
      </c>
      <c r="G268" s="22">
        <v>1241311</v>
      </c>
      <c r="H268" s="22">
        <v>462706</v>
      </c>
      <c r="I268" s="22">
        <v>0</v>
      </c>
      <c r="J268" s="22">
        <v>0</v>
      </c>
      <c r="K268" s="22">
        <v>0</v>
      </c>
      <c r="L268" s="22">
        <v>0</v>
      </c>
      <c r="M268" s="22">
        <v>2222022</v>
      </c>
      <c r="N268" s="22">
        <v>0</v>
      </c>
      <c r="O268" s="22">
        <v>378351</v>
      </c>
      <c r="P268" s="22">
        <v>120330</v>
      </c>
      <c r="Q268" s="22">
        <v>89058</v>
      </c>
      <c r="R268" s="22">
        <v>0</v>
      </c>
      <c r="S268" s="22">
        <v>68806</v>
      </c>
      <c r="T268" s="22">
        <v>2878567</v>
      </c>
      <c r="U268" s="22">
        <v>376949</v>
      </c>
      <c r="V268" s="22">
        <v>0</v>
      </c>
      <c r="W268" s="22">
        <v>679592</v>
      </c>
      <c r="X268" s="22">
        <v>364571</v>
      </c>
      <c r="Y268" s="22">
        <v>0</v>
      </c>
      <c r="Z268" s="22">
        <v>0</v>
      </c>
      <c r="AA268" s="22">
        <v>0</v>
      </c>
      <c r="AB268" s="22">
        <v>0</v>
      </c>
      <c r="AC268" s="22">
        <v>1421112</v>
      </c>
      <c r="AD268" s="22">
        <v>92704</v>
      </c>
      <c r="AE268" s="22">
        <v>29957</v>
      </c>
      <c r="AF268" s="22">
        <v>0</v>
      </c>
      <c r="AG268" s="22">
        <v>0</v>
      </c>
      <c r="AH268" s="22">
        <v>40906</v>
      </c>
      <c r="AI268" s="22">
        <v>1584679</v>
      </c>
      <c r="AJ268" s="22">
        <v>1293888</v>
      </c>
      <c r="AK268" s="22">
        <v>70282</v>
      </c>
      <c r="AL268" s="22">
        <v>1223606</v>
      </c>
    </row>
    <row r="269" spans="1:38" x14ac:dyDescent="0.25">
      <c r="A269" s="22" t="s">
        <v>120</v>
      </c>
      <c r="B269" s="22" t="s">
        <v>511</v>
      </c>
      <c r="C269" s="22" t="s">
        <v>656</v>
      </c>
      <c r="D269" s="22" t="s">
        <v>657</v>
      </c>
      <c r="E269" s="22">
        <v>320675</v>
      </c>
      <c r="F269" s="22">
        <v>0</v>
      </c>
      <c r="G269" s="22">
        <v>0</v>
      </c>
      <c r="H269" s="22">
        <v>480738</v>
      </c>
      <c r="I269" s="22">
        <v>0</v>
      </c>
      <c r="J269" s="22">
        <v>0</v>
      </c>
      <c r="K269" s="22">
        <v>0</v>
      </c>
      <c r="L269" s="22">
        <v>0</v>
      </c>
      <c r="M269" s="22">
        <v>801413</v>
      </c>
      <c r="N269" s="22">
        <v>0</v>
      </c>
      <c r="O269" s="22">
        <v>114622</v>
      </c>
      <c r="P269" s="22">
        <v>136910</v>
      </c>
      <c r="Q269" s="22">
        <v>8569</v>
      </c>
      <c r="R269" s="22">
        <v>23715</v>
      </c>
      <c r="S269" s="22">
        <v>14500</v>
      </c>
      <c r="T269" s="22">
        <v>1099729</v>
      </c>
      <c r="U269" s="22">
        <v>229161</v>
      </c>
      <c r="V269" s="22">
        <v>0</v>
      </c>
      <c r="W269" s="22">
        <v>0</v>
      </c>
      <c r="X269" s="22">
        <v>104963</v>
      </c>
      <c r="Y269" s="22">
        <v>0</v>
      </c>
      <c r="Z269" s="22">
        <v>0</v>
      </c>
      <c r="AA269" s="22">
        <v>0</v>
      </c>
      <c r="AB269" s="22">
        <v>0</v>
      </c>
      <c r="AC269" s="22">
        <v>334124</v>
      </c>
      <c r="AD269" s="22">
        <v>38051</v>
      </c>
      <c r="AE269" s="22">
        <v>53491</v>
      </c>
      <c r="AF269" s="22">
        <v>0</v>
      </c>
      <c r="AG269" s="22">
        <v>3164</v>
      </c>
      <c r="AH269" s="22">
        <v>14500</v>
      </c>
      <c r="AI269" s="22">
        <v>443330</v>
      </c>
      <c r="AJ269" s="22">
        <v>656399</v>
      </c>
      <c r="AK269" s="22">
        <v>0</v>
      </c>
      <c r="AL269" s="22">
        <v>656399</v>
      </c>
    </row>
    <row r="270" spans="1:38" x14ac:dyDescent="0.25">
      <c r="A270" s="22" t="s">
        <v>120</v>
      </c>
      <c r="B270" s="22" t="s">
        <v>511</v>
      </c>
      <c r="C270" s="22" t="s">
        <v>658</v>
      </c>
      <c r="D270" s="22" t="s">
        <v>659</v>
      </c>
      <c r="E270" s="22">
        <v>1850575</v>
      </c>
      <c r="F270" s="22">
        <v>0</v>
      </c>
      <c r="G270" s="22">
        <v>1595251</v>
      </c>
      <c r="H270" s="22">
        <v>464952</v>
      </c>
      <c r="I270" s="22">
        <v>0</v>
      </c>
      <c r="J270" s="22">
        <v>0</v>
      </c>
      <c r="K270" s="22">
        <v>0</v>
      </c>
      <c r="L270" s="22">
        <v>0</v>
      </c>
      <c r="M270" s="22">
        <v>3910778</v>
      </c>
      <c r="N270" s="22">
        <v>128883</v>
      </c>
      <c r="O270" s="22">
        <v>266454</v>
      </c>
      <c r="P270" s="22">
        <v>276332</v>
      </c>
      <c r="Q270" s="22">
        <v>594964</v>
      </c>
      <c r="R270" s="22">
        <v>125159</v>
      </c>
      <c r="S270" s="22">
        <v>126607</v>
      </c>
      <c r="T270" s="22">
        <v>5429177</v>
      </c>
      <c r="U270" s="22">
        <v>825540</v>
      </c>
      <c r="V270" s="22">
        <v>0</v>
      </c>
      <c r="W270" s="22">
        <v>479526</v>
      </c>
      <c r="X270" s="22">
        <v>261657</v>
      </c>
      <c r="Y270" s="22">
        <v>0</v>
      </c>
      <c r="Z270" s="22">
        <v>0</v>
      </c>
      <c r="AA270" s="22">
        <v>0</v>
      </c>
      <c r="AB270" s="22">
        <v>0</v>
      </c>
      <c r="AC270" s="22">
        <v>1566723</v>
      </c>
      <c r="AD270" s="22">
        <v>155334</v>
      </c>
      <c r="AE270" s="22">
        <v>139002</v>
      </c>
      <c r="AF270" s="22">
        <v>0</v>
      </c>
      <c r="AG270" s="22">
        <v>35838</v>
      </c>
      <c r="AH270" s="22">
        <v>88502</v>
      </c>
      <c r="AI270" s="22">
        <v>1985399</v>
      </c>
      <c r="AJ270" s="22">
        <v>3443778</v>
      </c>
      <c r="AK270" s="22">
        <v>231567</v>
      </c>
      <c r="AL270" s="22">
        <v>3212211</v>
      </c>
    </row>
    <row r="271" spans="1:38" x14ac:dyDescent="0.25">
      <c r="A271" s="22" t="s">
        <v>120</v>
      </c>
      <c r="B271" s="22" t="s">
        <v>511</v>
      </c>
      <c r="C271" s="22" t="s">
        <v>660</v>
      </c>
      <c r="D271" s="22" t="s">
        <v>661</v>
      </c>
      <c r="E271" s="22">
        <v>3146770</v>
      </c>
      <c r="F271" s="22">
        <v>0</v>
      </c>
      <c r="G271" s="22">
        <v>8040468</v>
      </c>
      <c r="H271" s="22">
        <v>677916</v>
      </c>
      <c r="I271" s="22">
        <v>0</v>
      </c>
      <c r="J271" s="22">
        <v>0</v>
      </c>
      <c r="K271" s="22">
        <v>0</v>
      </c>
      <c r="L271" s="22">
        <v>0</v>
      </c>
      <c r="M271" s="22">
        <v>11865154</v>
      </c>
      <c r="N271" s="22">
        <v>0</v>
      </c>
      <c r="O271" s="22">
        <v>1845000</v>
      </c>
      <c r="P271" s="22">
        <v>184744</v>
      </c>
      <c r="Q271" s="22">
        <v>651030</v>
      </c>
      <c r="R271" s="22">
        <v>310140</v>
      </c>
      <c r="S271" s="22">
        <v>97100</v>
      </c>
      <c r="T271" s="22">
        <v>14953168</v>
      </c>
      <c r="U271" s="22">
        <v>1859597</v>
      </c>
      <c r="V271" s="22">
        <v>0</v>
      </c>
      <c r="W271" s="22">
        <v>1824311</v>
      </c>
      <c r="X271" s="22">
        <v>263111</v>
      </c>
      <c r="Y271" s="22">
        <v>0</v>
      </c>
      <c r="Z271" s="22">
        <v>0</v>
      </c>
      <c r="AA271" s="22">
        <v>0</v>
      </c>
      <c r="AB271" s="22">
        <v>0</v>
      </c>
      <c r="AC271" s="22">
        <v>3947019</v>
      </c>
      <c r="AD271" s="22">
        <v>885100</v>
      </c>
      <c r="AE271" s="22">
        <v>55298</v>
      </c>
      <c r="AF271" s="22">
        <v>0</v>
      </c>
      <c r="AG271" s="22">
        <v>78002</v>
      </c>
      <c r="AH271" s="22">
        <v>49048</v>
      </c>
      <c r="AI271" s="22">
        <v>5014467</v>
      </c>
      <c r="AJ271" s="22">
        <v>9938701</v>
      </c>
      <c r="AK271" s="22">
        <v>412781</v>
      </c>
      <c r="AL271" s="22">
        <v>9525920</v>
      </c>
    </row>
    <row r="272" spans="1:38" x14ac:dyDescent="0.25">
      <c r="A272" s="22" t="s">
        <v>120</v>
      </c>
      <c r="B272" s="22" t="s">
        <v>511</v>
      </c>
      <c r="C272" s="22" t="s">
        <v>662</v>
      </c>
      <c r="D272" s="22" t="s">
        <v>663</v>
      </c>
      <c r="E272" s="22">
        <v>1133646</v>
      </c>
      <c r="F272" s="22">
        <v>0</v>
      </c>
      <c r="G272" s="22">
        <v>1102477</v>
      </c>
      <c r="H272" s="22">
        <v>2354394</v>
      </c>
      <c r="I272" s="22">
        <v>0</v>
      </c>
      <c r="J272" s="22">
        <v>0</v>
      </c>
      <c r="K272" s="22">
        <v>0</v>
      </c>
      <c r="L272" s="22">
        <v>0</v>
      </c>
      <c r="M272" s="22">
        <v>4590517</v>
      </c>
      <c r="N272" s="22">
        <v>0</v>
      </c>
      <c r="O272" s="22">
        <v>461393</v>
      </c>
      <c r="P272" s="22">
        <v>136852</v>
      </c>
      <c r="Q272" s="22">
        <v>60987</v>
      </c>
      <c r="R272" s="22">
        <v>140129</v>
      </c>
      <c r="S272" s="22">
        <v>61734</v>
      </c>
      <c r="T272" s="22">
        <v>5451612</v>
      </c>
      <c r="U272" s="22">
        <v>884189</v>
      </c>
      <c r="V272" s="22">
        <v>0</v>
      </c>
      <c r="W272" s="22">
        <v>394647</v>
      </c>
      <c r="X272" s="22">
        <v>1097873</v>
      </c>
      <c r="Y272" s="22">
        <v>0</v>
      </c>
      <c r="Z272" s="22">
        <v>0</v>
      </c>
      <c r="AA272" s="22">
        <v>0</v>
      </c>
      <c r="AB272" s="22">
        <v>0</v>
      </c>
      <c r="AC272" s="22">
        <v>2376709</v>
      </c>
      <c r="AD272" s="22">
        <v>213700</v>
      </c>
      <c r="AE272" s="22">
        <v>75751</v>
      </c>
      <c r="AF272" s="22">
        <v>0</v>
      </c>
      <c r="AG272" s="22">
        <v>97569</v>
      </c>
      <c r="AH272" s="22">
        <v>25729</v>
      </c>
      <c r="AI272" s="22">
        <v>2789458</v>
      </c>
      <c r="AJ272" s="22">
        <v>2662154</v>
      </c>
      <c r="AK272" s="22">
        <v>0</v>
      </c>
      <c r="AL272" s="22">
        <v>2662154</v>
      </c>
    </row>
    <row r="273" spans="1:38" x14ac:dyDescent="0.25">
      <c r="A273" s="22" t="s">
        <v>120</v>
      </c>
      <c r="B273" s="22" t="s">
        <v>511</v>
      </c>
      <c r="C273" s="22" t="s">
        <v>664</v>
      </c>
      <c r="D273" s="22" t="s">
        <v>665</v>
      </c>
      <c r="E273" s="22">
        <v>3403956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3403956</v>
      </c>
      <c r="N273" s="22">
        <v>0</v>
      </c>
      <c r="O273" s="22">
        <v>114178</v>
      </c>
      <c r="P273" s="22">
        <v>173050</v>
      </c>
      <c r="Q273" s="22">
        <v>79981</v>
      </c>
      <c r="R273" s="22">
        <v>0</v>
      </c>
      <c r="S273" s="22">
        <v>76827</v>
      </c>
      <c r="T273" s="22">
        <v>3847992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3847992</v>
      </c>
      <c r="AK273" s="22">
        <v>0</v>
      </c>
      <c r="AL273" s="22">
        <v>3847992</v>
      </c>
    </row>
    <row r="274" spans="1:38" x14ac:dyDescent="0.25">
      <c r="A274" s="22" t="s">
        <v>120</v>
      </c>
      <c r="B274" s="22" t="s">
        <v>511</v>
      </c>
      <c r="C274" s="22" t="s">
        <v>666</v>
      </c>
      <c r="D274" s="22" t="s">
        <v>667</v>
      </c>
      <c r="E274" s="22">
        <v>890889</v>
      </c>
      <c r="F274" s="22">
        <v>0</v>
      </c>
      <c r="G274" s="22">
        <v>1085600</v>
      </c>
      <c r="H274" s="22">
        <v>5838800</v>
      </c>
      <c r="I274" s="22">
        <v>0</v>
      </c>
      <c r="J274" s="22">
        <v>0</v>
      </c>
      <c r="K274" s="22">
        <v>0</v>
      </c>
      <c r="L274" s="22">
        <v>0</v>
      </c>
      <c r="M274" s="22">
        <v>7815289</v>
      </c>
      <c r="N274" s="22">
        <v>0</v>
      </c>
      <c r="O274" s="22">
        <v>166284</v>
      </c>
      <c r="P274" s="22">
        <v>49415</v>
      </c>
      <c r="Q274" s="22">
        <v>49172</v>
      </c>
      <c r="R274" s="22">
        <v>0</v>
      </c>
      <c r="S274" s="22">
        <v>8000</v>
      </c>
      <c r="T274" s="22">
        <v>8088160</v>
      </c>
      <c r="U274" s="22">
        <v>242007</v>
      </c>
      <c r="V274" s="22">
        <v>0</v>
      </c>
      <c r="W274" s="22">
        <v>617238</v>
      </c>
      <c r="X274" s="22">
        <v>5292539</v>
      </c>
      <c r="Y274" s="22">
        <v>0</v>
      </c>
      <c r="Z274" s="22">
        <v>0</v>
      </c>
      <c r="AA274" s="22">
        <v>0</v>
      </c>
      <c r="AB274" s="22">
        <v>0</v>
      </c>
      <c r="AC274" s="22">
        <v>6151784</v>
      </c>
      <c r="AD274" s="22">
        <v>27815</v>
      </c>
      <c r="AE274" s="22">
        <v>31351</v>
      </c>
      <c r="AF274" s="22">
        <v>0</v>
      </c>
      <c r="AG274" s="22">
        <v>0</v>
      </c>
      <c r="AH274" s="22">
        <v>1120</v>
      </c>
      <c r="AI274" s="22">
        <v>6212070</v>
      </c>
      <c r="AJ274" s="22">
        <v>1876090</v>
      </c>
      <c r="AK274" s="22">
        <v>0</v>
      </c>
      <c r="AL274" s="22">
        <v>1876090</v>
      </c>
    </row>
    <row r="275" spans="1:38" x14ac:dyDescent="0.25">
      <c r="A275" s="22" t="s">
        <v>120</v>
      </c>
      <c r="B275" s="22" t="s">
        <v>511</v>
      </c>
      <c r="C275" s="22" t="s">
        <v>668</v>
      </c>
      <c r="D275" s="22" t="s">
        <v>669</v>
      </c>
      <c r="E275" s="22">
        <v>1224414</v>
      </c>
      <c r="F275" s="22">
        <v>0</v>
      </c>
      <c r="G275" s="22">
        <v>1348110</v>
      </c>
      <c r="H275" s="22">
        <v>404784</v>
      </c>
      <c r="I275" s="22">
        <v>230610</v>
      </c>
      <c r="J275" s="22">
        <v>0</v>
      </c>
      <c r="K275" s="22">
        <v>0</v>
      </c>
      <c r="L275" s="22">
        <v>0</v>
      </c>
      <c r="M275" s="22">
        <v>3207918</v>
      </c>
      <c r="N275" s="22">
        <v>0</v>
      </c>
      <c r="O275" s="22">
        <v>525553</v>
      </c>
      <c r="P275" s="22">
        <v>658708</v>
      </c>
      <c r="Q275" s="22">
        <v>79080</v>
      </c>
      <c r="R275" s="22">
        <v>0</v>
      </c>
      <c r="S275" s="22">
        <v>213478</v>
      </c>
      <c r="T275" s="22">
        <v>4684737</v>
      </c>
      <c r="U275" s="22">
        <v>576825</v>
      </c>
      <c r="V275" s="22">
        <v>0</v>
      </c>
      <c r="W275" s="22">
        <v>629945</v>
      </c>
      <c r="X275" s="22">
        <v>214278</v>
      </c>
      <c r="Y275" s="22">
        <v>179182</v>
      </c>
      <c r="Z275" s="22">
        <v>0</v>
      </c>
      <c r="AA275" s="22">
        <v>0</v>
      </c>
      <c r="AB275" s="22">
        <v>0</v>
      </c>
      <c r="AC275" s="22">
        <v>1600230</v>
      </c>
      <c r="AD275" s="22">
        <v>106959</v>
      </c>
      <c r="AE275" s="22">
        <v>352226</v>
      </c>
      <c r="AF275" s="22">
        <v>0</v>
      </c>
      <c r="AG275" s="22">
        <v>0</v>
      </c>
      <c r="AH275" s="22">
        <v>62166</v>
      </c>
      <c r="AI275" s="22">
        <v>2121581</v>
      </c>
      <c r="AJ275" s="22">
        <v>2563156</v>
      </c>
      <c r="AK275" s="22">
        <v>434804</v>
      </c>
      <c r="AL275" s="22">
        <v>2128352</v>
      </c>
    </row>
    <row r="276" spans="1:38" x14ac:dyDescent="0.25">
      <c r="A276" s="22" t="s">
        <v>120</v>
      </c>
      <c r="B276" s="22" t="s">
        <v>511</v>
      </c>
      <c r="C276" s="22" t="s">
        <v>670</v>
      </c>
      <c r="D276" s="22" t="s">
        <v>671</v>
      </c>
      <c r="E276" s="22">
        <v>823068</v>
      </c>
      <c r="F276" s="22">
        <v>0</v>
      </c>
      <c r="G276" s="22">
        <v>974181</v>
      </c>
      <c r="H276" s="22">
        <v>846225</v>
      </c>
      <c r="I276" s="22">
        <v>0</v>
      </c>
      <c r="J276" s="22">
        <v>0</v>
      </c>
      <c r="K276" s="22">
        <v>0</v>
      </c>
      <c r="L276" s="22">
        <v>0</v>
      </c>
      <c r="M276" s="22">
        <v>2643474</v>
      </c>
      <c r="N276" s="22">
        <v>0</v>
      </c>
      <c r="O276" s="22">
        <v>1336375</v>
      </c>
      <c r="P276" s="22">
        <v>92788</v>
      </c>
      <c r="Q276" s="22">
        <v>10095</v>
      </c>
      <c r="R276" s="22">
        <v>0</v>
      </c>
      <c r="S276" s="22">
        <v>47550</v>
      </c>
      <c r="T276" s="22">
        <v>4130282</v>
      </c>
      <c r="U276" s="22">
        <v>535795</v>
      </c>
      <c r="V276" s="22">
        <v>0</v>
      </c>
      <c r="W276" s="22">
        <v>217603</v>
      </c>
      <c r="X276" s="22">
        <v>703159</v>
      </c>
      <c r="Y276" s="22">
        <v>0</v>
      </c>
      <c r="Z276" s="22">
        <v>0</v>
      </c>
      <c r="AA276" s="22">
        <v>0</v>
      </c>
      <c r="AB276" s="22">
        <v>0</v>
      </c>
      <c r="AC276" s="22">
        <v>1456557</v>
      </c>
      <c r="AD276" s="22">
        <v>210142</v>
      </c>
      <c r="AE276" s="22">
        <v>58933</v>
      </c>
      <c r="AF276" s="22">
        <v>0</v>
      </c>
      <c r="AG276" s="22">
        <v>0</v>
      </c>
      <c r="AH276" s="22">
        <v>3804</v>
      </c>
      <c r="AI276" s="22">
        <v>1729436</v>
      </c>
      <c r="AJ276" s="22">
        <v>2400846</v>
      </c>
      <c r="AK276" s="22">
        <v>0</v>
      </c>
      <c r="AL276" s="22">
        <v>2400846</v>
      </c>
    </row>
    <row r="277" spans="1:38" x14ac:dyDescent="0.25">
      <c r="A277" s="22" t="s">
        <v>120</v>
      </c>
      <c r="B277" s="22" t="s">
        <v>511</v>
      </c>
      <c r="C277" s="22" t="s">
        <v>672</v>
      </c>
      <c r="D277" s="22" t="s">
        <v>673</v>
      </c>
      <c r="E277" s="22">
        <v>1103115</v>
      </c>
      <c r="F277" s="22">
        <v>0</v>
      </c>
      <c r="G277" s="22">
        <v>2546753</v>
      </c>
      <c r="H277" s="22">
        <v>461114</v>
      </c>
      <c r="I277" s="22">
        <v>0</v>
      </c>
      <c r="J277" s="22">
        <v>0</v>
      </c>
      <c r="K277" s="22">
        <v>0</v>
      </c>
      <c r="L277" s="22">
        <v>0</v>
      </c>
      <c r="M277" s="22">
        <v>4110982</v>
      </c>
      <c r="N277" s="22">
        <v>0</v>
      </c>
      <c r="O277" s="22">
        <v>184574</v>
      </c>
      <c r="P277" s="22">
        <v>130684</v>
      </c>
      <c r="Q277" s="22">
        <v>167938</v>
      </c>
      <c r="R277" s="22">
        <v>28665</v>
      </c>
      <c r="S277" s="22">
        <v>327406</v>
      </c>
      <c r="T277" s="22">
        <v>4950249</v>
      </c>
      <c r="U277" s="22">
        <v>708465</v>
      </c>
      <c r="V277" s="22">
        <v>0</v>
      </c>
      <c r="W277" s="22">
        <v>610040</v>
      </c>
      <c r="X277" s="22">
        <v>153588</v>
      </c>
      <c r="Y277" s="22">
        <v>0</v>
      </c>
      <c r="Z277" s="22">
        <v>0</v>
      </c>
      <c r="AA277" s="22">
        <v>0</v>
      </c>
      <c r="AB277" s="22">
        <v>0</v>
      </c>
      <c r="AC277" s="22">
        <v>1472093</v>
      </c>
      <c r="AD277" s="22">
        <v>32815</v>
      </c>
      <c r="AE277" s="22">
        <v>67853</v>
      </c>
      <c r="AF277" s="22">
        <v>0</v>
      </c>
      <c r="AG277" s="22">
        <v>2866</v>
      </c>
      <c r="AH277" s="22">
        <v>123728</v>
      </c>
      <c r="AI277" s="22">
        <v>1699355</v>
      </c>
      <c r="AJ277" s="22">
        <v>3250894</v>
      </c>
      <c r="AK277" s="22">
        <v>128820</v>
      </c>
      <c r="AL277" s="22">
        <v>3122074</v>
      </c>
    </row>
    <row r="278" spans="1:38" x14ac:dyDescent="0.25">
      <c r="A278" s="22" t="s">
        <v>120</v>
      </c>
      <c r="B278" s="22" t="s">
        <v>511</v>
      </c>
      <c r="C278" s="22" t="s">
        <v>674</v>
      </c>
      <c r="D278" s="22" t="s">
        <v>675</v>
      </c>
      <c r="E278" s="22">
        <v>2990966</v>
      </c>
      <c r="F278" s="22">
        <v>0</v>
      </c>
      <c r="G278" s="22">
        <v>2039373</v>
      </c>
      <c r="H278" s="22">
        <v>1464300</v>
      </c>
      <c r="I278" s="22">
        <v>0</v>
      </c>
      <c r="J278" s="22">
        <v>0</v>
      </c>
      <c r="K278" s="22">
        <v>0</v>
      </c>
      <c r="L278" s="22">
        <v>0</v>
      </c>
      <c r="M278" s="22">
        <v>6494639</v>
      </c>
      <c r="N278" s="22">
        <v>0</v>
      </c>
      <c r="O278" s="22">
        <v>5890661</v>
      </c>
      <c r="P278" s="22">
        <v>232456</v>
      </c>
      <c r="Q278" s="22">
        <v>281815</v>
      </c>
      <c r="R278" s="22">
        <v>342832</v>
      </c>
      <c r="S278" s="22">
        <v>270892</v>
      </c>
      <c r="T278" s="22">
        <v>13513295</v>
      </c>
      <c r="U278" s="22">
        <v>1204584</v>
      </c>
      <c r="V278" s="22">
        <v>0</v>
      </c>
      <c r="W278" s="22">
        <v>660165</v>
      </c>
      <c r="X278" s="22">
        <v>798903</v>
      </c>
      <c r="Y278" s="22">
        <v>0</v>
      </c>
      <c r="Z278" s="22">
        <v>0</v>
      </c>
      <c r="AA278" s="22">
        <v>0</v>
      </c>
      <c r="AB278" s="22">
        <v>0</v>
      </c>
      <c r="AC278" s="22">
        <v>2663652</v>
      </c>
      <c r="AD278" s="22">
        <v>3073507</v>
      </c>
      <c r="AE278" s="22">
        <v>140792</v>
      </c>
      <c r="AF278" s="22">
        <v>0</v>
      </c>
      <c r="AG278" s="22">
        <v>58413</v>
      </c>
      <c r="AH278" s="22">
        <v>164348</v>
      </c>
      <c r="AI278" s="22">
        <v>6100712</v>
      </c>
      <c r="AJ278" s="22">
        <v>7412583</v>
      </c>
      <c r="AK278" s="22">
        <v>0</v>
      </c>
      <c r="AL278" s="22">
        <v>7412583</v>
      </c>
    </row>
    <row r="279" spans="1:38" x14ac:dyDescent="0.25">
      <c r="A279" s="22" t="s">
        <v>120</v>
      </c>
      <c r="B279" s="22" t="s">
        <v>511</v>
      </c>
      <c r="C279" s="22" t="s">
        <v>676</v>
      </c>
      <c r="D279" s="22" t="s">
        <v>677</v>
      </c>
      <c r="E279" s="22">
        <v>2660549</v>
      </c>
      <c r="F279" s="22">
        <v>0</v>
      </c>
      <c r="G279" s="22">
        <v>0</v>
      </c>
      <c r="H279" s="22">
        <v>1304243</v>
      </c>
      <c r="I279" s="22">
        <v>0</v>
      </c>
      <c r="J279" s="22">
        <v>0</v>
      </c>
      <c r="K279" s="22">
        <v>0</v>
      </c>
      <c r="L279" s="22">
        <v>0</v>
      </c>
      <c r="M279" s="22">
        <v>3964792</v>
      </c>
      <c r="N279" s="22">
        <v>0</v>
      </c>
      <c r="O279" s="22">
        <v>1164382</v>
      </c>
      <c r="P279" s="22">
        <v>298919</v>
      </c>
      <c r="Q279" s="22">
        <v>335230</v>
      </c>
      <c r="R279" s="22">
        <v>149575</v>
      </c>
      <c r="S279" s="22">
        <v>346127</v>
      </c>
      <c r="T279" s="22">
        <v>6259025</v>
      </c>
      <c r="U279" s="22">
        <v>2152552</v>
      </c>
      <c r="V279" s="22">
        <v>0</v>
      </c>
      <c r="W279" s="22">
        <v>0</v>
      </c>
      <c r="X279" s="22">
        <v>785721</v>
      </c>
      <c r="Y279" s="22">
        <v>0</v>
      </c>
      <c r="Z279" s="22">
        <v>0</v>
      </c>
      <c r="AA279" s="22">
        <v>0</v>
      </c>
      <c r="AB279" s="22">
        <v>0</v>
      </c>
      <c r="AC279" s="22">
        <v>2938273</v>
      </c>
      <c r="AD279" s="22">
        <v>521403</v>
      </c>
      <c r="AE279" s="22">
        <v>193813</v>
      </c>
      <c r="AF279" s="22">
        <v>0</v>
      </c>
      <c r="AG279" s="22">
        <v>63698</v>
      </c>
      <c r="AH279" s="22">
        <v>87929</v>
      </c>
      <c r="AI279" s="22">
        <v>3805116</v>
      </c>
      <c r="AJ279" s="22">
        <v>2453909</v>
      </c>
      <c r="AK279" s="22">
        <v>113034</v>
      </c>
      <c r="AL279" s="22">
        <v>2340875</v>
      </c>
    </row>
    <row r="280" spans="1:38" x14ac:dyDescent="0.25">
      <c r="A280" s="22" t="s">
        <v>120</v>
      </c>
      <c r="B280" s="22" t="s">
        <v>511</v>
      </c>
      <c r="C280" s="22" t="s">
        <v>678</v>
      </c>
      <c r="D280" s="22" t="s">
        <v>679</v>
      </c>
      <c r="E280" s="22">
        <v>1020063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1020063</v>
      </c>
      <c r="N280" s="22">
        <v>0</v>
      </c>
      <c r="O280" s="22">
        <v>112722</v>
      </c>
      <c r="P280" s="22">
        <v>135390</v>
      </c>
      <c r="Q280" s="22">
        <v>746562</v>
      </c>
      <c r="R280" s="22">
        <v>131123</v>
      </c>
      <c r="S280" s="22">
        <v>91613</v>
      </c>
      <c r="T280" s="22">
        <v>2237473</v>
      </c>
      <c r="U280" s="22">
        <v>379801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379801</v>
      </c>
      <c r="AD280" s="22">
        <v>48648</v>
      </c>
      <c r="AE280" s="22">
        <v>50890</v>
      </c>
      <c r="AF280" s="22">
        <v>0</v>
      </c>
      <c r="AG280" s="22">
        <v>59394</v>
      </c>
      <c r="AH280" s="22">
        <v>20792</v>
      </c>
      <c r="AI280" s="22">
        <v>559525</v>
      </c>
      <c r="AJ280" s="22">
        <v>1677948</v>
      </c>
      <c r="AK280" s="22">
        <v>25787</v>
      </c>
      <c r="AL280" s="22">
        <v>1652161</v>
      </c>
    </row>
    <row r="281" spans="1:38" x14ac:dyDescent="0.25">
      <c r="A281" s="22" t="s">
        <v>120</v>
      </c>
      <c r="B281" s="22" t="s">
        <v>511</v>
      </c>
      <c r="C281" s="22" t="s">
        <v>680</v>
      </c>
      <c r="D281" s="22" t="s">
        <v>681</v>
      </c>
      <c r="E281" s="22">
        <v>1707943</v>
      </c>
      <c r="F281" s="22">
        <v>0</v>
      </c>
      <c r="G281" s="22">
        <v>3403010</v>
      </c>
      <c r="H281" s="22">
        <v>1006580</v>
      </c>
      <c r="I281" s="22">
        <v>0</v>
      </c>
      <c r="J281" s="22">
        <v>0</v>
      </c>
      <c r="K281" s="22">
        <v>0</v>
      </c>
      <c r="L281" s="22">
        <v>0</v>
      </c>
      <c r="M281" s="22">
        <v>6117533</v>
      </c>
      <c r="N281" s="22">
        <v>0</v>
      </c>
      <c r="O281" s="22">
        <v>1590583</v>
      </c>
      <c r="P281" s="22">
        <v>276480</v>
      </c>
      <c r="Q281" s="22">
        <v>821802</v>
      </c>
      <c r="R281" s="22">
        <v>82091</v>
      </c>
      <c r="S281" s="22">
        <v>388805</v>
      </c>
      <c r="T281" s="22">
        <v>9277294</v>
      </c>
      <c r="U281" s="22">
        <v>627064</v>
      </c>
      <c r="V281" s="22">
        <v>0</v>
      </c>
      <c r="W281" s="22">
        <v>613742</v>
      </c>
      <c r="X281" s="22">
        <v>493452</v>
      </c>
      <c r="Y281" s="22">
        <v>0</v>
      </c>
      <c r="Z281" s="22">
        <v>0</v>
      </c>
      <c r="AA281" s="22">
        <v>0</v>
      </c>
      <c r="AB281" s="22">
        <v>0</v>
      </c>
      <c r="AC281" s="22">
        <v>1734258</v>
      </c>
      <c r="AD281" s="22">
        <v>926669</v>
      </c>
      <c r="AE281" s="22">
        <v>71808</v>
      </c>
      <c r="AF281" s="22">
        <v>0</v>
      </c>
      <c r="AG281" s="22">
        <v>45992</v>
      </c>
      <c r="AH281" s="22">
        <v>90606</v>
      </c>
      <c r="AI281" s="22">
        <v>2869333</v>
      </c>
      <c r="AJ281" s="22">
        <v>6407961</v>
      </c>
      <c r="AK281" s="22">
        <v>1062082</v>
      </c>
      <c r="AL281" s="22">
        <v>5345879</v>
      </c>
    </row>
    <row r="282" spans="1:38" x14ac:dyDescent="0.25">
      <c r="A282" s="22" t="s">
        <v>120</v>
      </c>
      <c r="B282" s="22" t="s">
        <v>511</v>
      </c>
      <c r="C282" s="22" t="s">
        <v>682</v>
      </c>
      <c r="D282" s="22" t="s">
        <v>683</v>
      </c>
      <c r="E282" s="22">
        <v>6934016</v>
      </c>
      <c r="F282" s="22">
        <v>0</v>
      </c>
      <c r="G282" s="22">
        <v>935558</v>
      </c>
      <c r="H282" s="22">
        <v>1056371</v>
      </c>
      <c r="I282" s="22">
        <v>40542</v>
      </c>
      <c r="J282" s="22">
        <v>0</v>
      </c>
      <c r="K282" s="22">
        <v>0</v>
      </c>
      <c r="L282" s="22">
        <v>0</v>
      </c>
      <c r="M282" s="22">
        <v>8966487</v>
      </c>
      <c r="N282" s="22">
        <v>0</v>
      </c>
      <c r="O282" s="22">
        <v>3297437</v>
      </c>
      <c r="P282" s="22">
        <v>528491</v>
      </c>
      <c r="Q282" s="22">
        <v>16780</v>
      </c>
      <c r="R282" s="22">
        <v>52838</v>
      </c>
      <c r="S282" s="22">
        <v>59884</v>
      </c>
      <c r="T282" s="22">
        <v>12921917</v>
      </c>
      <c r="U282" s="22">
        <v>1005717</v>
      </c>
      <c r="V282" s="22">
        <v>0</v>
      </c>
      <c r="W282" s="22">
        <v>230255</v>
      </c>
      <c r="X282" s="22">
        <v>227236</v>
      </c>
      <c r="Y282" s="22">
        <v>9870</v>
      </c>
      <c r="Z282" s="22">
        <v>0</v>
      </c>
      <c r="AA282" s="22">
        <v>0</v>
      </c>
      <c r="AB282" s="22">
        <v>0</v>
      </c>
      <c r="AC282" s="22">
        <v>1473078</v>
      </c>
      <c r="AD282" s="22">
        <v>1093156</v>
      </c>
      <c r="AE282" s="22">
        <v>238874</v>
      </c>
      <c r="AF282" s="22">
        <v>0</v>
      </c>
      <c r="AG282" s="22">
        <v>0</v>
      </c>
      <c r="AH282" s="22">
        <v>12589</v>
      </c>
      <c r="AI282" s="22">
        <v>2817697</v>
      </c>
      <c r="AJ282" s="22">
        <v>10104220</v>
      </c>
      <c r="AK282" s="22">
        <v>544904</v>
      </c>
      <c r="AL282" s="22">
        <v>9559316</v>
      </c>
    </row>
    <row r="283" spans="1:38" x14ac:dyDescent="0.25">
      <c r="A283" s="22" t="s">
        <v>120</v>
      </c>
      <c r="B283" s="22" t="s">
        <v>511</v>
      </c>
      <c r="C283" s="22" t="s">
        <v>684</v>
      </c>
      <c r="D283" s="22" t="s">
        <v>685</v>
      </c>
      <c r="E283" s="22">
        <v>1016243</v>
      </c>
      <c r="F283" s="22">
        <v>0</v>
      </c>
      <c r="G283" s="22">
        <v>767583</v>
      </c>
      <c r="H283" s="22">
        <v>770944</v>
      </c>
      <c r="I283" s="22">
        <v>0</v>
      </c>
      <c r="J283" s="22">
        <v>0</v>
      </c>
      <c r="K283" s="22">
        <v>0</v>
      </c>
      <c r="L283" s="22">
        <v>0</v>
      </c>
      <c r="M283" s="22">
        <v>2554770</v>
      </c>
      <c r="N283" s="22">
        <v>0</v>
      </c>
      <c r="O283" s="22">
        <v>78238</v>
      </c>
      <c r="P283" s="22">
        <v>119252</v>
      </c>
      <c r="Q283" s="22">
        <v>9418</v>
      </c>
      <c r="R283" s="22">
        <v>0</v>
      </c>
      <c r="S283" s="22">
        <v>134397</v>
      </c>
      <c r="T283" s="22">
        <v>2896075</v>
      </c>
      <c r="U283" s="22">
        <v>484699</v>
      </c>
      <c r="V283" s="22">
        <v>0</v>
      </c>
      <c r="W283" s="22">
        <v>269892</v>
      </c>
      <c r="X283" s="22">
        <v>410415</v>
      </c>
      <c r="Y283" s="22">
        <v>0</v>
      </c>
      <c r="Z283" s="22">
        <v>0</v>
      </c>
      <c r="AA283" s="22">
        <v>0</v>
      </c>
      <c r="AB283" s="22">
        <v>0</v>
      </c>
      <c r="AC283" s="22">
        <v>1165006</v>
      </c>
      <c r="AD283" s="22">
        <v>41582</v>
      </c>
      <c r="AE283" s="22">
        <v>57007</v>
      </c>
      <c r="AF283" s="22">
        <v>0</v>
      </c>
      <c r="AG283" s="22">
        <v>0</v>
      </c>
      <c r="AH283" s="22">
        <v>52867</v>
      </c>
      <c r="AI283" s="22">
        <v>1316462</v>
      </c>
      <c r="AJ283" s="22">
        <v>1579613</v>
      </c>
      <c r="AK283" s="22">
        <v>10791</v>
      </c>
      <c r="AL283" s="22">
        <v>1568822</v>
      </c>
    </row>
    <row r="284" spans="1:38" x14ac:dyDescent="0.25">
      <c r="A284" s="22" t="s">
        <v>120</v>
      </c>
      <c r="B284" s="22" t="s">
        <v>511</v>
      </c>
      <c r="C284" s="22" t="s">
        <v>686</v>
      </c>
      <c r="D284" s="22" t="s">
        <v>687</v>
      </c>
      <c r="E284" s="22">
        <v>6280898</v>
      </c>
      <c r="F284" s="22">
        <v>0</v>
      </c>
      <c r="G284" s="22">
        <v>4832035</v>
      </c>
      <c r="H284" s="22">
        <v>1717154</v>
      </c>
      <c r="I284" s="22">
        <v>0</v>
      </c>
      <c r="J284" s="22">
        <v>0</v>
      </c>
      <c r="K284" s="22">
        <v>0</v>
      </c>
      <c r="L284" s="22">
        <v>0</v>
      </c>
      <c r="M284" s="22">
        <v>12830087</v>
      </c>
      <c r="N284" s="22">
        <v>0</v>
      </c>
      <c r="O284" s="22">
        <v>3775955</v>
      </c>
      <c r="P284" s="22">
        <v>679469</v>
      </c>
      <c r="Q284" s="22">
        <v>620792</v>
      </c>
      <c r="R284" s="22">
        <v>0</v>
      </c>
      <c r="S284" s="22">
        <v>289276</v>
      </c>
      <c r="T284" s="22">
        <v>18195579</v>
      </c>
      <c r="U284" s="22">
        <v>4605904</v>
      </c>
      <c r="V284" s="22">
        <v>0</v>
      </c>
      <c r="W284" s="22">
        <v>2055282</v>
      </c>
      <c r="X284" s="22">
        <v>886967</v>
      </c>
      <c r="Y284" s="22">
        <v>0</v>
      </c>
      <c r="Z284" s="22">
        <v>0</v>
      </c>
      <c r="AA284" s="22">
        <v>0</v>
      </c>
      <c r="AB284" s="22">
        <v>0</v>
      </c>
      <c r="AC284" s="22">
        <v>7548153</v>
      </c>
      <c r="AD284" s="22">
        <v>2020590</v>
      </c>
      <c r="AE284" s="22">
        <v>404074</v>
      </c>
      <c r="AF284" s="22">
        <v>0</v>
      </c>
      <c r="AG284" s="22">
        <v>0</v>
      </c>
      <c r="AH284" s="22">
        <v>150397</v>
      </c>
      <c r="AI284" s="22">
        <v>10123214</v>
      </c>
      <c r="AJ284" s="22">
        <v>8072365</v>
      </c>
      <c r="AK284" s="22">
        <v>249338</v>
      </c>
      <c r="AL284" s="22">
        <v>7823027</v>
      </c>
    </row>
    <row r="285" spans="1:38" x14ac:dyDescent="0.25">
      <c r="A285" s="22" t="s">
        <v>120</v>
      </c>
      <c r="B285" s="22" t="s">
        <v>511</v>
      </c>
      <c r="C285" s="22" t="s">
        <v>688</v>
      </c>
      <c r="D285" s="22" t="s">
        <v>689</v>
      </c>
      <c r="E285" s="22">
        <v>356944</v>
      </c>
      <c r="F285" s="22">
        <v>0</v>
      </c>
      <c r="G285" s="22">
        <v>667896</v>
      </c>
      <c r="H285" s="22">
        <v>1359906</v>
      </c>
      <c r="I285" s="22">
        <v>0</v>
      </c>
      <c r="J285" s="22">
        <v>0</v>
      </c>
      <c r="K285" s="22">
        <v>0</v>
      </c>
      <c r="L285" s="22">
        <v>0</v>
      </c>
      <c r="M285" s="22">
        <v>2384746</v>
      </c>
      <c r="N285" s="22">
        <v>0</v>
      </c>
      <c r="O285" s="22">
        <v>854814</v>
      </c>
      <c r="P285" s="22">
        <v>27156</v>
      </c>
      <c r="Q285" s="22">
        <v>89617</v>
      </c>
      <c r="R285" s="22">
        <v>41122</v>
      </c>
      <c r="S285" s="22">
        <v>57854</v>
      </c>
      <c r="T285" s="22">
        <v>3455309</v>
      </c>
      <c r="U285" s="22">
        <v>224395</v>
      </c>
      <c r="V285" s="22">
        <v>0</v>
      </c>
      <c r="W285" s="22">
        <v>207337</v>
      </c>
      <c r="X285" s="22">
        <v>450179</v>
      </c>
      <c r="Y285" s="22">
        <v>0</v>
      </c>
      <c r="Z285" s="22">
        <v>0</v>
      </c>
      <c r="AA285" s="22">
        <v>0</v>
      </c>
      <c r="AB285" s="22">
        <v>0</v>
      </c>
      <c r="AC285" s="22">
        <v>881911</v>
      </c>
      <c r="AD285" s="22">
        <v>349538</v>
      </c>
      <c r="AE285" s="22">
        <v>22941</v>
      </c>
      <c r="AF285" s="22">
        <v>0</v>
      </c>
      <c r="AG285" s="22">
        <v>914</v>
      </c>
      <c r="AH285" s="22">
        <v>50404</v>
      </c>
      <c r="AI285" s="22">
        <v>1305708</v>
      </c>
      <c r="AJ285" s="22">
        <v>2149601</v>
      </c>
      <c r="AK285" s="22">
        <v>55689</v>
      </c>
      <c r="AL285" s="22">
        <v>2093912</v>
      </c>
    </row>
    <row r="286" spans="1:38" x14ac:dyDescent="0.25">
      <c r="A286" s="22" t="s">
        <v>120</v>
      </c>
      <c r="B286" s="22" t="s">
        <v>511</v>
      </c>
      <c r="C286" s="22" t="s">
        <v>690</v>
      </c>
      <c r="D286" s="22" t="s">
        <v>691</v>
      </c>
      <c r="E286" s="22">
        <v>1518960</v>
      </c>
      <c r="F286" s="22">
        <v>0</v>
      </c>
      <c r="G286" s="22">
        <v>794241</v>
      </c>
      <c r="H286" s="22">
        <v>5339</v>
      </c>
      <c r="I286" s="22">
        <v>0</v>
      </c>
      <c r="J286" s="22">
        <v>0</v>
      </c>
      <c r="K286" s="22">
        <v>0</v>
      </c>
      <c r="L286" s="22">
        <v>0</v>
      </c>
      <c r="M286" s="22">
        <v>2318540</v>
      </c>
      <c r="N286" s="22">
        <v>19987</v>
      </c>
      <c r="O286" s="22">
        <v>156078</v>
      </c>
      <c r="P286" s="22">
        <v>314465</v>
      </c>
      <c r="Q286" s="22">
        <v>18217</v>
      </c>
      <c r="R286" s="22">
        <v>95243</v>
      </c>
      <c r="S286" s="22">
        <v>45047</v>
      </c>
      <c r="T286" s="22">
        <v>2967577</v>
      </c>
      <c r="U286" s="22">
        <v>887312</v>
      </c>
      <c r="V286" s="22">
        <v>0</v>
      </c>
      <c r="W286" s="22">
        <v>417495</v>
      </c>
      <c r="X286" s="22">
        <v>3581</v>
      </c>
      <c r="Y286" s="22">
        <v>0</v>
      </c>
      <c r="Z286" s="22">
        <v>0</v>
      </c>
      <c r="AA286" s="22">
        <v>0</v>
      </c>
      <c r="AB286" s="22">
        <v>0</v>
      </c>
      <c r="AC286" s="22">
        <v>1308388</v>
      </c>
      <c r="AD286" s="22">
        <v>67443</v>
      </c>
      <c r="AE286" s="22">
        <v>156117</v>
      </c>
      <c r="AF286" s="22">
        <v>37618</v>
      </c>
      <c r="AG286" s="22">
        <v>0</v>
      </c>
      <c r="AH286" s="22">
        <v>42097</v>
      </c>
      <c r="AI286" s="22">
        <v>1611663</v>
      </c>
      <c r="AJ286" s="22">
        <v>1355914</v>
      </c>
      <c r="AK286" s="22">
        <v>20350</v>
      </c>
      <c r="AL286" s="22">
        <v>1335564</v>
      </c>
    </row>
    <row r="287" spans="1:38" x14ac:dyDescent="0.25">
      <c r="A287" s="22" t="s">
        <v>120</v>
      </c>
      <c r="B287" s="22" t="s">
        <v>511</v>
      </c>
      <c r="C287" s="22" t="s">
        <v>692</v>
      </c>
      <c r="D287" s="22" t="s">
        <v>693</v>
      </c>
      <c r="E287" s="22">
        <v>1765615</v>
      </c>
      <c r="F287" s="22">
        <v>0</v>
      </c>
      <c r="G287" s="22">
        <v>890704</v>
      </c>
      <c r="H287" s="22">
        <v>551502</v>
      </c>
      <c r="I287" s="22">
        <v>0</v>
      </c>
      <c r="J287" s="22">
        <v>0</v>
      </c>
      <c r="K287" s="22">
        <v>0</v>
      </c>
      <c r="L287" s="22">
        <v>0</v>
      </c>
      <c r="M287" s="22">
        <v>3207821</v>
      </c>
      <c r="N287" s="22">
        <v>0</v>
      </c>
      <c r="O287" s="22">
        <v>569130</v>
      </c>
      <c r="P287" s="22">
        <v>199917</v>
      </c>
      <c r="Q287" s="22">
        <v>126273</v>
      </c>
      <c r="R287" s="22">
        <v>54582</v>
      </c>
      <c r="S287" s="22">
        <v>34008</v>
      </c>
      <c r="T287" s="22">
        <v>4191731</v>
      </c>
      <c r="U287" s="22">
        <v>330919</v>
      </c>
      <c r="V287" s="22">
        <v>0</v>
      </c>
      <c r="W287" s="22">
        <v>257381</v>
      </c>
      <c r="X287" s="22">
        <v>371372</v>
      </c>
      <c r="Y287" s="22">
        <v>0</v>
      </c>
      <c r="Z287" s="22">
        <v>0</v>
      </c>
      <c r="AA287" s="22">
        <v>0</v>
      </c>
      <c r="AB287" s="22">
        <v>0</v>
      </c>
      <c r="AC287" s="22">
        <v>959672</v>
      </c>
      <c r="AD287" s="22">
        <v>231147</v>
      </c>
      <c r="AE287" s="22">
        <v>136575</v>
      </c>
      <c r="AF287" s="22">
        <v>0</v>
      </c>
      <c r="AG287" s="22">
        <v>20878</v>
      </c>
      <c r="AH287" s="22">
        <v>34008</v>
      </c>
      <c r="AI287" s="22">
        <v>1382280</v>
      </c>
      <c r="AJ287" s="22">
        <v>2809451</v>
      </c>
      <c r="AK287" s="22">
        <v>371645</v>
      </c>
      <c r="AL287" s="22">
        <v>2437806</v>
      </c>
    </row>
    <row r="288" spans="1:38" x14ac:dyDescent="0.25">
      <c r="A288" s="22" t="s">
        <v>120</v>
      </c>
      <c r="B288" s="22" t="s">
        <v>511</v>
      </c>
      <c r="C288" s="22" t="s">
        <v>694</v>
      </c>
      <c r="D288" s="22" t="s">
        <v>695</v>
      </c>
      <c r="E288" s="22">
        <v>3256261</v>
      </c>
      <c r="F288" s="22">
        <v>0</v>
      </c>
      <c r="G288" s="22">
        <v>2401171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5657432</v>
      </c>
      <c r="N288" s="22">
        <v>0</v>
      </c>
      <c r="O288" s="22">
        <v>702149</v>
      </c>
      <c r="P288" s="22">
        <v>263480</v>
      </c>
      <c r="Q288" s="22">
        <v>42760</v>
      </c>
      <c r="R288" s="22">
        <v>319587</v>
      </c>
      <c r="S288" s="22">
        <v>63740</v>
      </c>
      <c r="T288" s="22">
        <v>7049148</v>
      </c>
      <c r="U288" s="22">
        <v>1566839</v>
      </c>
      <c r="V288" s="22">
        <v>0</v>
      </c>
      <c r="W288" s="22">
        <v>1152446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2719285</v>
      </c>
      <c r="AD288" s="22">
        <v>335883</v>
      </c>
      <c r="AE288" s="22">
        <v>186561</v>
      </c>
      <c r="AF288" s="22">
        <v>0</v>
      </c>
      <c r="AG288" s="22">
        <v>180578</v>
      </c>
      <c r="AH288" s="22">
        <v>31016</v>
      </c>
      <c r="AI288" s="22">
        <v>3453323</v>
      </c>
      <c r="AJ288" s="22">
        <v>3595825</v>
      </c>
      <c r="AK288" s="22">
        <v>206271</v>
      </c>
      <c r="AL288" s="22">
        <v>3389554</v>
      </c>
    </row>
    <row r="289" spans="1:38" x14ac:dyDescent="0.25">
      <c r="A289" s="22" t="s">
        <v>120</v>
      </c>
      <c r="B289" s="22" t="s">
        <v>511</v>
      </c>
      <c r="C289" s="22" t="s">
        <v>696</v>
      </c>
      <c r="D289" s="22" t="s">
        <v>697</v>
      </c>
      <c r="E289" s="22">
        <v>2944081</v>
      </c>
      <c r="F289" s="22">
        <v>0</v>
      </c>
      <c r="G289" s="22">
        <v>2350223</v>
      </c>
      <c r="H289" s="22">
        <v>2063129</v>
      </c>
      <c r="I289" s="22">
        <v>0</v>
      </c>
      <c r="J289" s="22">
        <v>0</v>
      </c>
      <c r="K289" s="22">
        <v>0</v>
      </c>
      <c r="L289" s="22">
        <v>0</v>
      </c>
      <c r="M289" s="22">
        <v>7357433</v>
      </c>
      <c r="N289" s="22">
        <v>0</v>
      </c>
      <c r="O289" s="22">
        <v>2631479</v>
      </c>
      <c r="P289" s="22">
        <v>284245</v>
      </c>
      <c r="Q289" s="22">
        <v>23057</v>
      </c>
      <c r="R289" s="22">
        <v>344601</v>
      </c>
      <c r="S289" s="22">
        <v>309634</v>
      </c>
      <c r="T289" s="22">
        <v>10950449</v>
      </c>
      <c r="U289" s="22">
        <v>2421807</v>
      </c>
      <c r="V289" s="22">
        <v>0</v>
      </c>
      <c r="W289" s="22">
        <v>1169204</v>
      </c>
      <c r="X289" s="22">
        <v>1455271</v>
      </c>
      <c r="Y289" s="22">
        <v>0</v>
      </c>
      <c r="Z289" s="22">
        <v>0</v>
      </c>
      <c r="AA289" s="22">
        <v>0</v>
      </c>
      <c r="AB289" s="22">
        <v>0</v>
      </c>
      <c r="AC289" s="22">
        <v>5046282</v>
      </c>
      <c r="AD289" s="22">
        <v>1450699</v>
      </c>
      <c r="AE289" s="22">
        <v>130487</v>
      </c>
      <c r="AF289" s="22">
        <v>0</v>
      </c>
      <c r="AG289" s="22">
        <v>103380</v>
      </c>
      <c r="AH289" s="22">
        <v>119117</v>
      </c>
      <c r="AI289" s="22">
        <v>6849965</v>
      </c>
      <c r="AJ289" s="22">
        <v>4100484</v>
      </c>
      <c r="AK289" s="22">
        <v>93998</v>
      </c>
      <c r="AL289" s="22">
        <v>4006486</v>
      </c>
    </row>
    <row r="290" spans="1:38" x14ac:dyDescent="0.25">
      <c r="A290" s="22" t="s">
        <v>120</v>
      </c>
      <c r="B290" s="22" t="s">
        <v>511</v>
      </c>
      <c r="C290" s="22" t="s">
        <v>698</v>
      </c>
      <c r="D290" s="22" t="s">
        <v>699</v>
      </c>
      <c r="E290" s="22">
        <v>513907</v>
      </c>
      <c r="F290" s="22">
        <v>0</v>
      </c>
      <c r="G290" s="22">
        <v>936588</v>
      </c>
      <c r="H290" s="22">
        <v>340886</v>
      </c>
      <c r="I290" s="22">
        <v>0</v>
      </c>
      <c r="J290" s="22">
        <v>0</v>
      </c>
      <c r="K290" s="22">
        <v>0</v>
      </c>
      <c r="L290" s="22">
        <v>0</v>
      </c>
      <c r="M290" s="22">
        <v>1791381</v>
      </c>
      <c r="N290" s="22">
        <v>0</v>
      </c>
      <c r="O290" s="22">
        <v>229163</v>
      </c>
      <c r="P290" s="22">
        <v>158532</v>
      </c>
      <c r="Q290" s="22">
        <v>69389</v>
      </c>
      <c r="R290" s="22">
        <v>0</v>
      </c>
      <c r="S290" s="22">
        <v>27846</v>
      </c>
      <c r="T290" s="22">
        <v>2276311</v>
      </c>
      <c r="U290" s="22">
        <v>383072</v>
      </c>
      <c r="V290" s="22">
        <v>0</v>
      </c>
      <c r="W290" s="22">
        <v>609579</v>
      </c>
      <c r="X290" s="22">
        <v>259394</v>
      </c>
      <c r="Y290" s="22">
        <v>0</v>
      </c>
      <c r="Z290" s="22">
        <v>0</v>
      </c>
      <c r="AA290" s="22">
        <v>0</v>
      </c>
      <c r="AB290" s="22">
        <v>0</v>
      </c>
      <c r="AC290" s="22">
        <v>1252045</v>
      </c>
      <c r="AD290" s="22">
        <v>130770</v>
      </c>
      <c r="AE290" s="22">
        <v>67302</v>
      </c>
      <c r="AF290" s="22">
        <v>0</v>
      </c>
      <c r="AG290" s="22">
        <v>0</v>
      </c>
      <c r="AH290" s="22">
        <v>27846</v>
      </c>
      <c r="AI290" s="22">
        <v>1477963</v>
      </c>
      <c r="AJ290" s="22">
        <v>798348</v>
      </c>
      <c r="AK290" s="22">
        <v>0</v>
      </c>
      <c r="AL290" s="22">
        <v>798348</v>
      </c>
    </row>
    <row r="291" spans="1:38" x14ac:dyDescent="0.25">
      <c r="A291" s="22" t="s">
        <v>120</v>
      </c>
      <c r="B291" s="22" t="s">
        <v>511</v>
      </c>
      <c r="C291" s="22" t="s">
        <v>700</v>
      </c>
      <c r="D291" s="22" t="s">
        <v>701</v>
      </c>
      <c r="E291" s="22">
        <v>6372892</v>
      </c>
      <c r="F291" s="22">
        <v>0</v>
      </c>
      <c r="G291" s="22">
        <v>6555134</v>
      </c>
      <c r="H291" s="22">
        <v>2402447</v>
      </c>
      <c r="I291" s="22">
        <v>0</v>
      </c>
      <c r="J291" s="22">
        <v>0</v>
      </c>
      <c r="K291" s="22">
        <v>0</v>
      </c>
      <c r="L291" s="22">
        <v>0</v>
      </c>
      <c r="M291" s="22">
        <v>15330473</v>
      </c>
      <c r="N291" s="22">
        <v>0</v>
      </c>
      <c r="O291" s="22">
        <v>3082759</v>
      </c>
      <c r="P291" s="22">
        <v>1241679</v>
      </c>
      <c r="Q291" s="22">
        <v>968434</v>
      </c>
      <c r="R291" s="22">
        <v>0</v>
      </c>
      <c r="S291" s="22">
        <v>372958</v>
      </c>
      <c r="T291" s="22">
        <v>20996303</v>
      </c>
      <c r="U291" s="22">
        <v>4096046</v>
      </c>
      <c r="V291" s="22">
        <v>0</v>
      </c>
      <c r="W291" s="22">
        <v>1207133</v>
      </c>
      <c r="X291" s="22">
        <v>960304</v>
      </c>
      <c r="Y291" s="22">
        <v>0</v>
      </c>
      <c r="Z291" s="22">
        <v>0</v>
      </c>
      <c r="AA291" s="22">
        <v>0</v>
      </c>
      <c r="AB291" s="22">
        <v>0</v>
      </c>
      <c r="AC291" s="22">
        <v>6263483</v>
      </c>
      <c r="AD291" s="22">
        <v>1349796</v>
      </c>
      <c r="AE291" s="22">
        <v>872963</v>
      </c>
      <c r="AF291" s="22">
        <v>359393</v>
      </c>
      <c r="AG291" s="22">
        <v>0</v>
      </c>
      <c r="AH291" s="22">
        <v>282498</v>
      </c>
      <c r="AI291" s="22">
        <v>9128133</v>
      </c>
      <c r="AJ291" s="22">
        <v>11868170</v>
      </c>
      <c r="AK291" s="22">
        <v>0</v>
      </c>
      <c r="AL291" s="22">
        <v>11868170</v>
      </c>
    </row>
    <row r="292" spans="1:38" x14ac:dyDescent="0.25">
      <c r="A292" s="22" t="s">
        <v>120</v>
      </c>
      <c r="B292" s="22" t="s">
        <v>511</v>
      </c>
      <c r="C292" s="22" t="s">
        <v>702</v>
      </c>
      <c r="D292" s="22" t="s">
        <v>703</v>
      </c>
      <c r="E292" s="22">
        <v>2222080</v>
      </c>
      <c r="F292" s="22">
        <v>0</v>
      </c>
      <c r="G292" s="22">
        <v>966035</v>
      </c>
      <c r="H292" s="22">
        <v>836684</v>
      </c>
      <c r="I292" s="22">
        <v>0</v>
      </c>
      <c r="J292" s="22">
        <v>0</v>
      </c>
      <c r="K292" s="22">
        <v>0</v>
      </c>
      <c r="L292" s="22">
        <v>0</v>
      </c>
      <c r="M292" s="22">
        <v>4024799</v>
      </c>
      <c r="N292" s="22">
        <v>0</v>
      </c>
      <c r="O292" s="22">
        <v>395742</v>
      </c>
      <c r="P292" s="22">
        <v>35564</v>
      </c>
      <c r="Q292" s="22">
        <v>23606</v>
      </c>
      <c r="R292" s="22">
        <v>0</v>
      </c>
      <c r="S292" s="22">
        <v>34549</v>
      </c>
      <c r="T292" s="22">
        <v>4514260</v>
      </c>
      <c r="U292" s="22">
        <v>797911</v>
      </c>
      <c r="V292" s="22">
        <v>0</v>
      </c>
      <c r="W292" s="22">
        <v>376793</v>
      </c>
      <c r="X292" s="22">
        <v>511556</v>
      </c>
      <c r="Y292" s="22">
        <v>0</v>
      </c>
      <c r="Z292" s="22">
        <v>0</v>
      </c>
      <c r="AA292" s="22">
        <v>0</v>
      </c>
      <c r="AB292" s="22">
        <v>0</v>
      </c>
      <c r="AC292" s="22">
        <v>1686260</v>
      </c>
      <c r="AD292" s="22">
        <v>228343</v>
      </c>
      <c r="AE292" s="22">
        <v>11996</v>
      </c>
      <c r="AF292" s="22">
        <v>0</v>
      </c>
      <c r="AG292" s="22">
        <v>0</v>
      </c>
      <c r="AH292" s="22">
        <v>26000</v>
      </c>
      <c r="AI292" s="22">
        <v>1952599</v>
      </c>
      <c r="AJ292" s="22">
        <v>2561661</v>
      </c>
      <c r="AK292" s="22">
        <v>0</v>
      </c>
      <c r="AL292" s="22">
        <v>2561661</v>
      </c>
    </row>
    <row r="293" spans="1:38" x14ac:dyDescent="0.25">
      <c r="A293" s="22" t="s">
        <v>120</v>
      </c>
      <c r="B293" s="22" t="s">
        <v>511</v>
      </c>
      <c r="C293" s="22" t="s">
        <v>704</v>
      </c>
      <c r="D293" s="22" t="s">
        <v>705</v>
      </c>
      <c r="E293" s="22">
        <v>1186368</v>
      </c>
      <c r="F293" s="22">
        <v>0</v>
      </c>
      <c r="G293" s="22">
        <v>278120</v>
      </c>
      <c r="H293" s="22">
        <v>675841</v>
      </c>
      <c r="I293" s="22">
        <v>0</v>
      </c>
      <c r="J293" s="22">
        <v>0</v>
      </c>
      <c r="K293" s="22">
        <v>0</v>
      </c>
      <c r="L293" s="22">
        <v>0</v>
      </c>
      <c r="M293" s="22">
        <v>2140329</v>
      </c>
      <c r="N293" s="22">
        <v>0</v>
      </c>
      <c r="O293" s="22">
        <v>2619595</v>
      </c>
      <c r="P293" s="22">
        <v>124784</v>
      </c>
      <c r="Q293" s="22">
        <v>105038</v>
      </c>
      <c r="R293" s="22">
        <v>3443</v>
      </c>
      <c r="S293" s="22">
        <v>47304</v>
      </c>
      <c r="T293" s="22">
        <v>5040493</v>
      </c>
      <c r="U293" s="22">
        <v>1089026</v>
      </c>
      <c r="V293" s="22">
        <v>0</v>
      </c>
      <c r="W293" s="22">
        <v>129312</v>
      </c>
      <c r="X293" s="22">
        <v>157792</v>
      </c>
      <c r="Y293" s="22">
        <v>0</v>
      </c>
      <c r="Z293" s="22">
        <v>0</v>
      </c>
      <c r="AA293" s="22">
        <v>0</v>
      </c>
      <c r="AB293" s="22">
        <v>0</v>
      </c>
      <c r="AC293" s="22">
        <v>1376130</v>
      </c>
      <c r="AD293" s="22">
        <v>1259137</v>
      </c>
      <c r="AE293" s="22">
        <v>30682</v>
      </c>
      <c r="AF293" s="22">
        <v>0</v>
      </c>
      <c r="AG293" s="22">
        <v>3443</v>
      </c>
      <c r="AH293" s="22">
        <v>41152</v>
      </c>
      <c r="AI293" s="22">
        <v>2710544</v>
      </c>
      <c r="AJ293" s="22">
        <v>2329949</v>
      </c>
      <c r="AK293" s="22">
        <v>24188</v>
      </c>
      <c r="AL293" s="22">
        <v>2305761</v>
      </c>
    </row>
    <row r="294" spans="1:38" x14ac:dyDescent="0.25">
      <c r="A294" s="22" t="s">
        <v>120</v>
      </c>
      <c r="B294" s="22" t="s">
        <v>706</v>
      </c>
      <c r="C294" s="22" t="s">
        <v>707</v>
      </c>
      <c r="D294" s="22" t="s">
        <v>708</v>
      </c>
      <c r="E294" s="22">
        <v>234417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234417</v>
      </c>
      <c r="N294" s="22">
        <v>0</v>
      </c>
      <c r="O294" s="22">
        <v>0</v>
      </c>
      <c r="P294" s="22">
        <v>5064</v>
      </c>
      <c r="Q294" s="22">
        <v>1713410</v>
      </c>
      <c r="R294" s="22">
        <v>0</v>
      </c>
      <c r="S294" s="22">
        <v>0</v>
      </c>
      <c r="T294" s="22">
        <v>1952891</v>
      </c>
      <c r="U294" s="22">
        <v>196037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196037</v>
      </c>
      <c r="AD294" s="22">
        <v>0</v>
      </c>
      <c r="AE294" s="22">
        <v>1844</v>
      </c>
      <c r="AF294" s="22">
        <v>0</v>
      </c>
      <c r="AG294" s="22">
        <v>0</v>
      </c>
      <c r="AH294" s="22">
        <v>0</v>
      </c>
      <c r="AI294" s="22">
        <v>197881</v>
      </c>
      <c r="AJ294" s="22">
        <v>1755010</v>
      </c>
      <c r="AK294" s="22">
        <v>20227</v>
      </c>
      <c r="AL294" s="22">
        <v>1734783</v>
      </c>
    </row>
    <row r="295" spans="1:38" x14ac:dyDescent="0.25">
      <c r="A295" s="22" t="s">
        <v>120</v>
      </c>
      <c r="B295" s="22" t="s">
        <v>706</v>
      </c>
      <c r="C295" s="22" t="s">
        <v>709</v>
      </c>
      <c r="D295" s="22" t="s">
        <v>710</v>
      </c>
      <c r="E295" s="22">
        <v>323870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323870</v>
      </c>
      <c r="N295" s="22">
        <v>0</v>
      </c>
      <c r="O295" s="22">
        <v>6852</v>
      </c>
      <c r="P295" s="22">
        <v>2247</v>
      </c>
      <c r="Q295" s="22">
        <v>169942</v>
      </c>
      <c r="R295" s="22">
        <v>10636</v>
      </c>
      <c r="S295" s="22">
        <v>0</v>
      </c>
      <c r="T295" s="22">
        <v>513547</v>
      </c>
      <c r="U295" s="22">
        <v>246145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246145</v>
      </c>
      <c r="AD295" s="22">
        <v>274</v>
      </c>
      <c r="AE295" s="22">
        <v>1237</v>
      </c>
      <c r="AF295" s="22">
        <v>0</v>
      </c>
      <c r="AG295" s="22">
        <v>3502</v>
      </c>
      <c r="AH295" s="22">
        <v>0</v>
      </c>
      <c r="AI295" s="22">
        <v>251158</v>
      </c>
      <c r="AJ295" s="22">
        <v>262389</v>
      </c>
      <c r="AK295" s="22">
        <v>0</v>
      </c>
      <c r="AL295" s="22">
        <v>262389</v>
      </c>
    </row>
    <row r="296" spans="1:38" x14ac:dyDescent="0.25">
      <c r="A296" s="22" t="s">
        <v>120</v>
      </c>
      <c r="B296" s="22" t="s">
        <v>706</v>
      </c>
      <c r="C296" s="22" t="s">
        <v>711</v>
      </c>
      <c r="D296" s="22" t="s">
        <v>712</v>
      </c>
      <c r="E296" s="22">
        <v>648600</v>
      </c>
      <c r="F296" s="22">
        <v>0</v>
      </c>
      <c r="G296" s="22">
        <v>6000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654600</v>
      </c>
      <c r="N296" s="22">
        <v>0</v>
      </c>
      <c r="O296" s="22">
        <v>18954</v>
      </c>
      <c r="P296" s="22">
        <v>4500</v>
      </c>
      <c r="Q296" s="22">
        <v>330721</v>
      </c>
      <c r="R296" s="22">
        <v>21135</v>
      </c>
      <c r="S296" s="22">
        <v>0</v>
      </c>
      <c r="T296" s="22">
        <v>1029910</v>
      </c>
      <c r="U296" s="22">
        <v>505908</v>
      </c>
      <c r="V296" s="22">
        <v>0</v>
      </c>
      <c r="W296" s="22">
        <v>4440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510348</v>
      </c>
      <c r="AD296" s="22">
        <v>6444</v>
      </c>
      <c r="AE296" s="22">
        <v>2625</v>
      </c>
      <c r="AF296" s="22">
        <v>0</v>
      </c>
      <c r="AG296" s="22">
        <v>705</v>
      </c>
      <c r="AH296" s="22">
        <v>0</v>
      </c>
      <c r="AI296" s="22">
        <v>520122</v>
      </c>
      <c r="AJ296" s="22">
        <v>509788</v>
      </c>
      <c r="AK296" s="22">
        <v>0</v>
      </c>
      <c r="AL296" s="22">
        <v>509788</v>
      </c>
    </row>
    <row r="297" spans="1:38" x14ac:dyDescent="0.25">
      <c r="A297" s="22" t="s">
        <v>120</v>
      </c>
      <c r="B297" s="22" t="s">
        <v>706</v>
      </c>
      <c r="C297" s="22" t="s">
        <v>713</v>
      </c>
      <c r="D297" s="22" t="s">
        <v>714</v>
      </c>
      <c r="E297" s="22">
        <v>344833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344833</v>
      </c>
      <c r="N297" s="22">
        <v>0</v>
      </c>
      <c r="O297" s="22">
        <v>0</v>
      </c>
      <c r="P297" s="22">
        <v>12250</v>
      </c>
      <c r="Q297" s="22">
        <v>100</v>
      </c>
      <c r="R297" s="22">
        <v>0</v>
      </c>
      <c r="S297" s="22">
        <v>0</v>
      </c>
      <c r="T297" s="22">
        <v>357183</v>
      </c>
      <c r="U297" s="22">
        <v>173558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173558</v>
      </c>
      <c r="AD297" s="22">
        <v>0</v>
      </c>
      <c r="AE297" s="22">
        <v>2450</v>
      </c>
      <c r="AF297" s="22">
        <v>0</v>
      </c>
      <c r="AG297" s="22">
        <v>0</v>
      </c>
      <c r="AH297" s="22">
        <v>0</v>
      </c>
      <c r="AI297" s="22">
        <v>176008</v>
      </c>
      <c r="AJ297" s="22">
        <v>181175</v>
      </c>
      <c r="AK297" s="22">
        <v>0</v>
      </c>
      <c r="AL297" s="22">
        <v>181175</v>
      </c>
    </row>
    <row r="298" spans="1:38" x14ac:dyDescent="0.25">
      <c r="A298" s="22" t="s">
        <v>120</v>
      </c>
      <c r="B298" s="22" t="s">
        <v>706</v>
      </c>
      <c r="C298" s="22" t="s">
        <v>715</v>
      </c>
      <c r="D298" s="22" t="s">
        <v>716</v>
      </c>
      <c r="E298" s="22">
        <v>54987</v>
      </c>
      <c r="F298" s="22">
        <v>0</v>
      </c>
      <c r="G298" s="22">
        <v>0</v>
      </c>
      <c r="H298" s="22">
        <v>39089</v>
      </c>
      <c r="I298" s="22">
        <v>0</v>
      </c>
      <c r="J298" s="22">
        <v>0</v>
      </c>
      <c r="K298" s="22">
        <v>0</v>
      </c>
      <c r="L298" s="22">
        <v>0</v>
      </c>
      <c r="M298" s="22">
        <v>94076</v>
      </c>
      <c r="N298" s="22">
        <v>0</v>
      </c>
      <c r="O298" s="22">
        <v>4124</v>
      </c>
      <c r="P298" s="22">
        <v>7532</v>
      </c>
      <c r="Q298" s="22">
        <v>0</v>
      </c>
      <c r="R298" s="22">
        <v>0</v>
      </c>
      <c r="S298" s="22">
        <v>0</v>
      </c>
      <c r="T298" s="22">
        <v>105732</v>
      </c>
      <c r="U298" s="22">
        <v>30562</v>
      </c>
      <c r="V298" s="22">
        <v>0</v>
      </c>
      <c r="W298" s="22">
        <v>0</v>
      </c>
      <c r="X298" s="22">
        <v>13684</v>
      </c>
      <c r="Y298" s="22">
        <v>0</v>
      </c>
      <c r="Z298" s="22">
        <v>0</v>
      </c>
      <c r="AA298" s="22">
        <v>0</v>
      </c>
      <c r="AB298" s="22">
        <v>0</v>
      </c>
      <c r="AC298" s="22">
        <v>44246</v>
      </c>
      <c r="AD298" s="22">
        <v>2145</v>
      </c>
      <c r="AE298" s="22">
        <v>4933</v>
      </c>
      <c r="AF298" s="22">
        <v>0</v>
      </c>
      <c r="AG298" s="22">
        <v>0</v>
      </c>
      <c r="AH298" s="22">
        <v>0</v>
      </c>
      <c r="AI298" s="22">
        <v>51324</v>
      </c>
      <c r="AJ298" s="22">
        <v>54408</v>
      </c>
      <c r="AK298" s="22">
        <v>0</v>
      </c>
      <c r="AL298" s="22">
        <v>54408</v>
      </c>
    </row>
    <row r="299" spans="1:38" x14ac:dyDescent="0.25">
      <c r="A299" s="22" t="s">
        <v>120</v>
      </c>
      <c r="B299" s="22" t="s">
        <v>706</v>
      </c>
      <c r="C299" s="22" t="s">
        <v>717</v>
      </c>
      <c r="D299" s="22" t="s">
        <v>718</v>
      </c>
      <c r="E299" s="22">
        <v>69735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69735</v>
      </c>
      <c r="N299" s="22">
        <v>0</v>
      </c>
      <c r="O299" s="22">
        <v>90370</v>
      </c>
      <c r="P299" s="22">
        <v>46061</v>
      </c>
      <c r="Q299" s="22">
        <v>0</v>
      </c>
      <c r="R299" s="22">
        <v>0</v>
      </c>
      <c r="S299" s="22">
        <v>4335</v>
      </c>
      <c r="T299" s="22">
        <v>210501</v>
      </c>
      <c r="U299" s="22">
        <v>42981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42981</v>
      </c>
      <c r="AD299" s="22">
        <v>33846</v>
      </c>
      <c r="AE299" s="22">
        <v>25049</v>
      </c>
      <c r="AF299" s="22">
        <v>0</v>
      </c>
      <c r="AG299" s="22">
        <v>0</v>
      </c>
      <c r="AH299" s="22">
        <v>3902</v>
      </c>
      <c r="AI299" s="22">
        <v>105778</v>
      </c>
      <c r="AJ299" s="22">
        <v>104723</v>
      </c>
      <c r="AK299" s="22">
        <v>0</v>
      </c>
      <c r="AL299" s="22">
        <v>104723</v>
      </c>
    </row>
    <row r="300" spans="1:38" x14ac:dyDescent="0.25">
      <c r="A300" s="22" t="s">
        <v>120</v>
      </c>
      <c r="B300" s="22" t="s">
        <v>706</v>
      </c>
      <c r="C300" s="22" t="s">
        <v>719</v>
      </c>
      <c r="D300" s="22" t="s">
        <v>720</v>
      </c>
      <c r="E300" s="22">
        <v>68332</v>
      </c>
      <c r="F300" s="22">
        <v>0</v>
      </c>
      <c r="G300" s="22">
        <v>3056</v>
      </c>
      <c r="H300" s="22">
        <v>5300</v>
      </c>
      <c r="I300" s="22">
        <v>28737</v>
      </c>
      <c r="J300" s="22">
        <v>0</v>
      </c>
      <c r="K300" s="22">
        <v>0</v>
      </c>
      <c r="L300" s="22">
        <v>0</v>
      </c>
      <c r="M300" s="22">
        <v>105425</v>
      </c>
      <c r="N300" s="22">
        <v>0</v>
      </c>
      <c r="O300" s="22">
        <v>51313</v>
      </c>
      <c r="P300" s="22">
        <v>15947</v>
      </c>
      <c r="Q300" s="22">
        <v>1710</v>
      </c>
      <c r="R300" s="22">
        <v>1000</v>
      </c>
      <c r="S300" s="22">
        <v>0</v>
      </c>
      <c r="T300" s="22">
        <v>175395</v>
      </c>
      <c r="U300" s="22">
        <v>4836</v>
      </c>
      <c r="V300" s="22">
        <v>0</v>
      </c>
      <c r="W300" s="22">
        <v>265</v>
      </c>
      <c r="X300" s="22">
        <v>530</v>
      </c>
      <c r="Y300" s="22">
        <v>649</v>
      </c>
      <c r="Z300" s="22">
        <v>0</v>
      </c>
      <c r="AA300" s="22">
        <v>0</v>
      </c>
      <c r="AB300" s="22">
        <v>0</v>
      </c>
      <c r="AC300" s="22">
        <v>6280</v>
      </c>
      <c r="AD300" s="22">
        <v>25307</v>
      </c>
      <c r="AE300" s="22">
        <v>8180</v>
      </c>
      <c r="AF300" s="22">
        <v>0</v>
      </c>
      <c r="AG300" s="22">
        <v>1000</v>
      </c>
      <c r="AH300" s="22">
        <v>0</v>
      </c>
      <c r="AI300" s="22">
        <v>40767</v>
      </c>
      <c r="AJ300" s="22">
        <v>134628</v>
      </c>
      <c r="AK300" s="22">
        <v>0</v>
      </c>
      <c r="AL300" s="22">
        <v>134628</v>
      </c>
    </row>
    <row r="301" spans="1:38" x14ac:dyDescent="0.25">
      <c r="A301" s="22" t="s">
        <v>120</v>
      </c>
      <c r="B301" s="22" t="s">
        <v>706</v>
      </c>
      <c r="C301" s="22" t="s">
        <v>721</v>
      </c>
      <c r="D301" s="22" t="s">
        <v>722</v>
      </c>
      <c r="E301" s="22">
        <v>77013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77013</v>
      </c>
      <c r="N301" s="22">
        <v>0</v>
      </c>
      <c r="O301" s="22">
        <v>0</v>
      </c>
      <c r="P301" s="22">
        <v>84729</v>
      </c>
      <c r="Q301" s="22">
        <v>27300</v>
      </c>
      <c r="R301" s="22">
        <v>0</v>
      </c>
      <c r="S301" s="22">
        <v>0</v>
      </c>
      <c r="T301" s="22">
        <v>189042</v>
      </c>
      <c r="U301" s="22">
        <v>12833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12833</v>
      </c>
      <c r="AD301" s="22">
        <v>0</v>
      </c>
      <c r="AE301" s="22">
        <v>52844</v>
      </c>
      <c r="AF301" s="22">
        <v>0</v>
      </c>
      <c r="AG301" s="22">
        <v>0</v>
      </c>
      <c r="AH301" s="22">
        <v>0</v>
      </c>
      <c r="AI301" s="22">
        <v>65677</v>
      </c>
      <c r="AJ301" s="22">
        <v>123365</v>
      </c>
      <c r="AK301" s="22">
        <v>0</v>
      </c>
      <c r="AL301" s="22">
        <v>123365</v>
      </c>
    </row>
    <row r="302" spans="1:38" x14ac:dyDescent="0.25">
      <c r="A302" s="22" t="s">
        <v>120</v>
      </c>
      <c r="B302" s="22" t="s">
        <v>706</v>
      </c>
      <c r="C302" s="22" t="s">
        <v>723</v>
      </c>
      <c r="D302" s="22" t="s">
        <v>724</v>
      </c>
      <c r="E302" s="22">
        <v>308193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308193</v>
      </c>
      <c r="N302" s="22">
        <v>0</v>
      </c>
      <c r="O302" s="22">
        <v>0</v>
      </c>
      <c r="P302" s="22">
        <v>7851</v>
      </c>
      <c r="Q302" s="22">
        <v>3774715</v>
      </c>
      <c r="R302" s="22">
        <v>32516</v>
      </c>
      <c r="S302" s="22">
        <v>0</v>
      </c>
      <c r="T302" s="22">
        <v>4123275</v>
      </c>
      <c r="U302" s="22">
        <v>182923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182923</v>
      </c>
      <c r="AD302" s="22">
        <v>0</v>
      </c>
      <c r="AE302" s="22">
        <v>4439</v>
      </c>
      <c r="AF302" s="22">
        <v>0</v>
      </c>
      <c r="AG302" s="22">
        <v>13715</v>
      </c>
      <c r="AH302" s="22">
        <v>0</v>
      </c>
      <c r="AI302" s="22">
        <v>201077</v>
      </c>
      <c r="AJ302" s="22">
        <v>3922198</v>
      </c>
      <c r="AK302" s="22">
        <v>0</v>
      </c>
      <c r="AL302" s="22">
        <v>3922198</v>
      </c>
    </row>
    <row r="303" spans="1:38" x14ac:dyDescent="0.25">
      <c r="A303" s="22" t="s">
        <v>120</v>
      </c>
      <c r="B303" s="22" t="s">
        <v>706</v>
      </c>
      <c r="C303" s="22" t="s">
        <v>725</v>
      </c>
      <c r="D303" s="22" t="s">
        <v>726</v>
      </c>
      <c r="E303" s="22">
        <v>54933</v>
      </c>
      <c r="F303" s="22">
        <v>0</v>
      </c>
      <c r="G303" s="22">
        <v>4298</v>
      </c>
      <c r="H303" s="22">
        <v>0</v>
      </c>
      <c r="I303" s="22">
        <v>7284</v>
      </c>
      <c r="J303" s="22">
        <v>0</v>
      </c>
      <c r="K303" s="22">
        <v>0</v>
      </c>
      <c r="L303" s="22">
        <v>0</v>
      </c>
      <c r="M303" s="22">
        <v>66515</v>
      </c>
      <c r="N303" s="22">
        <v>0</v>
      </c>
      <c r="O303" s="22">
        <v>12549</v>
      </c>
      <c r="P303" s="22">
        <v>27949</v>
      </c>
      <c r="Q303" s="22">
        <v>36969</v>
      </c>
      <c r="R303" s="22">
        <v>130766</v>
      </c>
      <c r="S303" s="22">
        <v>17522</v>
      </c>
      <c r="T303" s="22">
        <v>292270</v>
      </c>
      <c r="U303" s="22">
        <v>48028</v>
      </c>
      <c r="V303" s="22">
        <v>0</v>
      </c>
      <c r="W303" s="22">
        <v>1107</v>
      </c>
      <c r="X303" s="22">
        <v>0</v>
      </c>
      <c r="Y303" s="22">
        <v>2379</v>
      </c>
      <c r="Z303" s="22">
        <v>0</v>
      </c>
      <c r="AA303" s="22">
        <v>0</v>
      </c>
      <c r="AB303" s="22">
        <v>0</v>
      </c>
      <c r="AC303" s="22">
        <v>51514</v>
      </c>
      <c r="AD303" s="22">
        <v>5568</v>
      </c>
      <c r="AE303" s="22">
        <v>14671</v>
      </c>
      <c r="AF303" s="22">
        <v>0</v>
      </c>
      <c r="AG303" s="22">
        <v>57219</v>
      </c>
      <c r="AH303" s="22">
        <v>9009</v>
      </c>
      <c r="AI303" s="22">
        <v>137981</v>
      </c>
      <c r="AJ303" s="22">
        <v>154289</v>
      </c>
      <c r="AK303" s="22">
        <v>0</v>
      </c>
      <c r="AL303" s="22">
        <v>154289</v>
      </c>
    </row>
    <row r="304" spans="1:38" x14ac:dyDescent="0.25">
      <c r="A304" s="22" t="s">
        <v>120</v>
      </c>
      <c r="B304" s="22" t="s">
        <v>706</v>
      </c>
      <c r="C304" s="22" t="s">
        <v>727</v>
      </c>
      <c r="D304" s="22" t="s">
        <v>728</v>
      </c>
      <c r="E304" s="22">
        <v>839299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839299</v>
      </c>
      <c r="N304" s="22">
        <v>0</v>
      </c>
      <c r="O304" s="22">
        <v>0</v>
      </c>
      <c r="P304" s="22">
        <v>9646</v>
      </c>
      <c r="Q304" s="22">
        <v>4085208</v>
      </c>
      <c r="R304" s="22">
        <v>226369</v>
      </c>
      <c r="S304" s="22">
        <v>0</v>
      </c>
      <c r="T304" s="22">
        <v>5160522</v>
      </c>
      <c r="U304" s="22">
        <v>556187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556187</v>
      </c>
      <c r="AD304" s="22">
        <v>0</v>
      </c>
      <c r="AE304" s="22">
        <v>300</v>
      </c>
      <c r="AF304" s="22">
        <v>0</v>
      </c>
      <c r="AG304" s="22">
        <v>0</v>
      </c>
      <c r="AH304" s="22">
        <v>0</v>
      </c>
      <c r="AI304" s="22">
        <v>556487</v>
      </c>
      <c r="AJ304" s="22">
        <v>4604035</v>
      </c>
      <c r="AK304" s="22">
        <v>0</v>
      </c>
      <c r="AL304" s="22">
        <v>4604035</v>
      </c>
    </row>
    <row r="305" spans="1:38" x14ac:dyDescent="0.25">
      <c r="A305" s="22" t="s">
        <v>120</v>
      </c>
      <c r="B305" s="22" t="s">
        <v>706</v>
      </c>
      <c r="C305" s="22" t="s">
        <v>729</v>
      </c>
      <c r="D305" s="22" t="s">
        <v>730</v>
      </c>
      <c r="E305" s="22">
        <v>374674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374674</v>
      </c>
      <c r="N305" s="22">
        <v>0</v>
      </c>
      <c r="O305" s="22">
        <v>0</v>
      </c>
      <c r="P305" s="22">
        <v>21596</v>
      </c>
      <c r="Q305" s="22">
        <v>3664621</v>
      </c>
      <c r="R305" s="22">
        <v>14316</v>
      </c>
      <c r="S305" s="22">
        <v>0</v>
      </c>
      <c r="T305" s="22">
        <v>4075207</v>
      </c>
      <c r="U305" s="22">
        <v>333516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333516</v>
      </c>
      <c r="AD305" s="22">
        <v>0</v>
      </c>
      <c r="AE305" s="22">
        <v>16458</v>
      </c>
      <c r="AF305" s="22">
        <v>0</v>
      </c>
      <c r="AG305" s="22">
        <v>5783</v>
      </c>
      <c r="AH305" s="22">
        <v>0</v>
      </c>
      <c r="AI305" s="22">
        <v>355757</v>
      </c>
      <c r="AJ305" s="22">
        <v>3719450</v>
      </c>
      <c r="AK305" s="22">
        <v>0</v>
      </c>
      <c r="AL305" s="22">
        <v>3719450</v>
      </c>
    </row>
    <row r="306" spans="1:38" x14ac:dyDescent="0.25">
      <c r="A306" s="22" t="s">
        <v>120</v>
      </c>
      <c r="B306" s="22" t="s">
        <v>706</v>
      </c>
      <c r="C306" s="22" t="s">
        <v>731</v>
      </c>
      <c r="D306" s="22" t="s">
        <v>732</v>
      </c>
      <c r="E306" s="22">
        <v>118840</v>
      </c>
      <c r="F306" s="22">
        <v>0</v>
      </c>
      <c r="G306" s="22">
        <v>0</v>
      </c>
      <c r="H306" s="22">
        <v>0</v>
      </c>
      <c r="I306" s="22">
        <v>159470</v>
      </c>
      <c r="J306" s="22">
        <v>0</v>
      </c>
      <c r="K306" s="22">
        <v>0</v>
      </c>
      <c r="L306" s="22">
        <v>0</v>
      </c>
      <c r="M306" s="22">
        <v>278310</v>
      </c>
      <c r="N306" s="22">
        <v>0</v>
      </c>
      <c r="O306" s="22">
        <v>288957</v>
      </c>
      <c r="P306" s="22">
        <v>284229</v>
      </c>
      <c r="Q306" s="22">
        <v>183156</v>
      </c>
      <c r="R306" s="22">
        <v>16356</v>
      </c>
      <c r="S306" s="22">
        <v>0</v>
      </c>
      <c r="T306" s="22">
        <v>1051008</v>
      </c>
      <c r="U306" s="22">
        <v>103040</v>
      </c>
      <c r="V306" s="22">
        <v>0</v>
      </c>
      <c r="W306" s="22">
        <v>0</v>
      </c>
      <c r="X306" s="22">
        <v>0</v>
      </c>
      <c r="Y306" s="22">
        <v>35425</v>
      </c>
      <c r="Z306" s="22">
        <v>0</v>
      </c>
      <c r="AA306" s="22">
        <v>0</v>
      </c>
      <c r="AB306" s="22">
        <v>0</v>
      </c>
      <c r="AC306" s="22">
        <v>138465</v>
      </c>
      <c r="AD306" s="22">
        <v>143338</v>
      </c>
      <c r="AE306" s="22">
        <v>121947</v>
      </c>
      <c r="AF306" s="22">
        <v>0</v>
      </c>
      <c r="AG306" s="22">
        <v>12975</v>
      </c>
      <c r="AH306" s="22">
        <v>0</v>
      </c>
      <c r="AI306" s="22">
        <v>416725</v>
      </c>
      <c r="AJ306" s="22">
        <v>634283</v>
      </c>
      <c r="AK306" s="22">
        <v>0</v>
      </c>
      <c r="AL306" s="22">
        <v>634283</v>
      </c>
    </row>
    <row r="307" spans="1:38" x14ac:dyDescent="0.25">
      <c r="A307" s="22" t="s">
        <v>120</v>
      </c>
      <c r="B307" s="22" t="s">
        <v>706</v>
      </c>
      <c r="C307" s="22" t="s">
        <v>733</v>
      </c>
      <c r="D307" s="22" t="s">
        <v>734</v>
      </c>
      <c r="E307" s="22">
        <v>126462</v>
      </c>
      <c r="F307" s="22">
        <v>0</v>
      </c>
      <c r="G307" s="22">
        <v>0</v>
      </c>
      <c r="H307" s="22">
        <v>0</v>
      </c>
      <c r="I307" s="22">
        <v>3770</v>
      </c>
      <c r="J307" s="22">
        <v>0</v>
      </c>
      <c r="K307" s="22">
        <v>0</v>
      </c>
      <c r="L307" s="22">
        <v>0</v>
      </c>
      <c r="M307" s="22">
        <v>130232</v>
      </c>
      <c r="N307" s="22">
        <v>0</v>
      </c>
      <c r="O307" s="22">
        <v>0</v>
      </c>
      <c r="P307" s="22">
        <v>0</v>
      </c>
      <c r="Q307" s="22">
        <v>0</v>
      </c>
      <c r="R307" s="22">
        <v>8212</v>
      </c>
      <c r="S307" s="22">
        <v>0</v>
      </c>
      <c r="T307" s="22">
        <v>138444</v>
      </c>
      <c r="U307" s="22">
        <v>50998</v>
      </c>
      <c r="V307" s="22">
        <v>0</v>
      </c>
      <c r="W307" s="22">
        <v>0</v>
      </c>
      <c r="X307" s="22">
        <v>0</v>
      </c>
      <c r="Y307" s="22">
        <v>302</v>
      </c>
      <c r="Z307" s="22">
        <v>0</v>
      </c>
      <c r="AA307" s="22">
        <v>0</v>
      </c>
      <c r="AB307" s="22">
        <v>0</v>
      </c>
      <c r="AC307" s="22">
        <v>51300</v>
      </c>
      <c r="AD307" s="22">
        <v>0</v>
      </c>
      <c r="AE307" s="22">
        <v>0</v>
      </c>
      <c r="AF307" s="22">
        <v>0</v>
      </c>
      <c r="AG307" s="22">
        <v>2481</v>
      </c>
      <c r="AH307" s="22">
        <v>0</v>
      </c>
      <c r="AI307" s="22">
        <v>53781</v>
      </c>
      <c r="AJ307" s="22">
        <v>84663</v>
      </c>
      <c r="AK307" s="22">
        <v>0</v>
      </c>
      <c r="AL307" s="22">
        <v>84663</v>
      </c>
    </row>
    <row r="308" spans="1:38" x14ac:dyDescent="0.25">
      <c r="A308" s="22" t="s">
        <v>120</v>
      </c>
      <c r="B308" s="22" t="s">
        <v>706</v>
      </c>
      <c r="C308" s="22" t="s">
        <v>735</v>
      </c>
      <c r="D308" s="22" t="s">
        <v>736</v>
      </c>
      <c r="E308" s="22">
        <v>523457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523457</v>
      </c>
      <c r="N308" s="22">
        <v>0</v>
      </c>
      <c r="O308" s="22">
        <v>93755</v>
      </c>
      <c r="P308" s="22">
        <v>6600</v>
      </c>
      <c r="Q308" s="22">
        <v>156573</v>
      </c>
      <c r="R308" s="22">
        <v>35782</v>
      </c>
      <c r="S308" s="22">
        <v>0</v>
      </c>
      <c r="T308" s="22">
        <v>816167</v>
      </c>
      <c r="U308" s="22">
        <v>292743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292743</v>
      </c>
      <c r="AD308" s="22">
        <v>9936</v>
      </c>
      <c r="AE308" s="22">
        <v>4437</v>
      </c>
      <c r="AF308" s="22">
        <v>0</v>
      </c>
      <c r="AG308" s="22">
        <v>15866</v>
      </c>
      <c r="AH308" s="22">
        <v>0</v>
      </c>
      <c r="AI308" s="22">
        <v>322982</v>
      </c>
      <c r="AJ308" s="22">
        <v>493185</v>
      </c>
      <c r="AK308" s="22">
        <v>0</v>
      </c>
      <c r="AL308" s="22">
        <v>493185</v>
      </c>
    </row>
    <row r="309" spans="1:38" x14ac:dyDescent="0.25">
      <c r="A309" s="22" t="s">
        <v>120</v>
      </c>
      <c r="B309" s="22" t="s">
        <v>706</v>
      </c>
      <c r="C309" s="22" t="s">
        <v>737</v>
      </c>
      <c r="D309" s="22" t="s">
        <v>738</v>
      </c>
      <c r="E309" s="22">
        <v>124245</v>
      </c>
      <c r="F309" s="22">
        <v>0</v>
      </c>
      <c r="G309" s="22">
        <v>0</v>
      </c>
      <c r="H309" s="22">
        <v>140051</v>
      </c>
      <c r="I309" s="22">
        <v>0</v>
      </c>
      <c r="J309" s="22">
        <v>0</v>
      </c>
      <c r="K309" s="22">
        <v>0</v>
      </c>
      <c r="L309" s="22">
        <v>0</v>
      </c>
      <c r="M309" s="22">
        <v>264296</v>
      </c>
      <c r="N309" s="22">
        <v>0</v>
      </c>
      <c r="O309" s="22">
        <v>7500</v>
      </c>
      <c r="P309" s="22">
        <v>20315</v>
      </c>
      <c r="Q309" s="22">
        <v>7251</v>
      </c>
      <c r="R309" s="22">
        <v>0</v>
      </c>
      <c r="S309" s="22">
        <v>0</v>
      </c>
      <c r="T309" s="22">
        <v>299362</v>
      </c>
      <c r="U309" s="22">
        <v>169840</v>
      </c>
      <c r="V309" s="22">
        <v>0</v>
      </c>
      <c r="W309" s="22">
        <v>0</v>
      </c>
      <c r="X309" s="22">
        <v>52191</v>
      </c>
      <c r="Y309" s="22">
        <v>0</v>
      </c>
      <c r="Z309" s="22">
        <v>0</v>
      </c>
      <c r="AA309" s="22">
        <v>0</v>
      </c>
      <c r="AB309" s="22">
        <v>0</v>
      </c>
      <c r="AC309" s="22">
        <v>222031</v>
      </c>
      <c r="AD309" s="22">
        <v>7500</v>
      </c>
      <c r="AE309" s="22">
        <v>20315</v>
      </c>
      <c r="AF309" s="22">
        <v>0</v>
      </c>
      <c r="AG309" s="22">
        <v>0</v>
      </c>
      <c r="AH309" s="22">
        <v>0</v>
      </c>
      <c r="AI309" s="22">
        <v>249846</v>
      </c>
      <c r="AJ309" s="22">
        <v>49516</v>
      </c>
      <c r="AK309" s="22">
        <v>0</v>
      </c>
      <c r="AL309" s="22">
        <v>49516</v>
      </c>
    </row>
    <row r="310" spans="1:38" x14ac:dyDescent="0.25">
      <c r="A310" s="22" t="s">
        <v>120</v>
      </c>
      <c r="B310" s="22" t="s">
        <v>706</v>
      </c>
      <c r="C310" s="22" t="s">
        <v>739</v>
      </c>
      <c r="D310" s="22" t="s">
        <v>740</v>
      </c>
      <c r="E310" s="22">
        <v>16500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16500</v>
      </c>
      <c r="N310" s="22">
        <v>0</v>
      </c>
      <c r="O310" s="22">
        <v>78909</v>
      </c>
      <c r="P310" s="22">
        <v>11024</v>
      </c>
      <c r="Q310" s="22">
        <v>161170</v>
      </c>
      <c r="R310" s="22">
        <v>0</v>
      </c>
      <c r="S310" s="22">
        <v>8662</v>
      </c>
      <c r="T310" s="22">
        <v>276265</v>
      </c>
      <c r="U310" s="22">
        <v>16500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16500</v>
      </c>
      <c r="AD310" s="22">
        <v>34081</v>
      </c>
      <c r="AE310" s="22">
        <v>6640</v>
      </c>
      <c r="AF310" s="22">
        <v>0</v>
      </c>
      <c r="AG310" s="22">
        <v>0</v>
      </c>
      <c r="AH310" s="22">
        <v>1799</v>
      </c>
      <c r="AI310" s="22">
        <v>59020</v>
      </c>
      <c r="AJ310" s="22">
        <v>217245</v>
      </c>
      <c r="AK310" s="22"/>
      <c r="AL310" s="22">
        <v>217245</v>
      </c>
    </row>
    <row r="311" spans="1:38" x14ac:dyDescent="0.25">
      <c r="A311" s="22" t="s">
        <v>120</v>
      </c>
      <c r="B311" s="22" t="s">
        <v>706</v>
      </c>
      <c r="C311" s="22" t="s">
        <v>741</v>
      </c>
      <c r="D311" s="22" t="s">
        <v>742</v>
      </c>
      <c r="E311" s="22">
        <v>88297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88297</v>
      </c>
      <c r="N311" s="22">
        <v>0</v>
      </c>
      <c r="O311" s="22">
        <v>6000</v>
      </c>
      <c r="P311" s="22">
        <v>7045</v>
      </c>
      <c r="Q311" s="22">
        <v>1133317</v>
      </c>
      <c r="R311" s="22">
        <v>89305</v>
      </c>
      <c r="S311" s="22">
        <v>0</v>
      </c>
      <c r="T311" s="22">
        <v>1323964</v>
      </c>
      <c r="U311" s="22">
        <v>40128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40128</v>
      </c>
      <c r="AD311" s="22">
        <v>1560</v>
      </c>
      <c r="AE311" s="22">
        <v>1000</v>
      </c>
      <c r="AF311" s="22">
        <v>0</v>
      </c>
      <c r="AG311" s="22">
        <v>30304</v>
      </c>
      <c r="AH311" s="22">
        <v>0</v>
      </c>
      <c r="AI311" s="22">
        <v>72992</v>
      </c>
      <c r="AJ311" s="22">
        <v>1250972</v>
      </c>
      <c r="AK311" s="22">
        <v>0</v>
      </c>
      <c r="AL311" s="22">
        <v>1250972</v>
      </c>
    </row>
    <row r="312" spans="1:38" x14ac:dyDescent="0.25">
      <c r="A312" s="22" t="s">
        <v>120</v>
      </c>
      <c r="B312" s="22" t="s">
        <v>706</v>
      </c>
      <c r="C312" s="22" t="s">
        <v>743</v>
      </c>
      <c r="D312" s="22" t="s">
        <v>744</v>
      </c>
      <c r="E312" s="22">
        <v>231508</v>
      </c>
      <c r="F312" s="22">
        <v>0</v>
      </c>
      <c r="G312" s="22">
        <v>0</v>
      </c>
      <c r="H312" s="22">
        <v>436383</v>
      </c>
      <c r="I312" s="22">
        <v>0</v>
      </c>
      <c r="J312" s="22">
        <v>0</v>
      </c>
      <c r="K312" s="22">
        <v>0</v>
      </c>
      <c r="L312" s="22">
        <v>0</v>
      </c>
      <c r="M312" s="22">
        <v>667891</v>
      </c>
      <c r="N312" s="22">
        <v>0</v>
      </c>
      <c r="O312" s="22">
        <v>0</v>
      </c>
      <c r="P312" s="22">
        <v>11990</v>
      </c>
      <c r="Q312" s="22">
        <v>100</v>
      </c>
      <c r="R312" s="22">
        <v>42800</v>
      </c>
      <c r="S312" s="22">
        <v>0</v>
      </c>
      <c r="T312" s="22">
        <v>722781</v>
      </c>
      <c r="U312" s="22">
        <v>148529</v>
      </c>
      <c r="V312" s="22">
        <v>0</v>
      </c>
      <c r="W312" s="22">
        <v>0</v>
      </c>
      <c r="X312" s="22">
        <v>81458</v>
      </c>
      <c r="Y312" s="22">
        <v>0</v>
      </c>
      <c r="Z312" s="22">
        <v>0</v>
      </c>
      <c r="AA312" s="22">
        <v>0</v>
      </c>
      <c r="AB312" s="22">
        <v>0</v>
      </c>
      <c r="AC312" s="22">
        <v>229987</v>
      </c>
      <c r="AD312" s="22">
        <v>0</v>
      </c>
      <c r="AE312" s="22">
        <v>2398</v>
      </c>
      <c r="AF312" s="22">
        <v>0</v>
      </c>
      <c r="AG312" s="22">
        <v>9987</v>
      </c>
      <c r="AH312" s="22">
        <v>0</v>
      </c>
      <c r="AI312" s="22">
        <v>242372</v>
      </c>
      <c r="AJ312" s="22">
        <v>480409</v>
      </c>
      <c r="AK312" s="22">
        <v>0</v>
      </c>
      <c r="AL312" s="22">
        <v>480409</v>
      </c>
    </row>
    <row r="313" spans="1:38" x14ac:dyDescent="0.25">
      <c r="A313" s="22" t="s">
        <v>120</v>
      </c>
      <c r="B313" s="22" t="s">
        <v>706</v>
      </c>
      <c r="C313" s="22" t="s">
        <v>745</v>
      </c>
      <c r="D313" s="22" t="s">
        <v>746</v>
      </c>
      <c r="E313" s="22">
        <v>237112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237112</v>
      </c>
      <c r="N313" s="22">
        <v>0</v>
      </c>
      <c r="O313" s="22">
        <v>6350</v>
      </c>
      <c r="P313" s="22">
        <v>8377</v>
      </c>
      <c r="Q313" s="22">
        <v>354259</v>
      </c>
      <c r="R313" s="22">
        <v>12285</v>
      </c>
      <c r="S313" s="22">
        <v>0</v>
      </c>
      <c r="T313" s="22">
        <v>618383</v>
      </c>
      <c r="U313" s="22">
        <v>130571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130571</v>
      </c>
      <c r="AD313" s="22">
        <v>4225</v>
      </c>
      <c r="AE313" s="22">
        <v>1464</v>
      </c>
      <c r="AF313" s="22">
        <v>0</v>
      </c>
      <c r="AG313" s="22">
        <v>6235</v>
      </c>
      <c r="AH313" s="22">
        <v>0</v>
      </c>
      <c r="AI313" s="22">
        <v>142495</v>
      </c>
      <c r="AJ313" s="22">
        <v>475888</v>
      </c>
      <c r="AK313" s="22">
        <v>0</v>
      </c>
      <c r="AL313" s="22">
        <v>475888</v>
      </c>
    </row>
    <row r="314" spans="1:38" x14ac:dyDescent="0.25">
      <c r="A314" s="22" t="s">
        <v>120</v>
      </c>
      <c r="B314" s="22" t="s">
        <v>706</v>
      </c>
      <c r="C314" s="22" t="s">
        <v>747</v>
      </c>
      <c r="D314" s="22" t="s">
        <v>748</v>
      </c>
      <c r="E314" s="22">
        <v>196292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196292</v>
      </c>
      <c r="N314" s="22">
        <v>0</v>
      </c>
      <c r="O314" s="22">
        <v>0</v>
      </c>
      <c r="P314" s="22">
        <v>8108</v>
      </c>
      <c r="Q314" s="22">
        <v>245745</v>
      </c>
      <c r="R314" s="22">
        <v>81228</v>
      </c>
      <c r="S314" s="22">
        <v>0</v>
      </c>
      <c r="T314" s="22">
        <v>531373</v>
      </c>
      <c r="U314" s="22">
        <v>32267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32267</v>
      </c>
      <c r="AD314" s="22">
        <v>0</v>
      </c>
      <c r="AE314" s="22">
        <v>634</v>
      </c>
      <c r="AF314" s="22">
        <v>0</v>
      </c>
      <c r="AG314" s="22">
        <v>17164</v>
      </c>
      <c r="AH314" s="22">
        <v>0</v>
      </c>
      <c r="AI314" s="22">
        <v>50065</v>
      </c>
      <c r="AJ314" s="22">
        <v>481308</v>
      </c>
      <c r="AK314" s="22">
        <v>0</v>
      </c>
      <c r="AL314" s="22">
        <v>481308</v>
      </c>
    </row>
    <row r="315" spans="1:38" x14ac:dyDescent="0.25">
      <c r="A315" s="22" t="s">
        <v>120</v>
      </c>
      <c r="B315" s="22" t="s">
        <v>706</v>
      </c>
      <c r="C315" s="22" t="s">
        <v>749</v>
      </c>
      <c r="D315" s="22" t="s">
        <v>750</v>
      </c>
      <c r="E315" s="22">
        <v>299115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299115</v>
      </c>
      <c r="N315" s="22">
        <v>0</v>
      </c>
      <c r="O315" s="22">
        <v>7380</v>
      </c>
      <c r="P315" s="22">
        <v>7920</v>
      </c>
      <c r="Q315" s="22">
        <v>201596</v>
      </c>
      <c r="R315" s="22">
        <v>0</v>
      </c>
      <c r="S315" s="22">
        <v>0</v>
      </c>
      <c r="T315" s="22">
        <v>516011</v>
      </c>
      <c r="U315" s="22">
        <v>214129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214129</v>
      </c>
      <c r="AD315" s="22">
        <v>1127</v>
      </c>
      <c r="AE315" s="22">
        <v>3564</v>
      </c>
      <c r="AF315" s="22">
        <v>0</v>
      </c>
      <c r="AG315" s="22">
        <v>0</v>
      </c>
      <c r="AH315" s="22">
        <v>0</v>
      </c>
      <c r="AI315" s="22">
        <v>218820</v>
      </c>
      <c r="AJ315" s="22">
        <v>297191</v>
      </c>
      <c r="AK315" s="22">
        <v>0</v>
      </c>
      <c r="AL315" s="22">
        <v>297191</v>
      </c>
    </row>
    <row r="316" spans="1:38" x14ac:dyDescent="0.25">
      <c r="A316" s="22" t="s">
        <v>120</v>
      </c>
      <c r="B316" s="22" t="s">
        <v>706</v>
      </c>
      <c r="C316" s="22" t="s">
        <v>751</v>
      </c>
      <c r="D316" s="22" t="s">
        <v>752</v>
      </c>
      <c r="E316" s="22">
        <v>302026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302026</v>
      </c>
      <c r="N316" s="22">
        <v>0</v>
      </c>
      <c r="O316" s="22">
        <v>597244</v>
      </c>
      <c r="P316" s="22">
        <v>219982</v>
      </c>
      <c r="Q316" s="22">
        <v>2834811</v>
      </c>
      <c r="R316" s="22">
        <v>19004</v>
      </c>
      <c r="S316" s="22">
        <v>0</v>
      </c>
      <c r="T316" s="22">
        <v>3973067</v>
      </c>
      <c r="U316" s="22">
        <v>204311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204311</v>
      </c>
      <c r="AD316" s="22">
        <v>165515</v>
      </c>
      <c r="AE316" s="22">
        <v>70429</v>
      </c>
      <c r="AF316" s="22">
        <v>0</v>
      </c>
      <c r="AG316" s="22">
        <v>2648</v>
      </c>
      <c r="AH316" s="22">
        <v>0</v>
      </c>
      <c r="AI316" s="22">
        <v>442903</v>
      </c>
      <c r="AJ316" s="22">
        <v>3530164</v>
      </c>
      <c r="AK316" s="22">
        <v>0</v>
      </c>
      <c r="AL316" s="22">
        <v>3530164</v>
      </c>
    </row>
    <row r="317" spans="1:38" x14ac:dyDescent="0.25">
      <c r="A317" s="22" t="s">
        <v>120</v>
      </c>
      <c r="B317" s="22" t="s">
        <v>706</v>
      </c>
      <c r="C317" s="22" t="s">
        <v>753</v>
      </c>
      <c r="D317" s="22" t="s">
        <v>754</v>
      </c>
      <c r="E317" s="22">
        <v>16500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16500</v>
      </c>
      <c r="N317" s="22">
        <v>0</v>
      </c>
      <c r="O317" s="22">
        <v>9581</v>
      </c>
      <c r="P317" s="22">
        <v>29052</v>
      </c>
      <c r="Q317" s="22">
        <v>1118100</v>
      </c>
      <c r="R317" s="22">
        <v>0</v>
      </c>
      <c r="S317" s="22">
        <v>0</v>
      </c>
      <c r="T317" s="22">
        <v>1173233</v>
      </c>
      <c r="U317" s="22">
        <v>16500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16500</v>
      </c>
      <c r="AD317" s="22">
        <v>4296</v>
      </c>
      <c r="AE317" s="22">
        <v>8130</v>
      </c>
      <c r="AF317" s="22">
        <v>0</v>
      </c>
      <c r="AG317" s="22">
        <v>0</v>
      </c>
      <c r="AH317" s="22">
        <v>0</v>
      </c>
      <c r="AI317" s="22">
        <v>28926</v>
      </c>
      <c r="AJ317" s="22">
        <v>1144307</v>
      </c>
      <c r="AK317" s="22">
        <v>0</v>
      </c>
      <c r="AL317" s="22">
        <v>1144307</v>
      </c>
    </row>
    <row r="318" spans="1:38" x14ac:dyDescent="0.25">
      <c r="A318" s="22" t="s">
        <v>120</v>
      </c>
      <c r="B318" s="22" t="s">
        <v>706</v>
      </c>
      <c r="C318" s="22" t="s">
        <v>755</v>
      </c>
      <c r="D318" s="22" t="s">
        <v>756</v>
      </c>
      <c r="E318" s="22">
        <v>174920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174920</v>
      </c>
      <c r="N318" s="22">
        <v>0</v>
      </c>
      <c r="O318" s="22">
        <v>17775</v>
      </c>
      <c r="P318" s="22">
        <v>88663</v>
      </c>
      <c r="Q318" s="22">
        <v>234632</v>
      </c>
      <c r="R318" s="22">
        <v>0</v>
      </c>
      <c r="S318" s="22">
        <v>10585</v>
      </c>
      <c r="T318" s="22">
        <v>526575</v>
      </c>
      <c r="U318" s="22">
        <v>174920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174920</v>
      </c>
      <c r="AD318" s="22">
        <v>7476</v>
      </c>
      <c r="AE318" s="22">
        <v>68855</v>
      </c>
      <c r="AF318" s="22">
        <v>0</v>
      </c>
      <c r="AG318" s="22">
        <v>0</v>
      </c>
      <c r="AH318" s="22">
        <v>2824</v>
      </c>
      <c r="AI318" s="22">
        <v>254075</v>
      </c>
      <c r="AJ318" s="22">
        <v>272500</v>
      </c>
      <c r="AK318" s="22">
        <v>0</v>
      </c>
      <c r="AL318" s="22">
        <v>272500</v>
      </c>
    </row>
    <row r="319" spans="1:38" x14ac:dyDescent="0.25">
      <c r="A319" s="22" t="s">
        <v>120</v>
      </c>
      <c r="B319" s="22" t="s">
        <v>706</v>
      </c>
      <c r="C319" s="22" t="s">
        <v>757</v>
      </c>
      <c r="D319" s="22" t="s">
        <v>758</v>
      </c>
      <c r="E319" s="22">
        <v>851828</v>
      </c>
      <c r="F319" s="22">
        <v>0</v>
      </c>
      <c r="G319" s="22">
        <v>0</v>
      </c>
      <c r="H319" s="22">
        <v>2236641</v>
      </c>
      <c r="I319" s="22">
        <v>0</v>
      </c>
      <c r="J319" s="22">
        <v>0</v>
      </c>
      <c r="K319" s="22">
        <v>0</v>
      </c>
      <c r="L319" s="22">
        <v>0</v>
      </c>
      <c r="M319" s="22">
        <v>3088469</v>
      </c>
      <c r="N319" s="22">
        <v>0</v>
      </c>
      <c r="O319" s="22">
        <v>0</v>
      </c>
      <c r="P319" s="22">
        <v>26897</v>
      </c>
      <c r="Q319" s="22">
        <v>100</v>
      </c>
      <c r="R319" s="22">
        <v>158385</v>
      </c>
      <c r="S319" s="22">
        <v>0</v>
      </c>
      <c r="T319" s="22">
        <v>3273851</v>
      </c>
      <c r="U319" s="22">
        <v>156822</v>
      </c>
      <c r="V319" s="22">
        <v>0</v>
      </c>
      <c r="W319" s="22">
        <v>0</v>
      </c>
      <c r="X319" s="22">
        <v>88452</v>
      </c>
      <c r="Y319" s="22">
        <v>0</v>
      </c>
      <c r="Z319" s="22">
        <v>0</v>
      </c>
      <c r="AA319" s="22">
        <v>0</v>
      </c>
      <c r="AB319" s="22">
        <v>0</v>
      </c>
      <c r="AC319" s="22">
        <v>245274</v>
      </c>
      <c r="AD319" s="22">
        <v>0</v>
      </c>
      <c r="AE319" s="22">
        <v>13450</v>
      </c>
      <c r="AF319" s="22">
        <v>0</v>
      </c>
      <c r="AG319" s="22">
        <v>25087</v>
      </c>
      <c r="AH319" s="22">
        <v>0</v>
      </c>
      <c r="AI319" s="22">
        <v>283811</v>
      </c>
      <c r="AJ319" s="22">
        <v>2990040</v>
      </c>
      <c r="AK319" s="22">
        <v>0</v>
      </c>
      <c r="AL319" s="22">
        <v>2990040</v>
      </c>
    </row>
    <row r="320" spans="1:38" x14ac:dyDescent="0.25">
      <c r="A320" s="22" t="s">
        <v>120</v>
      </c>
      <c r="B320" s="22" t="s">
        <v>706</v>
      </c>
      <c r="C320" s="22" t="s">
        <v>759</v>
      </c>
      <c r="D320" s="22" t="s">
        <v>760</v>
      </c>
      <c r="E320" s="22">
        <v>407117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407117</v>
      </c>
      <c r="N320" s="22">
        <v>0</v>
      </c>
      <c r="O320" s="22">
        <v>0</v>
      </c>
      <c r="P320" s="22">
        <v>5391</v>
      </c>
      <c r="Q320" s="22">
        <v>1984472</v>
      </c>
      <c r="R320" s="22">
        <v>10000</v>
      </c>
      <c r="S320" s="22">
        <v>0</v>
      </c>
      <c r="T320" s="22">
        <v>2406980</v>
      </c>
      <c r="U320" s="22">
        <v>183837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183837</v>
      </c>
      <c r="AD320" s="22">
        <v>0</v>
      </c>
      <c r="AE320" s="22">
        <v>4582</v>
      </c>
      <c r="AF320" s="22">
        <v>0</v>
      </c>
      <c r="AG320" s="22">
        <v>10000</v>
      </c>
      <c r="AH320" s="22">
        <v>0</v>
      </c>
      <c r="AI320" s="22">
        <v>198419</v>
      </c>
      <c r="AJ320" s="22">
        <v>2208561</v>
      </c>
      <c r="AK320" s="22">
        <v>0</v>
      </c>
      <c r="AL320" s="22">
        <v>2208561</v>
      </c>
    </row>
    <row r="321" spans="1:38" x14ac:dyDescent="0.25">
      <c r="A321" s="22" t="s">
        <v>120</v>
      </c>
      <c r="B321" s="22" t="s">
        <v>706</v>
      </c>
      <c r="C321" s="22" t="s">
        <v>761</v>
      </c>
      <c r="D321" s="22" t="s">
        <v>762</v>
      </c>
      <c r="E321" s="22">
        <v>587731</v>
      </c>
      <c r="F321" s="22">
        <v>0</v>
      </c>
      <c r="G321" s="22">
        <v>2237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589968</v>
      </c>
      <c r="N321" s="22">
        <v>0</v>
      </c>
      <c r="O321" s="22">
        <v>61830</v>
      </c>
      <c r="P321" s="22">
        <v>14500</v>
      </c>
      <c r="Q321" s="22">
        <v>1048499</v>
      </c>
      <c r="R321" s="22">
        <v>19328</v>
      </c>
      <c r="S321" s="22">
        <v>0</v>
      </c>
      <c r="T321" s="22">
        <v>1734125</v>
      </c>
      <c r="U321" s="22">
        <v>210668</v>
      </c>
      <c r="V321" s="22">
        <v>0</v>
      </c>
      <c r="W321" s="22">
        <v>0</v>
      </c>
      <c r="X321" s="22">
        <v>1118</v>
      </c>
      <c r="Y321" s="22">
        <v>0</v>
      </c>
      <c r="Z321" s="22">
        <v>0</v>
      </c>
      <c r="AA321" s="22">
        <v>0</v>
      </c>
      <c r="AB321" s="22">
        <v>0</v>
      </c>
      <c r="AC321" s="22">
        <v>211786</v>
      </c>
      <c r="AD321" s="22">
        <v>55183</v>
      </c>
      <c r="AE321" s="22">
        <v>8480</v>
      </c>
      <c r="AF321" s="22">
        <v>0</v>
      </c>
      <c r="AG321" s="22">
        <v>17564</v>
      </c>
      <c r="AH321" s="22">
        <v>0</v>
      </c>
      <c r="AI321" s="22">
        <v>293013</v>
      </c>
      <c r="AJ321" s="22">
        <v>1441112</v>
      </c>
      <c r="AK321" s="22">
        <v>0</v>
      </c>
      <c r="AL321" s="22">
        <v>1441112</v>
      </c>
    </row>
    <row r="322" spans="1:38" x14ac:dyDescent="0.25">
      <c r="A322" s="22" t="s">
        <v>120</v>
      </c>
      <c r="B322" s="22" t="s">
        <v>706</v>
      </c>
      <c r="C322" s="22" t="s">
        <v>763</v>
      </c>
      <c r="D322" s="22" t="s">
        <v>764</v>
      </c>
      <c r="E322" s="22">
        <v>587710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587710</v>
      </c>
      <c r="N322" s="22">
        <v>0</v>
      </c>
      <c r="O322" s="22">
        <v>111219</v>
      </c>
      <c r="P322" s="22">
        <v>27839</v>
      </c>
      <c r="Q322" s="22">
        <v>0</v>
      </c>
      <c r="R322" s="22">
        <v>0</v>
      </c>
      <c r="S322" s="22">
        <v>0</v>
      </c>
      <c r="T322" s="22">
        <v>726768</v>
      </c>
      <c r="U322" s="22">
        <v>323232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323232</v>
      </c>
      <c r="AD322" s="22">
        <v>20831</v>
      </c>
      <c r="AE322" s="22">
        <v>17165</v>
      </c>
      <c r="AF322" s="22">
        <v>0</v>
      </c>
      <c r="AG322" s="22">
        <v>0</v>
      </c>
      <c r="AH322" s="22">
        <v>0</v>
      </c>
      <c r="AI322" s="22">
        <v>361228</v>
      </c>
      <c r="AJ322" s="22">
        <v>365540</v>
      </c>
      <c r="AK322" s="22">
        <v>0</v>
      </c>
      <c r="AL322" s="22">
        <v>365540</v>
      </c>
    </row>
    <row r="323" spans="1:38" x14ac:dyDescent="0.25">
      <c r="A323" s="22" t="s">
        <v>120</v>
      </c>
      <c r="B323" s="22" t="s">
        <v>706</v>
      </c>
      <c r="C323" s="22" t="s">
        <v>765</v>
      </c>
      <c r="D323" s="22" t="s">
        <v>766</v>
      </c>
      <c r="E323" s="22">
        <v>43217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43217</v>
      </c>
      <c r="N323" s="22">
        <v>0</v>
      </c>
      <c r="O323" s="22">
        <v>0</v>
      </c>
      <c r="P323" s="22">
        <v>3593</v>
      </c>
      <c r="Q323" s="22">
        <v>42586</v>
      </c>
      <c r="R323" s="22">
        <v>0</v>
      </c>
      <c r="S323" s="22">
        <v>0</v>
      </c>
      <c r="T323" s="22">
        <v>89396</v>
      </c>
      <c r="U323" s="22">
        <v>41231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41231</v>
      </c>
      <c r="AD323" s="22">
        <v>0</v>
      </c>
      <c r="AE323" s="22">
        <v>1182</v>
      </c>
      <c r="AF323" s="22">
        <v>0</v>
      </c>
      <c r="AG323" s="22">
        <v>0</v>
      </c>
      <c r="AH323" s="22">
        <v>0</v>
      </c>
      <c r="AI323" s="22">
        <v>42413</v>
      </c>
      <c r="AJ323" s="22">
        <v>46983</v>
      </c>
      <c r="AK323" s="22">
        <v>0</v>
      </c>
      <c r="AL323" s="22">
        <v>46983</v>
      </c>
    </row>
    <row r="324" spans="1:38" x14ac:dyDescent="0.25">
      <c r="A324" s="22" t="s">
        <v>120</v>
      </c>
      <c r="B324" s="22" t="s">
        <v>706</v>
      </c>
      <c r="C324" s="22" t="s">
        <v>767</v>
      </c>
      <c r="D324" s="22" t="s">
        <v>768</v>
      </c>
      <c r="E324" s="22">
        <v>658312</v>
      </c>
      <c r="F324" s="22">
        <v>0</v>
      </c>
      <c r="G324" s="22">
        <v>0</v>
      </c>
      <c r="H324" s="22">
        <v>49300</v>
      </c>
      <c r="I324" s="22">
        <v>0</v>
      </c>
      <c r="J324" s="22">
        <v>0</v>
      </c>
      <c r="K324" s="22">
        <v>0</v>
      </c>
      <c r="L324" s="22">
        <v>0</v>
      </c>
      <c r="M324" s="22">
        <v>707612</v>
      </c>
      <c r="N324" s="22">
        <v>0</v>
      </c>
      <c r="O324" s="22">
        <v>4625</v>
      </c>
      <c r="P324" s="22">
        <v>0</v>
      </c>
      <c r="Q324" s="22">
        <v>6791774</v>
      </c>
      <c r="R324" s="22">
        <v>12061</v>
      </c>
      <c r="S324" s="22">
        <v>0</v>
      </c>
      <c r="T324" s="22">
        <v>7516072</v>
      </c>
      <c r="U324" s="22">
        <v>414952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414952</v>
      </c>
      <c r="AD324" s="22">
        <v>984</v>
      </c>
      <c r="AE324" s="22">
        <v>0</v>
      </c>
      <c r="AF324" s="22">
        <v>0</v>
      </c>
      <c r="AG324" s="22">
        <v>3618</v>
      </c>
      <c r="AH324" s="22">
        <v>0</v>
      </c>
      <c r="AI324" s="22">
        <v>419554</v>
      </c>
      <c r="AJ324" s="22">
        <v>7096518</v>
      </c>
      <c r="AK324" s="22">
        <v>0</v>
      </c>
      <c r="AL324" s="22">
        <v>7096518</v>
      </c>
    </row>
    <row r="325" spans="1:38" x14ac:dyDescent="0.25">
      <c r="A325" s="22" t="s">
        <v>120</v>
      </c>
      <c r="B325" s="22" t="s">
        <v>706</v>
      </c>
      <c r="C325" s="22" t="s">
        <v>769</v>
      </c>
      <c r="D325" s="22" t="s">
        <v>770</v>
      </c>
      <c r="E325" s="22">
        <v>108042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108042</v>
      </c>
      <c r="N325" s="22">
        <v>0</v>
      </c>
      <c r="O325" s="22">
        <v>158194</v>
      </c>
      <c r="P325" s="22">
        <v>66327</v>
      </c>
      <c r="Q325" s="22">
        <v>25442</v>
      </c>
      <c r="R325" s="22">
        <v>354488</v>
      </c>
      <c r="S325" s="22">
        <v>12000</v>
      </c>
      <c r="T325" s="22">
        <v>724493</v>
      </c>
      <c r="U325" s="22">
        <v>108042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108042</v>
      </c>
      <c r="AD325" s="22">
        <v>38889</v>
      </c>
      <c r="AE325" s="22">
        <v>14655</v>
      </c>
      <c r="AF325" s="22">
        <v>0</v>
      </c>
      <c r="AG325" s="22">
        <v>31957</v>
      </c>
      <c r="AH325" s="22">
        <v>9883</v>
      </c>
      <c r="AI325" s="22">
        <v>203426</v>
      </c>
      <c r="AJ325" s="22">
        <v>521067</v>
      </c>
      <c r="AK325" s="22">
        <v>0</v>
      </c>
      <c r="AL325" s="22">
        <v>521067</v>
      </c>
    </row>
    <row r="326" spans="1:38" x14ac:dyDescent="0.25">
      <c r="A326" s="22" t="s">
        <v>120</v>
      </c>
      <c r="B326" s="22" t="s">
        <v>706</v>
      </c>
      <c r="C326" s="22" t="s">
        <v>771</v>
      </c>
      <c r="D326" s="22" t="s">
        <v>772</v>
      </c>
      <c r="E326" s="22">
        <v>1292335</v>
      </c>
      <c r="F326" s="22">
        <v>0</v>
      </c>
      <c r="G326" s="22">
        <v>34822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1327157</v>
      </c>
      <c r="N326" s="22">
        <v>0</v>
      </c>
      <c r="O326" s="22">
        <v>43100</v>
      </c>
      <c r="P326" s="22">
        <v>92956</v>
      </c>
      <c r="Q326" s="22">
        <v>2094041</v>
      </c>
      <c r="R326" s="22">
        <v>68016</v>
      </c>
      <c r="S326" s="22">
        <v>54252</v>
      </c>
      <c r="T326" s="22">
        <v>3679522</v>
      </c>
      <c r="U326" s="22">
        <v>1149755</v>
      </c>
      <c r="V326" s="22">
        <v>0</v>
      </c>
      <c r="W326" s="22">
        <v>0</v>
      </c>
      <c r="X326" s="22">
        <v>387</v>
      </c>
      <c r="Y326" s="22">
        <v>0</v>
      </c>
      <c r="Z326" s="22">
        <v>0</v>
      </c>
      <c r="AA326" s="22">
        <v>0</v>
      </c>
      <c r="AB326" s="22">
        <v>0</v>
      </c>
      <c r="AC326" s="22">
        <v>1150142</v>
      </c>
      <c r="AD326" s="22">
        <v>17126</v>
      </c>
      <c r="AE326" s="22">
        <v>15730</v>
      </c>
      <c r="AF326" s="22">
        <v>0</v>
      </c>
      <c r="AG326" s="22">
        <v>14207</v>
      </c>
      <c r="AH326" s="22">
        <v>13563</v>
      </c>
      <c r="AI326" s="22">
        <v>1210768</v>
      </c>
      <c r="AJ326" s="22">
        <v>2468754</v>
      </c>
      <c r="AK326" s="22">
        <v>0</v>
      </c>
      <c r="AL326" s="22">
        <v>2468754</v>
      </c>
    </row>
    <row r="327" spans="1:38" x14ac:dyDescent="0.25">
      <c r="A327" s="22" t="s">
        <v>120</v>
      </c>
      <c r="B327" s="22" t="s">
        <v>706</v>
      </c>
      <c r="C327" s="22" t="s">
        <v>773</v>
      </c>
      <c r="D327" s="22" t="s">
        <v>774</v>
      </c>
      <c r="E327" s="22">
        <v>1095314</v>
      </c>
      <c r="F327" s="22">
        <v>0</v>
      </c>
      <c r="G327" s="22">
        <v>0</v>
      </c>
      <c r="H327" s="22">
        <v>240422</v>
      </c>
      <c r="I327" s="22">
        <v>0</v>
      </c>
      <c r="J327" s="22">
        <v>0</v>
      </c>
      <c r="K327" s="22">
        <v>0</v>
      </c>
      <c r="L327" s="22">
        <v>0</v>
      </c>
      <c r="M327" s="22">
        <v>1335736</v>
      </c>
      <c r="N327" s="22">
        <v>0</v>
      </c>
      <c r="O327" s="22">
        <v>642555</v>
      </c>
      <c r="P327" s="22">
        <v>178315</v>
      </c>
      <c r="Q327" s="22">
        <v>210015</v>
      </c>
      <c r="R327" s="22">
        <v>74448</v>
      </c>
      <c r="S327" s="22">
        <v>27500</v>
      </c>
      <c r="T327" s="22">
        <v>2468569</v>
      </c>
      <c r="U327" s="22">
        <v>510751</v>
      </c>
      <c r="V327" s="22">
        <v>0</v>
      </c>
      <c r="W327" s="22">
        <v>0</v>
      </c>
      <c r="X327" s="22">
        <v>99256</v>
      </c>
      <c r="Y327" s="22">
        <v>0</v>
      </c>
      <c r="Z327" s="22">
        <v>0</v>
      </c>
      <c r="AA327" s="22">
        <v>0</v>
      </c>
      <c r="AB327" s="22">
        <v>0</v>
      </c>
      <c r="AC327" s="22">
        <v>610007</v>
      </c>
      <c r="AD327" s="22">
        <v>137287</v>
      </c>
      <c r="AE327" s="22">
        <v>64362</v>
      </c>
      <c r="AF327" s="22">
        <v>0</v>
      </c>
      <c r="AG327" s="22">
        <v>25182</v>
      </c>
      <c r="AH327" s="22">
        <v>19800</v>
      </c>
      <c r="AI327" s="22">
        <v>856638</v>
      </c>
      <c r="AJ327" s="22">
        <v>1611931</v>
      </c>
      <c r="AK327" s="22">
        <v>0</v>
      </c>
      <c r="AL327" s="22">
        <v>1611931</v>
      </c>
    </row>
    <row r="328" spans="1:38" x14ac:dyDescent="0.25">
      <c r="A328" s="22" t="s">
        <v>120</v>
      </c>
      <c r="B328" s="22" t="s">
        <v>706</v>
      </c>
      <c r="C328" s="22" t="s">
        <v>775</v>
      </c>
      <c r="D328" s="22" t="s">
        <v>776</v>
      </c>
      <c r="E328" s="22">
        <v>534515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534515</v>
      </c>
      <c r="N328" s="22">
        <v>0</v>
      </c>
      <c r="O328" s="22">
        <v>857145</v>
      </c>
      <c r="P328" s="22">
        <v>200308</v>
      </c>
      <c r="Q328" s="22">
        <v>253330</v>
      </c>
      <c r="R328" s="22">
        <v>72020</v>
      </c>
      <c r="S328" s="22">
        <v>141586</v>
      </c>
      <c r="T328" s="22">
        <v>2058904</v>
      </c>
      <c r="U328" s="22">
        <v>310515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310515</v>
      </c>
      <c r="AD328" s="22">
        <v>346078</v>
      </c>
      <c r="AE328" s="22">
        <v>91999</v>
      </c>
      <c r="AF328" s="22">
        <v>0</v>
      </c>
      <c r="AG328" s="22">
        <v>41016</v>
      </c>
      <c r="AH328" s="22">
        <v>41955</v>
      </c>
      <c r="AI328" s="22">
        <v>831563</v>
      </c>
      <c r="AJ328" s="22">
        <v>1227341</v>
      </c>
      <c r="AK328" s="22">
        <v>0</v>
      </c>
      <c r="AL328" s="22">
        <v>1227341</v>
      </c>
    </row>
    <row r="329" spans="1:38" x14ac:dyDescent="0.25">
      <c r="A329" s="22" t="s">
        <v>120</v>
      </c>
      <c r="B329" s="22" t="s">
        <v>706</v>
      </c>
      <c r="C329" s="22" t="s">
        <v>777</v>
      </c>
      <c r="D329" s="22" t="s">
        <v>778</v>
      </c>
      <c r="E329" s="22">
        <v>596871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596871</v>
      </c>
      <c r="N329" s="22">
        <v>0</v>
      </c>
      <c r="O329" s="22">
        <v>8500</v>
      </c>
      <c r="P329" s="22">
        <v>0</v>
      </c>
      <c r="Q329" s="22">
        <v>1025380</v>
      </c>
      <c r="R329" s="22">
        <v>27150</v>
      </c>
      <c r="S329" s="22">
        <v>66711</v>
      </c>
      <c r="T329" s="22">
        <v>1724612</v>
      </c>
      <c r="U329" s="22">
        <v>500345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500345</v>
      </c>
      <c r="AD329" s="22">
        <v>3570</v>
      </c>
      <c r="AE329" s="22">
        <v>0</v>
      </c>
      <c r="AF329" s="22">
        <v>0</v>
      </c>
      <c r="AG329" s="22">
        <v>12499</v>
      </c>
      <c r="AH329" s="22">
        <v>15830</v>
      </c>
      <c r="AI329" s="22">
        <v>532244</v>
      </c>
      <c r="AJ329" s="22">
        <v>1192368</v>
      </c>
      <c r="AK329" s="22">
        <v>0</v>
      </c>
      <c r="AL329" s="22">
        <v>1192368</v>
      </c>
    </row>
    <row r="330" spans="1:38" x14ac:dyDescent="0.25">
      <c r="A330" s="22" t="s">
        <v>120</v>
      </c>
      <c r="B330" s="22" t="s">
        <v>706</v>
      </c>
      <c r="C330" s="22" t="s">
        <v>779</v>
      </c>
      <c r="D330" s="22" t="s">
        <v>780</v>
      </c>
      <c r="E330" s="22">
        <v>360592</v>
      </c>
      <c r="F330" s="22">
        <v>0</v>
      </c>
      <c r="G330" s="22">
        <v>0</v>
      </c>
      <c r="H330" s="22">
        <v>0</v>
      </c>
      <c r="I330" s="22">
        <v>73957</v>
      </c>
      <c r="J330" s="22">
        <v>0</v>
      </c>
      <c r="K330" s="22">
        <v>0</v>
      </c>
      <c r="L330" s="22">
        <v>0</v>
      </c>
      <c r="M330" s="22">
        <v>434549</v>
      </c>
      <c r="N330" s="22">
        <v>0</v>
      </c>
      <c r="O330" s="22">
        <v>62403</v>
      </c>
      <c r="P330" s="22">
        <v>244462</v>
      </c>
      <c r="Q330" s="22">
        <v>616721</v>
      </c>
      <c r="R330" s="22">
        <v>16336</v>
      </c>
      <c r="S330" s="22">
        <v>0</v>
      </c>
      <c r="T330" s="22">
        <v>1374471</v>
      </c>
      <c r="U330" s="22">
        <v>100481</v>
      </c>
      <c r="V330" s="22">
        <v>0</v>
      </c>
      <c r="W330" s="22">
        <v>0</v>
      </c>
      <c r="X330" s="22">
        <v>0</v>
      </c>
      <c r="Y330" s="22">
        <v>10850</v>
      </c>
      <c r="Z330" s="22">
        <v>0</v>
      </c>
      <c r="AA330" s="22">
        <v>0</v>
      </c>
      <c r="AB330" s="22">
        <v>0</v>
      </c>
      <c r="AC330" s="22">
        <v>111331</v>
      </c>
      <c r="AD330" s="22">
        <v>36367</v>
      </c>
      <c r="AE330" s="22">
        <v>39677</v>
      </c>
      <c r="AF330" s="22">
        <v>0</v>
      </c>
      <c r="AG330" s="22">
        <v>12605</v>
      </c>
      <c r="AH330" s="22">
        <v>0</v>
      </c>
      <c r="AI330" s="22">
        <v>199980</v>
      </c>
      <c r="AJ330" s="22">
        <v>1174491</v>
      </c>
      <c r="AK330" s="22">
        <v>136142</v>
      </c>
      <c r="AL330" s="22">
        <v>1038349</v>
      </c>
    </row>
    <row r="331" spans="1:38" x14ac:dyDescent="0.25">
      <c r="A331" s="22" t="s">
        <v>120</v>
      </c>
      <c r="B331" s="22" t="s">
        <v>706</v>
      </c>
      <c r="C331" s="22" t="s">
        <v>781</v>
      </c>
      <c r="D331" s="22" t="s">
        <v>782</v>
      </c>
      <c r="E331" s="22">
        <v>1136500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1136500</v>
      </c>
      <c r="N331" s="22">
        <v>0</v>
      </c>
      <c r="O331" s="22">
        <v>0</v>
      </c>
      <c r="P331" s="22">
        <v>0</v>
      </c>
      <c r="Q331" s="22">
        <v>861810</v>
      </c>
      <c r="R331" s="22">
        <v>0</v>
      </c>
      <c r="S331" s="22">
        <v>0</v>
      </c>
      <c r="T331" s="22">
        <v>1998310</v>
      </c>
      <c r="U331" s="22">
        <v>1136500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1136500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1136500</v>
      </c>
      <c r="AJ331" s="22">
        <v>861810</v>
      </c>
      <c r="AK331" s="22">
        <v>0</v>
      </c>
      <c r="AL331" s="22">
        <v>861810</v>
      </c>
    </row>
    <row r="332" spans="1:38" x14ac:dyDescent="0.25">
      <c r="A332" s="22" t="s">
        <v>120</v>
      </c>
      <c r="B332" s="22" t="s">
        <v>706</v>
      </c>
      <c r="C332" s="22" t="s">
        <v>783</v>
      </c>
      <c r="D332" s="22" t="s">
        <v>784</v>
      </c>
      <c r="E332" s="22">
        <v>300452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300452</v>
      </c>
      <c r="N332" s="22">
        <v>0</v>
      </c>
      <c r="O332" s="22">
        <v>10701</v>
      </c>
      <c r="P332" s="22">
        <v>17805</v>
      </c>
      <c r="Q332" s="22">
        <v>173252</v>
      </c>
      <c r="R332" s="22">
        <v>65161</v>
      </c>
      <c r="S332" s="22">
        <v>0</v>
      </c>
      <c r="T332" s="22">
        <v>567371</v>
      </c>
      <c r="U332" s="22">
        <v>37222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37222</v>
      </c>
      <c r="AD332" s="22">
        <v>2849</v>
      </c>
      <c r="AE332" s="22">
        <v>7551</v>
      </c>
      <c r="AF332" s="22">
        <v>0</v>
      </c>
      <c r="AG332" s="22">
        <v>26857</v>
      </c>
      <c r="AH332" s="22">
        <v>0</v>
      </c>
      <c r="AI332" s="22">
        <v>74479</v>
      </c>
      <c r="AJ332" s="22">
        <v>492892</v>
      </c>
      <c r="AK332" s="22">
        <v>0</v>
      </c>
      <c r="AL332" s="22">
        <v>492892</v>
      </c>
    </row>
    <row r="333" spans="1:38" x14ac:dyDescent="0.25">
      <c r="A333" s="22" t="s">
        <v>120</v>
      </c>
      <c r="B333" s="22" t="s">
        <v>706</v>
      </c>
      <c r="C333" s="22" t="s">
        <v>785</v>
      </c>
      <c r="D333" s="22" t="s">
        <v>786</v>
      </c>
      <c r="E333" s="22">
        <v>447366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447366</v>
      </c>
      <c r="N333" s="22">
        <v>0</v>
      </c>
      <c r="O333" s="22">
        <v>0</v>
      </c>
      <c r="P333" s="22">
        <v>0</v>
      </c>
      <c r="Q333" s="22">
        <v>172100</v>
      </c>
      <c r="R333" s="22">
        <v>0</v>
      </c>
      <c r="S333" s="22">
        <v>0</v>
      </c>
      <c r="T333" s="22">
        <v>619466</v>
      </c>
      <c r="U333" s="22">
        <v>102400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102400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102400</v>
      </c>
      <c r="AJ333" s="22">
        <v>517066</v>
      </c>
      <c r="AK333" s="22">
        <v>0</v>
      </c>
      <c r="AL333" s="22">
        <v>517066</v>
      </c>
    </row>
    <row r="334" spans="1:38" x14ac:dyDescent="0.25">
      <c r="A334" s="22" t="s">
        <v>120</v>
      </c>
      <c r="B334" s="22" t="s">
        <v>706</v>
      </c>
      <c r="C334" s="22" t="s">
        <v>787</v>
      </c>
      <c r="D334" s="22" t="s">
        <v>788</v>
      </c>
      <c r="E334" s="22">
        <v>188936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188936</v>
      </c>
      <c r="N334" s="22">
        <v>0</v>
      </c>
      <c r="O334" s="22">
        <v>63233</v>
      </c>
      <c r="P334" s="22">
        <v>7413</v>
      </c>
      <c r="Q334" s="22">
        <v>904200</v>
      </c>
      <c r="R334" s="22">
        <v>0</v>
      </c>
      <c r="S334" s="22">
        <v>0</v>
      </c>
      <c r="T334" s="22">
        <v>1163782</v>
      </c>
      <c r="U334" s="22">
        <v>26820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26820</v>
      </c>
      <c r="AD334" s="22">
        <v>63233</v>
      </c>
      <c r="AE334" s="22">
        <v>3706</v>
      </c>
      <c r="AF334" s="22">
        <v>0</v>
      </c>
      <c r="AG334" s="22">
        <v>0</v>
      </c>
      <c r="AH334" s="22">
        <v>0</v>
      </c>
      <c r="AI334" s="22">
        <v>93759</v>
      </c>
      <c r="AJ334" s="22">
        <v>1070023</v>
      </c>
      <c r="AK334" s="22">
        <v>0</v>
      </c>
      <c r="AL334" s="22">
        <v>1070023</v>
      </c>
    </row>
    <row r="335" spans="1:38" x14ac:dyDescent="0.25">
      <c r="A335" s="22" t="s">
        <v>120</v>
      </c>
      <c r="B335" s="22" t="s">
        <v>706</v>
      </c>
      <c r="C335" s="22" t="s">
        <v>789</v>
      </c>
      <c r="D335" s="22" t="s">
        <v>790</v>
      </c>
      <c r="E335" s="22">
        <v>1640412</v>
      </c>
      <c r="F335" s="22">
        <v>0</v>
      </c>
      <c r="G335" s="22">
        <v>108584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1748996</v>
      </c>
      <c r="N335" s="22">
        <v>0</v>
      </c>
      <c r="O335" s="22">
        <v>53760</v>
      </c>
      <c r="P335" s="22">
        <v>41169</v>
      </c>
      <c r="Q335" s="22">
        <v>396025</v>
      </c>
      <c r="R335" s="22">
        <v>0</v>
      </c>
      <c r="S335" s="22">
        <v>5000</v>
      </c>
      <c r="T335" s="22">
        <v>2244950</v>
      </c>
      <c r="U335" s="22">
        <v>1640412</v>
      </c>
      <c r="V335" s="22">
        <v>0</v>
      </c>
      <c r="W335" s="22">
        <v>2896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1643308</v>
      </c>
      <c r="AD335" s="22">
        <v>16730</v>
      </c>
      <c r="AE335" s="22">
        <v>19674</v>
      </c>
      <c r="AF335" s="22">
        <v>0</v>
      </c>
      <c r="AG335" s="22">
        <v>0</v>
      </c>
      <c r="AH335" s="22">
        <v>2500</v>
      </c>
      <c r="AI335" s="22">
        <v>1682212</v>
      </c>
      <c r="AJ335" s="22">
        <v>562738</v>
      </c>
      <c r="AK335" s="22">
        <v>0</v>
      </c>
      <c r="AL335" s="22">
        <v>562738</v>
      </c>
    </row>
    <row r="336" spans="1:38" x14ac:dyDescent="0.25">
      <c r="A336" s="22" t="s">
        <v>120</v>
      </c>
      <c r="B336" s="22" t="s">
        <v>706</v>
      </c>
      <c r="C336" s="22" t="s">
        <v>791</v>
      </c>
      <c r="D336" s="22" t="s">
        <v>792</v>
      </c>
      <c r="E336" s="22">
        <v>509236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509236</v>
      </c>
      <c r="N336" s="22">
        <v>0</v>
      </c>
      <c r="O336" s="22">
        <v>3000</v>
      </c>
      <c r="P336" s="22">
        <v>1790</v>
      </c>
      <c r="Q336" s="22">
        <v>334641</v>
      </c>
      <c r="R336" s="22">
        <v>0</v>
      </c>
      <c r="S336" s="22">
        <v>0</v>
      </c>
      <c r="T336" s="22">
        <v>848667</v>
      </c>
      <c r="U336" s="22">
        <v>180092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180092</v>
      </c>
      <c r="AD336" s="22">
        <v>600</v>
      </c>
      <c r="AE336" s="22">
        <v>1688</v>
      </c>
      <c r="AF336" s="22">
        <v>0</v>
      </c>
      <c r="AG336" s="22">
        <v>0</v>
      </c>
      <c r="AH336" s="22">
        <v>0</v>
      </c>
      <c r="AI336" s="22">
        <v>182380</v>
      </c>
      <c r="AJ336" s="22">
        <v>666287</v>
      </c>
      <c r="AK336" s="22">
        <v>0</v>
      </c>
      <c r="AL336" s="22">
        <v>666287</v>
      </c>
    </row>
    <row r="337" spans="1:38" x14ac:dyDescent="0.25">
      <c r="A337" s="22" t="s">
        <v>120</v>
      </c>
      <c r="B337" s="22" t="s">
        <v>706</v>
      </c>
      <c r="C337" s="22" t="s">
        <v>793</v>
      </c>
      <c r="D337" s="22" t="s">
        <v>794</v>
      </c>
      <c r="E337" s="22">
        <v>1030750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1030750</v>
      </c>
      <c r="N337" s="22">
        <v>0</v>
      </c>
      <c r="O337" s="22">
        <v>33663</v>
      </c>
      <c r="P337" s="22">
        <v>8127</v>
      </c>
      <c r="Q337" s="22">
        <v>517004</v>
      </c>
      <c r="R337" s="22">
        <v>0</v>
      </c>
      <c r="S337" s="22">
        <v>0</v>
      </c>
      <c r="T337" s="22">
        <v>1589544</v>
      </c>
      <c r="U337" s="22">
        <v>864758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864758</v>
      </c>
      <c r="AD337" s="22">
        <v>25583</v>
      </c>
      <c r="AE337" s="22">
        <v>6544</v>
      </c>
      <c r="AF337" s="22">
        <v>0</v>
      </c>
      <c r="AG337" s="22">
        <v>0</v>
      </c>
      <c r="AH337" s="22">
        <v>0</v>
      </c>
      <c r="AI337" s="22">
        <v>896885</v>
      </c>
      <c r="AJ337" s="22">
        <v>692659</v>
      </c>
      <c r="AK337" s="22">
        <v>43429</v>
      </c>
      <c r="AL337" s="22">
        <v>649230</v>
      </c>
    </row>
    <row r="338" spans="1:38" x14ac:dyDescent="0.25">
      <c r="A338" s="22" t="s">
        <v>120</v>
      </c>
      <c r="B338" s="22" t="s">
        <v>706</v>
      </c>
      <c r="C338" s="22" t="s">
        <v>795</v>
      </c>
      <c r="D338" s="22" t="s">
        <v>796</v>
      </c>
      <c r="E338" s="22">
        <v>147267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147267</v>
      </c>
      <c r="N338" s="22">
        <v>0</v>
      </c>
      <c r="O338" s="22">
        <v>0</v>
      </c>
      <c r="P338" s="22">
        <v>2105</v>
      </c>
      <c r="Q338" s="22">
        <v>625351</v>
      </c>
      <c r="R338" s="22">
        <v>19756</v>
      </c>
      <c r="S338" s="22">
        <v>0</v>
      </c>
      <c r="T338" s="22">
        <v>794479</v>
      </c>
      <c r="U338" s="22">
        <v>144430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144430</v>
      </c>
      <c r="AD338" s="22">
        <v>0</v>
      </c>
      <c r="AE338" s="22">
        <v>1895</v>
      </c>
      <c r="AF338" s="22">
        <v>0</v>
      </c>
      <c r="AG338" s="22">
        <v>2856</v>
      </c>
      <c r="AH338" s="22">
        <v>0</v>
      </c>
      <c r="AI338" s="22">
        <v>149181</v>
      </c>
      <c r="AJ338" s="22">
        <v>645298</v>
      </c>
      <c r="AK338" s="22">
        <v>0</v>
      </c>
      <c r="AL338" s="22">
        <v>645298</v>
      </c>
    </row>
    <row r="339" spans="1:38" x14ac:dyDescent="0.25">
      <c r="A339" s="22" t="s">
        <v>120</v>
      </c>
      <c r="B339" s="22" t="s">
        <v>706</v>
      </c>
      <c r="C339" s="22" t="s">
        <v>797</v>
      </c>
      <c r="D339" s="22" t="s">
        <v>798</v>
      </c>
      <c r="E339" s="22">
        <v>129788</v>
      </c>
      <c r="F339" s="22">
        <v>0</v>
      </c>
      <c r="G339" s="22">
        <v>55157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184945</v>
      </c>
      <c r="N339" s="22">
        <v>0</v>
      </c>
      <c r="O339" s="22">
        <v>1500</v>
      </c>
      <c r="P339" s="22">
        <v>28928</v>
      </c>
      <c r="Q339" s="22">
        <v>158611</v>
      </c>
      <c r="R339" s="22">
        <v>0</v>
      </c>
      <c r="S339" s="22">
        <v>0</v>
      </c>
      <c r="T339" s="22">
        <v>373984</v>
      </c>
      <c r="U339" s="22">
        <v>108162</v>
      </c>
      <c r="V339" s="22">
        <v>0</v>
      </c>
      <c r="W339" s="22">
        <v>32482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140644</v>
      </c>
      <c r="AD339" s="22">
        <v>1290</v>
      </c>
      <c r="AE339" s="22">
        <v>13142</v>
      </c>
      <c r="AF339" s="22">
        <v>0</v>
      </c>
      <c r="AG339" s="22">
        <v>0</v>
      </c>
      <c r="AH339" s="22">
        <v>0</v>
      </c>
      <c r="AI339" s="22">
        <v>155076</v>
      </c>
      <c r="AJ339" s="22">
        <v>218908</v>
      </c>
      <c r="AK339" s="22">
        <v>0</v>
      </c>
      <c r="AL339" s="22">
        <v>218908</v>
      </c>
    </row>
    <row r="340" spans="1:38" x14ac:dyDescent="0.25">
      <c r="A340" s="22" t="s">
        <v>120</v>
      </c>
      <c r="B340" s="22" t="s">
        <v>706</v>
      </c>
      <c r="C340" s="22" t="s">
        <v>799</v>
      </c>
      <c r="D340" s="22" t="s">
        <v>800</v>
      </c>
      <c r="E340" s="22">
        <v>63710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63710</v>
      </c>
      <c r="N340" s="22">
        <v>0</v>
      </c>
      <c r="O340" s="22">
        <v>28569</v>
      </c>
      <c r="P340" s="22">
        <v>1372</v>
      </c>
      <c r="Q340" s="22">
        <v>0</v>
      </c>
      <c r="R340" s="22">
        <v>0</v>
      </c>
      <c r="S340" s="22">
        <v>0</v>
      </c>
      <c r="T340" s="22">
        <v>93651</v>
      </c>
      <c r="U340" s="22">
        <v>34403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34403</v>
      </c>
      <c r="AD340" s="22">
        <v>14856</v>
      </c>
      <c r="AE340" s="22">
        <v>1097</v>
      </c>
      <c r="AF340" s="22">
        <v>0</v>
      </c>
      <c r="AG340" s="22">
        <v>0</v>
      </c>
      <c r="AH340" s="22">
        <v>0</v>
      </c>
      <c r="AI340" s="22">
        <v>50356</v>
      </c>
      <c r="AJ340" s="22">
        <v>43295</v>
      </c>
      <c r="AK340" s="22"/>
      <c r="AL340" s="22">
        <v>43295</v>
      </c>
    </row>
    <row r="341" spans="1:38" x14ac:dyDescent="0.25">
      <c r="A341" s="22" t="s">
        <v>120</v>
      </c>
      <c r="B341" s="22" t="s">
        <v>706</v>
      </c>
      <c r="C341" s="22" t="s">
        <v>801</v>
      </c>
      <c r="D341" s="22" t="s">
        <v>802</v>
      </c>
      <c r="E341" s="22">
        <v>1553923</v>
      </c>
      <c r="F341" s="22">
        <v>0</v>
      </c>
      <c r="G341" s="22">
        <v>382198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1936121</v>
      </c>
      <c r="N341" s="22">
        <v>0</v>
      </c>
      <c r="O341" s="22">
        <v>142670</v>
      </c>
      <c r="P341" s="22">
        <v>32087</v>
      </c>
      <c r="Q341" s="22">
        <v>1030271</v>
      </c>
      <c r="R341" s="22">
        <v>34876</v>
      </c>
      <c r="S341" s="22">
        <v>0</v>
      </c>
      <c r="T341" s="22">
        <v>3176025</v>
      </c>
      <c r="U341" s="22">
        <v>1358491</v>
      </c>
      <c r="V341" s="22">
        <v>0</v>
      </c>
      <c r="W341" s="22">
        <v>120654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1479145</v>
      </c>
      <c r="AD341" s="22">
        <v>18547</v>
      </c>
      <c r="AE341" s="22">
        <v>17770</v>
      </c>
      <c r="AF341" s="22">
        <v>0</v>
      </c>
      <c r="AG341" s="22">
        <v>13401</v>
      </c>
      <c r="AH341" s="22">
        <v>0</v>
      </c>
      <c r="AI341" s="22">
        <v>1528863</v>
      </c>
      <c r="AJ341" s="22">
        <v>1647162</v>
      </c>
      <c r="AK341" s="22">
        <v>0</v>
      </c>
      <c r="AL341" s="22">
        <v>1647162</v>
      </c>
    </row>
    <row r="342" spans="1:38" x14ac:dyDescent="0.25">
      <c r="A342" s="22" t="s">
        <v>120</v>
      </c>
      <c r="B342" s="22" t="s">
        <v>706</v>
      </c>
      <c r="C342" s="22" t="s">
        <v>803</v>
      </c>
      <c r="D342" s="22" t="s">
        <v>804</v>
      </c>
      <c r="E342" s="22">
        <v>460000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460000</v>
      </c>
      <c r="N342" s="22">
        <v>0</v>
      </c>
      <c r="O342" s="22">
        <v>0</v>
      </c>
      <c r="P342" s="22">
        <v>78539</v>
      </c>
      <c r="Q342" s="22">
        <v>162000</v>
      </c>
      <c r="R342" s="22">
        <v>0</v>
      </c>
      <c r="S342" s="22">
        <v>5157</v>
      </c>
      <c r="T342" s="22">
        <v>705696</v>
      </c>
      <c r="U342" s="22">
        <v>34500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34500</v>
      </c>
      <c r="AD342" s="22">
        <v>0</v>
      </c>
      <c r="AE342" s="22">
        <v>10535</v>
      </c>
      <c r="AF342" s="22">
        <v>0</v>
      </c>
      <c r="AG342" s="22">
        <v>0</v>
      </c>
      <c r="AH342" s="22">
        <v>1806</v>
      </c>
      <c r="AI342" s="22">
        <v>46841</v>
      </c>
      <c r="AJ342" s="22">
        <v>658855</v>
      </c>
      <c r="AK342" s="22">
        <v>71860</v>
      </c>
      <c r="AL342" s="22">
        <v>586995</v>
      </c>
    </row>
    <row r="343" spans="1:38" x14ac:dyDescent="0.25">
      <c r="A343" s="22" t="s">
        <v>120</v>
      </c>
      <c r="B343" s="22" t="s">
        <v>706</v>
      </c>
      <c r="C343" s="22" t="s">
        <v>805</v>
      </c>
      <c r="D343" s="22" t="s">
        <v>806</v>
      </c>
      <c r="E343" s="22">
        <v>143866</v>
      </c>
      <c r="F343" s="22">
        <v>0</v>
      </c>
      <c r="G343" s="22">
        <v>3188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147054</v>
      </c>
      <c r="N343" s="22">
        <v>0</v>
      </c>
      <c r="O343" s="22">
        <v>158479</v>
      </c>
      <c r="P343" s="22">
        <v>88663</v>
      </c>
      <c r="Q343" s="22">
        <v>0</v>
      </c>
      <c r="R343" s="22">
        <v>86352</v>
      </c>
      <c r="S343" s="22">
        <v>8975</v>
      </c>
      <c r="T343" s="22">
        <v>489523</v>
      </c>
      <c r="U343" s="22">
        <v>110038</v>
      </c>
      <c r="V343" s="22">
        <v>0</v>
      </c>
      <c r="W343" s="22">
        <v>213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110251</v>
      </c>
      <c r="AD343" s="22">
        <v>19303</v>
      </c>
      <c r="AE343" s="22">
        <v>8978</v>
      </c>
      <c r="AF343" s="22">
        <v>0</v>
      </c>
      <c r="AG343" s="22">
        <v>20768</v>
      </c>
      <c r="AH343" s="22">
        <v>8975</v>
      </c>
      <c r="AI343" s="22">
        <v>168275</v>
      </c>
      <c r="AJ343" s="22">
        <v>321248</v>
      </c>
      <c r="AK343" s="22">
        <v>0</v>
      </c>
      <c r="AL343" s="22">
        <v>321248</v>
      </c>
    </row>
    <row r="344" spans="1:38" x14ac:dyDescent="0.25">
      <c r="A344" s="22" t="s">
        <v>120</v>
      </c>
      <c r="B344" s="22" t="s">
        <v>706</v>
      </c>
      <c r="C344" s="22" t="s">
        <v>807</v>
      </c>
      <c r="D344" s="22" t="s">
        <v>808</v>
      </c>
      <c r="E344" s="22">
        <v>147002</v>
      </c>
      <c r="F344" s="22">
        <v>0</v>
      </c>
      <c r="G344" s="22">
        <v>0</v>
      </c>
      <c r="H344" s="22">
        <v>0</v>
      </c>
      <c r="I344" s="22">
        <v>172185</v>
      </c>
      <c r="J344" s="22">
        <v>0</v>
      </c>
      <c r="K344" s="22">
        <v>0</v>
      </c>
      <c r="L344" s="22">
        <v>0</v>
      </c>
      <c r="M344" s="22">
        <v>319187</v>
      </c>
      <c r="N344" s="22">
        <v>0</v>
      </c>
      <c r="O344" s="22">
        <v>35018</v>
      </c>
      <c r="P344" s="22">
        <v>18520</v>
      </c>
      <c r="Q344" s="22">
        <v>272416</v>
      </c>
      <c r="R344" s="22">
        <v>52553</v>
      </c>
      <c r="S344" s="22">
        <v>4000</v>
      </c>
      <c r="T344" s="22">
        <v>701694</v>
      </c>
      <c r="U344" s="22">
        <v>32023</v>
      </c>
      <c r="V344" s="22">
        <v>0</v>
      </c>
      <c r="W344" s="22">
        <v>0</v>
      </c>
      <c r="X344" s="22">
        <v>0</v>
      </c>
      <c r="Y344" s="22">
        <v>29303</v>
      </c>
      <c r="Z344" s="22">
        <v>0</v>
      </c>
      <c r="AA344" s="22">
        <v>0</v>
      </c>
      <c r="AB344" s="22">
        <v>0</v>
      </c>
      <c r="AC344" s="22">
        <v>61326</v>
      </c>
      <c r="AD344" s="22">
        <v>20108</v>
      </c>
      <c r="AE344" s="22">
        <v>6875</v>
      </c>
      <c r="AF344" s="22">
        <v>0</v>
      </c>
      <c r="AG344" s="22">
        <v>19741</v>
      </c>
      <c r="AH344" s="22">
        <v>3600</v>
      </c>
      <c r="AI344" s="22">
        <v>111650</v>
      </c>
      <c r="AJ344" s="22">
        <v>590044</v>
      </c>
      <c r="AK344" s="22">
        <v>0</v>
      </c>
      <c r="AL344" s="22">
        <v>590044</v>
      </c>
    </row>
    <row r="345" spans="1:38" x14ac:dyDescent="0.25">
      <c r="A345" s="22" t="s">
        <v>120</v>
      </c>
      <c r="B345" s="22" t="s">
        <v>809</v>
      </c>
      <c r="C345" s="22" t="s">
        <v>810</v>
      </c>
      <c r="D345" s="22" t="s">
        <v>811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523490</v>
      </c>
      <c r="O345" s="22">
        <v>0</v>
      </c>
      <c r="P345" s="22">
        <v>40000</v>
      </c>
      <c r="Q345" s="22">
        <v>0</v>
      </c>
      <c r="R345" s="22">
        <v>0</v>
      </c>
      <c r="S345" s="22">
        <v>0</v>
      </c>
      <c r="T345" s="22">
        <v>563490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563490</v>
      </c>
      <c r="AK345" s="22">
        <v>0</v>
      </c>
      <c r="AL345" s="22">
        <v>563490</v>
      </c>
    </row>
    <row r="346" spans="1:38" x14ac:dyDescent="0.25">
      <c r="A346" s="22" t="s">
        <v>120</v>
      </c>
      <c r="B346" s="22" t="s">
        <v>809</v>
      </c>
      <c r="C346" s="22" t="s">
        <v>812</v>
      </c>
      <c r="D346" s="22" t="s">
        <v>813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1733482</v>
      </c>
      <c r="P346" s="22">
        <v>0</v>
      </c>
      <c r="Q346" s="22">
        <v>0</v>
      </c>
      <c r="R346" s="22">
        <v>298095</v>
      </c>
      <c r="S346" s="22">
        <v>595248</v>
      </c>
      <c r="T346" s="22">
        <v>2626825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702070</v>
      </c>
      <c r="AE346" s="22">
        <v>0</v>
      </c>
      <c r="AF346" s="22">
        <v>0</v>
      </c>
      <c r="AG346" s="22">
        <v>11924</v>
      </c>
      <c r="AH346" s="22">
        <v>595248</v>
      </c>
      <c r="AI346" s="22">
        <v>1309242</v>
      </c>
      <c r="AJ346" s="22">
        <v>1317583</v>
      </c>
      <c r="AK346" s="22">
        <v>0</v>
      </c>
      <c r="AL346" s="22">
        <v>1317583</v>
      </c>
    </row>
    <row r="347" spans="1:38" x14ac:dyDescent="0.25">
      <c r="A347" s="22" t="s">
        <v>120</v>
      </c>
      <c r="B347" s="22" t="s">
        <v>809</v>
      </c>
      <c r="C347" s="22" t="s">
        <v>814</v>
      </c>
      <c r="D347" s="22" t="s">
        <v>815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</row>
    <row r="348" spans="1:38" x14ac:dyDescent="0.25">
      <c r="A348" s="22" t="s">
        <v>120</v>
      </c>
      <c r="B348" s="22" t="s">
        <v>809</v>
      </c>
      <c r="C348" s="22" t="s">
        <v>816</v>
      </c>
      <c r="D348" s="22" t="s">
        <v>817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</row>
    <row r="349" spans="1:38" x14ac:dyDescent="0.25">
      <c r="A349" s="22" t="s">
        <v>120</v>
      </c>
      <c r="B349" s="22" t="s">
        <v>809</v>
      </c>
      <c r="C349" s="22" t="s">
        <v>818</v>
      </c>
      <c r="D349" s="22" t="s">
        <v>819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</row>
    <row r="350" spans="1:38" x14ac:dyDescent="0.25">
      <c r="A350" s="22" t="s">
        <v>120</v>
      </c>
      <c r="B350" s="22" t="s">
        <v>809</v>
      </c>
      <c r="C350" s="22" t="s">
        <v>820</v>
      </c>
      <c r="D350" s="22" t="s">
        <v>821</v>
      </c>
      <c r="E350" s="22">
        <v>47797</v>
      </c>
      <c r="F350" s="22">
        <v>0</v>
      </c>
      <c r="G350" s="22">
        <v>370894</v>
      </c>
      <c r="H350" s="22">
        <v>0</v>
      </c>
      <c r="I350" s="22">
        <v>0</v>
      </c>
      <c r="J350" s="22">
        <v>0</v>
      </c>
      <c r="K350" s="22">
        <v>22661</v>
      </c>
      <c r="L350" s="22">
        <v>20139</v>
      </c>
      <c r="M350" s="22">
        <v>461491</v>
      </c>
      <c r="N350" s="22">
        <v>0</v>
      </c>
      <c r="O350" s="22">
        <v>48946</v>
      </c>
      <c r="P350" s="22">
        <v>576135</v>
      </c>
      <c r="Q350" s="22">
        <v>0</v>
      </c>
      <c r="R350" s="22">
        <v>0</v>
      </c>
      <c r="S350" s="22">
        <v>914660</v>
      </c>
      <c r="T350" s="22">
        <v>2001232</v>
      </c>
      <c r="U350" s="22">
        <v>16746</v>
      </c>
      <c r="V350" s="22">
        <v>0</v>
      </c>
      <c r="W350" s="22">
        <v>0</v>
      </c>
      <c r="X350" s="22">
        <v>82414</v>
      </c>
      <c r="Y350" s="22">
        <v>0</v>
      </c>
      <c r="Z350" s="22">
        <v>0</v>
      </c>
      <c r="AA350" s="22">
        <v>6798</v>
      </c>
      <c r="AB350" s="22">
        <v>4800</v>
      </c>
      <c r="AC350" s="22">
        <v>110758</v>
      </c>
      <c r="AD350" s="22">
        <v>17131</v>
      </c>
      <c r="AE350" s="22">
        <v>316467</v>
      </c>
      <c r="AF350" s="22">
        <v>0</v>
      </c>
      <c r="AG350" s="22">
        <v>0</v>
      </c>
      <c r="AH350" s="22">
        <v>395300</v>
      </c>
      <c r="AI350" s="22">
        <v>839656</v>
      </c>
      <c r="AJ350" s="22">
        <v>1161576</v>
      </c>
      <c r="AK350" s="22">
        <v>898781</v>
      </c>
      <c r="AL350" s="22">
        <v>262795</v>
      </c>
    </row>
    <row r="351" spans="1:38" x14ac:dyDescent="0.25">
      <c r="A351" s="22" t="s">
        <v>120</v>
      </c>
      <c r="B351" s="22" t="s">
        <v>822</v>
      </c>
      <c r="C351" s="22" t="s">
        <v>823</v>
      </c>
      <c r="D351" s="22" t="s">
        <v>824</v>
      </c>
      <c r="E351" s="22">
        <v>148185612</v>
      </c>
      <c r="F351" s="22">
        <v>0</v>
      </c>
      <c r="G351" s="22">
        <v>415619</v>
      </c>
      <c r="H351" s="22">
        <v>5902</v>
      </c>
      <c r="I351" s="22">
        <v>0</v>
      </c>
      <c r="J351" s="22">
        <v>0</v>
      </c>
      <c r="K351" s="22">
        <v>0</v>
      </c>
      <c r="L351" s="22">
        <v>0</v>
      </c>
      <c r="M351" s="22">
        <v>148607133</v>
      </c>
      <c r="N351" s="22">
        <v>0</v>
      </c>
      <c r="O351" s="22">
        <v>12246425</v>
      </c>
      <c r="P351" s="22">
        <v>24662595</v>
      </c>
      <c r="Q351" s="22">
        <v>1036729</v>
      </c>
      <c r="R351" s="22">
        <v>0</v>
      </c>
      <c r="S351" s="22">
        <v>11919876</v>
      </c>
      <c r="T351" s="22">
        <v>198472758</v>
      </c>
      <c r="U351" s="22">
        <v>28704401</v>
      </c>
      <c r="V351" s="22">
        <v>0</v>
      </c>
      <c r="W351" s="22">
        <v>347064</v>
      </c>
      <c r="X351" s="22">
        <v>5902</v>
      </c>
      <c r="Y351" s="22">
        <v>0</v>
      </c>
      <c r="Z351" s="22">
        <v>0</v>
      </c>
      <c r="AA351" s="22">
        <v>0</v>
      </c>
      <c r="AB351" s="22">
        <v>0</v>
      </c>
      <c r="AC351" s="22">
        <v>29057367</v>
      </c>
      <c r="AD351" s="22">
        <v>3989426</v>
      </c>
      <c r="AE351" s="22">
        <v>9577455</v>
      </c>
      <c r="AF351" s="22">
        <v>89563</v>
      </c>
      <c r="AG351" s="22">
        <v>0</v>
      </c>
      <c r="AH351" s="22">
        <v>7335114</v>
      </c>
      <c r="AI351" s="22">
        <v>50048925</v>
      </c>
      <c r="AJ351" s="22">
        <v>148423833</v>
      </c>
      <c r="AK351" s="22">
        <v>1324143</v>
      </c>
      <c r="AL351" s="22">
        <v>147099690</v>
      </c>
    </row>
    <row r="352" spans="1:38" x14ac:dyDescent="0.25">
      <c r="A352" s="22"/>
      <c r="B352" s="22"/>
      <c r="C352" s="22"/>
      <c r="D352" s="22" t="s">
        <v>825</v>
      </c>
      <c r="E352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1EDAF-CD1B-48BD-884B-E56D588E6915}">
  <dimension ref="A1:I35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1256</v>
      </c>
      <c r="D1" s="20" t="s">
        <v>1257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1258</v>
      </c>
      <c r="F2" s="21" t="s">
        <v>1259</v>
      </c>
      <c r="G2" s="21" t="s">
        <v>1260</v>
      </c>
      <c r="H2" s="21" t="s">
        <v>65</v>
      </c>
      <c r="I2" s="21" t="s">
        <v>1261</v>
      </c>
    </row>
    <row r="3" spans="1:9" x14ac:dyDescent="0.25">
      <c r="A3" s="21"/>
      <c r="B3" s="21"/>
      <c r="C3" s="21"/>
      <c r="D3" s="21" t="s">
        <v>87</v>
      </c>
      <c r="E3" s="21" t="s">
        <v>1262</v>
      </c>
      <c r="F3" s="21" t="s">
        <v>1263</v>
      </c>
      <c r="G3" s="21" t="s">
        <v>1264</v>
      </c>
      <c r="H3" s="21" t="s">
        <v>1265</v>
      </c>
      <c r="I3" s="21" t="s">
        <v>1266</v>
      </c>
    </row>
    <row r="4" spans="1:9" x14ac:dyDescent="0.25">
      <c r="A4" s="22" t="s">
        <v>120</v>
      </c>
      <c r="B4" s="22" t="s">
        <v>121</v>
      </c>
      <c r="C4" s="22" t="s">
        <v>122</v>
      </c>
      <c r="D4" s="22" t="s">
        <v>123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120</v>
      </c>
      <c r="B5" s="22" t="s">
        <v>121</v>
      </c>
      <c r="C5" s="22" t="s">
        <v>124</v>
      </c>
      <c r="D5" s="22" t="s">
        <v>125</v>
      </c>
      <c r="E5" s="22">
        <v>0</v>
      </c>
      <c r="F5" s="22">
        <v>0</v>
      </c>
      <c r="G5" s="22">
        <v>0</v>
      </c>
      <c r="H5" s="22">
        <v>1423367</v>
      </c>
      <c r="I5" s="22">
        <v>1423367</v>
      </c>
    </row>
    <row r="6" spans="1:9" x14ac:dyDescent="0.25">
      <c r="A6" s="22" t="s">
        <v>120</v>
      </c>
      <c r="B6" s="22" t="s">
        <v>121</v>
      </c>
      <c r="C6" s="22" t="s">
        <v>126</v>
      </c>
      <c r="D6" s="22" t="s">
        <v>127</v>
      </c>
      <c r="E6" s="22">
        <v>10970000</v>
      </c>
      <c r="F6" s="22">
        <v>0</v>
      </c>
      <c r="G6" s="22">
        <v>0</v>
      </c>
      <c r="H6" s="22">
        <v>0</v>
      </c>
      <c r="I6" s="22">
        <v>10970000</v>
      </c>
    </row>
    <row r="7" spans="1:9" x14ac:dyDescent="0.25">
      <c r="A7" s="22" t="s">
        <v>120</v>
      </c>
      <c r="B7" s="22" t="s">
        <v>121</v>
      </c>
      <c r="C7" s="22" t="s">
        <v>128</v>
      </c>
      <c r="D7" s="22" t="s">
        <v>129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120</v>
      </c>
      <c r="B8" s="22" t="s">
        <v>121</v>
      </c>
      <c r="C8" s="22" t="s">
        <v>130</v>
      </c>
      <c r="D8" s="22" t="s">
        <v>131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120</v>
      </c>
      <c r="B9" s="22" t="s">
        <v>121</v>
      </c>
      <c r="C9" s="22" t="s">
        <v>132</v>
      </c>
      <c r="D9" s="22" t="s">
        <v>133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120</v>
      </c>
      <c r="B10" s="22" t="s">
        <v>121</v>
      </c>
      <c r="C10" s="22" t="s">
        <v>134</v>
      </c>
      <c r="D10" s="22" t="s">
        <v>135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120</v>
      </c>
      <c r="B11" s="22" t="s">
        <v>121</v>
      </c>
      <c r="C11" s="22" t="s">
        <v>136</v>
      </c>
      <c r="D11" s="22" t="s">
        <v>137</v>
      </c>
      <c r="E11" s="22">
        <v>2568402</v>
      </c>
      <c r="F11" s="22">
        <v>0</v>
      </c>
      <c r="G11" s="22">
        <v>0</v>
      </c>
      <c r="H11" s="22">
        <v>0</v>
      </c>
      <c r="I11" s="22">
        <v>2568402</v>
      </c>
    </row>
    <row r="12" spans="1:9" x14ac:dyDescent="0.25">
      <c r="A12" s="22" t="s">
        <v>120</v>
      </c>
      <c r="B12" s="22" t="s">
        <v>121</v>
      </c>
      <c r="C12" s="22" t="s">
        <v>138</v>
      </c>
      <c r="D12" s="22" t="s">
        <v>139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120</v>
      </c>
      <c r="B13" s="22" t="s">
        <v>121</v>
      </c>
      <c r="C13" s="22" t="s">
        <v>140</v>
      </c>
      <c r="D13" s="22" t="s">
        <v>141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120</v>
      </c>
      <c r="B14" s="22" t="s">
        <v>121</v>
      </c>
      <c r="C14" s="22" t="s">
        <v>142</v>
      </c>
      <c r="D14" s="22" t="s">
        <v>143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120</v>
      </c>
      <c r="B15" s="22" t="s">
        <v>121</v>
      </c>
      <c r="C15" s="22" t="s">
        <v>144</v>
      </c>
      <c r="D15" s="22" t="s">
        <v>145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120</v>
      </c>
      <c r="B16" s="22" t="s">
        <v>121</v>
      </c>
      <c r="C16" s="22" t="s">
        <v>146</v>
      </c>
      <c r="D16" s="22" t="s">
        <v>147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120</v>
      </c>
      <c r="B17" s="22" t="s">
        <v>121</v>
      </c>
      <c r="C17" s="22" t="s">
        <v>148</v>
      </c>
      <c r="D17" s="22" t="s">
        <v>149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120</v>
      </c>
      <c r="B18" s="22" t="s">
        <v>121</v>
      </c>
      <c r="C18" s="22" t="s">
        <v>150</v>
      </c>
      <c r="D18" s="22" t="s">
        <v>151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120</v>
      </c>
      <c r="B19" s="22" t="s">
        <v>152</v>
      </c>
      <c r="C19" s="22" t="s">
        <v>153</v>
      </c>
      <c r="D19" s="22" t="s">
        <v>154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5">
      <c r="A20" s="22" t="s">
        <v>120</v>
      </c>
      <c r="B20" s="22" t="s">
        <v>152</v>
      </c>
      <c r="C20" s="22" t="s">
        <v>155</v>
      </c>
      <c r="D20" s="22" t="s">
        <v>156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120</v>
      </c>
      <c r="B21" s="22" t="s">
        <v>152</v>
      </c>
      <c r="C21" s="22" t="s">
        <v>157</v>
      </c>
      <c r="D21" s="22" t="s">
        <v>158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120</v>
      </c>
      <c r="B22" s="22" t="s">
        <v>152</v>
      </c>
      <c r="C22" s="22" t="s">
        <v>159</v>
      </c>
      <c r="D22" s="22" t="s">
        <v>160</v>
      </c>
      <c r="E22" s="22">
        <v>0</v>
      </c>
      <c r="F22" s="22">
        <v>0</v>
      </c>
      <c r="G22" s="22">
        <v>0</v>
      </c>
      <c r="H22" s="22">
        <v>3449281</v>
      </c>
      <c r="I22" s="22">
        <v>3449281</v>
      </c>
    </row>
    <row r="23" spans="1:9" x14ac:dyDescent="0.25">
      <c r="A23" s="22" t="s">
        <v>120</v>
      </c>
      <c r="B23" s="22" t="s">
        <v>152</v>
      </c>
      <c r="C23" s="22" t="s">
        <v>161</v>
      </c>
      <c r="D23" s="22" t="s">
        <v>162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120</v>
      </c>
      <c r="B24" s="22" t="s">
        <v>163</v>
      </c>
      <c r="C24" s="22" t="s">
        <v>164</v>
      </c>
      <c r="D24" s="22" t="s">
        <v>165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120</v>
      </c>
      <c r="B25" s="22" t="s">
        <v>163</v>
      </c>
      <c r="C25" s="22" t="s">
        <v>166</v>
      </c>
      <c r="D25" s="22" t="s">
        <v>167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120</v>
      </c>
      <c r="B26" s="22" t="s">
        <v>163</v>
      </c>
      <c r="C26" s="22" t="s">
        <v>168</v>
      </c>
      <c r="D26" s="22" t="s">
        <v>169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120</v>
      </c>
      <c r="B27" s="22" t="s">
        <v>163</v>
      </c>
      <c r="C27" s="22" t="s">
        <v>170</v>
      </c>
      <c r="D27" s="22" t="s">
        <v>171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120</v>
      </c>
      <c r="B28" s="22" t="s">
        <v>163</v>
      </c>
      <c r="C28" s="22" t="s">
        <v>172</v>
      </c>
      <c r="D28" s="22" t="s">
        <v>173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120</v>
      </c>
      <c r="B29" s="22" t="s">
        <v>163</v>
      </c>
      <c r="C29" s="22" t="s">
        <v>174</v>
      </c>
      <c r="D29" s="22" t="s">
        <v>175</v>
      </c>
      <c r="E29" s="22">
        <v>10700</v>
      </c>
      <c r="F29" s="22">
        <v>0</v>
      </c>
      <c r="G29" s="22">
        <v>0</v>
      </c>
      <c r="H29" s="22">
        <v>0</v>
      </c>
      <c r="I29" s="22">
        <v>10700</v>
      </c>
    </row>
    <row r="30" spans="1:9" x14ac:dyDescent="0.25">
      <c r="A30" s="22" t="s">
        <v>120</v>
      </c>
      <c r="B30" s="22" t="s">
        <v>163</v>
      </c>
      <c r="C30" s="22" t="s">
        <v>176</v>
      </c>
      <c r="D30" s="22" t="s">
        <v>177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120</v>
      </c>
      <c r="B31" s="22" t="s">
        <v>163</v>
      </c>
      <c r="C31" s="22" t="s">
        <v>178</v>
      </c>
      <c r="D31" s="22" t="s">
        <v>179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120</v>
      </c>
      <c r="B32" s="22" t="s">
        <v>163</v>
      </c>
      <c r="C32" s="22" t="s">
        <v>180</v>
      </c>
      <c r="D32" s="22" t="s">
        <v>181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120</v>
      </c>
      <c r="B33" s="22" t="s">
        <v>163</v>
      </c>
      <c r="C33" s="22" t="s">
        <v>182</v>
      </c>
      <c r="D33" s="22" t="s">
        <v>183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120</v>
      </c>
      <c r="B34" s="22" t="s">
        <v>163</v>
      </c>
      <c r="C34" s="22" t="s">
        <v>184</v>
      </c>
      <c r="D34" s="22" t="s">
        <v>185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120</v>
      </c>
      <c r="B35" s="22" t="s">
        <v>163</v>
      </c>
      <c r="C35" s="22" t="s">
        <v>186</v>
      </c>
      <c r="D35" s="22" t="s">
        <v>187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120</v>
      </c>
      <c r="B36" s="22" t="s">
        <v>163</v>
      </c>
      <c r="C36" s="22" t="s">
        <v>188</v>
      </c>
      <c r="D36" s="22" t="s">
        <v>189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120</v>
      </c>
      <c r="B37" s="22" t="s">
        <v>163</v>
      </c>
      <c r="C37" s="22" t="s">
        <v>190</v>
      </c>
      <c r="D37" s="22" t="s">
        <v>191</v>
      </c>
      <c r="E37" s="22"/>
      <c r="F37" s="22">
        <v>465265</v>
      </c>
      <c r="G37" s="22"/>
      <c r="H37" s="22"/>
      <c r="I37" s="22">
        <v>465265</v>
      </c>
    </row>
    <row r="38" spans="1:9" x14ac:dyDescent="0.25">
      <c r="A38" s="22" t="s">
        <v>120</v>
      </c>
      <c r="B38" s="22" t="s">
        <v>163</v>
      </c>
      <c r="C38" s="22" t="s">
        <v>192</v>
      </c>
      <c r="D38" s="22" t="s">
        <v>193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120</v>
      </c>
      <c r="B39" s="22" t="s">
        <v>163</v>
      </c>
      <c r="C39" s="22" t="s">
        <v>194</v>
      </c>
      <c r="D39" s="22" t="s">
        <v>195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120</v>
      </c>
      <c r="B40" s="22" t="s">
        <v>163</v>
      </c>
      <c r="C40" s="22" t="s">
        <v>196</v>
      </c>
      <c r="D40" s="22" t="s">
        <v>197</v>
      </c>
      <c r="E40" s="22">
        <v>65742</v>
      </c>
      <c r="F40" s="22"/>
      <c r="G40" s="22"/>
      <c r="H40" s="22"/>
      <c r="I40" s="22">
        <v>65742</v>
      </c>
    </row>
    <row r="41" spans="1:9" x14ac:dyDescent="0.25">
      <c r="A41" s="22" t="s">
        <v>120</v>
      </c>
      <c r="B41" s="22" t="s">
        <v>163</v>
      </c>
      <c r="C41" s="22" t="s">
        <v>198</v>
      </c>
      <c r="D41" s="22" t="s">
        <v>199</v>
      </c>
      <c r="E41" s="22">
        <v>0</v>
      </c>
      <c r="F41" s="22">
        <v>0</v>
      </c>
      <c r="G41" s="22">
        <v>0</v>
      </c>
      <c r="H41" s="22">
        <v>955972</v>
      </c>
      <c r="I41" s="22">
        <v>955972</v>
      </c>
    </row>
    <row r="42" spans="1:9" x14ac:dyDescent="0.25">
      <c r="A42" s="22" t="s">
        <v>120</v>
      </c>
      <c r="B42" s="22" t="s">
        <v>163</v>
      </c>
      <c r="C42" s="22" t="s">
        <v>200</v>
      </c>
      <c r="D42" s="22" t="s">
        <v>201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120</v>
      </c>
      <c r="B43" s="22" t="s">
        <v>163</v>
      </c>
      <c r="C43" s="22" t="s">
        <v>202</v>
      </c>
      <c r="D43" s="22" t="s">
        <v>203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120</v>
      </c>
      <c r="B44" s="22" t="s">
        <v>163</v>
      </c>
      <c r="C44" s="22" t="s">
        <v>204</v>
      </c>
      <c r="D44" s="22" t="s">
        <v>205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120</v>
      </c>
      <c r="B45" s="22" t="s">
        <v>163</v>
      </c>
      <c r="C45" s="22" t="s">
        <v>206</v>
      </c>
      <c r="D45" s="22" t="s">
        <v>207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120</v>
      </c>
      <c r="B46" s="22" t="s">
        <v>163</v>
      </c>
      <c r="C46" s="22" t="s">
        <v>208</v>
      </c>
      <c r="D46" s="22" t="s">
        <v>209</v>
      </c>
      <c r="E46" s="22">
        <v>583334</v>
      </c>
      <c r="F46" s="22">
        <v>0</v>
      </c>
      <c r="G46" s="22">
        <v>0</v>
      </c>
      <c r="H46" s="22">
        <v>3030785</v>
      </c>
      <c r="I46" s="22">
        <v>3614119</v>
      </c>
    </row>
    <row r="47" spans="1:9" x14ac:dyDescent="0.25">
      <c r="A47" s="22" t="s">
        <v>120</v>
      </c>
      <c r="B47" s="22" t="s">
        <v>163</v>
      </c>
      <c r="C47" s="22" t="s">
        <v>210</v>
      </c>
      <c r="D47" s="22" t="s">
        <v>211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120</v>
      </c>
      <c r="B48" s="22" t="s">
        <v>163</v>
      </c>
      <c r="C48" s="22" t="s">
        <v>212</v>
      </c>
      <c r="D48" s="22" t="s">
        <v>213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120</v>
      </c>
      <c r="B49" s="22" t="s">
        <v>163</v>
      </c>
      <c r="C49" s="22" t="s">
        <v>214</v>
      </c>
      <c r="D49" s="22" t="s">
        <v>215</v>
      </c>
      <c r="E49" s="22">
        <v>0</v>
      </c>
      <c r="F49" s="22">
        <v>0</v>
      </c>
      <c r="G49" s="22">
        <v>0</v>
      </c>
      <c r="H49" s="22">
        <v>3815857</v>
      </c>
      <c r="I49" s="22">
        <v>3815857</v>
      </c>
    </row>
    <row r="50" spans="1:9" x14ac:dyDescent="0.25">
      <c r="A50" s="22" t="s">
        <v>120</v>
      </c>
      <c r="B50" s="22" t="s">
        <v>163</v>
      </c>
      <c r="C50" s="22" t="s">
        <v>216</v>
      </c>
      <c r="D50" s="22" t="s">
        <v>217</v>
      </c>
      <c r="E50" s="22"/>
      <c r="F50" s="22"/>
      <c r="G50" s="22"/>
      <c r="H50" s="22">
        <v>2538052</v>
      </c>
      <c r="I50" s="22">
        <v>2538052</v>
      </c>
    </row>
    <row r="51" spans="1:9" x14ac:dyDescent="0.25">
      <c r="A51" s="22" t="s">
        <v>120</v>
      </c>
      <c r="B51" s="22" t="s">
        <v>163</v>
      </c>
      <c r="C51" s="22" t="s">
        <v>218</v>
      </c>
      <c r="D51" s="22" t="s">
        <v>219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120</v>
      </c>
      <c r="B52" s="22" t="s">
        <v>163</v>
      </c>
      <c r="C52" s="22" t="s">
        <v>220</v>
      </c>
      <c r="D52" s="22" t="s">
        <v>221</v>
      </c>
      <c r="E52" s="22">
        <v>0</v>
      </c>
      <c r="F52" s="22">
        <v>0</v>
      </c>
      <c r="G52" s="22">
        <v>0</v>
      </c>
      <c r="H52" s="22">
        <v>483953</v>
      </c>
      <c r="I52" s="22">
        <v>483953</v>
      </c>
    </row>
    <row r="53" spans="1:9" x14ac:dyDescent="0.25">
      <c r="A53" s="22" t="s">
        <v>120</v>
      </c>
      <c r="B53" s="22" t="s">
        <v>163</v>
      </c>
      <c r="C53" s="22" t="s">
        <v>222</v>
      </c>
      <c r="D53" s="22" t="s">
        <v>223</v>
      </c>
      <c r="E53" s="22">
        <v>0</v>
      </c>
      <c r="F53" s="22">
        <v>0</v>
      </c>
      <c r="G53" s="22">
        <v>0</v>
      </c>
      <c r="H53" s="22">
        <v>2700156</v>
      </c>
      <c r="I53" s="22">
        <v>2700156</v>
      </c>
    </row>
    <row r="54" spans="1:9" x14ac:dyDescent="0.25">
      <c r="A54" s="22" t="s">
        <v>120</v>
      </c>
      <c r="B54" s="22" t="s">
        <v>163</v>
      </c>
      <c r="C54" s="22" t="s">
        <v>224</v>
      </c>
      <c r="D54" s="22" t="s">
        <v>225</v>
      </c>
      <c r="E54" s="22">
        <v>0</v>
      </c>
      <c r="F54" s="22">
        <v>0</v>
      </c>
      <c r="G54" s="22">
        <v>0</v>
      </c>
      <c r="H54" s="22">
        <v>6233550</v>
      </c>
      <c r="I54" s="22">
        <v>6233550</v>
      </c>
    </row>
    <row r="55" spans="1:9" x14ac:dyDescent="0.25">
      <c r="A55" s="22" t="s">
        <v>120</v>
      </c>
      <c r="B55" s="22" t="s">
        <v>163</v>
      </c>
      <c r="C55" s="22" t="s">
        <v>226</v>
      </c>
      <c r="D55" s="22" t="s">
        <v>227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120</v>
      </c>
      <c r="B56" s="22" t="s">
        <v>163</v>
      </c>
      <c r="C56" s="22" t="s">
        <v>228</v>
      </c>
      <c r="D56" s="22" t="s">
        <v>229</v>
      </c>
      <c r="E56" s="22">
        <v>2627008</v>
      </c>
      <c r="F56" s="22">
        <v>0</v>
      </c>
      <c r="G56" s="22">
        <v>0</v>
      </c>
      <c r="H56" s="22">
        <v>0</v>
      </c>
      <c r="I56" s="22">
        <v>2627008</v>
      </c>
    </row>
    <row r="57" spans="1:9" x14ac:dyDescent="0.25">
      <c r="A57" s="22" t="s">
        <v>120</v>
      </c>
      <c r="B57" s="22" t="s">
        <v>163</v>
      </c>
      <c r="C57" s="22" t="s">
        <v>230</v>
      </c>
      <c r="D57" s="22" t="s">
        <v>231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120</v>
      </c>
      <c r="B58" s="22" t="s">
        <v>163</v>
      </c>
      <c r="C58" s="22" t="s">
        <v>232</v>
      </c>
      <c r="D58" s="22" t="s">
        <v>233</v>
      </c>
      <c r="E58" s="22">
        <v>5000000</v>
      </c>
      <c r="F58" s="22">
        <v>0</v>
      </c>
      <c r="G58" s="22">
        <v>0</v>
      </c>
      <c r="H58" s="22">
        <v>0</v>
      </c>
      <c r="I58" s="22">
        <v>5000000</v>
      </c>
    </row>
    <row r="59" spans="1:9" x14ac:dyDescent="0.25">
      <c r="A59" s="22" t="s">
        <v>120</v>
      </c>
      <c r="B59" s="22" t="s">
        <v>163</v>
      </c>
      <c r="C59" s="22" t="s">
        <v>234</v>
      </c>
      <c r="D59" s="22" t="s">
        <v>235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120</v>
      </c>
      <c r="B60" s="22" t="s">
        <v>163</v>
      </c>
      <c r="C60" s="22" t="s">
        <v>236</v>
      </c>
      <c r="D60" s="22" t="s">
        <v>237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120</v>
      </c>
      <c r="B61" s="22" t="s">
        <v>163</v>
      </c>
      <c r="C61" s="22" t="s">
        <v>238</v>
      </c>
      <c r="D61" s="22" t="s">
        <v>239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120</v>
      </c>
      <c r="B62" s="22" t="s">
        <v>163</v>
      </c>
      <c r="C62" s="22" t="s">
        <v>240</v>
      </c>
      <c r="D62" s="22" t="s">
        <v>241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120</v>
      </c>
      <c r="B63" s="22" t="s">
        <v>163</v>
      </c>
      <c r="C63" s="22" t="s">
        <v>242</v>
      </c>
      <c r="D63" s="22" t="s">
        <v>243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120</v>
      </c>
      <c r="B64" s="22" t="s">
        <v>163</v>
      </c>
      <c r="C64" s="22" t="s">
        <v>244</v>
      </c>
      <c r="D64" s="22" t="s">
        <v>245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120</v>
      </c>
      <c r="B65" s="22" t="s">
        <v>163</v>
      </c>
      <c r="C65" s="22" t="s">
        <v>246</v>
      </c>
      <c r="D65" s="22" t="s">
        <v>247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120</v>
      </c>
      <c r="B66" s="22" t="s">
        <v>163</v>
      </c>
      <c r="C66" s="22" t="s">
        <v>248</v>
      </c>
      <c r="D66" s="22" t="s">
        <v>249</v>
      </c>
      <c r="E66" s="22">
        <v>822546</v>
      </c>
      <c r="F66" s="22">
        <v>693831</v>
      </c>
      <c r="G66" s="22">
        <v>0</v>
      </c>
      <c r="H66" s="22">
        <v>0</v>
      </c>
      <c r="I66" s="22">
        <v>1516377</v>
      </c>
    </row>
    <row r="67" spans="1:9" x14ac:dyDescent="0.25">
      <c r="A67" s="22" t="s">
        <v>120</v>
      </c>
      <c r="B67" s="22" t="s">
        <v>163</v>
      </c>
      <c r="C67" s="22" t="s">
        <v>250</v>
      </c>
      <c r="D67" s="22" t="s">
        <v>251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120</v>
      </c>
      <c r="B68" s="22" t="s">
        <v>163</v>
      </c>
      <c r="C68" s="22" t="s">
        <v>252</v>
      </c>
      <c r="D68" s="22" t="s">
        <v>253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120</v>
      </c>
      <c r="B69" s="22" t="s">
        <v>163</v>
      </c>
      <c r="C69" s="22" t="s">
        <v>254</v>
      </c>
      <c r="D69" s="22" t="s">
        <v>255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120</v>
      </c>
      <c r="B70" s="22" t="s">
        <v>163</v>
      </c>
      <c r="C70" s="22" t="s">
        <v>256</v>
      </c>
      <c r="D70" s="22" t="s">
        <v>257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120</v>
      </c>
      <c r="B71" s="22" t="s">
        <v>163</v>
      </c>
      <c r="C71" s="22" t="s">
        <v>258</v>
      </c>
      <c r="D71" s="22" t="s">
        <v>259</v>
      </c>
      <c r="E71" s="22">
        <v>0</v>
      </c>
      <c r="F71" s="22">
        <v>0</v>
      </c>
      <c r="G71" s="22">
        <v>0</v>
      </c>
      <c r="H71" s="22">
        <v>2579809</v>
      </c>
      <c r="I71" s="22">
        <v>2579809</v>
      </c>
    </row>
    <row r="72" spans="1:9" x14ac:dyDescent="0.25">
      <c r="A72" s="22" t="s">
        <v>120</v>
      </c>
      <c r="B72" s="22" t="s">
        <v>163</v>
      </c>
      <c r="C72" s="22" t="s">
        <v>260</v>
      </c>
      <c r="D72" s="22" t="s">
        <v>261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120</v>
      </c>
      <c r="B73" s="22" t="s">
        <v>163</v>
      </c>
      <c r="C73" s="22" t="s">
        <v>262</v>
      </c>
      <c r="D73" s="22" t="s">
        <v>263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120</v>
      </c>
      <c r="B74" s="22" t="s">
        <v>163</v>
      </c>
      <c r="C74" s="22" t="s">
        <v>264</v>
      </c>
      <c r="D74" s="22" t="s">
        <v>265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120</v>
      </c>
      <c r="B75" s="22" t="s">
        <v>163</v>
      </c>
      <c r="C75" s="22" t="s">
        <v>266</v>
      </c>
      <c r="D75" s="22" t="s">
        <v>267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120</v>
      </c>
      <c r="B76" s="22" t="s">
        <v>163</v>
      </c>
      <c r="C76" s="22" t="s">
        <v>268</v>
      </c>
      <c r="D76" s="22" t="s">
        <v>269</v>
      </c>
      <c r="E76" s="22">
        <v>0</v>
      </c>
      <c r="F76" s="22">
        <v>0</v>
      </c>
      <c r="G76" s="22">
        <v>0</v>
      </c>
      <c r="H76" s="22">
        <v>885390</v>
      </c>
      <c r="I76" s="22">
        <v>885390</v>
      </c>
    </row>
    <row r="77" spans="1:9" x14ac:dyDescent="0.25">
      <c r="A77" s="22" t="s">
        <v>120</v>
      </c>
      <c r="B77" s="22" t="s">
        <v>163</v>
      </c>
      <c r="C77" s="22" t="s">
        <v>270</v>
      </c>
      <c r="D77" s="22" t="s">
        <v>271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120</v>
      </c>
      <c r="B78" s="22" t="s">
        <v>163</v>
      </c>
      <c r="C78" s="22" t="s">
        <v>272</v>
      </c>
      <c r="D78" s="22" t="s">
        <v>273</v>
      </c>
      <c r="E78" s="22">
        <v>49664</v>
      </c>
      <c r="F78" s="22">
        <v>0</v>
      </c>
      <c r="G78" s="22">
        <v>0</v>
      </c>
      <c r="H78" s="22">
        <v>966905</v>
      </c>
      <c r="I78" s="22">
        <v>1016569</v>
      </c>
    </row>
    <row r="79" spans="1:9" x14ac:dyDescent="0.25">
      <c r="A79" s="22" t="s">
        <v>120</v>
      </c>
      <c r="B79" s="22" t="s">
        <v>163</v>
      </c>
      <c r="C79" s="22" t="s">
        <v>274</v>
      </c>
      <c r="D79" s="22" t="s">
        <v>275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120</v>
      </c>
      <c r="B80" s="22" t="s">
        <v>163</v>
      </c>
      <c r="C80" s="22" t="s">
        <v>276</v>
      </c>
      <c r="D80" s="22" t="s">
        <v>277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120</v>
      </c>
      <c r="B81" s="22" t="s">
        <v>163</v>
      </c>
      <c r="C81" s="22" t="s">
        <v>278</v>
      </c>
      <c r="D81" s="22" t="s">
        <v>279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120</v>
      </c>
      <c r="B82" s="22" t="s">
        <v>163</v>
      </c>
      <c r="C82" s="22" t="s">
        <v>280</v>
      </c>
      <c r="D82" s="22" t="s">
        <v>281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120</v>
      </c>
      <c r="B83" s="22" t="s">
        <v>163</v>
      </c>
      <c r="C83" s="22" t="s">
        <v>282</v>
      </c>
      <c r="D83" s="22" t="s">
        <v>283</v>
      </c>
      <c r="E83" s="22">
        <v>160000</v>
      </c>
      <c r="F83" s="22">
        <v>0</v>
      </c>
      <c r="G83" s="22">
        <v>0</v>
      </c>
      <c r="H83" s="22">
        <v>0</v>
      </c>
      <c r="I83" s="22">
        <v>160000</v>
      </c>
    </row>
    <row r="84" spans="1:9" x14ac:dyDescent="0.25">
      <c r="A84" s="22" t="s">
        <v>120</v>
      </c>
      <c r="B84" s="22" t="s">
        <v>163</v>
      </c>
      <c r="C84" s="22" t="s">
        <v>284</v>
      </c>
      <c r="D84" s="22" t="s">
        <v>285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120</v>
      </c>
      <c r="B85" s="22" t="s">
        <v>163</v>
      </c>
      <c r="C85" s="22" t="s">
        <v>286</v>
      </c>
      <c r="D85" s="22" t="s">
        <v>287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120</v>
      </c>
      <c r="B86" s="22" t="s">
        <v>163</v>
      </c>
      <c r="C86" s="22" t="s">
        <v>288</v>
      </c>
      <c r="D86" s="22" t="s">
        <v>289</v>
      </c>
      <c r="E86" s="22">
        <v>7342345</v>
      </c>
      <c r="F86" s="22">
        <v>0</v>
      </c>
      <c r="G86" s="22">
        <v>0</v>
      </c>
      <c r="H86" s="22">
        <v>0</v>
      </c>
      <c r="I86" s="22">
        <v>7342345</v>
      </c>
    </row>
    <row r="87" spans="1:9" x14ac:dyDescent="0.25">
      <c r="A87" s="22" t="s">
        <v>120</v>
      </c>
      <c r="B87" s="22" t="s">
        <v>163</v>
      </c>
      <c r="C87" s="22" t="s">
        <v>290</v>
      </c>
      <c r="D87" s="22" t="s">
        <v>291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2" t="s">
        <v>120</v>
      </c>
      <c r="B88" s="22" t="s">
        <v>292</v>
      </c>
      <c r="C88" s="22" t="s">
        <v>293</v>
      </c>
      <c r="D88" s="22" t="s">
        <v>294</v>
      </c>
      <c r="E88" s="22">
        <v>43991</v>
      </c>
      <c r="F88" s="22">
        <v>0</v>
      </c>
      <c r="G88" s="22">
        <v>0</v>
      </c>
      <c r="H88" s="22">
        <v>0</v>
      </c>
      <c r="I88" s="22">
        <v>43991</v>
      </c>
    </row>
    <row r="89" spans="1:9" x14ac:dyDescent="0.25">
      <c r="A89" s="22" t="s">
        <v>120</v>
      </c>
      <c r="B89" s="22" t="s">
        <v>292</v>
      </c>
      <c r="C89" s="22" t="s">
        <v>295</v>
      </c>
      <c r="D89" s="22" t="s">
        <v>296</v>
      </c>
      <c r="E89" s="22">
        <v>0</v>
      </c>
      <c r="F89" s="22">
        <v>299703</v>
      </c>
      <c r="G89" s="22">
        <v>0</v>
      </c>
      <c r="H89" s="22">
        <v>0</v>
      </c>
      <c r="I89" s="22">
        <v>299703</v>
      </c>
    </row>
    <row r="90" spans="1:9" x14ac:dyDescent="0.25">
      <c r="A90" s="22" t="s">
        <v>120</v>
      </c>
      <c r="B90" s="22" t="s">
        <v>292</v>
      </c>
      <c r="C90" s="22" t="s">
        <v>297</v>
      </c>
      <c r="D90" s="22" t="s">
        <v>298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120</v>
      </c>
      <c r="B91" s="22" t="s">
        <v>292</v>
      </c>
      <c r="C91" s="22" t="s">
        <v>299</v>
      </c>
      <c r="D91" s="22" t="s">
        <v>300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120</v>
      </c>
      <c r="B92" s="22" t="s">
        <v>292</v>
      </c>
      <c r="C92" s="22" t="s">
        <v>301</v>
      </c>
      <c r="D92" s="22" t="s">
        <v>302</v>
      </c>
      <c r="E92" s="22">
        <v>200000</v>
      </c>
      <c r="F92" s="22">
        <v>0</v>
      </c>
      <c r="G92" s="22">
        <v>0</v>
      </c>
      <c r="H92" s="22">
        <v>0</v>
      </c>
      <c r="I92" s="22">
        <v>200000</v>
      </c>
    </row>
    <row r="93" spans="1:9" x14ac:dyDescent="0.25">
      <c r="A93" s="22" t="s">
        <v>120</v>
      </c>
      <c r="B93" s="22" t="s">
        <v>292</v>
      </c>
      <c r="C93" s="22" t="s">
        <v>303</v>
      </c>
      <c r="D93" s="22" t="s">
        <v>304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120</v>
      </c>
      <c r="B94" s="22" t="s">
        <v>292</v>
      </c>
      <c r="C94" s="22" t="s">
        <v>305</v>
      </c>
      <c r="D94" s="22" t="s">
        <v>306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120</v>
      </c>
      <c r="B95" s="22" t="s">
        <v>292</v>
      </c>
      <c r="C95" s="22" t="s">
        <v>307</v>
      </c>
      <c r="D95" s="22" t="s">
        <v>308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120</v>
      </c>
      <c r="B96" s="22" t="s">
        <v>292</v>
      </c>
      <c r="C96" s="22" t="s">
        <v>309</v>
      </c>
      <c r="D96" s="22" t="s">
        <v>310</v>
      </c>
      <c r="E96" s="22"/>
      <c r="F96" s="22"/>
      <c r="G96" s="22"/>
      <c r="H96" s="22"/>
      <c r="I96" s="22">
        <v>0</v>
      </c>
    </row>
    <row r="97" spans="1:9" x14ac:dyDescent="0.25">
      <c r="A97" s="22" t="s">
        <v>120</v>
      </c>
      <c r="B97" s="22" t="s">
        <v>292</v>
      </c>
      <c r="C97" s="22" t="s">
        <v>311</v>
      </c>
      <c r="D97" s="22" t="s">
        <v>312</v>
      </c>
      <c r="E97" s="22">
        <v>0</v>
      </c>
      <c r="F97" s="22">
        <v>0</v>
      </c>
      <c r="G97" s="22">
        <v>0</v>
      </c>
      <c r="H97" s="22">
        <v>190830</v>
      </c>
      <c r="I97" s="22">
        <v>190830</v>
      </c>
    </row>
    <row r="98" spans="1:9" x14ac:dyDescent="0.25">
      <c r="A98" s="22" t="s">
        <v>120</v>
      </c>
      <c r="B98" s="22" t="s">
        <v>292</v>
      </c>
      <c r="C98" s="22" t="s">
        <v>313</v>
      </c>
      <c r="D98" s="22" t="s">
        <v>314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120</v>
      </c>
      <c r="B99" s="22" t="s">
        <v>292</v>
      </c>
      <c r="C99" s="22" t="s">
        <v>315</v>
      </c>
      <c r="D99" s="22" t="s">
        <v>316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120</v>
      </c>
      <c r="B100" s="22" t="s">
        <v>292</v>
      </c>
      <c r="C100" s="22" t="s">
        <v>317</v>
      </c>
      <c r="D100" s="22" t="s">
        <v>318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120</v>
      </c>
      <c r="B101" s="22" t="s">
        <v>292</v>
      </c>
      <c r="C101" s="22" t="s">
        <v>319</v>
      </c>
      <c r="D101" s="22" t="s">
        <v>320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120</v>
      </c>
      <c r="B102" s="22" t="s">
        <v>292</v>
      </c>
      <c r="C102" s="22" t="s">
        <v>321</v>
      </c>
      <c r="D102" s="22" t="s">
        <v>322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120</v>
      </c>
      <c r="B103" s="22" t="s">
        <v>292</v>
      </c>
      <c r="C103" s="22" t="s">
        <v>323</v>
      </c>
      <c r="D103" s="22" t="s">
        <v>324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120</v>
      </c>
      <c r="B104" s="22" t="s">
        <v>292</v>
      </c>
      <c r="C104" s="22" t="s">
        <v>325</v>
      </c>
      <c r="D104" s="22" t="s">
        <v>326</v>
      </c>
      <c r="E104" s="22"/>
      <c r="F104" s="22"/>
      <c r="G104" s="22"/>
      <c r="H104" s="22"/>
      <c r="I104" s="22">
        <v>0</v>
      </c>
    </row>
    <row r="105" spans="1:9" x14ac:dyDescent="0.25">
      <c r="A105" s="22" t="s">
        <v>120</v>
      </c>
      <c r="B105" s="22" t="s">
        <v>292</v>
      </c>
      <c r="C105" s="22" t="s">
        <v>327</v>
      </c>
      <c r="D105" s="22" t="s">
        <v>328</v>
      </c>
      <c r="E105" s="22">
        <v>301322</v>
      </c>
      <c r="F105" s="22">
        <v>0</v>
      </c>
      <c r="G105" s="22">
        <v>0</v>
      </c>
      <c r="H105" s="22">
        <v>0</v>
      </c>
      <c r="I105" s="22">
        <v>301322</v>
      </c>
    </row>
    <row r="106" spans="1:9" x14ac:dyDescent="0.25">
      <c r="A106" s="22" t="s">
        <v>120</v>
      </c>
      <c r="B106" s="22" t="s">
        <v>292</v>
      </c>
      <c r="C106" s="22" t="s">
        <v>329</v>
      </c>
      <c r="D106" s="22" t="s">
        <v>330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120</v>
      </c>
      <c r="B107" s="22" t="s">
        <v>292</v>
      </c>
      <c r="C107" s="22" t="s">
        <v>331</v>
      </c>
      <c r="D107" s="22" t="s">
        <v>332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120</v>
      </c>
      <c r="B108" s="22" t="s">
        <v>292</v>
      </c>
      <c r="C108" s="22" t="s">
        <v>333</v>
      </c>
      <c r="D108" s="22" t="s">
        <v>334</v>
      </c>
      <c r="E108" s="22">
        <v>532583</v>
      </c>
      <c r="F108" s="22">
        <v>0</v>
      </c>
      <c r="G108" s="22">
        <v>0</v>
      </c>
      <c r="H108" s="22">
        <v>0</v>
      </c>
      <c r="I108" s="22">
        <v>532583</v>
      </c>
    </row>
    <row r="109" spans="1:9" x14ac:dyDescent="0.25">
      <c r="A109" s="22" t="s">
        <v>120</v>
      </c>
      <c r="B109" s="22" t="s">
        <v>292</v>
      </c>
      <c r="C109" s="22" t="s">
        <v>335</v>
      </c>
      <c r="D109" s="22" t="s">
        <v>336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120</v>
      </c>
      <c r="B110" s="22" t="s">
        <v>292</v>
      </c>
      <c r="C110" s="22" t="s">
        <v>337</v>
      </c>
      <c r="D110" s="22" t="s">
        <v>338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120</v>
      </c>
      <c r="B111" s="22" t="s">
        <v>292</v>
      </c>
      <c r="C111" s="22" t="s">
        <v>339</v>
      </c>
      <c r="D111" s="22" t="s">
        <v>340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120</v>
      </c>
      <c r="B112" s="22" t="s">
        <v>292</v>
      </c>
      <c r="C112" s="22" t="s">
        <v>341</v>
      </c>
      <c r="D112" s="22" t="s">
        <v>342</v>
      </c>
      <c r="E112" s="22"/>
      <c r="F112" s="22"/>
      <c r="G112" s="22"/>
      <c r="H112" s="22"/>
      <c r="I112" s="22">
        <v>0</v>
      </c>
    </row>
    <row r="113" spans="1:9" x14ac:dyDescent="0.25">
      <c r="A113" s="22" t="s">
        <v>120</v>
      </c>
      <c r="B113" s="22" t="s">
        <v>292</v>
      </c>
      <c r="C113" s="22" t="s">
        <v>343</v>
      </c>
      <c r="D113" s="22" t="s">
        <v>344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120</v>
      </c>
      <c r="B114" s="22" t="s">
        <v>292</v>
      </c>
      <c r="C114" s="22" t="s">
        <v>345</v>
      </c>
      <c r="D114" s="22" t="s">
        <v>346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120</v>
      </c>
      <c r="B115" s="22" t="s">
        <v>292</v>
      </c>
      <c r="C115" s="22" t="s">
        <v>347</v>
      </c>
      <c r="D115" s="22" t="s">
        <v>348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120</v>
      </c>
      <c r="B116" s="22" t="s">
        <v>292</v>
      </c>
      <c r="C116" s="22" t="s">
        <v>349</v>
      </c>
      <c r="D116" s="22" t="s">
        <v>350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120</v>
      </c>
      <c r="B117" s="22" t="s">
        <v>292</v>
      </c>
      <c r="C117" s="22" t="s">
        <v>351</v>
      </c>
      <c r="D117" s="22" t="s">
        <v>352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120</v>
      </c>
      <c r="B118" s="22" t="s">
        <v>292</v>
      </c>
      <c r="C118" s="22" t="s">
        <v>353</v>
      </c>
      <c r="D118" s="22" t="s">
        <v>354</v>
      </c>
      <c r="E118" s="22">
        <v>87760</v>
      </c>
      <c r="F118" s="22">
        <v>0</v>
      </c>
      <c r="G118" s="22">
        <v>0</v>
      </c>
      <c r="H118" s="22">
        <v>0</v>
      </c>
      <c r="I118" s="22">
        <v>87760</v>
      </c>
    </row>
    <row r="119" spans="1:9" x14ac:dyDescent="0.25">
      <c r="A119" s="22" t="s">
        <v>120</v>
      </c>
      <c r="B119" s="22" t="s">
        <v>292</v>
      </c>
      <c r="C119" s="22" t="s">
        <v>355</v>
      </c>
      <c r="D119" s="22" t="s">
        <v>356</v>
      </c>
      <c r="E119" s="22"/>
      <c r="F119" s="22"/>
      <c r="G119" s="22"/>
      <c r="H119" s="22"/>
      <c r="I119" s="22">
        <v>0</v>
      </c>
    </row>
    <row r="120" spans="1:9" x14ac:dyDescent="0.25">
      <c r="A120" s="22" t="s">
        <v>120</v>
      </c>
      <c r="B120" s="22" t="s">
        <v>292</v>
      </c>
      <c r="C120" s="22" t="s">
        <v>357</v>
      </c>
      <c r="D120" s="22" t="s">
        <v>358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120</v>
      </c>
      <c r="B121" s="22" t="s">
        <v>292</v>
      </c>
      <c r="C121" s="22" t="s">
        <v>359</v>
      </c>
      <c r="D121" s="22" t="s">
        <v>360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120</v>
      </c>
      <c r="B122" s="22" t="s">
        <v>292</v>
      </c>
      <c r="C122" s="22" t="s">
        <v>361</v>
      </c>
      <c r="D122" s="22" t="s">
        <v>362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120</v>
      </c>
      <c r="B123" s="22" t="s">
        <v>292</v>
      </c>
      <c r="C123" s="22" t="s">
        <v>363</v>
      </c>
      <c r="D123" s="22" t="s">
        <v>364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120</v>
      </c>
      <c r="B124" s="22" t="s">
        <v>292</v>
      </c>
      <c r="C124" s="22" t="s">
        <v>365</v>
      </c>
      <c r="D124" s="22" t="s">
        <v>366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120</v>
      </c>
      <c r="B125" s="22" t="s">
        <v>292</v>
      </c>
      <c r="C125" s="22" t="s">
        <v>367</v>
      </c>
      <c r="D125" s="22" t="s">
        <v>368</v>
      </c>
      <c r="E125" s="22">
        <v>1150000</v>
      </c>
      <c r="F125" s="22">
        <v>0</v>
      </c>
      <c r="G125" s="22">
        <v>0</v>
      </c>
      <c r="H125" s="22">
        <v>0</v>
      </c>
      <c r="I125" s="22">
        <v>1150000</v>
      </c>
    </row>
    <row r="126" spans="1:9" x14ac:dyDescent="0.25">
      <c r="A126" s="22" t="s">
        <v>120</v>
      </c>
      <c r="B126" s="22" t="s">
        <v>292</v>
      </c>
      <c r="C126" s="22" t="s">
        <v>369</v>
      </c>
      <c r="D126" s="22" t="s">
        <v>370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120</v>
      </c>
      <c r="B127" s="22" t="s">
        <v>292</v>
      </c>
      <c r="C127" s="22" t="s">
        <v>371</v>
      </c>
      <c r="D127" s="22" t="s">
        <v>372</v>
      </c>
      <c r="E127" s="22"/>
      <c r="F127" s="22"/>
      <c r="G127" s="22"/>
      <c r="H127" s="22"/>
      <c r="I127" s="22">
        <v>0</v>
      </c>
    </row>
    <row r="128" spans="1:9" x14ac:dyDescent="0.25">
      <c r="A128" s="22" t="s">
        <v>120</v>
      </c>
      <c r="B128" s="22" t="s">
        <v>292</v>
      </c>
      <c r="C128" s="22" t="s">
        <v>373</v>
      </c>
      <c r="D128" s="22" t="s">
        <v>374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120</v>
      </c>
      <c r="B129" s="22" t="s">
        <v>292</v>
      </c>
      <c r="C129" s="22" t="s">
        <v>375</v>
      </c>
      <c r="D129" s="22" t="s">
        <v>376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120</v>
      </c>
      <c r="B130" s="22" t="s">
        <v>292</v>
      </c>
      <c r="C130" s="22" t="s">
        <v>377</v>
      </c>
      <c r="D130" s="22" t="s">
        <v>378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120</v>
      </c>
      <c r="B131" s="22" t="s">
        <v>292</v>
      </c>
      <c r="C131" s="22" t="s">
        <v>379</v>
      </c>
      <c r="D131" s="22" t="s">
        <v>380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120</v>
      </c>
      <c r="B132" s="22" t="s">
        <v>292</v>
      </c>
      <c r="C132" s="22" t="s">
        <v>381</v>
      </c>
      <c r="D132" s="22" t="s">
        <v>382</v>
      </c>
      <c r="E132" s="22">
        <v>66941</v>
      </c>
      <c r="F132" s="22">
        <v>0</v>
      </c>
      <c r="G132" s="22">
        <v>0</v>
      </c>
      <c r="H132" s="22">
        <v>0</v>
      </c>
      <c r="I132" s="22">
        <v>66941</v>
      </c>
    </row>
    <row r="133" spans="1:9" x14ac:dyDescent="0.25">
      <c r="A133" s="22" t="s">
        <v>120</v>
      </c>
      <c r="B133" s="22" t="s">
        <v>292</v>
      </c>
      <c r="C133" s="22" t="s">
        <v>383</v>
      </c>
      <c r="D133" s="22" t="s">
        <v>384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120</v>
      </c>
      <c r="B134" s="22" t="s">
        <v>292</v>
      </c>
      <c r="C134" s="22" t="s">
        <v>385</v>
      </c>
      <c r="D134" s="22" t="s">
        <v>386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120</v>
      </c>
      <c r="B135" s="22" t="s">
        <v>292</v>
      </c>
      <c r="C135" s="22" t="s">
        <v>387</v>
      </c>
      <c r="D135" s="22" t="s">
        <v>388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120</v>
      </c>
      <c r="B136" s="22" t="s">
        <v>292</v>
      </c>
      <c r="C136" s="22" t="s">
        <v>389</v>
      </c>
      <c r="D136" s="22" t="s">
        <v>390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120</v>
      </c>
      <c r="B137" s="22" t="s">
        <v>292</v>
      </c>
      <c r="C137" s="22" t="s">
        <v>391</v>
      </c>
      <c r="D137" s="22" t="s">
        <v>392</v>
      </c>
      <c r="E137" s="22">
        <v>0</v>
      </c>
      <c r="F137" s="22">
        <v>0</v>
      </c>
      <c r="G137" s="22">
        <v>0</v>
      </c>
      <c r="H137" s="22">
        <v>400000</v>
      </c>
      <c r="I137" s="22">
        <v>400000</v>
      </c>
    </row>
    <row r="138" spans="1:9" x14ac:dyDescent="0.25">
      <c r="A138" s="22" t="s">
        <v>120</v>
      </c>
      <c r="B138" s="22" t="s">
        <v>292</v>
      </c>
      <c r="C138" s="22" t="s">
        <v>393</v>
      </c>
      <c r="D138" s="22" t="s">
        <v>394</v>
      </c>
      <c r="E138" s="22"/>
      <c r="F138" s="22"/>
      <c r="G138" s="22"/>
      <c r="H138" s="22"/>
      <c r="I138" s="22">
        <v>0</v>
      </c>
    </row>
    <row r="139" spans="1:9" x14ac:dyDescent="0.25">
      <c r="A139" s="22" t="s">
        <v>120</v>
      </c>
      <c r="B139" s="22" t="s">
        <v>292</v>
      </c>
      <c r="C139" s="22" t="s">
        <v>395</v>
      </c>
      <c r="D139" s="22" t="s">
        <v>396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120</v>
      </c>
      <c r="B140" s="22" t="s">
        <v>292</v>
      </c>
      <c r="C140" s="22" t="s">
        <v>397</v>
      </c>
      <c r="D140" s="22" t="s">
        <v>398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120</v>
      </c>
      <c r="B141" s="22" t="s">
        <v>292</v>
      </c>
      <c r="C141" s="22" t="s">
        <v>399</v>
      </c>
      <c r="D141" s="22" t="s">
        <v>400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120</v>
      </c>
      <c r="B142" s="22" t="s">
        <v>292</v>
      </c>
      <c r="C142" s="22" t="s">
        <v>401</v>
      </c>
      <c r="D142" s="22" t="s">
        <v>402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120</v>
      </c>
      <c r="B143" s="22" t="s">
        <v>292</v>
      </c>
      <c r="C143" s="22" t="s">
        <v>403</v>
      </c>
      <c r="D143" s="22" t="s">
        <v>404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120</v>
      </c>
      <c r="B144" s="22" t="s">
        <v>292</v>
      </c>
      <c r="C144" s="22" t="s">
        <v>405</v>
      </c>
      <c r="D144" s="22" t="s">
        <v>406</v>
      </c>
      <c r="E144" s="22">
        <v>0</v>
      </c>
      <c r="F144" s="22">
        <v>0</v>
      </c>
      <c r="G144" s="22">
        <v>0</v>
      </c>
      <c r="H144" s="22">
        <v>421635</v>
      </c>
      <c r="I144" s="22">
        <v>421635</v>
      </c>
    </row>
    <row r="145" spans="1:9" x14ac:dyDescent="0.25">
      <c r="A145" s="22" t="s">
        <v>120</v>
      </c>
      <c r="B145" s="22" t="s">
        <v>292</v>
      </c>
      <c r="C145" s="22" t="s">
        <v>407</v>
      </c>
      <c r="D145" s="22" t="s">
        <v>408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120</v>
      </c>
      <c r="B146" s="22" t="s">
        <v>292</v>
      </c>
      <c r="C146" s="22" t="s">
        <v>409</v>
      </c>
      <c r="D146" s="22" t="s">
        <v>410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120</v>
      </c>
      <c r="B147" s="22" t="s">
        <v>292</v>
      </c>
      <c r="C147" s="22" t="s">
        <v>411</v>
      </c>
      <c r="D147" s="22" t="s">
        <v>412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120</v>
      </c>
      <c r="B148" s="22" t="s">
        <v>292</v>
      </c>
      <c r="C148" s="22" t="s">
        <v>413</v>
      </c>
      <c r="D148" s="22" t="s">
        <v>414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120</v>
      </c>
      <c r="B149" s="22" t="s">
        <v>292</v>
      </c>
      <c r="C149" s="22" t="s">
        <v>415</v>
      </c>
      <c r="D149" s="22" t="s">
        <v>416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120</v>
      </c>
      <c r="B150" s="22" t="s">
        <v>292</v>
      </c>
      <c r="C150" s="22" t="s">
        <v>417</v>
      </c>
      <c r="D150" s="22" t="s">
        <v>418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120</v>
      </c>
      <c r="B151" s="22" t="s">
        <v>292</v>
      </c>
      <c r="C151" s="22" t="s">
        <v>419</v>
      </c>
      <c r="D151" s="22" t="s">
        <v>420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120</v>
      </c>
      <c r="B152" s="22" t="s">
        <v>292</v>
      </c>
      <c r="C152" s="22" t="s">
        <v>421</v>
      </c>
      <c r="D152" s="22" t="s">
        <v>422</v>
      </c>
      <c r="E152" s="22">
        <v>60000</v>
      </c>
      <c r="F152" s="22"/>
      <c r="G152" s="22"/>
      <c r="H152" s="22"/>
      <c r="I152" s="22">
        <v>60000</v>
      </c>
    </row>
    <row r="153" spans="1:9" x14ac:dyDescent="0.25">
      <c r="A153" s="22" t="s">
        <v>120</v>
      </c>
      <c r="B153" s="22" t="s">
        <v>292</v>
      </c>
      <c r="C153" s="22" t="s">
        <v>423</v>
      </c>
      <c r="D153" s="22" t="s">
        <v>424</v>
      </c>
      <c r="E153" s="22"/>
      <c r="F153" s="22"/>
      <c r="G153" s="22"/>
      <c r="H153" s="22"/>
      <c r="I153" s="22">
        <v>0</v>
      </c>
    </row>
    <row r="154" spans="1:9" x14ac:dyDescent="0.25">
      <c r="A154" s="22" t="s">
        <v>120</v>
      </c>
      <c r="B154" s="22" t="s">
        <v>292</v>
      </c>
      <c r="C154" s="22" t="s">
        <v>425</v>
      </c>
      <c r="D154" s="22" t="s">
        <v>426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120</v>
      </c>
      <c r="B155" s="22" t="s">
        <v>292</v>
      </c>
      <c r="C155" s="22" t="s">
        <v>427</v>
      </c>
      <c r="D155" s="22" t="s">
        <v>428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120</v>
      </c>
      <c r="B156" s="22" t="s">
        <v>292</v>
      </c>
      <c r="C156" s="22" t="s">
        <v>429</v>
      </c>
      <c r="D156" s="22" t="s">
        <v>430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120</v>
      </c>
      <c r="B157" s="22" t="s">
        <v>292</v>
      </c>
      <c r="C157" s="22" t="s">
        <v>431</v>
      </c>
      <c r="D157" s="22" t="s">
        <v>432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120</v>
      </c>
      <c r="B158" s="22" t="s">
        <v>292</v>
      </c>
      <c r="C158" s="22" t="s">
        <v>433</v>
      </c>
      <c r="D158" s="22" t="s">
        <v>434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120</v>
      </c>
      <c r="B159" s="22" t="s">
        <v>292</v>
      </c>
      <c r="C159" s="22" t="s">
        <v>435</v>
      </c>
      <c r="D159" s="22" t="s">
        <v>436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120</v>
      </c>
      <c r="B160" s="22" t="s">
        <v>292</v>
      </c>
      <c r="C160" s="22" t="s">
        <v>437</v>
      </c>
      <c r="D160" s="22" t="s">
        <v>438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120</v>
      </c>
      <c r="B161" s="22" t="s">
        <v>292</v>
      </c>
      <c r="C161" s="22" t="s">
        <v>439</v>
      </c>
      <c r="D161" s="22" t="s">
        <v>440</v>
      </c>
      <c r="E161" s="22">
        <v>48534</v>
      </c>
      <c r="F161" s="22">
        <v>0</v>
      </c>
      <c r="G161" s="22">
        <v>0</v>
      </c>
      <c r="H161" s="22">
        <v>911034</v>
      </c>
      <c r="I161" s="22">
        <v>959568</v>
      </c>
    </row>
    <row r="162" spans="1:9" x14ac:dyDescent="0.25">
      <c r="A162" s="22" t="s">
        <v>120</v>
      </c>
      <c r="B162" s="22" t="s">
        <v>292</v>
      </c>
      <c r="C162" s="22" t="s">
        <v>441</v>
      </c>
      <c r="D162" s="22" t="s">
        <v>442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120</v>
      </c>
      <c r="B163" s="22" t="s">
        <v>292</v>
      </c>
      <c r="C163" s="22" t="s">
        <v>443</v>
      </c>
      <c r="D163" s="22" t="s">
        <v>444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120</v>
      </c>
      <c r="B164" s="22" t="s">
        <v>292</v>
      </c>
      <c r="C164" s="22" t="s">
        <v>445</v>
      </c>
      <c r="D164" s="22" t="s">
        <v>446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120</v>
      </c>
      <c r="B165" s="22" t="s">
        <v>292</v>
      </c>
      <c r="C165" s="22" t="s">
        <v>447</v>
      </c>
      <c r="D165" s="22" t="s">
        <v>448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120</v>
      </c>
      <c r="B166" s="22" t="s">
        <v>292</v>
      </c>
      <c r="C166" s="22" t="s">
        <v>449</v>
      </c>
      <c r="D166" s="22" t="s">
        <v>450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120</v>
      </c>
      <c r="B167" s="22" t="s">
        <v>292</v>
      </c>
      <c r="C167" s="22" t="s">
        <v>451</v>
      </c>
      <c r="D167" s="22" t="s">
        <v>452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120</v>
      </c>
      <c r="B168" s="22" t="s">
        <v>292</v>
      </c>
      <c r="C168" s="22" t="s">
        <v>453</v>
      </c>
      <c r="D168" s="22" t="s">
        <v>454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120</v>
      </c>
      <c r="B169" s="22" t="s">
        <v>292</v>
      </c>
      <c r="C169" s="22" t="s">
        <v>455</v>
      </c>
      <c r="D169" s="22" t="s">
        <v>456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120</v>
      </c>
      <c r="B170" s="22" t="s">
        <v>292</v>
      </c>
      <c r="C170" s="22" t="s">
        <v>457</v>
      </c>
      <c r="D170" s="22" t="s">
        <v>458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120</v>
      </c>
      <c r="B171" s="22" t="s">
        <v>292</v>
      </c>
      <c r="C171" s="22" t="s">
        <v>459</v>
      </c>
      <c r="D171" s="22" t="s">
        <v>460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120</v>
      </c>
      <c r="B172" s="22" t="s">
        <v>292</v>
      </c>
      <c r="C172" s="22" t="s">
        <v>461</v>
      </c>
      <c r="D172" s="22" t="s">
        <v>462</v>
      </c>
      <c r="E172" s="22">
        <v>652785</v>
      </c>
      <c r="F172" s="22">
        <v>0</v>
      </c>
      <c r="G172" s="22">
        <v>0</v>
      </c>
      <c r="H172" s="22">
        <v>0</v>
      </c>
      <c r="I172" s="22">
        <v>652785</v>
      </c>
    </row>
    <row r="173" spans="1:9" x14ac:dyDescent="0.25">
      <c r="A173" s="22" t="s">
        <v>120</v>
      </c>
      <c r="B173" s="22" t="s">
        <v>292</v>
      </c>
      <c r="C173" s="22" t="s">
        <v>463</v>
      </c>
      <c r="D173" s="22" t="s">
        <v>464</v>
      </c>
      <c r="E173" s="22">
        <v>0</v>
      </c>
      <c r="F173" s="22">
        <v>0</v>
      </c>
      <c r="G173" s="22">
        <v>0</v>
      </c>
      <c r="H173" s="22">
        <v>908935</v>
      </c>
      <c r="I173" s="22">
        <v>908935</v>
      </c>
    </row>
    <row r="174" spans="1:9" x14ac:dyDescent="0.25">
      <c r="A174" s="22" t="s">
        <v>120</v>
      </c>
      <c r="B174" s="22" t="s">
        <v>292</v>
      </c>
      <c r="C174" s="22" t="s">
        <v>465</v>
      </c>
      <c r="D174" s="22" t="s">
        <v>466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120</v>
      </c>
      <c r="B175" s="22" t="s">
        <v>292</v>
      </c>
      <c r="C175" s="22" t="s">
        <v>467</v>
      </c>
      <c r="D175" s="22" t="s">
        <v>468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120</v>
      </c>
      <c r="B176" s="22" t="s">
        <v>292</v>
      </c>
      <c r="C176" s="22" t="s">
        <v>469</v>
      </c>
      <c r="D176" s="22" t="s">
        <v>470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120</v>
      </c>
      <c r="B177" s="22" t="s">
        <v>292</v>
      </c>
      <c r="C177" s="22" t="s">
        <v>471</v>
      </c>
      <c r="D177" s="22" t="s">
        <v>472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120</v>
      </c>
      <c r="B178" s="22" t="s">
        <v>292</v>
      </c>
      <c r="C178" s="22" t="s">
        <v>473</v>
      </c>
      <c r="D178" s="22" t="s">
        <v>474</v>
      </c>
      <c r="E178" s="22"/>
      <c r="F178" s="22"/>
      <c r="G178" s="22"/>
      <c r="H178" s="22"/>
      <c r="I178" s="22">
        <v>0</v>
      </c>
    </row>
    <row r="179" spans="1:9" x14ac:dyDescent="0.25">
      <c r="A179" s="22" t="s">
        <v>120</v>
      </c>
      <c r="B179" s="22" t="s">
        <v>292</v>
      </c>
      <c r="C179" s="22" t="s">
        <v>475</v>
      </c>
      <c r="D179" s="22" t="s">
        <v>476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120</v>
      </c>
      <c r="B180" s="22" t="s">
        <v>292</v>
      </c>
      <c r="C180" s="22" t="s">
        <v>477</v>
      </c>
      <c r="D180" s="22" t="s">
        <v>478</v>
      </c>
      <c r="E180" s="22"/>
      <c r="F180" s="22"/>
      <c r="G180" s="22"/>
      <c r="H180" s="22"/>
      <c r="I180" s="22">
        <v>0</v>
      </c>
    </row>
    <row r="181" spans="1:9" x14ac:dyDescent="0.25">
      <c r="A181" s="22" t="s">
        <v>120</v>
      </c>
      <c r="B181" s="22" t="s">
        <v>292</v>
      </c>
      <c r="C181" s="22" t="s">
        <v>479</v>
      </c>
      <c r="D181" s="22" t="s">
        <v>480</v>
      </c>
      <c r="E181" s="22">
        <v>0</v>
      </c>
      <c r="F181" s="22">
        <v>0</v>
      </c>
      <c r="G181" s="22">
        <v>0</v>
      </c>
      <c r="H181" s="22">
        <v>398629</v>
      </c>
      <c r="I181" s="22">
        <v>398629</v>
      </c>
    </row>
    <row r="182" spans="1:9" x14ac:dyDescent="0.25">
      <c r="A182" s="22" t="s">
        <v>120</v>
      </c>
      <c r="B182" s="22" t="s">
        <v>292</v>
      </c>
      <c r="C182" s="22" t="s">
        <v>481</v>
      </c>
      <c r="D182" s="22" t="s">
        <v>482</v>
      </c>
      <c r="E182" s="22">
        <v>0</v>
      </c>
      <c r="F182" s="22">
        <v>0</v>
      </c>
      <c r="G182" s="22">
        <v>0</v>
      </c>
      <c r="H182" s="22">
        <v>477087</v>
      </c>
      <c r="I182" s="22">
        <v>477087</v>
      </c>
    </row>
    <row r="183" spans="1:9" x14ac:dyDescent="0.25">
      <c r="A183" s="22" t="s">
        <v>120</v>
      </c>
      <c r="B183" s="22" t="s">
        <v>292</v>
      </c>
      <c r="C183" s="22" t="s">
        <v>483</v>
      </c>
      <c r="D183" s="22" t="s">
        <v>484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120</v>
      </c>
      <c r="B184" s="22" t="s">
        <v>292</v>
      </c>
      <c r="C184" s="22" t="s">
        <v>485</v>
      </c>
      <c r="D184" s="22" t="s">
        <v>486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120</v>
      </c>
      <c r="B185" s="22" t="s">
        <v>292</v>
      </c>
      <c r="C185" s="22" t="s">
        <v>487</v>
      </c>
      <c r="D185" s="22" t="s">
        <v>488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120</v>
      </c>
      <c r="B186" s="22" t="s">
        <v>292</v>
      </c>
      <c r="C186" s="22" t="s">
        <v>489</v>
      </c>
      <c r="D186" s="22" t="s">
        <v>490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120</v>
      </c>
      <c r="B187" s="22" t="s">
        <v>292</v>
      </c>
      <c r="C187" s="22" t="s">
        <v>491</v>
      </c>
      <c r="D187" s="22" t="s">
        <v>492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120</v>
      </c>
      <c r="B188" s="22" t="s">
        <v>292</v>
      </c>
      <c r="C188" s="22" t="s">
        <v>493</v>
      </c>
      <c r="D188" s="22" t="s">
        <v>494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120</v>
      </c>
      <c r="B189" s="22" t="s">
        <v>292</v>
      </c>
      <c r="C189" s="22" t="s">
        <v>495</v>
      </c>
      <c r="D189" s="22" t="s">
        <v>496</v>
      </c>
      <c r="E189" s="22">
        <v>0</v>
      </c>
      <c r="F189" s="22">
        <v>0</v>
      </c>
      <c r="G189" s="22">
        <v>0</v>
      </c>
      <c r="H189" s="22">
        <v>1109508</v>
      </c>
      <c r="I189" s="22">
        <v>1109508</v>
      </c>
    </row>
    <row r="190" spans="1:9" x14ac:dyDescent="0.25">
      <c r="A190" s="22" t="s">
        <v>120</v>
      </c>
      <c r="B190" s="22" t="s">
        <v>292</v>
      </c>
      <c r="C190" s="22" t="s">
        <v>497</v>
      </c>
      <c r="D190" s="22" t="s">
        <v>498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120</v>
      </c>
      <c r="B191" s="22" t="s">
        <v>292</v>
      </c>
      <c r="C191" s="22" t="s">
        <v>499</v>
      </c>
      <c r="D191" s="22" t="s">
        <v>500</v>
      </c>
      <c r="E191" s="22">
        <v>32194</v>
      </c>
      <c r="F191" s="22">
        <v>0</v>
      </c>
      <c r="G191" s="22">
        <v>0</v>
      </c>
      <c r="H191" s="22">
        <v>0</v>
      </c>
      <c r="I191" s="22">
        <v>32194</v>
      </c>
    </row>
    <row r="192" spans="1:9" x14ac:dyDescent="0.25">
      <c r="A192" s="22" t="s">
        <v>120</v>
      </c>
      <c r="B192" s="22" t="s">
        <v>292</v>
      </c>
      <c r="C192" s="22" t="s">
        <v>501</v>
      </c>
      <c r="D192" s="22" t="s">
        <v>502</v>
      </c>
      <c r="E192" s="22">
        <v>380000</v>
      </c>
      <c r="F192" s="22">
        <v>0</v>
      </c>
      <c r="G192" s="22">
        <v>0</v>
      </c>
      <c r="H192" s="22">
        <v>0</v>
      </c>
      <c r="I192" s="22">
        <v>380000</v>
      </c>
    </row>
    <row r="193" spans="1:9" x14ac:dyDescent="0.25">
      <c r="A193" s="22" t="s">
        <v>120</v>
      </c>
      <c r="B193" s="22" t="s">
        <v>292</v>
      </c>
      <c r="C193" s="22" t="s">
        <v>503</v>
      </c>
      <c r="D193" s="22" t="s">
        <v>504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120</v>
      </c>
      <c r="B194" s="22" t="s">
        <v>292</v>
      </c>
      <c r="C194" s="22" t="s">
        <v>505</v>
      </c>
      <c r="D194" s="22" t="s">
        <v>506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120</v>
      </c>
      <c r="B195" s="22" t="s">
        <v>292</v>
      </c>
      <c r="C195" s="22" t="s">
        <v>507</v>
      </c>
      <c r="D195" s="22" t="s">
        <v>508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120</v>
      </c>
      <c r="B196" s="22" t="s">
        <v>292</v>
      </c>
      <c r="C196" s="22" t="s">
        <v>509</v>
      </c>
      <c r="D196" s="22" t="s">
        <v>510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120</v>
      </c>
      <c r="B197" s="22" t="s">
        <v>511</v>
      </c>
      <c r="C197" s="22" t="s">
        <v>512</v>
      </c>
      <c r="D197" s="22" t="s">
        <v>513</v>
      </c>
      <c r="E197" s="22">
        <v>95073</v>
      </c>
      <c r="F197" s="22">
        <v>0</v>
      </c>
      <c r="G197" s="22">
        <v>0</v>
      </c>
      <c r="H197" s="22">
        <v>0</v>
      </c>
      <c r="I197" s="22">
        <v>95073</v>
      </c>
    </row>
    <row r="198" spans="1:9" x14ac:dyDescent="0.25">
      <c r="A198" s="22" t="s">
        <v>120</v>
      </c>
      <c r="B198" s="22" t="s">
        <v>511</v>
      </c>
      <c r="C198" s="22" t="s">
        <v>514</v>
      </c>
      <c r="D198" s="22" t="s">
        <v>515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120</v>
      </c>
      <c r="B199" s="22" t="s">
        <v>511</v>
      </c>
      <c r="C199" s="22" t="s">
        <v>516</v>
      </c>
      <c r="D199" s="22" t="s">
        <v>517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120</v>
      </c>
      <c r="B200" s="22" t="s">
        <v>511</v>
      </c>
      <c r="C200" s="22" t="s">
        <v>518</v>
      </c>
      <c r="D200" s="22" t="s">
        <v>519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120</v>
      </c>
      <c r="B201" s="22" t="s">
        <v>511</v>
      </c>
      <c r="C201" s="22" t="s">
        <v>520</v>
      </c>
      <c r="D201" s="22" t="s">
        <v>521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120</v>
      </c>
      <c r="B202" s="22" t="s">
        <v>511</v>
      </c>
      <c r="C202" s="22" t="s">
        <v>522</v>
      </c>
      <c r="D202" s="22" t="s">
        <v>523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120</v>
      </c>
      <c r="B203" s="22" t="s">
        <v>511</v>
      </c>
      <c r="C203" s="22" t="s">
        <v>524</v>
      </c>
      <c r="D203" s="22" t="s">
        <v>525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120</v>
      </c>
      <c r="B204" s="22" t="s">
        <v>511</v>
      </c>
      <c r="C204" s="22" t="s">
        <v>526</v>
      </c>
      <c r="D204" s="22" t="s">
        <v>527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120</v>
      </c>
      <c r="B205" s="22" t="s">
        <v>511</v>
      </c>
      <c r="C205" s="22" t="s">
        <v>528</v>
      </c>
      <c r="D205" s="22" t="s">
        <v>529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120</v>
      </c>
      <c r="B206" s="22" t="s">
        <v>511</v>
      </c>
      <c r="C206" s="22" t="s">
        <v>530</v>
      </c>
      <c r="D206" s="22" t="s">
        <v>531</v>
      </c>
      <c r="E206" s="22">
        <v>57783</v>
      </c>
      <c r="F206" s="22">
        <v>0</v>
      </c>
      <c r="G206" s="22">
        <v>0</v>
      </c>
      <c r="H206" s="22">
        <v>0</v>
      </c>
      <c r="I206" s="22">
        <v>57783</v>
      </c>
    </row>
    <row r="207" spans="1:9" x14ac:dyDescent="0.25">
      <c r="A207" s="22" t="s">
        <v>120</v>
      </c>
      <c r="B207" s="22" t="s">
        <v>511</v>
      </c>
      <c r="C207" s="22" t="s">
        <v>532</v>
      </c>
      <c r="D207" s="22" t="s">
        <v>533</v>
      </c>
      <c r="E207" s="22">
        <v>70060</v>
      </c>
      <c r="F207" s="22"/>
      <c r="G207" s="22"/>
      <c r="H207" s="22"/>
      <c r="I207" s="22">
        <v>70060</v>
      </c>
    </row>
    <row r="208" spans="1:9" x14ac:dyDescent="0.25">
      <c r="A208" s="22" t="s">
        <v>120</v>
      </c>
      <c r="B208" s="22" t="s">
        <v>511</v>
      </c>
      <c r="C208" s="22" t="s">
        <v>534</v>
      </c>
      <c r="D208" s="22" t="s">
        <v>535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120</v>
      </c>
      <c r="B209" s="22" t="s">
        <v>511</v>
      </c>
      <c r="C209" s="22" t="s">
        <v>536</v>
      </c>
      <c r="D209" s="22" t="s">
        <v>537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120</v>
      </c>
      <c r="B210" s="22" t="s">
        <v>511</v>
      </c>
      <c r="C210" s="22" t="s">
        <v>538</v>
      </c>
      <c r="D210" s="22" t="s">
        <v>539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120</v>
      </c>
      <c r="B211" s="22" t="s">
        <v>511</v>
      </c>
      <c r="C211" s="22" t="s">
        <v>540</v>
      </c>
      <c r="D211" s="22" t="s">
        <v>541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120</v>
      </c>
      <c r="B212" s="22" t="s">
        <v>511</v>
      </c>
      <c r="C212" s="22" t="s">
        <v>542</v>
      </c>
      <c r="D212" s="22" t="s">
        <v>543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120</v>
      </c>
      <c r="B213" s="22" t="s">
        <v>511</v>
      </c>
      <c r="C213" s="22" t="s">
        <v>544</v>
      </c>
      <c r="D213" s="22" t="s">
        <v>545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120</v>
      </c>
      <c r="B214" s="22" t="s">
        <v>511</v>
      </c>
      <c r="C214" s="22" t="s">
        <v>546</v>
      </c>
      <c r="D214" s="22" t="s">
        <v>547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120</v>
      </c>
      <c r="B215" s="22" t="s">
        <v>511</v>
      </c>
      <c r="C215" s="22" t="s">
        <v>548</v>
      </c>
      <c r="D215" s="22" t="s">
        <v>549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120</v>
      </c>
      <c r="B216" s="22" t="s">
        <v>511</v>
      </c>
      <c r="C216" s="22" t="s">
        <v>550</v>
      </c>
      <c r="D216" s="22" t="s">
        <v>551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120</v>
      </c>
      <c r="B217" s="22" t="s">
        <v>511</v>
      </c>
      <c r="C217" s="22" t="s">
        <v>552</v>
      </c>
      <c r="D217" s="22" t="s">
        <v>553</v>
      </c>
      <c r="E217" s="22">
        <v>50337</v>
      </c>
      <c r="F217" s="22">
        <v>0</v>
      </c>
      <c r="G217" s="22">
        <v>0</v>
      </c>
      <c r="H217" s="22">
        <v>0</v>
      </c>
      <c r="I217" s="22">
        <v>50337</v>
      </c>
    </row>
    <row r="218" spans="1:9" x14ac:dyDescent="0.25">
      <c r="A218" s="22" t="s">
        <v>120</v>
      </c>
      <c r="B218" s="22" t="s">
        <v>511</v>
      </c>
      <c r="C218" s="22" t="s">
        <v>554</v>
      </c>
      <c r="D218" s="22" t="s">
        <v>555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120</v>
      </c>
      <c r="B219" s="22" t="s">
        <v>511</v>
      </c>
      <c r="C219" s="22" t="s">
        <v>556</v>
      </c>
      <c r="D219" s="22" t="s">
        <v>557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120</v>
      </c>
      <c r="B220" s="22" t="s">
        <v>511</v>
      </c>
      <c r="C220" s="22" t="s">
        <v>558</v>
      </c>
      <c r="D220" s="22" t="s">
        <v>559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120</v>
      </c>
      <c r="B221" s="22" t="s">
        <v>511</v>
      </c>
      <c r="C221" s="22" t="s">
        <v>560</v>
      </c>
      <c r="D221" s="22" t="s">
        <v>561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120</v>
      </c>
      <c r="B222" s="22" t="s">
        <v>511</v>
      </c>
      <c r="C222" s="22" t="s">
        <v>562</v>
      </c>
      <c r="D222" s="22" t="s">
        <v>563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120</v>
      </c>
      <c r="B223" s="22" t="s">
        <v>511</v>
      </c>
      <c r="C223" s="22" t="s">
        <v>564</v>
      </c>
      <c r="D223" s="22" t="s">
        <v>565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120</v>
      </c>
      <c r="B224" s="22" t="s">
        <v>511</v>
      </c>
      <c r="C224" s="22" t="s">
        <v>566</v>
      </c>
      <c r="D224" s="22" t="s">
        <v>567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120</v>
      </c>
      <c r="B225" s="22" t="s">
        <v>511</v>
      </c>
      <c r="C225" s="22" t="s">
        <v>568</v>
      </c>
      <c r="D225" s="22" t="s">
        <v>569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120</v>
      </c>
      <c r="B226" s="22" t="s">
        <v>511</v>
      </c>
      <c r="C226" s="22" t="s">
        <v>570</v>
      </c>
      <c r="D226" s="22" t="s">
        <v>571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120</v>
      </c>
      <c r="B227" s="22" t="s">
        <v>511</v>
      </c>
      <c r="C227" s="22" t="s">
        <v>572</v>
      </c>
      <c r="D227" s="22" t="s">
        <v>573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120</v>
      </c>
      <c r="B228" s="22" t="s">
        <v>511</v>
      </c>
      <c r="C228" s="22" t="s">
        <v>574</v>
      </c>
      <c r="D228" s="22" t="s">
        <v>575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120</v>
      </c>
      <c r="B229" s="22" t="s">
        <v>511</v>
      </c>
      <c r="C229" s="22" t="s">
        <v>576</v>
      </c>
      <c r="D229" s="22" t="s">
        <v>577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120</v>
      </c>
      <c r="B230" s="22" t="s">
        <v>511</v>
      </c>
      <c r="C230" s="22" t="s">
        <v>578</v>
      </c>
      <c r="D230" s="22" t="s">
        <v>579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120</v>
      </c>
      <c r="B231" s="22" t="s">
        <v>511</v>
      </c>
      <c r="C231" s="22" t="s">
        <v>580</v>
      </c>
      <c r="D231" s="22" t="s">
        <v>581</v>
      </c>
      <c r="E231" s="22">
        <v>19169</v>
      </c>
      <c r="F231" s="22">
        <v>0</v>
      </c>
      <c r="G231" s="22">
        <v>0</v>
      </c>
      <c r="H231" s="22">
        <v>0</v>
      </c>
      <c r="I231" s="22">
        <v>19169</v>
      </c>
    </row>
    <row r="232" spans="1:9" x14ac:dyDescent="0.25">
      <c r="A232" s="22" t="s">
        <v>120</v>
      </c>
      <c r="B232" s="22" t="s">
        <v>511</v>
      </c>
      <c r="C232" s="22" t="s">
        <v>582</v>
      </c>
      <c r="D232" s="22" t="s">
        <v>583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120</v>
      </c>
      <c r="B233" s="22" t="s">
        <v>511</v>
      </c>
      <c r="C233" s="22" t="s">
        <v>584</v>
      </c>
      <c r="D233" s="22" t="s">
        <v>585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120</v>
      </c>
      <c r="B234" s="22" t="s">
        <v>511</v>
      </c>
      <c r="C234" s="22" t="s">
        <v>586</v>
      </c>
      <c r="D234" s="22" t="s">
        <v>587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120</v>
      </c>
      <c r="B235" s="22" t="s">
        <v>511</v>
      </c>
      <c r="C235" s="22" t="s">
        <v>588</v>
      </c>
      <c r="D235" s="22" t="s">
        <v>589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120</v>
      </c>
      <c r="B236" s="22" t="s">
        <v>511</v>
      </c>
      <c r="C236" s="22" t="s">
        <v>590</v>
      </c>
      <c r="D236" s="22" t="s">
        <v>591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120</v>
      </c>
      <c r="B237" s="22" t="s">
        <v>511</v>
      </c>
      <c r="C237" s="22" t="s">
        <v>592</v>
      </c>
      <c r="D237" s="22" t="s">
        <v>593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120</v>
      </c>
      <c r="B238" s="22" t="s">
        <v>511</v>
      </c>
      <c r="C238" s="22" t="s">
        <v>594</v>
      </c>
      <c r="D238" s="22" t="s">
        <v>595</v>
      </c>
      <c r="E238" s="22"/>
      <c r="F238" s="22"/>
      <c r="G238" s="22"/>
      <c r="H238" s="22"/>
      <c r="I238" s="22">
        <v>0</v>
      </c>
    </row>
    <row r="239" spans="1:9" x14ac:dyDescent="0.25">
      <c r="A239" s="22" t="s">
        <v>120</v>
      </c>
      <c r="B239" s="22" t="s">
        <v>511</v>
      </c>
      <c r="C239" s="22" t="s">
        <v>596</v>
      </c>
      <c r="D239" s="22" t="s">
        <v>597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120</v>
      </c>
      <c r="B240" s="22" t="s">
        <v>511</v>
      </c>
      <c r="C240" s="22" t="s">
        <v>598</v>
      </c>
      <c r="D240" s="22" t="s">
        <v>599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120</v>
      </c>
      <c r="B241" s="22" t="s">
        <v>511</v>
      </c>
      <c r="C241" s="22" t="s">
        <v>600</v>
      </c>
      <c r="D241" s="22" t="s">
        <v>601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120</v>
      </c>
      <c r="B242" s="22" t="s">
        <v>511</v>
      </c>
      <c r="C242" s="22" t="s">
        <v>602</v>
      </c>
      <c r="D242" s="22" t="s">
        <v>603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120</v>
      </c>
      <c r="B243" s="22" t="s">
        <v>511</v>
      </c>
      <c r="C243" s="22" t="s">
        <v>604</v>
      </c>
      <c r="D243" s="22" t="s">
        <v>605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120</v>
      </c>
      <c r="B244" s="22" t="s">
        <v>511</v>
      </c>
      <c r="C244" s="22" t="s">
        <v>606</v>
      </c>
      <c r="D244" s="22" t="s">
        <v>607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120</v>
      </c>
      <c r="B245" s="22" t="s">
        <v>511</v>
      </c>
      <c r="C245" s="22" t="s">
        <v>608</v>
      </c>
      <c r="D245" s="22" t="s">
        <v>609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120</v>
      </c>
      <c r="B246" s="22" t="s">
        <v>511</v>
      </c>
      <c r="C246" s="22" t="s">
        <v>610</v>
      </c>
      <c r="D246" s="22" t="s">
        <v>611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120</v>
      </c>
      <c r="B247" s="22" t="s">
        <v>511</v>
      </c>
      <c r="C247" s="22" t="s">
        <v>612</v>
      </c>
      <c r="D247" s="22" t="s">
        <v>613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120</v>
      </c>
      <c r="B248" s="22" t="s">
        <v>511</v>
      </c>
      <c r="C248" s="22" t="s">
        <v>614</v>
      </c>
      <c r="D248" s="22" t="s">
        <v>615</v>
      </c>
      <c r="E248" s="22">
        <v>420000</v>
      </c>
      <c r="F248" s="22"/>
      <c r="G248" s="22"/>
      <c r="H248" s="22"/>
      <c r="I248" s="22">
        <v>420000</v>
      </c>
    </row>
    <row r="249" spans="1:9" x14ac:dyDescent="0.25">
      <c r="A249" s="22" t="s">
        <v>120</v>
      </c>
      <c r="B249" s="22" t="s">
        <v>511</v>
      </c>
      <c r="C249" s="22" t="s">
        <v>616</v>
      </c>
      <c r="D249" s="22" t="s">
        <v>617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120</v>
      </c>
      <c r="B250" s="22" t="s">
        <v>511</v>
      </c>
      <c r="C250" s="22" t="s">
        <v>618</v>
      </c>
      <c r="D250" s="22" t="s">
        <v>619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120</v>
      </c>
      <c r="B251" s="22" t="s">
        <v>511</v>
      </c>
      <c r="C251" s="22" t="s">
        <v>620</v>
      </c>
      <c r="D251" s="22" t="s">
        <v>621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120</v>
      </c>
      <c r="B252" s="22" t="s">
        <v>511</v>
      </c>
      <c r="C252" s="22" t="s">
        <v>622</v>
      </c>
      <c r="D252" s="22" t="s">
        <v>623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120</v>
      </c>
      <c r="B253" s="22" t="s">
        <v>511</v>
      </c>
      <c r="C253" s="22" t="s">
        <v>624</v>
      </c>
      <c r="D253" s="22" t="s">
        <v>625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120</v>
      </c>
      <c r="B254" s="22" t="s">
        <v>511</v>
      </c>
      <c r="C254" s="22" t="s">
        <v>626</v>
      </c>
      <c r="D254" s="22" t="s">
        <v>627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120</v>
      </c>
      <c r="B255" s="22" t="s">
        <v>511</v>
      </c>
      <c r="C255" s="22" t="s">
        <v>628</v>
      </c>
      <c r="D255" s="22" t="s">
        <v>629</v>
      </c>
      <c r="E255" s="22">
        <v>193242</v>
      </c>
      <c r="F255" s="22">
        <v>0</v>
      </c>
      <c r="G255" s="22">
        <v>0</v>
      </c>
      <c r="H255" s="22">
        <v>0</v>
      </c>
      <c r="I255" s="22">
        <v>193242</v>
      </c>
    </row>
    <row r="256" spans="1:9" x14ac:dyDescent="0.25">
      <c r="A256" s="22" t="s">
        <v>120</v>
      </c>
      <c r="B256" s="22" t="s">
        <v>511</v>
      </c>
      <c r="C256" s="22" t="s">
        <v>630</v>
      </c>
      <c r="D256" s="22" t="s">
        <v>631</v>
      </c>
      <c r="E256" s="22">
        <v>101190</v>
      </c>
      <c r="F256" s="22">
        <v>0</v>
      </c>
      <c r="G256" s="22">
        <v>0</v>
      </c>
      <c r="H256" s="22">
        <v>0</v>
      </c>
      <c r="I256" s="22">
        <v>101190</v>
      </c>
    </row>
    <row r="257" spans="1:9" x14ac:dyDescent="0.25">
      <c r="A257" s="22" t="s">
        <v>120</v>
      </c>
      <c r="B257" s="22" t="s">
        <v>511</v>
      </c>
      <c r="C257" s="22" t="s">
        <v>632</v>
      </c>
      <c r="D257" s="22" t="s">
        <v>633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120</v>
      </c>
      <c r="B258" s="22" t="s">
        <v>511</v>
      </c>
      <c r="C258" s="22" t="s">
        <v>634</v>
      </c>
      <c r="D258" s="22" t="s">
        <v>635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120</v>
      </c>
      <c r="B259" s="22" t="s">
        <v>511</v>
      </c>
      <c r="C259" s="22" t="s">
        <v>636</v>
      </c>
      <c r="D259" s="22" t="s">
        <v>637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120</v>
      </c>
      <c r="B260" s="22" t="s">
        <v>511</v>
      </c>
      <c r="C260" s="22" t="s">
        <v>638</v>
      </c>
      <c r="D260" s="22" t="s">
        <v>639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120</v>
      </c>
      <c r="B261" s="22" t="s">
        <v>511</v>
      </c>
      <c r="C261" s="22" t="s">
        <v>640</v>
      </c>
      <c r="D261" s="22" t="s">
        <v>641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120</v>
      </c>
      <c r="B262" s="22" t="s">
        <v>511</v>
      </c>
      <c r="C262" s="22" t="s">
        <v>642</v>
      </c>
      <c r="D262" s="22" t="s">
        <v>643</v>
      </c>
      <c r="E262" s="22">
        <v>0</v>
      </c>
      <c r="F262" s="22">
        <v>0</v>
      </c>
      <c r="G262" s="22">
        <v>0</v>
      </c>
      <c r="H262" s="22">
        <v>286421</v>
      </c>
      <c r="I262" s="22">
        <v>286421</v>
      </c>
    </row>
    <row r="263" spans="1:9" x14ac:dyDescent="0.25">
      <c r="A263" s="22" t="s">
        <v>120</v>
      </c>
      <c r="B263" s="22" t="s">
        <v>511</v>
      </c>
      <c r="C263" s="22" t="s">
        <v>644</v>
      </c>
      <c r="D263" s="22" t="s">
        <v>645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120</v>
      </c>
      <c r="B264" s="22" t="s">
        <v>511</v>
      </c>
      <c r="C264" s="22" t="s">
        <v>646</v>
      </c>
      <c r="D264" s="22" t="s">
        <v>647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120</v>
      </c>
      <c r="B265" s="22" t="s">
        <v>511</v>
      </c>
      <c r="C265" s="22" t="s">
        <v>648</v>
      </c>
      <c r="D265" s="22" t="s">
        <v>649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120</v>
      </c>
      <c r="B266" s="22" t="s">
        <v>511</v>
      </c>
      <c r="C266" s="22" t="s">
        <v>650</v>
      </c>
      <c r="D266" s="22" t="s">
        <v>651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120</v>
      </c>
      <c r="B267" s="22" t="s">
        <v>511</v>
      </c>
      <c r="C267" s="22" t="s">
        <v>652</v>
      </c>
      <c r="D267" s="22" t="s">
        <v>653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120</v>
      </c>
      <c r="B268" s="22" t="s">
        <v>511</v>
      </c>
      <c r="C268" s="22" t="s">
        <v>654</v>
      </c>
      <c r="D268" s="22" t="s">
        <v>655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120</v>
      </c>
      <c r="B269" s="22" t="s">
        <v>511</v>
      </c>
      <c r="C269" s="22" t="s">
        <v>656</v>
      </c>
      <c r="D269" s="22" t="s">
        <v>657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120</v>
      </c>
      <c r="B270" s="22" t="s">
        <v>511</v>
      </c>
      <c r="C270" s="22" t="s">
        <v>658</v>
      </c>
      <c r="D270" s="22" t="s">
        <v>659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120</v>
      </c>
      <c r="B271" s="22" t="s">
        <v>511</v>
      </c>
      <c r="C271" s="22" t="s">
        <v>660</v>
      </c>
      <c r="D271" s="22" t="s">
        <v>661</v>
      </c>
      <c r="E271" s="22">
        <v>0</v>
      </c>
      <c r="F271" s="22">
        <v>0</v>
      </c>
      <c r="G271" s="22">
        <v>0</v>
      </c>
      <c r="H271" s="22">
        <v>100900</v>
      </c>
      <c r="I271" s="22">
        <v>100900</v>
      </c>
    </row>
    <row r="272" spans="1:9" x14ac:dyDescent="0.25">
      <c r="A272" s="22" t="s">
        <v>120</v>
      </c>
      <c r="B272" s="22" t="s">
        <v>511</v>
      </c>
      <c r="C272" s="22" t="s">
        <v>662</v>
      </c>
      <c r="D272" s="22" t="s">
        <v>663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120</v>
      </c>
      <c r="B273" s="22" t="s">
        <v>511</v>
      </c>
      <c r="C273" s="22" t="s">
        <v>664</v>
      </c>
      <c r="D273" s="22" t="s">
        <v>665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120</v>
      </c>
      <c r="B274" s="22" t="s">
        <v>511</v>
      </c>
      <c r="C274" s="22" t="s">
        <v>666</v>
      </c>
      <c r="D274" s="22" t="s">
        <v>667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120</v>
      </c>
      <c r="B275" s="22" t="s">
        <v>511</v>
      </c>
      <c r="C275" s="22" t="s">
        <v>668</v>
      </c>
      <c r="D275" s="22" t="s">
        <v>669</v>
      </c>
      <c r="E275" s="22">
        <v>0</v>
      </c>
      <c r="F275" s="22">
        <v>0</v>
      </c>
      <c r="G275" s="22">
        <v>0</v>
      </c>
      <c r="H275" s="22">
        <v>55378</v>
      </c>
      <c r="I275" s="22">
        <v>55378</v>
      </c>
    </row>
    <row r="276" spans="1:9" x14ac:dyDescent="0.25">
      <c r="A276" s="22" t="s">
        <v>120</v>
      </c>
      <c r="B276" s="22" t="s">
        <v>511</v>
      </c>
      <c r="C276" s="22" t="s">
        <v>670</v>
      </c>
      <c r="D276" s="22" t="s">
        <v>671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120</v>
      </c>
      <c r="B277" s="22" t="s">
        <v>511</v>
      </c>
      <c r="C277" s="22" t="s">
        <v>672</v>
      </c>
      <c r="D277" s="22" t="s">
        <v>673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120</v>
      </c>
      <c r="B278" s="22" t="s">
        <v>511</v>
      </c>
      <c r="C278" s="22" t="s">
        <v>674</v>
      </c>
      <c r="D278" s="22" t="s">
        <v>675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120</v>
      </c>
      <c r="B279" s="22" t="s">
        <v>511</v>
      </c>
      <c r="C279" s="22" t="s">
        <v>676</v>
      </c>
      <c r="D279" s="22" t="s">
        <v>677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120</v>
      </c>
      <c r="B280" s="22" t="s">
        <v>511</v>
      </c>
      <c r="C280" s="22" t="s">
        <v>678</v>
      </c>
      <c r="D280" s="22" t="s">
        <v>679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120</v>
      </c>
      <c r="B281" s="22" t="s">
        <v>511</v>
      </c>
      <c r="C281" s="22" t="s">
        <v>680</v>
      </c>
      <c r="D281" s="22" t="s">
        <v>681</v>
      </c>
      <c r="E281" s="22">
        <v>35596</v>
      </c>
      <c r="F281" s="22">
        <v>0</v>
      </c>
      <c r="G281" s="22">
        <v>0</v>
      </c>
      <c r="H281" s="22">
        <v>0</v>
      </c>
      <c r="I281" s="22">
        <v>35596</v>
      </c>
    </row>
    <row r="282" spans="1:9" x14ac:dyDescent="0.25">
      <c r="A282" s="22" t="s">
        <v>120</v>
      </c>
      <c r="B282" s="22" t="s">
        <v>511</v>
      </c>
      <c r="C282" s="22" t="s">
        <v>682</v>
      </c>
      <c r="D282" s="22" t="s">
        <v>683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120</v>
      </c>
      <c r="B283" s="22" t="s">
        <v>511</v>
      </c>
      <c r="C283" s="22" t="s">
        <v>684</v>
      </c>
      <c r="D283" s="22" t="s">
        <v>685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120</v>
      </c>
      <c r="B284" s="22" t="s">
        <v>511</v>
      </c>
      <c r="C284" s="22" t="s">
        <v>686</v>
      </c>
      <c r="D284" s="22" t="s">
        <v>687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120</v>
      </c>
      <c r="B285" s="22" t="s">
        <v>511</v>
      </c>
      <c r="C285" s="22" t="s">
        <v>688</v>
      </c>
      <c r="D285" s="22" t="s">
        <v>689</v>
      </c>
      <c r="E285" s="22">
        <v>55689</v>
      </c>
      <c r="F285" s="22">
        <v>0</v>
      </c>
      <c r="G285" s="22">
        <v>0</v>
      </c>
      <c r="H285" s="22">
        <v>0</v>
      </c>
      <c r="I285" s="22">
        <v>55689</v>
      </c>
    </row>
    <row r="286" spans="1:9" x14ac:dyDescent="0.25">
      <c r="A286" s="22" t="s">
        <v>120</v>
      </c>
      <c r="B286" s="22" t="s">
        <v>511</v>
      </c>
      <c r="C286" s="22" t="s">
        <v>690</v>
      </c>
      <c r="D286" s="22" t="s">
        <v>691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120</v>
      </c>
      <c r="B287" s="22" t="s">
        <v>511</v>
      </c>
      <c r="C287" s="22" t="s">
        <v>692</v>
      </c>
      <c r="D287" s="22" t="s">
        <v>693</v>
      </c>
      <c r="E287" s="22">
        <v>295209</v>
      </c>
      <c r="F287" s="22">
        <v>0</v>
      </c>
      <c r="G287" s="22">
        <v>0</v>
      </c>
      <c r="H287" s="22">
        <v>0</v>
      </c>
      <c r="I287" s="22">
        <v>295209</v>
      </c>
    </row>
    <row r="288" spans="1:9" x14ac:dyDescent="0.25">
      <c r="A288" s="22" t="s">
        <v>120</v>
      </c>
      <c r="B288" s="22" t="s">
        <v>511</v>
      </c>
      <c r="C288" s="22" t="s">
        <v>694</v>
      </c>
      <c r="D288" s="22" t="s">
        <v>695</v>
      </c>
      <c r="E288" s="22">
        <v>14000</v>
      </c>
      <c r="F288" s="22">
        <v>0</v>
      </c>
      <c r="G288" s="22">
        <v>0</v>
      </c>
      <c r="H288" s="22">
        <v>0</v>
      </c>
      <c r="I288" s="22">
        <v>14000</v>
      </c>
    </row>
    <row r="289" spans="1:9" x14ac:dyDescent="0.25">
      <c r="A289" s="22" t="s">
        <v>120</v>
      </c>
      <c r="B289" s="22" t="s">
        <v>511</v>
      </c>
      <c r="C289" s="22" t="s">
        <v>696</v>
      </c>
      <c r="D289" s="22" t="s">
        <v>697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120</v>
      </c>
      <c r="B290" s="22" t="s">
        <v>511</v>
      </c>
      <c r="C290" s="22" t="s">
        <v>698</v>
      </c>
      <c r="D290" s="22" t="s">
        <v>699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120</v>
      </c>
      <c r="B291" s="22" t="s">
        <v>511</v>
      </c>
      <c r="C291" s="22" t="s">
        <v>700</v>
      </c>
      <c r="D291" s="22" t="s">
        <v>701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120</v>
      </c>
      <c r="B292" s="22" t="s">
        <v>511</v>
      </c>
      <c r="C292" s="22" t="s">
        <v>702</v>
      </c>
      <c r="D292" s="22" t="s">
        <v>703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120</v>
      </c>
      <c r="B293" s="22" t="s">
        <v>511</v>
      </c>
      <c r="C293" s="22" t="s">
        <v>704</v>
      </c>
      <c r="D293" s="22" t="s">
        <v>705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120</v>
      </c>
      <c r="B294" s="22" t="s">
        <v>706</v>
      </c>
      <c r="C294" s="22" t="s">
        <v>707</v>
      </c>
      <c r="D294" s="22" t="s">
        <v>708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120</v>
      </c>
      <c r="B295" s="22" t="s">
        <v>706</v>
      </c>
      <c r="C295" s="22" t="s">
        <v>709</v>
      </c>
      <c r="D295" s="22" t="s">
        <v>710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120</v>
      </c>
      <c r="B296" s="22" t="s">
        <v>706</v>
      </c>
      <c r="C296" s="22" t="s">
        <v>711</v>
      </c>
      <c r="D296" s="22" t="s">
        <v>712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120</v>
      </c>
      <c r="B297" s="22" t="s">
        <v>706</v>
      </c>
      <c r="C297" s="22" t="s">
        <v>713</v>
      </c>
      <c r="D297" s="22" t="s">
        <v>714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120</v>
      </c>
      <c r="B298" s="22" t="s">
        <v>706</v>
      </c>
      <c r="C298" s="22" t="s">
        <v>715</v>
      </c>
      <c r="D298" s="22" t="s">
        <v>716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120</v>
      </c>
      <c r="B299" s="22" t="s">
        <v>706</v>
      </c>
      <c r="C299" s="22" t="s">
        <v>717</v>
      </c>
      <c r="D299" s="22" t="s">
        <v>718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120</v>
      </c>
      <c r="B300" s="22" t="s">
        <v>706</v>
      </c>
      <c r="C300" s="22" t="s">
        <v>719</v>
      </c>
      <c r="D300" s="22" t="s">
        <v>720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120</v>
      </c>
      <c r="B301" s="22" t="s">
        <v>706</v>
      </c>
      <c r="C301" s="22" t="s">
        <v>721</v>
      </c>
      <c r="D301" s="22" t="s">
        <v>722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120</v>
      </c>
      <c r="B302" s="22" t="s">
        <v>706</v>
      </c>
      <c r="C302" s="22" t="s">
        <v>723</v>
      </c>
      <c r="D302" s="22" t="s">
        <v>724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120</v>
      </c>
      <c r="B303" s="22" t="s">
        <v>706</v>
      </c>
      <c r="C303" s="22" t="s">
        <v>725</v>
      </c>
      <c r="D303" s="22" t="s">
        <v>726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120</v>
      </c>
      <c r="B304" s="22" t="s">
        <v>706</v>
      </c>
      <c r="C304" s="22" t="s">
        <v>727</v>
      </c>
      <c r="D304" s="22" t="s">
        <v>728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120</v>
      </c>
      <c r="B305" s="22" t="s">
        <v>706</v>
      </c>
      <c r="C305" s="22" t="s">
        <v>729</v>
      </c>
      <c r="D305" s="22" t="s">
        <v>730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120</v>
      </c>
      <c r="B306" s="22" t="s">
        <v>706</v>
      </c>
      <c r="C306" s="22" t="s">
        <v>731</v>
      </c>
      <c r="D306" s="22" t="s">
        <v>732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120</v>
      </c>
      <c r="B307" s="22" t="s">
        <v>706</v>
      </c>
      <c r="C307" s="22" t="s">
        <v>733</v>
      </c>
      <c r="D307" s="22" t="s">
        <v>734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120</v>
      </c>
      <c r="B308" s="22" t="s">
        <v>706</v>
      </c>
      <c r="C308" s="22" t="s">
        <v>735</v>
      </c>
      <c r="D308" s="22" t="s">
        <v>736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120</v>
      </c>
      <c r="B309" s="22" t="s">
        <v>706</v>
      </c>
      <c r="C309" s="22" t="s">
        <v>737</v>
      </c>
      <c r="D309" s="22" t="s">
        <v>738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120</v>
      </c>
      <c r="B310" s="22" t="s">
        <v>706</v>
      </c>
      <c r="C310" s="22" t="s">
        <v>739</v>
      </c>
      <c r="D310" s="22" t="s">
        <v>740</v>
      </c>
      <c r="E310" s="22"/>
      <c r="F310" s="22"/>
      <c r="G310" s="22"/>
      <c r="H310" s="22"/>
      <c r="I310" s="22">
        <v>0</v>
      </c>
    </row>
    <row r="311" spans="1:9" x14ac:dyDescent="0.25">
      <c r="A311" s="22" t="s">
        <v>120</v>
      </c>
      <c r="B311" s="22" t="s">
        <v>706</v>
      </c>
      <c r="C311" s="22" t="s">
        <v>741</v>
      </c>
      <c r="D311" s="22" t="s">
        <v>742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120</v>
      </c>
      <c r="B312" s="22" t="s">
        <v>706</v>
      </c>
      <c r="C312" s="22" t="s">
        <v>743</v>
      </c>
      <c r="D312" s="22" t="s">
        <v>744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120</v>
      </c>
      <c r="B313" s="22" t="s">
        <v>706</v>
      </c>
      <c r="C313" s="22" t="s">
        <v>745</v>
      </c>
      <c r="D313" s="22" t="s">
        <v>746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120</v>
      </c>
      <c r="B314" s="22" t="s">
        <v>706</v>
      </c>
      <c r="C314" s="22" t="s">
        <v>747</v>
      </c>
      <c r="D314" s="22" t="s">
        <v>748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120</v>
      </c>
      <c r="B315" s="22" t="s">
        <v>706</v>
      </c>
      <c r="C315" s="22" t="s">
        <v>749</v>
      </c>
      <c r="D315" s="22" t="s">
        <v>750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120</v>
      </c>
      <c r="B316" s="22" t="s">
        <v>706</v>
      </c>
      <c r="C316" s="22" t="s">
        <v>751</v>
      </c>
      <c r="D316" s="22" t="s">
        <v>752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120</v>
      </c>
      <c r="B317" s="22" t="s">
        <v>706</v>
      </c>
      <c r="C317" s="22" t="s">
        <v>753</v>
      </c>
      <c r="D317" s="22" t="s">
        <v>754</v>
      </c>
      <c r="E317" s="22">
        <v>10265</v>
      </c>
      <c r="F317" s="22">
        <v>0</v>
      </c>
      <c r="G317" s="22">
        <v>0</v>
      </c>
      <c r="H317" s="22">
        <v>0</v>
      </c>
      <c r="I317" s="22">
        <v>10265</v>
      </c>
    </row>
    <row r="318" spans="1:9" x14ac:dyDescent="0.25">
      <c r="A318" s="22" t="s">
        <v>120</v>
      </c>
      <c r="B318" s="22" t="s">
        <v>706</v>
      </c>
      <c r="C318" s="22" t="s">
        <v>755</v>
      </c>
      <c r="D318" s="22" t="s">
        <v>756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120</v>
      </c>
      <c r="B319" s="22" t="s">
        <v>706</v>
      </c>
      <c r="C319" s="22" t="s">
        <v>757</v>
      </c>
      <c r="D319" s="22" t="s">
        <v>758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120</v>
      </c>
      <c r="B320" s="22" t="s">
        <v>706</v>
      </c>
      <c r="C320" s="22" t="s">
        <v>759</v>
      </c>
      <c r="D320" s="22" t="s">
        <v>760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120</v>
      </c>
      <c r="B321" s="22" t="s">
        <v>706</v>
      </c>
      <c r="C321" s="22" t="s">
        <v>761</v>
      </c>
      <c r="D321" s="22" t="s">
        <v>762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120</v>
      </c>
      <c r="B322" s="22" t="s">
        <v>706</v>
      </c>
      <c r="C322" s="22" t="s">
        <v>763</v>
      </c>
      <c r="D322" s="22" t="s">
        <v>764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120</v>
      </c>
      <c r="B323" s="22" t="s">
        <v>706</v>
      </c>
      <c r="C323" s="22" t="s">
        <v>765</v>
      </c>
      <c r="D323" s="22" t="s">
        <v>766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120</v>
      </c>
      <c r="B324" s="22" t="s">
        <v>706</v>
      </c>
      <c r="C324" s="22" t="s">
        <v>767</v>
      </c>
      <c r="D324" s="22" t="s">
        <v>768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120</v>
      </c>
      <c r="B325" s="22" t="s">
        <v>706</v>
      </c>
      <c r="C325" s="22" t="s">
        <v>769</v>
      </c>
      <c r="D325" s="22" t="s">
        <v>770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120</v>
      </c>
      <c r="B326" s="22" t="s">
        <v>706</v>
      </c>
      <c r="C326" s="22" t="s">
        <v>771</v>
      </c>
      <c r="D326" s="22" t="s">
        <v>772</v>
      </c>
      <c r="E326" s="22">
        <v>0</v>
      </c>
      <c r="F326" s="22">
        <v>0</v>
      </c>
      <c r="G326" s="22">
        <v>0</v>
      </c>
      <c r="H326" s="22">
        <v>64566</v>
      </c>
      <c r="I326" s="22">
        <v>64566</v>
      </c>
    </row>
    <row r="327" spans="1:9" x14ac:dyDescent="0.25">
      <c r="A327" s="22" t="s">
        <v>120</v>
      </c>
      <c r="B327" s="22" t="s">
        <v>706</v>
      </c>
      <c r="C327" s="22" t="s">
        <v>773</v>
      </c>
      <c r="D327" s="22" t="s">
        <v>774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120</v>
      </c>
      <c r="B328" s="22" t="s">
        <v>706</v>
      </c>
      <c r="C328" s="22" t="s">
        <v>775</v>
      </c>
      <c r="D328" s="22" t="s">
        <v>776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120</v>
      </c>
      <c r="B329" s="22" t="s">
        <v>706</v>
      </c>
      <c r="C329" s="22" t="s">
        <v>777</v>
      </c>
      <c r="D329" s="22" t="s">
        <v>778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120</v>
      </c>
      <c r="B330" s="22" t="s">
        <v>706</v>
      </c>
      <c r="C330" s="22" t="s">
        <v>779</v>
      </c>
      <c r="D330" s="22" t="s">
        <v>780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120</v>
      </c>
      <c r="B331" s="22" t="s">
        <v>706</v>
      </c>
      <c r="C331" s="22" t="s">
        <v>781</v>
      </c>
      <c r="D331" s="22" t="s">
        <v>782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120</v>
      </c>
      <c r="B332" s="22" t="s">
        <v>706</v>
      </c>
      <c r="C332" s="22" t="s">
        <v>783</v>
      </c>
      <c r="D332" s="22" t="s">
        <v>784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120</v>
      </c>
      <c r="B333" s="22" t="s">
        <v>706</v>
      </c>
      <c r="C333" s="22" t="s">
        <v>785</v>
      </c>
      <c r="D333" s="22" t="s">
        <v>786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120</v>
      </c>
      <c r="B334" s="22" t="s">
        <v>706</v>
      </c>
      <c r="C334" s="22" t="s">
        <v>787</v>
      </c>
      <c r="D334" s="22" t="s">
        <v>788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120</v>
      </c>
      <c r="B335" s="22" t="s">
        <v>706</v>
      </c>
      <c r="C335" s="22" t="s">
        <v>789</v>
      </c>
      <c r="D335" s="22" t="s">
        <v>790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120</v>
      </c>
      <c r="B336" s="22" t="s">
        <v>706</v>
      </c>
      <c r="C336" s="22" t="s">
        <v>791</v>
      </c>
      <c r="D336" s="22" t="s">
        <v>792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120</v>
      </c>
      <c r="B337" s="22" t="s">
        <v>706</v>
      </c>
      <c r="C337" s="22" t="s">
        <v>793</v>
      </c>
      <c r="D337" s="22" t="s">
        <v>794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120</v>
      </c>
      <c r="B338" s="22" t="s">
        <v>706</v>
      </c>
      <c r="C338" s="22" t="s">
        <v>795</v>
      </c>
      <c r="D338" s="22" t="s">
        <v>796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120</v>
      </c>
      <c r="B339" s="22" t="s">
        <v>706</v>
      </c>
      <c r="C339" s="22" t="s">
        <v>797</v>
      </c>
      <c r="D339" s="22" t="s">
        <v>798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120</v>
      </c>
      <c r="B340" s="22" t="s">
        <v>706</v>
      </c>
      <c r="C340" s="22" t="s">
        <v>799</v>
      </c>
      <c r="D340" s="22" t="s">
        <v>800</v>
      </c>
      <c r="E340" s="22"/>
      <c r="F340" s="22"/>
      <c r="G340" s="22"/>
      <c r="H340" s="22"/>
      <c r="I340" s="22">
        <v>0</v>
      </c>
    </row>
    <row r="341" spans="1:9" x14ac:dyDescent="0.25">
      <c r="A341" s="22" t="s">
        <v>120</v>
      </c>
      <c r="B341" s="22" t="s">
        <v>706</v>
      </c>
      <c r="C341" s="22" t="s">
        <v>801</v>
      </c>
      <c r="D341" s="22" t="s">
        <v>802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120</v>
      </c>
      <c r="B342" s="22" t="s">
        <v>706</v>
      </c>
      <c r="C342" s="22" t="s">
        <v>803</v>
      </c>
      <c r="D342" s="22" t="s">
        <v>804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120</v>
      </c>
      <c r="B343" s="22" t="s">
        <v>706</v>
      </c>
      <c r="C343" s="22" t="s">
        <v>805</v>
      </c>
      <c r="D343" s="22" t="s">
        <v>806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120</v>
      </c>
      <c r="B344" s="22" t="s">
        <v>706</v>
      </c>
      <c r="C344" s="22" t="s">
        <v>807</v>
      </c>
      <c r="D344" s="22" t="s">
        <v>808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120</v>
      </c>
      <c r="B345" s="22" t="s">
        <v>809</v>
      </c>
      <c r="C345" s="22" t="s">
        <v>810</v>
      </c>
      <c r="D345" s="22" t="s">
        <v>811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120</v>
      </c>
      <c r="B346" s="22" t="s">
        <v>809</v>
      </c>
      <c r="C346" s="22" t="s">
        <v>812</v>
      </c>
      <c r="D346" s="22" t="s">
        <v>813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120</v>
      </c>
      <c r="B347" s="22" t="s">
        <v>809</v>
      </c>
      <c r="C347" s="22" t="s">
        <v>814</v>
      </c>
      <c r="D347" s="22" t="s">
        <v>815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120</v>
      </c>
      <c r="B348" s="22" t="s">
        <v>809</v>
      </c>
      <c r="C348" s="22" t="s">
        <v>816</v>
      </c>
      <c r="D348" s="22" t="s">
        <v>817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120</v>
      </c>
      <c r="B349" s="22" t="s">
        <v>809</v>
      </c>
      <c r="C349" s="22" t="s">
        <v>818</v>
      </c>
      <c r="D349" s="22" t="s">
        <v>819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</row>
    <row r="350" spans="1:9" x14ac:dyDescent="0.25">
      <c r="A350" s="22" t="s">
        <v>120</v>
      </c>
      <c r="B350" s="22" t="s">
        <v>809</v>
      </c>
      <c r="C350" s="22" t="s">
        <v>820</v>
      </c>
      <c r="D350" s="22" t="s">
        <v>821</v>
      </c>
      <c r="E350" s="22">
        <v>0</v>
      </c>
      <c r="F350" s="22">
        <v>0</v>
      </c>
      <c r="G350" s="22">
        <v>0</v>
      </c>
      <c r="H350" s="22">
        <v>0</v>
      </c>
      <c r="I350" s="22">
        <v>0</v>
      </c>
    </row>
    <row r="351" spans="1:9" x14ac:dyDescent="0.25">
      <c r="A351" s="22" t="s">
        <v>120</v>
      </c>
      <c r="B351" s="22" t="s">
        <v>822</v>
      </c>
      <c r="C351" s="22" t="s">
        <v>823</v>
      </c>
      <c r="D351" s="22" t="s">
        <v>824</v>
      </c>
      <c r="E351" s="22">
        <v>0</v>
      </c>
      <c r="F351" s="22">
        <v>0</v>
      </c>
      <c r="G351" s="22">
        <v>0</v>
      </c>
      <c r="H351" s="22">
        <v>15801652</v>
      </c>
      <c r="I351" s="22">
        <v>15801652</v>
      </c>
    </row>
    <row r="352" spans="1:9" x14ac:dyDescent="0.25">
      <c r="A352" s="22"/>
      <c r="B352" s="22"/>
      <c r="C352" s="22"/>
      <c r="D352" s="22" t="s">
        <v>825</v>
      </c>
      <c r="E352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00C27-4CDE-42F6-A81D-613FBCEAA8E7}">
  <dimension ref="A1:I35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1256</v>
      </c>
      <c r="D1" s="20" t="s">
        <v>1267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1258</v>
      </c>
      <c r="F2" s="21" t="s">
        <v>1259</v>
      </c>
      <c r="G2" s="21" t="s">
        <v>1260</v>
      </c>
      <c r="H2" s="21" t="s">
        <v>65</v>
      </c>
      <c r="I2" s="21" t="s">
        <v>1261</v>
      </c>
    </row>
    <row r="3" spans="1:9" x14ac:dyDescent="0.25">
      <c r="A3" s="21"/>
      <c r="B3" s="21"/>
      <c r="C3" s="21"/>
      <c r="D3" s="21" t="s">
        <v>87</v>
      </c>
      <c r="E3" s="21" t="s">
        <v>1262</v>
      </c>
      <c r="F3" s="21" t="s">
        <v>1263</v>
      </c>
      <c r="G3" s="21" t="s">
        <v>1264</v>
      </c>
      <c r="H3" s="21" t="s">
        <v>1265</v>
      </c>
      <c r="I3" s="21" t="s">
        <v>1266</v>
      </c>
    </row>
    <row r="4" spans="1:9" x14ac:dyDescent="0.25">
      <c r="A4" s="22" t="s">
        <v>120</v>
      </c>
      <c r="B4" s="22" t="s">
        <v>121</v>
      </c>
      <c r="C4" s="22" t="s">
        <v>122</v>
      </c>
      <c r="D4" s="22" t="s">
        <v>123</v>
      </c>
      <c r="E4" s="22">
        <v>26310089</v>
      </c>
      <c r="F4" s="22">
        <v>0</v>
      </c>
      <c r="G4" s="22">
        <v>7860764</v>
      </c>
      <c r="H4" s="22">
        <v>0</v>
      </c>
      <c r="I4" s="22">
        <v>34170853</v>
      </c>
    </row>
    <row r="5" spans="1:9" x14ac:dyDescent="0.25">
      <c r="A5" s="22" t="s">
        <v>120</v>
      </c>
      <c r="B5" s="22" t="s">
        <v>121</v>
      </c>
      <c r="C5" s="22" t="s">
        <v>124</v>
      </c>
      <c r="D5" s="22" t="s">
        <v>125</v>
      </c>
      <c r="E5" s="22">
        <v>5458847</v>
      </c>
      <c r="F5" s="22">
        <v>740787</v>
      </c>
      <c r="G5" s="22">
        <v>140209</v>
      </c>
      <c r="H5" s="22">
        <v>21063</v>
      </c>
      <c r="I5" s="22">
        <v>6360906</v>
      </c>
    </row>
    <row r="6" spans="1:9" x14ac:dyDescent="0.25">
      <c r="A6" s="22" t="s">
        <v>120</v>
      </c>
      <c r="B6" s="22" t="s">
        <v>121</v>
      </c>
      <c r="C6" s="22" t="s">
        <v>126</v>
      </c>
      <c r="D6" s="22" t="s">
        <v>127</v>
      </c>
      <c r="E6" s="22">
        <v>439563000</v>
      </c>
      <c r="F6" s="22">
        <v>370691000</v>
      </c>
      <c r="G6" s="22">
        <v>1345000000</v>
      </c>
      <c r="H6" s="22">
        <v>295626000</v>
      </c>
      <c r="I6" s="22">
        <v>2450880000</v>
      </c>
    </row>
    <row r="7" spans="1:9" x14ac:dyDescent="0.25">
      <c r="A7" s="22" t="s">
        <v>120</v>
      </c>
      <c r="B7" s="22" t="s">
        <v>121</v>
      </c>
      <c r="C7" s="22" t="s">
        <v>128</v>
      </c>
      <c r="D7" s="22" t="s">
        <v>129</v>
      </c>
      <c r="E7" s="22">
        <v>16900239</v>
      </c>
      <c r="F7" s="22">
        <v>6170899</v>
      </c>
      <c r="G7" s="22">
        <v>4178979</v>
      </c>
      <c r="H7" s="22">
        <v>0</v>
      </c>
      <c r="I7" s="22">
        <v>27250117</v>
      </c>
    </row>
    <row r="8" spans="1:9" x14ac:dyDescent="0.25">
      <c r="A8" s="22" t="s">
        <v>120</v>
      </c>
      <c r="B8" s="22" t="s">
        <v>121</v>
      </c>
      <c r="C8" s="22" t="s">
        <v>130</v>
      </c>
      <c r="D8" s="22" t="s">
        <v>131</v>
      </c>
      <c r="E8" s="22">
        <v>16971825</v>
      </c>
      <c r="F8" s="22">
        <v>1917874</v>
      </c>
      <c r="G8" s="22">
        <v>0</v>
      </c>
      <c r="H8" s="22">
        <v>0</v>
      </c>
      <c r="I8" s="22">
        <v>18889699</v>
      </c>
    </row>
    <row r="9" spans="1:9" x14ac:dyDescent="0.25">
      <c r="A9" s="22" t="s">
        <v>120</v>
      </c>
      <c r="B9" s="22" t="s">
        <v>121</v>
      </c>
      <c r="C9" s="22" t="s">
        <v>132</v>
      </c>
      <c r="D9" s="22" t="s">
        <v>133</v>
      </c>
      <c r="E9" s="22">
        <v>867314000</v>
      </c>
      <c r="F9" s="22">
        <v>71246000</v>
      </c>
      <c r="G9" s="22">
        <v>421429000</v>
      </c>
      <c r="H9" s="22">
        <v>132577000</v>
      </c>
      <c r="I9" s="22">
        <v>1492566000</v>
      </c>
    </row>
    <row r="10" spans="1:9" x14ac:dyDescent="0.25">
      <c r="A10" s="22" t="s">
        <v>120</v>
      </c>
      <c r="B10" s="22" t="s">
        <v>121</v>
      </c>
      <c r="C10" s="22" t="s">
        <v>134</v>
      </c>
      <c r="D10" s="22" t="s">
        <v>135</v>
      </c>
      <c r="E10" s="22">
        <v>11280316</v>
      </c>
      <c r="F10" s="22">
        <v>205433</v>
      </c>
      <c r="G10" s="22">
        <v>1420700</v>
      </c>
      <c r="H10" s="22">
        <v>0</v>
      </c>
      <c r="I10" s="22">
        <v>12906449</v>
      </c>
    </row>
    <row r="11" spans="1:9" x14ac:dyDescent="0.25">
      <c r="A11" s="22" t="s">
        <v>120</v>
      </c>
      <c r="B11" s="22" t="s">
        <v>121</v>
      </c>
      <c r="C11" s="22" t="s">
        <v>136</v>
      </c>
      <c r="D11" s="22" t="s">
        <v>137</v>
      </c>
      <c r="E11" s="22">
        <v>101387909</v>
      </c>
      <c r="F11" s="22">
        <v>0</v>
      </c>
      <c r="G11" s="22">
        <v>0</v>
      </c>
      <c r="H11" s="22">
        <v>579370</v>
      </c>
      <c r="I11" s="22">
        <v>101967279</v>
      </c>
    </row>
    <row r="12" spans="1:9" x14ac:dyDescent="0.25">
      <c r="A12" s="22" t="s">
        <v>120</v>
      </c>
      <c r="B12" s="22" t="s">
        <v>121</v>
      </c>
      <c r="C12" s="22" t="s">
        <v>138</v>
      </c>
      <c r="D12" s="22" t="s">
        <v>139</v>
      </c>
      <c r="E12" s="22">
        <v>43733980</v>
      </c>
      <c r="F12" s="22">
        <v>0</v>
      </c>
      <c r="G12" s="22">
        <v>0</v>
      </c>
      <c r="H12" s="22">
        <v>0</v>
      </c>
      <c r="I12" s="22">
        <v>43733980</v>
      </c>
    </row>
    <row r="13" spans="1:9" x14ac:dyDescent="0.25">
      <c r="A13" s="22" t="s">
        <v>120</v>
      </c>
      <c r="B13" s="22" t="s">
        <v>121</v>
      </c>
      <c r="C13" s="22" t="s">
        <v>140</v>
      </c>
      <c r="D13" s="22" t="s">
        <v>141</v>
      </c>
      <c r="E13" s="22">
        <v>0</v>
      </c>
      <c r="F13" s="22">
        <v>643000</v>
      </c>
      <c r="G13" s="22">
        <v>40033000</v>
      </c>
      <c r="H13" s="22">
        <v>5461000</v>
      </c>
      <c r="I13" s="22">
        <v>46137000</v>
      </c>
    </row>
    <row r="14" spans="1:9" x14ac:dyDescent="0.25">
      <c r="A14" s="22" t="s">
        <v>120</v>
      </c>
      <c r="B14" s="22" t="s">
        <v>121</v>
      </c>
      <c r="C14" s="22" t="s">
        <v>142</v>
      </c>
      <c r="D14" s="22" t="s">
        <v>143</v>
      </c>
      <c r="E14" s="22">
        <v>29439000</v>
      </c>
      <c r="F14" s="22">
        <v>0</v>
      </c>
      <c r="G14" s="22">
        <v>186750000</v>
      </c>
      <c r="H14" s="22">
        <v>0</v>
      </c>
      <c r="I14" s="22">
        <v>216189000</v>
      </c>
    </row>
    <row r="15" spans="1:9" x14ac:dyDescent="0.25">
      <c r="A15" s="22" t="s">
        <v>120</v>
      </c>
      <c r="B15" s="22" t="s">
        <v>121</v>
      </c>
      <c r="C15" s="22" t="s">
        <v>144</v>
      </c>
      <c r="D15" s="22" t="s">
        <v>145</v>
      </c>
      <c r="E15" s="22">
        <v>90408296</v>
      </c>
      <c r="F15" s="22">
        <v>0</v>
      </c>
      <c r="G15" s="22">
        <v>90127659</v>
      </c>
      <c r="H15" s="22">
        <v>0</v>
      </c>
      <c r="I15" s="22">
        <v>180535955</v>
      </c>
    </row>
    <row r="16" spans="1:9" x14ac:dyDescent="0.25">
      <c r="A16" s="22" t="s">
        <v>120</v>
      </c>
      <c r="B16" s="22" t="s">
        <v>121</v>
      </c>
      <c r="C16" s="22" t="s">
        <v>146</v>
      </c>
      <c r="D16" s="22" t="s">
        <v>147</v>
      </c>
      <c r="E16" s="22">
        <v>10913552</v>
      </c>
      <c r="F16" s="22">
        <v>0</v>
      </c>
      <c r="G16" s="22">
        <v>326725</v>
      </c>
      <c r="H16" s="22">
        <v>0</v>
      </c>
      <c r="I16" s="22">
        <v>11240277</v>
      </c>
    </row>
    <row r="17" spans="1:9" x14ac:dyDescent="0.25">
      <c r="A17" s="22" t="s">
        <v>120</v>
      </c>
      <c r="B17" s="22" t="s">
        <v>121</v>
      </c>
      <c r="C17" s="22" t="s">
        <v>148</v>
      </c>
      <c r="D17" s="22" t="s">
        <v>149</v>
      </c>
      <c r="E17" s="22">
        <v>70964047</v>
      </c>
      <c r="F17" s="22">
        <v>0</v>
      </c>
      <c r="G17" s="22">
        <v>0</v>
      </c>
      <c r="H17" s="22">
        <v>0</v>
      </c>
      <c r="I17" s="22">
        <v>70964047</v>
      </c>
    </row>
    <row r="18" spans="1:9" x14ac:dyDescent="0.25">
      <c r="A18" s="22" t="s">
        <v>120</v>
      </c>
      <c r="B18" s="22" t="s">
        <v>121</v>
      </c>
      <c r="C18" s="22" t="s">
        <v>150</v>
      </c>
      <c r="D18" s="22" t="s">
        <v>151</v>
      </c>
      <c r="E18" s="22">
        <v>7717764</v>
      </c>
      <c r="F18" s="22">
        <v>688248</v>
      </c>
      <c r="G18" s="22">
        <v>9611436</v>
      </c>
      <c r="H18" s="22">
        <v>0</v>
      </c>
      <c r="I18" s="22">
        <v>18017448</v>
      </c>
    </row>
    <row r="19" spans="1:9" x14ac:dyDescent="0.25">
      <c r="A19" s="22" t="s">
        <v>120</v>
      </c>
      <c r="B19" s="22" t="s">
        <v>152</v>
      </c>
      <c r="C19" s="22" t="s">
        <v>153</v>
      </c>
      <c r="D19" s="22" t="s">
        <v>154</v>
      </c>
      <c r="E19" s="22">
        <v>1751989</v>
      </c>
      <c r="F19" s="22">
        <v>0</v>
      </c>
      <c r="G19" s="22">
        <v>0</v>
      </c>
      <c r="H19" s="22">
        <v>0</v>
      </c>
      <c r="I19" s="22">
        <v>1751989</v>
      </c>
    </row>
    <row r="20" spans="1:9" x14ac:dyDescent="0.25">
      <c r="A20" s="22" t="s">
        <v>120</v>
      </c>
      <c r="B20" s="22" t="s">
        <v>152</v>
      </c>
      <c r="C20" s="22" t="s">
        <v>155</v>
      </c>
      <c r="D20" s="22" t="s">
        <v>156</v>
      </c>
      <c r="E20" s="22">
        <v>1766933</v>
      </c>
      <c r="F20" s="22">
        <v>0</v>
      </c>
      <c r="G20" s="22">
        <v>5235552</v>
      </c>
      <c r="H20" s="22">
        <v>0</v>
      </c>
      <c r="I20" s="22">
        <v>7002485</v>
      </c>
    </row>
    <row r="21" spans="1:9" x14ac:dyDescent="0.25">
      <c r="A21" s="22" t="s">
        <v>120</v>
      </c>
      <c r="B21" s="22" t="s">
        <v>152</v>
      </c>
      <c r="C21" s="22" t="s">
        <v>157</v>
      </c>
      <c r="D21" s="22" t="s">
        <v>158</v>
      </c>
      <c r="E21" s="22">
        <v>11713171</v>
      </c>
      <c r="F21" s="22">
        <v>0</v>
      </c>
      <c r="G21" s="22">
        <v>0</v>
      </c>
      <c r="H21" s="22">
        <v>0</v>
      </c>
      <c r="I21" s="22">
        <v>11713171</v>
      </c>
    </row>
    <row r="22" spans="1:9" x14ac:dyDescent="0.25">
      <c r="A22" s="22" t="s">
        <v>120</v>
      </c>
      <c r="B22" s="22" t="s">
        <v>152</v>
      </c>
      <c r="C22" s="22" t="s">
        <v>159</v>
      </c>
      <c r="D22" s="22" t="s">
        <v>160</v>
      </c>
      <c r="E22" s="22">
        <v>46773856</v>
      </c>
      <c r="F22" s="22">
        <v>31158834</v>
      </c>
      <c r="G22" s="22">
        <v>33566373</v>
      </c>
      <c r="H22" s="22">
        <v>11844163</v>
      </c>
      <c r="I22" s="22">
        <v>123343226</v>
      </c>
    </row>
    <row r="23" spans="1:9" x14ac:dyDescent="0.25">
      <c r="A23" s="22" t="s">
        <v>120</v>
      </c>
      <c r="B23" s="22" t="s">
        <v>152</v>
      </c>
      <c r="C23" s="22" t="s">
        <v>161</v>
      </c>
      <c r="D23" s="22" t="s">
        <v>162</v>
      </c>
      <c r="E23" s="22">
        <v>83614252</v>
      </c>
      <c r="F23" s="22">
        <v>0</v>
      </c>
      <c r="G23" s="22">
        <v>153614500</v>
      </c>
      <c r="H23" s="22">
        <v>0</v>
      </c>
      <c r="I23" s="22">
        <v>237228752</v>
      </c>
    </row>
    <row r="24" spans="1:9" x14ac:dyDescent="0.25">
      <c r="A24" s="22" t="s">
        <v>120</v>
      </c>
      <c r="B24" s="22" t="s">
        <v>163</v>
      </c>
      <c r="C24" s="22" t="s">
        <v>164</v>
      </c>
      <c r="D24" s="22" t="s">
        <v>165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120</v>
      </c>
      <c r="B25" s="22" t="s">
        <v>163</v>
      </c>
      <c r="C25" s="22" t="s">
        <v>166</v>
      </c>
      <c r="D25" s="22" t="s">
        <v>167</v>
      </c>
      <c r="E25" s="22">
        <v>0</v>
      </c>
      <c r="F25" s="22">
        <v>3779</v>
      </c>
      <c r="G25" s="22">
        <v>0</v>
      </c>
      <c r="H25" s="22">
        <v>0</v>
      </c>
      <c r="I25" s="22">
        <v>3779</v>
      </c>
    </row>
    <row r="26" spans="1:9" x14ac:dyDescent="0.25">
      <c r="A26" s="22" t="s">
        <v>120</v>
      </c>
      <c r="B26" s="22" t="s">
        <v>163</v>
      </c>
      <c r="C26" s="22" t="s">
        <v>168</v>
      </c>
      <c r="D26" s="22" t="s">
        <v>169</v>
      </c>
      <c r="E26" s="22">
        <v>0</v>
      </c>
      <c r="F26" s="22">
        <v>169500</v>
      </c>
      <c r="G26" s="22">
        <v>0</v>
      </c>
      <c r="H26" s="22">
        <v>11953</v>
      </c>
      <c r="I26" s="22">
        <v>181453</v>
      </c>
    </row>
    <row r="27" spans="1:9" x14ac:dyDescent="0.25">
      <c r="A27" s="22" t="s">
        <v>120</v>
      </c>
      <c r="B27" s="22" t="s">
        <v>163</v>
      </c>
      <c r="C27" s="22" t="s">
        <v>170</v>
      </c>
      <c r="D27" s="22" t="s">
        <v>171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120</v>
      </c>
      <c r="B28" s="22" t="s">
        <v>163</v>
      </c>
      <c r="C28" s="22" t="s">
        <v>172</v>
      </c>
      <c r="D28" s="22" t="s">
        <v>173</v>
      </c>
      <c r="E28" s="22">
        <v>14934734</v>
      </c>
      <c r="F28" s="22">
        <v>0</v>
      </c>
      <c r="G28" s="22">
        <v>0</v>
      </c>
      <c r="H28" s="22">
        <v>0</v>
      </c>
      <c r="I28" s="22">
        <v>14934734</v>
      </c>
    </row>
    <row r="29" spans="1:9" x14ac:dyDescent="0.25">
      <c r="A29" s="22" t="s">
        <v>120</v>
      </c>
      <c r="B29" s="22" t="s">
        <v>163</v>
      </c>
      <c r="C29" s="22" t="s">
        <v>174</v>
      </c>
      <c r="D29" s="22" t="s">
        <v>175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120</v>
      </c>
      <c r="B30" s="22" t="s">
        <v>163</v>
      </c>
      <c r="C30" s="22" t="s">
        <v>176</v>
      </c>
      <c r="D30" s="22" t="s">
        <v>177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120</v>
      </c>
      <c r="B31" s="22" t="s">
        <v>163</v>
      </c>
      <c r="C31" s="22" t="s">
        <v>178</v>
      </c>
      <c r="D31" s="22" t="s">
        <v>179</v>
      </c>
      <c r="E31" s="22">
        <v>1016062</v>
      </c>
      <c r="F31" s="22">
        <v>881925</v>
      </c>
      <c r="G31" s="22">
        <v>0</v>
      </c>
      <c r="H31" s="22">
        <v>0</v>
      </c>
      <c r="I31" s="22">
        <v>1897987</v>
      </c>
    </row>
    <row r="32" spans="1:9" x14ac:dyDescent="0.25">
      <c r="A32" s="22" t="s">
        <v>120</v>
      </c>
      <c r="B32" s="22" t="s">
        <v>163</v>
      </c>
      <c r="C32" s="22" t="s">
        <v>180</v>
      </c>
      <c r="D32" s="22" t="s">
        <v>181</v>
      </c>
      <c r="E32" s="22">
        <v>2543029</v>
      </c>
      <c r="F32" s="22">
        <v>70637</v>
      </c>
      <c r="G32" s="22">
        <v>0</v>
      </c>
      <c r="H32" s="22">
        <v>0</v>
      </c>
      <c r="I32" s="22">
        <v>2613666</v>
      </c>
    </row>
    <row r="33" spans="1:9" x14ac:dyDescent="0.25">
      <c r="A33" s="22" t="s">
        <v>120</v>
      </c>
      <c r="B33" s="22" t="s">
        <v>163</v>
      </c>
      <c r="C33" s="22" t="s">
        <v>182</v>
      </c>
      <c r="D33" s="22" t="s">
        <v>183</v>
      </c>
      <c r="E33" s="22">
        <v>2432035</v>
      </c>
      <c r="F33" s="22">
        <v>0</v>
      </c>
      <c r="G33" s="22">
        <v>0</v>
      </c>
      <c r="H33" s="22">
        <v>0</v>
      </c>
      <c r="I33" s="22">
        <v>2432035</v>
      </c>
    </row>
    <row r="34" spans="1:9" x14ac:dyDescent="0.25">
      <c r="A34" s="22" t="s">
        <v>120</v>
      </c>
      <c r="B34" s="22" t="s">
        <v>163</v>
      </c>
      <c r="C34" s="22" t="s">
        <v>184</v>
      </c>
      <c r="D34" s="22" t="s">
        <v>185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120</v>
      </c>
      <c r="B35" s="22" t="s">
        <v>163</v>
      </c>
      <c r="C35" s="22" t="s">
        <v>186</v>
      </c>
      <c r="D35" s="22" t="s">
        <v>187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120</v>
      </c>
      <c r="B36" s="22" t="s">
        <v>163</v>
      </c>
      <c r="C36" s="22" t="s">
        <v>188</v>
      </c>
      <c r="D36" s="22" t="s">
        <v>189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120</v>
      </c>
      <c r="B37" s="22" t="s">
        <v>163</v>
      </c>
      <c r="C37" s="22" t="s">
        <v>190</v>
      </c>
      <c r="D37" s="22" t="s">
        <v>191</v>
      </c>
      <c r="E37" s="22"/>
      <c r="F37" s="22">
        <v>12652</v>
      </c>
      <c r="G37" s="22"/>
      <c r="H37" s="22"/>
      <c r="I37" s="22">
        <v>12652</v>
      </c>
    </row>
    <row r="38" spans="1:9" x14ac:dyDescent="0.25">
      <c r="A38" s="22" t="s">
        <v>120</v>
      </c>
      <c r="B38" s="22" t="s">
        <v>163</v>
      </c>
      <c r="C38" s="22" t="s">
        <v>192</v>
      </c>
      <c r="D38" s="22" t="s">
        <v>193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120</v>
      </c>
      <c r="B39" s="22" t="s">
        <v>163</v>
      </c>
      <c r="C39" s="22" t="s">
        <v>194</v>
      </c>
      <c r="D39" s="22" t="s">
        <v>195</v>
      </c>
      <c r="E39" s="22">
        <v>61786</v>
      </c>
      <c r="F39" s="22">
        <v>0</v>
      </c>
      <c r="G39" s="22">
        <v>0</v>
      </c>
      <c r="H39" s="22">
        <v>0</v>
      </c>
      <c r="I39" s="22">
        <v>61786</v>
      </c>
    </row>
    <row r="40" spans="1:9" x14ac:dyDescent="0.25">
      <c r="A40" s="22" t="s">
        <v>120</v>
      </c>
      <c r="B40" s="22" t="s">
        <v>163</v>
      </c>
      <c r="C40" s="22" t="s">
        <v>196</v>
      </c>
      <c r="D40" s="22" t="s">
        <v>197</v>
      </c>
      <c r="E40" s="22">
        <v>4684514</v>
      </c>
      <c r="F40" s="22"/>
      <c r="G40" s="22"/>
      <c r="H40" s="22"/>
      <c r="I40" s="22">
        <v>4684514</v>
      </c>
    </row>
    <row r="41" spans="1:9" x14ac:dyDescent="0.25">
      <c r="A41" s="22" t="s">
        <v>120</v>
      </c>
      <c r="B41" s="22" t="s">
        <v>163</v>
      </c>
      <c r="C41" s="22" t="s">
        <v>198</v>
      </c>
      <c r="D41" s="22" t="s">
        <v>199</v>
      </c>
      <c r="E41" s="22">
        <v>0</v>
      </c>
      <c r="F41" s="22">
        <v>171735</v>
      </c>
      <c r="G41" s="22">
        <v>0</v>
      </c>
      <c r="H41" s="22">
        <v>0</v>
      </c>
      <c r="I41" s="22">
        <v>171735</v>
      </c>
    </row>
    <row r="42" spans="1:9" x14ac:dyDescent="0.25">
      <c r="A42" s="22" t="s">
        <v>120</v>
      </c>
      <c r="B42" s="22" t="s">
        <v>163</v>
      </c>
      <c r="C42" s="22" t="s">
        <v>200</v>
      </c>
      <c r="D42" s="22" t="s">
        <v>201</v>
      </c>
      <c r="E42" s="22">
        <v>7583765</v>
      </c>
      <c r="F42" s="22">
        <v>2835512</v>
      </c>
      <c r="G42" s="22">
        <v>0</v>
      </c>
      <c r="H42" s="22">
        <v>24481126</v>
      </c>
      <c r="I42" s="22">
        <v>34900403</v>
      </c>
    </row>
    <row r="43" spans="1:9" x14ac:dyDescent="0.25">
      <c r="A43" s="22" t="s">
        <v>120</v>
      </c>
      <c r="B43" s="22" t="s">
        <v>163</v>
      </c>
      <c r="C43" s="22" t="s">
        <v>202</v>
      </c>
      <c r="D43" s="22" t="s">
        <v>203</v>
      </c>
      <c r="E43" s="22">
        <v>0</v>
      </c>
      <c r="F43" s="22">
        <v>0</v>
      </c>
      <c r="G43" s="22">
        <v>0</v>
      </c>
      <c r="H43" s="22">
        <v>1356987</v>
      </c>
      <c r="I43" s="22">
        <v>1356987</v>
      </c>
    </row>
    <row r="44" spans="1:9" x14ac:dyDescent="0.25">
      <c r="A44" s="22" t="s">
        <v>120</v>
      </c>
      <c r="B44" s="22" t="s">
        <v>163</v>
      </c>
      <c r="C44" s="22" t="s">
        <v>204</v>
      </c>
      <c r="D44" s="22" t="s">
        <v>205</v>
      </c>
      <c r="E44" s="22">
        <v>0</v>
      </c>
      <c r="F44" s="22">
        <v>9638299</v>
      </c>
      <c r="G44" s="22">
        <v>0</v>
      </c>
      <c r="H44" s="22">
        <v>0</v>
      </c>
      <c r="I44" s="22">
        <v>9638299</v>
      </c>
    </row>
    <row r="45" spans="1:9" x14ac:dyDescent="0.25">
      <c r="A45" s="22" t="s">
        <v>120</v>
      </c>
      <c r="B45" s="22" t="s">
        <v>163</v>
      </c>
      <c r="C45" s="22" t="s">
        <v>206</v>
      </c>
      <c r="D45" s="22" t="s">
        <v>207</v>
      </c>
      <c r="E45" s="22">
        <v>41807228</v>
      </c>
      <c r="F45" s="22">
        <v>0</v>
      </c>
      <c r="G45" s="22">
        <v>0</v>
      </c>
      <c r="H45" s="22">
        <v>0</v>
      </c>
      <c r="I45" s="22">
        <v>41807228</v>
      </c>
    </row>
    <row r="46" spans="1:9" x14ac:dyDescent="0.25">
      <c r="A46" s="22" t="s">
        <v>120</v>
      </c>
      <c r="B46" s="22" t="s">
        <v>163</v>
      </c>
      <c r="C46" s="22" t="s">
        <v>208</v>
      </c>
      <c r="D46" s="22" t="s">
        <v>209</v>
      </c>
      <c r="E46" s="22">
        <v>2440829</v>
      </c>
      <c r="F46" s="22">
        <v>256147</v>
      </c>
      <c r="G46" s="22">
        <v>0</v>
      </c>
      <c r="H46" s="22">
        <v>0</v>
      </c>
      <c r="I46" s="22">
        <v>2696976</v>
      </c>
    </row>
    <row r="47" spans="1:9" x14ac:dyDescent="0.25">
      <c r="A47" s="22" t="s">
        <v>120</v>
      </c>
      <c r="B47" s="22" t="s">
        <v>163</v>
      </c>
      <c r="C47" s="22" t="s">
        <v>210</v>
      </c>
      <c r="D47" s="22" t="s">
        <v>211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120</v>
      </c>
      <c r="B48" s="22" t="s">
        <v>163</v>
      </c>
      <c r="C48" s="22" t="s">
        <v>212</v>
      </c>
      <c r="D48" s="22" t="s">
        <v>213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120</v>
      </c>
      <c r="B49" s="22" t="s">
        <v>163</v>
      </c>
      <c r="C49" s="22" t="s">
        <v>214</v>
      </c>
      <c r="D49" s="22" t="s">
        <v>215</v>
      </c>
      <c r="E49" s="22">
        <v>3416854</v>
      </c>
      <c r="F49" s="22">
        <v>13404514</v>
      </c>
      <c r="G49" s="22">
        <v>475112</v>
      </c>
      <c r="H49" s="22">
        <v>0</v>
      </c>
      <c r="I49" s="22">
        <v>17296480</v>
      </c>
    </row>
    <row r="50" spans="1:9" x14ac:dyDescent="0.25">
      <c r="A50" s="22" t="s">
        <v>120</v>
      </c>
      <c r="B50" s="22" t="s">
        <v>163</v>
      </c>
      <c r="C50" s="22" t="s">
        <v>216</v>
      </c>
      <c r="D50" s="22" t="s">
        <v>217</v>
      </c>
      <c r="E50" s="22">
        <v>1268652</v>
      </c>
      <c r="F50" s="22"/>
      <c r="G50" s="22"/>
      <c r="H50" s="22"/>
      <c r="I50" s="22">
        <v>1268652</v>
      </c>
    </row>
    <row r="51" spans="1:9" x14ac:dyDescent="0.25">
      <c r="A51" s="22" t="s">
        <v>120</v>
      </c>
      <c r="B51" s="22" t="s">
        <v>163</v>
      </c>
      <c r="C51" s="22" t="s">
        <v>218</v>
      </c>
      <c r="D51" s="22" t="s">
        <v>219</v>
      </c>
      <c r="E51" s="22">
        <v>5610721</v>
      </c>
      <c r="F51" s="22">
        <v>0</v>
      </c>
      <c r="G51" s="22">
        <v>0</v>
      </c>
      <c r="H51" s="22">
        <v>0</v>
      </c>
      <c r="I51" s="22">
        <v>5610721</v>
      </c>
    </row>
    <row r="52" spans="1:9" x14ac:dyDescent="0.25">
      <c r="A52" s="22" t="s">
        <v>120</v>
      </c>
      <c r="B52" s="22" t="s">
        <v>163</v>
      </c>
      <c r="C52" s="22" t="s">
        <v>220</v>
      </c>
      <c r="D52" s="22" t="s">
        <v>221</v>
      </c>
      <c r="E52" s="22">
        <v>0</v>
      </c>
      <c r="F52" s="22">
        <v>0</v>
      </c>
      <c r="G52" s="22">
        <v>13997</v>
      </c>
      <c r="H52" s="22">
        <v>0</v>
      </c>
      <c r="I52" s="22">
        <v>13997</v>
      </c>
    </row>
    <row r="53" spans="1:9" x14ac:dyDescent="0.25">
      <c r="A53" s="22" t="s">
        <v>120</v>
      </c>
      <c r="B53" s="22" t="s">
        <v>163</v>
      </c>
      <c r="C53" s="22" t="s">
        <v>222</v>
      </c>
      <c r="D53" s="22" t="s">
        <v>223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22" t="s">
        <v>120</v>
      </c>
      <c r="B54" s="22" t="s">
        <v>163</v>
      </c>
      <c r="C54" s="22" t="s">
        <v>224</v>
      </c>
      <c r="D54" s="22" t="s">
        <v>225</v>
      </c>
      <c r="E54" s="22">
        <v>504421</v>
      </c>
      <c r="F54" s="22">
        <v>0</v>
      </c>
      <c r="G54" s="22">
        <v>0</v>
      </c>
      <c r="H54" s="22">
        <v>0</v>
      </c>
      <c r="I54" s="22">
        <v>504421</v>
      </c>
    </row>
    <row r="55" spans="1:9" x14ac:dyDescent="0.25">
      <c r="A55" s="22" t="s">
        <v>120</v>
      </c>
      <c r="B55" s="22" t="s">
        <v>163</v>
      </c>
      <c r="C55" s="22" t="s">
        <v>226</v>
      </c>
      <c r="D55" s="22" t="s">
        <v>227</v>
      </c>
      <c r="E55" s="22">
        <v>104008</v>
      </c>
      <c r="F55" s="22">
        <v>0</v>
      </c>
      <c r="G55" s="22">
        <v>0</v>
      </c>
      <c r="H55" s="22">
        <v>39532</v>
      </c>
      <c r="I55" s="22">
        <v>143540</v>
      </c>
    </row>
    <row r="56" spans="1:9" x14ac:dyDescent="0.25">
      <c r="A56" s="22" t="s">
        <v>120</v>
      </c>
      <c r="B56" s="22" t="s">
        <v>163</v>
      </c>
      <c r="C56" s="22" t="s">
        <v>228</v>
      </c>
      <c r="D56" s="22" t="s">
        <v>229</v>
      </c>
      <c r="E56" s="22">
        <v>7098</v>
      </c>
      <c r="F56" s="22">
        <v>0</v>
      </c>
      <c r="G56" s="22">
        <v>0</v>
      </c>
      <c r="H56" s="22">
        <v>0</v>
      </c>
      <c r="I56" s="22">
        <v>7098</v>
      </c>
    </row>
    <row r="57" spans="1:9" x14ac:dyDescent="0.25">
      <c r="A57" s="22" t="s">
        <v>120</v>
      </c>
      <c r="B57" s="22" t="s">
        <v>163</v>
      </c>
      <c r="C57" s="22" t="s">
        <v>230</v>
      </c>
      <c r="D57" s="22" t="s">
        <v>231</v>
      </c>
      <c r="E57" s="22">
        <v>196488</v>
      </c>
      <c r="F57" s="22">
        <v>0</v>
      </c>
      <c r="G57" s="22">
        <v>0</v>
      </c>
      <c r="H57" s="22">
        <v>0</v>
      </c>
      <c r="I57" s="22">
        <v>196488</v>
      </c>
    </row>
    <row r="58" spans="1:9" x14ac:dyDescent="0.25">
      <c r="A58" s="22" t="s">
        <v>120</v>
      </c>
      <c r="B58" s="22" t="s">
        <v>163</v>
      </c>
      <c r="C58" s="22" t="s">
        <v>232</v>
      </c>
      <c r="D58" s="22" t="s">
        <v>233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120</v>
      </c>
      <c r="B59" s="22" t="s">
        <v>163</v>
      </c>
      <c r="C59" s="22" t="s">
        <v>234</v>
      </c>
      <c r="D59" s="22" t="s">
        <v>235</v>
      </c>
      <c r="E59" s="22">
        <v>3014169</v>
      </c>
      <c r="F59" s="22">
        <v>1513285</v>
      </c>
      <c r="G59" s="22">
        <v>1711286</v>
      </c>
      <c r="H59" s="22">
        <v>0</v>
      </c>
      <c r="I59" s="22">
        <v>6238740</v>
      </c>
    </row>
    <row r="60" spans="1:9" x14ac:dyDescent="0.25">
      <c r="A60" s="22" t="s">
        <v>120</v>
      </c>
      <c r="B60" s="22" t="s">
        <v>163</v>
      </c>
      <c r="C60" s="22" t="s">
        <v>236</v>
      </c>
      <c r="D60" s="22" t="s">
        <v>237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120</v>
      </c>
      <c r="B61" s="22" t="s">
        <v>163</v>
      </c>
      <c r="C61" s="22" t="s">
        <v>238</v>
      </c>
      <c r="D61" s="22" t="s">
        <v>239</v>
      </c>
      <c r="E61" s="22">
        <v>1823999</v>
      </c>
      <c r="F61" s="22">
        <v>0</v>
      </c>
      <c r="G61" s="22">
        <v>0</v>
      </c>
      <c r="H61" s="22">
        <v>0</v>
      </c>
      <c r="I61" s="22">
        <v>1823999</v>
      </c>
    </row>
    <row r="62" spans="1:9" x14ac:dyDescent="0.25">
      <c r="A62" s="22" t="s">
        <v>120</v>
      </c>
      <c r="B62" s="22" t="s">
        <v>163</v>
      </c>
      <c r="C62" s="22" t="s">
        <v>240</v>
      </c>
      <c r="D62" s="22" t="s">
        <v>241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120</v>
      </c>
      <c r="B63" s="22" t="s">
        <v>163</v>
      </c>
      <c r="C63" s="22" t="s">
        <v>242</v>
      </c>
      <c r="D63" s="22" t="s">
        <v>243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120</v>
      </c>
      <c r="B64" s="22" t="s">
        <v>163</v>
      </c>
      <c r="C64" s="22" t="s">
        <v>244</v>
      </c>
      <c r="D64" s="22" t="s">
        <v>245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120</v>
      </c>
      <c r="B65" s="22" t="s">
        <v>163</v>
      </c>
      <c r="C65" s="22" t="s">
        <v>246</v>
      </c>
      <c r="D65" s="22" t="s">
        <v>247</v>
      </c>
      <c r="E65" s="22">
        <v>5019971</v>
      </c>
      <c r="F65" s="22">
        <v>0</v>
      </c>
      <c r="G65" s="22">
        <v>0</v>
      </c>
      <c r="H65" s="22">
        <v>0</v>
      </c>
      <c r="I65" s="22">
        <v>5019971</v>
      </c>
    </row>
    <row r="66" spans="1:9" x14ac:dyDescent="0.25">
      <c r="A66" s="22" t="s">
        <v>120</v>
      </c>
      <c r="B66" s="22" t="s">
        <v>163</v>
      </c>
      <c r="C66" s="22" t="s">
        <v>248</v>
      </c>
      <c r="D66" s="22" t="s">
        <v>249</v>
      </c>
      <c r="E66" s="22">
        <v>2253719</v>
      </c>
      <c r="F66" s="22">
        <v>56764396</v>
      </c>
      <c r="G66" s="22">
        <v>334557</v>
      </c>
      <c r="H66" s="22">
        <v>0</v>
      </c>
      <c r="I66" s="22">
        <v>59352672</v>
      </c>
    </row>
    <row r="67" spans="1:9" x14ac:dyDescent="0.25">
      <c r="A67" s="22" t="s">
        <v>120</v>
      </c>
      <c r="B67" s="22" t="s">
        <v>163</v>
      </c>
      <c r="C67" s="22" t="s">
        <v>250</v>
      </c>
      <c r="D67" s="22" t="s">
        <v>251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120</v>
      </c>
      <c r="B68" s="22" t="s">
        <v>163</v>
      </c>
      <c r="C68" s="22" t="s">
        <v>252</v>
      </c>
      <c r="D68" s="22" t="s">
        <v>253</v>
      </c>
      <c r="E68" s="22">
        <v>25845</v>
      </c>
      <c r="F68" s="22">
        <v>4470</v>
      </c>
      <c r="G68" s="22">
        <v>0</v>
      </c>
      <c r="H68" s="22">
        <v>0</v>
      </c>
      <c r="I68" s="22">
        <v>30315</v>
      </c>
    </row>
    <row r="69" spans="1:9" x14ac:dyDescent="0.25">
      <c r="A69" s="22" t="s">
        <v>120</v>
      </c>
      <c r="B69" s="22" t="s">
        <v>163</v>
      </c>
      <c r="C69" s="22" t="s">
        <v>254</v>
      </c>
      <c r="D69" s="22" t="s">
        <v>255</v>
      </c>
      <c r="E69" s="22">
        <v>313633</v>
      </c>
      <c r="F69" s="22">
        <v>0</v>
      </c>
      <c r="G69" s="22">
        <v>0</v>
      </c>
      <c r="H69" s="22">
        <v>0</v>
      </c>
      <c r="I69" s="22">
        <v>313633</v>
      </c>
    </row>
    <row r="70" spans="1:9" x14ac:dyDescent="0.25">
      <c r="A70" s="22" t="s">
        <v>120</v>
      </c>
      <c r="B70" s="22" t="s">
        <v>163</v>
      </c>
      <c r="C70" s="22" t="s">
        <v>256</v>
      </c>
      <c r="D70" s="22" t="s">
        <v>257</v>
      </c>
      <c r="E70" s="22">
        <v>18408</v>
      </c>
      <c r="F70" s="22">
        <v>0</v>
      </c>
      <c r="G70" s="22">
        <v>0</v>
      </c>
      <c r="H70" s="22">
        <v>0</v>
      </c>
      <c r="I70" s="22">
        <v>18408</v>
      </c>
    </row>
    <row r="71" spans="1:9" x14ac:dyDescent="0.25">
      <c r="A71" s="22" t="s">
        <v>120</v>
      </c>
      <c r="B71" s="22" t="s">
        <v>163</v>
      </c>
      <c r="C71" s="22" t="s">
        <v>258</v>
      </c>
      <c r="D71" s="22" t="s">
        <v>259</v>
      </c>
      <c r="E71" s="22">
        <v>0</v>
      </c>
      <c r="F71" s="22">
        <v>0</v>
      </c>
      <c r="G71" s="22">
        <v>156985</v>
      </c>
      <c r="H71" s="22">
        <v>0</v>
      </c>
      <c r="I71" s="22">
        <v>156985</v>
      </c>
    </row>
    <row r="72" spans="1:9" x14ac:dyDescent="0.25">
      <c r="A72" s="22" t="s">
        <v>120</v>
      </c>
      <c r="B72" s="22" t="s">
        <v>163</v>
      </c>
      <c r="C72" s="22" t="s">
        <v>260</v>
      </c>
      <c r="D72" s="22" t="s">
        <v>261</v>
      </c>
      <c r="E72" s="22">
        <v>810607</v>
      </c>
      <c r="F72" s="22">
        <v>0</v>
      </c>
      <c r="G72" s="22">
        <v>0</v>
      </c>
      <c r="H72" s="22">
        <v>0</v>
      </c>
      <c r="I72" s="22">
        <v>810607</v>
      </c>
    </row>
    <row r="73" spans="1:9" x14ac:dyDescent="0.25">
      <c r="A73" s="22" t="s">
        <v>120</v>
      </c>
      <c r="B73" s="22" t="s">
        <v>163</v>
      </c>
      <c r="C73" s="22" t="s">
        <v>262</v>
      </c>
      <c r="D73" s="22" t="s">
        <v>263</v>
      </c>
      <c r="E73" s="22">
        <v>26731</v>
      </c>
      <c r="F73" s="22">
        <v>0</v>
      </c>
      <c r="G73" s="22">
        <v>0</v>
      </c>
      <c r="H73" s="22">
        <v>1347054</v>
      </c>
      <c r="I73" s="22">
        <v>1373785</v>
      </c>
    </row>
    <row r="74" spans="1:9" x14ac:dyDescent="0.25">
      <c r="A74" s="22" t="s">
        <v>120</v>
      </c>
      <c r="B74" s="22" t="s">
        <v>163</v>
      </c>
      <c r="C74" s="22" t="s">
        <v>264</v>
      </c>
      <c r="D74" s="22" t="s">
        <v>265</v>
      </c>
      <c r="E74" s="22">
        <v>9644060</v>
      </c>
      <c r="F74" s="22">
        <v>2781760</v>
      </c>
      <c r="G74" s="22">
        <v>1150721</v>
      </c>
      <c r="H74" s="22">
        <v>0</v>
      </c>
      <c r="I74" s="22">
        <v>13576541</v>
      </c>
    </row>
    <row r="75" spans="1:9" x14ac:dyDescent="0.25">
      <c r="A75" s="22" t="s">
        <v>120</v>
      </c>
      <c r="B75" s="22" t="s">
        <v>163</v>
      </c>
      <c r="C75" s="22" t="s">
        <v>266</v>
      </c>
      <c r="D75" s="22" t="s">
        <v>267</v>
      </c>
      <c r="E75" s="22">
        <v>4264343</v>
      </c>
      <c r="F75" s="22">
        <v>67320</v>
      </c>
      <c r="G75" s="22">
        <v>43321</v>
      </c>
      <c r="H75" s="22">
        <v>337043</v>
      </c>
      <c r="I75" s="22">
        <v>4712027</v>
      </c>
    </row>
    <row r="76" spans="1:9" x14ac:dyDescent="0.25">
      <c r="A76" s="22" t="s">
        <v>120</v>
      </c>
      <c r="B76" s="22" t="s">
        <v>163</v>
      </c>
      <c r="C76" s="22" t="s">
        <v>268</v>
      </c>
      <c r="D76" s="22" t="s">
        <v>269</v>
      </c>
      <c r="E76" s="22">
        <v>263290</v>
      </c>
      <c r="F76" s="22">
        <v>0</v>
      </c>
      <c r="G76" s="22">
        <v>0</v>
      </c>
      <c r="H76" s="22">
        <v>0</v>
      </c>
      <c r="I76" s="22">
        <v>263290</v>
      </c>
    </row>
    <row r="77" spans="1:9" x14ac:dyDescent="0.25">
      <c r="A77" s="22" t="s">
        <v>120</v>
      </c>
      <c r="B77" s="22" t="s">
        <v>163</v>
      </c>
      <c r="C77" s="22" t="s">
        <v>270</v>
      </c>
      <c r="D77" s="22" t="s">
        <v>271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120</v>
      </c>
      <c r="B78" s="22" t="s">
        <v>163</v>
      </c>
      <c r="C78" s="22" t="s">
        <v>272</v>
      </c>
      <c r="D78" s="22" t="s">
        <v>273</v>
      </c>
      <c r="E78" s="22">
        <v>64422</v>
      </c>
      <c r="F78" s="22">
        <v>0</v>
      </c>
      <c r="G78" s="22">
        <v>0</v>
      </c>
      <c r="H78" s="22">
        <v>0</v>
      </c>
      <c r="I78" s="22">
        <v>64422</v>
      </c>
    </row>
    <row r="79" spans="1:9" x14ac:dyDescent="0.25">
      <c r="A79" s="22" t="s">
        <v>120</v>
      </c>
      <c r="B79" s="22" t="s">
        <v>163</v>
      </c>
      <c r="C79" s="22" t="s">
        <v>274</v>
      </c>
      <c r="D79" s="22" t="s">
        <v>275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120</v>
      </c>
      <c r="B80" s="22" t="s">
        <v>163</v>
      </c>
      <c r="C80" s="22" t="s">
        <v>276</v>
      </c>
      <c r="D80" s="22" t="s">
        <v>277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120</v>
      </c>
      <c r="B81" s="22" t="s">
        <v>163</v>
      </c>
      <c r="C81" s="22" t="s">
        <v>278</v>
      </c>
      <c r="D81" s="22" t="s">
        <v>279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120</v>
      </c>
      <c r="B82" s="22" t="s">
        <v>163</v>
      </c>
      <c r="C82" s="22" t="s">
        <v>280</v>
      </c>
      <c r="D82" s="22" t="s">
        <v>281</v>
      </c>
      <c r="E82" s="22">
        <v>986417</v>
      </c>
      <c r="F82" s="22">
        <v>0</v>
      </c>
      <c r="G82" s="22">
        <v>0</v>
      </c>
      <c r="H82" s="22">
        <v>0</v>
      </c>
      <c r="I82" s="22">
        <v>986417</v>
      </c>
    </row>
    <row r="83" spans="1:9" x14ac:dyDescent="0.25">
      <c r="A83" s="22" t="s">
        <v>120</v>
      </c>
      <c r="B83" s="22" t="s">
        <v>163</v>
      </c>
      <c r="C83" s="22" t="s">
        <v>282</v>
      </c>
      <c r="D83" s="22" t="s">
        <v>283</v>
      </c>
      <c r="E83" s="22">
        <v>292842</v>
      </c>
      <c r="F83" s="22">
        <v>0</v>
      </c>
      <c r="G83" s="22">
        <v>0</v>
      </c>
      <c r="H83" s="22">
        <v>0</v>
      </c>
      <c r="I83" s="22">
        <v>292842</v>
      </c>
    </row>
    <row r="84" spans="1:9" x14ac:dyDescent="0.25">
      <c r="A84" s="22" t="s">
        <v>120</v>
      </c>
      <c r="B84" s="22" t="s">
        <v>163</v>
      </c>
      <c r="C84" s="22" t="s">
        <v>284</v>
      </c>
      <c r="D84" s="22" t="s">
        <v>285</v>
      </c>
      <c r="E84" s="22">
        <v>0</v>
      </c>
      <c r="F84" s="22">
        <v>768570</v>
      </c>
      <c r="G84" s="22">
        <v>0</v>
      </c>
      <c r="H84" s="22">
        <v>0</v>
      </c>
      <c r="I84" s="22">
        <v>768570</v>
      </c>
    </row>
    <row r="85" spans="1:9" x14ac:dyDescent="0.25">
      <c r="A85" s="22" t="s">
        <v>120</v>
      </c>
      <c r="B85" s="22" t="s">
        <v>163</v>
      </c>
      <c r="C85" s="22" t="s">
        <v>286</v>
      </c>
      <c r="D85" s="22" t="s">
        <v>287</v>
      </c>
      <c r="E85" s="22">
        <v>2650000</v>
      </c>
      <c r="F85" s="22">
        <v>0</v>
      </c>
      <c r="G85" s="22">
        <v>0</v>
      </c>
      <c r="H85" s="22">
        <v>0</v>
      </c>
      <c r="I85" s="22">
        <v>2650000</v>
      </c>
    </row>
    <row r="86" spans="1:9" x14ac:dyDescent="0.25">
      <c r="A86" s="22" t="s">
        <v>120</v>
      </c>
      <c r="B86" s="22" t="s">
        <v>163</v>
      </c>
      <c r="C86" s="22" t="s">
        <v>288</v>
      </c>
      <c r="D86" s="22" t="s">
        <v>289</v>
      </c>
      <c r="E86" s="22">
        <v>5637221</v>
      </c>
      <c r="F86" s="22">
        <v>0</v>
      </c>
      <c r="G86" s="22">
        <v>0</v>
      </c>
      <c r="H86" s="22">
        <v>0</v>
      </c>
      <c r="I86" s="22">
        <v>5637221</v>
      </c>
    </row>
    <row r="87" spans="1:9" x14ac:dyDescent="0.25">
      <c r="A87" s="22" t="s">
        <v>120</v>
      </c>
      <c r="B87" s="22" t="s">
        <v>163</v>
      </c>
      <c r="C87" s="22" t="s">
        <v>290</v>
      </c>
      <c r="D87" s="22" t="s">
        <v>291</v>
      </c>
      <c r="E87" s="22">
        <v>2895725</v>
      </c>
      <c r="F87" s="22">
        <v>930927</v>
      </c>
      <c r="G87" s="22">
        <v>0</v>
      </c>
      <c r="H87" s="22">
        <v>0</v>
      </c>
      <c r="I87" s="22">
        <v>3826652</v>
      </c>
    </row>
    <row r="88" spans="1:9" x14ac:dyDescent="0.25">
      <c r="A88" s="22" t="s">
        <v>120</v>
      </c>
      <c r="B88" s="22" t="s">
        <v>292</v>
      </c>
      <c r="C88" s="22" t="s">
        <v>293</v>
      </c>
      <c r="D88" s="22" t="s">
        <v>294</v>
      </c>
      <c r="E88" s="22">
        <v>2139590</v>
      </c>
      <c r="F88" s="22">
        <v>0</v>
      </c>
      <c r="G88" s="22">
        <v>0</v>
      </c>
      <c r="H88" s="22">
        <v>0</v>
      </c>
      <c r="I88" s="22">
        <v>2139590</v>
      </c>
    </row>
    <row r="89" spans="1:9" x14ac:dyDescent="0.25">
      <c r="A89" s="22" t="s">
        <v>120</v>
      </c>
      <c r="B89" s="22" t="s">
        <v>292</v>
      </c>
      <c r="C89" s="22" t="s">
        <v>295</v>
      </c>
      <c r="D89" s="22" t="s">
        <v>296</v>
      </c>
      <c r="E89" s="22">
        <v>19291958</v>
      </c>
      <c r="F89" s="22">
        <v>0</v>
      </c>
      <c r="G89" s="22">
        <v>0</v>
      </c>
      <c r="H89" s="22">
        <v>246313</v>
      </c>
      <c r="I89" s="22">
        <v>19538271</v>
      </c>
    </row>
    <row r="90" spans="1:9" x14ac:dyDescent="0.25">
      <c r="A90" s="22" t="s">
        <v>120</v>
      </c>
      <c r="B90" s="22" t="s">
        <v>292</v>
      </c>
      <c r="C90" s="22" t="s">
        <v>297</v>
      </c>
      <c r="D90" s="22" t="s">
        <v>298</v>
      </c>
      <c r="E90" s="22">
        <v>3651045</v>
      </c>
      <c r="F90" s="22">
        <v>0</v>
      </c>
      <c r="G90" s="22">
        <v>0</v>
      </c>
      <c r="H90" s="22">
        <v>0</v>
      </c>
      <c r="I90" s="22">
        <v>3651045</v>
      </c>
    </row>
    <row r="91" spans="1:9" x14ac:dyDescent="0.25">
      <c r="A91" s="22" t="s">
        <v>120</v>
      </c>
      <c r="B91" s="22" t="s">
        <v>292</v>
      </c>
      <c r="C91" s="22" t="s">
        <v>299</v>
      </c>
      <c r="D91" s="22" t="s">
        <v>300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120</v>
      </c>
      <c r="B92" s="22" t="s">
        <v>292</v>
      </c>
      <c r="C92" s="22" t="s">
        <v>301</v>
      </c>
      <c r="D92" s="22" t="s">
        <v>302</v>
      </c>
      <c r="E92" s="22">
        <v>1548635</v>
      </c>
      <c r="F92" s="22">
        <v>0</v>
      </c>
      <c r="G92" s="22">
        <v>0</v>
      </c>
      <c r="H92" s="22">
        <v>0</v>
      </c>
      <c r="I92" s="22">
        <v>1548635</v>
      </c>
    </row>
    <row r="93" spans="1:9" x14ac:dyDescent="0.25">
      <c r="A93" s="22" t="s">
        <v>120</v>
      </c>
      <c r="B93" s="22" t="s">
        <v>292</v>
      </c>
      <c r="C93" s="22" t="s">
        <v>303</v>
      </c>
      <c r="D93" s="22" t="s">
        <v>304</v>
      </c>
      <c r="E93" s="22">
        <v>10743823</v>
      </c>
      <c r="F93" s="22">
        <v>821</v>
      </c>
      <c r="G93" s="22">
        <v>4165451</v>
      </c>
      <c r="H93" s="22">
        <v>0</v>
      </c>
      <c r="I93" s="22">
        <v>14910095</v>
      </c>
    </row>
    <row r="94" spans="1:9" x14ac:dyDescent="0.25">
      <c r="A94" s="22" t="s">
        <v>120</v>
      </c>
      <c r="B94" s="22" t="s">
        <v>292</v>
      </c>
      <c r="C94" s="22" t="s">
        <v>305</v>
      </c>
      <c r="D94" s="22" t="s">
        <v>306</v>
      </c>
      <c r="E94" s="22">
        <v>2393995</v>
      </c>
      <c r="F94" s="22">
        <v>0</v>
      </c>
      <c r="G94" s="22">
        <v>0</v>
      </c>
      <c r="H94" s="22">
        <v>0</v>
      </c>
      <c r="I94" s="22">
        <v>2393995</v>
      </c>
    </row>
    <row r="95" spans="1:9" x14ac:dyDescent="0.25">
      <c r="A95" s="22" t="s">
        <v>120</v>
      </c>
      <c r="B95" s="22" t="s">
        <v>292</v>
      </c>
      <c r="C95" s="22" t="s">
        <v>307</v>
      </c>
      <c r="D95" s="22" t="s">
        <v>308</v>
      </c>
      <c r="E95" s="22">
        <v>76473</v>
      </c>
      <c r="F95" s="22">
        <v>0</v>
      </c>
      <c r="G95" s="22">
        <v>24313</v>
      </c>
      <c r="H95" s="22">
        <v>0</v>
      </c>
      <c r="I95" s="22">
        <v>100786</v>
      </c>
    </row>
    <row r="96" spans="1:9" x14ac:dyDescent="0.25">
      <c r="A96" s="22" t="s">
        <v>120</v>
      </c>
      <c r="B96" s="22" t="s">
        <v>292</v>
      </c>
      <c r="C96" s="22" t="s">
        <v>309</v>
      </c>
      <c r="D96" s="22" t="s">
        <v>310</v>
      </c>
      <c r="E96" s="22">
        <v>7241054</v>
      </c>
      <c r="F96" s="22"/>
      <c r="G96" s="22"/>
      <c r="H96" s="22"/>
      <c r="I96" s="22">
        <v>7241054</v>
      </c>
    </row>
    <row r="97" spans="1:9" x14ac:dyDescent="0.25">
      <c r="A97" s="22" t="s">
        <v>120</v>
      </c>
      <c r="B97" s="22" t="s">
        <v>292</v>
      </c>
      <c r="C97" s="22" t="s">
        <v>311</v>
      </c>
      <c r="D97" s="22" t="s">
        <v>312</v>
      </c>
      <c r="E97" s="22">
        <v>816492</v>
      </c>
      <c r="F97" s="22">
        <v>0</v>
      </c>
      <c r="G97" s="22">
        <v>0</v>
      </c>
      <c r="H97" s="22">
        <v>0</v>
      </c>
      <c r="I97" s="22">
        <v>816492</v>
      </c>
    </row>
    <row r="98" spans="1:9" x14ac:dyDescent="0.25">
      <c r="A98" s="22" t="s">
        <v>120</v>
      </c>
      <c r="B98" s="22" t="s">
        <v>292</v>
      </c>
      <c r="C98" s="22" t="s">
        <v>313</v>
      </c>
      <c r="D98" s="22" t="s">
        <v>314</v>
      </c>
      <c r="E98" s="22">
        <v>3432772</v>
      </c>
      <c r="F98" s="22">
        <v>0</v>
      </c>
      <c r="G98" s="22">
        <v>0</v>
      </c>
      <c r="H98" s="22">
        <v>0</v>
      </c>
      <c r="I98" s="22">
        <v>3432772</v>
      </c>
    </row>
    <row r="99" spans="1:9" x14ac:dyDescent="0.25">
      <c r="A99" s="22" t="s">
        <v>120</v>
      </c>
      <c r="B99" s="22" t="s">
        <v>292</v>
      </c>
      <c r="C99" s="22" t="s">
        <v>315</v>
      </c>
      <c r="D99" s="22" t="s">
        <v>316</v>
      </c>
      <c r="E99" s="22">
        <v>678191</v>
      </c>
      <c r="F99" s="22">
        <v>125207</v>
      </c>
      <c r="G99" s="22">
        <v>957039</v>
      </c>
      <c r="H99" s="22">
        <v>0</v>
      </c>
      <c r="I99" s="22">
        <v>1760437</v>
      </c>
    </row>
    <row r="100" spans="1:9" x14ac:dyDescent="0.25">
      <c r="A100" s="22" t="s">
        <v>120</v>
      </c>
      <c r="B100" s="22" t="s">
        <v>292</v>
      </c>
      <c r="C100" s="22" t="s">
        <v>317</v>
      </c>
      <c r="D100" s="22" t="s">
        <v>318</v>
      </c>
      <c r="E100" s="22">
        <v>976212</v>
      </c>
      <c r="F100" s="22">
        <v>0</v>
      </c>
      <c r="G100" s="22">
        <v>0</v>
      </c>
      <c r="H100" s="22">
        <v>6368</v>
      </c>
      <c r="I100" s="22">
        <v>982580</v>
      </c>
    </row>
    <row r="101" spans="1:9" x14ac:dyDescent="0.25">
      <c r="A101" s="22" t="s">
        <v>120</v>
      </c>
      <c r="B101" s="22" t="s">
        <v>292</v>
      </c>
      <c r="C101" s="22" t="s">
        <v>319</v>
      </c>
      <c r="D101" s="22" t="s">
        <v>320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120</v>
      </c>
      <c r="B102" s="22" t="s">
        <v>292</v>
      </c>
      <c r="C102" s="22" t="s">
        <v>321</v>
      </c>
      <c r="D102" s="22" t="s">
        <v>322</v>
      </c>
      <c r="E102" s="22">
        <v>790724</v>
      </c>
      <c r="F102" s="22">
        <v>0</v>
      </c>
      <c r="G102" s="22">
        <v>895252</v>
      </c>
      <c r="H102" s="22">
        <v>0</v>
      </c>
      <c r="I102" s="22">
        <v>1685976</v>
      </c>
    </row>
    <row r="103" spans="1:9" x14ac:dyDescent="0.25">
      <c r="A103" s="22" t="s">
        <v>120</v>
      </c>
      <c r="B103" s="22" t="s">
        <v>292</v>
      </c>
      <c r="C103" s="22" t="s">
        <v>323</v>
      </c>
      <c r="D103" s="22" t="s">
        <v>324</v>
      </c>
      <c r="E103" s="22">
        <v>2446852</v>
      </c>
      <c r="F103" s="22">
        <v>0</v>
      </c>
      <c r="G103" s="22">
        <v>0</v>
      </c>
      <c r="H103" s="22">
        <v>0</v>
      </c>
      <c r="I103" s="22">
        <v>2446852</v>
      </c>
    </row>
    <row r="104" spans="1:9" x14ac:dyDescent="0.25">
      <c r="A104" s="22" t="s">
        <v>120</v>
      </c>
      <c r="B104" s="22" t="s">
        <v>292</v>
      </c>
      <c r="C104" s="22" t="s">
        <v>325</v>
      </c>
      <c r="D104" s="22" t="s">
        <v>326</v>
      </c>
      <c r="E104" s="22">
        <v>20921940</v>
      </c>
      <c r="F104" s="22"/>
      <c r="G104" s="22"/>
      <c r="H104" s="22"/>
      <c r="I104" s="22">
        <v>20921940</v>
      </c>
    </row>
    <row r="105" spans="1:9" x14ac:dyDescent="0.25">
      <c r="A105" s="22" t="s">
        <v>120</v>
      </c>
      <c r="B105" s="22" t="s">
        <v>292</v>
      </c>
      <c r="C105" s="22" t="s">
        <v>327</v>
      </c>
      <c r="D105" s="22" t="s">
        <v>328</v>
      </c>
      <c r="E105" s="22">
        <v>83494</v>
      </c>
      <c r="F105" s="22">
        <v>0</v>
      </c>
      <c r="G105" s="22">
        <v>0</v>
      </c>
      <c r="H105" s="22">
        <v>0</v>
      </c>
      <c r="I105" s="22">
        <v>83494</v>
      </c>
    </row>
    <row r="106" spans="1:9" x14ac:dyDescent="0.25">
      <c r="A106" s="22" t="s">
        <v>120</v>
      </c>
      <c r="B106" s="22" t="s">
        <v>292</v>
      </c>
      <c r="C106" s="22" t="s">
        <v>329</v>
      </c>
      <c r="D106" s="22" t="s">
        <v>330</v>
      </c>
      <c r="E106" s="22">
        <v>4423908</v>
      </c>
      <c r="F106" s="22">
        <v>0</v>
      </c>
      <c r="G106" s="22">
        <v>0</v>
      </c>
      <c r="H106" s="22">
        <v>0</v>
      </c>
      <c r="I106" s="22">
        <v>4423908</v>
      </c>
    </row>
    <row r="107" spans="1:9" x14ac:dyDescent="0.25">
      <c r="A107" s="22" t="s">
        <v>120</v>
      </c>
      <c r="B107" s="22" t="s">
        <v>292</v>
      </c>
      <c r="C107" s="22" t="s">
        <v>331</v>
      </c>
      <c r="D107" s="22" t="s">
        <v>332</v>
      </c>
      <c r="E107" s="22">
        <v>1884558</v>
      </c>
      <c r="F107" s="22">
        <v>0</v>
      </c>
      <c r="G107" s="22">
        <v>0</v>
      </c>
      <c r="H107" s="22">
        <v>0</v>
      </c>
      <c r="I107" s="22">
        <v>1884558</v>
      </c>
    </row>
    <row r="108" spans="1:9" x14ac:dyDescent="0.25">
      <c r="A108" s="22" t="s">
        <v>120</v>
      </c>
      <c r="B108" s="22" t="s">
        <v>292</v>
      </c>
      <c r="C108" s="22" t="s">
        <v>333</v>
      </c>
      <c r="D108" s="22" t="s">
        <v>334</v>
      </c>
      <c r="E108" s="22">
        <v>15170626</v>
      </c>
      <c r="F108" s="22">
        <v>0</v>
      </c>
      <c r="G108" s="22">
        <v>0</v>
      </c>
      <c r="H108" s="22">
        <v>0</v>
      </c>
      <c r="I108" s="22">
        <v>15170626</v>
      </c>
    </row>
    <row r="109" spans="1:9" x14ac:dyDescent="0.25">
      <c r="A109" s="22" t="s">
        <v>120</v>
      </c>
      <c r="B109" s="22" t="s">
        <v>292</v>
      </c>
      <c r="C109" s="22" t="s">
        <v>335</v>
      </c>
      <c r="D109" s="22" t="s">
        <v>336</v>
      </c>
      <c r="E109" s="22">
        <v>4819819</v>
      </c>
      <c r="F109" s="22">
        <v>0</v>
      </c>
      <c r="G109" s="22">
        <v>0</v>
      </c>
      <c r="H109" s="22">
        <v>0</v>
      </c>
      <c r="I109" s="22">
        <v>4819819</v>
      </c>
    </row>
    <row r="110" spans="1:9" x14ac:dyDescent="0.25">
      <c r="A110" s="22" t="s">
        <v>120</v>
      </c>
      <c r="B110" s="22" t="s">
        <v>292</v>
      </c>
      <c r="C110" s="22" t="s">
        <v>337</v>
      </c>
      <c r="D110" s="22" t="s">
        <v>338</v>
      </c>
      <c r="E110" s="22">
        <v>3982207</v>
      </c>
      <c r="F110" s="22">
        <v>0</v>
      </c>
      <c r="G110" s="22">
        <v>1648118</v>
      </c>
      <c r="H110" s="22">
        <v>0</v>
      </c>
      <c r="I110" s="22">
        <v>5630325</v>
      </c>
    </row>
    <row r="111" spans="1:9" x14ac:dyDescent="0.25">
      <c r="A111" s="22" t="s">
        <v>120</v>
      </c>
      <c r="B111" s="22" t="s">
        <v>292</v>
      </c>
      <c r="C111" s="22" t="s">
        <v>339</v>
      </c>
      <c r="D111" s="22" t="s">
        <v>340</v>
      </c>
      <c r="E111" s="22">
        <v>396014</v>
      </c>
      <c r="F111" s="22">
        <v>0</v>
      </c>
      <c r="G111" s="22">
        <v>233785</v>
      </c>
      <c r="H111" s="22">
        <v>0</v>
      </c>
      <c r="I111" s="22">
        <v>629799</v>
      </c>
    </row>
    <row r="112" spans="1:9" x14ac:dyDescent="0.25">
      <c r="A112" s="22" t="s">
        <v>120</v>
      </c>
      <c r="B112" s="22" t="s">
        <v>292</v>
      </c>
      <c r="C112" s="22" t="s">
        <v>341</v>
      </c>
      <c r="D112" s="22" t="s">
        <v>342</v>
      </c>
      <c r="E112" s="22">
        <v>4406494</v>
      </c>
      <c r="F112" s="22">
        <v>1518592</v>
      </c>
      <c r="G112" s="22">
        <v>3276235</v>
      </c>
      <c r="H112" s="22">
        <v>8042369</v>
      </c>
      <c r="I112" s="22">
        <v>17243690</v>
      </c>
    </row>
    <row r="113" spans="1:9" x14ac:dyDescent="0.25">
      <c r="A113" s="22" t="s">
        <v>120</v>
      </c>
      <c r="B113" s="22" t="s">
        <v>292</v>
      </c>
      <c r="C113" s="22" t="s">
        <v>343</v>
      </c>
      <c r="D113" s="22" t="s">
        <v>344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120</v>
      </c>
      <c r="B114" s="22" t="s">
        <v>292</v>
      </c>
      <c r="C114" s="22" t="s">
        <v>345</v>
      </c>
      <c r="D114" s="22" t="s">
        <v>346</v>
      </c>
      <c r="E114" s="22">
        <v>259047</v>
      </c>
      <c r="F114" s="22">
        <v>0</v>
      </c>
      <c r="G114" s="22">
        <v>0</v>
      </c>
      <c r="H114" s="22">
        <v>0</v>
      </c>
      <c r="I114" s="22">
        <v>259047</v>
      </c>
    </row>
    <row r="115" spans="1:9" x14ac:dyDescent="0.25">
      <c r="A115" s="22" t="s">
        <v>120</v>
      </c>
      <c r="B115" s="22" t="s">
        <v>292</v>
      </c>
      <c r="C115" s="22" t="s">
        <v>347</v>
      </c>
      <c r="D115" s="22" t="s">
        <v>348</v>
      </c>
      <c r="E115" s="22">
        <v>743660</v>
      </c>
      <c r="F115" s="22">
        <v>0</v>
      </c>
      <c r="G115" s="22">
        <v>0</v>
      </c>
      <c r="H115" s="22">
        <v>0</v>
      </c>
      <c r="I115" s="22">
        <v>743660</v>
      </c>
    </row>
    <row r="116" spans="1:9" x14ac:dyDescent="0.25">
      <c r="A116" s="22" t="s">
        <v>120</v>
      </c>
      <c r="B116" s="22" t="s">
        <v>292</v>
      </c>
      <c r="C116" s="22" t="s">
        <v>349</v>
      </c>
      <c r="D116" s="22" t="s">
        <v>350</v>
      </c>
      <c r="E116" s="22">
        <v>299234</v>
      </c>
      <c r="F116" s="22">
        <v>0</v>
      </c>
      <c r="G116" s="22">
        <v>478064</v>
      </c>
      <c r="H116" s="22">
        <v>0</v>
      </c>
      <c r="I116" s="22">
        <v>777298</v>
      </c>
    </row>
    <row r="117" spans="1:9" x14ac:dyDescent="0.25">
      <c r="A117" s="22" t="s">
        <v>120</v>
      </c>
      <c r="B117" s="22" t="s">
        <v>292</v>
      </c>
      <c r="C117" s="22" t="s">
        <v>351</v>
      </c>
      <c r="D117" s="22" t="s">
        <v>352</v>
      </c>
      <c r="E117" s="22">
        <v>5289067</v>
      </c>
      <c r="F117" s="22">
        <v>0</v>
      </c>
      <c r="G117" s="22">
        <v>0</v>
      </c>
      <c r="H117" s="22">
        <v>608250</v>
      </c>
      <c r="I117" s="22">
        <v>5897317</v>
      </c>
    </row>
    <row r="118" spans="1:9" x14ac:dyDescent="0.25">
      <c r="A118" s="22" t="s">
        <v>120</v>
      </c>
      <c r="B118" s="22" t="s">
        <v>292</v>
      </c>
      <c r="C118" s="22" t="s">
        <v>353</v>
      </c>
      <c r="D118" s="22" t="s">
        <v>354</v>
      </c>
      <c r="E118" s="22">
        <v>8054522</v>
      </c>
      <c r="F118" s="22">
        <v>0</v>
      </c>
      <c r="G118" s="22">
        <v>0</v>
      </c>
      <c r="H118" s="22">
        <v>0</v>
      </c>
      <c r="I118" s="22">
        <v>8054522</v>
      </c>
    </row>
    <row r="119" spans="1:9" x14ac:dyDescent="0.25">
      <c r="A119" s="22" t="s">
        <v>120</v>
      </c>
      <c r="B119" s="22" t="s">
        <v>292</v>
      </c>
      <c r="C119" s="22" t="s">
        <v>355</v>
      </c>
      <c r="D119" s="22" t="s">
        <v>356</v>
      </c>
      <c r="E119" s="22"/>
      <c r="F119" s="22">
        <v>829767</v>
      </c>
      <c r="G119" s="22">
        <v>2777682</v>
      </c>
      <c r="H119" s="22">
        <v>167887</v>
      </c>
      <c r="I119" s="22">
        <v>3775336</v>
      </c>
    </row>
    <row r="120" spans="1:9" x14ac:dyDescent="0.25">
      <c r="A120" s="22" t="s">
        <v>120</v>
      </c>
      <c r="B120" s="22" t="s">
        <v>292</v>
      </c>
      <c r="C120" s="22" t="s">
        <v>357</v>
      </c>
      <c r="D120" s="22" t="s">
        <v>358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120</v>
      </c>
      <c r="B121" s="22" t="s">
        <v>292</v>
      </c>
      <c r="C121" s="22" t="s">
        <v>359</v>
      </c>
      <c r="D121" s="22" t="s">
        <v>360</v>
      </c>
      <c r="E121" s="22">
        <v>694257</v>
      </c>
      <c r="F121" s="22">
        <v>6007496</v>
      </c>
      <c r="G121" s="22">
        <v>534320</v>
      </c>
      <c r="H121" s="22">
        <v>0</v>
      </c>
      <c r="I121" s="22">
        <v>7236073</v>
      </c>
    </row>
    <row r="122" spans="1:9" x14ac:dyDescent="0.25">
      <c r="A122" s="22" t="s">
        <v>120</v>
      </c>
      <c r="B122" s="22" t="s">
        <v>292</v>
      </c>
      <c r="C122" s="22" t="s">
        <v>361</v>
      </c>
      <c r="D122" s="22" t="s">
        <v>362</v>
      </c>
      <c r="E122" s="22">
        <v>10496</v>
      </c>
      <c r="F122" s="22">
        <v>11035</v>
      </c>
      <c r="G122" s="22">
        <v>145656</v>
      </c>
      <c r="H122" s="22">
        <v>0</v>
      </c>
      <c r="I122" s="22">
        <v>167187</v>
      </c>
    </row>
    <row r="123" spans="1:9" x14ac:dyDescent="0.25">
      <c r="A123" s="22" t="s">
        <v>120</v>
      </c>
      <c r="B123" s="22" t="s">
        <v>292</v>
      </c>
      <c r="C123" s="22" t="s">
        <v>363</v>
      </c>
      <c r="D123" s="22" t="s">
        <v>364</v>
      </c>
      <c r="E123" s="22">
        <v>1433278</v>
      </c>
      <c r="F123" s="22">
        <v>2082964</v>
      </c>
      <c r="G123" s="22">
        <v>0</v>
      </c>
      <c r="H123" s="22">
        <v>234157</v>
      </c>
      <c r="I123" s="22">
        <v>3750399</v>
      </c>
    </row>
    <row r="124" spans="1:9" x14ac:dyDescent="0.25">
      <c r="A124" s="22" t="s">
        <v>120</v>
      </c>
      <c r="B124" s="22" t="s">
        <v>292</v>
      </c>
      <c r="C124" s="22" t="s">
        <v>365</v>
      </c>
      <c r="D124" s="22" t="s">
        <v>366</v>
      </c>
      <c r="E124" s="22">
        <v>485478</v>
      </c>
      <c r="F124" s="22">
        <v>37401</v>
      </c>
      <c r="G124" s="22">
        <v>0</v>
      </c>
      <c r="H124" s="22">
        <v>154155</v>
      </c>
      <c r="I124" s="22">
        <v>677034</v>
      </c>
    </row>
    <row r="125" spans="1:9" x14ac:dyDescent="0.25">
      <c r="A125" s="22" t="s">
        <v>120</v>
      </c>
      <c r="B125" s="22" t="s">
        <v>292</v>
      </c>
      <c r="C125" s="22" t="s">
        <v>367</v>
      </c>
      <c r="D125" s="22" t="s">
        <v>368</v>
      </c>
      <c r="E125" s="22">
        <v>892884</v>
      </c>
      <c r="F125" s="22">
        <v>0</v>
      </c>
      <c r="G125" s="22">
        <v>0</v>
      </c>
      <c r="H125" s="22">
        <v>0</v>
      </c>
      <c r="I125" s="22">
        <v>892884</v>
      </c>
    </row>
    <row r="126" spans="1:9" x14ac:dyDescent="0.25">
      <c r="A126" s="22" t="s">
        <v>120</v>
      </c>
      <c r="B126" s="22" t="s">
        <v>292</v>
      </c>
      <c r="C126" s="22" t="s">
        <v>369</v>
      </c>
      <c r="D126" s="22" t="s">
        <v>370</v>
      </c>
      <c r="E126" s="22">
        <v>1204115</v>
      </c>
      <c r="F126" s="22">
        <v>740937</v>
      </c>
      <c r="G126" s="22">
        <v>249063</v>
      </c>
      <c r="H126" s="22">
        <v>0</v>
      </c>
      <c r="I126" s="22">
        <v>2194115</v>
      </c>
    </row>
    <row r="127" spans="1:9" x14ac:dyDescent="0.25">
      <c r="A127" s="22" t="s">
        <v>120</v>
      </c>
      <c r="B127" s="22" t="s">
        <v>292</v>
      </c>
      <c r="C127" s="22" t="s">
        <v>371</v>
      </c>
      <c r="D127" s="22" t="s">
        <v>372</v>
      </c>
      <c r="E127" s="22">
        <v>148476</v>
      </c>
      <c r="F127" s="22"/>
      <c r="G127" s="22">
        <v>2556154</v>
      </c>
      <c r="H127" s="22"/>
      <c r="I127" s="22">
        <v>2704630</v>
      </c>
    </row>
    <row r="128" spans="1:9" x14ac:dyDescent="0.25">
      <c r="A128" s="22" t="s">
        <v>120</v>
      </c>
      <c r="B128" s="22" t="s">
        <v>292</v>
      </c>
      <c r="C128" s="22" t="s">
        <v>373</v>
      </c>
      <c r="D128" s="22" t="s">
        <v>374</v>
      </c>
      <c r="E128" s="22">
        <v>0</v>
      </c>
      <c r="F128" s="22">
        <v>26549</v>
      </c>
      <c r="G128" s="22">
        <v>0</v>
      </c>
      <c r="H128" s="22">
        <v>0</v>
      </c>
      <c r="I128" s="22">
        <v>26549</v>
      </c>
    </row>
    <row r="129" spans="1:9" x14ac:dyDescent="0.25">
      <c r="A129" s="22" t="s">
        <v>120</v>
      </c>
      <c r="B129" s="22" t="s">
        <v>292</v>
      </c>
      <c r="C129" s="22" t="s">
        <v>375</v>
      </c>
      <c r="D129" s="22" t="s">
        <v>376</v>
      </c>
      <c r="E129" s="22">
        <v>5112849</v>
      </c>
      <c r="F129" s="22">
        <v>0</v>
      </c>
      <c r="G129" s="22">
        <v>0</v>
      </c>
      <c r="H129" s="22">
        <v>0</v>
      </c>
      <c r="I129" s="22">
        <v>5112849</v>
      </c>
    </row>
    <row r="130" spans="1:9" x14ac:dyDescent="0.25">
      <c r="A130" s="22" t="s">
        <v>120</v>
      </c>
      <c r="B130" s="22" t="s">
        <v>292</v>
      </c>
      <c r="C130" s="22" t="s">
        <v>377</v>
      </c>
      <c r="D130" s="22" t="s">
        <v>378</v>
      </c>
      <c r="E130" s="22">
        <v>16633</v>
      </c>
      <c r="F130" s="22">
        <v>0</v>
      </c>
      <c r="G130" s="22">
        <v>0</v>
      </c>
      <c r="H130" s="22">
        <v>0</v>
      </c>
      <c r="I130" s="22">
        <v>16633</v>
      </c>
    </row>
    <row r="131" spans="1:9" x14ac:dyDescent="0.25">
      <c r="A131" s="22" t="s">
        <v>120</v>
      </c>
      <c r="B131" s="22" t="s">
        <v>292</v>
      </c>
      <c r="C131" s="22" t="s">
        <v>379</v>
      </c>
      <c r="D131" s="22" t="s">
        <v>380</v>
      </c>
      <c r="E131" s="22">
        <v>305592</v>
      </c>
      <c r="F131" s="22">
        <v>0</v>
      </c>
      <c r="G131" s="22">
        <v>0</v>
      </c>
      <c r="H131" s="22">
        <v>0</v>
      </c>
      <c r="I131" s="22">
        <v>305592</v>
      </c>
    </row>
    <row r="132" spans="1:9" x14ac:dyDescent="0.25">
      <c r="A132" s="22" t="s">
        <v>120</v>
      </c>
      <c r="B132" s="22" t="s">
        <v>292</v>
      </c>
      <c r="C132" s="22" t="s">
        <v>381</v>
      </c>
      <c r="D132" s="22" t="s">
        <v>382</v>
      </c>
      <c r="E132" s="22">
        <v>59453</v>
      </c>
      <c r="F132" s="22">
        <v>0</v>
      </c>
      <c r="G132" s="22">
        <v>644883</v>
      </c>
      <c r="H132" s="22">
        <v>0</v>
      </c>
      <c r="I132" s="22">
        <v>704336</v>
      </c>
    </row>
    <row r="133" spans="1:9" x14ac:dyDescent="0.25">
      <c r="A133" s="22" t="s">
        <v>120</v>
      </c>
      <c r="B133" s="22" t="s">
        <v>292</v>
      </c>
      <c r="C133" s="22" t="s">
        <v>383</v>
      </c>
      <c r="D133" s="22" t="s">
        <v>384</v>
      </c>
      <c r="E133" s="22">
        <v>4303732</v>
      </c>
      <c r="F133" s="22">
        <v>0</v>
      </c>
      <c r="G133" s="22">
        <v>2839684</v>
      </c>
      <c r="H133" s="22">
        <v>0</v>
      </c>
      <c r="I133" s="22">
        <v>7143416</v>
      </c>
    </row>
    <row r="134" spans="1:9" x14ac:dyDescent="0.25">
      <c r="A134" s="22" t="s">
        <v>120</v>
      </c>
      <c r="B134" s="22" t="s">
        <v>292</v>
      </c>
      <c r="C134" s="22" t="s">
        <v>385</v>
      </c>
      <c r="D134" s="22" t="s">
        <v>386</v>
      </c>
      <c r="E134" s="22">
        <v>5798251</v>
      </c>
      <c r="F134" s="22">
        <v>0</v>
      </c>
      <c r="G134" s="22">
        <v>0</v>
      </c>
      <c r="H134" s="22">
        <v>0</v>
      </c>
      <c r="I134" s="22">
        <v>5798251</v>
      </c>
    </row>
    <row r="135" spans="1:9" x14ac:dyDescent="0.25">
      <c r="A135" s="22" t="s">
        <v>120</v>
      </c>
      <c r="B135" s="22" t="s">
        <v>292</v>
      </c>
      <c r="C135" s="22" t="s">
        <v>387</v>
      </c>
      <c r="D135" s="22" t="s">
        <v>388</v>
      </c>
      <c r="E135" s="22">
        <v>571881</v>
      </c>
      <c r="F135" s="22">
        <v>0</v>
      </c>
      <c r="G135" s="22">
        <v>0</v>
      </c>
      <c r="H135" s="22">
        <v>0</v>
      </c>
      <c r="I135" s="22">
        <v>571881</v>
      </c>
    </row>
    <row r="136" spans="1:9" x14ac:dyDescent="0.25">
      <c r="A136" s="22" t="s">
        <v>120</v>
      </c>
      <c r="B136" s="22" t="s">
        <v>292</v>
      </c>
      <c r="C136" s="22" t="s">
        <v>389</v>
      </c>
      <c r="D136" s="22" t="s">
        <v>390</v>
      </c>
      <c r="E136" s="22">
        <v>18063475</v>
      </c>
      <c r="F136" s="22">
        <v>0</v>
      </c>
      <c r="G136" s="22">
        <v>0</v>
      </c>
      <c r="H136" s="22">
        <v>190621</v>
      </c>
      <c r="I136" s="22">
        <v>18254096</v>
      </c>
    </row>
    <row r="137" spans="1:9" x14ac:dyDescent="0.25">
      <c r="A137" s="22" t="s">
        <v>120</v>
      </c>
      <c r="B137" s="22" t="s">
        <v>292</v>
      </c>
      <c r="C137" s="22" t="s">
        <v>391</v>
      </c>
      <c r="D137" s="22" t="s">
        <v>392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120</v>
      </c>
      <c r="B138" s="22" t="s">
        <v>292</v>
      </c>
      <c r="C138" s="22" t="s">
        <v>393</v>
      </c>
      <c r="D138" s="22" t="s">
        <v>394</v>
      </c>
      <c r="E138" s="22">
        <v>519983</v>
      </c>
      <c r="F138" s="22"/>
      <c r="G138" s="22"/>
      <c r="H138" s="22"/>
      <c r="I138" s="22">
        <v>519983</v>
      </c>
    </row>
    <row r="139" spans="1:9" x14ac:dyDescent="0.25">
      <c r="A139" s="22" t="s">
        <v>120</v>
      </c>
      <c r="B139" s="22" t="s">
        <v>292</v>
      </c>
      <c r="C139" s="22" t="s">
        <v>395</v>
      </c>
      <c r="D139" s="22" t="s">
        <v>396</v>
      </c>
      <c r="E139" s="22">
        <v>377655</v>
      </c>
      <c r="F139" s="22">
        <v>0</v>
      </c>
      <c r="G139" s="22">
        <v>0</v>
      </c>
      <c r="H139" s="22">
        <v>0</v>
      </c>
      <c r="I139" s="22">
        <v>377655</v>
      </c>
    </row>
    <row r="140" spans="1:9" x14ac:dyDescent="0.25">
      <c r="A140" s="22" t="s">
        <v>120</v>
      </c>
      <c r="B140" s="22" t="s">
        <v>292</v>
      </c>
      <c r="C140" s="22" t="s">
        <v>397</v>
      </c>
      <c r="D140" s="22" t="s">
        <v>398</v>
      </c>
      <c r="E140" s="22">
        <v>9383718</v>
      </c>
      <c r="F140" s="22">
        <v>14906</v>
      </c>
      <c r="G140" s="22">
        <v>2200468</v>
      </c>
      <c r="H140" s="22">
        <v>810971</v>
      </c>
      <c r="I140" s="22">
        <v>12410063</v>
      </c>
    </row>
    <row r="141" spans="1:9" x14ac:dyDescent="0.25">
      <c r="A141" s="22" t="s">
        <v>120</v>
      </c>
      <c r="B141" s="22" t="s">
        <v>292</v>
      </c>
      <c r="C141" s="22" t="s">
        <v>399</v>
      </c>
      <c r="D141" s="22" t="s">
        <v>400</v>
      </c>
      <c r="E141" s="22">
        <v>3168141</v>
      </c>
      <c r="F141" s="22">
        <v>0</v>
      </c>
      <c r="G141" s="22">
        <v>0</v>
      </c>
      <c r="H141" s="22">
        <v>0</v>
      </c>
      <c r="I141" s="22">
        <v>3168141</v>
      </c>
    </row>
    <row r="142" spans="1:9" x14ac:dyDescent="0.25">
      <c r="A142" s="22" t="s">
        <v>120</v>
      </c>
      <c r="B142" s="22" t="s">
        <v>292</v>
      </c>
      <c r="C142" s="22" t="s">
        <v>401</v>
      </c>
      <c r="D142" s="22" t="s">
        <v>402</v>
      </c>
      <c r="E142" s="22">
        <v>131781</v>
      </c>
      <c r="F142" s="22">
        <v>0</v>
      </c>
      <c r="G142" s="22">
        <v>0</v>
      </c>
      <c r="H142" s="22">
        <v>0</v>
      </c>
      <c r="I142" s="22">
        <v>131781</v>
      </c>
    </row>
    <row r="143" spans="1:9" x14ac:dyDescent="0.25">
      <c r="A143" s="22" t="s">
        <v>120</v>
      </c>
      <c r="B143" s="22" t="s">
        <v>292</v>
      </c>
      <c r="C143" s="22" t="s">
        <v>403</v>
      </c>
      <c r="D143" s="22" t="s">
        <v>404</v>
      </c>
      <c r="E143" s="22">
        <v>1845454</v>
      </c>
      <c r="F143" s="22">
        <v>0</v>
      </c>
      <c r="G143" s="22">
        <v>0</v>
      </c>
      <c r="H143" s="22">
        <v>0</v>
      </c>
      <c r="I143" s="22">
        <v>1845454</v>
      </c>
    </row>
    <row r="144" spans="1:9" x14ac:dyDescent="0.25">
      <c r="A144" s="22" t="s">
        <v>120</v>
      </c>
      <c r="B144" s="22" t="s">
        <v>292</v>
      </c>
      <c r="C144" s="22" t="s">
        <v>405</v>
      </c>
      <c r="D144" s="22" t="s">
        <v>406</v>
      </c>
      <c r="E144" s="22">
        <v>118107</v>
      </c>
      <c r="F144" s="22">
        <v>221771</v>
      </c>
      <c r="G144" s="22">
        <v>1987262</v>
      </c>
      <c r="H144" s="22">
        <v>0</v>
      </c>
      <c r="I144" s="22">
        <v>2327140</v>
      </c>
    </row>
    <row r="145" spans="1:9" x14ac:dyDescent="0.25">
      <c r="A145" s="22" t="s">
        <v>120</v>
      </c>
      <c r="B145" s="22" t="s">
        <v>292</v>
      </c>
      <c r="C145" s="22" t="s">
        <v>407</v>
      </c>
      <c r="D145" s="22" t="s">
        <v>408</v>
      </c>
      <c r="E145" s="22">
        <v>1503723</v>
      </c>
      <c r="F145" s="22">
        <v>0</v>
      </c>
      <c r="G145" s="22">
        <v>0</v>
      </c>
      <c r="H145" s="22">
        <v>0</v>
      </c>
      <c r="I145" s="22">
        <v>1503723</v>
      </c>
    </row>
    <row r="146" spans="1:9" x14ac:dyDescent="0.25">
      <c r="A146" s="22" t="s">
        <v>120</v>
      </c>
      <c r="B146" s="22" t="s">
        <v>292</v>
      </c>
      <c r="C146" s="22" t="s">
        <v>409</v>
      </c>
      <c r="D146" s="22" t="s">
        <v>410</v>
      </c>
      <c r="E146" s="22">
        <v>192284</v>
      </c>
      <c r="F146" s="22">
        <v>400377</v>
      </c>
      <c r="G146" s="22">
        <v>129973</v>
      </c>
      <c r="H146" s="22">
        <v>0</v>
      </c>
      <c r="I146" s="22">
        <v>722634</v>
      </c>
    </row>
    <row r="147" spans="1:9" x14ac:dyDescent="0.25">
      <c r="A147" s="22" t="s">
        <v>120</v>
      </c>
      <c r="B147" s="22" t="s">
        <v>292</v>
      </c>
      <c r="C147" s="22" t="s">
        <v>411</v>
      </c>
      <c r="D147" s="22" t="s">
        <v>412</v>
      </c>
      <c r="E147" s="22">
        <v>47261</v>
      </c>
      <c r="F147" s="22">
        <v>0</v>
      </c>
      <c r="G147" s="22">
        <v>0</v>
      </c>
      <c r="H147" s="22">
        <v>332500</v>
      </c>
      <c r="I147" s="22">
        <v>379761</v>
      </c>
    </row>
    <row r="148" spans="1:9" x14ac:dyDescent="0.25">
      <c r="A148" s="22" t="s">
        <v>120</v>
      </c>
      <c r="B148" s="22" t="s">
        <v>292</v>
      </c>
      <c r="C148" s="22" t="s">
        <v>413</v>
      </c>
      <c r="D148" s="22" t="s">
        <v>414</v>
      </c>
      <c r="E148" s="22">
        <v>206600</v>
      </c>
      <c r="F148" s="22">
        <v>0</v>
      </c>
      <c r="G148" s="22">
        <v>233400</v>
      </c>
      <c r="H148" s="22">
        <v>0</v>
      </c>
      <c r="I148" s="22">
        <v>440000</v>
      </c>
    </row>
    <row r="149" spans="1:9" x14ac:dyDescent="0.25">
      <c r="A149" s="22" t="s">
        <v>120</v>
      </c>
      <c r="B149" s="22" t="s">
        <v>292</v>
      </c>
      <c r="C149" s="22" t="s">
        <v>415</v>
      </c>
      <c r="D149" s="22" t="s">
        <v>416</v>
      </c>
      <c r="E149" s="22">
        <v>996671</v>
      </c>
      <c r="F149" s="22">
        <v>0</v>
      </c>
      <c r="G149" s="22">
        <v>0</v>
      </c>
      <c r="H149" s="22">
        <v>0</v>
      </c>
      <c r="I149" s="22">
        <v>996671</v>
      </c>
    </row>
    <row r="150" spans="1:9" x14ac:dyDescent="0.25">
      <c r="A150" s="22" t="s">
        <v>120</v>
      </c>
      <c r="B150" s="22" t="s">
        <v>292</v>
      </c>
      <c r="C150" s="22" t="s">
        <v>417</v>
      </c>
      <c r="D150" s="22" t="s">
        <v>418</v>
      </c>
      <c r="E150" s="22">
        <v>1550805</v>
      </c>
      <c r="F150" s="22">
        <v>75550</v>
      </c>
      <c r="G150" s="22">
        <v>0</v>
      </c>
      <c r="H150" s="22">
        <v>0</v>
      </c>
      <c r="I150" s="22">
        <v>1626355</v>
      </c>
    </row>
    <row r="151" spans="1:9" x14ac:dyDescent="0.25">
      <c r="A151" s="22" t="s">
        <v>120</v>
      </c>
      <c r="B151" s="22" t="s">
        <v>292</v>
      </c>
      <c r="C151" s="22" t="s">
        <v>419</v>
      </c>
      <c r="D151" s="22" t="s">
        <v>420</v>
      </c>
      <c r="E151" s="22">
        <v>59380</v>
      </c>
      <c r="F151" s="22">
        <v>0</v>
      </c>
      <c r="G151" s="22">
        <v>382883</v>
      </c>
      <c r="H151" s="22">
        <v>2810591</v>
      </c>
      <c r="I151" s="22">
        <v>3252854</v>
      </c>
    </row>
    <row r="152" spans="1:9" x14ac:dyDescent="0.25">
      <c r="A152" s="22" t="s">
        <v>120</v>
      </c>
      <c r="B152" s="22" t="s">
        <v>292</v>
      </c>
      <c r="C152" s="22" t="s">
        <v>421</v>
      </c>
      <c r="D152" s="22" t="s">
        <v>422</v>
      </c>
      <c r="E152" s="22">
        <v>18829752</v>
      </c>
      <c r="F152" s="22"/>
      <c r="G152" s="22">
        <v>3385642</v>
      </c>
      <c r="H152" s="22">
        <v>5501459</v>
      </c>
      <c r="I152" s="22">
        <v>27716853</v>
      </c>
    </row>
    <row r="153" spans="1:9" x14ac:dyDescent="0.25">
      <c r="A153" s="22" t="s">
        <v>120</v>
      </c>
      <c r="B153" s="22" t="s">
        <v>292</v>
      </c>
      <c r="C153" s="22" t="s">
        <v>423</v>
      </c>
      <c r="D153" s="22" t="s">
        <v>424</v>
      </c>
      <c r="E153" s="22">
        <v>2516416</v>
      </c>
      <c r="F153" s="22"/>
      <c r="G153" s="22">
        <v>2724259</v>
      </c>
      <c r="H153" s="22"/>
      <c r="I153" s="22">
        <v>5240675</v>
      </c>
    </row>
    <row r="154" spans="1:9" x14ac:dyDescent="0.25">
      <c r="A154" s="22" t="s">
        <v>120</v>
      </c>
      <c r="B154" s="22" t="s">
        <v>292</v>
      </c>
      <c r="C154" s="22" t="s">
        <v>425</v>
      </c>
      <c r="D154" s="22" t="s">
        <v>426</v>
      </c>
      <c r="E154" s="22">
        <v>2206912</v>
      </c>
      <c r="F154" s="22">
        <v>0</v>
      </c>
      <c r="G154" s="22">
        <v>0</v>
      </c>
      <c r="H154" s="22">
        <v>0</v>
      </c>
      <c r="I154" s="22">
        <v>2206912</v>
      </c>
    </row>
    <row r="155" spans="1:9" x14ac:dyDescent="0.25">
      <c r="A155" s="22" t="s">
        <v>120</v>
      </c>
      <c r="B155" s="22" t="s">
        <v>292</v>
      </c>
      <c r="C155" s="22" t="s">
        <v>427</v>
      </c>
      <c r="D155" s="22" t="s">
        <v>428</v>
      </c>
      <c r="E155" s="22">
        <v>418171</v>
      </c>
      <c r="F155" s="22">
        <v>0</v>
      </c>
      <c r="G155" s="22">
        <v>0</v>
      </c>
      <c r="H155" s="22">
        <v>0</v>
      </c>
      <c r="I155" s="22">
        <v>418171</v>
      </c>
    </row>
    <row r="156" spans="1:9" x14ac:dyDescent="0.25">
      <c r="A156" s="22" t="s">
        <v>120</v>
      </c>
      <c r="B156" s="22" t="s">
        <v>292</v>
      </c>
      <c r="C156" s="22" t="s">
        <v>429</v>
      </c>
      <c r="D156" s="22" t="s">
        <v>430</v>
      </c>
      <c r="E156" s="22">
        <v>420010</v>
      </c>
      <c r="F156" s="22">
        <v>1432694</v>
      </c>
      <c r="G156" s="22">
        <v>701315</v>
      </c>
      <c r="H156" s="22">
        <v>0</v>
      </c>
      <c r="I156" s="22">
        <v>2554019</v>
      </c>
    </row>
    <row r="157" spans="1:9" x14ac:dyDescent="0.25">
      <c r="A157" s="22" t="s">
        <v>120</v>
      </c>
      <c r="B157" s="22" t="s">
        <v>292</v>
      </c>
      <c r="C157" s="22" t="s">
        <v>431</v>
      </c>
      <c r="D157" s="22" t="s">
        <v>432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120</v>
      </c>
      <c r="B158" s="22" t="s">
        <v>292</v>
      </c>
      <c r="C158" s="22" t="s">
        <v>433</v>
      </c>
      <c r="D158" s="22" t="s">
        <v>434</v>
      </c>
      <c r="E158" s="22">
        <v>1967938</v>
      </c>
      <c r="F158" s="22">
        <v>0</v>
      </c>
      <c r="G158" s="22">
        <v>0</v>
      </c>
      <c r="H158" s="22">
        <v>0</v>
      </c>
      <c r="I158" s="22">
        <v>1967938</v>
      </c>
    </row>
    <row r="159" spans="1:9" x14ac:dyDescent="0.25">
      <c r="A159" s="22" t="s">
        <v>120</v>
      </c>
      <c r="B159" s="22" t="s">
        <v>292</v>
      </c>
      <c r="C159" s="22" t="s">
        <v>435</v>
      </c>
      <c r="D159" s="22" t="s">
        <v>436</v>
      </c>
      <c r="E159" s="22">
        <v>2589389</v>
      </c>
      <c r="F159" s="22">
        <v>0</v>
      </c>
      <c r="G159" s="22">
        <v>1135253</v>
      </c>
      <c r="H159" s="22">
        <v>378418</v>
      </c>
      <c r="I159" s="22">
        <v>4103060</v>
      </c>
    </row>
    <row r="160" spans="1:9" x14ac:dyDescent="0.25">
      <c r="A160" s="22" t="s">
        <v>120</v>
      </c>
      <c r="B160" s="22" t="s">
        <v>292</v>
      </c>
      <c r="C160" s="22" t="s">
        <v>437</v>
      </c>
      <c r="D160" s="22" t="s">
        <v>438</v>
      </c>
      <c r="E160" s="22">
        <v>3154058</v>
      </c>
      <c r="F160" s="22">
        <v>1704894</v>
      </c>
      <c r="G160" s="22">
        <v>0</v>
      </c>
      <c r="H160" s="22">
        <v>0</v>
      </c>
      <c r="I160" s="22">
        <v>4858952</v>
      </c>
    </row>
    <row r="161" spans="1:9" x14ac:dyDescent="0.25">
      <c r="A161" s="22" t="s">
        <v>120</v>
      </c>
      <c r="B161" s="22" t="s">
        <v>292</v>
      </c>
      <c r="C161" s="22" t="s">
        <v>439</v>
      </c>
      <c r="D161" s="22" t="s">
        <v>440</v>
      </c>
      <c r="E161" s="22">
        <v>255262</v>
      </c>
      <c r="F161" s="22">
        <v>240433</v>
      </c>
      <c r="G161" s="22">
        <v>0</v>
      </c>
      <c r="H161" s="22">
        <v>1481346</v>
      </c>
      <c r="I161" s="22">
        <v>1977041</v>
      </c>
    </row>
    <row r="162" spans="1:9" x14ac:dyDescent="0.25">
      <c r="A162" s="22" t="s">
        <v>120</v>
      </c>
      <c r="B162" s="22" t="s">
        <v>292</v>
      </c>
      <c r="C162" s="22" t="s">
        <v>441</v>
      </c>
      <c r="D162" s="22" t="s">
        <v>442</v>
      </c>
      <c r="E162" s="22">
        <v>739775</v>
      </c>
      <c r="F162" s="22">
        <v>41691</v>
      </c>
      <c r="G162" s="22">
        <v>2496354</v>
      </c>
      <c r="H162" s="22">
        <v>0</v>
      </c>
      <c r="I162" s="22">
        <v>3277820</v>
      </c>
    </row>
    <row r="163" spans="1:9" x14ac:dyDescent="0.25">
      <c r="A163" s="22" t="s">
        <v>120</v>
      </c>
      <c r="B163" s="22" t="s">
        <v>292</v>
      </c>
      <c r="C163" s="22" t="s">
        <v>443</v>
      </c>
      <c r="D163" s="22" t="s">
        <v>444</v>
      </c>
      <c r="E163" s="22">
        <v>0</v>
      </c>
      <c r="F163" s="22">
        <v>0</v>
      </c>
      <c r="G163" s="22">
        <v>1924158</v>
      </c>
      <c r="H163" s="22">
        <v>93681</v>
      </c>
      <c r="I163" s="22">
        <v>2017839</v>
      </c>
    </row>
    <row r="164" spans="1:9" x14ac:dyDescent="0.25">
      <c r="A164" s="22" t="s">
        <v>120</v>
      </c>
      <c r="B164" s="22" t="s">
        <v>292</v>
      </c>
      <c r="C164" s="22" t="s">
        <v>445</v>
      </c>
      <c r="D164" s="22" t="s">
        <v>446</v>
      </c>
      <c r="E164" s="22">
        <v>2047096</v>
      </c>
      <c r="F164" s="22">
        <v>3254854</v>
      </c>
      <c r="G164" s="22">
        <v>441329</v>
      </c>
      <c r="H164" s="22">
        <v>157099</v>
      </c>
      <c r="I164" s="22">
        <v>5900378</v>
      </c>
    </row>
    <row r="165" spans="1:9" x14ac:dyDescent="0.25">
      <c r="A165" s="22" t="s">
        <v>120</v>
      </c>
      <c r="B165" s="22" t="s">
        <v>292</v>
      </c>
      <c r="C165" s="22" t="s">
        <v>447</v>
      </c>
      <c r="D165" s="22" t="s">
        <v>448</v>
      </c>
      <c r="E165" s="22">
        <v>4157159</v>
      </c>
      <c r="F165" s="22">
        <v>0</v>
      </c>
      <c r="G165" s="22">
        <v>0</v>
      </c>
      <c r="H165" s="22">
        <v>152582</v>
      </c>
      <c r="I165" s="22">
        <v>4309741</v>
      </c>
    </row>
    <row r="166" spans="1:9" x14ac:dyDescent="0.25">
      <c r="A166" s="22" t="s">
        <v>120</v>
      </c>
      <c r="B166" s="22" t="s">
        <v>292</v>
      </c>
      <c r="C166" s="22" t="s">
        <v>449</v>
      </c>
      <c r="D166" s="22" t="s">
        <v>450</v>
      </c>
      <c r="E166" s="22">
        <v>21508</v>
      </c>
      <c r="F166" s="22">
        <v>1218187</v>
      </c>
      <c r="G166" s="22">
        <v>1387672</v>
      </c>
      <c r="H166" s="22">
        <v>0</v>
      </c>
      <c r="I166" s="22">
        <v>2627367</v>
      </c>
    </row>
    <row r="167" spans="1:9" x14ac:dyDescent="0.25">
      <c r="A167" s="22" t="s">
        <v>120</v>
      </c>
      <c r="B167" s="22" t="s">
        <v>292</v>
      </c>
      <c r="C167" s="22" t="s">
        <v>451</v>
      </c>
      <c r="D167" s="22" t="s">
        <v>452</v>
      </c>
      <c r="E167" s="22">
        <v>1722393</v>
      </c>
      <c r="F167" s="22">
        <v>4714572</v>
      </c>
      <c r="G167" s="22">
        <v>0</v>
      </c>
      <c r="H167" s="22">
        <v>0</v>
      </c>
      <c r="I167" s="22">
        <v>6436965</v>
      </c>
    </row>
    <row r="168" spans="1:9" x14ac:dyDescent="0.25">
      <c r="A168" s="22" t="s">
        <v>120</v>
      </c>
      <c r="B168" s="22" t="s">
        <v>292</v>
      </c>
      <c r="C168" s="22" t="s">
        <v>453</v>
      </c>
      <c r="D168" s="22" t="s">
        <v>454</v>
      </c>
      <c r="E168" s="22">
        <v>90334</v>
      </c>
      <c r="F168" s="22">
        <v>0</v>
      </c>
      <c r="G168" s="22">
        <v>0</v>
      </c>
      <c r="H168" s="22">
        <v>0</v>
      </c>
      <c r="I168" s="22">
        <v>90334</v>
      </c>
    </row>
    <row r="169" spans="1:9" x14ac:dyDescent="0.25">
      <c r="A169" s="22" t="s">
        <v>120</v>
      </c>
      <c r="B169" s="22" t="s">
        <v>292</v>
      </c>
      <c r="C169" s="22" t="s">
        <v>455</v>
      </c>
      <c r="D169" s="22" t="s">
        <v>456</v>
      </c>
      <c r="E169" s="22">
        <v>2322416</v>
      </c>
      <c r="F169" s="22">
        <v>0</v>
      </c>
      <c r="G169" s="22">
        <v>0</v>
      </c>
      <c r="H169" s="22">
        <v>0</v>
      </c>
      <c r="I169" s="22">
        <v>2322416</v>
      </c>
    </row>
    <row r="170" spans="1:9" x14ac:dyDescent="0.25">
      <c r="A170" s="22" t="s">
        <v>120</v>
      </c>
      <c r="B170" s="22" t="s">
        <v>292</v>
      </c>
      <c r="C170" s="22" t="s">
        <v>457</v>
      </c>
      <c r="D170" s="22" t="s">
        <v>458</v>
      </c>
      <c r="E170" s="22">
        <v>29460459</v>
      </c>
      <c r="F170" s="22">
        <v>0</v>
      </c>
      <c r="G170" s="22">
        <v>190815</v>
      </c>
      <c r="H170" s="22">
        <v>0</v>
      </c>
      <c r="I170" s="22">
        <v>29651274</v>
      </c>
    </row>
    <row r="171" spans="1:9" x14ac:dyDescent="0.25">
      <c r="A171" s="22" t="s">
        <v>120</v>
      </c>
      <c r="B171" s="22" t="s">
        <v>292</v>
      </c>
      <c r="C171" s="22" t="s">
        <v>459</v>
      </c>
      <c r="D171" s="22" t="s">
        <v>460</v>
      </c>
      <c r="E171" s="22">
        <v>276636</v>
      </c>
      <c r="F171" s="22">
        <v>0</v>
      </c>
      <c r="G171" s="22">
        <v>0</v>
      </c>
      <c r="H171" s="22">
        <v>560000</v>
      </c>
      <c r="I171" s="22">
        <v>836636</v>
      </c>
    </row>
    <row r="172" spans="1:9" x14ac:dyDescent="0.25">
      <c r="A172" s="22" t="s">
        <v>120</v>
      </c>
      <c r="B172" s="22" t="s">
        <v>292</v>
      </c>
      <c r="C172" s="22" t="s">
        <v>461</v>
      </c>
      <c r="D172" s="22" t="s">
        <v>462</v>
      </c>
      <c r="E172" s="22">
        <v>156394</v>
      </c>
      <c r="F172" s="22">
        <v>428240</v>
      </c>
      <c r="G172" s="22">
        <v>7413</v>
      </c>
      <c r="H172" s="22">
        <v>0</v>
      </c>
      <c r="I172" s="22">
        <v>592047</v>
      </c>
    </row>
    <row r="173" spans="1:9" x14ac:dyDescent="0.25">
      <c r="A173" s="22" t="s">
        <v>120</v>
      </c>
      <c r="B173" s="22" t="s">
        <v>292</v>
      </c>
      <c r="C173" s="22" t="s">
        <v>463</v>
      </c>
      <c r="D173" s="22" t="s">
        <v>464</v>
      </c>
      <c r="E173" s="22">
        <v>3000000</v>
      </c>
      <c r="F173" s="22">
        <v>0</v>
      </c>
      <c r="G173" s="22">
        <v>57402</v>
      </c>
      <c r="H173" s="22">
        <v>0</v>
      </c>
      <c r="I173" s="22">
        <v>3057402</v>
      </c>
    </row>
    <row r="174" spans="1:9" x14ac:dyDescent="0.25">
      <c r="A174" s="22" t="s">
        <v>120</v>
      </c>
      <c r="B174" s="22" t="s">
        <v>292</v>
      </c>
      <c r="C174" s="22" t="s">
        <v>465</v>
      </c>
      <c r="D174" s="22" t="s">
        <v>466</v>
      </c>
      <c r="E174" s="22">
        <v>1341125</v>
      </c>
      <c r="F174" s="22">
        <v>0</v>
      </c>
      <c r="G174" s="22">
        <v>0</v>
      </c>
      <c r="H174" s="22">
        <v>0</v>
      </c>
      <c r="I174" s="22">
        <v>1341125</v>
      </c>
    </row>
    <row r="175" spans="1:9" x14ac:dyDescent="0.25">
      <c r="A175" s="22" t="s">
        <v>120</v>
      </c>
      <c r="B175" s="22" t="s">
        <v>292</v>
      </c>
      <c r="C175" s="22" t="s">
        <v>467</v>
      </c>
      <c r="D175" s="22" t="s">
        <v>468</v>
      </c>
      <c r="E175" s="22">
        <v>1589753</v>
      </c>
      <c r="F175" s="22">
        <v>588103</v>
      </c>
      <c r="G175" s="22">
        <v>957075</v>
      </c>
      <c r="H175" s="22">
        <v>0</v>
      </c>
      <c r="I175" s="22">
        <v>3134931</v>
      </c>
    </row>
    <row r="176" spans="1:9" x14ac:dyDescent="0.25">
      <c r="A176" s="22" t="s">
        <v>120</v>
      </c>
      <c r="B176" s="22" t="s">
        <v>292</v>
      </c>
      <c r="C176" s="22" t="s">
        <v>469</v>
      </c>
      <c r="D176" s="22" t="s">
        <v>470</v>
      </c>
      <c r="E176" s="22">
        <v>6234822</v>
      </c>
      <c r="F176" s="22">
        <v>88159</v>
      </c>
      <c r="G176" s="22">
        <v>0</v>
      </c>
      <c r="H176" s="22">
        <v>0</v>
      </c>
      <c r="I176" s="22">
        <v>6322981</v>
      </c>
    </row>
    <row r="177" spans="1:9" x14ac:dyDescent="0.25">
      <c r="A177" s="22" t="s">
        <v>120</v>
      </c>
      <c r="B177" s="22" t="s">
        <v>292</v>
      </c>
      <c r="C177" s="22" t="s">
        <v>471</v>
      </c>
      <c r="D177" s="22" t="s">
        <v>472</v>
      </c>
      <c r="E177" s="22">
        <v>9346323</v>
      </c>
      <c r="F177" s="22">
        <v>0</v>
      </c>
      <c r="G177" s="22">
        <v>0</v>
      </c>
      <c r="H177" s="22">
        <v>0</v>
      </c>
      <c r="I177" s="22">
        <v>9346323</v>
      </c>
    </row>
    <row r="178" spans="1:9" x14ac:dyDescent="0.25">
      <c r="A178" s="22" t="s">
        <v>120</v>
      </c>
      <c r="B178" s="22" t="s">
        <v>292</v>
      </c>
      <c r="C178" s="22" t="s">
        <v>473</v>
      </c>
      <c r="D178" s="22" t="s">
        <v>474</v>
      </c>
      <c r="E178" s="22">
        <v>1084899</v>
      </c>
      <c r="F178" s="22">
        <v>1944715</v>
      </c>
      <c r="G178" s="22">
        <v>249903</v>
      </c>
      <c r="H178" s="22"/>
      <c r="I178" s="22">
        <v>3279517</v>
      </c>
    </row>
    <row r="179" spans="1:9" x14ac:dyDescent="0.25">
      <c r="A179" s="22" t="s">
        <v>120</v>
      </c>
      <c r="B179" s="22" t="s">
        <v>292</v>
      </c>
      <c r="C179" s="22" t="s">
        <v>475</v>
      </c>
      <c r="D179" s="22" t="s">
        <v>476</v>
      </c>
      <c r="E179" s="22">
        <v>737081</v>
      </c>
      <c r="F179" s="22">
        <v>0</v>
      </c>
      <c r="G179" s="22">
        <v>0</v>
      </c>
      <c r="H179" s="22">
        <v>0</v>
      </c>
      <c r="I179" s="22">
        <v>737081</v>
      </c>
    </row>
    <row r="180" spans="1:9" x14ac:dyDescent="0.25">
      <c r="A180" s="22" t="s">
        <v>120</v>
      </c>
      <c r="B180" s="22" t="s">
        <v>292</v>
      </c>
      <c r="C180" s="22" t="s">
        <v>477</v>
      </c>
      <c r="D180" s="22" t="s">
        <v>478</v>
      </c>
      <c r="E180" s="22">
        <v>9456090</v>
      </c>
      <c r="F180" s="22"/>
      <c r="G180" s="22"/>
      <c r="H180" s="22"/>
      <c r="I180" s="22">
        <v>9456090</v>
      </c>
    </row>
    <row r="181" spans="1:9" x14ac:dyDescent="0.25">
      <c r="A181" s="22" t="s">
        <v>120</v>
      </c>
      <c r="B181" s="22" t="s">
        <v>292</v>
      </c>
      <c r="C181" s="22" t="s">
        <v>479</v>
      </c>
      <c r="D181" s="22" t="s">
        <v>480</v>
      </c>
      <c r="E181" s="22">
        <v>1438675</v>
      </c>
      <c r="F181" s="22">
        <v>0</v>
      </c>
      <c r="G181" s="22">
        <v>8763311</v>
      </c>
      <c r="H181" s="22">
        <v>0</v>
      </c>
      <c r="I181" s="22">
        <v>10201986</v>
      </c>
    </row>
    <row r="182" spans="1:9" x14ac:dyDescent="0.25">
      <c r="A182" s="22" t="s">
        <v>120</v>
      </c>
      <c r="B182" s="22" t="s">
        <v>292</v>
      </c>
      <c r="C182" s="22" t="s">
        <v>481</v>
      </c>
      <c r="D182" s="22" t="s">
        <v>482</v>
      </c>
      <c r="E182" s="22">
        <v>3773128</v>
      </c>
      <c r="F182" s="22">
        <v>0</v>
      </c>
      <c r="G182" s="22">
        <v>439221</v>
      </c>
      <c r="H182" s="22">
        <v>312864</v>
      </c>
      <c r="I182" s="22">
        <v>4525213</v>
      </c>
    </row>
    <row r="183" spans="1:9" x14ac:dyDescent="0.25">
      <c r="A183" s="22" t="s">
        <v>120</v>
      </c>
      <c r="B183" s="22" t="s">
        <v>292</v>
      </c>
      <c r="C183" s="22" t="s">
        <v>483</v>
      </c>
      <c r="D183" s="22" t="s">
        <v>484</v>
      </c>
      <c r="E183" s="22">
        <v>973991</v>
      </c>
      <c r="F183" s="22">
        <v>191517</v>
      </c>
      <c r="G183" s="22">
        <v>0</v>
      </c>
      <c r="H183" s="22">
        <v>0</v>
      </c>
      <c r="I183" s="22">
        <v>1165508</v>
      </c>
    </row>
    <row r="184" spans="1:9" x14ac:dyDescent="0.25">
      <c r="A184" s="22" t="s">
        <v>120</v>
      </c>
      <c r="B184" s="22" t="s">
        <v>292</v>
      </c>
      <c r="C184" s="22" t="s">
        <v>485</v>
      </c>
      <c r="D184" s="22" t="s">
        <v>486</v>
      </c>
      <c r="E184" s="22">
        <v>1385217</v>
      </c>
      <c r="F184" s="22">
        <v>0</v>
      </c>
      <c r="G184" s="22">
        <v>0</v>
      </c>
      <c r="H184" s="22">
        <v>0</v>
      </c>
      <c r="I184" s="22">
        <v>1385217</v>
      </c>
    </row>
    <row r="185" spans="1:9" x14ac:dyDescent="0.25">
      <c r="A185" s="22" t="s">
        <v>120</v>
      </c>
      <c r="B185" s="22" t="s">
        <v>292</v>
      </c>
      <c r="C185" s="22" t="s">
        <v>487</v>
      </c>
      <c r="D185" s="22" t="s">
        <v>488</v>
      </c>
      <c r="E185" s="22">
        <v>471684</v>
      </c>
      <c r="F185" s="22">
        <v>0</v>
      </c>
      <c r="G185" s="22">
        <v>0</v>
      </c>
      <c r="H185" s="22">
        <v>0</v>
      </c>
      <c r="I185" s="22">
        <v>471684</v>
      </c>
    </row>
    <row r="186" spans="1:9" x14ac:dyDescent="0.25">
      <c r="A186" s="22" t="s">
        <v>120</v>
      </c>
      <c r="B186" s="22" t="s">
        <v>292</v>
      </c>
      <c r="C186" s="22" t="s">
        <v>489</v>
      </c>
      <c r="D186" s="22" t="s">
        <v>490</v>
      </c>
      <c r="E186" s="22">
        <v>793041</v>
      </c>
      <c r="F186" s="22">
        <v>0</v>
      </c>
      <c r="G186" s="22">
        <v>0</v>
      </c>
      <c r="H186" s="22">
        <v>0</v>
      </c>
      <c r="I186" s="22">
        <v>793041</v>
      </c>
    </row>
    <row r="187" spans="1:9" x14ac:dyDescent="0.25">
      <c r="A187" s="22" t="s">
        <v>120</v>
      </c>
      <c r="B187" s="22" t="s">
        <v>292</v>
      </c>
      <c r="C187" s="22" t="s">
        <v>491</v>
      </c>
      <c r="D187" s="22" t="s">
        <v>492</v>
      </c>
      <c r="E187" s="22">
        <v>3082647</v>
      </c>
      <c r="F187" s="22">
        <v>413784</v>
      </c>
      <c r="G187" s="22">
        <v>2503488</v>
      </c>
      <c r="H187" s="22">
        <v>0</v>
      </c>
      <c r="I187" s="22">
        <v>5999919</v>
      </c>
    </row>
    <row r="188" spans="1:9" x14ac:dyDescent="0.25">
      <c r="A188" s="22" t="s">
        <v>120</v>
      </c>
      <c r="B188" s="22" t="s">
        <v>292</v>
      </c>
      <c r="C188" s="22" t="s">
        <v>493</v>
      </c>
      <c r="D188" s="22" t="s">
        <v>494</v>
      </c>
      <c r="E188" s="22">
        <v>22610</v>
      </c>
      <c r="F188" s="22">
        <v>0</v>
      </c>
      <c r="G188" s="22">
        <v>0</v>
      </c>
      <c r="H188" s="22">
        <v>0</v>
      </c>
      <c r="I188" s="22">
        <v>22610</v>
      </c>
    </row>
    <row r="189" spans="1:9" x14ac:dyDescent="0.25">
      <c r="A189" s="22" t="s">
        <v>120</v>
      </c>
      <c r="B189" s="22" t="s">
        <v>292</v>
      </c>
      <c r="C189" s="22" t="s">
        <v>495</v>
      </c>
      <c r="D189" s="22" t="s">
        <v>496</v>
      </c>
      <c r="E189" s="22">
        <v>2802799</v>
      </c>
      <c r="F189" s="22">
        <v>0</v>
      </c>
      <c r="G189" s="22">
        <v>0</v>
      </c>
      <c r="H189" s="22">
        <v>0</v>
      </c>
      <c r="I189" s="22">
        <v>2802799</v>
      </c>
    </row>
    <row r="190" spans="1:9" x14ac:dyDescent="0.25">
      <c r="A190" s="22" t="s">
        <v>120</v>
      </c>
      <c r="B190" s="22" t="s">
        <v>292</v>
      </c>
      <c r="C190" s="22" t="s">
        <v>497</v>
      </c>
      <c r="D190" s="22" t="s">
        <v>498</v>
      </c>
      <c r="E190" s="22">
        <v>2858797</v>
      </c>
      <c r="F190" s="22">
        <v>539269</v>
      </c>
      <c r="G190" s="22">
        <v>0</v>
      </c>
      <c r="H190" s="22">
        <v>0</v>
      </c>
      <c r="I190" s="22">
        <v>3398066</v>
      </c>
    </row>
    <row r="191" spans="1:9" x14ac:dyDescent="0.25">
      <c r="A191" s="22" t="s">
        <v>120</v>
      </c>
      <c r="B191" s="22" t="s">
        <v>292</v>
      </c>
      <c r="C191" s="22" t="s">
        <v>499</v>
      </c>
      <c r="D191" s="22" t="s">
        <v>500</v>
      </c>
      <c r="E191" s="22">
        <v>1520632</v>
      </c>
      <c r="F191" s="22">
        <v>0</v>
      </c>
      <c r="G191" s="22">
        <v>0</v>
      </c>
      <c r="H191" s="22">
        <v>0</v>
      </c>
      <c r="I191" s="22">
        <v>1520632</v>
      </c>
    </row>
    <row r="192" spans="1:9" x14ac:dyDescent="0.25">
      <c r="A192" s="22" t="s">
        <v>120</v>
      </c>
      <c r="B192" s="22" t="s">
        <v>292</v>
      </c>
      <c r="C192" s="22" t="s">
        <v>501</v>
      </c>
      <c r="D192" s="22" t="s">
        <v>502</v>
      </c>
      <c r="E192" s="22">
        <v>3271230</v>
      </c>
      <c r="F192" s="22">
        <v>0</v>
      </c>
      <c r="G192" s="22">
        <v>319137</v>
      </c>
      <c r="H192" s="22">
        <v>0</v>
      </c>
      <c r="I192" s="22">
        <v>3590367</v>
      </c>
    </row>
    <row r="193" spans="1:9" x14ac:dyDescent="0.25">
      <c r="A193" s="22" t="s">
        <v>120</v>
      </c>
      <c r="B193" s="22" t="s">
        <v>292</v>
      </c>
      <c r="C193" s="22" t="s">
        <v>503</v>
      </c>
      <c r="D193" s="22" t="s">
        <v>504</v>
      </c>
      <c r="E193" s="22">
        <v>888721</v>
      </c>
      <c r="F193" s="22">
        <v>0</v>
      </c>
      <c r="G193" s="22">
        <v>0</v>
      </c>
      <c r="H193" s="22">
        <v>0</v>
      </c>
      <c r="I193" s="22">
        <v>888721</v>
      </c>
    </row>
    <row r="194" spans="1:9" x14ac:dyDescent="0.25">
      <c r="A194" s="22" t="s">
        <v>120</v>
      </c>
      <c r="B194" s="22" t="s">
        <v>292</v>
      </c>
      <c r="C194" s="22" t="s">
        <v>505</v>
      </c>
      <c r="D194" s="22" t="s">
        <v>506</v>
      </c>
      <c r="E194" s="22">
        <v>132734</v>
      </c>
      <c r="F194" s="22">
        <v>0</v>
      </c>
      <c r="G194" s="22">
        <v>0</v>
      </c>
      <c r="H194" s="22">
        <v>0</v>
      </c>
      <c r="I194" s="22">
        <v>132734</v>
      </c>
    </row>
    <row r="195" spans="1:9" x14ac:dyDescent="0.25">
      <c r="A195" s="22" t="s">
        <v>120</v>
      </c>
      <c r="B195" s="22" t="s">
        <v>292</v>
      </c>
      <c r="C195" s="22" t="s">
        <v>507</v>
      </c>
      <c r="D195" s="22" t="s">
        <v>508</v>
      </c>
      <c r="E195" s="22">
        <v>2818939</v>
      </c>
      <c r="F195" s="22">
        <v>0</v>
      </c>
      <c r="G195" s="22">
        <v>0</v>
      </c>
      <c r="H195" s="22">
        <v>0</v>
      </c>
      <c r="I195" s="22">
        <v>2818939</v>
      </c>
    </row>
    <row r="196" spans="1:9" x14ac:dyDescent="0.25">
      <c r="A196" s="22" t="s">
        <v>120</v>
      </c>
      <c r="B196" s="22" t="s">
        <v>292</v>
      </c>
      <c r="C196" s="22" t="s">
        <v>509</v>
      </c>
      <c r="D196" s="22" t="s">
        <v>510</v>
      </c>
      <c r="E196" s="22">
        <v>8049971</v>
      </c>
      <c r="F196" s="22">
        <v>1088783</v>
      </c>
      <c r="G196" s="22">
        <v>1020965</v>
      </c>
      <c r="H196" s="22">
        <v>0</v>
      </c>
      <c r="I196" s="22">
        <v>10159719</v>
      </c>
    </row>
    <row r="197" spans="1:9" x14ac:dyDescent="0.25">
      <c r="A197" s="22" t="s">
        <v>120</v>
      </c>
      <c r="B197" s="22" t="s">
        <v>511</v>
      </c>
      <c r="C197" s="22" t="s">
        <v>512</v>
      </c>
      <c r="D197" s="22" t="s">
        <v>513</v>
      </c>
      <c r="E197" s="22">
        <v>372000</v>
      </c>
      <c r="F197" s="22">
        <v>0</v>
      </c>
      <c r="G197" s="22">
        <v>0</v>
      </c>
      <c r="H197" s="22">
        <v>0</v>
      </c>
      <c r="I197" s="22">
        <v>372000</v>
      </c>
    </row>
    <row r="198" spans="1:9" x14ac:dyDescent="0.25">
      <c r="A198" s="22" t="s">
        <v>120</v>
      </c>
      <c r="B198" s="22" t="s">
        <v>511</v>
      </c>
      <c r="C198" s="22" t="s">
        <v>514</v>
      </c>
      <c r="D198" s="22" t="s">
        <v>515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120</v>
      </c>
      <c r="B199" s="22" t="s">
        <v>511</v>
      </c>
      <c r="C199" s="22" t="s">
        <v>516</v>
      </c>
      <c r="D199" s="22" t="s">
        <v>517</v>
      </c>
      <c r="E199" s="22">
        <v>289257</v>
      </c>
      <c r="F199" s="22">
        <v>0</v>
      </c>
      <c r="G199" s="22">
        <v>0</v>
      </c>
      <c r="H199" s="22">
        <v>0</v>
      </c>
      <c r="I199" s="22">
        <v>289257</v>
      </c>
    </row>
    <row r="200" spans="1:9" x14ac:dyDescent="0.25">
      <c r="A200" s="22" t="s">
        <v>120</v>
      </c>
      <c r="B200" s="22" t="s">
        <v>511</v>
      </c>
      <c r="C200" s="22" t="s">
        <v>518</v>
      </c>
      <c r="D200" s="22" t="s">
        <v>519</v>
      </c>
      <c r="E200" s="22">
        <v>73573</v>
      </c>
      <c r="F200" s="22">
        <v>0</v>
      </c>
      <c r="G200" s="22">
        <v>0</v>
      </c>
      <c r="H200" s="22">
        <v>0</v>
      </c>
      <c r="I200" s="22">
        <v>73573</v>
      </c>
    </row>
    <row r="201" spans="1:9" x14ac:dyDescent="0.25">
      <c r="A201" s="22" t="s">
        <v>120</v>
      </c>
      <c r="B201" s="22" t="s">
        <v>511</v>
      </c>
      <c r="C201" s="22" t="s">
        <v>520</v>
      </c>
      <c r="D201" s="22" t="s">
        <v>521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120</v>
      </c>
      <c r="B202" s="22" t="s">
        <v>511</v>
      </c>
      <c r="C202" s="22" t="s">
        <v>522</v>
      </c>
      <c r="D202" s="22" t="s">
        <v>523</v>
      </c>
      <c r="E202" s="22">
        <v>0</v>
      </c>
      <c r="F202" s="22">
        <v>0</v>
      </c>
      <c r="G202" s="22">
        <v>177151</v>
      </c>
      <c r="H202" s="22">
        <v>0</v>
      </c>
      <c r="I202" s="22">
        <v>177151</v>
      </c>
    </row>
    <row r="203" spans="1:9" x14ac:dyDescent="0.25">
      <c r="A203" s="22" t="s">
        <v>120</v>
      </c>
      <c r="B203" s="22" t="s">
        <v>511</v>
      </c>
      <c r="C203" s="22" t="s">
        <v>524</v>
      </c>
      <c r="D203" s="22" t="s">
        <v>525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120</v>
      </c>
      <c r="B204" s="22" t="s">
        <v>511</v>
      </c>
      <c r="C204" s="22" t="s">
        <v>526</v>
      </c>
      <c r="D204" s="22" t="s">
        <v>527</v>
      </c>
      <c r="E204" s="22">
        <v>543669</v>
      </c>
      <c r="F204" s="22">
        <v>0</v>
      </c>
      <c r="G204" s="22">
        <v>0</v>
      </c>
      <c r="H204" s="22">
        <v>0</v>
      </c>
      <c r="I204" s="22">
        <v>543669</v>
      </c>
    </row>
    <row r="205" spans="1:9" x14ac:dyDescent="0.25">
      <c r="A205" s="22" t="s">
        <v>120</v>
      </c>
      <c r="B205" s="22" t="s">
        <v>511</v>
      </c>
      <c r="C205" s="22" t="s">
        <v>528</v>
      </c>
      <c r="D205" s="22" t="s">
        <v>529</v>
      </c>
      <c r="E205" s="22">
        <v>187326</v>
      </c>
      <c r="F205" s="22">
        <v>0</v>
      </c>
      <c r="G205" s="22">
        <v>0</v>
      </c>
      <c r="H205" s="22">
        <v>0</v>
      </c>
      <c r="I205" s="22">
        <v>187326</v>
      </c>
    </row>
    <row r="206" spans="1:9" x14ac:dyDescent="0.25">
      <c r="A206" s="22" t="s">
        <v>120</v>
      </c>
      <c r="B206" s="22" t="s">
        <v>511</v>
      </c>
      <c r="C206" s="22" t="s">
        <v>530</v>
      </c>
      <c r="D206" s="22" t="s">
        <v>531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120</v>
      </c>
      <c r="B207" s="22" t="s">
        <v>511</v>
      </c>
      <c r="C207" s="22" t="s">
        <v>532</v>
      </c>
      <c r="D207" s="22" t="s">
        <v>533</v>
      </c>
      <c r="E207" s="22">
        <v>237855</v>
      </c>
      <c r="F207" s="22"/>
      <c r="G207" s="22"/>
      <c r="H207" s="22"/>
      <c r="I207" s="22">
        <v>237855</v>
      </c>
    </row>
    <row r="208" spans="1:9" x14ac:dyDescent="0.25">
      <c r="A208" s="22" t="s">
        <v>120</v>
      </c>
      <c r="B208" s="22" t="s">
        <v>511</v>
      </c>
      <c r="C208" s="22" t="s">
        <v>534</v>
      </c>
      <c r="D208" s="22" t="s">
        <v>535</v>
      </c>
      <c r="E208" s="22">
        <v>11661</v>
      </c>
      <c r="F208" s="22">
        <v>0</v>
      </c>
      <c r="G208" s="22">
        <v>0</v>
      </c>
      <c r="H208" s="22">
        <v>0</v>
      </c>
      <c r="I208" s="22">
        <v>11661</v>
      </c>
    </row>
    <row r="209" spans="1:9" x14ac:dyDescent="0.25">
      <c r="A209" s="22" t="s">
        <v>120</v>
      </c>
      <c r="B209" s="22" t="s">
        <v>511</v>
      </c>
      <c r="C209" s="22" t="s">
        <v>536</v>
      </c>
      <c r="D209" s="22" t="s">
        <v>537</v>
      </c>
      <c r="E209" s="22">
        <v>5939</v>
      </c>
      <c r="F209" s="22">
        <v>0</v>
      </c>
      <c r="G209" s="22">
        <v>0</v>
      </c>
      <c r="H209" s="22">
        <v>0</v>
      </c>
      <c r="I209" s="22">
        <v>5939</v>
      </c>
    </row>
    <row r="210" spans="1:9" x14ac:dyDescent="0.25">
      <c r="A210" s="22" t="s">
        <v>120</v>
      </c>
      <c r="B210" s="22" t="s">
        <v>511</v>
      </c>
      <c r="C210" s="22" t="s">
        <v>538</v>
      </c>
      <c r="D210" s="22" t="s">
        <v>539</v>
      </c>
      <c r="E210" s="22">
        <v>50846</v>
      </c>
      <c r="F210" s="22">
        <v>0</v>
      </c>
      <c r="G210" s="22">
        <v>0</v>
      </c>
      <c r="H210" s="22">
        <v>0</v>
      </c>
      <c r="I210" s="22">
        <v>50846</v>
      </c>
    </row>
    <row r="211" spans="1:9" x14ac:dyDescent="0.25">
      <c r="A211" s="22" t="s">
        <v>120</v>
      </c>
      <c r="B211" s="22" t="s">
        <v>511</v>
      </c>
      <c r="C211" s="22" t="s">
        <v>540</v>
      </c>
      <c r="D211" s="22" t="s">
        <v>541</v>
      </c>
      <c r="E211" s="22">
        <v>30708</v>
      </c>
      <c r="F211" s="22">
        <v>0</v>
      </c>
      <c r="G211" s="22">
        <v>0</v>
      </c>
      <c r="H211" s="22">
        <v>0</v>
      </c>
      <c r="I211" s="22">
        <v>30708</v>
      </c>
    </row>
    <row r="212" spans="1:9" x14ac:dyDescent="0.25">
      <c r="A212" s="22" t="s">
        <v>120</v>
      </c>
      <c r="B212" s="22" t="s">
        <v>511</v>
      </c>
      <c r="C212" s="22" t="s">
        <v>542</v>
      </c>
      <c r="D212" s="22" t="s">
        <v>543</v>
      </c>
      <c r="E212" s="22">
        <v>48158</v>
      </c>
      <c r="F212" s="22">
        <v>0</v>
      </c>
      <c r="G212" s="22">
        <v>0</v>
      </c>
      <c r="H212" s="22">
        <v>0</v>
      </c>
      <c r="I212" s="22">
        <v>48158</v>
      </c>
    </row>
    <row r="213" spans="1:9" x14ac:dyDescent="0.25">
      <c r="A213" s="22" t="s">
        <v>120</v>
      </c>
      <c r="B213" s="22" t="s">
        <v>511</v>
      </c>
      <c r="C213" s="22" t="s">
        <v>544</v>
      </c>
      <c r="D213" s="22" t="s">
        <v>545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120</v>
      </c>
      <c r="B214" s="22" t="s">
        <v>511</v>
      </c>
      <c r="C214" s="22" t="s">
        <v>546</v>
      </c>
      <c r="D214" s="22" t="s">
        <v>547</v>
      </c>
      <c r="E214" s="22">
        <v>111610</v>
      </c>
      <c r="F214" s="22">
        <v>668070</v>
      </c>
      <c r="G214" s="22">
        <v>0</v>
      </c>
      <c r="H214" s="22">
        <v>0</v>
      </c>
      <c r="I214" s="22">
        <v>779680</v>
      </c>
    </row>
    <row r="215" spans="1:9" x14ac:dyDescent="0.25">
      <c r="A215" s="22" t="s">
        <v>120</v>
      </c>
      <c r="B215" s="22" t="s">
        <v>511</v>
      </c>
      <c r="C215" s="22" t="s">
        <v>548</v>
      </c>
      <c r="D215" s="22" t="s">
        <v>549</v>
      </c>
      <c r="E215" s="22">
        <v>31600</v>
      </c>
      <c r="F215" s="22">
        <v>0</v>
      </c>
      <c r="G215" s="22">
        <v>0</v>
      </c>
      <c r="H215" s="22">
        <v>0</v>
      </c>
      <c r="I215" s="22">
        <v>31600</v>
      </c>
    </row>
    <row r="216" spans="1:9" x14ac:dyDescent="0.25">
      <c r="A216" s="22" t="s">
        <v>120</v>
      </c>
      <c r="B216" s="22" t="s">
        <v>511</v>
      </c>
      <c r="C216" s="22" t="s">
        <v>550</v>
      </c>
      <c r="D216" s="22" t="s">
        <v>551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120</v>
      </c>
      <c r="B217" s="22" t="s">
        <v>511</v>
      </c>
      <c r="C217" s="22" t="s">
        <v>552</v>
      </c>
      <c r="D217" s="22" t="s">
        <v>553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120</v>
      </c>
      <c r="B218" s="22" t="s">
        <v>511</v>
      </c>
      <c r="C218" s="22" t="s">
        <v>554</v>
      </c>
      <c r="D218" s="22" t="s">
        <v>555</v>
      </c>
      <c r="E218" s="22">
        <v>47062</v>
      </c>
      <c r="F218" s="22">
        <v>0</v>
      </c>
      <c r="G218" s="22">
        <v>0</v>
      </c>
      <c r="H218" s="22">
        <v>0</v>
      </c>
      <c r="I218" s="22">
        <v>47062</v>
      </c>
    </row>
    <row r="219" spans="1:9" x14ac:dyDescent="0.25">
      <c r="A219" s="22" t="s">
        <v>120</v>
      </c>
      <c r="B219" s="22" t="s">
        <v>511</v>
      </c>
      <c r="C219" s="22" t="s">
        <v>556</v>
      </c>
      <c r="D219" s="22" t="s">
        <v>557</v>
      </c>
      <c r="E219" s="22">
        <v>844148</v>
      </c>
      <c r="F219" s="22">
        <v>0</v>
      </c>
      <c r="G219" s="22">
        <v>0</v>
      </c>
      <c r="H219" s="22">
        <v>450000</v>
      </c>
      <c r="I219" s="22">
        <v>1294148</v>
      </c>
    </row>
    <row r="220" spans="1:9" x14ac:dyDescent="0.25">
      <c r="A220" s="22" t="s">
        <v>120</v>
      </c>
      <c r="B220" s="22" t="s">
        <v>511</v>
      </c>
      <c r="C220" s="22" t="s">
        <v>558</v>
      </c>
      <c r="D220" s="22" t="s">
        <v>559</v>
      </c>
      <c r="E220" s="22">
        <v>94349</v>
      </c>
      <c r="F220" s="22">
        <v>0</v>
      </c>
      <c r="G220" s="22">
        <v>0</v>
      </c>
      <c r="H220" s="22">
        <v>0</v>
      </c>
      <c r="I220" s="22">
        <v>94349</v>
      </c>
    </row>
    <row r="221" spans="1:9" x14ac:dyDescent="0.25">
      <c r="A221" s="22" t="s">
        <v>120</v>
      </c>
      <c r="B221" s="22" t="s">
        <v>511</v>
      </c>
      <c r="C221" s="22" t="s">
        <v>560</v>
      </c>
      <c r="D221" s="22" t="s">
        <v>561</v>
      </c>
      <c r="E221" s="22">
        <v>80376</v>
      </c>
      <c r="F221" s="22">
        <v>0</v>
      </c>
      <c r="G221" s="22">
        <v>0</v>
      </c>
      <c r="H221" s="22">
        <v>0</v>
      </c>
      <c r="I221" s="22">
        <v>80376</v>
      </c>
    </row>
    <row r="222" spans="1:9" x14ac:dyDescent="0.25">
      <c r="A222" s="22" t="s">
        <v>120</v>
      </c>
      <c r="B222" s="22" t="s">
        <v>511</v>
      </c>
      <c r="C222" s="22" t="s">
        <v>562</v>
      </c>
      <c r="D222" s="22" t="s">
        <v>563</v>
      </c>
      <c r="E222" s="22">
        <v>2447312</v>
      </c>
      <c r="F222" s="22">
        <v>0</v>
      </c>
      <c r="G222" s="22">
        <v>0</v>
      </c>
      <c r="H222" s="22">
        <v>0</v>
      </c>
      <c r="I222" s="22">
        <v>2447312</v>
      </c>
    </row>
    <row r="223" spans="1:9" x14ac:dyDescent="0.25">
      <c r="A223" s="22" t="s">
        <v>120</v>
      </c>
      <c r="B223" s="22" t="s">
        <v>511</v>
      </c>
      <c r="C223" s="22" t="s">
        <v>564</v>
      </c>
      <c r="D223" s="22" t="s">
        <v>565</v>
      </c>
      <c r="E223" s="22">
        <v>0</v>
      </c>
      <c r="F223" s="22">
        <v>0</v>
      </c>
      <c r="G223" s="22">
        <v>0</v>
      </c>
      <c r="H223" s="22">
        <v>38438</v>
      </c>
      <c r="I223" s="22">
        <v>38438</v>
      </c>
    </row>
    <row r="224" spans="1:9" x14ac:dyDescent="0.25">
      <c r="A224" s="22" t="s">
        <v>120</v>
      </c>
      <c r="B224" s="22" t="s">
        <v>511</v>
      </c>
      <c r="C224" s="22" t="s">
        <v>566</v>
      </c>
      <c r="D224" s="22" t="s">
        <v>567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120</v>
      </c>
      <c r="B225" s="22" t="s">
        <v>511</v>
      </c>
      <c r="C225" s="22" t="s">
        <v>568</v>
      </c>
      <c r="D225" s="22" t="s">
        <v>569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120</v>
      </c>
      <c r="B226" s="22" t="s">
        <v>511</v>
      </c>
      <c r="C226" s="22" t="s">
        <v>570</v>
      </c>
      <c r="D226" s="22" t="s">
        <v>571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120</v>
      </c>
      <c r="B227" s="22" t="s">
        <v>511</v>
      </c>
      <c r="C227" s="22" t="s">
        <v>572</v>
      </c>
      <c r="D227" s="22" t="s">
        <v>573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120</v>
      </c>
      <c r="B228" s="22" t="s">
        <v>511</v>
      </c>
      <c r="C228" s="22" t="s">
        <v>574</v>
      </c>
      <c r="D228" s="22" t="s">
        <v>575</v>
      </c>
      <c r="E228" s="22">
        <v>387336</v>
      </c>
      <c r="F228" s="22">
        <v>0</v>
      </c>
      <c r="G228" s="22">
        <v>0</v>
      </c>
      <c r="H228" s="22">
        <v>0</v>
      </c>
      <c r="I228" s="22">
        <v>387336</v>
      </c>
    </row>
    <row r="229" spans="1:9" x14ac:dyDescent="0.25">
      <c r="A229" s="22" t="s">
        <v>120</v>
      </c>
      <c r="B229" s="22" t="s">
        <v>511</v>
      </c>
      <c r="C229" s="22" t="s">
        <v>576</v>
      </c>
      <c r="D229" s="22" t="s">
        <v>577</v>
      </c>
      <c r="E229" s="22">
        <v>0</v>
      </c>
      <c r="F229" s="22">
        <v>0</v>
      </c>
      <c r="G229" s="22">
        <v>0</v>
      </c>
      <c r="H229" s="22">
        <v>18844</v>
      </c>
      <c r="I229" s="22">
        <v>18844</v>
      </c>
    </row>
    <row r="230" spans="1:9" x14ac:dyDescent="0.25">
      <c r="A230" s="22" t="s">
        <v>120</v>
      </c>
      <c r="B230" s="22" t="s">
        <v>511</v>
      </c>
      <c r="C230" s="22" t="s">
        <v>578</v>
      </c>
      <c r="D230" s="22" t="s">
        <v>579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120</v>
      </c>
      <c r="B231" s="22" t="s">
        <v>511</v>
      </c>
      <c r="C231" s="22" t="s">
        <v>580</v>
      </c>
      <c r="D231" s="22" t="s">
        <v>581</v>
      </c>
      <c r="E231" s="22">
        <v>12264</v>
      </c>
      <c r="F231" s="22">
        <v>24399</v>
      </c>
      <c r="G231" s="22">
        <v>516616</v>
      </c>
      <c r="H231" s="22">
        <v>0</v>
      </c>
      <c r="I231" s="22">
        <v>553279</v>
      </c>
    </row>
    <row r="232" spans="1:9" x14ac:dyDescent="0.25">
      <c r="A232" s="22" t="s">
        <v>120</v>
      </c>
      <c r="B232" s="22" t="s">
        <v>511</v>
      </c>
      <c r="C232" s="22" t="s">
        <v>582</v>
      </c>
      <c r="D232" s="22" t="s">
        <v>583</v>
      </c>
      <c r="E232" s="22">
        <v>641803</v>
      </c>
      <c r="F232" s="22">
        <v>61622</v>
      </c>
      <c r="G232" s="22">
        <v>0</v>
      </c>
      <c r="H232" s="22">
        <v>0</v>
      </c>
      <c r="I232" s="22">
        <v>703425</v>
      </c>
    </row>
    <row r="233" spans="1:9" x14ac:dyDescent="0.25">
      <c r="A233" s="22" t="s">
        <v>120</v>
      </c>
      <c r="B233" s="22" t="s">
        <v>511</v>
      </c>
      <c r="C233" s="22" t="s">
        <v>584</v>
      </c>
      <c r="D233" s="22" t="s">
        <v>585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120</v>
      </c>
      <c r="B234" s="22" t="s">
        <v>511</v>
      </c>
      <c r="C234" s="22" t="s">
        <v>586</v>
      </c>
      <c r="D234" s="22" t="s">
        <v>587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120</v>
      </c>
      <c r="B235" s="22" t="s">
        <v>511</v>
      </c>
      <c r="C235" s="22" t="s">
        <v>588</v>
      </c>
      <c r="D235" s="22" t="s">
        <v>589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120</v>
      </c>
      <c r="B236" s="22" t="s">
        <v>511</v>
      </c>
      <c r="C236" s="22" t="s">
        <v>590</v>
      </c>
      <c r="D236" s="22" t="s">
        <v>591</v>
      </c>
      <c r="E236" s="22">
        <v>189230</v>
      </c>
      <c r="F236" s="22">
        <v>0</v>
      </c>
      <c r="G236" s="22">
        <v>0</v>
      </c>
      <c r="H236" s="22">
        <v>0</v>
      </c>
      <c r="I236" s="22">
        <v>189230</v>
      </c>
    </row>
    <row r="237" spans="1:9" x14ac:dyDescent="0.25">
      <c r="A237" s="22" t="s">
        <v>120</v>
      </c>
      <c r="B237" s="22" t="s">
        <v>511</v>
      </c>
      <c r="C237" s="22" t="s">
        <v>592</v>
      </c>
      <c r="D237" s="22" t="s">
        <v>593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120</v>
      </c>
      <c r="B238" s="22" t="s">
        <v>511</v>
      </c>
      <c r="C238" s="22" t="s">
        <v>594</v>
      </c>
      <c r="D238" s="22" t="s">
        <v>595</v>
      </c>
      <c r="E238" s="22"/>
      <c r="F238" s="22"/>
      <c r="G238" s="22"/>
      <c r="H238" s="22"/>
      <c r="I238" s="22">
        <v>0</v>
      </c>
    </row>
    <row r="239" spans="1:9" x14ac:dyDescent="0.25">
      <c r="A239" s="22" t="s">
        <v>120</v>
      </c>
      <c r="B239" s="22" t="s">
        <v>511</v>
      </c>
      <c r="C239" s="22" t="s">
        <v>596</v>
      </c>
      <c r="D239" s="22" t="s">
        <v>597</v>
      </c>
      <c r="E239" s="22">
        <v>266291</v>
      </c>
      <c r="F239" s="22">
        <v>0</v>
      </c>
      <c r="G239" s="22">
        <v>0</v>
      </c>
      <c r="H239" s="22">
        <v>0</v>
      </c>
      <c r="I239" s="22">
        <v>266291</v>
      </c>
    </row>
    <row r="240" spans="1:9" x14ac:dyDescent="0.25">
      <c r="A240" s="22" t="s">
        <v>120</v>
      </c>
      <c r="B240" s="22" t="s">
        <v>511</v>
      </c>
      <c r="C240" s="22" t="s">
        <v>598</v>
      </c>
      <c r="D240" s="22" t="s">
        <v>599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120</v>
      </c>
      <c r="B241" s="22" t="s">
        <v>511</v>
      </c>
      <c r="C241" s="22" t="s">
        <v>600</v>
      </c>
      <c r="D241" s="22" t="s">
        <v>601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120</v>
      </c>
      <c r="B242" s="22" t="s">
        <v>511</v>
      </c>
      <c r="C242" s="22" t="s">
        <v>602</v>
      </c>
      <c r="D242" s="22" t="s">
        <v>603</v>
      </c>
      <c r="E242" s="22">
        <v>176808</v>
      </c>
      <c r="F242" s="22">
        <v>0</v>
      </c>
      <c r="G242" s="22">
        <v>115631</v>
      </c>
      <c r="H242" s="22">
        <v>46975</v>
      </c>
      <c r="I242" s="22">
        <v>339414</v>
      </c>
    </row>
    <row r="243" spans="1:9" x14ac:dyDescent="0.25">
      <c r="A243" s="22" t="s">
        <v>120</v>
      </c>
      <c r="B243" s="22" t="s">
        <v>511</v>
      </c>
      <c r="C243" s="22" t="s">
        <v>604</v>
      </c>
      <c r="D243" s="22" t="s">
        <v>605</v>
      </c>
      <c r="E243" s="22">
        <v>200000</v>
      </c>
      <c r="F243" s="22">
        <v>0</v>
      </c>
      <c r="G243" s="22">
        <v>0</v>
      </c>
      <c r="H243" s="22">
        <v>0</v>
      </c>
      <c r="I243" s="22">
        <v>200000</v>
      </c>
    </row>
    <row r="244" spans="1:9" x14ac:dyDescent="0.25">
      <c r="A244" s="22" t="s">
        <v>120</v>
      </c>
      <c r="B244" s="22" t="s">
        <v>511</v>
      </c>
      <c r="C244" s="22" t="s">
        <v>606</v>
      </c>
      <c r="D244" s="22" t="s">
        <v>607</v>
      </c>
      <c r="E244" s="22">
        <v>0</v>
      </c>
      <c r="F244" s="22">
        <v>0</v>
      </c>
      <c r="G244" s="22">
        <v>0</v>
      </c>
      <c r="H244" s="22">
        <v>177807</v>
      </c>
      <c r="I244" s="22">
        <v>177807</v>
      </c>
    </row>
    <row r="245" spans="1:9" x14ac:dyDescent="0.25">
      <c r="A245" s="22" t="s">
        <v>120</v>
      </c>
      <c r="B245" s="22" t="s">
        <v>511</v>
      </c>
      <c r="C245" s="22" t="s">
        <v>608</v>
      </c>
      <c r="D245" s="22" t="s">
        <v>609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120</v>
      </c>
      <c r="B246" s="22" t="s">
        <v>511</v>
      </c>
      <c r="C246" s="22" t="s">
        <v>610</v>
      </c>
      <c r="D246" s="22" t="s">
        <v>611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120</v>
      </c>
      <c r="B247" s="22" t="s">
        <v>511</v>
      </c>
      <c r="C247" s="22" t="s">
        <v>612</v>
      </c>
      <c r="D247" s="22" t="s">
        <v>613</v>
      </c>
      <c r="E247" s="22">
        <v>10211</v>
      </c>
      <c r="F247" s="22">
        <v>0</v>
      </c>
      <c r="G247" s="22">
        <v>0</v>
      </c>
      <c r="H247" s="22">
        <v>0</v>
      </c>
      <c r="I247" s="22">
        <v>10211</v>
      </c>
    </row>
    <row r="248" spans="1:9" x14ac:dyDescent="0.25">
      <c r="A248" s="22" t="s">
        <v>120</v>
      </c>
      <c r="B248" s="22" t="s">
        <v>511</v>
      </c>
      <c r="C248" s="22" t="s">
        <v>614</v>
      </c>
      <c r="D248" s="22" t="s">
        <v>615</v>
      </c>
      <c r="E248" s="22"/>
      <c r="F248" s="22"/>
      <c r="G248" s="22"/>
      <c r="H248" s="22"/>
      <c r="I248" s="22">
        <v>0</v>
      </c>
    </row>
    <row r="249" spans="1:9" x14ac:dyDescent="0.25">
      <c r="A249" s="22" t="s">
        <v>120</v>
      </c>
      <c r="B249" s="22" t="s">
        <v>511</v>
      </c>
      <c r="C249" s="22" t="s">
        <v>616</v>
      </c>
      <c r="D249" s="22" t="s">
        <v>617</v>
      </c>
      <c r="E249" s="22">
        <v>0</v>
      </c>
      <c r="F249" s="22">
        <v>0</v>
      </c>
      <c r="G249" s="22">
        <v>20210</v>
      </c>
      <c r="H249" s="22">
        <v>0</v>
      </c>
      <c r="I249" s="22">
        <v>20210</v>
      </c>
    </row>
    <row r="250" spans="1:9" x14ac:dyDescent="0.25">
      <c r="A250" s="22" t="s">
        <v>120</v>
      </c>
      <c r="B250" s="22" t="s">
        <v>511</v>
      </c>
      <c r="C250" s="22" t="s">
        <v>618</v>
      </c>
      <c r="D250" s="22" t="s">
        <v>619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120</v>
      </c>
      <c r="B251" s="22" t="s">
        <v>511</v>
      </c>
      <c r="C251" s="22" t="s">
        <v>620</v>
      </c>
      <c r="D251" s="22" t="s">
        <v>621</v>
      </c>
      <c r="E251" s="22">
        <v>3791</v>
      </c>
      <c r="F251" s="22">
        <v>0</v>
      </c>
      <c r="G251" s="22">
        <v>0</v>
      </c>
      <c r="H251" s="22">
        <v>0</v>
      </c>
      <c r="I251" s="22">
        <v>3791</v>
      </c>
    </row>
    <row r="252" spans="1:9" x14ac:dyDescent="0.25">
      <c r="A252" s="22" t="s">
        <v>120</v>
      </c>
      <c r="B252" s="22" t="s">
        <v>511</v>
      </c>
      <c r="C252" s="22" t="s">
        <v>622</v>
      </c>
      <c r="D252" s="22" t="s">
        <v>623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120</v>
      </c>
      <c r="B253" s="22" t="s">
        <v>511</v>
      </c>
      <c r="C253" s="22" t="s">
        <v>624</v>
      </c>
      <c r="D253" s="22" t="s">
        <v>625</v>
      </c>
      <c r="E253" s="22">
        <v>0</v>
      </c>
      <c r="F253" s="22">
        <v>0</v>
      </c>
      <c r="G253" s="22">
        <v>174558</v>
      </c>
      <c r="H253" s="22">
        <v>0</v>
      </c>
      <c r="I253" s="22">
        <v>174558</v>
      </c>
    </row>
    <row r="254" spans="1:9" x14ac:dyDescent="0.25">
      <c r="A254" s="22" t="s">
        <v>120</v>
      </c>
      <c r="B254" s="22" t="s">
        <v>511</v>
      </c>
      <c r="C254" s="22" t="s">
        <v>626</v>
      </c>
      <c r="D254" s="22" t="s">
        <v>627</v>
      </c>
      <c r="E254" s="22">
        <v>163490</v>
      </c>
      <c r="F254" s="22">
        <v>0</v>
      </c>
      <c r="G254" s="22">
        <v>0</v>
      </c>
      <c r="H254" s="22">
        <v>0</v>
      </c>
      <c r="I254" s="22">
        <v>163490</v>
      </c>
    </row>
    <row r="255" spans="1:9" x14ac:dyDescent="0.25">
      <c r="A255" s="22" t="s">
        <v>120</v>
      </c>
      <c r="B255" s="22" t="s">
        <v>511</v>
      </c>
      <c r="C255" s="22" t="s">
        <v>628</v>
      </c>
      <c r="D255" s="22" t="s">
        <v>629</v>
      </c>
      <c r="E255" s="22">
        <v>310180</v>
      </c>
      <c r="F255" s="22">
        <v>0</v>
      </c>
      <c r="G255" s="22">
        <v>0</v>
      </c>
      <c r="H255" s="22">
        <v>0</v>
      </c>
      <c r="I255" s="22">
        <v>310180</v>
      </c>
    </row>
    <row r="256" spans="1:9" x14ac:dyDescent="0.25">
      <c r="A256" s="22" t="s">
        <v>120</v>
      </c>
      <c r="B256" s="22" t="s">
        <v>511</v>
      </c>
      <c r="C256" s="22" t="s">
        <v>630</v>
      </c>
      <c r="D256" s="22" t="s">
        <v>631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120</v>
      </c>
      <c r="B257" s="22" t="s">
        <v>511</v>
      </c>
      <c r="C257" s="22" t="s">
        <v>632</v>
      </c>
      <c r="D257" s="22" t="s">
        <v>633</v>
      </c>
      <c r="E257" s="22">
        <v>421223</v>
      </c>
      <c r="F257" s="22">
        <v>0</v>
      </c>
      <c r="G257" s="22">
        <v>65584</v>
      </c>
      <c r="H257" s="22">
        <v>0</v>
      </c>
      <c r="I257" s="22">
        <v>486807</v>
      </c>
    </row>
    <row r="258" spans="1:9" x14ac:dyDescent="0.25">
      <c r="A258" s="22" t="s">
        <v>120</v>
      </c>
      <c r="B258" s="22" t="s">
        <v>511</v>
      </c>
      <c r="C258" s="22" t="s">
        <v>634</v>
      </c>
      <c r="D258" s="22" t="s">
        <v>635</v>
      </c>
      <c r="E258" s="22">
        <v>673874</v>
      </c>
      <c r="F258" s="22">
        <v>0</v>
      </c>
      <c r="G258" s="22">
        <v>0</v>
      </c>
      <c r="H258" s="22">
        <v>0</v>
      </c>
      <c r="I258" s="22">
        <v>673874</v>
      </c>
    </row>
    <row r="259" spans="1:9" x14ac:dyDescent="0.25">
      <c r="A259" s="22" t="s">
        <v>120</v>
      </c>
      <c r="B259" s="22" t="s">
        <v>511</v>
      </c>
      <c r="C259" s="22" t="s">
        <v>636</v>
      </c>
      <c r="D259" s="22" t="s">
        <v>637</v>
      </c>
      <c r="E259" s="22">
        <v>534309</v>
      </c>
      <c r="F259" s="22">
        <v>0</v>
      </c>
      <c r="G259" s="22">
        <v>0</v>
      </c>
      <c r="H259" s="22">
        <v>0</v>
      </c>
      <c r="I259" s="22">
        <v>534309</v>
      </c>
    </row>
    <row r="260" spans="1:9" x14ac:dyDescent="0.25">
      <c r="A260" s="22" t="s">
        <v>120</v>
      </c>
      <c r="B260" s="22" t="s">
        <v>511</v>
      </c>
      <c r="C260" s="22" t="s">
        <v>638</v>
      </c>
      <c r="D260" s="22" t="s">
        <v>639</v>
      </c>
      <c r="E260" s="22">
        <v>39690</v>
      </c>
      <c r="F260" s="22">
        <v>0</v>
      </c>
      <c r="G260" s="22">
        <v>0</v>
      </c>
      <c r="H260" s="22">
        <v>0</v>
      </c>
      <c r="I260" s="22">
        <v>39690</v>
      </c>
    </row>
    <row r="261" spans="1:9" x14ac:dyDescent="0.25">
      <c r="A261" s="22" t="s">
        <v>120</v>
      </c>
      <c r="B261" s="22" t="s">
        <v>511</v>
      </c>
      <c r="C261" s="22" t="s">
        <v>640</v>
      </c>
      <c r="D261" s="22" t="s">
        <v>641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120</v>
      </c>
      <c r="B262" s="22" t="s">
        <v>511</v>
      </c>
      <c r="C262" s="22" t="s">
        <v>642</v>
      </c>
      <c r="D262" s="22" t="s">
        <v>643</v>
      </c>
      <c r="E262" s="22">
        <v>342159</v>
      </c>
      <c r="F262" s="22">
        <v>0</v>
      </c>
      <c r="G262" s="22">
        <v>0</v>
      </c>
      <c r="H262" s="22">
        <v>0</v>
      </c>
      <c r="I262" s="22">
        <v>342159</v>
      </c>
    </row>
    <row r="263" spans="1:9" x14ac:dyDescent="0.25">
      <c r="A263" s="22" t="s">
        <v>120</v>
      </c>
      <c r="B263" s="22" t="s">
        <v>511</v>
      </c>
      <c r="C263" s="22" t="s">
        <v>644</v>
      </c>
      <c r="D263" s="22" t="s">
        <v>645</v>
      </c>
      <c r="E263" s="22">
        <v>0</v>
      </c>
      <c r="F263" s="22">
        <v>0</v>
      </c>
      <c r="G263" s="22">
        <v>0</v>
      </c>
      <c r="H263" s="22">
        <v>24436</v>
      </c>
      <c r="I263" s="22">
        <v>24436</v>
      </c>
    </row>
    <row r="264" spans="1:9" x14ac:dyDescent="0.25">
      <c r="A264" s="22" t="s">
        <v>120</v>
      </c>
      <c r="B264" s="22" t="s">
        <v>511</v>
      </c>
      <c r="C264" s="22" t="s">
        <v>646</v>
      </c>
      <c r="D264" s="22" t="s">
        <v>647</v>
      </c>
      <c r="E264" s="22">
        <v>0</v>
      </c>
      <c r="F264" s="22">
        <v>0</v>
      </c>
      <c r="G264" s="22">
        <v>0</v>
      </c>
      <c r="H264" s="22">
        <v>155236</v>
      </c>
      <c r="I264" s="22">
        <v>155236</v>
      </c>
    </row>
    <row r="265" spans="1:9" x14ac:dyDescent="0.25">
      <c r="A265" s="22" t="s">
        <v>120</v>
      </c>
      <c r="B265" s="22" t="s">
        <v>511</v>
      </c>
      <c r="C265" s="22" t="s">
        <v>648</v>
      </c>
      <c r="D265" s="22" t="s">
        <v>649</v>
      </c>
      <c r="E265" s="22">
        <v>0</v>
      </c>
      <c r="F265" s="22">
        <v>0</v>
      </c>
      <c r="G265" s="22">
        <v>184652</v>
      </c>
      <c r="H265" s="22">
        <v>0</v>
      </c>
      <c r="I265" s="22">
        <v>184652</v>
      </c>
    </row>
    <row r="266" spans="1:9" x14ac:dyDescent="0.25">
      <c r="A266" s="22" t="s">
        <v>120</v>
      </c>
      <c r="B266" s="22" t="s">
        <v>511</v>
      </c>
      <c r="C266" s="22" t="s">
        <v>650</v>
      </c>
      <c r="D266" s="22" t="s">
        <v>651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120</v>
      </c>
      <c r="B267" s="22" t="s">
        <v>511</v>
      </c>
      <c r="C267" s="22" t="s">
        <v>652</v>
      </c>
      <c r="D267" s="22" t="s">
        <v>653</v>
      </c>
      <c r="E267" s="22">
        <v>0</v>
      </c>
      <c r="F267" s="22">
        <v>0</v>
      </c>
      <c r="G267" s="22">
        <v>0</v>
      </c>
      <c r="H267" s="22">
        <v>238651</v>
      </c>
      <c r="I267" s="22">
        <v>238651</v>
      </c>
    </row>
    <row r="268" spans="1:9" x14ac:dyDescent="0.25">
      <c r="A268" s="22" t="s">
        <v>120</v>
      </c>
      <c r="B268" s="22" t="s">
        <v>511</v>
      </c>
      <c r="C268" s="22" t="s">
        <v>654</v>
      </c>
      <c r="D268" s="22" t="s">
        <v>655</v>
      </c>
      <c r="E268" s="22">
        <v>70282</v>
      </c>
      <c r="F268" s="22">
        <v>0</v>
      </c>
      <c r="G268" s="22">
        <v>0</v>
      </c>
      <c r="H268" s="22">
        <v>0</v>
      </c>
      <c r="I268" s="22">
        <v>70282</v>
      </c>
    </row>
    <row r="269" spans="1:9" x14ac:dyDescent="0.25">
      <c r="A269" s="22" t="s">
        <v>120</v>
      </c>
      <c r="B269" s="22" t="s">
        <v>511</v>
      </c>
      <c r="C269" s="22" t="s">
        <v>656</v>
      </c>
      <c r="D269" s="22" t="s">
        <v>657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120</v>
      </c>
      <c r="B270" s="22" t="s">
        <v>511</v>
      </c>
      <c r="C270" s="22" t="s">
        <v>658</v>
      </c>
      <c r="D270" s="22" t="s">
        <v>659</v>
      </c>
      <c r="E270" s="22">
        <v>0</v>
      </c>
      <c r="F270" s="22">
        <v>231572</v>
      </c>
      <c r="G270" s="22">
        <v>0</v>
      </c>
      <c r="H270" s="22">
        <v>0</v>
      </c>
      <c r="I270" s="22">
        <v>231572</v>
      </c>
    </row>
    <row r="271" spans="1:9" x14ac:dyDescent="0.25">
      <c r="A271" s="22" t="s">
        <v>120</v>
      </c>
      <c r="B271" s="22" t="s">
        <v>511</v>
      </c>
      <c r="C271" s="22" t="s">
        <v>660</v>
      </c>
      <c r="D271" s="22" t="s">
        <v>661</v>
      </c>
      <c r="E271" s="22">
        <v>412781</v>
      </c>
      <c r="F271" s="22">
        <v>0</v>
      </c>
      <c r="G271" s="22">
        <v>0</v>
      </c>
      <c r="H271" s="22">
        <v>0</v>
      </c>
      <c r="I271" s="22">
        <v>412781</v>
      </c>
    </row>
    <row r="272" spans="1:9" x14ac:dyDescent="0.25">
      <c r="A272" s="22" t="s">
        <v>120</v>
      </c>
      <c r="B272" s="22" t="s">
        <v>511</v>
      </c>
      <c r="C272" s="22" t="s">
        <v>662</v>
      </c>
      <c r="D272" s="22" t="s">
        <v>663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120</v>
      </c>
      <c r="B273" s="22" t="s">
        <v>511</v>
      </c>
      <c r="C273" s="22" t="s">
        <v>664</v>
      </c>
      <c r="D273" s="22" t="s">
        <v>665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120</v>
      </c>
      <c r="B274" s="22" t="s">
        <v>511</v>
      </c>
      <c r="C274" s="22" t="s">
        <v>666</v>
      </c>
      <c r="D274" s="22" t="s">
        <v>667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120</v>
      </c>
      <c r="B275" s="22" t="s">
        <v>511</v>
      </c>
      <c r="C275" s="22" t="s">
        <v>668</v>
      </c>
      <c r="D275" s="22" t="s">
        <v>669</v>
      </c>
      <c r="E275" s="22">
        <v>354136</v>
      </c>
      <c r="F275" s="22">
        <v>0</v>
      </c>
      <c r="G275" s="22">
        <v>80668</v>
      </c>
      <c r="H275" s="22">
        <v>0</v>
      </c>
      <c r="I275" s="22">
        <v>434804</v>
      </c>
    </row>
    <row r="276" spans="1:9" x14ac:dyDescent="0.25">
      <c r="A276" s="22" t="s">
        <v>120</v>
      </c>
      <c r="B276" s="22" t="s">
        <v>511</v>
      </c>
      <c r="C276" s="22" t="s">
        <v>670</v>
      </c>
      <c r="D276" s="22" t="s">
        <v>671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120</v>
      </c>
      <c r="B277" s="22" t="s">
        <v>511</v>
      </c>
      <c r="C277" s="22" t="s">
        <v>672</v>
      </c>
      <c r="D277" s="22" t="s">
        <v>673</v>
      </c>
      <c r="E277" s="22">
        <v>128820</v>
      </c>
      <c r="F277" s="22">
        <v>0</v>
      </c>
      <c r="G277" s="22">
        <v>0</v>
      </c>
      <c r="H277" s="22">
        <v>0</v>
      </c>
      <c r="I277" s="22">
        <v>128820</v>
      </c>
    </row>
    <row r="278" spans="1:9" x14ac:dyDescent="0.25">
      <c r="A278" s="22" t="s">
        <v>120</v>
      </c>
      <c r="B278" s="22" t="s">
        <v>511</v>
      </c>
      <c r="C278" s="22" t="s">
        <v>674</v>
      </c>
      <c r="D278" s="22" t="s">
        <v>675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120</v>
      </c>
      <c r="B279" s="22" t="s">
        <v>511</v>
      </c>
      <c r="C279" s="22" t="s">
        <v>676</v>
      </c>
      <c r="D279" s="22" t="s">
        <v>677</v>
      </c>
      <c r="E279" s="22">
        <v>300000</v>
      </c>
      <c r="F279" s="22">
        <v>0</v>
      </c>
      <c r="G279" s="22">
        <v>0</v>
      </c>
      <c r="H279" s="22">
        <v>113034</v>
      </c>
      <c r="I279" s="22">
        <v>413034</v>
      </c>
    </row>
    <row r="280" spans="1:9" x14ac:dyDescent="0.25">
      <c r="A280" s="22" t="s">
        <v>120</v>
      </c>
      <c r="B280" s="22" t="s">
        <v>511</v>
      </c>
      <c r="C280" s="22" t="s">
        <v>678</v>
      </c>
      <c r="D280" s="22" t="s">
        <v>679</v>
      </c>
      <c r="E280" s="22">
        <v>25787</v>
      </c>
      <c r="F280" s="22">
        <v>0</v>
      </c>
      <c r="G280" s="22">
        <v>0</v>
      </c>
      <c r="H280" s="22">
        <v>0</v>
      </c>
      <c r="I280" s="22">
        <v>25787</v>
      </c>
    </row>
    <row r="281" spans="1:9" x14ac:dyDescent="0.25">
      <c r="A281" s="22" t="s">
        <v>120</v>
      </c>
      <c r="B281" s="22" t="s">
        <v>511</v>
      </c>
      <c r="C281" s="22" t="s">
        <v>680</v>
      </c>
      <c r="D281" s="22" t="s">
        <v>681</v>
      </c>
      <c r="E281" s="22">
        <v>1062083</v>
      </c>
      <c r="F281" s="22">
        <v>0</v>
      </c>
      <c r="G281" s="22">
        <v>0</v>
      </c>
      <c r="H281" s="22">
        <v>0</v>
      </c>
      <c r="I281" s="22">
        <v>1062083</v>
      </c>
    </row>
    <row r="282" spans="1:9" x14ac:dyDescent="0.25">
      <c r="A282" s="22" t="s">
        <v>120</v>
      </c>
      <c r="B282" s="22" t="s">
        <v>511</v>
      </c>
      <c r="C282" s="22" t="s">
        <v>682</v>
      </c>
      <c r="D282" s="22" t="s">
        <v>683</v>
      </c>
      <c r="E282" s="22">
        <v>544904</v>
      </c>
      <c r="F282" s="22">
        <v>0</v>
      </c>
      <c r="G282" s="22">
        <v>0</v>
      </c>
      <c r="H282" s="22">
        <v>0</v>
      </c>
      <c r="I282" s="22">
        <v>544904</v>
      </c>
    </row>
    <row r="283" spans="1:9" x14ac:dyDescent="0.25">
      <c r="A283" s="22" t="s">
        <v>120</v>
      </c>
      <c r="B283" s="22" t="s">
        <v>511</v>
      </c>
      <c r="C283" s="22" t="s">
        <v>684</v>
      </c>
      <c r="D283" s="22" t="s">
        <v>685</v>
      </c>
      <c r="E283" s="22">
        <v>10791</v>
      </c>
      <c r="F283" s="22">
        <v>0</v>
      </c>
      <c r="G283" s="22">
        <v>0</v>
      </c>
      <c r="H283" s="22">
        <v>0</v>
      </c>
      <c r="I283" s="22">
        <v>10791</v>
      </c>
    </row>
    <row r="284" spans="1:9" x14ac:dyDescent="0.25">
      <c r="A284" s="22" t="s">
        <v>120</v>
      </c>
      <c r="B284" s="22" t="s">
        <v>511</v>
      </c>
      <c r="C284" s="22" t="s">
        <v>686</v>
      </c>
      <c r="D284" s="22" t="s">
        <v>687</v>
      </c>
      <c r="E284" s="22">
        <v>249338</v>
      </c>
      <c r="F284" s="22">
        <v>0</v>
      </c>
      <c r="G284" s="22">
        <v>0</v>
      </c>
      <c r="H284" s="22">
        <v>0</v>
      </c>
      <c r="I284" s="22">
        <v>249338</v>
      </c>
    </row>
    <row r="285" spans="1:9" x14ac:dyDescent="0.25">
      <c r="A285" s="22" t="s">
        <v>120</v>
      </c>
      <c r="B285" s="22" t="s">
        <v>511</v>
      </c>
      <c r="C285" s="22" t="s">
        <v>688</v>
      </c>
      <c r="D285" s="22" t="s">
        <v>689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120</v>
      </c>
      <c r="B286" s="22" t="s">
        <v>511</v>
      </c>
      <c r="C286" s="22" t="s">
        <v>690</v>
      </c>
      <c r="D286" s="22" t="s">
        <v>691</v>
      </c>
      <c r="E286" s="22">
        <v>20350</v>
      </c>
      <c r="F286" s="22">
        <v>0</v>
      </c>
      <c r="G286" s="22">
        <v>0</v>
      </c>
      <c r="H286" s="22">
        <v>0</v>
      </c>
      <c r="I286" s="22">
        <v>20350</v>
      </c>
    </row>
    <row r="287" spans="1:9" x14ac:dyDescent="0.25">
      <c r="A287" s="22" t="s">
        <v>120</v>
      </c>
      <c r="B287" s="22" t="s">
        <v>511</v>
      </c>
      <c r="C287" s="22" t="s">
        <v>692</v>
      </c>
      <c r="D287" s="22" t="s">
        <v>693</v>
      </c>
      <c r="E287" s="22">
        <v>371645</v>
      </c>
      <c r="F287" s="22">
        <v>0</v>
      </c>
      <c r="G287" s="22">
        <v>0</v>
      </c>
      <c r="H287" s="22">
        <v>0</v>
      </c>
      <c r="I287" s="22">
        <v>371645</v>
      </c>
    </row>
    <row r="288" spans="1:9" x14ac:dyDescent="0.25">
      <c r="A288" s="22" t="s">
        <v>120</v>
      </c>
      <c r="B288" s="22" t="s">
        <v>511</v>
      </c>
      <c r="C288" s="22" t="s">
        <v>694</v>
      </c>
      <c r="D288" s="22" t="s">
        <v>695</v>
      </c>
      <c r="E288" s="22">
        <v>206271</v>
      </c>
      <c r="F288" s="22">
        <v>0</v>
      </c>
      <c r="G288" s="22">
        <v>0</v>
      </c>
      <c r="H288" s="22">
        <v>0</v>
      </c>
      <c r="I288" s="22">
        <v>206271</v>
      </c>
    </row>
    <row r="289" spans="1:9" x14ac:dyDescent="0.25">
      <c r="A289" s="22" t="s">
        <v>120</v>
      </c>
      <c r="B289" s="22" t="s">
        <v>511</v>
      </c>
      <c r="C289" s="22" t="s">
        <v>696</v>
      </c>
      <c r="D289" s="22" t="s">
        <v>697</v>
      </c>
      <c r="E289" s="22">
        <v>93998</v>
      </c>
      <c r="F289" s="22">
        <v>0</v>
      </c>
      <c r="G289" s="22">
        <v>0</v>
      </c>
      <c r="H289" s="22">
        <v>0</v>
      </c>
      <c r="I289" s="22">
        <v>93998</v>
      </c>
    </row>
    <row r="290" spans="1:9" x14ac:dyDescent="0.25">
      <c r="A290" s="22" t="s">
        <v>120</v>
      </c>
      <c r="B290" s="22" t="s">
        <v>511</v>
      </c>
      <c r="C290" s="22" t="s">
        <v>698</v>
      </c>
      <c r="D290" s="22" t="s">
        <v>699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120</v>
      </c>
      <c r="B291" s="22" t="s">
        <v>511</v>
      </c>
      <c r="C291" s="22" t="s">
        <v>700</v>
      </c>
      <c r="D291" s="22" t="s">
        <v>701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120</v>
      </c>
      <c r="B292" s="22" t="s">
        <v>511</v>
      </c>
      <c r="C292" s="22" t="s">
        <v>702</v>
      </c>
      <c r="D292" s="22" t="s">
        <v>703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120</v>
      </c>
      <c r="B293" s="22" t="s">
        <v>511</v>
      </c>
      <c r="C293" s="22" t="s">
        <v>704</v>
      </c>
      <c r="D293" s="22" t="s">
        <v>705</v>
      </c>
      <c r="E293" s="22">
        <v>24188</v>
      </c>
      <c r="F293" s="22">
        <v>0</v>
      </c>
      <c r="G293" s="22">
        <v>0</v>
      </c>
      <c r="H293" s="22">
        <v>0</v>
      </c>
      <c r="I293" s="22">
        <v>24188</v>
      </c>
    </row>
    <row r="294" spans="1:9" x14ac:dyDescent="0.25">
      <c r="A294" s="22" t="s">
        <v>120</v>
      </c>
      <c r="B294" s="22" t="s">
        <v>706</v>
      </c>
      <c r="C294" s="22" t="s">
        <v>707</v>
      </c>
      <c r="D294" s="22" t="s">
        <v>708</v>
      </c>
      <c r="E294" s="22">
        <v>0</v>
      </c>
      <c r="F294" s="22">
        <v>20227</v>
      </c>
      <c r="G294" s="22">
        <v>0</v>
      </c>
      <c r="H294" s="22">
        <v>0</v>
      </c>
      <c r="I294" s="22">
        <v>20227</v>
      </c>
    </row>
    <row r="295" spans="1:9" x14ac:dyDescent="0.25">
      <c r="A295" s="22" t="s">
        <v>120</v>
      </c>
      <c r="B295" s="22" t="s">
        <v>706</v>
      </c>
      <c r="C295" s="22" t="s">
        <v>709</v>
      </c>
      <c r="D295" s="22" t="s">
        <v>710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120</v>
      </c>
      <c r="B296" s="22" t="s">
        <v>706</v>
      </c>
      <c r="C296" s="22" t="s">
        <v>711</v>
      </c>
      <c r="D296" s="22" t="s">
        <v>712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120</v>
      </c>
      <c r="B297" s="22" t="s">
        <v>706</v>
      </c>
      <c r="C297" s="22" t="s">
        <v>713</v>
      </c>
      <c r="D297" s="22" t="s">
        <v>714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120</v>
      </c>
      <c r="B298" s="22" t="s">
        <v>706</v>
      </c>
      <c r="C298" s="22" t="s">
        <v>715</v>
      </c>
      <c r="D298" s="22" t="s">
        <v>716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120</v>
      </c>
      <c r="B299" s="22" t="s">
        <v>706</v>
      </c>
      <c r="C299" s="22" t="s">
        <v>717</v>
      </c>
      <c r="D299" s="22" t="s">
        <v>718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120</v>
      </c>
      <c r="B300" s="22" t="s">
        <v>706</v>
      </c>
      <c r="C300" s="22" t="s">
        <v>719</v>
      </c>
      <c r="D300" s="22" t="s">
        <v>720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120</v>
      </c>
      <c r="B301" s="22" t="s">
        <v>706</v>
      </c>
      <c r="C301" s="22" t="s">
        <v>721</v>
      </c>
      <c r="D301" s="22" t="s">
        <v>722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120</v>
      </c>
      <c r="B302" s="22" t="s">
        <v>706</v>
      </c>
      <c r="C302" s="22" t="s">
        <v>723</v>
      </c>
      <c r="D302" s="22" t="s">
        <v>724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120</v>
      </c>
      <c r="B303" s="22" t="s">
        <v>706</v>
      </c>
      <c r="C303" s="22" t="s">
        <v>725</v>
      </c>
      <c r="D303" s="22" t="s">
        <v>726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120</v>
      </c>
      <c r="B304" s="22" t="s">
        <v>706</v>
      </c>
      <c r="C304" s="22" t="s">
        <v>727</v>
      </c>
      <c r="D304" s="22" t="s">
        <v>728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120</v>
      </c>
      <c r="B305" s="22" t="s">
        <v>706</v>
      </c>
      <c r="C305" s="22" t="s">
        <v>729</v>
      </c>
      <c r="D305" s="22" t="s">
        <v>730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120</v>
      </c>
      <c r="B306" s="22" t="s">
        <v>706</v>
      </c>
      <c r="C306" s="22" t="s">
        <v>731</v>
      </c>
      <c r="D306" s="22" t="s">
        <v>732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120</v>
      </c>
      <c r="B307" s="22" t="s">
        <v>706</v>
      </c>
      <c r="C307" s="22" t="s">
        <v>733</v>
      </c>
      <c r="D307" s="22" t="s">
        <v>734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120</v>
      </c>
      <c r="B308" s="22" t="s">
        <v>706</v>
      </c>
      <c r="C308" s="22" t="s">
        <v>735</v>
      </c>
      <c r="D308" s="22" t="s">
        <v>736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120</v>
      </c>
      <c r="B309" s="22" t="s">
        <v>706</v>
      </c>
      <c r="C309" s="22" t="s">
        <v>737</v>
      </c>
      <c r="D309" s="22" t="s">
        <v>738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120</v>
      </c>
      <c r="B310" s="22" t="s">
        <v>706</v>
      </c>
      <c r="C310" s="22" t="s">
        <v>739</v>
      </c>
      <c r="D310" s="22" t="s">
        <v>740</v>
      </c>
      <c r="E310" s="22"/>
      <c r="F310" s="22"/>
      <c r="G310" s="22"/>
      <c r="H310" s="22"/>
      <c r="I310" s="22">
        <v>0</v>
      </c>
    </row>
    <row r="311" spans="1:9" x14ac:dyDescent="0.25">
      <c r="A311" s="22" t="s">
        <v>120</v>
      </c>
      <c r="B311" s="22" t="s">
        <v>706</v>
      </c>
      <c r="C311" s="22" t="s">
        <v>741</v>
      </c>
      <c r="D311" s="22" t="s">
        <v>742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120</v>
      </c>
      <c r="B312" s="22" t="s">
        <v>706</v>
      </c>
      <c r="C312" s="22" t="s">
        <v>743</v>
      </c>
      <c r="D312" s="22" t="s">
        <v>744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120</v>
      </c>
      <c r="B313" s="22" t="s">
        <v>706</v>
      </c>
      <c r="C313" s="22" t="s">
        <v>745</v>
      </c>
      <c r="D313" s="22" t="s">
        <v>746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120</v>
      </c>
      <c r="B314" s="22" t="s">
        <v>706</v>
      </c>
      <c r="C314" s="22" t="s">
        <v>747</v>
      </c>
      <c r="D314" s="22" t="s">
        <v>748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120</v>
      </c>
      <c r="B315" s="22" t="s">
        <v>706</v>
      </c>
      <c r="C315" s="22" t="s">
        <v>749</v>
      </c>
      <c r="D315" s="22" t="s">
        <v>750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120</v>
      </c>
      <c r="B316" s="22" t="s">
        <v>706</v>
      </c>
      <c r="C316" s="22" t="s">
        <v>751</v>
      </c>
      <c r="D316" s="22" t="s">
        <v>752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120</v>
      </c>
      <c r="B317" s="22" t="s">
        <v>706</v>
      </c>
      <c r="C317" s="22" t="s">
        <v>753</v>
      </c>
      <c r="D317" s="22" t="s">
        <v>754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120</v>
      </c>
      <c r="B318" s="22" t="s">
        <v>706</v>
      </c>
      <c r="C318" s="22" t="s">
        <v>755</v>
      </c>
      <c r="D318" s="22" t="s">
        <v>756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120</v>
      </c>
      <c r="B319" s="22" t="s">
        <v>706</v>
      </c>
      <c r="C319" s="22" t="s">
        <v>757</v>
      </c>
      <c r="D319" s="22" t="s">
        <v>758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120</v>
      </c>
      <c r="B320" s="22" t="s">
        <v>706</v>
      </c>
      <c r="C320" s="22" t="s">
        <v>759</v>
      </c>
      <c r="D320" s="22" t="s">
        <v>760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120</v>
      </c>
      <c r="B321" s="22" t="s">
        <v>706</v>
      </c>
      <c r="C321" s="22" t="s">
        <v>761</v>
      </c>
      <c r="D321" s="22" t="s">
        <v>762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120</v>
      </c>
      <c r="B322" s="22" t="s">
        <v>706</v>
      </c>
      <c r="C322" s="22" t="s">
        <v>763</v>
      </c>
      <c r="D322" s="22" t="s">
        <v>764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120</v>
      </c>
      <c r="B323" s="22" t="s">
        <v>706</v>
      </c>
      <c r="C323" s="22" t="s">
        <v>765</v>
      </c>
      <c r="D323" s="22" t="s">
        <v>766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120</v>
      </c>
      <c r="B324" s="22" t="s">
        <v>706</v>
      </c>
      <c r="C324" s="22" t="s">
        <v>767</v>
      </c>
      <c r="D324" s="22" t="s">
        <v>768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120</v>
      </c>
      <c r="B325" s="22" t="s">
        <v>706</v>
      </c>
      <c r="C325" s="22" t="s">
        <v>769</v>
      </c>
      <c r="D325" s="22" t="s">
        <v>770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120</v>
      </c>
      <c r="B326" s="22" t="s">
        <v>706</v>
      </c>
      <c r="C326" s="22" t="s">
        <v>771</v>
      </c>
      <c r="D326" s="22" t="s">
        <v>772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120</v>
      </c>
      <c r="B327" s="22" t="s">
        <v>706</v>
      </c>
      <c r="C327" s="22" t="s">
        <v>773</v>
      </c>
      <c r="D327" s="22" t="s">
        <v>774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120</v>
      </c>
      <c r="B328" s="22" t="s">
        <v>706</v>
      </c>
      <c r="C328" s="22" t="s">
        <v>775</v>
      </c>
      <c r="D328" s="22" t="s">
        <v>776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120</v>
      </c>
      <c r="B329" s="22" t="s">
        <v>706</v>
      </c>
      <c r="C329" s="22" t="s">
        <v>777</v>
      </c>
      <c r="D329" s="22" t="s">
        <v>778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120</v>
      </c>
      <c r="B330" s="22" t="s">
        <v>706</v>
      </c>
      <c r="C330" s="22" t="s">
        <v>779</v>
      </c>
      <c r="D330" s="22" t="s">
        <v>780</v>
      </c>
      <c r="E330" s="22">
        <v>136142</v>
      </c>
      <c r="F330" s="22">
        <v>0</v>
      </c>
      <c r="G330" s="22">
        <v>0</v>
      </c>
      <c r="H330" s="22">
        <v>0</v>
      </c>
      <c r="I330" s="22">
        <v>136142</v>
      </c>
    </row>
    <row r="331" spans="1:9" x14ac:dyDescent="0.25">
      <c r="A331" s="22" t="s">
        <v>120</v>
      </c>
      <c r="B331" s="22" t="s">
        <v>706</v>
      </c>
      <c r="C331" s="22" t="s">
        <v>781</v>
      </c>
      <c r="D331" s="22" t="s">
        <v>782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120</v>
      </c>
      <c r="B332" s="22" t="s">
        <v>706</v>
      </c>
      <c r="C332" s="22" t="s">
        <v>783</v>
      </c>
      <c r="D332" s="22" t="s">
        <v>784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120</v>
      </c>
      <c r="B333" s="22" t="s">
        <v>706</v>
      </c>
      <c r="C333" s="22" t="s">
        <v>785</v>
      </c>
      <c r="D333" s="22" t="s">
        <v>786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120</v>
      </c>
      <c r="B334" s="22" t="s">
        <v>706</v>
      </c>
      <c r="C334" s="22" t="s">
        <v>787</v>
      </c>
      <c r="D334" s="22" t="s">
        <v>788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120</v>
      </c>
      <c r="B335" s="22" t="s">
        <v>706</v>
      </c>
      <c r="C335" s="22" t="s">
        <v>789</v>
      </c>
      <c r="D335" s="22" t="s">
        <v>790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120</v>
      </c>
      <c r="B336" s="22" t="s">
        <v>706</v>
      </c>
      <c r="C336" s="22" t="s">
        <v>791</v>
      </c>
      <c r="D336" s="22" t="s">
        <v>792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120</v>
      </c>
      <c r="B337" s="22" t="s">
        <v>706</v>
      </c>
      <c r="C337" s="22" t="s">
        <v>793</v>
      </c>
      <c r="D337" s="22" t="s">
        <v>794</v>
      </c>
      <c r="E337" s="22">
        <v>43429</v>
      </c>
      <c r="F337" s="22">
        <v>0</v>
      </c>
      <c r="G337" s="22">
        <v>0</v>
      </c>
      <c r="H337" s="22">
        <v>0</v>
      </c>
      <c r="I337" s="22">
        <v>43429</v>
      </c>
    </row>
    <row r="338" spans="1:9" x14ac:dyDescent="0.25">
      <c r="A338" s="22" t="s">
        <v>120</v>
      </c>
      <c r="B338" s="22" t="s">
        <v>706</v>
      </c>
      <c r="C338" s="22" t="s">
        <v>795</v>
      </c>
      <c r="D338" s="22" t="s">
        <v>796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120</v>
      </c>
      <c r="B339" s="22" t="s">
        <v>706</v>
      </c>
      <c r="C339" s="22" t="s">
        <v>797</v>
      </c>
      <c r="D339" s="22" t="s">
        <v>798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120</v>
      </c>
      <c r="B340" s="22" t="s">
        <v>706</v>
      </c>
      <c r="C340" s="22" t="s">
        <v>799</v>
      </c>
      <c r="D340" s="22" t="s">
        <v>800</v>
      </c>
      <c r="E340" s="22"/>
      <c r="F340" s="22"/>
      <c r="G340" s="22"/>
      <c r="H340" s="22"/>
      <c r="I340" s="22">
        <v>0</v>
      </c>
    </row>
    <row r="341" spans="1:9" x14ac:dyDescent="0.25">
      <c r="A341" s="22" t="s">
        <v>120</v>
      </c>
      <c r="B341" s="22" t="s">
        <v>706</v>
      </c>
      <c r="C341" s="22" t="s">
        <v>801</v>
      </c>
      <c r="D341" s="22" t="s">
        <v>802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120</v>
      </c>
      <c r="B342" s="22" t="s">
        <v>706</v>
      </c>
      <c r="C342" s="22" t="s">
        <v>803</v>
      </c>
      <c r="D342" s="22" t="s">
        <v>804</v>
      </c>
      <c r="E342" s="22">
        <v>71860</v>
      </c>
      <c r="F342" s="22">
        <v>0</v>
      </c>
      <c r="G342" s="22">
        <v>0</v>
      </c>
      <c r="H342" s="22">
        <v>0</v>
      </c>
      <c r="I342" s="22">
        <v>71860</v>
      </c>
    </row>
    <row r="343" spans="1:9" x14ac:dyDescent="0.25">
      <c r="A343" s="22" t="s">
        <v>120</v>
      </c>
      <c r="B343" s="22" t="s">
        <v>706</v>
      </c>
      <c r="C343" s="22" t="s">
        <v>805</v>
      </c>
      <c r="D343" s="22" t="s">
        <v>806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120</v>
      </c>
      <c r="B344" s="22" t="s">
        <v>706</v>
      </c>
      <c r="C344" s="22" t="s">
        <v>807</v>
      </c>
      <c r="D344" s="22" t="s">
        <v>808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120</v>
      </c>
      <c r="B345" s="22" t="s">
        <v>809</v>
      </c>
      <c r="C345" s="22" t="s">
        <v>810</v>
      </c>
      <c r="D345" s="22" t="s">
        <v>811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120</v>
      </c>
      <c r="B346" s="22" t="s">
        <v>809</v>
      </c>
      <c r="C346" s="22" t="s">
        <v>812</v>
      </c>
      <c r="D346" s="22" t="s">
        <v>813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120</v>
      </c>
      <c r="B347" s="22" t="s">
        <v>809</v>
      </c>
      <c r="C347" s="22" t="s">
        <v>814</v>
      </c>
      <c r="D347" s="22" t="s">
        <v>815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120</v>
      </c>
      <c r="B348" s="22" t="s">
        <v>809</v>
      </c>
      <c r="C348" s="22" t="s">
        <v>816</v>
      </c>
      <c r="D348" s="22" t="s">
        <v>817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120</v>
      </c>
      <c r="B349" s="22" t="s">
        <v>809</v>
      </c>
      <c r="C349" s="22" t="s">
        <v>818</v>
      </c>
      <c r="D349" s="22" t="s">
        <v>819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</row>
    <row r="350" spans="1:9" x14ac:dyDescent="0.25">
      <c r="A350" s="22" t="s">
        <v>120</v>
      </c>
      <c r="B350" s="22" t="s">
        <v>809</v>
      </c>
      <c r="C350" s="22" t="s">
        <v>820</v>
      </c>
      <c r="D350" s="22" t="s">
        <v>821</v>
      </c>
      <c r="E350" s="22">
        <v>234662</v>
      </c>
      <c r="F350" s="22">
        <v>0</v>
      </c>
      <c r="G350" s="22">
        <v>0</v>
      </c>
      <c r="H350" s="22">
        <v>0</v>
      </c>
      <c r="I350" s="22">
        <v>234662</v>
      </c>
    </row>
    <row r="351" spans="1:9" x14ac:dyDescent="0.25">
      <c r="A351" s="22" t="s">
        <v>120</v>
      </c>
      <c r="B351" s="22" t="s">
        <v>822</v>
      </c>
      <c r="C351" s="22" t="s">
        <v>823</v>
      </c>
      <c r="D351" s="22" t="s">
        <v>824</v>
      </c>
      <c r="E351" s="22">
        <v>1324143</v>
      </c>
      <c r="F351" s="22">
        <v>0</v>
      </c>
      <c r="G351" s="22">
        <v>0</v>
      </c>
      <c r="H351" s="22">
        <v>0</v>
      </c>
      <c r="I351" s="22">
        <v>1324143</v>
      </c>
    </row>
    <row r="352" spans="1:9" x14ac:dyDescent="0.25">
      <c r="A352" s="22"/>
      <c r="B352" s="22"/>
      <c r="C352" s="22"/>
      <c r="D352" s="22" t="s">
        <v>825</v>
      </c>
      <c r="E352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88464-5312-4B52-BAF9-640344CF633B}">
  <dimension ref="A1:I35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1256</v>
      </c>
      <c r="D1" s="20" t="s">
        <v>1268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1258</v>
      </c>
      <c r="F2" s="21" t="s">
        <v>1259</v>
      </c>
      <c r="G2" s="21" t="s">
        <v>1260</v>
      </c>
      <c r="H2" s="21" t="s">
        <v>65</v>
      </c>
      <c r="I2" s="21" t="s">
        <v>1261</v>
      </c>
    </row>
    <row r="3" spans="1:9" x14ac:dyDescent="0.25">
      <c r="A3" s="21"/>
      <c r="B3" s="21"/>
      <c r="C3" s="21"/>
      <c r="D3" s="21" t="s">
        <v>87</v>
      </c>
      <c r="E3" s="21" t="s">
        <v>1262</v>
      </c>
      <c r="F3" s="21" t="s">
        <v>1263</v>
      </c>
      <c r="G3" s="21" t="s">
        <v>1264</v>
      </c>
      <c r="H3" s="21" t="s">
        <v>1265</v>
      </c>
      <c r="I3" s="21" t="s">
        <v>1266</v>
      </c>
    </row>
    <row r="4" spans="1:9" x14ac:dyDescent="0.25">
      <c r="A4" s="22" t="s">
        <v>120</v>
      </c>
      <c r="B4" s="22" t="s">
        <v>121</v>
      </c>
      <c r="C4" s="22" t="s">
        <v>122</v>
      </c>
      <c r="D4" s="22" t="s">
        <v>123</v>
      </c>
      <c r="E4" s="22">
        <v>26310089</v>
      </c>
      <c r="F4" s="22">
        <v>0</v>
      </c>
      <c r="G4" s="22">
        <v>7860764</v>
      </c>
      <c r="H4" s="22">
        <v>0</v>
      </c>
      <c r="I4" s="22">
        <v>34170853</v>
      </c>
    </row>
    <row r="5" spans="1:9" x14ac:dyDescent="0.25">
      <c r="A5" s="22" t="s">
        <v>120</v>
      </c>
      <c r="B5" s="22" t="s">
        <v>121</v>
      </c>
      <c r="C5" s="22" t="s">
        <v>124</v>
      </c>
      <c r="D5" s="22" t="s">
        <v>125</v>
      </c>
      <c r="E5" s="22">
        <v>5458847</v>
      </c>
      <c r="F5" s="22">
        <v>740787</v>
      </c>
      <c r="G5" s="22">
        <v>140209</v>
      </c>
      <c r="H5" s="22">
        <v>1444430</v>
      </c>
      <c r="I5" s="22">
        <v>7784273</v>
      </c>
    </row>
    <row r="6" spans="1:9" x14ac:dyDescent="0.25">
      <c r="A6" s="22" t="s">
        <v>120</v>
      </c>
      <c r="B6" s="22" t="s">
        <v>121</v>
      </c>
      <c r="C6" s="22" t="s">
        <v>126</v>
      </c>
      <c r="D6" s="22" t="s">
        <v>127</v>
      </c>
      <c r="E6" s="22">
        <v>450533000</v>
      </c>
      <c r="F6" s="22">
        <v>370691000</v>
      </c>
      <c r="G6" s="22">
        <v>1345000000</v>
      </c>
      <c r="H6" s="22">
        <v>295626000</v>
      </c>
      <c r="I6" s="22">
        <v>2461850000</v>
      </c>
    </row>
    <row r="7" spans="1:9" x14ac:dyDescent="0.25">
      <c r="A7" s="22" t="s">
        <v>120</v>
      </c>
      <c r="B7" s="22" t="s">
        <v>121</v>
      </c>
      <c r="C7" s="22" t="s">
        <v>128</v>
      </c>
      <c r="D7" s="22" t="s">
        <v>129</v>
      </c>
      <c r="E7" s="22">
        <v>16900239</v>
      </c>
      <c r="F7" s="22">
        <v>6170899</v>
      </c>
      <c r="G7" s="22">
        <v>4178979</v>
      </c>
      <c r="H7" s="22">
        <v>0</v>
      </c>
      <c r="I7" s="22">
        <v>27250117</v>
      </c>
    </row>
    <row r="8" spans="1:9" x14ac:dyDescent="0.25">
      <c r="A8" s="22" t="s">
        <v>120</v>
      </c>
      <c r="B8" s="22" t="s">
        <v>121</v>
      </c>
      <c r="C8" s="22" t="s">
        <v>130</v>
      </c>
      <c r="D8" s="22" t="s">
        <v>131</v>
      </c>
      <c r="E8" s="22">
        <v>16971825</v>
      </c>
      <c r="F8" s="22">
        <v>1917874</v>
      </c>
      <c r="G8" s="22">
        <v>0</v>
      </c>
      <c r="H8" s="22">
        <v>0</v>
      </c>
      <c r="I8" s="22">
        <v>18889699</v>
      </c>
    </row>
    <row r="9" spans="1:9" x14ac:dyDescent="0.25">
      <c r="A9" s="22" t="s">
        <v>120</v>
      </c>
      <c r="B9" s="22" t="s">
        <v>121</v>
      </c>
      <c r="C9" s="22" t="s">
        <v>132</v>
      </c>
      <c r="D9" s="22" t="s">
        <v>133</v>
      </c>
      <c r="E9" s="22">
        <v>867314000</v>
      </c>
      <c r="F9" s="22">
        <v>71246000</v>
      </c>
      <c r="G9" s="22">
        <v>421429000</v>
      </c>
      <c r="H9" s="22">
        <v>132577000</v>
      </c>
      <c r="I9" s="22">
        <v>1492566000</v>
      </c>
    </row>
    <row r="10" spans="1:9" x14ac:dyDescent="0.25">
      <c r="A10" s="22" t="s">
        <v>120</v>
      </c>
      <c r="B10" s="22" t="s">
        <v>121</v>
      </c>
      <c r="C10" s="22" t="s">
        <v>134</v>
      </c>
      <c r="D10" s="22" t="s">
        <v>135</v>
      </c>
      <c r="E10" s="22">
        <v>11280316</v>
      </c>
      <c r="F10" s="22">
        <v>205433</v>
      </c>
      <c r="G10" s="22">
        <v>1420700</v>
      </c>
      <c r="H10" s="22">
        <v>0</v>
      </c>
      <c r="I10" s="22">
        <v>12906449</v>
      </c>
    </row>
    <row r="11" spans="1:9" x14ac:dyDescent="0.25">
      <c r="A11" s="22" t="s">
        <v>120</v>
      </c>
      <c r="B11" s="22" t="s">
        <v>121</v>
      </c>
      <c r="C11" s="22" t="s">
        <v>136</v>
      </c>
      <c r="D11" s="22" t="s">
        <v>137</v>
      </c>
      <c r="E11" s="22">
        <v>103956311</v>
      </c>
      <c r="F11" s="22">
        <v>0</v>
      </c>
      <c r="G11" s="22">
        <v>0</v>
      </c>
      <c r="H11" s="22">
        <v>579370</v>
      </c>
      <c r="I11" s="22">
        <v>104535681</v>
      </c>
    </row>
    <row r="12" spans="1:9" x14ac:dyDescent="0.25">
      <c r="A12" s="22" t="s">
        <v>120</v>
      </c>
      <c r="B12" s="22" t="s">
        <v>121</v>
      </c>
      <c r="C12" s="22" t="s">
        <v>138</v>
      </c>
      <c r="D12" s="22" t="s">
        <v>139</v>
      </c>
      <c r="E12" s="22">
        <v>43733980</v>
      </c>
      <c r="F12" s="22">
        <v>0</v>
      </c>
      <c r="G12" s="22">
        <v>0</v>
      </c>
      <c r="H12" s="22">
        <v>0</v>
      </c>
      <c r="I12" s="22">
        <v>43733980</v>
      </c>
    </row>
    <row r="13" spans="1:9" x14ac:dyDescent="0.25">
      <c r="A13" s="22" t="s">
        <v>120</v>
      </c>
      <c r="B13" s="22" t="s">
        <v>121</v>
      </c>
      <c r="C13" s="22" t="s">
        <v>140</v>
      </c>
      <c r="D13" s="22" t="s">
        <v>141</v>
      </c>
      <c r="E13" s="22">
        <v>0</v>
      </c>
      <c r="F13" s="22">
        <v>643000</v>
      </c>
      <c r="G13" s="22">
        <v>40033000</v>
      </c>
      <c r="H13" s="22">
        <v>5461000</v>
      </c>
      <c r="I13" s="22">
        <v>46137000</v>
      </c>
    </row>
    <row r="14" spans="1:9" x14ac:dyDescent="0.25">
      <c r="A14" s="22" t="s">
        <v>120</v>
      </c>
      <c r="B14" s="22" t="s">
        <v>121</v>
      </c>
      <c r="C14" s="22" t="s">
        <v>142</v>
      </c>
      <c r="D14" s="22" t="s">
        <v>143</v>
      </c>
      <c r="E14" s="22">
        <v>29439000</v>
      </c>
      <c r="F14" s="22">
        <v>0</v>
      </c>
      <c r="G14" s="22">
        <v>186750000</v>
      </c>
      <c r="H14" s="22">
        <v>0</v>
      </c>
      <c r="I14" s="22">
        <v>216189000</v>
      </c>
    </row>
    <row r="15" spans="1:9" x14ac:dyDescent="0.25">
      <c r="A15" s="22" t="s">
        <v>120</v>
      </c>
      <c r="B15" s="22" t="s">
        <v>121</v>
      </c>
      <c r="C15" s="22" t="s">
        <v>144</v>
      </c>
      <c r="D15" s="22" t="s">
        <v>145</v>
      </c>
      <c r="E15" s="22">
        <v>90408296</v>
      </c>
      <c r="F15" s="22">
        <v>0</v>
      </c>
      <c r="G15" s="22">
        <v>90127659</v>
      </c>
      <c r="H15" s="22">
        <v>0</v>
      </c>
      <c r="I15" s="22">
        <v>180535955</v>
      </c>
    </row>
    <row r="16" spans="1:9" x14ac:dyDescent="0.25">
      <c r="A16" s="22" t="s">
        <v>120</v>
      </c>
      <c r="B16" s="22" t="s">
        <v>121</v>
      </c>
      <c r="C16" s="22" t="s">
        <v>146</v>
      </c>
      <c r="D16" s="22" t="s">
        <v>147</v>
      </c>
      <c r="E16" s="22">
        <v>10913552</v>
      </c>
      <c r="F16" s="22">
        <v>0</v>
      </c>
      <c r="G16" s="22">
        <v>326725</v>
      </c>
      <c r="H16" s="22">
        <v>0</v>
      </c>
      <c r="I16" s="22">
        <v>11240277</v>
      </c>
    </row>
    <row r="17" spans="1:9" x14ac:dyDescent="0.25">
      <c r="A17" s="22" t="s">
        <v>120</v>
      </c>
      <c r="B17" s="22" t="s">
        <v>121</v>
      </c>
      <c r="C17" s="22" t="s">
        <v>148</v>
      </c>
      <c r="D17" s="22" t="s">
        <v>149</v>
      </c>
      <c r="E17" s="22">
        <v>70964047</v>
      </c>
      <c r="F17" s="22">
        <v>0</v>
      </c>
      <c r="G17" s="22">
        <v>0</v>
      </c>
      <c r="H17" s="22">
        <v>0</v>
      </c>
      <c r="I17" s="22">
        <v>70964047</v>
      </c>
    </row>
    <row r="18" spans="1:9" x14ac:dyDescent="0.25">
      <c r="A18" s="22" t="s">
        <v>120</v>
      </c>
      <c r="B18" s="22" t="s">
        <v>121</v>
      </c>
      <c r="C18" s="22" t="s">
        <v>150</v>
      </c>
      <c r="D18" s="22" t="s">
        <v>151</v>
      </c>
      <c r="E18" s="22">
        <v>7717764</v>
      </c>
      <c r="F18" s="22">
        <v>688248</v>
      </c>
      <c r="G18" s="22">
        <v>9611436</v>
      </c>
      <c r="H18" s="22">
        <v>0</v>
      </c>
      <c r="I18" s="22">
        <v>18017448</v>
      </c>
    </row>
    <row r="19" spans="1:9" x14ac:dyDescent="0.25">
      <c r="A19" s="22" t="s">
        <v>120</v>
      </c>
      <c r="B19" s="22" t="s">
        <v>152</v>
      </c>
      <c r="C19" s="22" t="s">
        <v>153</v>
      </c>
      <c r="D19" s="22" t="s">
        <v>154</v>
      </c>
      <c r="E19" s="22">
        <v>1751989</v>
      </c>
      <c r="F19" s="22">
        <v>0</v>
      </c>
      <c r="G19" s="22">
        <v>0</v>
      </c>
      <c r="H19" s="22">
        <v>0</v>
      </c>
      <c r="I19" s="22">
        <v>1751989</v>
      </c>
    </row>
    <row r="20" spans="1:9" x14ac:dyDescent="0.25">
      <c r="A20" s="22" t="s">
        <v>120</v>
      </c>
      <c r="B20" s="22" t="s">
        <v>152</v>
      </c>
      <c r="C20" s="22" t="s">
        <v>155</v>
      </c>
      <c r="D20" s="22" t="s">
        <v>156</v>
      </c>
      <c r="E20" s="22">
        <v>1766933</v>
      </c>
      <c r="F20" s="22">
        <v>0</v>
      </c>
      <c r="G20" s="22">
        <v>5235552</v>
      </c>
      <c r="H20" s="22">
        <v>0</v>
      </c>
      <c r="I20" s="22">
        <v>7002485</v>
      </c>
    </row>
    <row r="21" spans="1:9" x14ac:dyDescent="0.25">
      <c r="A21" s="22" t="s">
        <v>120</v>
      </c>
      <c r="B21" s="22" t="s">
        <v>152</v>
      </c>
      <c r="C21" s="22" t="s">
        <v>157</v>
      </c>
      <c r="D21" s="22" t="s">
        <v>158</v>
      </c>
      <c r="E21" s="22">
        <v>11713171</v>
      </c>
      <c r="F21" s="22">
        <v>0</v>
      </c>
      <c r="G21" s="22">
        <v>0</v>
      </c>
      <c r="H21" s="22">
        <v>0</v>
      </c>
      <c r="I21" s="22">
        <v>11713171</v>
      </c>
    </row>
    <row r="22" spans="1:9" x14ac:dyDescent="0.25">
      <c r="A22" s="22" t="s">
        <v>120</v>
      </c>
      <c r="B22" s="22" t="s">
        <v>152</v>
      </c>
      <c r="C22" s="22" t="s">
        <v>159</v>
      </c>
      <c r="D22" s="22" t="s">
        <v>160</v>
      </c>
      <c r="E22" s="22">
        <v>46773856</v>
      </c>
      <c r="F22" s="22">
        <v>31158834</v>
      </c>
      <c r="G22" s="22">
        <v>33566373</v>
      </c>
      <c r="H22" s="22">
        <v>15293444</v>
      </c>
      <c r="I22" s="22">
        <v>126792507</v>
      </c>
    </row>
    <row r="23" spans="1:9" x14ac:dyDescent="0.25">
      <c r="A23" s="22" t="s">
        <v>120</v>
      </c>
      <c r="B23" s="22" t="s">
        <v>152</v>
      </c>
      <c r="C23" s="22" t="s">
        <v>161</v>
      </c>
      <c r="D23" s="22" t="s">
        <v>162</v>
      </c>
      <c r="E23" s="22">
        <v>83614252</v>
      </c>
      <c r="F23" s="22">
        <v>0</v>
      </c>
      <c r="G23" s="22">
        <v>153614500</v>
      </c>
      <c r="H23" s="22">
        <v>0</v>
      </c>
      <c r="I23" s="22">
        <v>237228752</v>
      </c>
    </row>
    <row r="24" spans="1:9" x14ac:dyDescent="0.25">
      <c r="A24" s="22" t="s">
        <v>120</v>
      </c>
      <c r="B24" s="22" t="s">
        <v>163</v>
      </c>
      <c r="C24" s="22" t="s">
        <v>164</v>
      </c>
      <c r="D24" s="22" t="s">
        <v>165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120</v>
      </c>
      <c r="B25" s="22" t="s">
        <v>163</v>
      </c>
      <c r="C25" s="22" t="s">
        <v>166</v>
      </c>
      <c r="D25" s="22" t="s">
        <v>167</v>
      </c>
      <c r="E25" s="22">
        <v>0</v>
      </c>
      <c r="F25" s="22">
        <v>3779</v>
      </c>
      <c r="G25" s="22">
        <v>0</v>
      </c>
      <c r="H25" s="22">
        <v>0</v>
      </c>
      <c r="I25" s="22">
        <v>3779</v>
      </c>
    </row>
    <row r="26" spans="1:9" x14ac:dyDescent="0.25">
      <c r="A26" s="22" t="s">
        <v>120</v>
      </c>
      <c r="B26" s="22" t="s">
        <v>163</v>
      </c>
      <c r="C26" s="22" t="s">
        <v>168</v>
      </c>
      <c r="D26" s="22" t="s">
        <v>169</v>
      </c>
      <c r="E26" s="22">
        <v>0</v>
      </c>
      <c r="F26" s="22">
        <v>169500</v>
      </c>
      <c r="G26" s="22">
        <v>0</v>
      </c>
      <c r="H26" s="22">
        <v>11953</v>
      </c>
      <c r="I26" s="22">
        <v>181453</v>
      </c>
    </row>
    <row r="27" spans="1:9" x14ac:dyDescent="0.25">
      <c r="A27" s="22" t="s">
        <v>120</v>
      </c>
      <c r="B27" s="22" t="s">
        <v>163</v>
      </c>
      <c r="C27" s="22" t="s">
        <v>170</v>
      </c>
      <c r="D27" s="22" t="s">
        <v>171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120</v>
      </c>
      <c r="B28" s="22" t="s">
        <v>163</v>
      </c>
      <c r="C28" s="22" t="s">
        <v>172</v>
      </c>
      <c r="D28" s="22" t="s">
        <v>173</v>
      </c>
      <c r="E28" s="22">
        <v>14934734</v>
      </c>
      <c r="F28" s="22">
        <v>0</v>
      </c>
      <c r="G28" s="22">
        <v>0</v>
      </c>
      <c r="H28" s="22">
        <v>0</v>
      </c>
      <c r="I28" s="22">
        <v>14934734</v>
      </c>
    </row>
    <row r="29" spans="1:9" x14ac:dyDescent="0.25">
      <c r="A29" s="22" t="s">
        <v>120</v>
      </c>
      <c r="B29" s="22" t="s">
        <v>163</v>
      </c>
      <c r="C29" s="22" t="s">
        <v>174</v>
      </c>
      <c r="D29" s="22" t="s">
        <v>175</v>
      </c>
      <c r="E29" s="22">
        <v>10700</v>
      </c>
      <c r="F29" s="22">
        <v>0</v>
      </c>
      <c r="G29" s="22">
        <v>0</v>
      </c>
      <c r="H29" s="22">
        <v>0</v>
      </c>
      <c r="I29" s="22">
        <v>10700</v>
      </c>
    </row>
    <row r="30" spans="1:9" x14ac:dyDescent="0.25">
      <c r="A30" s="22" t="s">
        <v>120</v>
      </c>
      <c r="B30" s="22" t="s">
        <v>163</v>
      </c>
      <c r="C30" s="22" t="s">
        <v>176</v>
      </c>
      <c r="D30" s="22" t="s">
        <v>177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120</v>
      </c>
      <c r="B31" s="22" t="s">
        <v>163</v>
      </c>
      <c r="C31" s="22" t="s">
        <v>178</v>
      </c>
      <c r="D31" s="22" t="s">
        <v>179</v>
      </c>
      <c r="E31" s="22">
        <v>1016062</v>
      </c>
      <c r="F31" s="22">
        <v>881925</v>
      </c>
      <c r="G31" s="22">
        <v>0</v>
      </c>
      <c r="H31" s="22">
        <v>0</v>
      </c>
      <c r="I31" s="22">
        <v>1897987</v>
      </c>
    </row>
    <row r="32" spans="1:9" x14ac:dyDescent="0.25">
      <c r="A32" s="22" t="s">
        <v>120</v>
      </c>
      <c r="B32" s="22" t="s">
        <v>163</v>
      </c>
      <c r="C32" s="22" t="s">
        <v>180</v>
      </c>
      <c r="D32" s="22" t="s">
        <v>181</v>
      </c>
      <c r="E32" s="22">
        <v>2543029</v>
      </c>
      <c r="F32" s="22">
        <v>70637</v>
      </c>
      <c r="G32" s="22">
        <v>0</v>
      </c>
      <c r="H32" s="22">
        <v>0</v>
      </c>
      <c r="I32" s="22">
        <v>2613666</v>
      </c>
    </row>
    <row r="33" spans="1:9" x14ac:dyDescent="0.25">
      <c r="A33" s="22" t="s">
        <v>120</v>
      </c>
      <c r="B33" s="22" t="s">
        <v>163</v>
      </c>
      <c r="C33" s="22" t="s">
        <v>182</v>
      </c>
      <c r="D33" s="22" t="s">
        <v>183</v>
      </c>
      <c r="E33" s="22">
        <v>2432035</v>
      </c>
      <c r="F33" s="22">
        <v>0</v>
      </c>
      <c r="G33" s="22">
        <v>0</v>
      </c>
      <c r="H33" s="22">
        <v>0</v>
      </c>
      <c r="I33" s="22">
        <v>2432035</v>
      </c>
    </row>
    <row r="34" spans="1:9" x14ac:dyDescent="0.25">
      <c r="A34" s="22" t="s">
        <v>120</v>
      </c>
      <c r="B34" s="22" t="s">
        <v>163</v>
      </c>
      <c r="C34" s="22" t="s">
        <v>184</v>
      </c>
      <c r="D34" s="22" t="s">
        <v>185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120</v>
      </c>
      <c r="B35" s="22" t="s">
        <v>163</v>
      </c>
      <c r="C35" s="22" t="s">
        <v>186</v>
      </c>
      <c r="D35" s="22" t="s">
        <v>187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120</v>
      </c>
      <c r="B36" s="22" t="s">
        <v>163</v>
      </c>
      <c r="C36" s="22" t="s">
        <v>188</v>
      </c>
      <c r="D36" s="22" t="s">
        <v>189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120</v>
      </c>
      <c r="B37" s="22" t="s">
        <v>163</v>
      </c>
      <c r="C37" s="22" t="s">
        <v>190</v>
      </c>
      <c r="D37" s="22" t="s">
        <v>191</v>
      </c>
      <c r="E37" s="22">
        <v>0</v>
      </c>
      <c r="F37" s="22">
        <v>477917</v>
      </c>
      <c r="G37" s="22">
        <v>0</v>
      </c>
      <c r="H37" s="22">
        <v>0</v>
      </c>
      <c r="I37" s="22">
        <v>477917</v>
      </c>
    </row>
    <row r="38" spans="1:9" x14ac:dyDescent="0.25">
      <c r="A38" s="22" t="s">
        <v>120</v>
      </c>
      <c r="B38" s="22" t="s">
        <v>163</v>
      </c>
      <c r="C38" s="22" t="s">
        <v>192</v>
      </c>
      <c r="D38" s="22" t="s">
        <v>193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120</v>
      </c>
      <c r="B39" s="22" t="s">
        <v>163</v>
      </c>
      <c r="C39" s="22" t="s">
        <v>194</v>
      </c>
      <c r="D39" s="22" t="s">
        <v>195</v>
      </c>
      <c r="E39" s="22">
        <v>61786</v>
      </c>
      <c r="F39" s="22">
        <v>0</v>
      </c>
      <c r="G39" s="22">
        <v>0</v>
      </c>
      <c r="H39" s="22">
        <v>0</v>
      </c>
      <c r="I39" s="22">
        <v>61786</v>
      </c>
    </row>
    <row r="40" spans="1:9" x14ac:dyDescent="0.25">
      <c r="A40" s="22" t="s">
        <v>120</v>
      </c>
      <c r="B40" s="22" t="s">
        <v>163</v>
      </c>
      <c r="C40" s="22" t="s">
        <v>196</v>
      </c>
      <c r="D40" s="22" t="s">
        <v>197</v>
      </c>
      <c r="E40" s="22">
        <v>4750256</v>
      </c>
      <c r="F40" s="22">
        <v>0</v>
      </c>
      <c r="G40" s="22">
        <v>0</v>
      </c>
      <c r="H40" s="22">
        <v>0</v>
      </c>
      <c r="I40" s="22">
        <v>4750256</v>
      </c>
    </row>
    <row r="41" spans="1:9" x14ac:dyDescent="0.25">
      <c r="A41" s="22" t="s">
        <v>120</v>
      </c>
      <c r="B41" s="22" t="s">
        <v>163</v>
      </c>
      <c r="C41" s="22" t="s">
        <v>198</v>
      </c>
      <c r="D41" s="22" t="s">
        <v>199</v>
      </c>
      <c r="E41" s="22">
        <v>0</v>
      </c>
      <c r="F41" s="22">
        <v>171735</v>
      </c>
      <c r="G41" s="22">
        <v>0</v>
      </c>
      <c r="H41" s="22">
        <v>955972</v>
      </c>
      <c r="I41" s="22">
        <v>1127707</v>
      </c>
    </row>
    <row r="42" spans="1:9" x14ac:dyDescent="0.25">
      <c r="A42" s="22" t="s">
        <v>120</v>
      </c>
      <c r="B42" s="22" t="s">
        <v>163</v>
      </c>
      <c r="C42" s="22" t="s">
        <v>200</v>
      </c>
      <c r="D42" s="22" t="s">
        <v>201</v>
      </c>
      <c r="E42" s="22">
        <v>7583765</v>
      </c>
      <c r="F42" s="22">
        <v>2835512</v>
      </c>
      <c r="G42" s="22">
        <v>0</v>
      </c>
      <c r="H42" s="22">
        <v>24481126</v>
      </c>
      <c r="I42" s="22">
        <v>34900403</v>
      </c>
    </row>
    <row r="43" spans="1:9" x14ac:dyDescent="0.25">
      <c r="A43" s="22" t="s">
        <v>120</v>
      </c>
      <c r="B43" s="22" t="s">
        <v>163</v>
      </c>
      <c r="C43" s="22" t="s">
        <v>202</v>
      </c>
      <c r="D43" s="22" t="s">
        <v>203</v>
      </c>
      <c r="E43" s="22">
        <v>0</v>
      </c>
      <c r="F43" s="22">
        <v>0</v>
      </c>
      <c r="G43" s="22">
        <v>0</v>
      </c>
      <c r="H43" s="22">
        <v>1356987</v>
      </c>
      <c r="I43" s="22">
        <v>1356987</v>
      </c>
    </row>
    <row r="44" spans="1:9" x14ac:dyDescent="0.25">
      <c r="A44" s="22" t="s">
        <v>120</v>
      </c>
      <c r="B44" s="22" t="s">
        <v>163</v>
      </c>
      <c r="C44" s="22" t="s">
        <v>204</v>
      </c>
      <c r="D44" s="22" t="s">
        <v>205</v>
      </c>
      <c r="E44" s="22">
        <v>0</v>
      </c>
      <c r="F44" s="22">
        <v>9638299</v>
      </c>
      <c r="G44" s="22">
        <v>0</v>
      </c>
      <c r="H44" s="22">
        <v>0</v>
      </c>
      <c r="I44" s="22">
        <v>9638299</v>
      </c>
    </row>
    <row r="45" spans="1:9" x14ac:dyDescent="0.25">
      <c r="A45" s="22" t="s">
        <v>120</v>
      </c>
      <c r="B45" s="22" t="s">
        <v>163</v>
      </c>
      <c r="C45" s="22" t="s">
        <v>206</v>
      </c>
      <c r="D45" s="22" t="s">
        <v>207</v>
      </c>
      <c r="E45" s="22">
        <v>41807228</v>
      </c>
      <c r="F45" s="22">
        <v>0</v>
      </c>
      <c r="G45" s="22">
        <v>0</v>
      </c>
      <c r="H45" s="22">
        <v>0</v>
      </c>
      <c r="I45" s="22">
        <v>41807228</v>
      </c>
    </row>
    <row r="46" spans="1:9" x14ac:dyDescent="0.25">
      <c r="A46" s="22" t="s">
        <v>120</v>
      </c>
      <c r="B46" s="22" t="s">
        <v>163</v>
      </c>
      <c r="C46" s="22" t="s">
        <v>208</v>
      </c>
      <c r="D46" s="22" t="s">
        <v>209</v>
      </c>
      <c r="E46" s="22">
        <v>3024163</v>
      </c>
      <c r="F46" s="22">
        <v>256147</v>
      </c>
      <c r="G46" s="22">
        <v>0</v>
      </c>
      <c r="H46" s="22">
        <v>3030785</v>
      </c>
      <c r="I46" s="22">
        <v>6311095</v>
      </c>
    </row>
    <row r="47" spans="1:9" x14ac:dyDescent="0.25">
      <c r="A47" s="22" t="s">
        <v>120</v>
      </c>
      <c r="B47" s="22" t="s">
        <v>163</v>
      </c>
      <c r="C47" s="22" t="s">
        <v>210</v>
      </c>
      <c r="D47" s="22" t="s">
        <v>211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120</v>
      </c>
      <c r="B48" s="22" t="s">
        <v>163</v>
      </c>
      <c r="C48" s="22" t="s">
        <v>212</v>
      </c>
      <c r="D48" s="22" t="s">
        <v>213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120</v>
      </c>
      <c r="B49" s="22" t="s">
        <v>163</v>
      </c>
      <c r="C49" s="22" t="s">
        <v>214</v>
      </c>
      <c r="D49" s="22" t="s">
        <v>215</v>
      </c>
      <c r="E49" s="22">
        <v>3416854</v>
      </c>
      <c r="F49" s="22">
        <v>13404514</v>
      </c>
      <c r="G49" s="22">
        <v>475112</v>
      </c>
      <c r="H49" s="22">
        <v>3815857</v>
      </c>
      <c r="I49" s="22">
        <v>21112337</v>
      </c>
    </row>
    <row r="50" spans="1:9" x14ac:dyDescent="0.25">
      <c r="A50" s="22" t="s">
        <v>120</v>
      </c>
      <c r="B50" s="22" t="s">
        <v>163</v>
      </c>
      <c r="C50" s="22" t="s">
        <v>216</v>
      </c>
      <c r="D50" s="22" t="s">
        <v>217</v>
      </c>
      <c r="E50" s="22">
        <v>1268652</v>
      </c>
      <c r="F50" s="22">
        <v>0</v>
      </c>
      <c r="G50" s="22">
        <v>0</v>
      </c>
      <c r="H50" s="22">
        <v>2538052</v>
      </c>
      <c r="I50" s="22">
        <v>3806704</v>
      </c>
    </row>
    <row r="51" spans="1:9" x14ac:dyDescent="0.25">
      <c r="A51" s="22" t="s">
        <v>120</v>
      </c>
      <c r="B51" s="22" t="s">
        <v>163</v>
      </c>
      <c r="C51" s="22" t="s">
        <v>218</v>
      </c>
      <c r="D51" s="22" t="s">
        <v>219</v>
      </c>
      <c r="E51" s="22">
        <v>5610721</v>
      </c>
      <c r="F51" s="22">
        <v>0</v>
      </c>
      <c r="G51" s="22">
        <v>0</v>
      </c>
      <c r="H51" s="22">
        <v>0</v>
      </c>
      <c r="I51" s="22">
        <v>5610721</v>
      </c>
    </row>
    <row r="52" spans="1:9" x14ac:dyDescent="0.25">
      <c r="A52" s="22" t="s">
        <v>120</v>
      </c>
      <c r="B52" s="22" t="s">
        <v>163</v>
      </c>
      <c r="C52" s="22" t="s">
        <v>220</v>
      </c>
      <c r="D52" s="22" t="s">
        <v>221</v>
      </c>
      <c r="E52" s="22">
        <v>0</v>
      </c>
      <c r="F52" s="22">
        <v>0</v>
      </c>
      <c r="G52" s="22">
        <v>13997</v>
      </c>
      <c r="H52" s="22">
        <v>483953</v>
      </c>
      <c r="I52" s="22">
        <v>497950</v>
      </c>
    </row>
    <row r="53" spans="1:9" x14ac:dyDescent="0.25">
      <c r="A53" s="22" t="s">
        <v>120</v>
      </c>
      <c r="B53" s="22" t="s">
        <v>163</v>
      </c>
      <c r="C53" s="22" t="s">
        <v>222</v>
      </c>
      <c r="D53" s="22" t="s">
        <v>223</v>
      </c>
      <c r="E53" s="22">
        <v>0</v>
      </c>
      <c r="F53" s="22">
        <v>0</v>
      </c>
      <c r="G53" s="22">
        <v>0</v>
      </c>
      <c r="H53" s="22">
        <v>2700156</v>
      </c>
      <c r="I53" s="22">
        <v>2700156</v>
      </c>
    </row>
    <row r="54" spans="1:9" x14ac:dyDescent="0.25">
      <c r="A54" s="22" t="s">
        <v>120</v>
      </c>
      <c r="B54" s="22" t="s">
        <v>163</v>
      </c>
      <c r="C54" s="22" t="s">
        <v>224</v>
      </c>
      <c r="D54" s="22" t="s">
        <v>225</v>
      </c>
      <c r="E54" s="22">
        <v>504421</v>
      </c>
      <c r="F54" s="22">
        <v>0</v>
      </c>
      <c r="G54" s="22">
        <v>0</v>
      </c>
      <c r="H54" s="22">
        <v>6233550</v>
      </c>
      <c r="I54" s="22">
        <v>6737971</v>
      </c>
    </row>
    <row r="55" spans="1:9" x14ac:dyDescent="0.25">
      <c r="A55" s="22" t="s">
        <v>120</v>
      </c>
      <c r="B55" s="22" t="s">
        <v>163</v>
      </c>
      <c r="C55" s="22" t="s">
        <v>226</v>
      </c>
      <c r="D55" s="22" t="s">
        <v>227</v>
      </c>
      <c r="E55" s="22">
        <v>104008</v>
      </c>
      <c r="F55" s="22">
        <v>0</v>
      </c>
      <c r="G55" s="22">
        <v>0</v>
      </c>
      <c r="H55" s="22">
        <v>39532</v>
      </c>
      <c r="I55" s="22">
        <v>143540</v>
      </c>
    </row>
    <row r="56" spans="1:9" x14ac:dyDescent="0.25">
      <c r="A56" s="22" t="s">
        <v>120</v>
      </c>
      <c r="B56" s="22" t="s">
        <v>163</v>
      </c>
      <c r="C56" s="22" t="s">
        <v>228</v>
      </c>
      <c r="D56" s="22" t="s">
        <v>229</v>
      </c>
      <c r="E56" s="22">
        <v>2634106</v>
      </c>
      <c r="F56" s="22">
        <v>0</v>
      </c>
      <c r="G56" s="22">
        <v>0</v>
      </c>
      <c r="H56" s="22">
        <v>0</v>
      </c>
      <c r="I56" s="22">
        <v>2634106</v>
      </c>
    </row>
    <row r="57" spans="1:9" x14ac:dyDescent="0.25">
      <c r="A57" s="22" t="s">
        <v>120</v>
      </c>
      <c r="B57" s="22" t="s">
        <v>163</v>
      </c>
      <c r="C57" s="22" t="s">
        <v>230</v>
      </c>
      <c r="D57" s="22" t="s">
        <v>231</v>
      </c>
      <c r="E57" s="22">
        <v>196488</v>
      </c>
      <c r="F57" s="22">
        <v>0</v>
      </c>
      <c r="G57" s="22">
        <v>0</v>
      </c>
      <c r="H57" s="22">
        <v>0</v>
      </c>
      <c r="I57" s="22">
        <v>196488</v>
      </c>
    </row>
    <row r="58" spans="1:9" x14ac:dyDescent="0.25">
      <c r="A58" s="22" t="s">
        <v>120</v>
      </c>
      <c r="B58" s="22" t="s">
        <v>163</v>
      </c>
      <c r="C58" s="22" t="s">
        <v>232</v>
      </c>
      <c r="D58" s="22" t="s">
        <v>233</v>
      </c>
      <c r="E58" s="22">
        <v>5000000</v>
      </c>
      <c r="F58" s="22">
        <v>0</v>
      </c>
      <c r="G58" s="22">
        <v>0</v>
      </c>
      <c r="H58" s="22">
        <v>0</v>
      </c>
      <c r="I58" s="22">
        <v>5000000</v>
      </c>
    </row>
    <row r="59" spans="1:9" x14ac:dyDescent="0.25">
      <c r="A59" s="22" t="s">
        <v>120</v>
      </c>
      <c r="B59" s="22" t="s">
        <v>163</v>
      </c>
      <c r="C59" s="22" t="s">
        <v>234</v>
      </c>
      <c r="D59" s="22" t="s">
        <v>235</v>
      </c>
      <c r="E59" s="22">
        <v>3014169</v>
      </c>
      <c r="F59" s="22">
        <v>1513285</v>
      </c>
      <c r="G59" s="22">
        <v>1711286</v>
      </c>
      <c r="H59" s="22">
        <v>0</v>
      </c>
      <c r="I59" s="22">
        <v>6238740</v>
      </c>
    </row>
    <row r="60" spans="1:9" x14ac:dyDescent="0.25">
      <c r="A60" s="22" t="s">
        <v>120</v>
      </c>
      <c r="B60" s="22" t="s">
        <v>163</v>
      </c>
      <c r="C60" s="22" t="s">
        <v>236</v>
      </c>
      <c r="D60" s="22" t="s">
        <v>237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120</v>
      </c>
      <c r="B61" s="22" t="s">
        <v>163</v>
      </c>
      <c r="C61" s="22" t="s">
        <v>238</v>
      </c>
      <c r="D61" s="22" t="s">
        <v>239</v>
      </c>
      <c r="E61" s="22">
        <v>1823999</v>
      </c>
      <c r="F61" s="22">
        <v>0</v>
      </c>
      <c r="G61" s="22">
        <v>0</v>
      </c>
      <c r="H61" s="22">
        <v>0</v>
      </c>
      <c r="I61" s="22">
        <v>1823999</v>
      </c>
    </row>
    <row r="62" spans="1:9" x14ac:dyDescent="0.25">
      <c r="A62" s="22" t="s">
        <v>120</v>
      </c>
      <c r="B62" s="22" t="s">
        <v>163</v>
      </c>
      <c r="C62" s="22" t="s">
        <v>240</v>
      </c>
      <c r="D62" s="22" t="s">
        <v>241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120</v>
      </c>
      <c r="B63" s="22" t="s">
        <v>163</v>
      </c>
      <c r="C63" s="22" t="s">
        <v>242</v>
      </c>
      <c r="D63" s="22" t="s">
        <v>243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120</v>
      </c>
      <c r="B64" s="22" t="s">
        <v>163</v>
      </c>
      <c r="C64" s="22" t="s">
        <v>244</v>
      </c>
      <c r="D64" s="22" t="s">
        <v>245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120</v>
      </c>
      <c r="B65" s="22" t="s">
        <v>163</v>
      </c>
      <c r="C65" s="22" t="s">
        <v>246</v>
      </c>
      <c r="D65" s="22" t="s">
        <v>247</v>
      </c>
      <c r="E65" s="22">
        <v>5019971</v>
      </c>
      <c r="F65" s="22">
        <v>0</v>
      </c>
      <c r="G65" s="22">
        <v>0</v>
      </c>
      <c r="H65" s="22">
        <v>0</v>
      </c>
      <c r="I65" s="22">
        <v>5019971</v>
      </c>
    </row>
    <row r="66" spans="1:9" x14ac:dyDescent="0.25">
      <c r="A66" s="22" t="s">
        <v>120</v>
      </c>
      <c r="B66" s="22" t="s">
        <v>163</v>
      </c>
      <c r="C66" s="22" t="s">
        <v>248</v>
      </c>
      <c r="D66" s="22" t="s">
        <v>249</v>
      </c>
      <c r="E66" s="22">
        <v>3076265</v>
      </c>
      <c r="F66" s="22">
        <v>57458227</v>
      </c>
      <c r="G66" s="22">
        <v>334557</v>
      </c>
      <c r="H66" s="22">
        <v>0</v>
      </c>
      <c r="I66" s="22">
        <v>60869049</v>
      </c>
    </row>
    <row r="67" spans="1:9" x14ac:dyDescent="0.25">
      <c r="A67" s="22" t="s">
        <v>120</v>
      </c>
      <c r="B67" s="22" t="s">
        <v>163</v>
      </c>
      <c r="C67" s="22" t="s">
        <v>250</v>
      </c>
      <c r="D67" s="22" t="s">
        <v>251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120</v>
      </c>
      <c r="B68" s="22" t="s">
        <v>163</v>
      </c>
      <c r="C68" s="22" t="s">
        <v>252</v>
      </c>
      <c r="D68" s="22" t="s">
        <v>253</v>
      </c>
      <c r="E68" s="22">
        <v>25845</v>
      </c>
      <c r="F68" s="22">
        <v>4470</v>
      </c>
      <c r="G68" s="22">
        <v>0</v>
      </c>
      <c r="H68" s="22">
        <v>0</v>
      </c>
      <c r="I68" s="22">
        <v>30315</v>
      </c>
    </row>
    <row r="69" spans="1:9" x14ac:dyDescent="0.25">
      <c r="A69" s="22" t="s">
        <v>120</v>
      </c>
      <c r="B69" s="22" t="s">
        <v>163</v>
      </c>
      <c r="C69" s="22" t="s">
        <v>254</v>
      </c>
      <c r="D69" s="22" t="s">
        <v>255</v>
      </c>
      <c r="E69" s="22">
        <v>313633</v>
      </c>
      <c r="F69" s="22">
        <v>0</v>
      </c>
      <c r="G69" s="22">
        <v>0</v>
      </c>
      <c r="H69" s="22">
        <v>0</v>
      </c>
      <c r="I69" s="22">
        <v>313633</v>
      </c>
    </row>
    <row r="70" spans="1:9" x14ac:dyDescent="0.25">
      <c r="A70" s="22" t="s">
        <v>120</v>
      </c>
      <c r="B70" s="22" t="s">
        <v>163</v>
      </c>
      <c r="C70" s="22" t="s">
        <v>256</v>
      </c>
      <c r="D70" s="22" t="s">
        <v>257</v>
      </c>
      <c r="E70" s="22">
        <v>18408</v>
      </c>
      <c r="F70" s="22">
        <v>0</v>
      </c>
      <c r="G70" s="22">
        <v>0</v>
      </c>
      <c r="H70" s="22">
        <v>0</v>
      </c>
      <c r="I70" s="22">
        <v>18408</v>
      </c>
    </row>
    <row r="71" spans="1:9" x14ac:dyDescent="0.25">
      <c r="A71" s="22" t="s">
        <v>120</v>
      </c>
      <c r="B71" s="22" t="s">
        <v>163</v>
      </c>
      <c r="C71" s="22" t="s">
        <v>258</v>
      </c>
      <c r="D71" s="22" t="s">
        <v>259</v>
      </c>
      <c r="E71" s="22">
        <v>0</v>
      </c>
      <c r="F71" s="22">
        <v>0</v>
      </c>
      <c r="G71" s="22">
        <v>156985</v>
      </c>
      <c r="H71" s="22">
        <v>2579809</v>
      </c>
      <c r="I71" s="22">
        <v>2736794</v>
      </c>
    </row>
    <row r="72" spans="1:9" x14ac:dyDescent="0.25">
      <c r="A72" s="22" t="s">
        <v>120</v>
      </c>
      <c r="B72" s="22" t="s">
        <v>163</v>
      </c>
      <c r="C72" s="22" t="s">
        <v>260</v>
      </c>
      <c r="D72" s="22" t="s">
        <v>261</v>
      </c>
      <c r="E72" s="22">
        <v>810607</v>
      </c>
      <c r="F72" s="22">
        <v>0</v>
      </c>
      <c r="G72" s="22">
        <v>0</v>
      </c>
      <c r="H72" s="22">
        <v>0</v>
      </c>
      <c r="I72" s="22">
        <v>810607</v>
      </c>
    </row>
    <row r="73" spans="1:9" x14ac:dyDescent="0.25">
      <c r="A73" s="22" t="s">
        <v>120</v>
      </c>
      <c r="B73" s="22" t="s">
        <v>163</v>
      </c>
      <c r="C73" s="22" t="s">
        <v>262</v>
      </c>
      <c r="D73" s="22" t="s">
        <v>263</v>
      </c>
      <c r="E73" s="22">
        <v>26731</v>
      </c>
      <c r="F73" s="22">
        <v>0</v>
      </c>
      <c r="G73" s="22">
        <v>0</v>
      </c>
      <c r="H73" s="22">
        <v>1347054</v>
      </c>
      <c r="I73" s="22">
        <v>1373785</v>
      </c>
    </row>
    <row r="74" spans="1:9" x14ac:dyDescent="0.25">
      <c r="A74" s="22" t="s">
        <v>120</v>
      </c>
      <c r="B74" s="22" t="s">
        <v>163</v>
      </c>
      <c r="C74" s="22" t="s">
        <v>264</v>
      </c>
      <c r="D74" s="22" t="s">
        <v>265</v>
      </c>
      <c r="E74" s="22">
        <v>9644060</v>
      </c>
      <c r="F74" s="22">
        <v>2781760</v>
      </c>
      <c r="G74" s="22">
        <v>1150721</v>
      </c>
      <c r="H74" s="22">
        <v>0</v>
      </c>
      <c r="I74" s="22">
        <v>13576541</v>
      </c>
    </row>
    <row r="75" spans="1:9" x14ac:dyDescent="0.25">
      <c r="A75" s="22" t="s">
        <v>120</v>
      </c>
      <c r="B75" s="22" t="s">
        <v>163</v>
      </c>
      <c r="C75" s="22" t="s">
        <v>266</v>
      </c>
      <c r="D75" s="22" t="s">
        <v>267</v>
      </c>
      <c r="E75" s="22">
        <v>4264343</v>
      </c>
      <c r="F75" s="22">
        <v>67320</v>
      </c>
      <c r="G75" s="22">
        <v>43321</v>
      </c>
      <c r="H75" s="22">
        <v>337043</v>
      </c>
      <c r="I75" s="22">
        <v>4712027</v>
      </c>
    </row>
    <row r="76" spans="1:9" x14ac:dyDescent="0.25">
      <c r="A76" s="22" t="s">
        <v>120</v>
      </c>
      <c r="B76" s="22" t="s">
        <v>163</v>
      </c>
      <c r="C76" s="22" t="s">
        <v>268</v>
      </c>
      <c r="D76" s="22" t="s">
        <v>269</v>
      </c>
      <c r="E76" s="22">
        <v>263290</v>
      </c>
      <c r="F76" s="22">
        <v>0</v>
      </c>
      <c r="G76" s="22">
        <v>0</v>
      </c>
      <c r="H76" s="22">
        <v>885390</v>
      </c>
      <c r="I76" s="22">
        <v>1148680</v>
      </c>
    </row>
    <row r="77" spans="1:9" x14ac:dyDescent="0.25">
      <c r="A77" s="22" t="s">
        <v>120</v>
      </c>
      <c r="B77" s="22" t="s">
        <v>163</v>
      </c>
      <c r="C77" s="22" t="s">
        <v>270</v>
      </c>
      <c r="D77" s="22" t="s">
        <v>271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120</v>
      </c>
      <c r="B78" s="22" t="s">
        <v>163</v>
      </c>
      <c r="C78" s="22" t="s">
        <v>272</v>
      </c>
      <c r="D78" s="22" t="s">
        <v>273</v>
      </c>
      <c r="E78" s="22">
        <v>114086</v>
      </c>
      <c r="F78" s="22">
        <v>0</v>
      </c>
      <c r="G78" s="22">
        <v>0</v>
      </c>
      <c r="H78" s="22">
        <v>966905</v>
      </c>
      <c r="I78" s="22">
        <v>1080991</v>
      </c>
    </row>
    <row r="79" spans="1:9" x14ac:dyDescent="0.25">
      <c r="A79" s="22" t="s">
        <v>120</v>
      </c>
      <c r="B79" s="22" t="s">
        <v>163</v>
      </c>
      <c r="C79" s="22" t="s">
        <v>274</v>
      </c>
      <c r="D79" s="22" t="s">
        <v>275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120</v>
      </c>
      <c r="B80" s="22" t="s">
        <v>163</v>
      </c>
      <c r="C80" s="22" t="s">
        <v>276</v>
      </c>
      <c r="D80" s="22" t="s">
        <v>277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120</v>
      </c>
      <c r="B81" s="22" t="s">
        <v>163</v>
      </c>
      <c r="C81" s="22" t="s">
        <v>278</v>
      </c>
      <c r="D81" s="22" t="s">
        <v>279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120</v>
      </c>
      <c r="B82" s="22" t="s">
        <v>163</v>
      </c>
      <c r="C82" s="22" t="s">
        <v>280</v>
      </c>
      <c r="D82" s="22" t="s">
        <v>281</v>
      </c>
      <c r="E82" s="22">
        <v>986417</v>
      </c>
      <c r="F82" s="22">
        <v>0</v>
      </c>
      <c r="G82" s="22">
        <v>0</v>
      </c>
      <c r="H82" s="22">
        <v>0</v>
      </c>
      <c r="I82" s="22">
        <v>986417</v>
      </c>
    </row>
    <row r="83" spans="1:9" x14ac:dyDescent="0.25">
      <c r="A83" s="22" t="s">
        <v>120</v>
      </c>
      <c r="B83" s="22" t="s">
        <v>163</v>
      </c>
      <c r="C83" s="22" t="s">
        <v>282</v>
      </c>
      <c r="D83" s="22" t="s">
        <v>283</v>
      </c>
      <c r="E83" s="22">
        <v>452842</v>
      </c>
      <c r="F83" s="22">
        <v>0</v>
      </c>
      <c r="G83" s="22">
        <v>0</v>
      </c>
      <c r="H83" s="22">
        <v>0</v>
      </c>
      <c r="I83" s="22">
        <v>452842</v>
      </c>
    </row>
    <row r="84" spans="1:9" x14ac:dyDescent="0.25">
      <c r="A84" s="22" t="s">
        <v>120</v>
      </c>
      <c r="B84" s="22" t="s">
        <v>163</v>
      </c>
      <c r="C84" s="22" t="s">
        <v>284</v>
      </c>
      <c r="D84" s="22" t="s">
        <v>285</v>
      </c>
      <c r="E84" s="22">
        <v>0</v>
      </c>
      <c r="F84" s="22">
        <v>768570</v>
      </c>
      <c r="G84" s="22">
        <v>0</v>
      </c>
      <c r="H84" s="22">
        <v>0</v>
      </c>
      <c r="I84" s="22">
        <v>768570</v>
      </c>
    </row>
    <row r="85" spans="1:9" x14ac:dyDescent="0.25">
      <c r="A85" s="22" t="s">
        <v>120</v>
      </c>
      <c r="B85" s="22" t="s">
        <v>163</v>
      </c>
      <c r="C85" s="22" t="s">
        <v>286</v>
      </c>
      <c r="D85" s="22" t="s">
        <v>287</v>
      </c>
      <c r="E85" s="22">
        <v>2650000</v>
      </c>
      <c r="F85" s="22">
        <v>0</v>
      </c>
      <c r="G85" s="22">
        <v>0</v>
      </c>
      <c r="H85" s="22">
        <v>0</v>
      </c>
      <c r="I85" s="22">
        <v>2650000</v>
      </c>
    </row>
    <row r="86" spans="1:9" x14ac:dyDescent="0.25">
      <c r="A86" s="22" t="s">
        <v>120</v>
      </c>
      <c r="B86" s="22" t="s">
        <v>163</v>
      </c>
      <c r="C86" s="22" t="s">
        <v>288</v>
      </c>
      <c r="D86" s="22" t="s">
        <v>289</v>
      </c>
      <c r="E86" s="22">
        <v>12979566</v>
      </c>
      <c r="F86" s="22">
        <v>0</v>
      </c>
      <c r="G86" s="22">
        <v>0</v>
      </c>
      <c r="H86" s="22">
        <v>0</v>
      </c>
      <c r="I86" s="22">
        <v>12979566</v>
      </c>
    </row>
    <row r="87" spans="1:9" x14ac:dyDescent="0.25">
      <c r="A87" s="22" t="s">
        <v>120</v>
      </c>
      <c r="B87" s="22" t="s">
        <v>163</v>
      </c>
      <c r="C87" s="22" t="s">
        <v>290</v>
      </c>
      <c r="D87" s="22" t="s">
        <v>291</v>
      </c>
      <c r="E87" s="22">
        <v>2895725</v>
      </c>
      <c r="F87" s="22">
        <v>930927</v>
      </c>
      <c r="G87" s="22">
        <v>0</v>
      </c>
      <c r="H87" s="22">
        <v>0</v>
      </c>
      <c r="I87" s="22">
        <v>3826652</v>
      </c>
    </row>
    <row r="88" spans="1:9" x14ac:dyDescent="0.25">
      <c r="A88" s="22" t="s">
        <v>120</v>
      </c>
      <c r="B88" s="22" t="s">
        <v>292</v>
      </c>
      <c r="C88" s="22" t="s">
        <v>293</v>
      </c>
      <c r="D88" s="22" t="s">
        <v>294</v>
      </c>
      <c r="E88" s="22">
        <v>2183581</v>
      </c>
      <c r="F88" s="22">
        <v>0</v>
      </c>
      <c r="G88" s="22">
        <v>0</v>
      </c>
      <c r="H88" s="22">
        <v>0</v>
      </c>
      <c r="I88" s="22">
        <v>2183581</v>
      </c>
    </row>
    <row r="89" spans="1:9" x14ac:dyDescent="0.25">
      <c r="A89" s="22" t="s">
        <v>120</v>
      </c>
      <c r="B89" s="22" t="s">
        <v>292</v>
      </c>
      <c r="C89" s="22" t="s">
        <v>295</v>
      </c>
      <c r="D89" s="22" t="s">
        <v>296</v>
      </c>
      <c r="E89" s="22">
        <v>19291958</v>
      </c>
      <c r="F89" s="22">
        <v>299703</v>
      </c>
      <c r="G89" s="22">
        <v>0</v>
      </c>
      <c r="H89" s="22">
        <v>246313</v>
      </c>
      <c r="I89" s="22">
        <v>19837974</v>
      </c>
    </row>
    <row r="90" spans="1:9" x14ac:dyDescent="0.25">
      <c r="A90" s="22" t="s">
        <v>120</v>
      </c>
      <c r="B90" s="22" t="s">
        <v>292</v>
      </c>
      <c r="C90" s="22" t="s">
        <v>297</v>
      </c>
      <c r="D90" s="22" t="s">
        <v>298</v>
      </c>
      <c r="E90" s="22">
        <v>3651045</v>
      </c>
      <c r="F90" s="22">
        <v>0</v>
      </c>
      <c r="G90" s="22">
        <v>0</v>
      </c>
      <c r="H90" s="22">
        <v>0</v>
      </c>
      <c r="I90" s="22">
        <v>3651045</v>
      </c>
    </row>
    <row r="91" spans="1:9" x14ac:dyDescent="0.25">
      <c r="A91" s="22" t="s">
        <v>120</v>
      </c>
      <c r="B91" s="22" t="s">
        <v>292</v>
      </c>
      <c r="C91" s="22" t="s">
        <v>299</v>
      </c>
      <c r="D91" s="22" t="s">
        <v>300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120</v>
      </c>
      <c r="B92" s="22" t="s">
        <v>292</v>
      </c>
      <c r="C92" s="22" t="s">
        <v>301</v>
      </c>
      <c r="D92" s="22" t="s">
        <v>302</v>
      </c>
      <c r="E92" s="22">
        <v>1748635</v>
      </c>
      <c r="F92" s="22">
        <v>0</v>
      </c>
      <c r="G92" s="22">
        <v>0</v>
      </c>
      <c r="H92" s="22">
        <v>0</v>
      </c>
      <c r="I92" s="22">
        <v>1748635</v>
      </c>
    </row>
    <row r="93" spans="1:9" x14ac:dyDescent="0.25">
      <c r="A93" s="22" t="s">
        <v>120</v>
      </c>
      <c r="B93" s="22" t="s">
        <v>292</v>
      </c>
      <c r="C93" s="22" t="s">
        <v>303</v>
      </c>
      <c r="D93" s="22" t="s">
        <v>304</v>
      </c>
      <c r="E93" s="22">
        <v>10743823</v>
      </c>
      <c r="F93" s="22">
        <v>821</v>
      </c>
      <c r="G93" s="22">
        <v>4165451</v>
      </c>
      <c r="H93" s="22">
        <v>0</v>
      </c>
      <c r="I93" s="22">
        <v>14910095</v>
      </c>
    </row>
    <row r="94" spans="1:9" x14ac:dyDescent="0.25">
      <c r="A94" s="22" t="s">
        <v>120</v>
      </c>
      <c r="B94" s="22" t="s">
        <v>292</v>
      </c>
      <c r="C94" s="22" t="s">
        <v>305</v>
      </c>
      <c r="D94" s="22" t="s">
        <v>306</v>
      </c>
      <c r="E94" s="22">
        <v>2393995</v>
      </c>
      <c r="F94" s="22">
        <v>0</v>
      </c>
      <c r="G94" s="22">
        <v>0</v>
      </c>
      <c r="H94" s="22">
        <v>0</v>
      </c>
      <c r="I94" s="22">
        <v>2393995</v>
      </c>
    </row>
    <row r="95" spans="1:9" x14ac:dyDescent="0.25">
      <c r="A95" s="22" t="s">
        <v>120</v>
      </c>
      <c r="B95" s="22" t="s">
        <v>292</v>
      </c>
      <c r="C95" s="22" t="s">
        <v>307</v>
      </c>
      <c r="D95" s="22" t="s">
        <v>308</v>
      </c>
      <c r="E95" s="22">
        <v>76473</v>
      </c>
      <c r="F95" s="22">
        <v>0</v>
      </c>
      <c r="G95" s="22">
        <v>24313</v>
      </c>
      <c r="H95" s="22">
        <v>0</v>
      </c>
      <c r="I95" s="22">
        <v>100786</v>
      </c>
    </row>
    <row r="96" spans="1:9" x14ac:dyDescent="0.25">
      <c r="A96" s="22" t="s">
        <v>120</v>
      </c>
      <c r="B96" s="22" t="s">
        <v>292</v>
      </c>
      <c r="C96" s="22" t="s">
        <v>309</v>
      </c>
      <c r="D96" s="22" t="s">
        <v>310</v>
      </c>
      <c r="E96" s="22">
        <v>7241054</v>
      </c>
      <c r="F96" s="22">
        <v>0</v>
      </c>
      <c r="G96" s="22">
        <v>0</v>
      </c>
      <c r="H96" s="22">
        <v>0</v>
      </c>
      <c r="I96" s="22">
        <v>7241054</v>
      </c>
    </row>
    <row r="97" spans="1:9" x14ac:dyDescent="0.25">
      <c r="A97" s="22" t="s">
        <v>120</v>
      </c>
      <c r="B97" s="22" t="s">
        <v>292</v>
      </c>
      <c r="C97" s="22" t="s">
        <v>311</v>
      </c>
      <c r="D97" s="22" t="s">
        <v>312</v>
      </c>
      <c r="E97" s="22">
        <v>816492</v>
      </c>
      <c r="F97" s="22">
        <v>0</v>
      </c>
      <c r="G97" s="22">
        <v>0</v>
      </c>
      <c r="H97" s="22">
        <v>190830</v>
      </c>
      <c r="I97" s="22">
        <v>1007322</v>
      </c>
    </row>
    <row r="98" spans="1:9" x14ac:dyDescent="0.25">
      <c r="A98" s="22" t="s">
        <v>120</v>
      </c>
      <c r="B98" s="22" t="s">
        <v>292</v>
      </c>
      <c r="C98" s="22" t="s">
        <v>313</v>
      </c>
      <c r="D98" s="22" t="s">
        <v>314</v>
      </c>
      <c r="E98" s="22">
        <v>3432772</v>
      </c>
      <c r="F98" s="22">
        <v>0</v>
      </c>
      <c r="G98" s="22">
        <v>0</v>
      </c>
      <c r="H98" s="22">
        <v>0</v>
      </c>
      <c r="I98" s="22">
        <v>3432772</v>
      </c>
    </row>
    <row r="99" spans="1:9" x14ac:dyDescent="0.25">
      <c r="A99" s="22" t="s">
        <v>120</v>
      </c>
      <c r="B99" s="22" t="s">
        <v>292</v>
      </c>
      <c r="C99" s="22" t="s">
        <v>315</v>
      </c>
      <c r="D99" s="22" t="s">
        <v>316</v>
      </c>
      <c r="E99" s="22">
        <v>678191</v>
      </c>
      <c r="F99" s="22">
        <v>125207</v>
      </c>
      <c r="G99" s="22">
        <v>957039</v>
      </c>
      <c r="H99" s="22">
        <v>0</v>
      </c>
      <c r="I99" s="22">
        <v>1760437</v>
      </c>
    </row>
    <row r="100" spans="1:9" x14ac:dyDescent="0.25">
      <c r="A100" s="22" t="s">
        <v>120</v>
      </c>
      <c r="B100" s="22" t="s">
        <v>292</v>
      </c>
      <c r="C100" s="22" t="s">
        <v>317</v>
      </c>
      <c r="D100" s="22" t="s">
        <v>318</v>
      </c>
      <c r="E100" s="22">
        <v>976212</v>
      </c>
      <c r="F100" s="22">
        <v>0</v>
      </c>
      <c r="G100" s="22">
        <v>0</v>
      </c>
      <c r="H100" s="22">
        <v>6368</v>
      </c>
      <c r="I100" s="22">
        <v>982580</v>
      </c>
    </row>
    <row r="101" spans="1:9" x14ac:dyDescent="0.25">
      <c r="A101" s="22" t="s">
        <v>120</v>
      </c>
      <c r="B101" s="22" t="s">
        <v>292</v>
      </c>
      <c r="C101" s="22" t="s">
        <v>319</v>
      </c>
      <c r="D101" s="22" t="s">
        <v>320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120</v>
      </c>
      <c r="B102" s="22" t="s">
        <v>292</v>
      </c>
      <c r="C102" s="22" t="s">
        <v>321</v>
      </c>
      <c r="D102" s="22" t="s">
        <v>322</v>
      </c>
      <c r="E102" s="22">
        <v>790724</v>
      </c>
      <c r="F102" s="22">
        <v>0</v>
      </c>
      <c r="G102" s="22">
        <v>895252</v>
      </c>
      <c r="H102" s="22">
        <v>0</v>
      </c>
      <c r="I102" s="22">
        <v>1685976</v>
      </c>
    </row>
    <row r="103" spans="1:9" x14ac:dyDescent="0.25">
      <c r="A103" s="22" t="s">
        <v>120</v>
      </c>
      <c r="B103" s="22" t="s">
        <v>292</v>
      </c>
      <c r="C103" s="22" t="s">
        <v>323</v>
      </c>
      <c r="D103" s="22" t="s">
        <v>324</v>
      </c>
      <c r="E103" s="22">
        <v>2446852</v>
      </c>
      <c r="F103" s="22">
        <v>0</v>
      </c>
      <c r="G103" s="22">
        <v>0</v>
      </c>
      <c r="H103" s="22">
        <v>0</v>
      </c>
      <c r="I103" s="22">
        <v>2446852</v>
      </c>
    </row>
    <row r="104" spans="1:9" x14ac:dyDescent="0.25">
      <c r="A104" s="22" t="s">
        <v>120</v>
      </c>
      <c r="B104" s="22" t="s">
        <v>292</v>
      </c>
      <c r="C104" s="22" t="s">
        <v>325</v>
      </c>
      <c r="D104" s="22" t="s">
        <v>326</v>
      </c>
      <c r="E104" s="22">
        <v>20921940</v>
      </c>
      <c r="F104" s="22">
        <v>0</v>
      </c>
      <c r="G104" s="22">
        <v>0</v>
      </c>
      <c r="H104" s="22">
        <v>0</v>
      </c>
      <c r="I104" s="22">
        <v>20921940</v>
      </c>
    </row>
    <row r="105" spans="1:9" x14ac:dyDescent="0.25">
      <c r="A105" s="22" t="s">
        <v>120</v>
      </c>
      <c r="B105" s="22" t="s">
        <v>292</v>
      </c>
      <c r="C105" s="22" t="s">
        <v>327</v>
      </c>
      <c r="D105" s="22" t="s">
        <v>328</v>
      </c>
      <c r="E105" s="22">
        <v>384816</v>
      </c>
      <c r="F105" s="22">
        <v>0</v>
      </c>
      <c r="G105" s="22">
        <v>0</v>
      </c>
      <c r="H105" s="22">
        <v>0</v>
      </c>
      <c r="I105" s="22">
        <v>384816</v>
      </c>
    </row>
    <row r="106" spans="1:9" x14ac:dyDescent="0.25">
      <c r="A106" s="22" t="s">
        <v>120</v>
      </c>
      <c r="B106" s="22" t="s">
        <v>292</v>
      </c>
      <c r="C106" s="22" t="s">
        <v>329</v>
      </c>
      <c r="D106" s="22" t="s">
        <v>330</v>
      </c>
      <c r="E106" s="22">
        <v>4423908</v>
      </c>
      <c r="F106" s="22">
        <v>0</v>
      </c>
      <c r="G106" s="22">
        <v>0</v>
      </c>
      <c r="H106" s="22">
        <v>0</v>
      </c>
      <c r="I106" s="22">
        <v>4423908</v>
      </c>
    </row>
    <row r="107" spans="1:9" x14ac:dyDescent="0.25">
      <c r="A107" s="22" t="s">
        <v>120</v>
      </c>
      <c r="B107" s="22" t="s">
        <v>292</v>
      </c>
      <c r="C107" s="22" t="s">
        <v>331</v>
      </c>
      <c r="D107" s="22" t="s">
        <v>332</v>
      </c>
      <c r="E107" s="22">
        <v>1884558</v>
      </c>
      <c r="F107" s="22">
        <v>0</v>
      </c>
      <c r="G107" s="22">
        <v>0</v>
      </c>
      <c r="H107" s="22">
        <v>0</v>
      </c>
      <c r="I107" s="22">
        <v>1884558</v>
      </c>
    </row>
    <row r="108" spans="1:9" x14ac:dyDescent="0.25">
      <c r="A108" s="22" t="s">
        <v>120</v>
      </c>
      <c r="B108" s="22" t="s">
        <v>292</v>
      </c>
      <c r="C108" s="22" t="s">
        <v>333</v>
      </c>
      <c r="D108" s="22" t="s">
        <v>334</v>
      </c>
      <c r="E108" s="22">
        <v>15703209</v>
      </c>
      <c r="F108" s="22">
        <v>0</v>
      </c>
      <c r="G108" s="22">
        <v>0</v>
      </c>
      <c r="H108" s="22">
        <v>0</v>
      </c>
      <c r="I108" s="22">
        <v>15703209</v>
      </c>
    </row>
    <row r="109" spans="1:9" x14ac:dyDescent="0.25">
      <c r="A109" s="22" t="s">
        <v>120</v>
      </c>
      <c r="B109" s="22" t="s">
        <v>292</v>
      </c>
      <c r="C109" s="22" t="s">
        <v>335</v>
      </c>
      <c r="D109" s="22" t="s">
        <v>336</v>
      </c>
      <c r="E109" s="22">
        <v>4819819</v>
      </c>
      <c r="F109" s="22">
        <v>0</v>
      </c>
      <c r="G109" s="22">
        <v>0</v>
      </c>
      <c r="H109" s="22">
        <v>0</v>
      </c>
      <c r="I109" s="22">
        <v>4819819</v>
      </c>
    </row>
    <row r="110" spans="1:9" x14ac:dyDescent="0.25">
      <c r="A110" s="22" t="s">
        <v>120</v>
      </c>
      <c r="B110" s="22" t="s">
        <v>292</v>
      </c>
      <c r="C110" s="22" t="s">
        <v>337</v>
      </c>
      <c r="D110" s="22" t="s">
        <v>338</v>
      </c>
      <c r="E110" s="22">
        <v>3982207</v>
      </c>
      <c r="F110" s="22">
        <v>0</v>
      </c>
      <c r="G110" s="22">
        <v>1648118</v>
      </c>
      <c r="H110" s="22">
        <v>0</v>
      </c>
      <c r="I110" s="22">
        <v>5630325</v>
      </c>
    </row>
    <row r="111" spans="1:9" x14ac:dyDescent="0.25">
      <c r="A111" s="22" t="s">
        <v>120</v>
      </c>
      <c r="B111" s="22" t="s">
        <v>292</v>
      </c>
      <c r="C111" s="22" t="s">
        <v>339</v>
      </c>
      <c r="D111" s="22" t="s">
        <v>340</v>
      </c>
      <c r="E111" s="22">
        <v>396014</v>
      </c>
      <c r="F111" s="22">
        <v>0</v>
      </c>
      <c r="G111" s="22">
        <v>233785</v>
      </c>
      <c r="H111" s="22">
        <v>0</v>
      </c>
      <c r="I111" s="22">
        <v>629799</v>
      </c>
    </row>
    <row r="112" spans="1:9" x14ac:dyDescent="0.25">
      <c r="A112" s="22" t="s">
        <v>120</v>
      </c>
      <c r="B112" s="22" t="s">
        <v>292</v>
      </c>
      <c r="C112" s="22" t="s">
        <v>341</v>
      </c>
      <c r="D112" s="22" t="s">
        <v>342</v>
      </c>
      <c r="E112" s="22">
        <v>4406494</v>
      </c>
      <c r="F112" s="22">
        <v>1518592</v>
      </c>
      <c r="G112" s="22">
        <v>3276235</v>
      </c>
      <c r="H112" s="22">
        <v>8042369</v>
      </c>
      <c r="I112" s="22">
        <v>17243690</v>
      </c>
    </row>
    <row r="113" spans="1:9" x14ac:dyDescent="0.25">
      <c r="A113" s="22" t="s">
        <v>120</v>
      </c>
      <c r="B113" s="22" t="s">
        <v>292</v>
      </c>
      <c r="C113" s="22" t="s">
        <v>343</v>
      </c>
      <c r="D113" s="22" t="s">
        <v>344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120</v>
      </c>
      <c r="B114" s="22" t="s">
        <v>292</v>
      </c>
      <c r="C114" s="22" t="s">
        <v>345</v>
      </c>
      <c r="D114" s="22" t="s">
        <v>346</v>
      </c>
      <c r="E114" s="22">
        <v>259047</v>
      </c>
      <c r="F114" s="22">
        <v>0</v>
      </c>
      <c r="G114" s="22">
        <v>0</v>
      </c>
      <c r="H114" s="22">
        <v>0</v>
      </c>
      <c r="I114" s="22">
        <v>259047</v>
      </c>
    </row>
    <row r="115" spans="1:9" x14ac:dyDescent="0.25">
      <c r="A115" s="22" t="s">
        <v>120</v>
      </c>
      <c r="B115" s="22" t="s">
        <v>292</v>
      </c>
      <c r="C115" s="22" t="s">
        <v>347</v>
      </c>
      <c r="D115" s="22" t="s">
        <v>348</v>
      </c>
      <c r="E115" s="22">
        <v>743660</v>
      </c>
      <c r="F115" s="22">
        <v>0</v>
      </c>
      <c r="G115" s="22">
        <v>0</v>
      </c>
      <c r="H115" s="22">
        <v>0</v>
      </c>
      <c r="I115" s="22">
        <v>743660</v>
      </c>
    </row>
    <row r="116" spans="1:9" x14ac:dyDescent="0.25">
      <c r="A116" s="22" t="s">
        <v>120</v>
      </c>
      <c r="B116" s="22" t="s">
        <v>292</v>
      </c>
      <c r="C116" s="22" t="s">
        <v>349</v>
      </c>
      <c r="D116" s="22" t="s">
        <v>350</v>
      </c>
      <c r="E116" s="22">
        <v>299234</v>
      </c>
      <c r="F116" s="22">
        <v>0</v>
      </c>
      <c r="G116" s="22">
        <v>478064</v>
      </c>
      <c r="H116" s="22">
        <v>0</v>
      </c>
      <c r="I116" s="22">
        <v>777298</v>
      </c>
    </row>
    <row r="117" spans="1:9" x14ac:dyDescent="0.25">
      <c r="A117" s="22" t="s">
        <v>120</v>
      </c>
      <c r="B117" s="22" t="s">
        <v>292</v>
      </c>
      <c r="C117" s="22" t="s">
        <v>351</v>
      </c>
      <c r="D117" s="22" t="s">
        <v>352</v>
      </c>
      <c r="E117" s="22">
        <v>5289067</v>
      </c>
      <c r="F117" s="22">
        <v>0</v>
      </c>
      <c r="G117" s="22">
        <v>0</v>
      </c>
      <c r="H117" s="22">
        <v>608250</v>
      </c>
      <c r="I117" s="22">
        <v>5897317</v>
      </c>
    </row>
    <row r="118" spans="1:9" x14ac:dyDescent="0.25">
      <c r="A118" s="22" t="s">
        <v>120</v>
      </c>
      <c r="B118" s="22" t="s">
        <v>292</v>
      </c>
      <c r="C118" s="22" t="s">
        <v>353</v>
      </c>
      <c r="D118" s="22" t="s">
        <v>354</v>
      </c>
      <c r="E118" s="22">
        <v>8142282</v>
      </c>
      <c r="F118" s="22">
        <v>0</v>
      </c>
      <c r="G118" s="22">
        <v>0</v>
      </c>
      <c r="H118" s="22">
        <v>0</v>
      </c>
      <c r="I118" s="22">
        <v>8142282</v>
      </c>
    </row>
    <row r="119" spans="1:9" x14ac:dyDescent="0.25">
      <c r="A119" s="22" t="s">
        <v>120</v>
      </c>
      <c r="B119" s="22" t="s">
        <v>292</v>
      </c>
      <c r="C119" s="22" t="s">
        <v>355</v>
      </c>
      <c r="D119" s="22" t="s">
        <v>356</v>
      </c>
      <c r="E119" s="22">
        <v>0</v>
      </c>
      <c r="F119" s="22">
        <v>829767</v>
      </c>
      <c r="G119" s="22">
        <v>2777682</v>
      </c>
      <c r="H119" s="22">
        <v>167887</v>
      </c>
      <c r="I119" s="22">
        <v>3775336</v>
      </c>
    </row>
    <row r="120" spans="1:9" x14ac:dyDescent="0.25">
      <c r="A120" s="22" t="s">
        <v>120</v>
      </c>
      <c r="B120" s="22" t="s">
        <v>292</v>
      </c>
      <c r="C120" s="22" t="s">
        <v>357</v>
      </c>
      <c r="D120" s="22" t="s">
        <v>358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120</v>
      </c>
      <c r="B121" s="22" t="s">
        <v>292</v>
      </c>
      <c r="C121" s="22" t="s">
        <v>359</v>
      </c>
      <c r="D121" s="22" t="s">
        <v>360</v>
      </c>
      <c r="E121" s="22">
        <v>694257</v>
      </c>
      <c r="F121" s="22">
        <v>6007496</v>
      </c>
      <c r="G121" s="22">
        <v>534320</v>
      </c>
      <c r="H121" s="22">
        <v>0</v>
      </c>
      <c r="I121" s="22">
        <v>7236073</v>
      </c>
    </row>
    <row r="122" spans="1:9" x14ac:dyDescent="0.25">
      <c r="A122" s="22" t="s">
        <v>120</v>
      </c>
      <c r="B122" s="22" t="s">
        <v>292</v>
      </c>
      <c r="C122" s="22" t="s">
        <v>361</v>
      </c>
      <c r="D122" s="22" t="s">
        <v>362</v>
      </c>
      <c r="E122" s="22">
        <v>10496</v>
      </c>
      <c r="F122" s="22">
        <v>11035</v>
      </c>
      <c r="G122" s="22">
        <v>145656</v>
      </c>
      <c r="H122" s="22">
        <v>0</v>
      </c>
      <c r="I122" s="22">
        <v>167187</v>
      </c>
    </row>
    <row r="123" spans="1:9" x14ac:dyDescent="0.25">
      <c r="A123" s="22" t="s">
        <v>120</v>
      </c>
      <c r="B123" s="22" t="s">
        <v>292</v>
      </c>
      <c r="C123" s="22" t="s">
        <v>363</v>
      </c>
      <c r="D123" s="22" t="s">
        <v>364</v>
      </c>
      <c r="E123" s="22">
        <v>1433278</v>
      </c>
      <c r="F123" s="22">
        <v>2082964</v>
      </c>
      <c r="G123" s="22">
        <v>0</v>
      </c>
      <c r="H123" s="22">
        <v>234157</v>
      </c>
      <c r="I123" s="22">
        <v>3750399</v>
      </c>
    </row>
    <row r="124" spans="1:9" x14ac:dyDescent="0.25">
      <c r="A124" s="22" t="s">
        <v>120</v>
      </c>
      <c r="B124" s="22" t="s">
        <v>292</v>
      </c>
      <c r="C124" s="22" t="s">
        <v>365</v>
      </c>
      <c r="D124" s="22" t="s">
        <v>366</v>
      </c>
      <c r="E124" s="22">
        <v>485478</v>
      </c>
      <c r="F124" s="22">
        <v>37401</v>
      </c>
      <c r="G124" s="22">
        <v>0</v>
      </c>
      <c r="H124" s="22">
        <v>154155</v>
      </c>
      <c r="I124" s="22">
        <v>677034</v>
      </c>
    </row>
    <row r="125" spans="1:9" x14ac:dyDescent="0.25">
      <c r="A125" s="22" t="s">
        <v>120</v>
      </c>
      <c r="B125" s="22" t="s">
        <v>292</v>
      </c>
      <c r="C125" s="22" t="s">
        <v>367</v>
      </c>
      <c r="D125" s="22" t="s">
        <v>368</v>
      </c>
      <c r="E125" s="22">
        <v>2042884</v>
      </c>
      <c r="F125" s="22">
        <v>0</v>
      </c>
      <c r="G125" s="22">
        <v>0</v>
      </c>
      <c r="H125" s="22">
        <v>0</v>
      </c>
      <c r="I125" s="22">
        <v>2042884</v>
      </c>
    </row>
    <row r="126" spans="1:9" x14ac:dyDescent="0.25">
      <c r="A126" s="22" t="s">
        <v>120</v>
      </c>
      <c r="B126" s="22" t="s">
        <v>292</v>
      </c>
      <c r="C126" s="22" t="s">
        <v>369</v>
      </c>
      <c r="D126" s="22" t="s">
        <v>370</v>
      </c>
      <c r="E126" s="22">
        <v>1204115</v>
      </c>
      <c r="F126" s="22">
        <v>740937</v>
      </c>
      <c r="G126" s="22">
        <v>249063</v>
      </c>
      <c r="H126" s="22">
        <v>0</v>
      </c>
      <c r="I126" s="22">
        <v>2194115</v>
      </c>
    </row>
    <row r="127" spans="1:9" x14ac:dyDescent="0.25">
      <c r="A127" s="22" t="s">
        <v>120</v>
      </c>
      <c r="B127" s="22" t="s">
        <v>292</v>
      </c>
      <c r="C127" s="22" t="s">
        <v>371</v>
      </c>
      <c r="D127" s="22" t="s">
        <v>372</v>
      </c>
      <c r="E127" s="22">
        <v>148476</v>
      </c>
      <c r="F127" s="22">
        <v>0</v>
      </c>
      <c r="G127" s="22">
        <v>2556154</v>
      </c>
      <c r="H127" s="22">
        <v>0</v>
      </c>
      <c r="I127" s="22">
        <v>2704630</v>
      </c>
    </row>
    <row r="128" spans="1:9" x14ac:dyDescent="0.25">
      <c r="A128" s="22" t="s">
        <v>120</v>
      </c>
      <c r="B128" s="22" t="s">
        <v>292</v>
      </c>
      <c r="C128" s="22" t="s">
        <v>373</v>
      </c>
      <c r="D128" s="22" t="s">
        <v>374</v>
      </c>
      <c r="E128" s="22">
        <v>0</v>
      </c>
      <c r="F128" s="22">
        <v>26549</v>
      </c>
      <c r="G128" s="22">
        <v>0</v>
      </c>
      <c r="H128" s="22">
        <v>0</v>
      </c>
      <c r="I128" s="22">
        <v>26549</v>
      </c>
    </row>
    <row r="129" spans="1:9" x14ac:dyDescent="0.25">
      <c r="A129" s="22" t="s">
        <v>120</v>
      </c>
      <c r="B129" s="22" t="s">
        <v>292</v>
      </c>
      <c r="C129" s="22" t="s">
        <v>375</v>
      </c>
      <c r="D129" s="22" t="s">
        <v>376</v>
      </c>
      <c r="E129" s="22">
        <v>5112849</v>
      </c>
      <c r="F129" s="22">
        <v>0</v>
      </c>
      <c r="G129" s="22">
        <v>0</v>
      </c>
      <c r="H129" s="22">
        <v>0</v>
      </c>
      <c r="I129" s="22">
        <v>5112849</v>
      </c>
    </row>
    <row r="130" spans="1:9" x14ac:dyDescent="0.25">
      <c r="A130" s="22" t="s">
        <v>120</v>
      </c>
      <c r="B130" s="22" t="s">
        <v>292</v>
      </c>
      <c r="C130" s="22" t="s">
        <v>377</v>
      </c>
      <c r="D130" s="22" t="s">
        <v>378</v>
      </c>
      <c r="E130" s="22">
        <v>16633</v>
      </c>
      <c r="F130" s="22">
        <v>0</v>
      </c>
      <c r="G130" s="22">
        <v>0</v>
      </c>
      <c r="H130" s="22">
        <v>0</v>
      </c>
      <c r="I130" s="22">
        <v>16633</v>
      </c>
    </row>
    <row r="131" spans="1:9" x14ac:dyDescent="0.25">
      <c r="A131" s="22" t="s">
        <v>120</v>
      </c>
      <c r="B131" s="22" t="s">
        <v>292</v>
      </c>
      <c r="C131" s="22" t="s">
        <v>379</v>
      </c>
      <c r="D131" s="22" t="s">
        <v>380</v>
      </c>
      <c r="E131" s="22">
        <v>305592</v>
      </c>
      <c r="F131" s="22">
        <v>0</v>
      </c>
      <c r="G131" s="22">
        <v>0</v>
      </c>
      <c r="H131" s="22">
        <v>0</v>
      </c>
      <c r="I131" s="22">
        <v>305592</v>
      </c>
    </row>
    <row r="132" spans="1:9" x14ac:dyDescent="0.25">
      <c r="A132" s="22" t="s">
        <v>120</v>
      </c>
      <c r="B132" s="22" t="s">
        <v>292</v>
      </c>
      <c r="C132" s="22" t="s">
        <v>381</v>
      </c>
      <c r="D132" s="22" t="s">
        <v>382</v>
      </c>
      <c r="E132" s="22">
        <v>126394</v>
      </c>
      <c r="F132" s="22">
        <v>0</v>
      </c>
      <c r="G132" s="22">
        <v>644883</v>
      </c>
      <c r="H132" s="22">
        <v>0</v>
      </c>
      <c r="I132" s="22">
        <v>771277</v>
      </c>
    </row>
    <row r="133" spans="1:9" x14ac:dyDescent="0.25">
      <c r="A133" s="22" t="s">
        <v>120</v>
      </c>
      <c r="B133" s="22" t="s">
        <v>292</v>
      </c>
      <c r="C133" s="22" t="s">
        <v>383</v>
      </c>
      <c r="D133" s="22" t="s">
        <v>384</v>
      </c>
      <c r="E133" s="22">
        <v>4303732</v>
      </c>
      <c r="F133" s="22">
        <v>0</v>
      </c>
      <c r="G133" s="22">
        <v>2839684</v>
      </c>
      <c r="H133" s="22">
        <v>0</v>
      </c>
      <c r="I133" s="22">
        <v>7143416</v>
      </c>
    </row>
    <row r="134" spans="1:9" x14ac:dyDescent="0.25">
      <c r="A134" s="22" t="s">
        <v>120</v>
      </c>
      <c r="B134" s="22" t="s">
        <v>292</v>
      </c>
      <c r="C134" s="22" t="s">
        <v>385</v>
      </c>
      <c r="D134" s="22" t="s">
        <v>386</v>
      </c>
      <c r="E134" s="22">
        <v>5798251</v>
      </c>
      <c r="F134" s="22">
        <v>0</v>
      </c>
      <c r="G134" s="22">
        <v>0</v>
      </c>
      <c r="H134" s="22">
        <v>0</v>
      </c>
      <c r="I134" s="22">
        <v>5798251</v>
      </c>
    </row>
    <row r="135" spans="1:9" x14ac:dyDescent="0.25">
      <c r="A135" s="22" t="s">
        <v>120</v>
      </c>
      <c r="B135" s="22" t="s">
        <v>292</v>
      </c>
      <c r="C135" s="22" t="s">
        <v>387</v>
      </c>
      <c r="D135" s="22" t="s">
        <v>388</v>
      </c>
      <c r="E135" s="22">
        <v>571881</v>
      </c>
      <c r="F135" s="22">
        <v>0</v>
      </c>
      <c r="G135" s="22">
        <v>0</v>
      </c>
      <c r="H135" s="22">
        <v>0</v>
      </c>
      <c r="I135" s="22">
        <v>571881</v>
      </c>
    </row>
    <row r="136" spans="1:9" x14ac:dyDescent="0.25">
      <c r="A136" s="22" t="s">
        <v>120</v>
      </c>
      <c r="B136" s="22" t="s">
        <v>292</v>
      </c>
      <c r="C136" s="22" t="s">
        <v>389</v>
      </c>
      <c r="D136" s="22" t="s">
        <v>390</v>
      </c>
      <c r="E136" s="22">
        <v>18063475</v>
      </c>
      <c r="F136" s="22">
        <v>0</v>
      </c>
      <c r="G136" s="22">
        <v>0</v>
      </c>
      <c r="H136" s="22">
        <v>190621</v>
      </c>
      <c r="I136" s="22">
        <v>18254096</v>
      </c>
    </row>
    <row r="137" spans="1:9" x14ac:dyDescent="0.25">
      <c r="A137" s="22" t="s">
        <v>120</v>
      </c>
      <c r="B137" s="22" t="s">
        <v>292</v>
      </c>
      <c r="C137" s="22" t="s">
        <v>391</v>
      </c>
      <c r="D137" s="22" t="s">
        <v>392</v>
      </c>
      <c r="E137" s="22">
        <v>0</v>
      </c>
      <c r="F137" s="22">
        <v>0</v>
      </c>
      <c r="G137" s="22">
        <v>0</v>
      </c>
      <c r="H137" s="22">
        <v>400000</v>
      </c>
      <c r="I137" s="22">
        <v>400000</v>
      </c>
    </row>
    <row r="138" spans="1:9" x14ac:dyDescent="0.25">
      <c r="A138" s="22" t="s">
        <v>120</v>
      </c>
      <c r="B138" s="22" t="s">
        <v>292</v>
      </c>
      <c r="C138" s="22" t="s">
        <v>393</v>
      </c>
      <c r="D138" s="22" t="s">
        <v>394</v>
      </c>
      <c r="E138" s="22">
        <v>519983</v>
      </c>
      <c r="F138" s="22">
        <v>0</v>
      </c>
      <c r="G138" s="22">
        <v>0</v>
      </c>
      <c r="H138" s="22">
        <v>0</v>
      </c>
      <c r="I138" s="22">
        <v>519983</v>
      </c>
    </row>
    <row r="139" spans="1:9" x14ac:dyDescent="0.25">
      <c r="A139" s="22" t="s">
        <v>120</v>
      </c>
      <c r="B139" s="22" t="s">
        <v>292</v>
      </c>
      <c r="C139" s="22" t="s">
        <v>395</v>
      </c>
      <c r="D139" s="22" t="s">
        <v>396</v>
      </c>
      <c r="E139" s="22">
        <v>377655</v>
      </c>
      <c r="F139" s="22">
        <v>0</v>
      </c>
      <c r="G139" s="22">
        <v>0</v>
      </c>
      <c r="H139" s="22">
        <v>0</v>
      </c>
      <c r="I139" s="22">
        <v>377655</v>
      </c>
    </row>
    <row r="140" spans="1:9" x14ac:dyDescent="0.25">
      <c r="A140" s="22" t="s">
        <v>120</v>
      </c>
      <c r="B140" s="22" t="s">
        <v>292</v>
      </c>
      <c r="C140" s="22" t="s">
        <v>397</v>
      </c>
      <c r="D140" s="22" t="s">
        <v>398</v>
      </c>
      <c r="E140" s="22">
        <v>9383718</v>
      </c>
      <c r="F140" s="22">
        <v>14906</v>
      </c>
      <c r="G140" s="22">
        <v>2200468</v>
      </c>
      <c r="H140" s="22">
        <v>810971</v>
      </c>
      <c r="I140" s="22">
        <v>12410063</v>
      </c>
    </row>
    <row r="141" spans="1:9" x14ac:dyDescent="0.25">
      <c r="A141" s="22" t="s">
        <v>120</v>
      </c>
      <c r="B141" s="22" t="s">
        <v>292</v>
      </c>
      <c r="C141" s="22" t="s">
        <v>399</v>
      </c>
      <c r="D141" s="22" t="s">
        <v>400</v>
      </c>
      <c r="E141" s="22">
        <v>3168141</v>
      </c>
      <c r="F141" s="22">
        <v>0</v>
      </c>
      <c r="G141" s="22">
        <v>0</v>
      </c>
      <c r="H141" s="22">
        <v>0</v>
      </c>
      <c r="I141" s="22">
        <v>3168141</v>
      </c>
    </row>
    <row r="142" spans="1:9" x14ac:dyDescent="0.25">
      <c r="A142" s="22" t="s">
        <v>120</v>
      </c>
      <c r="B142" s="22" t="s">
        <v>292</v>
      </c>
      <c r="C142" s="22" t="s">
        <v>401</v>
      </c>
      <c r="D142" s="22" t="s">
        <v>402</v>
      </c>
      <c r="E142" s="22">
        <v>131781</v>
      </c>
      <c r="F142" s="22">
        <v>0</v>
      </c>
      <c r="G142" s="22">
        <v>0</v>
      </c>
      <c r="H142" s="22">
        <v>0</v>
      </c>
      <c r="I142" s="22">
        <v>131781</v>
      </c>
    </row>
    <row r="143" spans="1:9" x14ac:dyDescent="0.25">
      <c r="A143" s="22" t="s">
        <v>120</v>
      </c>
      <c r="B143" s="22" t="s">
        <v>292</v>
      </c>
      <c r="C143" s="22" t="s">
        <v>403</v>
      </c>
      <c r="D143" s="22" t="s">
        <v>404</v>
      </c>
      <c r="E143" s="22">
        <v>1845454</v>
      </c>
      <c r="F143" s="22">
        <v>0</v>
      </c>
      <c r="G143" s="22">
        <v>0</v>
      </c>
      <c r="H143" s="22">
        <v>0</v>
      </c>
      <c r="I143" s="22">
        <v>1845454</v>
      </c>
    </row>
    <row r="144" spans="1:9" x14ac:dyDescent="0.25">
      <c r="A144" s="22" t="s">
        <v>120</v>
      </c>
      <c r="B144" s="22" t="s">
        <v>292</v>
      </c>
      <c r="C144" s="22" t="s">
        <v>405</v>
      </c>
      <c r="D144" s="22" t="s">
        <v>406</v>
      </c>
      <c r="E144" s="22">
        <v>118107</v>
      </c>
      <c r="F144" s="22">
        <v>221771</v>
      </c>
      <c r="G144" s="22">
        <v>1987262</v>
      </c>
      <c r="H144" s="22">
        <v>421635</v>
      </c>
      <c r="I144" s="22">
        <v>2748775</v>
      </c>
    </row>
    <row r="145" spans="1:9" x14ac:dyDescent="0.25">
      <c r="A145" s="22" t="s">
        <v>120</v>
      </c>
      <c r="B145" s="22" t="s">
        <v>292</v>
      </c>
      <c r="C145" s="22" t="s">
        <v>407</v>
      </c>
      <c r="D145" s="22" t="s">
        <v>408</v>
      </c>
      <c r="E145" s="22">
        <v>1503723</v>
      </c>
      <c r="F145" s="22">
        <v>0</v>
      </c>
      <c r="G145" s="22">
        <v>0</v>
      </c>
      <c r="H145" s="22">
        <v>0</v>
      </c>
      <c r="I145" s="22">
        <v>1503723</v>
      </c>
    </row>
    <row r="146" spans="1:9" x14ac:dyDescent="0.25">
      <c r="A146" s="22" t="s">
        <v>120</v>
      </c>
      <c r="B146" s="22" t="s">
        <v>292</v>
      </c>
      <c r="C146" s="22" t="s">
        <v>409</v>
      </c>
      <c r="D146" s="22" t="s">
        <v>410</v>
      </c>
      <c r="E146" s="22">
        <v>192284</v>
      </c>
      <c r="F146" s="22">
        <v>400377</v>
      </c>
      <c r="G146" s="22">
        <v>129973</v>
      </c>
      <c r="H146" s="22">
        <v>0</v>
      </c>
      <c r="I146" s="22">
        <v>722634</v>
      </c>
    </row>
    <row r="147" spans="1:9" x14ac:dyDescent="0.25">
      <c r="A147" s="22" t="s">
        <v>120</v>
      </c>
      <c r="B147" s="22" t="s">
        <v>292</v>
      </c>
      <c r="C147" s="22" t="s">
        <v>411</v>
      </c>
      <c r="D147" s="22" t="s">
        <v>412</v>
      </c>
      <c r="E147" s="22">
        <v>47261</v>
      </c>
      <c r="F147" s="22">
        <v>0</v>
      </c>
      <c r="G147" s="22">
        <v>0</v>
      </c>
      <c r="H147" s="22">
        <v>332500</v>
      </c>
      <c r="I147" s="22">
        <v>379761</v>
      </c>
    </row>
    <row r="148" spans="1:9" x14ac:dyDescent="0.25">
      <c r="A148" s="22" t="s">
        <v>120</v>
      </c>
      <c r="B148" s="22" t="s">
        <v>292</v>
      </c>
      <c r="C148" s="22" t="s">
        <v>413</v>
      </c>
      <c r="D148" s="22" t="s">
        <v>414</v>
      </c>
      <c r="E148" s="22">
        <v>206600</v>
      </c>
      <c r="F148" s="22">
        <v>0</v>
      </c>
      <c r="G148" s="22">
        <v>233400</v>
      </c>
      <c r="H148" s="22">
        <v>0</v>
      </c>
      <c r="I148" s="22">
        <v>440000</v>
      </c>
    </row>
    <row r="149" spans="1:9" x14ac:dyDescent="0.25">
      <c r="A149" s="22" t="s">
        <v>120</v>
      </c>
      <c r="B149" s="22" t="s">
        <v>292</v>
      </c>
      <c r="C149" s="22" t="s">
        <v>415</v>
      </c>
      <c r="D149" s="22" t="s">
        <v>416</v>
      </c>
      <c r="E149" s="22">
        <v>996671</v>
      </c>
      <c r="F149" s="22">
        <v>0</v>
      </c>
      <c r="G149" s="22">
        <v>0</v>
      </c>
      <c r="H149" s="22">
        <v>0</v>
      </c>
      <c r="I149" s="22">
        <v>996671</v>
      </c>
    </row>
    <row r="150" spans="1:9" x14ac:dyDescent="0.25">
      <c r="A150" s="22" t="s">
        <v>120</v>
      </c>
      <c r="B150" s="22" t="s">
        <v>292</v>
      </c>
      <c r="C150" s="22" t="s">
        <v>417</v>
      </c>
      <c r="D150" s="22" t="s">
        <v>418</v>
      </c>
      <c r="E150" s="22">
        <v>1550805</v>
      </c>
      <c r="F150" s="22">
        <v>75550</v>
      </c>
      <c r="G150" s="22">
        <v>0</v>
      </c>
      <c r="H150" s="22">
        <v>0</v>
      </c>
      <c r="I150" s="22">
        <v>1626355</v>
      </c>
    </row>
    <row r="151" spans="1:9" x14ac:dyDescent="0.25">
      <c r="A151" s="22" t="s">
        <v>120</v>
      </c>
      <c r="B151" s="22" t="s">
        <v>292</v>
      </c>
      <c r="C151" s="22" t="s">
        <v>419</v>
      </c>
      <c r="D151" s="22" t="s">
        <v>420</v>
      </c>
      <c r="E151" s="22">
        <v>59380</v>
      </c>
      <c r="F151" s="22">
        <v>0</v>
      </c>
      <c r="G151" s="22">
        <v>382883</v>
      </c>
      <c r="H151" s="22">
        <v>2810591</v>
      </c>
      <c r="I151" s="22">
        <v>3252854</v>
      </c>
    </row>
    <row r="152" spans="1:9" x14ac:dyDescent="0.25">
      <c r="A152" s="22" t="s">
        <v>120</v>
      </c>
      <c r="B152" s="22" t="s">
        <v>292</v>
      </c>
      <c r="C152" s="22" t="s">
        <v>421</v>
      </c>
      <c r="D152" s="22" t="s">
        <v>422</v>
      </c>
      <c r="E152" s="22">
        <v>18889752</v>
      </c>
      <c r="F152" s="22">
        <v>0</v>
      </c>
      <c r="G152" s="22">
        <v>3385642</v>
      </c>
      <c r="H152" s="22">
        <v>5501459</v>
      </c>
      <c r="I152" s="22">
        <v>27776853</v>
      </c>
    </row>
    <row r="153" spans="1:9" x14ac:dyDescent="0.25">
      <c r="A153" s="22" t="s">
        <v>120</v>
      </c>
      <c r="B153" s="22" t="s">
        <v>292</v>
      </c>
      <c r="C153" s="22" t="s">
        <v>423</v>
      </c>
      <c r="D153" s="22" t="s">
        <v>424</v>
      </c>
      <c r="E153" s="22">
        <v>2516416</v>
      </c>
      <c r="F153" s="22">
        <v>0</v>
      </c>
      <c r="G153" s="22">
        <v>2724259</v>
      </c>
      <c r="H153" s="22">
        <v>0</v>
      </c>
      <c r="I153" s="22">
        <v>5240675</v>
      </c>
    </row>
    <row r="154" spans="1:9" x14ac:dyDescent="0.25">
      <c r="A154" s="22" t="s">
        <v>120</v>
      </c>
      <c r="B154" s="22" t="s">
        <v>292</v>
      </c>
      <c r="C154" s="22" t="s">
        <v>425</v>
      </c>
      <c r="D154" s="22" t="s">
        <v>426</v>
      </c>
      <c r="E154" s="22">
        <v>2206912</v>
      </c>
      <c r="F154" s="22">
        <v>0</v>
      </c>
      <c r="G154" s="22">
        <v>0</v>
      </c>
      <c r="H154" s="22">
        <v>0</v>
      </c>
      <c r="I154" s="22">
        <v>2206912</v>
      </c>
    </row>
    <row r="155" spans="1:9" x14ac:dyDescent="0.25">
      <c r="A155" s="22" t="s">
        <v>120</v>
      </c>
      <c r="B155" s="22" t="s">
        <v>292</v>
      </c>
      <c r="C155" s="22" t="s">
        <v>427</v>
      </c>
      <c r="D155" s="22" t="s">
        <v>428</v>
      </c>
      <c r="E155" s="22">
        <v>418171</v>
      </c>
      <c r="F155" s="22">
        <v>0</v>
      </c>
      <c r="G155" s="22">
        <v>0</v>
      </c>
      <c r="H155" s="22">
        <v>0</v>
      </c>
      <c r="I155" s="22">
        <v>418171</v>
      </c>
    </row>
    <row r="156" spans="1:9" x14ac:dyDescent="0.25">
      <c r="A156" s="22" t="s">
        <v>120</v>
      </c>
      <c r="B156" s="22" t="s">
        <v>292</v>
      </c>
      <c r="C156" s="22" t="s">
        <v>429</v>
      </c>
      <c r="D156" s="22" t="s">
        <v>430</v>
      </c>
      <c r="E156" s="22">
        <v>420010</v>
      </c>
      <c r="F156" s="22">
        <v>1432694</v>
      </c>
      <c r="G156" s="22">
        <v>701315</v>
      </c>
      <c r="H156" s="22">
        <v>0</v>
      </c>
      <c r="I156" s="22">
        <v>2554019</v>
      </c>
    </row>
    <row r="157" spans="1:9" x14ac:dyDescent="0.25">
      <c r="A157" s="22" t="s">
        <v>120</v>
      </c>
      <c r="B157" s="22" t="s">
        <v>292</v>
      </c>
      <c r="C157" s="22" t="s">
        <v>431</v>
      </c>
      <c r="D157" s="22" t="s">
        <v>432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120</v>
      </c>
      <c r="B158" s="22" t="s">
        <v>292</v>
      </c>
      <c r="C158" s="22" t="s">
        <v>433</v>
      </c>
      <c r="D158" s="22" t="s">
        <v>434</v>
      </c>
      <c r="E158" s="22">
        <v>1967938</v>
      </c>
      <c r="F158" s="22">
        <v>0</v>
      </c>
      <c r="G158" s="22">
        <v>0</v>
      </c>
      <c r="H158" s="22">
        <v>0</v>
      </c>
      <c r="I158" s="22">
        <v>1967938</v>
      </c>
    </row>
    <row r="159" spans="1:9" x14ac:dyDescent="0.25">
      <c r="A159" s="22" t="s">
        <v>120</v>
      </c>
      <c r="B159" s="22" t="s">
        <v>292</v>
      </c>
      <c r="C159" s="22" t="s">
        <v>435</v>
      </c>
      <c r="D159" s="22" t="s">
        <v>436</v>
      </c>
      <c r="E159" s="22">
        <v>2589389</v>
      </c>
      <c r="F159" s="22">
        <v>0</v>
      </c>
      <c r="G159" s="22">
        <v>1135253</v>
      </c>
      <c r="H159" s="22">
        <v>378418</v>
      </c>
      <c r="I159" s="22">
        <v>4103060</v>
      </c>
    </row>
    <row r="160" spans="1:9" x14ac:dyDescent="0.25">
      <c r="A160" s="22" t="s">
        <v>120</v>
      </c>
      <c r="B160" s="22" t="s">
        <v>292</v>
      </c>
      <c r="C160" s="22" t="s">
        <v>437</v>
      </c>
      <c r="D160" s="22" t="s">
        <v>438</v>
      </c>
      <c r="E160" s="22">
        <v>3154058</v>
      </c>
      <c r="F160" s="22">
        <v>1704894</v>
      </c>
      <c r="G160" s="22">
        <v>0</v>
      </c>
      <c r="H160" s="22">
        <v>0</v>
      </c>
      <c r="I160" s="22">
        <v>4858952</v>
      </c>
    </row>
    <row r="161" spans="1:9" x14ac:dyDescent="0.25">
      <c r="A161" s="22" t="s">
        <v>120</v>
      </c>
      <c r="B161" s="22" t="s">
        <v>292</v>
      </c>
      <c r="C161" s="22" t="s">
        <v>439</v>
      </c>
      <c r="D161" s="22" t="s">
        <v>440</v>
      </c>
      <c r="E161" s="22">
        <v>303796</v>
      </c>
      <c r="F161" s="22">
        <v>240433</v>
      </c>
      <c r="G161" s="22">
        <v>0</v>
      </c>
      <c r="H161" s="22">
        <v>2392380</v>
      </c>
      <c r="I161" s="22">
        <v>2936609</v>
      </c>
    </row>
    <row r="162" spans="1:9" x14ac:dyDescent="0.25">
      <c r="A162" s="22" t="s">
        <v>120</v>
      </c>
      <c r="B162" s="22" t="s">
        <v>292</v>
      </c>
      <c r="C162" s="22" t="s">
        <v>441</v>
      </c>
      <c r="D162" s="22" t="s">
        <v>442</v>
      </c>
      <c r="E162" s="22">
        <v>739775</v>
      </c>
      <c r="F162" s="22">
        <v>41691</v>
      </c>
      <c r="G162" s="22">
        <v>2496354</v>
      </c>
      <c r="H162" s="22">
        <v>0</v>
      </c>
      <c r="I162" s="22">
        <v>3277820</v>
      </c>
    </row>
    <row r="163" spans="1:9" x14ac:dyDescent="0.25">
      <c r="A163" s="22" t="s">
        <v>120</v>
      </c>
      <c r="B163" s="22" t="s">
        <v>292</v>
      </c>
      <c r="C163" s="22" t="s">
        <v>443</v>
      </c>
      <c r="D163" s="22" t="s">
        <v>444</v>
      </c>
      <c r="E163" s="22">
        <v>0</v>
      </c>
      <c r="F163" s="22">
        <v>0</v>
      </c>
      <c r="G163" s="22">
        <v>1924158</v>
      </c>
      <c r="H163" s="22">
        <v>93681</v>
      </c>
      <c r="I163" s="22">
        <v>2017839</v>
      </c>
    </row>
    <row r="164" spans="1:9" x14ac:dyDescent="0.25">
      <c r="A164" s="22" t="s">
        <v>120</v>
      </c>
      <c r="B164" s="22" t="s">
        <v>292</v>
      </c>
      <c r="C164" s="22" t="s">
        <v>445</v>
      </c>
      <c r="D164" s="22" t="s">
        <v>446</v>
      </c>
      <c r="E164" s="22">
        <v>2047096</v>
      </c>
      <c r="F164" s="22">
        <v>3254854</v>
      </c>
      <c r="G164" s="22">
        <v>441329</v>
      </c>
      <c r="H164" s="22">
        <v>157099</v>
      </c>
      <c r="I164" s="22">
        <v>5900378</v>
      </c>
    </row>
    <row r="165" spans="1:9" x14ac:dyDescent="0.25">
      <c r="A165" s="22" t="s">
        <v>120</v>
      </c>
      <c r="B165" s="22" t="s">
        <v>292</v>
      </c>
      <c r="C165" s="22" t="s">
        <v>447</v>
      </c>
      <c r="D165" s="22" t="s">
        <v>448</v>
      </c>
      <c r="E165" s="22">
        <v>4157159</v>
      </c>
      <c r="F165" s="22">
        <v>0</v>
      </c>
      <c r="G165" s="22">
        <v>0</v>
      </c>
      <c r="H165" s="22">
        <v>152582</v>
      </c>
      <c r="I165" s="22">
        <v>4309741</v>
      </c>
    </row>
    <row r="166" spans="1:9" x14ac:dyDescent="0.25">
      <c r="A166" s="22" t="s">
        <v>120</v>
      </c>
      <c r="B166" s="22" t="s">
        <v>292</v>
      </c>
      <c r="C166" s="22" t="s">
        <v>449</v>
      </c>
      <c r="D166" s="22" t="s">
        <v>450</v>
      </c>
      <c r="E166" s="22">
        <v>21508</v>
      </c>
      <c r="F166" s="22">
        <v>1218187</v>
      </c>
      <c r="G166" s="22">
        <v>1387672</v>
      </c>
      <c r="H166" s="22">
        <v>0</v>
      </c>
      <c r="I166" s="22">
        <v>2627367</v>
      </c>
    </row>
    <row r="167" spans="1:9" x14ac:dyDescent="0.25">
      <c r="A167" s="22" t="s">
        <v>120</v>
      </c>
      <c r="B167" s="22" t="s">
        <v>292</v>
      </c>
      <c r="C167" s="22" t="s">
        <v>451</v>
      </c>
      <c r="D167" s="22" t="s">
        <v>452</v>
      </c>
      <c r="E167" s="22">
        <v>1722393</v>
      </c>
      <c r="F167" s="22">
        <v>4714572</v>
      </c>
      <c r="G167" s="22">
        <v>0</v>
      </c>
      <c r="H167" s="22">
        <v>0</v>
      </c>
      <c r="I167" s="22">
        <v>6436965</v>
      </c>
    </row>
    <row r="168" spans="1:9" x14ac:dyDescent="0.25">
      <c r="A168" s="22" t="s">
        <v>120</v>
      </c>
      <c r="B168" s="22" t="s">
        <v>292</v>
      </c>
      <c r="C168" s="22" t="s">
        <v>453</v>
      </c>
      <c r="D168" s="22" t="s">
        <v>454</v>
      </c>
      <c r="E168" s="22">
        <v>90334</v>
      </c>
      <c r="F168" s="22">
        <v>0</v>
      </c>
      <c r="G168" s="22">
        <v>0</v>
      </c>
      <c r="H168" s="22">
        <v>0</v>
      </c>
      <c r="I168" s="22">
        <v>90334</v>
      </c>
    </row>
    <row r="169" spans="1:9" x14ac:dyDescent="0.25">
      <c r="A169" s="22" t="s">
        <v>120</v>
      </c>
      <c r="B169" s="22" t="s">
        <v>292</v>
      </c>
      <c r="C169" s="22" t="s">
        <v>455</v>
      </c>
      <c r="D169" s="22" t="s">
        <v>456</v>
      </c>
      <c r="E169" s="22">
        <v>2322416</v>
      </c>
      <c r="F169" s="22">
        <v>0</v>
      </c>
      <c r="G169" s="22">
        <v>0</v>
      </c>
      <c r="H169" s="22">
        <v>0</v>
      </c>
      <c r="I169" s="22">
        <v>2322416</v>
      </c>
    </row>
    <row r="170" spans="1:9" x14ac:dyDescent="0.25">
      <c r="A170" s="22" t="s">
        <v>120</v>
      </c>
      <c r="B170" s="22" t="s">
        <v>292</v>
      </c>
      <c r="C170" s="22" t="s">
        <v>457</v>
      </c>
      <c r="D170" s="22" t="s">
        <v>458</v>
      </c>
      <c r="E170" s="22">
        <v>29460459</v>
      </c>
      <c r="F170" s="22">
        <v>0</v>
      </c>
      <c r="G170" s="22">
        <v>190815</v>
      </c>
      <c r="H170" s="22">
        <v>0</v>
      </c>
      <c r="I170" s="22">
        <v>29651274</v>
      </c>
    </row>
    <row r="171" spans="1:9" x14ac:dyDescent="0.25">
      <c r="A171" s="22" t="s">
        <v>120</v>
      </c>
      <c r="B171" s="22" t="s">
        <v>292</v>
      </c>
      <c r="C171" s="22" t="s">
        <v>459</v>
      </c>
      <c r="D171" s="22" t="s">
        <v>460</v>
      </c>
      <c r="E171" s="22">
        <v>276636</v>
      </c>
      <c r="F171" s="22">
        <v>0</v>
      </c>
      <c r="G171" s="22">
        <v>0</v>
      </c>
      <c r="H171" s="22">
        <v>560000</v>
      </c>
      <c r="I171" s="22">
        <v>836636</v>
      </c>
    </row>
    <row r="172" spans="1:9" x14ac:dyDescent="0.25">
      <c r="A172" s="22" t="s">
        <v>120</v>
      </c>
      <c r="B172" s="22" t="s">
        <v>292</v>
      </c>
      <c r="C172" s="22" t="s">
        <v>461</v>
      </c>
      <c r="D172" s="22" t="s">
        <v>462</v>
      </c>
      <c r="E172" s="22">
        <v>809179</v>
      </c>
      <c r="F172" s="22">
        <v>428240</v>
      </c>
      <c r="G172" s="22">
        <v>7413</v>
      </c>
      <c r="H172" s="22">
        <v>0</v>
      </c>
      <c r="I172" s="22">
        <v>1244832</v>
      </c>
    </row>
    <row r="173" spans="1:9" x14ac:dyDescent="0.25">
      <c r="A173" s="22" t="s">
        <v>120</v>
      </c>
      <c r="B173" s="22" t="s">
        <v>292</v>
      </c>
      <c r="C173" s="22" t="s">
        <v>463</v>
      </c>
      <c r="D173" s="22" t="s">
        <v>464</v>
      </c>
      <c r="E173" s="22">
        <v>3000000</v>
      </c>
      <c r="F173" s="22">
        <v>0</v>
      </c>
      <c r="G173" s="22">
        <v>57402</v>
      </c>
      <c r="H173" s="22">
        <v>908935</v>
      </c>
      <c r="I173" s="22">
        <v>3966337</v>
      </c>
    </row>
    <row r="174" spans="1:9" x14ac:dyDescent="0.25">
      <c r="A174" s="22" t="s">
        <v>120</v>
      </c>
      <c r="B174" s="22" t="s">
        <v>292</v>
      </c>
      <c r="C174" s="22" t="s">
        <v>465</v>
      </c>
      <c r="D174" s="22" t="s">
        <v>466</v>
      </c>
      <c r="E174" s="22">
        <v>1341125</v>
      </c>
      <c r="F174" s="22">
        <v>0</v>
      </c>
      <c r="G174" s="22">
        <v>0</v>
      </c>
      <c r="H174" s="22">
        <v>0</v>
      </c>
      <c r="I174" s="22">
        <v>1341125</v>
      </c>
    </row>
    <row r="175" spans="1:9" x14ac:dyDescent="0.25">
      <c r="A175" s="22" t="s">
        <v>120</v>
      </c>
      <c r="B175" s="22" t="s">
        <v>292</v>
      </c>
      <c r="C175" s="22" t="s">
        <v>467</v>
      </c>
      <c r="D175" s="22" t="s">
        <v>468</v>
      </c>
      <c r="E175" s="22">
        <v>1589753</v>
      </c>
      <c r="F175" s="22">
        <v>588103</v>
      </c>
      <c r="G175" s="22">
        <v>957075</v>
      </c>
      <c r="H175" s="22">
        <v>0</v>
      </c>
      <c r="I175" s="22">
        <v>3134931</v>
      </c>
    </row>
    <row r="176" spans="1:9" x14ac:dyDescent="0.25">
      <c r="A176" s="22" t="s">
        <v>120</v>
      </c>
      <c r="B176" s="22" t="s">
        <v>292</v>
      </c>
      <c r="C176" s="22" t="s">
        <v>469</v>
      </c>
      <c r="D176" s="22" t="s">
        <v>470</v>
      </c>
      <c r="E176" s="22">
        <v>6234822</v>
      </c>
      <c r="F176" s="22">
        <v>88159</v>
      </c>
      <c r="G176" s="22">
        <v>0</v>
      </c>
      <c r="H176" s="22">
        <v>0</v>
      </c>
      <c r="I176" s="22">
        <v>6322981</v>
      </c>
    </row>
    <row r="177" spans="1:9" x14ac:dyDescent="0.25">
      <c r="A177" s="22" t="s">
        <v>120</v>
      </c>
      <c r="B177" s="22" t="s">
        <v>292</v>
      </c>
      <c r="C177" s="22" t="s">
        <v>471</v>
      </c>
      <c r="D177" s="22" t="s">
        <v>472</v>
      </c>
      <c r="E177" s="22">
        <v>9346323</v>
      </c>
      <c r="F177" s="22">
        <v>0</v>
      </c>
      <c r="G177" s="22">
        <v>0</v>
      </c>
      <c r="H177" s="22">
        <v>0</v>
      </c>
      <c r="I177" s="22">
        <v>9346323</v>
      </c>
    </row>
    <row r="178" spans="1:9" x14ac:dyDescent="0.25">
      <c r="A178" s="22" t="s">
        <v>120</v>
      </c>
      <c r="B178" s="22" t="s">
        <v>292</v>
      </c>
      <c r="C178" s="22" t="s">
        <v>473</v>
      </c>
      <c r="D178" s="22" t="s">
        <v>474</v>
      </c>
      <c r="E178" s="22">
        <v>1084899</v>
      </c>
      <c r="F178" s="22">
        <v>1944715</v>
      </c>
      <c r="G178" s="22">
        <v>249903</v>
      </c>
      <c r="H178" s="22">
        <v>0</v>
      </c>
      <c r="I178" s="22">
        <v>3279517</v>
      </c>
    </row>
    <row r="179" spans="1:9" x14ac:dyDescent="0.25">
      <c r="A179" s="22" t="s">
        <v>120</v>
      </c>
      <c r="B179" s="22" t="s">
        <v>292</v>
      </c>
      <c r="C179" s="22" t="s">
        <v>475</v>
      </c>
      <c r="D179" s="22" t="s">
        <v>476</v>
      </c>
      <c r="E179" s="22">
        <v>737081</v>
      </c>
      <c r="F179" s="22">
        <v>0</v>
      </c>
      <c r="G179" s="22">
        <v>0</v>
      </c>
      <c r="H179" s="22">
        <v>0</v>
      </c>
      <c r="I179" s="22">
        <v>737081</v>
      </c>
    </row>
    <row r="180" spans="1:9" x14ac:dyDescent="0.25">
      <c r="A180" s="22" t="s">
        <v>120</v>
      </c>
      <c r="B180" s="22" t="s">
        <v>292</v>
      </c>
      <c r="C180" s="22" t="s">
        <v>477</v>
      </c>
      <c r="D180" s="22" t="s">
        <v>478</v>
      </c>
      <c r="E180" s="22">
        <v>9456090</v>
      </c>
      <c r="F180" s="22">
        <v>0</v>
      </c>
      <c r="G180" s="22">
        <v>0</v>
      </c>
      <c r="H180" s="22">
        <v>0</v>
      </c>
      <c r="I180" s="22">
        <v>9456090</v>
      </c>
    </row>
    <row r="181" spans="1:9" x14ac:dyDescent="0.25">
      <c r="A181" s="22" t="s">
        <v>120</v>
      </c>
      <c r="B181" s="22" t="s">
        <v>292</v>
      </c>
      <c r="C181" s="22" t="s">
        <v>479</v>
      </c>
      <c r="D181" s="22" t="s">
        <v>480</v>
      </c>
      <c r="E181" s="22">
        <v>1438675</v>
      </c>
      <c r="F181" s="22">
        <v>0</v>
      </c>
      <c r="G181" s="22">
        <v>8763311</v>
      </c>
      <c r="H181" s="22">
        <v>398629</v>
      </c>
      <c r="I181" s="22">
        <v>10600615</v>
      </c>
    </row>
    <row r="182" spans="1:9" x14ac:dyDescent="0.25">
      <c r="A182" s="22" t="s">
        <v>120</v>
      </c>
      <c r="B182" s="22" t="s">
        <v>292</v>
      </c>
      <c r="C182" s="22" t="s">
        <v>481</v>
      </c>
      <c r="D182" s="22" t="s">
        <v>482</v>
      </c>
      <c r="E182" s="22">
        <v>3773128</v>
      </c>
      <c r="F182" s="22">
        <v>0</v>
      </c>
      <c r="G182" s="22">
        <v>439221</v>
      </c>
      <c r="H182" s="22">
        <v>789951</v>
      </c>
      <c r="I182" s="22">
        <v>5002300</v>
      </c>
    </row>
    <row r="183" spans="1:9" x14ac:dyDescent="0.25">
      <c r="A183" s="22" t="s">
        <v>120</v>
      </c>
      <c r="B183" s="22" t="s">
        <v>292</v>
      </c>
      <c r="C183" s="22" t="s">
        <v>483</v>
      </c>
      <c r="D183" s="22" t="s">
        <v>484</v>
      </c>
      <c r="E183" s="22">
        <v>973991</v>
      </c>
      <c r="F183" s="22">
        <v>191517</v>
      </c>
      <c r="G183" s="22">
        <v>0</v>
      </c>
      <c r="H183" s="22">
        <v>0</v>
      </c>
      <c r="I183" s="22">
        <v>1165508</v>
      </c>
    </row>
    <row r="184" spans="1:9" x14ac:dyDescent="0.25">
      <c r="A184" s="22" t="s">
        <v>120</v>
      </c>
      <c r="B184" s="22" t="s">
        <v>292</v>
      </c>
      <c r="C184" s="22" t="s">
        <v>485</v>
      </c>
      <c r="D184" s="22" t="s">
        <v>486</v>
      </c>
      <c r="E184" s="22">
        <v>1385217</v>
      </c>
      <c r="F184" s="22">
        <v>0</v>
      </c>
      <c r="G184" s="22">
        <v>0</v>
      </c>
      <c r="H184" s="22">
        <v>0</v>
      </c>
      <c r="I184" s="22">
        <v>1385217</v>
      </c>
    </row>
    <row r="185" spans="1:9" x14ac:dyDescent="0.25">
      <c r="A185" s="22" t="s">
        <v>120</v>
      </c>
      <c r="B185" s="22" t="s">
        <v>292</v>
      </c>
      <c r="C185" s="22" t="s">
        <v>487</v>
      </c>
      <c r="D185" s="22" t="s">
        <v>488</v>
      </c>
      <c r="E185" s="22">
        <v>471684</v>
      </c>
      <c r="F185" s="22">
        <v>0</v>
      </c>
      <c r="G185" s="22">
        <v>0</v>
      </c>
      <c r="H185" s="22">
        <v>0</v>
      </c>
      <c r="I185" s="22">
        <v>471684</v>
      </c>
    </row>
    <row r="186" spans="1:9" x14ac:dyDescent="0.25">
      <c r="A186" s="22" t="s">
        <v>120</v>
      </c>
      <c r="B186" s="22" t="s">
        <v>292</v>
      </c>
      <c r="C186" s="22" t="s">
        <v>489</v>
      </c>
      <c r="D186" s="22" t="s">
        <v>490</v>
      </c>
      <c r="E186" s="22">
        <v>793041</v>
      </c>
      <c r="F186" s="22">
        <v>0</v>
      </c>
      <c r="G186" s="22">
        <v>0</v>
      </c>
      <c r="H186" s="22">
        <v>0</v>
      </c>
      <c r="I186" s="22">
        <v>793041</v>
      </c>
    </row>
    <row r="187" spans="1:9" x14ac:dyDescent="0.25">
      <c r="A187" s="22" t="s">
        <v>120</v>
      </c>
      <c r="B187" s="22" t="s">
        <v>292</v>
      </c>
      <c r="C187" s="22" t="s">
        <v>491</v>
      </c>
      <c r="D187" s="22" t="s">
        <v>492</v>
      </c>
      <c r="E187" s="22">
        <v>3082647</v>
      </c>
      <c r="F187" s="22">
        <v>413784</v>
      </c>
      <c r="G187" s="22">
        <v>2503488</v>
      </c>
      <c r="H187" s="22">
        <v>0</v>
      </c>
      <c r="I187" s="22">
        <v>5999919</v>
      </c>
    </row>
    <row r="188" spans="1:9" x14ac:dyDescent="0.25">
      <c r="A188" s="22" t="s">
        <v>120</v>
      </c>
      <c r="B188" s="22" t="s">
        <v>292</v>
      </c>
      <c r="C188" s="22" t="s">
        <v>493</v>
      </c>
      <c r="D188" s="22" t="s">
        <v>494</v>
      </c>
      <c r="E188" s="22">
        <v>22610</v>
      </c>
      <c r="F188" s="22">
        <v>0</v>
      </c>
      <c r="G188" s="22">
        <v>0</v>
      </c>
      <c r="H188" s="22">
        <v>0</v>
      </c>
      <c r="I188" s="22">
        <v>22610</v>
      </c>
    </row>
    <row r="189" spans="1:9" x14ac:dyDescent="0.25">
      <c r="A189" s="22" t="s">
        <v>120</v>
      </c>
      <c r="B189" s="22" t="s">
        <v>292</v>
      </c>
      <c r="C189" s="22" t="s">
        <v>495</v>
      </c>
      <c r="D189" s="22" t="s">
        <v>496</v>
      </c>
      <c r="E189" s="22">
        <v>2802799</v>
      </c>
      <c r="F189" s="22">
        <v>0</v>
      </c>
      <c r="G189" s="22">
        <v>0</v>
      </c>
      <c r="H189" s="22">
        <v>1109508</v>
      </c>
      <c r="I189" s="22">
        <v>3912307</v>
      </c>
    </row>
    <row r="190" spans="1:9" x14ac:dyDescent="0.25">
      <c r="A190" s="22" t="s">
        <v>120</v>
      </c>
      <c r="B190" s="22" t="s">
        <v>292</v>
      </c>
      <c r="C190" s="22" t="s">
        <v>497</v>
      </c>
      <c r="D190" s="22" t="s">
        <v>498</v>
      </c>
      <c r="E190" s="22">
        <v>2858797</v>
      </c>
      <c r="F190" s="22">
        <v>539269</v>
      </c>
      <c r="G190" s="22">
        <v>0</v>
      </c>
      <c r="H190" s="22">
        <v>0</v>
      </c>
      <c r="I190" s="22">
        <v>3398066</v>
      </c>
    </row>
    <row r="191" spans="1:9" x14ac:dyDescent="0.25">
      <c r="A191" s="22" t="s">
        <v>120</v>
      </c>
      <c r="B191" s="22" t="s">
        <v>292</v>
      </c>
      <c r="C191" s="22" t="s">
        <v>499</v>
      </c>
      <c r="D191" s="22" t="s">
        <v>500</v>
      </c>
      <c r="E191" s="22">
        <v>1552826</v>
      </c>
      <c r="F191" s="22">
        <v>0</v>
      </c>
      <c r="G191" s="22">
        <v>0</v>
      </c>
      <c r="H191" s="22">
        <v>0</v>
      </c>
      <c r="I191" s="22">
        <v>1552826</v>
      </c>
    </row>
    <row r="192" spans="1:9" x14ac:dyDescent="0.25">
      <c r="A192" s="22" t="s">
        <v>120</v>
      </c>
      <c r="B192" s="22" t="s">
        <v>292</v>
      </c>
      <c r="C192" s="22" t="s">
        <v>501</v>
      </c>
      <c r="D192" s="22" t="s">
        <v>502</v>
      </c>
      <c r="E192" s="22">
        <v>3651230</v>
      </c>
      <c r="F192" s="22">
        <v>0</v>
      </c>
      <c r="G192" s="22">
        <v>319137</v>
      </c>
      <c r="H192" s="22">
        <v>0</v>
      </c>
      <c r="I192" s="22">
        <v>3970367</v>
      </c>
    </row>
    <row r="193" spans="1:9" x14ac:dyDescent="0.25">
      <c r="A193" s="22" t="s">
        <v>120</v>
      </c>
      <c r="B193" s="22" t="s">
        <v>292</v>
      </c>
      <c r="C193" s="22" t="s">
        <v>503</v>
      </c>
      <c r="D193" s="22" t="s">
        <v>504</v>
      </c>
      <c r="E193" s="22">
        <v>888721</v>
      </c>
      <c r="F193" s="22">
        <v>0</v>
      </c>
      <c r="G193" s="22">
        <v>0</v>
      </c>
      <c r="H193" s="22">
        <v>0</v>
      </c>
      <c r="I193" s="22">
        <v>888721</v>
      </c>
    </row>
    <row r="194" spans="1:9" x14ac:dyDescent="0.25">
      <c r="A194" s="22" t="s">
        <v>120</v>
      </c>
      <c r="B194" s="22" t="s">
        <v>292</v>
      </c>
      <c r="C194" s="22" t="s">
        <v>505</v>
      </c>
      <c r="D194" s="22" t="s">
        <v>506</v>
      </c>
      <c r="E194" s="22">
        <v>132734</v>
      </c>
      <c r="F194" s="22">
        <v>0</v>
      </c>
      <c r="G194" s="22">
        <v>0</v>
      </c>
      <c r="H194" s="22">
        <v>0</v>
      </c>
      <c r="I194" s="22">
        <v>132734</v>
      </c>
    </row>
    <row r="195" spans="1:9" x14ac:dyDescent="0.25">
      <c r="A195" s="22" t="s">
        <v>120</v>
      </c>
      <c r="B195" s="22" t="s">
        <v>292</v>
      </c>
      <c r="C195" s="22" t="s">
        <v>507</v>
      </c>
      <c r="D195" s="22" t="s">
        <v>508</v>
      </c>
      <c r="E195" s="22">
        <v>2818939</v>
      </c>
      <c r="F195" s="22">
        <v>0</v>
      </c>
      <c r="G195" s="22">
        <v>0</v>
      </c>
      <c r="H195" s="22">
        <v>0</v>
      </c>
      <c r="I195" s="22">
        <v>2818939</v>
      </c>
    </row>
    <row r="196" spans="1:9" x14ac:dyDescent="0.25">
      <c r="A196" s="22" t="s">
        <v>120</v>
      </c>
      <c r="B196" s="22" t="s">
        <v>292</v>
      </c>
      <c r="C196" s="22" t="s">
        <v>509</v>
      </c>
      <c r="D196" s="22" t="s">
        <v>510</v>
      </c>
      <c r="E196" s="22">
        <v>8049971</v>
      </c>
      <c r="F196" s="22">
        <v>1088783</v>
      </c>
      <c r="G196" s="22">
        <v>1020965</v>
      </c>
      <c r="H196" s="22">
        <v>0</v>
      </c>
      <c r="I196" s="22">
        <v>10159719</v>
      </c>
    </row>
    <row r="197" spans="1:9" x14ac:dyDescent="0.25">
      <c r="A197" s="22" t="s">
        <v>120</v>
      </c>
      <c r="B197" s="22" t="s">
        <v>511</v>
      </c>
      <c r="C197" s="22" t="s">
        <v>512</v>
      </c>
      <c r="D197" s="22" t="s">
        <v>513</v>
      </c>
      <c r="E197" s="22">
        <v>467073</v>
      </c>
      <c r="F197" s="22">
        <v>0</v>
      </c>
      <c r="G197" s="22">
        <v>0</v>
      </c>
      <c r="H197" s="22">
        <v>0</v>
      </c>
      <c r="I197" s="22">
        <v>467073</v>
      </c>
    </row>
    <row r="198" spans="1:9" x14ac:dyDescent="0.25">
      <c r="A198" s="22" t="s">
        <v>120</v>
      </c>
      <c r="B198" s="22" t="s">
        <v>511</v>
      </c>
      <c r="C198" s="22" t="s">
        <v>514</v>
      </c>
      <c r="D198" s="22" t="s">
        <v>515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120</v>
      </c>
      <c r="B199" s="22" t="s">
        <v>511</v>
      </c>
      <c r="C199" s="22" t="s">
        <v>516</v>
      </c>
      <c r="D199" s="22" t="s">
        <v>517</v>
      </c>
      <c r="E199" s="22">
        <v>289257</v>
      </c>
      <c r="F199" s="22">
        <v>0</v>
      </c>
      <c r="G199" s="22">
        <v>0</v>
      </c>
      <c r="H199" s="22">
        <v>0</v>
      </c>
      <c r="I199" s="22">
        <v>289257</v>
      </c>
    </row>
    <row r="200" spans="1:9" x14ac:dyDescent="0.25">
      <c r="A200" s="22" t="s">
        <v>120</v>
      </c>
      <c r="B200" s="22" t="s">
        <v>511</v>
      </c>
      <c r="C200" s="22" t="s">
        <v>518</v>
      </c>
      <c r="D200" s="22" t="s">
        <v>519</v>
      </c>
      <c r="E200" s="22">
        <v>73573</v>
      </c>
      <c r="F200" s="22">
        <v>0</v>
      </c>
      <c r="G200" s="22">
        <v>0</v>
      </c>
      <c r="H200" s="22">
        <v>0</v>
      </c>
      <c r="I200" s="22">
        <v>73573</v>
      </c>
    </row>
    <row r="201" spans="1:9" x14ac:dyDescent="0.25">
      <c r="A201" s="22" t="s">
        <v>120</v>
      </c>
      <c r="B201" s="22" t="s">
        <v>511</v>
      </c>
      <c r="C201" s="22" t="s">
        <v>520</v>
      </c>
      <c r="D201" s="22" t="s">
        <v>521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120</v>
      </c>
      <c r="B202" s="22" t="s">
        <v>511</v>
      </c>
      <c r="C202" s="22" t="s">
        <v>522</v>
      </c>
      <c r="D202" s="22" t="s">
        <v>523</v>
      </c>
      <c r="E202" s="22">
        <v>0</v>
      </c>
      <c r="F202" s="22">
        <v>0</v>
      </c>
      <c r="G202" s="22">
        <v>177151</v>
      </c>
      <c r="H202" s="22">
        <v>0</v>
      </c>
      <c r="I202" s="22">
        <v>177151</v>
      </c>
    </row>
    <row r="203" spans="1:9" x14ac:dyDescent="0.25">
      <c r="A203" s="22" t="s">
        <v>120</v>
      </c>
      <c r="B203" s="22" t="s">
        <v>511</v>
      </c>
      <c r="C203" s="22" t="s">
        <v>524</v>
      </c>
      <c r="D203" s="22" t="s">
        <v>525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120</v>
      </c>
      <c r="B204" s="22" t="s">
        <v>511</v>
      </c>
      <c r="C204" s="22" t="s">
        <v>526</v>
      </c>
      <c r="D204" s="22" t="s">
        <v>527</v>
      </c>
      <c r="E204" s="22">
        <v>543669</v>
      </c>
      <c r="F204" s="22">
        <v>0</v>
      </c>
      <c r="G204" s="22">
        <v>0</v>
      </c>
      <c r="H204" s="22">
        <v>0</v>
      </c>
      <c r="I204" s="22">
        <v>543669</v>
      </c>
    </row>
    <row r="205" spans="1:9" x14ac:dyDescent="0.25">
      <c r="A205" s="22" t="s">
        <v>120</v>
      </c>
      <c r="B205" s="22" t="s">
        <v>511</v>
      </c>
      <c r="C205" s="22" t="s">
        <v>528</v>
      </c>
      <c r="D205" s="22" t="s">
        <v>529</v>
      </c>
      <c r="E205" s="22">
        <v>187326</v>
      </c>
      <c r="F205" s="22">
        <v>0</v>
      </c>
      <c r="G205" s="22">
        <v>0</v>
      </c>
      <c r="H205" s="22">
        <v>0</v>
      </c>
      <c r="I205" s="22">
        <v>187326</v>
      </c>
    </row>
    <row r="206" spans="1:9" x14ac:dyDescent="0.25">
      <c r="A206" s="22" t="s">
        <v>120</v>
      </c>
      <c r="B206" s="22" t="s">
        <v>511</v>
      </c>
      <c r="C206" s="22" t="s">
        <v>530</v>
      </c>
      <c r="D206" s="22" t="s">
        <v>531</v>
      </c>
      <c r="E206" s="22">
        <v>57783</v>
      </c>
      <c r="F206" s="22">
        <v>0</v>
      </c>
      <c r="G206" s="22">
        <v>0</v>
      </c>
      <c r="H206" s="22">
        <v>0</v>
      </c>
      <c r="I206" s="22">
        <v>57783</v>
      </c>
    </row>
    <row r="207" spans="1:9" x14ac:dyDescent="0.25">
      <c r="A207" s="22" t="s">
        <v>120</v>
      </c>
      <c r="B207" s="22" t="s">
        <v>511</v>
      </c>
      <c r="C207" s="22" t="s">
        <v>532</v>
      </c>
      <c r="D207" s="22" t="s">
        <v>533</v>
      </c>
      <c r="E207" s="22">
        <v>307915</v>
      </c>
      <c r="F207" s="22">
        <v>0</v>
      </c>
      <c r="G207" s="22">
        <v>0</v>
      </c>
      <c r="H207" s="22">
        <v>0</v>
      </c>
      <c r="I207" s="22">
        <v>307915</v>
      </c>
    </row>
    <row r="208" spans="1:9" x14ac:dyDescent="0.25">
      <c r="A208" s="22" t="s">
        <v>120</v>
      </c>
      <c r="B208" s="22" t="s">
        <v>511</v>
      </c>
      <c r="C208" s="22" t="s">
        <v>534</v>
      </c>
      <c r="D208" s="22" t="s">
        <v>535</v>
      </c>
      <c r="E208" s="22">
        <v>11661</v>
      </c>
      <c r="F208" s="22">
        <v>0</v>
      </c>
      <c r="G208" s="22">
        <v>0</v>
      </c>
      <c r="H208" s="22">
        <v>0</v>
      </c>
      <c r="I208" s="22">
        <v>11661</v>
      </c>
    </row>
    <row r="209" spans="1:9" x14ac:dyDescent="0.25">
      <c r="A209" s="22" t="s">
        <v>120</v>
      </c>
      <c r="B209" s="22" t="s">
        <v>511</v>
      </c>
      <c r="C209" s="22" t="s">
        <v>536</v>
      </c>
      <c r="D209" s="22" t="s">
        <v>537</v>
      </c>
      <c r="E209" s="22">
        <v>5939</v>
      </c>
      <c r="F209" s="22">
        <v>0</v>
      </c>
      <c r="G209" s="22">
        <v>0</v>
      </c>
      <c r="H209" s="22">
        <v>0</v>
      </c>
      <c r="I209" s="22">
        <v>5939</v>
      </c>
    </row>
    <row r="210" spans="1:9" x14ac:dyDescent="0.25">
      <c r="A210" s="22" t="s">
        <v>120</v>
      </c>
      <c r="B210" s="22" t="s">
        <v>511</v>
      </c>
      <c r="C210" s="22" t="s">
        <v>538</v>
      </c>
      <c r="D210" s="22" t="s">
        <v>539</v>
      </c>
      <c r="E210" s="22">
        <v>50846</v>
      </c>
      <c r="F210" s="22">
        <v>0</v>
      </c>
      <c r="G210" s="22">
        <v>0</v>
      </c>
      <c r="H210" s="22">
        <v>0</v>
      </c>
      <c r="I210" s="22">
        <v>50846</v>
      </c>
    </row>
    <row r="211" spans="1:9" x14ac:dyDescent="0.25">
      <c r="A211" s="22" t="s">
        <v>120</v>
      </c>
      <c r="B211" s="22" t="s">
        <v>511</v>
      </c>
      <c r="C211" s="22" t="s">
        <v>540</v>
      </c>
      <c r="D211" s="22" t="s">
        <v>541</v>
      </c>
      <c r="E211" s="22">
        <v>30708</v>
      </c>
      <c r="F211" s="22">
        <v>0</v>
      </c>
      <c r="G211" s="22">
        <v>0</v>
      </c>
      <c r="H211" s="22">
        <v>0</v>
      </c>
      <c r="I211" s="22">
        <v>30708</v>
      </c>
    </row>
    <row r="212" spans="1:9" x14ac:dyDescent="0.25">
      <c r="A212" s="22" t="s">
        <v>120</v>
      </c>
      <c r="B212" s="22" t="s">
        <v>511</v>
      </c>
      <c r="C212" s="22" t="s">
        <v>542</v>
      </c>
      <c r="D212" s="22" t="s">
        <v>543</v>
      </c>
      <c r="E212" s="22">
        <v>48158</v>
      </c>
      <c r="F212" s="22">
        <v>0</v>
      </c>
      <c r="G212" s="22">
        <v>0</v>
      </c>
      <c r="H212" s="22">
        <v>0</v>
      </c>
      <c r="I212" s="22">
        <v>48158</v>
      </c>
    </row>
    <row r="213" spans="1:9" x14ac:dyDescent="0.25">
      <c r="A213" s="22" t="s">
        <v>120</v>
      </c>
      <c r="B213" s="22" t="s">
        <v>511</v>
      </c>
      <c r="C213" s="22" t="s">
        <v>544</v>
      </c>
      <c r="D213" s="22" t="s">
        <v>545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120</v>
      </c>
      <c r="B214" s="22" t="s">
        <v>511</v>
      </c>
      <c r="C214" s="22" t="s">
        <v>546</v>
      </c>
      <c r="D214" s="22" t="s">
        <v>547</v>
      </c>
      <c r="E214" s="22">
        <v>111610</v>
      </c>
      <c r="F214" s="22">
        <v>668070</v>
      </c>
      <c r="G214" s="22">
        <v>0</v>
      </c>
      <c r="H214" s="22">
        <v>0</v>
      </c>
      <c r="I214" s="22">
        <v>779680</v>
      </c>
    </row>
    <row r="215" spans="1:9" x14ac:dyDescent="0.25">
      <c r="A215" s="22" t="s">
        <v>120</v>
      </c>
      <c r="B215" s="22" t="s">
        <v>511</v>
      </c>
      <c r="C215" s="22" t="s">
        <v>548</v>
      </c>
      <c r="D215" s="22" t="s">
        <v>549</v>
      </c>
      <c r="E215" s="22">
        <v>31600</v>
      </c>
      <c r="F215" s="22">
        <v>0</v>
      </c>
      <c r="G215" s="22">
        <v>0</v>
      </c>
      <c r="H215" s="22">
        <v>0</v>
      </c>
      <c r="I215" s="22">
        <v>31600</v>
      </c>
    </row>
    <row r="216" spans="1:9" x14ac:dyDescent="0.25">
      <c r="A216" s="22" t="s">
        <v>120</v>
      </c>
      <c r="B216" s="22" t="s">
        <v>511</v>
      </c>
      <c r="C216" s="22" t="s">
        <v>550</v>
      </c>
      <c r="D216" s="22" t="s">
        <v>551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120</v>
      </c>
      <c r="B217" s="22" t="s">
        <v>511</v>
      </c>
      <c r="C217" s="22" t="s">
        <v>552</v>
      </c>
      <c r="D217" s="22" t="s">
        <v>553</v>
      </c>
      <c r="E217" s="22">
        <v>50337</v>
      </c>
      <c r="F217" s="22">
        <v>0</v>
      </c>
      <c r="G217" s="22">
        <v>0</v>
      </c>
      <c r="H217" s="22">
        <v>0</v>
      </c>
      <c r="I217" s="22">
        <v>50337</v>
      </c>
    </row>
    <row r="218" spans="1:9" x14ac:dyDescent="0.25">
      <c r="A218" s="22" t="s">
        <v>120</v>
      </c>
      <c r="B218" s="22" t="s">
        <v>511</v>
      </c>
      <c r="C218" s="22" t="s">
        <v>554</v>
      </c>
      <c r="D218" s="22" t="s">
        <v>555</v>
      </c>
      <c r="E218" s="22">
        <v>47062</v>
      </c>
      <c r="F218" s="22">
        <v>0</v>
      </c>
      <c r="G218" s="22">
        <v>0</v>
      </c>
      <c r="H218" s="22">
        <v>0</v>
      </c>
      <c r="I218" s="22">
        <v>47062</v>
      </c>
    </row>
    <row r="219" spans="1:9" x14ac:dyDescent="0.25">
      <c r="A219" s="22" t="s">
        <v>120</v>
      </c>
      <c r="B219" s="22" t="s">
        <v>511</v>
      </c>
      <c r="C219" s="22" t="s">
        <v>556</v>
      </c>
      <c r="D219" s="22" t="s">
        <v>557</v>
      </c>
      <c r="E219" s="22">
        <v>844148</v>
      </c>
      <c r="F219" s="22">
        <v>0</v>
      </c>
      <c r="G219" s="22">
        <v>0</v>
      </c>
      <c r="H219" s="22">
        <v>450000</v>
      </c>
      <c r="I219" s="22">
        <v>1294148</v>
      </c>
    </row>
    <row r="220" spans="1:9" x14ac:dyDescent="0.25">
      <c r="A220" s="22" t="s">
        <v>120</v>
      </c>
      <c r="B220" s="22" t="s">
        <v>511</v>
      </c>
      <c r="C220" s="22" t="s">
        <v>558</v>
      </c>
      <c r="D220" s="22" t="s">
        <v>559</v>
      </c>
      <c r="E220" s="22">
        <v>94349</v>
      </c>
      <c r="F220" s="22">
        <v>0</v>
      </c>
      <c r="G220" s="22">
        <v>0</v>
      </c>
      <c r="H220" s="22">
        <v>0</v>
      </c>
      <c r="I220" s="22">
        <v>94349</v>
      </c>
    </row>
    <row r="221" spans="1:9" x14ac:dyDescent="0.25">
      <c r="A221" s="22" t="s">
        <v>120</v>
      </c>
      <c r="B221" s="22" t="s">
        <v>511</v>
      </c>
      <c r="C221" s="22" t="s">
        <v>560</v>
      </c>
      <c r="D221" s="22" t="s">
        <v>561</v>
      </c>
      <c r="E221" s="22">
        <v>80376</v>
      </c>
      <c r="F221" s="22">
        <v>0</v>
      </c>
      <c r="G221" s="22">
        <v>0</v>
      </c>
      <c r="H221" s="22">
        <v>0</v>
      </c>
      <c r="I221" s="22">
        <v>80376</v>
      </c>
    </row>
    <row r="222" spans="1:9" x14ac:dyDescent="0.25">
      <c r="A222" s="22" t="s">
        <v>120</v>
      </c>
      <c r="B222" s="22" t="s">
        <v>511</v>
      </c>
      <c r="C222" s="22" t="s">
        <v>562</v>
      </c>
      <c r="D222" s="22" t="s">
        <v>563</v>
      </c>
      <c r="E222" s="22">
        <v>2447312</v>
      </c>
      <c r="F222" s="22">
        <v>0</v>
      </c>
      <c r="G222" s="22">
        <v>0</v>
      </c>
      <c r="H222" s="22">
        <v>0</v>
      </c>
      <c r="I222" s="22">
        <v>2447312</v>
      </c>
    </row>
    <row r="223" spans="1:9" x14ac:dyDescent="0.25">
      <c r="A223" s="22" t="s">
        <v>120</v>
      </c>
      <c r="B223" s="22" t="s">
        <v>511</v>
      </c>
      <c r="C223" s="22" t="s">
        <v>564</v>
      </c>
      <c r="D223" s="22" t="s">
        <v>565</v>
      </c>
      <c r="E223" s="22">
        <v>0</v>
      </c>
      <c r="F223" s="22">
        <v>0</v>
      </c>
      <c r="G223" s="22">
        <v>0</v>
      </c>
      <c r="H223" s="22">
        <v>38438</v>
      </c>
      <c r="I223" s="22">
        <v>38438</v>
      </c>
    </row>
    <row r="224" spans="1:9" x14ac:dyDescent="0.25">
      <c r="A224" s="22" t="s">
        <v>120</v>
      </c>
      <c r="B224" s="22" t="s">
        <v>511</v>
      </c>
      <c r="C224" s="22" t="s">
        <v>566</v>
      </c>
      <c r="D224" s="22" t="s">
        <v>567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120</v>
      </c>
      <c r="B225" s="22" t="s">
        <v>511</v>
      </c>
      <c r="C225" s="22" t="s">
        <v>568</v>
      </c>
      <c r="D225" s="22" t="s">
        <v>569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120</v>
      </c>
      <c r="B226" s="22" t="s">
        <v>511</v>
      </c>
      <c r="C226" s="22" t="s">
        <v>570</v>
      </c>
      <c r="D226" s="22" t="s">
        <v>571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120</v>
      </c>
      <c r="B227" s="22" t="s">
        <v>511</v>
      </c>
      <c r="C227" s="22" t="s">
        <v>572</v>
      </c>
      <c r="D227" s="22" t="s">
        <v>573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120</v>
      </c>
      <c r="B228" s="22" t="s">
        <v>511</v>
      </c>
      <c r="C228" s="22" t="s">
        <v>574</v>
      </c>
      <c r="D228" s="22" t="s">
        <v>575</v>
      </c>
      <c r="E228" s="22">
        <v>387336</v>
      </c>
      <c r="F228" s="22">
        <v>0</v>
      </c>
      <c r="G228" s="22">
        <v>0</v>
      </c>
      <c r="H228" s="22">
        <v>0</v>
      </c>
      <c r="I228" s="22">
        <v>387336</v>
      </c>
    </row>
    <row r="229" spans="1:9" x14ac:dyDescent="0.25">
      <c r="A229" s="22" t="s">
        <v>120</v>
      </c>
      <c r="B229" s="22" t="s">
        <v>511</v>
      </c>
      <c r="C229" s="22" t="s">
        <v>576</v>
      </c>
      <c r="D229" s="22" t="s">
        <v>577</v>
      </c>
      <c r="E229" s="22">
        <v>0</v>
      </c>
      <c r="F229" s="22">
        <v>0</v>
      </c>
      <c r="G229" s="22">
        <v>0</v>
      </c>
      <c r="H229" s="22">
        <v>18844</v>
      </c>
      <c r="I229" s="22">
        <v>18844</v>
      </c>
    </row>
    <row r="230" spans="1:9" x14ac:dyDescent="0.25">
      <c r="A230" s="22" t="s">
        <v>120</v>
      </c>
      <c r="B230" s="22" t="s">
        <v>511</v>
      </c>
      <c r="C230" s="22" t="s">
        <v>578</v>
      </c>
      <c r="D230" s="22" t="s">
        <v>579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120</v>
      </c>
      <c r="B231" s="22" t="s">
        <v>511</v>
      </c>
      <c r="C231" s="22" t="s">
        <v>580</v>
      </c>
      <c r="D231" s="22" t="s">
        <v>581</v>
      </c>
      <c r="E231" s="22">
        <v>31433</v>
      </c>
      <c r="F231" s="22">
        <v>24399</v>
      </c>
      <c r="G231" s="22">
        <v>516616</v>
      </c>
      <c r="H231" s="22">
        <v>0</v>
      </c>
      <c r="I231" s="22">
        <v>572448</v>
      </c>
    </row>
    <row r="232" spans="1:9" x14ac:dyDescent="0.25">
      <c r="A232" s="22" t="s">
        <v>120</v>
      </c>
      <c r="B232" s="22" t="s">
        <v>511</v>
      </c>
      <c r="C232" s="22" t="s">
        <v>582</v>
      </c>
      <c r="D232" s="22" t="s">
        <v>583</v>
      </c>
      <c r="E232" s="22">
        <v>641803</v>
      </c>
      <c r="F232" s="22">
        <v>61622</v>
      </c>
      <c r="G232" s="22">
        <v>0</v>
      </c>
      <c r="H232" s="22">
        <v>0</v>
      </c>
      <c r="I232" s="22">
        <v>703425</v>
      </c>
    </row>
    <row r="233" spans="1:9" x14ac:dyDescent="0.25">
      <c r="A233" s="22" t="s">
        <v>120</v>
      </c>
      <c r="B233" s="22" t="s">
        <v>511</v>
      </c>
      <c r="C233" s="22" t="s">
        <v>584</v>
      </c>
      <c r="D233" s="22" t="s">
        <v>585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120</v>
      </c>
      <c r="B234" s="22" t="s">
        <v>511</v>
      </c>
      <c r="C234" s="22" t="s">
        <v>586</v>
      </c>
      <c r="D234" s="22" t="s">
        <v>587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120</v>
      </c>
      <c r="B235" s="22" t="s">
        <v>511</v>
      </c>
      <c r="C235" s="22" t="s">
        <v>588</v>
      </c>
      <c r="D235" s="22" t="s">
        <v>589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120</v>
      </c>
      <c r="B236" s="22" t="s">
        <v>511</v>
      </c>
      <c r="C236" s="22" t="s">
        <v>590</v>
      </c>
      <c r="D236" s="22" t="s">
        <v>591</v>
      </c>
      <c r="E236" s="22">
        <v>189230</v>
      </c>
      <c r="F236" s="22">
        <v>0</v>
      </c>
      <c r="G236" s="22">
        <v>0</v>
      </c>
      <c r="H236" s="22">
        <v>0</v>
      </c>
      <c r="I236" s="22">
        <v>189230</v>
      </c>
    </row>
    <row r="237" spans="1:9" x14ac:dyDescent="0.25">
      <c r="A237" s="22" t="s">
        <v>120</v>
      </c>
      <c r="B237" s="22" t="s">
        <v>511</v>
      </c>
      <c r="C237" s="22" t="s">
        <v>592</v>
      </c>
      <c r="D237" s="22" t="s">
        <v>593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120</v>
      </c>
      <c r="B238" s="22" t="s">
        <v>511</v>
      </c>
      <c r="C238" s="22" t="s">
        <v>594</v>
      </c>
      <c r="D238" s="22" t="s">
        <v>595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120</v>
      </c>
      <c r="B239" s="22" t="s">
        <v>511</v>
      </c>
      <c r="C239" s="22" t="s">
        <v>596</v>
      </c>
      <c r="D239" s="22" t="s">
        <v>597</v>
      </c>
      <c r="E239" s="22">
        <v>266291</v>
      </c>
      <c r="F239" s="22">
        <v>0</v>
      </c>
      <c r="G239" s="22">
        <v>0</v>
      </c>
      <c r="H239" s="22">
        <v>0</v>
      </c>
      <c r="I239" s="22">
        <v>266291</v>
      </c>
    </row>
    <row r="240" spans="1:9" x14ac:dyDescent="0.25">
      <c r="A240" s="22" t="s">
        <v>120</v>
      </c>
      <c r="B240" s="22" t="s">
        <v>511</v>
      </c>
      <c r="C240" s="22" t="s">
        <v>598</v>
      </c>
      <c r="D240" s="22" t="s">
        <v>599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120</v>
      </c>
      <c r="B241" s="22" t="s">
        <v>511</v>
      </c>
      <c r="C241" s="22" t="s">
        <v>600</v>
      </c>
      <c r="D241" s="22" t="s">
        <v>601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120</v>
      </c>
      <c r="B242" s="22" t="s">
        <v>511</v>
      </c>
      <c r="C242" s="22" t="s">
        <v>602</v>
      </c>
      <c r="D242" s="22" t="s">
        <v>603</v>
      </c>
      <c r="E242" s="22">
        <v>176808</v>
      </c>
      <c r="F242" s="22">
        <v>0</v>
      </c>
      <c r="G242" s="22">
        <v>115631</v>
      </c>
      <c r="H242" s="22">
        <v>46975</v>
      </c>
      <c r="I242" s="22">
        <v>339414</v>
      </c>
    </row>
    <row r="243" spans="1:9" x14ac:dyDescent="0.25">
      <c r="A243" s="22" t="s">
        <v>120</v>
      </c>
      <c r="B243" s="22" t="s">
        <v>511</v>
      </c>
      <c r="C243" s="22" t="s">
        <v>604</v>
      </c>
      <c r="D243" s="22" t="s">
        <v>605</v>
      </c>
      <c r="E243" s="22">
        <v>200000</v>
      </c>
      <c r="F243" s="22">
        <v>0</v>
      </c>
      <c r="G243" s="22">
        <v>0</v>
      </c>
      <c r="H243" s="22">
        <v>0</v>
      </c>
      <c r="I243" s="22">
        <v>200000</v>
      </c>
    </row>
    <row r="244" spans="1:9" x14ac:dyDescent="0.25">
      <c r="A244" s="22" t="s">
        <v>120</v>
      </c>
      <c r="B244" s="22" t="s">
        <v>511</v>
      </c>
      <c r="C244" s="22" t="s">
        <v>606</v>
      </c>
      <c r="D244" s="22" t="s">
        <v>607</v>
      </c>
      <c r="E244" s="22">
        <v>0</v>
      </c>
      <c r="F244" s="22">
        <v>0</v>
      </c>
      <c r="G244" s="22">
        <v>0</v>
      </c>
      <c r="H244" s="22">
        <v>177807</v>
      </c>
      <c r="I244" s="22">
        <v>177807</v>
      </c>
    </row>
    <row r="245" spans="1:9" x14ac:dyDescent="0.25">
      <c r="A245" s="22" t="s">
        <v>120</v>
      </c>
      <c r="B245" s="22" t="s">
        <v>511</v>
      </c>
      <c r="C245" s="22" t="s">
        <v>608</v>
      </c>
      <c r="D245" s="22" t="s">
        <v>609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120</v>
      </c>
      <c r="B246" s="22" t="s">
        <v>511</v>
      </c>
      <c r="C246" s="22" t="s">
        <v>610</v>
      </c>
      <c r="D246" s="22" t="s">
        <v>611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120</v>
      </c>
      <c r="B247" s="22" t="s">
        <v>511</v>
      </c>
      <c r="C247" s="22" t="s">
        <v>612</v>
      </c>
      <c r="D247" s="22" t="s">
        <v>613</v>
      </c>
      <c r="E247" s="22">
        <v>10211</v>
      </c>
      <c r="F247" s="22">
        <v>0</v>
      </c>
      <c r="G247" s="22">
        <v>0</v>
      </c>
      <c r="H247" s="22">
        <v>0</v>
      </c>
      <c r="I247" s="22">
        <v>10211</v>
      </c>
    </row>
    <row r="248" spans="1:9" x14ac:dyDescent="0.25">
      <c r="A248" s="22" t="s">
        <v>120</v>
      </c>
      <c r="B248" s="22" t="s">
        <v>511</v>
      </c>
      <c r="C248" s="22" t="s">
        <v>614</v>
      </c>
      <c r="D248" s="22" t="s">
        <v>615</v>
      </c>
      <c r="E248" s="22">
        <v>420000</v>
      </c>
      <c r="F248" s="22">
        <v>0</v>
      </c>
      <c r="G248" s="22">
        <v>0</v>
      </c>
      <c r="H248" s="22">
        <v>0</v>
      </c>
      <c r="I248" s="22">
        <v>420000</v>
      </c>
    </row>
    <row r="249" spans="1:9" x14ac:dyDescent="0.25">
      <c r="A249" s="22" t="s">
        <v>120</v>
      </c>
      <c r="B249" s="22" t="s">
        <v>511</v>
      </c>
      <c r="C249" s="22" t="s">
        <v>616</v>
      </c>
      <c r="D249" s="22" t="s">
        <v>617</v>
      </c>
      <c r="E249" s="22">
        <v>0</v>
      </c>
      <c r="F249" s="22">
        <v>0</v>
      </c>
      <c r="G249" s="22">
        <v>20210</v>
      </c>
      <c r="H249" s="22">
        <v>0</v>
      </c>
      <c r="I249" s="22">
        <v>20210</v>
      </c>
    </row>
    <row r="250" spans="1:9" x14ac:dyDescent="0.25">
      <c r="A250" s="22" t="s">
        <v>120</v>
      </c>
      <c r="B250" s="22" t="s">
        <v>511</v>
      </c>
      <c r="C250" s="22" t="s">
        <v>618</v>
      </c>
      <c r="D250" s="22" t="s">
        <v>619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120</v>
      </c>
      <c r="B251" s="22" t="s">
        <v>511</v>
      </c>
      <c r="C251" s="22" t="s">
        <v>620</v>
      </c>
      <c r="D251" s="22" t="s">
        <v>621</v>
      </c>
      <c r="E251" s="22">
        <v>3791</v>
      </c>
      <c r="F251" s="22">
        <v>0</v>
      </c>
      <c r="G251" s="22">
        <v>0</v>
      </c>
      <c r="H251" s="22">
        <v>0</v>
      </c>
      <c r="I251" s="22">
        <v>3791</v>
      </c>
    </row>
    <row r="252" spans="1:9" x14ac:dyDescent="0.25">
      <c r="A252" s="22" t="s">
        <v>120</v>
      </c>
      <c r="B252" s="22" t="s">
        <v>511</v>
      </c>
      <c r="C252" s="22" t="s">
        <v>622</v>
      </c>
      <c r="D252" s="22" t="s">
        <v>623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120</v>
      </c>
      <c r="B253" s="22" t="s">
        <v>511</v>
      </c>
      <c r="C253" s="22" t="s">
        <v>624</v>
      </c>
      <c r="D253" s="22" t="s">
        <v>625</v>
      </c>
      <c r="E253" s="22">
        <v>0</v>
      </c>
      <c r="F253" s="22">
        <v>0</v>
      </c>
      <c r="G253" s="22">
        <v>174558</v>
      </c>
      <c r="H253" s="22">
        <v>0</v>
      </c>
      <c r="I253" s="22">
        <v>174558</v>
      </c>
    </row>
    <row r="254" spans="1:9" x14ac:dyDescent="0.25">
      <c r="A254" s="22" t="s">
        <v>120</v>
      </c>
      <c r="B254" s="22" t="s">
        <v>511</v>
      </c>
      <c r="C254" s="22" t="s">
        <v>626</v>
      </c>
      <c r="D254" s="22" t="s">
        <v>627</v>
      </c>
      <c r="E254" s="22">
        <v>163490</v>
      </c>
      <c r="F254" s="22">
        <v>0</v>
      </c>
      <c r="G254" s="22">
        <v>0</v>
      </c>
      <c r="H254" s="22">
        <v>0</v>
      </c>
      <c r="I254" s="22">
        <v>163490</v>
      </c>
    </row>
    <row r="255" spans="1:9" x14ac:dyDescent="0.25">
      <c r="A255" s="22" t="s">
        <v>120</v>
      </c>
      <c r="B255" s="22" t="s">
        <v>511</v>
      </c>
      <c r="C255" s="22" t="s">
        <v>628</v>
      </c>
      <c r="D255" s="22" t="s">
        <v>629</v>
      </c>
      <c r="E255" s="22">
        <v>503422</v>
      </c>
      <c r="F255" s="22">
        <v>0</v>
      </c>
      <c r="G255" s="22">
        <v>0</v>
      </c>
      <c r="H255" s="22">
        <v>0</v>
      </c>
      <c r="I255" s="22">
        <v>503422</v>
      </c>
    </row>
    <row r="256" spans="1:9" x14ac:dyDescent="0.25">
      <c r="A256" s="22" t="s">
        <v>120</v>
      </c>
      <c r="B256" s="22" t="s">
        <v>511</v>
      </c>
      <c r="C256" s="22" t="s">
        <v>630</v>
      </c>
      <c r="D256" s="22" t="s">
        <v>631</v>
      </c>
      <c r="E256" s="22">
        <v>101190</v>
      </c>
      <c r="F256" s="22">
        <v>0</v>
      </c>
      <c r="G256" s="22">
        <v>0</v>
      </c>
      <c r="H256" s="22">
        <v>0</v>
      </c>
      <c r="I256" s="22">
        <v>101190</v>
      </c>
    </row>
    <row r="257" spans="1:9" x14ac:dyDescent="0.25">
      <c r="A257" s="22" t="s">
        <v>120</v>
      </c>
      <c r="B257" s="22" t="s">
        <v>511</v>
      </c>
      <c r="C257" s="22" t="s">
        <v>632</v>
      </c>
      <c r="D257" s="22" t="s">
        <v>633</v>
      </c>
      <c r="E257" s="22">
        <v>421223</v>
      </c>
      <c r="F257" s="22">
        <v>0</v>
      </c>
      <c r="G257" s="22">
        <v>65584</v>
      </c>
      <c r="H257" s="22">
        <v>0</v>
      </c>
      <c r="I257" s="22">
        <v>486807</v>
      </c>
    </row>
    <row r="258" spans="1:9" x14ac:dyDescent="0.25">
      <c r="A258" s="22" t="s">
        <v>120</v>
      </c>
      <c r="B258" s="22" t="s">
        <v>511</v>
      </c>
      <c r="C258" s="22" t="s">
        <v>634</v>
      </c>
      <c r="D258" s="22" t="s">
        <v>635</v>
      </c>
      <c r="E258" s="22">
        <v>673874</v>
      </c>
      <c r="F258" s="22">
        <v>0</v>
      </c>
      <c r="G258" s="22">
        <v>0</v>
      </c>
      <c r="H258" s="22">
        <v>0</v>
      </c>
      <c r="I258" s="22">
        <v>673874</v>
      </c>
    </row>
    <row r="259" spans="1:9" x14ac:dyDescent="0.25">
      <c r="A259" s="22" t="s">
        <v>120</v>
      </c>
      <c r="B259" s="22" t="s">
        <v>511</v>
      </c>
      <c r="C259" s="22" t="s">
        <v>636</v>
      </c>
      <c r="D259" s="22" t="s">
        <v>637</v>
      </c>
      <c r="E259" s="22">
        <v>534309</v>
      </c>
      <c r="F259" s="22">
        <v>0</v>
      </c>
      <c r="G259" s="22">
        <v>0</v>
      </c>
      <c r="H259" s="22">
        <v>0</v>
      </c>
      <c r="I259" s="22">
        <v>534309</v>
      </c>
    </row>
    <row r="260" spans="1:9" x14ac:dyDescent="0.25">
      <c r="A260" s="22" t="s">
        <v>120</v>
      </c>
      <c r="B260" s="22" t="s">
        <v>511</v>
      </c>
      <c r="C260" s="22" t="s">
        <v>638</v>
      </c>
      <c r="D260" s="22" t="s">
        <v>639</v>
      </c>
      <c r="E260" s="22">
        <v>39690</v>
      </c>
      <c r="F260" s="22">
        <v>0</v>
      </c>
      <c r="G260" s="22">
        <v>0</v>
      </c>
      <c r="H260" s="22">
        <v>0</v>
      </c>
      <c r="I260" s="22">
        <v>39690</v>
      </c>
    </row>
    <row r="261" spans="1:9" x14ac:dyDescent="0.25">
      <c r="A261" s="22" t="s">
        <v>120</v>
      </c>
      <c r="B261" s="22" t="s">
        <v>511</v>
      </c>
      <c r="C261" s="22" t="s">
        <v>640</v>
      </c>
      <c r="D261" s="22" t="s">
        <v>641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120</v>
      </c>
      <c r="B262" s="22" t="s">
        <v>511</v>
      </c>
      <c r="C262" s="22" t="s">
        <v>642</v>
      </c>
      <c r="D262" s="22" t="s">
        <v>643</v>
      </c>
      <c r="E262" s="22">
        <v>342159</v>
      </c>
      <c r="F262" s="22">
        <v>0</v>
      </c>
      <c r="G262" s="22">
        <v>0</v>
      </c>
      <c r="H262" s="22">
        <v>286421</v>
      </c>
      <c r="I262" s="22">
        <v>628580</v>
      </c>
    </row>
    <row r="263" spans="1:9" x14ac:dyDescent="0.25">
      <c r="A263" s="22" t="s">
        <v>120</v>
      </c>
      <c r="B263" s="22" t="s">
        <v>511</v>
      </c>
      <c r="C263" s="22" t="s">
        <v>644</v>
      </c>
      <c r="D263" s="22" t="s">
        <v>645</v>
      </c>
      <c r="E263" s="22">
        <v>0</v>
      </c>
      <c r="F263" s="22">
        <v>0</v>
      </c>
      <c r="G263" s="22">
        <v>0</v>
      </c>
      <c r="H263" s="22">
        <v>24436</v>
      </c>
      <c r="I263" s="22">
        <v>24436</v>
      </c>
    </row>
    <row r="264" spans="1:9" x14ac:dyDescent="0.25">
      <c r="A264" s="22" t="s">
        <v>120</v>
      </c>
      <c r="B264" s="22" t="s">
        <v>511</v>
      </c>
      <c r="C264" s="22" t="s">
        <v>646</v>
      </c>
      <c r="D264" s="22" t="s">
        <v>647</v>
      </c>
      <c r="E264" s="22">
        <v>0</v>
      </c>
      <c r="F264" s="22">
        <v>0</v>
      </c>
      <c r="G264" s="22">
        <v>0</v>
      </c>
      <c r="H264" s="22">
        <v>155236</v>
      </c>
      <c r="I264" s="22">
        <v>155236</v>
      </c>
    </row>
    <row r="265" spans="1:9" x14ac:dyDescent="0.25">
      <c r="A265" s="22" t="s">
        <v>120</v>
      </c>
      <c r="B265" s="22" t="s">
        <v>511</v>
      </c>
      <c r="C265" s="22" t="s">
        <v>648</v>
      </c>
      <c r="D265" s="22" t="s">
        <v>649</v>
      </c>
      <c r="E265" s="22">
        <v>0</v>
      </c>
      <c r="F265" s="22">
        <v>0</v>
      </c>
      <c r="G265" s="22">
        <v>184652</v>
      </c>
      <c r="H265" s="22">
        <v>0</v>
      </c>
      <c r="I265" s="22">
        <v>184652</v>
      </c>
    </row>
    <row r="266" spans="1:9" x14ac:dyDescent="0.25">
      <c r="A266" s="22" t="s">
        <v>120</v>
      </c>
      <c r="B266" s="22" t="s">
        <v>511</v>
      </c>
      <c r="C266" s="22" t="s">
        <v>650</v>
      </c>
      <c r="D266" s="22" t="s">
        <v>651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120</v>
      </c>
      <c r="B267" s="22" t="s">
        <v>511</v>
      </c>
      <c r="C267" s="22" t="s">
        <v>652</v>
      </c>
      <c r="D267" s="22" t="s">
        <v>653</v>
      </c>
      <c r="E267" s="22">
        <v>0</v>
      </c>
      <c r="F267" s="22">
        <v>0</v>
      </c>
      <c r="G267" s="22">
        <v>0</v>
      </c>
      <c r="H267" s="22">
        <v>238651</v>
      </c>
      <c r="I267" s="22">
        <v>238651</v>
      </c>
    </row>
    <row r="268" spans="1:9" x14ac:dyDescent="0.25">
      <c r="A268" s="22" t="s">
        <v>120</v>
      </c>
      <c r="B268" s="22" t="s">
        <v>511</v>
      </c>
      <c r="C268" s="22" t="s">
        <v>654</v>
      </c>
      <c r="D268" s="22" t="s">
        <v>655</v>
      </c>
      <c r="E268" s="22">
        <v>70282</v>
      </c>
      <c r="F268" s="22">
        <v>0</v>
      </c>
      <c r="G268" s="22">
        <v>0</v>
      </c>
      <c r="H268" s="22">
        <v>0</v>
      </c>
      <c r="I268" s="22">
        <v>70282</v>
      </c>
    </row>
    <row r="269" spans="1:9" x14ac:dyDescent="0.25">
      <c r="A269" s="22" t="s">
        <v>120</v>
      </c>
      <c r="B269" s="22" t="s">
        <v>511</v>
      </c>
      <c r="C269" s="22" t="s">
        <v>656</v>
      </c>
      <c r="D269" s="22" t="s">
        <v>657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120</v>
      </c>
      <c r="B270" s="22" t="s">
        <v>511</v>
      </c>
      <c r="C270" s="22" t="s">
        <v>658</v>
      </c>
      <c r="D270" s="22" t="s">
        <v>659</v>
      </c>
      <c r="E270" s="22">
        <v>0</v>
      </c>
      <c r="F270" s="22">
        <v>231572</v>
      </c>
      <c r="G270" s="22">
        <v>0</v>
      </c>
      <c r="H270" s="22">
        <v>0</v>
      </c>
      <c r="I270" s="22">
        <v>231572</v>
      </c>
    </row>
    <row r="271" spans="1:9" x14ac:dyDescent="0.25">
      <c r="A271" s="22" t="s">
        <v>120</v>
      </c>
      <c r="B271" s="22" t="s">
        <v>511</v>
      </c>
      <c r="C271" s="22" t="s">
        <v>660</v>
      </c>
      <c r="D271" s="22" t="s">
        <v>661</v>
      </c>
      <c r="E271" s="22">
        <v>412781</v>
      </c>
      <c r="F271" s="22">
        <v>0</v>
      </c>
      <c r="G271" s="22">
        <v>0</v>
      </c>
      <c r="H271" s="22">
        <v>100900</v>
      </c>
      <c r="I271" s="22">
        <v>513681</v>
      </c>
    </row>
    <row r="272" spans="1:9" x14ac:dyDescent="0.25">
      <c r="A272" s="22" t="s">
        <v>120</v>
      </c>
      <c r="B272" s="22" t="s">
        <v>511</v>
      </c>
      <c r="C272" s="22" t="s">
        <v>662</v>
      </c>
      <c r="D272" s="22" t="s">
        <v>663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120</v>
      </c>
      <c r="B273" s="22" t="s">
        <v>511</v>
      </c>
      <c r="C273" s="22" t="s">
        <v>664</v>
      </c>
      <c r="D273" s="22" t="s">
        <v>665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120</v>
      </c>
      <c r="B274" s="22" t="s">
        <v>511</v>
      </c>
      <c r="C274" s="22" t="s">
        <v>666</v>
      </c>
      <c r="D274" s="22" t="s">
        <v>667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120</v>
      </c>
      <c r="B275" s="22" t="s">
        <v>511</v>
      </c>
      <c r="C275" s="22" t="s">
        <v>668</v>
      </c>
      <c r="D275" s="22" t="s">
        <v>669</v>
      </c>
      <c r="E275" s="22">
        <v>354136</v>
      </c>
      <c r="F275" s="22">
        <v>0</v>
      </c>
      <c r="G275" s="22">
        <v>80668</v>
      </c>
      <c r="H275" s="22">
        <v>55378</v>
      </c>
      <c r="I275" s="22">
        <v>490182</v>
      </c>
    </row>
    <row r="276" spans="1:9" x14ac:dyDescent="0.25">
      <c r="A276" s="22" t="s">
        <v>120</v>
      </c>
      <c r="B276" s="22" t="s">
        <v>511</v>
      </c>
      <c r="C276" s="22" t="s">
        <v>670</v>
      </c>
      <c r="D276" s="22" t="s">
        <v>671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120</v>
      </c>
      <c r="B277" s="22" t="s">
        <v>511</v>
      </c>
      <c r="C277" s="22" t="s">
        <v>672</v>
      </c>
      <c r="D277" s="22" t="s">
        <v>673</v>
      </c>
      <c r="E277" s="22">
        <v>128820</v>
      </c>
      <c r="F277" s="22">
        <v>0</v>
      </c>
      <c r="G277" s="22">
        <v>0</v>
      </c>
      <c r="H277" s="22">
        <v>0</v>
      </c>
      <c r="I277" s="22">
        <v>128820</v>
      </c>
    </row>
    <row r="278" spans="1:9" x14ac:dyDescent="0.25">
      <c r="A278" s="22" t="s">
        <v>120</v>
      </c>
      <c r="B278" s="22" t="s">
        <v>511</v>
      </c>
      <c r="C278" s="22" t="s">
        <v>674</v>
      </c>
      <c r="D278" s="22" t="s">
        <v>675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120</v>
      </c>
      <c r="B279" s="22" t="s">
        <v>511</v>
      </c>
      <c r="C279" s="22" t="s">
        <v>676</v>
      </c>
      <c r="D279" s="22" t="s">
        <v>677</v>
      </c>
      <c r="E279" s="22">
        <v>300000</v>
      </c>
      <c r="F279" s="22">
        <v>0</v>
      </c>
      <c r="G279" s="22">
        <v>0</v>
      </c>
      <c r="H279" s="22">
        <v>113034</v>
      </c>
      <c r="I279" s="22">
        <v>413034</v>
      </c>
    </row>
    <row r="280" spans="1:9" x14ac:dyDescent="0.25">
      <c r="A280" s="22" t="s">
        <v>120</v>
      </c>
      <c r="B280" s="22" t="s">
        <v>511</v>
      </c>
      <c r="C280" s="22" t="s">
        <v>678</v>
      </c>
      <c r="D280" s="22" t="s">
        <v>679</v>
      </c>
      <c r="E280" s="22">
        <v>25787</v>
      </c>
      <c r="F280" s="22">
        <v>0</v>
      </c>
      <c r="G280" s="22">
        <v>0</v>
      </c>
      <c r="H280" s="22">
        <v>0</v>
      </c>
      <c r="I280" s="22">
        <v>25787</v>
      </c>
    </row>
    <row r="281" spans="1:9" x14ac:dyDescent="0.25">
      <c r="A281" s="22" t="s">
        <v>120</v>
      </c>
      <c r="B281" s="22" t="s">
        <v>511</v>
      </c>
      <c r="C281" s="22" t="s">
        <v>680</v>
      </c>
      <c r="D281" s="22" t="s">
        <v>681</v>
      </c>
      <c r="E281" s="22">
        <v>1097679</v>
      </c>
      <c r="F281" s="22">
        <v>0</v>
      </c>
      <c r="G281" s="22">
        <v>0</v>
      </c>
      <c r="H281" s="22">
        <v>0</v>
      </c>
      <c r="I281" s="22">
        <v>1097679</v>
      </c>
    </row>
    <row r="282" spans="1:9" x14ac:dyDescent="0.25">
      <c r="A282" s="22" t="s">
        <v>120</v>
      </c>
      <c r="B282" s="22" t="s">
        <v>511</v>
      </c>
      <c r="C282" s="22" t="s">
        <v>682</v>
      </c>
      <c r="D282" s="22" t="s">
        <v>683</v>
      </c>
      <c r="E282" s="22">
        <v>544904</v>
      </c>
      <c r="F282" s="22">
        <v>0</v>
      </c>
      <c r="G282" s="22">
        <v>0</v>
      </c>
      <c r="H282" s="22">
        <v>0</v>
      </c>
      <c r="I282" s="22">
        <v>544904</v>
      </c>
    </row>
    <row r="283" spans="1:9" x14ac:dyDescent="0.25">
      <c r="A283" s="22" t="s">
        <v>120</v>
      </c>
      <c r="B283" s="22" t="s">
        <v>511</v>
      </c>
      <c r="C283" s="22" t="s">
        <v>684</v>
      </c>
      <c r="D283" s="22" t="s">
        <v>685</v>
      </c>
      <c r="E283" s="22">
        <v>10791</v>
      </c>
      <c r="F283" s="22">
        <v>0</v>
      </c>
      <c r="G283" s="22">
        <v>0</v>
      </c>
      <c r="H283" s="22">
        <v>0</v>
      </c>
      <c r="I283" s="22">
        <v>10791</v>
      </c>
    </row>
    <row r="284" spans="1:9" x14ac:dyDescent="0.25">
      <c r="A284" s="22" t="s">
        <v>120</v>
      </c>
      <c r="B284" s="22" t="s">
        <v>511</v>
      </c>
      <c r="C284" s="22" t="s">
        <v>686</v>
      </c>
      <c r="D284" s="22" t="s">
        <v>687</v>
      </c>
      <c r="E284" s="22">
        <v>249338</v>
      </c>
      <c r="F284" s="22">
        <v>0</v>
      </c>
      <c r="G284" s="22">
        <v>0</v>
      </c>
      <c r="H284" s="22">
        <v>0</v>
      </c>
      <c r="I284" s="22">
        <v>249338</v>
      </c>
    </row>
    <row r="285" spans="1:9" x14ac:dyDescent="0.25">
      <c r="A285" s="22" t="s">
        <v>120</v>
      </c>
      <c r="B285" s="22" t="s">
        <v>511</v>
      </c>
      <c r="C285" s="22" t="s">
        <v>688</v>
      </c>
      <c r="D285" s="22" t="s">
        <v>689</v>
      </c>
      <c r="E285" s="22">
        <v>55689</v>
      </c>
      <c r="F285" s="22">
        <v>0</v>
      </c>
      <c r="G285" s="22">
        <v>0</v>
      </c>
      <c r="H285" s="22">
        <v>0</v>
      </c>
      <c r="I285" s="22">
        <v>55689</v>
      </c>
    </row>
    <row r="286" spans="1:9" x14ac:dyDescent="0.25">
      <c r="A286" s="22" t="s">
        <v>120</v>
      </c>
      <c r="B286" s="22" t="s">
        <v>511</v>
      </c>
      <c r="C286" s="22" t="s">
        <v>690</v>
      </c>
      <c r="D286" s="22" t="s">
        <v>691</v>
      </c>
      <c r="E286" s="22">
        <v>20350</v>
      </c>
      <c r="F286" s="22">
        <v>0</v>
      </c>
      <c r="G286" s="22">
        <v>0</v>
      </c>
      <c r="H286" s="22">
        <v>0</v>
      </c>
      <c r="I286" s="22">
        <v>20350</v>
      </c>
    </row>
    <row r="287" spans="1:9" x14ac:dyDescent="0.25">
      <c r="A287" s="22" t="s">
        <v>120</v>
      </c>
      <c r="B287" s="22" t="s">
        <v>511</v>
      </c>
      <c r="C287" s="22" t="s">
        <v>692</v>
      </c>
      <c r="D287" s="22" t="s">
        <v>693</v>
      </c>
      <c r="E287" s="22">
        <v>666854</v>
      </c>
      <c r="F287" s="22">
        <v>0</v>
      </c>
      <c r="G287" s="22">
        <v>0</v>
      </c>
      <c r="H287" s="22">
        <v>0</v>
      </c>
      <c r="I287" s="22">
        <v>666854</v>
      </c>
    </row>
    <row r="288" spans="1:9" x14ac:dyDescent="0.25">
      <c r="A288" s="22" t="s">
        <v>120</v>
      </c>
      <c r="B288" s="22" t="s">
        <v>511</v>
      </c>
      <c r="C288" s="22" t="s">
        <v>694</v>
      </c>
      <c r="D288" s="22" t="s">
        <v>695</v>
      </c>
      <c r="E288" s="22">
        <v>220271</v>
      </c>
      <c r="F288" s="22">
        <v>0</v>
      </c>
      <c r="G288" s="22">
        <v>0</v>
      </c>
      <c r="H288" s="22">
        <v>0</v>
      </c>
      <c r="I288" s="22">
        <v>220271</v>
      </c>
    </row>
    <row r="289" spans="1:9" x14ac:dyDescent="0.25">
      <c r="A289" s="22" t="s">
        <v>120</v>
      </c>
      <c r="B289" s="22" t="s">
        <v>511</v>
      </c>
      <c r="C289" s="22" t="s">
        <v>696</v>
      </c>
      <c r="D289" s="22" t="s">
        <v>697</v>
      </c>
      <c r="E289" s="22">
        <v>93998</v>
      </c>
      <c r="F289" s="22">
        <v>0</v>
      </c>
      <c r="G289" s="22">
        <v>0</v>
      </c>
      <c r="H289" s="22">
        <v>0</v>
      </c>
      <c r="I289" s="22">
        <v>93998</v>
      </c>
    </row>
    <row r="290" spans="1:9" x14ac:dyDescent="0.25">
      <c r="A290" s="22" t="s">
        <v>120</v>
      </c>
      <c r="B290" s="22" t="s">
        <v>511</v>
      </c>
      <c r="C290" s="22" t="s">
        <v>698</v>
      </c>
      <c r="D290" s="22" t="s">
        <v>699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120</v>
      </c>
      <c r="B291" s="22" t="s">
        <v>511</v>
      </c>
      <c r="C291" s="22" t="s">
        <v>700</v>
      </c>
      <c r="D291" s="22" t="s">
        <v>701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120</v>
      </c>
      <c r="B292" s="22" t="s">
        <v>511</v>
      </c>
      <c r="C292" s="22" t="s">
        <v>702</v>
      </c>
      <c r="D292" s="22" t="s">
        <v>703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120</v>
      </c>
      <c r="B293" s="22" t="s">
        <v>511</v>
      </c>
      <c r="C293" s="22" t="s">
        <v>704</v>
      </c>
      <c r="D293" s="22" t="s">
        <v>705</v>
      </c>
      <c r="E293" s="22">
        <v>24188</v>
      </c>
      <c r="F293" s="22">
        <v>0</v>
      </c>
      <c r="G293" s="22">
        <v>0</v>
      </c>
      <c r="H293" s="22">
        <v>0</v>
      </c>
      <c r="I293" s="22">
        <v>24188</v>
      </c>
    </row>
    <row r="294" spans="1:9" x14ac:dyDescent="0.25">
      <c r="A294" s="22" t="s">
        <v>120</v>
      </c>
      <c r="B294" s="22" t="s">
        <v>706</v>
      </c>
      <c r="C294" s="22" t="s">
        <v>707</v>
      </c>
      <c r="D294" s="22" t="s">
        <v>708</v>
      </c>
      <c r="E294" s="22">
        <v>0</v>
      </c>
      <c r="F294" s="22">
        <v>20227</v>
      </c>
      <c r="G294" s="22">
        <v>0</v>
      </c>
      <c r="H294" s="22">
        <v>0</v>
      </c>
      <c r="I294" s="22">
        <v>20227</v>
      </c>
    </row>
    <row r="295" spans="1:9" x14ac:dyDescent="0.25">
      <c r="A295" s="22" t="s">
        <v>120</v>
      </c>
      <c r="B295" s="22" t="s">
        <v>706</v>
      </c>
      <c r="C295" s="22" t="s">
        <v>709</v>
      </c>
      <c r="D295" s="22" t="s">
        <v>710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120</v>
      </c>
      <c r="B296" s="22" t="s">
        <v>706</v>
      </c>
      <c r="C296" s="22" t="s">
        <v>711</v>
      </c>
      <c r="D296" s="22" t="s">
        <v>712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120</v>
      </c>
      <c r="B297" s="22" t="s">
        <v>706</v>
      </c>
      <c r="C297" s="22" t="s">
        <v>713</v>
      </c>
      <c r="D297" s="22" t="s">
        <v>714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120</v>
      </c>
      <c r="B298" s="22" t="s">
        <v>706</v>
      </c>
      <c r="C298" s="22" t="s">
        <v>715</v>
      </c>
      <c r="D298" s="22" t="s">
        <v>716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120</v>
      </c>
      <c r="B299" s="22" t="s">
        <v>706</v>
      </c>
      <c r="C299" s="22" t="s">
        <v>717</v>
      </c>
      <c r="D299" s="22" t="s">
        <v>718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120</v>
      </c>
      <c r="B300" s="22" t="s">
        <v>706</v>
      </c>
      <c r="C300" s="22" t="s">
        <v>719</v>
      </c>
      <c r="D300" s="22" t="s">
        <v>720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120</v>
      </c>
      <c r="B301" s="22" t="s">
        <v>706</v>
      </c>
      <c r="C301" s="22" t="s">
        <v>721</v>
      </c>
      <c r="D301" s="22" t="s">
        <v>722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120</v>
      </c>
      <c r="B302" s="22" t="s">
        <v>706</v>
      </c>
      <c r="C302" s="22" t="s">
        <v>723</v>
      </c>
      <c r="D302" s="22" t="s">
        <v>724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120</v>
      </c>
      <c r="B303" s="22" t="s">
        <v>706</v>
      </c>
      <c r="C303" s="22" t="s">
        <v>725</v>
      </c>
      <c r="D303" s="22" t="s">
        <v>726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120</v>
      </c>
      <c r="B304" s="22" t="s">
        <v>706</v>
      </c>
      <c r="C304" s="22" t="s">
        <v>727</v>
      </c>
      <c r="D304" s="22" t="s">
        <v>728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120</v>
      </c>
      <c r="B305" s="22" t="s">
        <v>706</v>
      </c>
      <c r="C305" s="22" t="s">
        <v>729</v>
      </c>
      <c r="D305" s="22" t="s">
        <v>730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120</v>
      </c>
      <c r="B306" s="22" t="s">
        <v>706</v>
      </c>
      <c r="C306" s="22" t="s">
        <v>731</v>
      </c>
      <c r="D306" s="22" t="s">
        <v>732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120</v>
      </c>
      <c r="B307" s="22" t="s">
        <v>706</v>
      </c>
      <c r="C307" s="22" t="s">
        <v>733</v>
      </c>
      <c r="D307" s="22" t="s">
        <v>734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120</v>
      </c>
      <c r="B308" s="22" t="s">
        <v>706</v>
      </c>
      <c r="C308" s="22" t="s">
        <v>735</v>
      </c>
      <c r="D308" s="22" t="s">
        <v>736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120</v>
      </c>
      <c r="B309" s="22" t="s">
        <v>706</v>
      </c>
      <c r="C309" s="22" t="s">
        <v>737</v>
      </c>
      <c r="D309" s="22" t="s">
        <v>738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120</v>
      </c>
      <c r="B310" s="22" t="s">
        <v>706</v>
      </c>
      <c r="C310" s="22" t="s">
        <v>739</v>
      </c>
      <c r="D310" s="22" t="s">
        <v>740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120</v>
      </c>
      <c r="B311" s="22" t="s">
        <v>706</v>
      </c>
      <c r="C311" s="22" t="s">
        <v>741</v>
      </c>
      <c r="D311" s="22" t="s">
        <v>742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120</v>
      </c>
      <c r="B312" s="22" t="s">
        <v>706</v>
      </c>
      <c r="C312" s="22" t="s">
        <v>743</v>
      </c>
      <c r="D312" s="22" t="s">
        <v>744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120</v>
      </c>
      <c r="B313" s="22" t="s">
        <v>706</v>
      </c>
      <c r="C313" s="22" t="s">
        <v>745</v>
      </c>
      <c r="D313" s="22" t="s">
        <v>746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120</v>
      </c>
      <c r="B314" s="22" t="s">
        <v>706</v>
      </c>
      <c r="C314" s="22" t="s">
        <v>747</v>
      </c>
      <c r="D314" s="22" t="s">
        <v>748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120</v>
      </c>
      <c r="B315" s="22" t="s">
        <v>706</v>
      </c>
      <c r="C315" s="22" t="s">
        <v>749</v>
      </c>
      <c r="D315" s="22" t="s">
        <v>750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120</v>
      </c>
      <c r="B316" s="22" t="s">
        <v>706</v>
      </c>
      <c r="C316" s="22" t="s">
        <v>751</v>
      </c>
      <c r="D316" s="22" t="s">
        <v>752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120</v>
      </c>
      <c r="B317" s="22" t="s">
        <v>706</v>
      </c>
      <c r="C317" s="22" t="s">
        <v>753</v>
      </c>
      <c r="D317" s="22" t="s">
        <v>754</v>
      </c>
      <c r="E317" s="22">
        <v>10265</v>
      </c>
      <c r="F317" s="22">
        <v>0</v>
      </c>
      <c r="G317" s="22">
        <v>0</v>
      </c>
      <c r="H317" s="22">
        <v>0</v>
      </c>
      <c r="I317" s="22">
        <v>10265</v>
      </c>
    </row>
    <row r="318" spans="1:9" x14ac:dyDescent="0.25">
      <c r="A318" s="22" t="s">
        <v>120</v>
      </c>
      <c r="B318" s="22" t="s">
        <v>706</v>
      </c>
      <c r="C318" s="22" t="s">
        <v>755</v>
      </c>
      <c r="D318" s="22" t="s">
        <v>756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120</v>
      </c>
      <c r="B319" s="22" t="s">
        <v>706</v>
      </c>
      <c r="C319" s="22" t="s">
        <v>757</v>
      </c>
      <c r="D319" s="22" t="s">
        <v>758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120</v>
      </c>
      <c r="B320" s="22" t="s">
        <v>706</v>
      </c>
      <c r="C320" s="22" t="s">
        <v>759</v>
      </c>
      <c r="D320" s="22" t="s">
        <v>760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120</v>
      </c>
      <c r="B321" s="22" t="s">
        <v>706</v>
      </c>
      <c r="C321" s="22" t="s">
        <v>761</v>
      </c>
      <c r="D321" s="22" t="s">
        <v>762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120</v>
      </c>
      <c r="B322" s="22" t="s">
        <v>706</v>
      </c>
      <c r="C322" s="22" t="s">
        <v>763</v>
      </c>
      <c r="D322" s="22" t="s">
        <v>764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120</v>
      </c>
      <c r="B323" s="22" t="s">
        <v>706</v>
      </c>
      <c r="C323" s="22" t="s">
        <v>765</v>
      </c>
      <c r="D323" s="22" t="s">
        <v>766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120</v>
      </c>
      <c r="B324" s="22" t="s">
        <v>706</v>
      </c>
      <c r="C324" s="22" t="s">
        <v>767</v>
      </c>
      <c r="D324" s="22" t="s">
        <v>768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120</v>
      </c>
      <c r="B325" s="22" t="s">
        <v>706</v>
      </c>
      <c r="C325" s="22" t="s">
        <v>769</v>
      </c>
      <c r="D325" s="22" t="s">
        <v>770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120</v>
      </c>
      <c r="B326" s="22" t="s">
        <v>706</v>
      </c>
      <c r="C326" s="22" t="s">
        <v>771</v>
      </c>
      <c r="D326" s="22" t="s">
        <v>772</v>
      </c>
      <c r="E326" s="22">
        <v>0</v>
      </c>
      <c r="F326" s="22">
        <v>0</v>
      </c>
      <c r="G326" s="22">
        <v>0</v>
      </c>
      <c r="H326" s="22">
        <v>64566</v>
      </c>
      <c r="I326" s="22">
        <v>64566</v>
      </c>
    </row>
    <row r="327" spans="1:9" x14ac:dyDescent="0.25">
      <c r="A327" s="22" t="s">
        <v>120</v>
      </c>
      <c r="B327" s="22" t="s">
        <v>706</v>
      </c>
      <c r="C327" s="22" t="s">
        <v>773</v>
      </c>
      <c r="D327" s="22" t="s">
        <v>774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120</v>
      </c>
      <c r="B328" s="22" t="s">
        <v>706</v>
      </c>
      <c r="C328" s="22" t="s">
        <v>775</v>
      </c>
      <c r="D328" s="22" t="s">
        <v>776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120</v>
      </c>
      <c r="B329" s="22" t="s">
        <v>706</v>
      </c>
      <c r="C329" s="22" t="s">
        <v>777</v>
      </c>
      <c r="D329" s="22" t="s">
        <v>778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120</v>
      </c>
      <c r="B330" s="22" t="s">
        <v>706</v>
      </c>
      <c r="C330" s="22" t="s">
        <v>779</v>
      </c>
      <c r="D330" s="22" t="s">
        <v>780</v>
      </c>
      <c r="E330" s="22">
        <v>136142</v>
      </c>
      <c r="F330" s="22">
        <v>0</v>
      </c>
      <c r="G330" s="22">
        <v>0</v>
      </c>
      <c r="H330" s="22">
        <v>0</v>
      </c>
      <c r="I330" s="22">
        <v>136142</v>
      </c>
    </row>
    <row r="331" spans="1:9" x14ac:dyDescent="0.25">
      <c r="A331" s="22" t="s">
        <v>120</v>
      </c>
      <c r="B331" s="22" t="s">
        <v>706</v>
      </c>
      <c r="C331" s="22" t="s">
        <v>781</v>
      </c>
      <c r="D331" s="22" t="s">
        <v>782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120</v>
      </c>
      <c r="B332" s="22" t="s">
        <v>706</v>
      </c>
      <c r="C332" s="22" t="s">
        <v>783</v>
      </c>
      <c r="D332" s="22" t="s">
        <v>784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120</v>
      </c>
      <c r="B333" s="22" t="s">
        <v>706</v>
      </c>
      <c r="C333" s="22" t="s">
        <v>785</v>
      </c>
      <c r="D333" s="22" t="s">
        <v>786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120</v>
      </c>
      <c r="B334" s="22" t="s">
        <v>706</v>
      </c>
      <c r="C334" s="22" t="s">
        <v>787</v>
      </c>
      <c r="D334" s="22" t="s">
        <v>788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120</v>
      </c>
      <c r="B335" s="22" t="s">
        <v>706</v>
      </c>
      <c r="C335" s="22" t="s">
        <v>789</v>
      </c>
      <c r="D335" s="22" t="s">
        <v>790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120</v>
      </c>
      <c r="B336" s="22" t="s">
        <v>706</v>
      </c>
      <c r="C336" s="22" t="s">
        <v>791</v>
      </c>
      <c r="D336" s="22" t="s">
        <v>792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120</v>
      </c>
      <c r="B337" s="22" t="s">
        <v>706</v>
      </c>
      <c r="C337" s="22" t="s">
        <v>793</v>
      </c>
      <c r="D337" s="22" t="s">
        <v>794</v>
      </c>
      <c r="E337" s="22">
        <v>43429</v>
      </c>
      <c r="F337" s="22">
        <v>0</v>
      </c>
      <c r="G337" s="22">
        <v>0</v>
      </c>
      <c r="H337" s="22">
        <v>0</v>
      </c>
      <c r="I337" s="22">
        <v>43429</v>
      </c>
    </row>
    <row r="338" spans="1:9" x14ac:dyDescent="0.25">
      <c r="A338" s="22" t="s">
        <v>120</v>
      </c>
      <c r="B338" s="22" t="s">
        <v>706</v>
      </c>
      <c r="C338" s="22" t="s">
        <v>795</v>
      </c>
      <c r="D338" s="22" t="s">
        <v>796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120</v>
      </c>
      <c r="B339" s="22" t="s">
        <v>706</v>
      </c>
      <c r="C339" s="22" t="s">
        <v>797</v>
      </c>
      <c r="D339" s="22" t="s">
        <v>798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120</v>
      </c>
      <c r="B340" s="22" t="s">
        <v>706</v>
      </c>
      <c r="C340" s="22" t="s">
        <v>799</v>
      </c>
      <c r="D340" s="22" t="s">
        <v>800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120</v>
      </c>
      <c r="B341" s="22" t="s">
        <v>706</v>
      </c>
      <c r="C341" s="22" t="s">
        <v>801</v>
      </c>
      <c r="D341" s="22" t="s">
        <v>802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120</v>
      </c>
      <c r="B342" s="22" t="s">
        <v>706</v>
      </c>
      <c r="C342" s="22" t="s">
        <v>803</v>
      </c>
      <c r="D342" s="22" t="s">
        <v>804</v>
      </c>
      <c r="E342" s="22">
        <v>71860</v>
      </c>
      <c r="F342" s="22">
        <v>0</v>
      </c>
      <c r="G342" s="22">
        <v>0</v>
      </c>
      <c r="H342" s="22">
        <v>0</v>
      </c>
      <c r="I342" s="22">
        <v>71860</v>
      </c>
    </row>
    <row r="343" spans="1:9" x14ac:dyDescent="0.25">
      <c r="A343" s="22" t="s">
        <v>120</v>
      </c>
      <c r="B343" s="22" t="s">
        <v>706</v>
      </c>
      <c r="C343" s="22" t="s">
        <v>805</v>
      </c>
      <c r="D343" s="22" t="s">
        <v>806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120</v>
      </c>
      <c r="B344" s="22" t="s">
        <v>706</v>
      </c>
      <c r="C344" s="22" t="s">
        <v>807</v>
      </c>
      <c r="D344" s="22" t="s">
        <v>808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120</v>
      </c>
      <c r="B345" s="22" t="s">
        <v>809</v>
      </c>
      <c r="C345" s="22" t="s">
        <v>810</v>
      </c>
      <c r="D345" s="22" t="s">
        <v>811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120</v>
      </c>
      <c r="B346" s="22" t="s">
        <v>809</v>
      </c>
      <c r="C346" s="22" t="s">
        <v>812</v>
      </c>
      <c r="D346" s="22" t="s">
        <v>813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120</v>
      </c>
      <c r="B347" s="22" t="s">
        <v>809</v>
      </c>
      <c r="C347" s="22" t="s">
        <v>814</v>
      </c>
      <c r="D347" s="22" t="s">
        <v>815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120</v>
      </c>
      <c r="B348" s="22" t="s">
        <v>809</v>
      </c>
      <c r="C348" s="22" t="s">
        <v>816</v>
      </c>
      <c r="D348" s="22" t="s">
        <v>817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120</v>
      </c>
      <c r="B349" s="22" t="s">
        <v>809</v>
      </c>
      <c r="C349" s="22" t="s">
        <v>818</v>
      </c>
      <c r="D349" s="22" t="s">
        <v>819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</row>
    <row r="350" spans="1:9" x14ac:dyDescent="0.25">
      <c r="A350" s="22" t="s">
        <v>120</v>
      </c>
      <c r="B350" s="22" t="s">
        <v>809</v>
      </c>
      <c r="C350" s="22" t="s">
        <v>820</v>
      </c>
      <c r="D350" s="22" t="s">
        <v>821</v>
      </c>
      <c r="E350" s="22">
        <v>234662</v>
      </c>
      <c r="F350" s="22">
        <v>0</v>
      </c>
      <c r="G350" s="22">
        <v>0</v>
      </c>
      <c r="H350" s="22">
        <v>0</v>
      </c>
      <c r="I350" s="22">
        <v>234662</v>
      </c>
    </row>
    <row r="351" spans="1:9" x14ac:dyDescent="0.25">
      <c r="A351" s="22" t="s">
        <v>120</v>
      </c>
      <c r="B351" s="22" t="s">
        <v>822</v>
      </c>
      <c r="C351" s="22" t="s">
        <v>823</v>
      </c>
      <c r="D351" s="22" t="s">
        <v>824</v>
      </c>
      <c r="E351" s="22">
        <v>1324143</v>
      </c>
      <c r="F351" s="22">
        <v>0</v>
      </c>
      <c r="G351" s="22">
        <v>0</v>
      </c>
      <c r="H351" s="22">
        <v>15801652</v>
      </c>
      <c r="I351" s="22">
        <v>17125795</v>
      </c>
    </row>
    <row r="352" spans="1:9" x14ac:dyDescent="0.25">
      <c r="A352" s="22"/>
      <c r="B352" s="22"/>
      <c r="C352" s="22"/>
      <c r="D352" s="22" t="s">
        <v>825</v>
      </c>
      <c r="E352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8DD25-352F-404D-8E28-248078E4682A}">
  <dimension ref="A1:I35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1269</v>
      </c>
      <c r="D1" s="20" t="s">
        <v>1270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1271</v>
      </c>
      <c r="F2" s="21" t="s">
        <v>1272</v>
      </c>
      <c r="G2" s="21" t="s">
        <v>1273</v>
      </c>
      <c r="H2" s="21" t="s">
        <v>65</v>
      </c>
      <c r="I2" s="21" t="s">
        <v>1261</v>
      </c>
    </row>
    <row r="3" spans="1:9" x14ac:dyDescent="0.25">
      <c r="A3" s="21"/>
      <c r="B3" s="21"/>
      <c r="C3" s="21"/>
      <c r="D3" s="21" t="s">
        <v>87</v>
      </c>
      <c r="E3" s="21" t="s">
        <v>1274</v>
      </c>
      <c r="F3" s="21" t="s">
        <v>1275</v>
      </c>
      <c r="G3" s="21" t="s">
        <v>1276</v>
      </c>
      <c r="H3" s="21" t="s">
        <v>1277</v>
      </c>
      <c r="I3" s="21" t="s">
        <v>1278</v>
      </c>
    </row>
    <row r="4" spans="1:9" x14ac:dyDescent="0.25">
      <c r="A4" s="22" t="s">
        <v>120</v>
      </c>
      <c r="B4" s="22" t="s">
        <v>121</v>
      </c>
      <c r="C4" s="22" t="s">
        <v>122</v>
      </c>
      <c r="D4" s="22" t="s">
        <v>123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120</v>
      </c>
      <c r="B5" s="22" t="s">
        <v>121</v>
      </c>
      <c r="C5" s="22" t="s">
        <v>124</v>
      </c>
      <c r="D5" s="22" t="s">
        <v>125</v>
      </c>
      <c r="E5" s="22">
        <v>0</v>
      </c>
      <c r="F5" s="22">
        <v>0</v>
      </c>
      <c r="G5" s="22">
        <v>0</v>
      </c>
      <c r="H5" s="22">
        <v>1423367</v>
      </c>
      <c r="I5" s="22">
        <v>1423367</v>
      </c>
    </row>
    <row r="6" spans="1:9" x14ac:dyDescent="0.25">
      <c r="A6" s="22" t="s">
        <v>120</v>
      </c>
      <c r="B6" s="22" t="s">
        <v>121</v>
      </c>
      <c r="C6" s="22" t="s">
        <v>126</v>
      </c>
      <c r="D6" s="22" t="s">
        <v>127</v>
      </c>
      <c r="E6" s="22">
        <v>10970000</v>
      </c>
      <c r="F6" s="22">
        <v>0</v>
      </c>
      <c r="G6" s="22">
        <v>0</v>
      </c>
      <c r="H6" s="22">
        <v>0</v>
      </c>
      <c r="I6" s="22">
        <v>10970000</v>
      </c>
    </row>
    <row r="7" spans="1:9" x14ac:dyDescent="0.25">
      <c r="A7" s="22" t="s">
        <v>120</v>
      </c>
      <c r="B7" s="22" t="s">
        <v>121</v>
      </c>
      <c r="C7" s="22" t="s">
        <v>128</v>
      </c>
      <c r="D7" s="22" t="s">
        <v>129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120</v>
      </c>
      <c r="B8" s="22" t="s">
        <v>121</v>
      </c>
      <c r="C8" s="22" t="s">
        <v>130</v>
      </c>
      <c r="D8" s="22" t="s">
        <v>131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120</v>
      </c>
      <c r="B9" s="22" t="s">
        <v>121</v>
      </c>
      <c r="C9" s="22" t="s">
        <v>132</v>
      </c>
      <c r="D9" s="22" t="s">
        <v>133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120</v>
      </c>
      <c r="B10" s="22" t="s">
        <v>121</v>
      </c>
      <c r="C10" s="22" t="s">
        <v>134</v>
      </c>
      <c r="D10" s="22" t="s">
        <v>135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120</v>
      </c>
      <c r="B11" s="22" t="s">
        <v>121</v>
      </c>
      <c r="C11" s="22" t="s">
        <v>136</v>
      </c>
      <c r="D11" s="22" t="s">
        <v>137</v>
      </c>
      <c r="E11" s="22">
        <v>2568402</v>
      </c>
      <c r="F11" s="22">
        <v>0</v>
      </c>
      <c r="G11" s="22">
        <v>0</v>
      </c>
      <c r="H11" s="22">
        <v>0</v>
      </c>
      <c r="I11" s="22">
        <v>2568402</v>
      </c>
    </row>
    <row r="12" spans="1:9" x14ac:dyDescent="0.25">
      <c r="A12" s="22" t="s">
        <v>120</v>
      </c>
      <c r="B12" s="22" t="s">
        <v>121</v>
      </c>
      <c r="C12" s="22" t="s">
        <v>138</v>
      </c>
      <c r="D12" s="22" t="s">
        <v>139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120</v>
      </c>
      <c r="B13" s="22" t="s">
        <v>121</v>
      </c>
      <c r="C13" s="22" t="s">
        <v>140</v>
      </c>
      <c r="D13" s="22" t="s">
        <v>141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120</v>
      </c>
      <c r="B14" s="22" t="s">
        <v>121</v>
      </c>
      <c r="C14" s="22" t="s">
        <v>142</v>
      </c>
      <c r="D14" s="22" t="s">
        <v>143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120</v>
      </c>
      <c r="B15" s="22" t="s">
        <v>121</v>
      </c>
      <c r="C15" s="22" t="s">
        <v>144</v>
      </c>
      <c r="D15" s="22" t="s">
        <v>145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120</v>
      </c>
      <c r="B16" s="22" t="s">
        <v>121</v>
      </c>
      <c r="C16" s="22" t="s">
        <v>146</v>
      </c>
      <c r="D16" s="22" t="s">
        <v>147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120</v>
      </c>
      <c r="B17" s="22" t="s">
        <v>121</v>
      </c>
      <c r="C17" s="22" t="s">
        <v>148</v>
      </c>
      <c r="D17" s="22" t="s">
        <v>149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120</v>
      </c>
      <c r="B18" s="22" t="s">
        <v>121</v>
      </c>
      <c r="C18" s="22" t="s">
        <v>150</v>
      </c>
      <c r="D18" s="22" t="s">
        <v>151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120</v>
      </c>
      <c r="B19" s="22" t="s">
        <v>152</v>
      </c>
      <c r="C19" s="22" t="s">
        <v>153</v>
      </c>
      <c r="D19" s="22" t="s">
        <v>154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5">
      <c r="A20" s="22" t="s">
        <v>120</v>
      </c>
      <c r="B20" s="22" t="s">
        <v>152</v>
      </c>
      <c r="C20" s="22" t="s">
        <v>155</v>
      </c>
      <c r="D20" s="22" t="s">
        <v>156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120</v>
      </c>
      <c r="B21" s="22" t="s">
        <v>152</v>
      </c>
      <c r="C21" s="22" t="s">
        <v>157</v>
      </c>
      <c r="D21" s="22" t="s">
        <v>158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120</v>
      </c>
      <c r="B22" s="22" t="s">
        <v>152</v>
      </c>
      <c r="C22" s="22" t="s">
        <v>159</v>
      </c>
      <c r="D22" s="22" t="s">
        <v>160</v>
      </c>
      <c r="E22" s="22">
        <v>3449281</v>
      </c>
      <c r="F22" s="22">
        <v>0</v>
      </c>
      <c r="G22" s="22">
        <v>0</v>
      </c>
      <c r="H22" s="22">
        <v>0</v>
      </c>
      <c r="I22" s="22">
        <v>3449281</v>
      </c>
    </row>
    <row r="23" spans="1:9" x14ac:dyDescent="0.25">
      <c r="A23" s="22" t="s">
        <v>120</v>
      </c>
      <c r="B23" s="22" t="s">
        <v>152</v>
      </c>
      <c r="C23" s="22" t="s">
        <v>161</v>
      </c>
      <c r="D23" s="22" t="s">
        <v>162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120</v>
      </c>
      <c r="B24" s="22" t="s">
        <v>163</v>
      </c>
      <c r="C24" s="22" t="s">
        <v>164</v>
      </c>
      <c r="D24" s="22" t="s">
        <v>165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120</v>
      </c>
      <c r="B25" s="22" t="s">
        <v>163</v>
      </c>
      <c r="C25" s="22" t="s">
        <v>166</v>
      </c>
      <c r="D25" s="22" t="s">
        <v>167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120</v>
      </c>
      <c r="B26" s="22" t="s">
        <v>163</v>
      </c>
      <c r="C26" s="22" t="s">
        <v>168</v>
      </c>
      <c r="D26" s="22" t="s">
        <v>169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120</v>
      </c>
      <c r="B27" s="22" t="s">
        <v>163</v>
      </c>
      <c r="C27" s="22" t="s">
        <v>170</v>
      </c>
      <c r="D27" s="22" t="s">
        <v>171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120</v>
      </c>
      <c r="B28" s="22" t="s">
        <v>163</v>
      </c>
      <c r="C28" s="22" t="s">
        <v>172</v>
      </c>
      <c r="D28" s="22" t="s">
        <v>173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120</v>
      </c>
      <c r="B29" s="22" t="s">
        <v>163</v>
      </c>
      <c r="C29" s="22" t="s">
        <v>174</v>
      </c>
      <c r="D29" s="22" t="s">
        <v>175</v>
      </c>
      <c r="E29" s="22">
        <v>10700</v>
      </c>
      <c r="F29" s="22">
        <v>0</v>
      </c>
      <c r="G29" s="22">
        <v>0</v>
      </c>
      <c r="H29" s="22">
        <v>0</v>
      </c>
      <c r="I29" s="22">
        <v>10700</v>
      </c>
    </row>
    <row r="30" spans="1:9" x14ac:dyDescent="0.25">
      <c r="A30" s="22" t="s">
        <v>120</v>
      </c>
      <c r="B30" s="22" t="s">
        <v>163</v>
      </c>
      <c r="C30" s="22" t="s">
        <v>176</v>
      </c>
      <c r="D30" s="22" t="s">
        <v>177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120</v>
      </c>
      <c r="B31" s="22" t="s">
        <v>163</v>
      </c>
      <c r="C31" s="22" t="s">
        <v>178</v>
      </c>
      <c r="D31" s="22" t="s">
        <v>179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120</v>
      </c>
      <c r="B32" s="22" t="s">
        <v>163</v>
      </c>
      <c r="C32" s="22" t="s">
        <v>180</v>
      </c>
      <c r="D32" s="22" t="s">
        <v>181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120</v>
      </c>
      <c r="B33" s="22" t="s">
        <v>163</v>
      </c>
      <c r="C33" s="22" t="s">
        <v>182</v>
      </c>
      <c r="D33" s="22" t="s">
        <v>183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120</v>
      </c>
      <c r="B34" s="22" t="s">
        <v>163</v>
      </c>
      <c r="C34" s="22" t="s">
        <v>184</v>
      </c>
      <c r="D34" s="22" t="s">
        <v>185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120</v>
      </c>
      <c r="B35" s="22" t="s">
        <v>163</v>
      </c>
      <c r="C35" s="22" t="s">
        <v>186</v>
      </c>
      <c r="D35" s="22" t="s">
        <v>187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120</v>
      </c>
      <c r="B36" s="22" t="s">
        <v>163</v>
      </c>
      <c r="C36" s="22" t="s">
        <v>188</v>
      </c>
      <c r="D36" s="22" t="s">
        <v>189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120</v>
      </c>
      <c r="B37" s="22" t="s">
        <v>163</v>
      </c>
      <c r="C37" s="22" t="s">
        <v>190</v>
      </c>
      <c r="D37" s="22" t="s">
        <v>191</v>
      </c>
      <c r="E37" s="22">
        <v>465265</v>
      </c>
      <c r="F37" s="22"/>
      <c r="G37" s="22"/>
      <c r="H37" s="22"/>
      <c r="I37" s="22">
        <v>465265</v>
      </c>
    </row>
    <row r="38" spans="1:9" x14ac:dyDescent="0.25">
      <c r="A38" s="22" t="s">
        <v>120</v>
      </c>
      <c r="B38" s="22" t="s">
        <v>163</v>
      </c>
      <c r="C38" s="22" t="s">
        <v>192</v>
      </c>
      <c r="D38" s="22" t="s">
        <v>193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120</v>
      </c>
      <c r="B39" s="22" t="s">
        <v>163</v>
      </c>
      <c r="C39" s="22" t="s">
        <v>194</v>
      </c>
      <c r="D39" s="22" t="s">
        <v>195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120</v>
      </c>
      <c r="B40" s="22" t="s">
        <v>163</v>
      </c>
      <c r="C40" s="22" t="s">
        <v>196</v>
      </c>
      <c r="D40" s="22" t="s">
        <v>197</v>
      </c>
      <c r="E40" s="22">
        <v>65742</v>
      </c>
      <c r="F40" s="22"/>
      <c r="G40" s="22"/>
      <c r="H40" s="22"/>
      <c r="I40" s="22">
        <v>65742</v>
      </c>
    </row>
    <row r="41" spans="1:9" x14ac:dyDescent="0.25">
      <c r="A41" s="22" t="s">
        <v>120</v>
      </c>
      <c r="B41" s="22" t="s">
        <v>163</v>
      </c>
      <c r="C41" s="22" t="s">
        <v>198</v>
      </c>
      <c r="D41" s="22" t="s">
        <v>199</v>
      </c>
      <c r="E41" s="22">
        <v>955972</v>
      </c>
      <c r="F41" s="22">
        <v>0</v>
      </c>
      <c r="G41" s="22">
        <v>0</v>
      </c>
      <c r="H41" s="22">
        <v>0</v>
      </c>
      <c r="I41" s="22">
        <v>955972</v>
      </c>
    </row>
    <row r="42" spans="1:9" x14ac:dyDescent="0.25">
      <c r="A42" s="22" t="s">
        <v>120</v>
      </c>
      <c r="B42" s="22" t="s">
        <v>163</v>
      </c>
      <c r="C42" s="22" t="s">
        <v>200</v>
      </c>
      <c r="D42" s="22" t="s">
        <v>201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120</v>
      </c>
      <c r="B43" s="22" t="s">
        <v>163</v>
      </c>
      <c r="C43" s="22" t="s">
        <v>202</v>
      </c>
      <c r="D43" s="22" t="s">
        <v>203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120</v>
      </c>
      <c r="B44" s="22" t="s">
        <v>163</v>
      </c>
      <c r="C44" s="22" t="s">
        <v>204</v>
      </c>
      <c r="D44" s="22" t="s">
        <v>205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120</v>
      </c>
      <c r="B45" s="22" t="s">
        <v>163</v>
      </c>
      <c r="C45" s="22" t="s">
        <v>206</v>
      </c>
      <c r="D45" s="22" t="s">
        <v>207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120</v>
      </c>
      <c r="B46" s="22" t="s">
        <v>163</v>
      </c>
      <c r="C46" s="22" t="s">
        <v>208</v>
      </c>
      <c r="D46" s="22" t="s">
        <v>209</v>
      </c>
      <c r="E46" s="22">
        <v>3030785</v>
      </c>
      <c r="F46" s="22">
        <v>0</v>
      </c>
      <c r="G46" s="22">
        <v>0</v>
      </c>
      <c r="H46" s="22">
        <v>583334</v>
      </c>
      <c r="I46" s="22">
        <v>3614119</v>
      </c>
    </row>
    <row r="47" spans="1:9" x14ac:dyDescent="0.25">
      <c r="A47" s="22" t="s">
        <v>120</v>
      </c>
      <c r="B47" s="22" t="s">
        <v>163</v>
      </c>
      <c r="C47" s="22" t="s">
        <v>210</v>
      </c>
      <c r="D47" s="22" t="s">
        <v>211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120</v>
      </c>
      <c r="B48" s="22" t="s">
        <v>163</v>
      </c>
      <c r="C48" s="22" t="s">
        <v>212</v>
      </c>
      <c r="D48" s="22" t="s">
        <v>213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120</v>
      </c>
      <c r="B49" s="22" t="s">
        <v>163</v>
      </c>
      <c r="C49" s="22" t="s">
        <v>214</v>
      </c>
      <c r="D49" s="22" t="s">
        <v>215</v>
      </c>
      <c r="E49" s="22">
        <v>3815857</v>
      </c>
      <c r="F49" s="22">
        <v>0</v>
      </c>
      <c r="G49" s="22">
        <v>0</v>
      </c>
      <c r="H49" s="22">
        <v>0</v>
      </c>
      <c r="I49" s="22">
        <v>3815857</v>
      </c>
    </row>
    <row r="50" spans="1:9" x14ac:dyDescent="0.25">
      <c r="A50" s="22" t="s">
        <v>120</v>
      </c>
      <c r="B50" s="22" t="s">
        <v>163</v>
      </c>
      <c r="C50" s="22" t="s">
        <v>216</v>
      </c>
      <c r="D50" s="22" t="s">
        <v>217</v>
      </c>
      <c r="E50" s="22">
        <v>2538052</v>
      </c>
      <c r="F50" s="22"/>
      <c r="G50" s="22"/>
      <c r="H50" s="22"/>
      <c r="I50" s="22">
        <v>2538052</v>
      </c>
    </row>
    <row r="51" spans="1:9" x14ac:dyDescent="0.25">
      <c r="A51" s="22" t="s">
        <v>120</v>
      </c>
      <c r="B51" s="22" t="s">
        <v>163</v>
      </c>
      <c r="C51" s="22" t="s">
        <v>218</v>
      </c>
      <c r="D51" s="22" t="s">
        <v>219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120</v>
      </c>
      <c r="B52" s="22" t="s">
        <v>163</v>
      </c>
      <c r="C52" s="22" t="s">
        <v>220</v>
      </c>
      <c r="D52" s="22" t="s">
        <v>221</v>
      </c>
      <c r="E52" s="22">
        <v>483953</v>
      </c>
      <c r="F52" s="22">
        <v>0</v>
      </c>
      <c r="G52" s="22">
        <v>0</v>
      </c>
      <c r="H52" s="22">
        <v>0</v>
      </c>
      <c r="I52" s="22">
        <v>483953</v>
      </c>
    </row>
    <row r="53" spans="1:9" x14ac:dyDescent="0.25">
      <c r="A53" s="22" t="s">
        <v>120</v>
      </c>
      <c r="B53" s="22" t="s">
        <v>163</v>
      </c>
      <c r="C53" s="22" t="s">
        <v>222</v>
      </c>
      <c r="D53" s="22" t="s">
        <v>223</v>
      </c>
      <c r="E53" s="22">
        <v>2700156</v>
      </c>
      <c r="F53" s="22">
        <v>0</v>
      </c>
      <c r="G53" s="22">
        <v>0</v>
      </c>
      <c r="H53" s="22">
        <v>0</v>
      </c>
      <c r="I53" s="22">
        <v>2700156</v>
      </c>
    </row>
    <row r="54" spans="1:9" x14ac:dyDescent="0.25">
      <c r="A54" s="22" t="s">
        <v>120</v>
      </c>
      <c r="B54" s="22" t="s">
        <v>163</v>
      </c>
      <c r="C54" s="22" t="s">
        <v>224</v>
      </c>
      <c r="D54" s="22" t="s">
        <v>225</v>
      </c>
      <c r="E54" s="22">
        <v>6233550</v>
      </c>
      <c r="F54" s="22">
        <v>0</v>
      </c>
      <c r="G54" s="22">
        <v>0</v>
      </c>
      <c r="H54" s="22">
        <v>0</v>
      </c>
      <c r="I54" s="22">
        <v>6233550</v>
      </c>
    </row>
    <row r="55" spans="1:9" x14ac:dyDescent="0.25">
      <c r="A55" s="22" t="s">
        <v>120</v>
      </c>
      <c r="B55" s="22" t="s">
        <v>163</v>
      </c>
      <c r="C55" s="22" t="s">
        <v>226</v>
      </c>
      <c r="D55" s="22" t="s">
        <v>227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120</v>
      </c>
      <c r="B56" s="22" t="s">
        <v>163</v>
      </c>
      <c r="C56" s="22" t="s">
        <v>228</v>
      </c>
      <c r="D56" s="22" t="s">
        <v>229</v>
      </c>
      <c r="E56" s="22">
        <v>2627008</v>
      </c>
      <c r="F56" s="22">
        <v>0</v>
      </c>
      <c r="G56" s="22">
        <v>0</v>
      </c>
      <c r="H56" s="22">
        <v>0</v>
      </c>
      <c r="I56" s="22">
        <v>2627008</v>
      </c>
    </row>
    <row r="57" spans="1:9" x14ac:dyDescent="0.25">
      <c r="A57" s="22" t="s">
        <v>120</v>
      </c>
      <c r="B57" s="22" t="s">
        <v>163</v>
      </c>
      <c r="C57" s="22" t="s">
        <v>230</v>
      </c>
      <c r="D57" s="22" t="s">
        <v>231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120</v>
      </c>
      <c r="B58" s="22" t="s">
        <v>163</v>
      </c>
      <c r="C58" s="22" t="s">
        <v>232</v>
      </c>
      <c r="D58" s="22" t="s">
        <v>233</v>
      </c>
      <c r="E58" s="22">
        <v>0</v>
      </c>
      <c r="F58" s="22">
        <v>0</v>
      </c>
      <c r="G58" s="22">
        <v>0</v>
      </c>
      <c r="H58" s="22">
        <v>5000000</v>
      </c>
      <c r="I58" s="22">
        <v>5000000</v>
      </c>
    </row>
    <row r="59" spans="1:9" x14ac:dyDescent="0.25">
      <c r="A59" s="22" t="s">
        <v>120</v>
      </c>
      <c r="B59" s="22" t="s">
        <v>163</v>
      </c>
      <c r="C59" s="22" t="s">
        <v>234</v>
      </c>
      <c r="D59" s="22" t="s">
        <v>235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120</v>
      </c>
      <c r="B60" s="22" t="s">
        <v>163</v>
      </c>
      <c r="C60" s="22" t="s">
        <v>236</v>
      </c>
      <c r="D60" s="22" t="s">
        <v>237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120</v>
      </c>
      <c r="B61" s="22" t="s">
        <v>163</v>
      </c>
      <c r="C61" s="22" t="s">
        <v>238</v>
      </c>
      <c r="D61" s="22" t="s">
        <v>239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120</v>
      </c>
      <c r="B62" s="22" t="s">
        <v>163</v>
      </c>
      <c r="C62" s="22" t="s">
        <v>240</v>
      </c>
      <c r="D62" s="22" t="s">
        <v>241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120</v>
      </c>
      <c r="B63" s="22" t="s">
        <v>163</v>
      </c>
      <c r="C63" s="22" t="s">
        <v>242</v>
      </c>
      <c r="D63" s="22" t="s">
        <v>243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120</v>
      </c>
      <c r="B64" s="22" t="s">
        <v>163</v>
      </c>
      <c r="C64" s="22" t="s">
        <v>244</v>
      </c>
      <c r="D64" s="22" t="s">
        <v>245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120</v>
      </c>
      <c r="B65" s="22" t="s">
        <v>163</v>
      </c>
      <c r="C65" s="22" t="s">
        <v>246</v>
      </c>
      <c r="D65" s="22" t="s">
        <v>247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120</v>
      </c>
      <c r="B66" s="22" t="s">
        <v>163</v>
      </c>
      <c r="C66" s="22" t="s">
        <v>248</v>
      </c>
      <c r="D66" s="22" t="s">
        <v>249</v>
      </c>
      <c r="E66" s="22">
        <v>1516377</v>
      </c>
      <c r="F66" s="22">
        <v>0</v>
      </c>
      <c r="G66" s="22">
        <v>0</v>
      </c>
      <c r="H66" s="22">
        <v>0</v>
      </c>
      <c r="I66" s="22">
        <v>1516377</v>
      </c>
    </row>
    <row r="67" spans="1:9" x14ac:dyDescent="0.25">
      <c r="A67" s="22" t="s">
        <v>120</v>
      </c>
      <c r="B67" s="22" t="s">
        <v>163</v>
      </c>
      <c r="C67" s="22" t="s">
        <v>250</v>
      </c>
      <c r="D67" s="22" t="s">
        <v>251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120</v>
      </c>
      <c r="B68" s="22" t="s">
        <v>163</v>
      </c>
      <c r="C68" s="22" t="s">
        <v>252</v>
      </c>
      <c r="D68" s="22" t="s">
        <v>253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120</v>
      </c>
      <c r="B69" s="22" t="s">
        <v>163</v>
      </c>
      <c r="C69" s="22" t="s">
        <v>254</v>
      </c>
      <c r="D69" s="22" t="s">
        <v>255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120</v>
      </c>
      <c r="B70" s="22" t="s">
        <v>163</v>
      </c>
      <c r="C70" s="22" t="s">
        <v>256</v>
      </c>
      <c r="D70" s="22" t="s">
        <v>257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120</v>
      </c>
      <c r="B71" s="22" t="s">
        <v>163</v>
      </c>
      <c r="C71" s="22" t="s">
        <v>258</v>
      </c>
      <c r="D71" s="22" t="s">
        <v>259</v>
      </c>
      <c r="E71" s="22">
        <v>2579809</v>
      </c>
      <c r="F71" s="22">
        <v>0</v>
      </c>
      <c r="G71" s="22">
        <v>0</v>
      </c>
      <c r="H71" s="22">
        <v>0</v>
      </c>
      <c r="I71" s="22">
        <v>2579809</v>
      </c>
    </row>
    <row r="72" spans="1:9" x14ac:dyDescent="0.25">
      <c r="A72" s="22" t="s">
        <v>120</v>
      </c>
      <c r="B72" s="22" t="s">
        <v>163</v>
      </c>
      <c r="C72" s="22" t="s">
        <v>260</v>
      </c>
      <c r="D72" s="22" t="s">
        <v>261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120</v>
      </c>
      <c r="B73" s="22" t="s">
        <v>163</v>
      </c>
      <c r="C73" s="22" t="s">
        <v>262</v>
      </c>
      <c r="D73" s="22" t="s">
        <v>263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120</v>
      </c>
      <c r="B74" s="22" t="s">
        <v>163</v>
      </c>
      <c r="C74" s="22" t="s">
        <v>264</v>
      </c>
      <c r="D74" s="22" t="s">
        <v>265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120</v>
      </c>
      <c r="B75" s="22" t="s">
        <v>163</v>
      </c>
      <c r="C75" s="22" t="s">
        <v>266</v>
      </c>
      <c r="D75" s="22" t="s">
        <v>267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120</v>
      </c>
      <c r="B76" s="22" t="s">
        <v>163</v>
      </c>
      <c r="C76" s="22" t="s">
        <v>268</v>
      </c>
      <c r="D76" s="22" t="s">
        <v>269</v>
      </c>
      <c r="E76" s="22">
        <v>885390</v>
      </c>
      <c r="F76" s="22">
        <v>0</v>
      </c>
      <c r="G76" s="22">
        <v>0</v>
      </c>
      <c r="H76" s="22">
        <v>0</v>
      </c>
      <c r="I76" s="22">
        <v>885390</v>
      </c>
    </row>
    <row r="77" spans="1:9" x14ac:dyDescent="0.25">
      <c r="A77" s="22" t="s">
        <v>120</v>
      </c>
      <c r="B77" s="22" t="s">
        <v>163</v>
      </c>
      <c r="C77" s="22" t="s">
        <v>270</v>
      </c>
      <c r="D77" s="22" t="s">
        <v>271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120</v>
      </c>
      <c r="B78" s="22" t="s">
        <v>163</v>
      </c>
      <c r="C78" s="22" t="s">
        <v>272</v>
      </c>
      <c r="D78" s="22" t="s">
        <v>273</v>
      </c>
      <c r="E78" s="22">
        <v>1016569</v>
      </c>
      <c r="F78" s="22">
        <v>0</v>
      </c>
      <c r="G78" s="22">
        <v>0</v>
      </c>
      <c r="H78" s="22">
        <v>0</v>
      </c>
      <c r="I78" s="22">
        <v>1016569</v>
      </c>
    </row>
    <row r="79" spans="1:9" x14ac:dyDescent="0.25">
      <c r="A79" s="22" t="s">
        <v>120</v>
      </c>
      <c r="B79" s="22" t="s">
        <v>163</v>
      </c>
      <c r="C79" s="22" t="s">
        <v>274</v>
      </c>
      <c r="D79" s="22" t="s">
        <v>275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120</v>
      </c>
      <c r="B80" s="22" t="s">
        <v>163</v>
      </c>
      <c r="C80" s="22" t="s">
        <v>276</v>
      </c>
      <c r="D80" s="22" t="s">
        <v>277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120</v>
      </c>
      <c r="B81" s="22" t="s">
        <v>163</v>
      </c>
      <c r="C81" s="22" t="s">
        <v>278</v>
      </c>
      <c r="D81" s="22" t="s">
        <v>279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120</v>
      </c>
      <c r="B82" s="22" t="s">
        <v>163</v>
      </c>
      <c r="C82" s="22" t="s">
        <v>280</v>
      </c>
      <c r="D82" s="22" t="s">
        <v>281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120</v>
      </c>
      <c r="B83" s="22" t="s">
        <v>163</v>
      </c>
      <c r="C83" s="22" t="s">
        <v>282</v>
      </c>
      <c r="D83" s="22" t="s">
        <v>283</v>
      </c>
      <c r="E83" s="22">
        <v>160000</v>
      </c>
      <c r="F83" s="22">
        <v>0</v>
      </c>
      <c r="G83" s="22">
        <v>0</v>
      </c>
      <c r="H83" s="22">
        <v>0</v>
      </c>
      <c r="I83" s="22">
        <v>160000</v>
      </c>
    </row>
    <row r="84" spans="1:9" x14ac:dyDescent="0.25">
      <c r="A84" s="22" t="s">
        <v>120</v>
      </c>
      <c r="B84" s="22" t="s">
        <v>163</v>
      </c>
      <c r="C84" s="22" t="s">
        <v>284</v>
      </c>
      <c r="D84" s="22" t="s">
        <v>285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120</v>
      </c>
      <c r="B85" s="22" t="s">
        <v>163</v>
      </c>
      <c r="C85" s="22" t="s">
        <v>286</v>
      </c>
      <c r="D85" s="22" t="s">
        <v>287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120</v>
      </c>
      <c r="B86" s="22" t="s">
        <v>163</v>
      </c>
      <c r="C86" s="22" t="s">
        <v>288</v>
      </c>
      <c r="D86" s="22" t="s">
        <v>289</v>
      </c>
      <c r="E86" s="22">
        <v>7342345</v>
      </c>
      <c r="F86" s="22">
        <v>0</v>
      </c>
      <c r="G86" s="22">
        <v>0</v>
      </c>
      <c r="H86" s="22">
        <v>0</v>
      </c>
      <c r="I86" s="22">
        <v>7342345</v>
      </c>
    </row>
    <row r="87" spans="1:9" x14ac:dyDescent="0.25">
      <c r="A87" s="22" t="s">
        <v>120</v>
      </c>
      <c r="B87" s="22" t="s">
        <v>163</v>
      </c>
      <c r="C87" s="22" t="s">
        <v>290</v>
      </c>
      <c r="D87" s="22" t="s">
        <v>291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2" t="s">
        <v>120</v>
      </c>
      <c r="B88" s="22" t="s">
        <v>292</v>
      </c>
      <c r="C88" s="22" t="s">
        <v>293</v>
      </c>
      <c r="D88" s="22" t="s">
        <v>294</v>
      </c>
      <c r="E88" s="22">
        <v>43991</v>
      </c>
      <c r="F88" s="22">
        <v>0</v>
      </c>
      <c r="G88" s="22">
        <v>0</v>
      </c>
      <c r="H88" s="22">
        <v>0</v>
      </c>
      <c r="I88" s="22">
        <v>43991</v>
      </c>
    </row>
    <row r="89" spans="1:9" x14ac:dyDescent="0.25">
      <c r="A89" s="22" t="s">
        <v>120</v>
      </c>
      <c r="B89" s="22" t="s">
        <v>292</v>
      </c>
      <c r="C89" s="22" t="s">
        <v>295</v>
      </c>
      <c r="D89" s="22" t="s">
        <v>296</v>
      </c>
      <c r="E89" s="22">
        <v>299703</v>
      </c>
      <c r="F89" s="22">
        <v>0</v>
      </c>
      <c r="G89" s="22">
        <v>0</v>
      </c>
      <c r="H89" s="22">
        <v>0</v>
      </c>
      <c r="I89" s="22">
        <v>299703</v>
      </c>
    </row>
    <row r="90" spans="1:9" x14ac:dyDescent="0.25">
      <c r="A90" s="22" t="s">
        <v>120</v>
      </c>
      <c r="B90" s="22" t="s">
        <v>292</v>
      </c>
      <c r="C90" s="22" t="s">
        <v>297</v>
      </c>
      <c r="D90" s="22" t="s">
        <v>298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120</v>
      </c>
      <c r="B91" s="22" t="s">
        <v>292</v>
      </c>
      <c r="C91" s="22" t="s">
        <v>299</v>
      </c>
      <c r="D91" s="22" t="s">
        <v>300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120</v>
      </c>
      <c r="B92" s="22" t="s">
        <v>292</v>
      </c>
      <c r="C92" s="22" t="s">
        <v>301</v>
      </c>
      <c r="D92" s="22" t="s">
        <v>302</v>
      </c>
      <c r="E92" s="22">
        <v>0</v>
      </c>
      <c r="F92" s="22">
        <v>0</v>
      </c>
      <c r="G92" s="22">
        <v>0</v>
      </c>
      <c r="H92" s="22">
        <v>200000</v>
      </c>
      <c r="I92" s="22">
        <v>200000</v>
      </c>
    </row>
    <row r="93" spans="1:9" x14ac:dyDescent="0.25">
      <c r="A93" s="22" t="s">
        <v>120</v>
      </c>
      <c r="B93" s="22" t="s">
        <v>292</v>
      </c>
      <c r="C93" s="22" t="s">
        <v>303</v>
      </c>
      <c r="D93" s="22" t="s">
        <v>304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120</v>
      </c>
      <c r="B94" s="22" t="s">
        <v>292</v>
      </c>
      <c r="C94" s="22" t="s">
        <v>305</v>
      </c>
      <c r="D94" s="22" t="s">
        <v>306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120</v>
      </c>
      <c r="B95" s="22" t="s">
        <v>292</v>
      </c>
      <c r="C95" s="22" t="s">
        <v>307</v>
      </c>
      <c r="D95" s="22" t="s">
        <v>308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120</v>
      </c>
      <c r="B96" s="22" t="s">
        <v>292</v>
      </c>
      <c r="C96" s="22" t="s">
        <v>309</v>
      </c>
      <c r="D96" s="22" t="s">
        <v>310</v>
      </c>
      <c r="E96" s="22"/>
      <c r="F96" s="22"/>
      <c r="G96" s="22"/>
      <c r="H96" s="22"/>
      <c r="I96" s="22">
        <v>0</v>
      </c>
    </row>
    <row r="97" spans="1:9" x14ac:dyDescent="0.25">
      <c r="A97" s="22" t="s">
        <v>120</v>
      </c>
      <c r="B97" s="22" t="s">
        <v>292</v>
      </c>
      <c r="C97" s="22" t="s">
        <v>311</v>
      </c>
      <c r="D97" s="22" t="s">
        <v>312</v>
      </c>
      <c r="E97" s="22">
        <v>0</v>
      </c>
      <c r="F97" s="22">
        <v>0</v>
      </c>
      <c r="G97" s="22">
        <v>0</v>
      </c>
      <c r="H97" s="22">
        <v>190830</v>
      </c>
      <c r="I97" s="22">
        <v>190830</v>
      </c>
    </row>
    <row r="98" spans="1:9" x14ac:dyDescent="0.25">
      <c r="A98" s="22" t="s">
        <v>120</v>
      </c>
      <c r="B98" s="22" t="s">
        <v>292</v>
      </c>
      <c r="C98" s="22" t="s">
        <v>313</v>
      </c>
      <c r="D98" s="22" t="s">
        <v>314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120</v>
      </c>
      <c r="B99" s="22" t="s">
        <v>292</v>
      </c>
      <c r="C99" s="22" t="s">
        <v>315</v>
      </c>
      <c r="D99" s="22" t="s">
        <v>316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120</v>
      </c>
      <c r="B100" s="22" t="s">
        <v>292</v>
      </c>
      <c r="C100" s="22" t="s">
        <v>317</v>
      </c>
      <c r="D100" s="22" t="s">
        <v>318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120</v>
      </c>
      <c r="B101" s="22" t="s">
        <v>292</v>
      </c>
      <c r="C101" s="22" t="s">
        <v>319</v>
      </c>
      <c r="D101" s="22" t="s">
        <v>320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120</v>
      </c>
      <c r="B102" s="22" t="s">
        <v>292</v>
      </c>
      <c r="C102" s="22" t="s">
        <v>321</v>
      </c>
      <c r="D102" s="22" t="s">
        <v>322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120</v>
      </c>
      <c r="B103" s="22" t="s">
        <v>292</v>
      </c>
      <c r="C103" s="22" t="s">
        <v>323</v>
      </c>
      <c r="D103" s="22" t="s">
        <v>324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120</v>
      </c>
      <c r="B104" s="22" t="s">
        <v>292</v>
      </c>
      <c r="C104" s="22" t="s">
        <v>325</v>
      </c>
      <c r="D104" s="22" t="s">
        <v>326</v>
      </c>
      <c r="E104" s="22"/>
      <c r="F104" s="22"/>
      <c r="G104" s="22"/>
      <c r="H104" s="22"/>
      <c r="I104" s="22">
        <v>0</v>
      </c>
    </row>
    <row r="105" spans="1:9" x14ac:dyDescent="0.25">
      <c r="A105" s="22" t="s">
        <v>120</v>
      </c>
      <c r="B105" s="22" t="s">
        <v>292</v>
      </c>
      <c r="C105" s="22" t="s">
        <v>327</v>
      </c>
      <c r="D105" s="22" t="s">
        <v>328</v>
      </c>
      <c r="E105" s="22">
        <v>301322</v>
      </c>
      <c r="F105" s="22">
        <v>0</v>
      </c>
      <c r="G105" s="22">
        <v>0</v>
      </c>
      <c r="H105" s="22">
        <v>0</v>
      </c>
      <c r="I105" s="22">
        <v>301322</v>
      </c>
    </row>
    <row r="106" spans="1:9" x14ac:dyDescent="0.25">
      <c r="A106" s="22" t="s">
        <v>120</v>
      </c>
      <c r="B106" s="22" t="s">
        <v>292</v>
      </c>
      <c r="C106" s="22" t="s">
        <v>329</v>
      </c>
      <c r="D106" s="22" t="s">
        <v>330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120</v>
      </c>
      <c r="B107" s="22" t="s">
        <v>292</v>
      </c>
      <c r="C107" s="22" t="s">
        <v>331</v>
      </c>
      <c r="D107" s="22" t="s">
        <v>332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120</v>
      </c>
      <c r="B108" s="22" t="s">
        <v>292</v>
      </c>
      <c r="C108" s="22" t="s">
        <v>333</v>
      </c>
      <c r="D108" s="22" t="s">
        <v>334</v>
      </c>
      <c r="E108" s="22">
        <v>532583</v>
      </c>
      <c r="F108" s="22">
        <v>0</v>
      </c>
      <c r="G108" s="22">
        <v>0</v>
      </c>
      <c r="H108" s="22">
        <v>0</v>
      </c>
      <c r="I108" s="22">
        <v>532583</v>
      </c>
    </row>
    <row r="109" spans="1:9" x14ac:dyDescent="0.25">
      <c r="A109" s="22" t="s">
        <v>120</v>
      </c>
      <c r="B109" s="22" t="s">
        <v>292</v>
      </c>
      <c r="C109" s="22" t="s">
        <v>335</v>
      </c>
      <c r="D109" s="22" t="s">
        <v>336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120</v>
      </c>
      <c r="B110" s="22" t="s">
        <v>292</v>
      </c>
      <c r="C110" s="22" t="s">
        <v>337</v>
      </c>
      <c r="D110" s="22" t="s">
        <v>338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120</v>
      </c>
      <c r="B111" s="22" t="s">
        <v>292</v>
      </c>
      <c r="C111" s="22" t="s">
        <v>339</v>
      </c>
      <c r="D111" s="22" t="s">
        <v>340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120</v>
      </c>
      <c r="B112" s="22" t="s">
        <v>292</v>
      </c>
      <c r="C112" s="22" t="s">
        <v>341</v>
      </c>
      <c r="D112" s="22" t="s">
        <v>342</v>
      </c>
      <c r="E112" s="22"/>
      <c r="F112" s="22"/>
      <c r="G112" s="22"/>
      <c r="H112" s="22"/>
      <c r="I112" s="22">
        <v>0</v>
      </c>
    </row>
    <row r="113" spans="1:9" x14ac:dyDescent="0.25">
      <c r="A113" s="22" t="s">
        <v>120</v>
      </c>
      <c r="B113" s="22" t="s">
        <v>292</v>
      </c>
      <c r="C113" s="22" t="s">
        <v>343</v>
      </c>
      <c r="D113" s="22" t="s">
        <v>344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120</v>
      </c>
      <c r="B114" s="22" t="s">
        <v>292</v>
      </c>
      <c r="C114" s="22" t="s">
        <v>345</v>
      </c>
      <c r="D114" s="22" t="s">
        <v>346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120</v>
      </c>
      <c r="B115" s="22" t="s">
        <v>292</v>
      </c>
      <c r="C115" s="22" t="s">
        <v>347</v>
      </c>
      <c r="D115" s="22" t="s">
        <v>348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120</v>
      </c>
      <c r="B116" s="22" t="s">
        <v>292</v>
      </c>
      <c r="C116" s="22" t="s">
        <v>349</v>
      </c>
      <c r="D116" s="22" t="s">
        <v>350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120</v>
      </c>
      <c r="B117" s="22" t="s">
        <v>292</v>
      </c>
      <c r="C117" s="22" t="s">
        <v>351</v>
      </c>
      <c r="D117" s="22" t="s">
        <v>352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120</v>
      </c>
      <c r="B118" s="22" t="s">
        <v>292</v>
      </c>
      <c r="C118" s="22" t="s">
        <v>353</v>
      </c>
      <c r="D118" s="22" t="s">
        <v>354</v>
      </c>
      <c r="E118" s="22">
        <v>87760</v>
      </c>
      <c r="F118" s="22">
        <v>0</v>
      </c>
      <c r="G118" s="22">
        <v>0</v>
      </c>
      <c r="H118" s="22">
        <v>0</v>
      </c>
      <c r="I118" s="22">
        <v>87760</v>
      </c>
    </row>
    <row r="119" spans="1:9" x14ac:dyDescent="0.25">
      <c r="A119" s="22" t="s">
        <v>120</v>
      </c>
      <c r="B119" s="22" t="s">
        <v>292</v>
      </c>
      <c r="C119" s="22" t="s">
        <v>355</v>
      </c>
      <c r="D119" s="22" t="s">
        <v>356</v>
      </c>
      <c r="E119" s="22"/>
      <c r="F119" s="22"/>
      <c r="G119" s="22"/>
      <c r="H119" s="22"/>
      <c r="I119" s="22">
        <v>0</v>
      </c>
    </row>
    <row r="120" spans="1:9" x14ac:dyDescent="0.25">
      <c r="A120" s="22" t="s">
        <v>120</v>
      </c>
      <c r="B120" s="22" t="s">
        <v>292</v>
      </c>
      <c r="C120" s="22" t="s">
        <v>357</v>
      </c>
      <c r="D120" s="22" t="s">
        <v>358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120</v>
      </c>
      <c r="B121" s="22" t="s">
        <v>292</v>
      </c>
      <c r="C121" s="22" t="s">
        <v>359</v>
      </c>
      <c r="D121" s="22" t="s">
        <v>360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120</v>
      </c>
      <c r="B122" s="22" t="s">
        <v>292</v>
      </c>
      <c r="C122" s="22" t="s">
        <v>361</v>
      </c>
      <c r="D122" s="22" t="s">
        <v>362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120</v>
      </c>
      <c r="B123" s="22" t="s">
        <v>292</v>
      </c>
      <c r="C123" s="22" t="s">
        <v>363</v>
      </c>
      <c r="D123" s="22" t="s">
        <v>364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120</v>
      </c>
      <c r="B124" s="22" t="s">
        <v>292</v>
      </c>
      <c r="C124" s="22" t="s">
        <v>365</v>
      </c>
      <c r="D124" s="22" t="s">
        <v>366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120</v>
      </c>
      <c r="B125" s="22" t="s">
        <v>292</v>
      </c>
      <c r="C125" s="22" t="s">
        <v>367</v>
      </c>
      <c r="D125" s="22" t="s">
        <v>368</v>
      </c>
      <c r="E125" s="22">
        <v>1150000</v>
      </c>
      <c r="F125" s="22">
        <v>0</v>
      </c>
      <c r="G125" s="22">
        <v>0</v>
      </c>
      <c r="H125" s="22">
        <v>0</v>
      </c>
      <c r="I125" s="22">
        <v>1150000</v>
      </c>
    </row>
    <row r="126" spans="1:9" x14ac:dyDescent="0.25">
      <c r="A126" s="22" t="s">
        <v>120</v>
      </c>
      <c r="B126" s="22" t="s">
        <v>292</v>
      </c>
      <c r="C126" s="22" t="s">
        <v>369</v>
      </c>
      <c r="D126" s="22" t="s">
        <v>370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120</v>
      </c>
      <c r="B127" s="22" t="s">
        <v>292</v>
      </c>
      <c r="C127" s="22" t="s">
        <v>371</v>
      </c>
      <c r="D127" s="22" t="s">
        <v>372</v>
      </c>
      <c r="E127" s="22"/>
      <c r="F127" s="22"/>
      <c r="G127" s="22"/>
      <c r="H127" s="22"/>
      <c r="I127" s="22">
        <v>0</v>
      </c>
    </row>
    <row r="128" spans="1:9" x14ac:dyDescent="0.25">
      <c r="A128" s="22" t="s">
        <v>120</v>
      </c>
      <c r="B128" s="22" t="s">
        <v>292</v>
      </c>
      <c r="C128" s="22" t="s">
        <v>373</v>
      </c>
      <c r="D128" s="22" t="s">
        <v>374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120</v>
      </c>
      <c r="B129" s="22" t="s">
        <v>292</v>
      </c>
      <c r="C129" s="22" t="s">
        <v>375</v>
      </c>
      <c r="D129" s="22" t="s">
        <v>376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120</v>
      </c>
      <c r="B130" s="22" t="s">
        <v>292</v>
      </c>
      <c r="C130" s="22" t="s">
        <v>377</v>
      </c>
      <c r="D130" s="22" t="s">
        <v>378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120</v>
      </c>
      <c r="B131" s="22" t="s">
        <v>292</v>
      </c>
      <c r="C131" s="22" t="s">
        <v>379</v>
      </c>
      <c r="D131" s="22" t="s">
        <v>380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120</v>
      </c>
      <c r="B132" s="22" t="s">
        <v>292</v>
      </c>
      <c r="C132" s="22" t="s">
        <v>381</v>
      </c>
      <c r="D132" s="22" t="s">
        <v>382</v>
      </c>
      <c r="E132" s="22">
        <v>0</v>
      </c>
      <c r="F132" s="22">
        <v>0</v>
      </c>
      <c r="G132" s="22">
        <v>0</v>
      </c>
      <c r="H132" s="22">
        <v>66941</v>
      </c>
      <c r="I132" s="22">
        <v>66941</v>
      </c>
    </row>
    <row r="133" spans="1:9" x14ac:dyDescent="0.25">
      <c r="A133" s="22" t="s">
        <v>120</v>
      </c>
      <c r="B133" s="22" t="s">
        <v>292</v>
      </c>
      <c r="C133" s="22" t="s">
        <v>383</v>
      </c>
      <c r="D133" s="22" t="s">
        <v>384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120</v>
      </c>
      <c r="B134" s="22" t="s">
        <v>292</v>
      </c>
      <c r="C134" s="22" t="s">
        <v>385</v>
      </c>
      <c r="D134" s="22" t="s">
        <v>386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120</v>
      </c>
      <c r="B135" s="22" t="s">
        <v>292</v>
      </c>
      <c r="C135" s="22" t="s">
        <v>387</v>
      </c>
      <c r="D135" s="22" t="s">
        <v>388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120</v>
      </c>
      <c r="B136" s="22" t="s">
        <v>292</v>
      </c>
      <c r="C136" s="22" t="s">
        <v>389</v>
      </c>
      <c r="D136" s="22" t="s">
        <v>390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120</v>
      </c>
      <c r="B137" s="22" t="s">
        <v>292</v>
      </c>
      <c r="C137" s="22" t="s">
        <v>391</v>
      </c>
      <c r="D137" s="22" t="s">
        <v>392</v>
      </c>
      <c r="E137" s="22">
        <v>0</v>
      </c>
      <c r="F137" s="22">
        <v>0</v>
      </c>
      <c r="G137" s="22">
        <v>400000</v>
      </c>
      <c r="H137" s="22">
        <v>0</v>
      </c>
      <c r="I137" s="22">
        <v>400000</v>
      </c>
    </row>
    <row r="138" spans="1:9" x14ac:dyDescent="0.25">
      <c r="A138" s="22" t="s">
        <v>120</v>
      </c>
      <c r="B138" s="22" t="s">
        <v>292</v>
      </c>
      <c r="C138" s="22" t="s">
        <v>393</v>
      </c>
      <c r="D138" s="22" t="s">
        <v>394</v>
      </c>
      <c r="E138" s="22"/>
      <c r="F138" s="22"/>
      <c r="G138" s="22"/>
      <c r="H138" s="22"/>
      <c r="I138" s="22">
        <v>0</v>
      </c>
    </row>
    <row r="139" spans="1:9" x14ac:dyDescent="0.25">
      <c r="A139" s="22" t="s">
        <v>120</v>
      </c>
      <c r="B139" s="22" t="s">
        <v>292</v>
      </c>
      <c r="C139" s="22" t="s">
        <v>395</v>
      </c>
      <c r="D139" s="22" t="s">
        <v>396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120</v>
      </c>
      <c r="B140" s="22" t="s">
        <v>292</v>
      </c>
      <c r="C140" s="22" t="s">
        <v>397</v>
      </c>
      <c r="D140" s="22" t="s">
        <v>398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120</v>
      </c>
      <c r="B141" s="22" t="s">
        <v>292</v>
      </c>
      <c r="C141" s="22" t="s">
        <v>399</v>
      </c>
      <c r="D141" s="22" t="s">
        <v>400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120</v>
      </c>
      <c r="B142" s="22" t="s">
        <v>292</v>
      </c>
      <c r="C142" s="22" t="s">
        <v>401</v>
      </c>
      <c r="D142" s="22" t="s">
        <v>402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120</v>
      </c>
      <c r="B143" s="22" t="s">
        <v>292</v>
      </c>
      <c r="C143" s="22" t="s">
        <v>403</v>
      </c>
      <c r="D143" s="22" t="s">
        <v>404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120</v>
      </c>
      <c r="B144" s="22" t="s">
        <v>292</v>
      </c>
      <c r="C144" s="22" t="s">
        <v>405</v>
      </c>
      <c r="D144" s="22" t="s">
        <v>406</v>
      </c>
      <c r="E144" s="22">
        <v>421635</v>
      </c>
      <c r="F144" s="22">
        <v>0</v>
      </c>
      <c r="G144" s="22">
        <v>0</v>
      </c>
      <c r="H144" s="22">
        <v>0</v>
      </c>
      <c r="I144" s="22">
        <v>421635</v>
      </c>
    </row>
    <row r="145" spans="1:9" x14ac:dyDescent="0.25">
      <c r="A145" s="22" t="s">
        <v>120</v>
      </c>
      <c r="B145" s="22" t="s">
        <v>292</v>
      </c>
      <c r="C145" s="22" t="s">
        <v>407</v>
      </c>
      <c r="D145" s="22" t="s">
        <v>408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120</v>
      </c>
      <c r="B146" s="22" t="s">
        <v>292</v>
      </c>
      <c r="C146" s="22" t="s">
        <v>409</v>
      </c>
      <c r="D146" s="22" t="s">
        <v>410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120</v>
      </c>
      <c r="B147" s="22" t="s">
        <v>292</v>
      </c>
      <c r="C147" s="22" t="s">
        <v>411</v>
      </c>
      <c r="D147" s="22" t="s">
        <v>412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120</v>
      </c>
      <c r="B148" s="22" t="s">
        <v>292</v>
      </c>
      <c r="C148" s="22" t="s">
        <v>413</v>
      </c>
      <c r="D148" s="22" t="s">
        <v>414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120</v>
      </c>
      <c r="B149" s="22" t="s">
        <v>292</v>
      </c>
      <c r="C149" s="22" t="s">
        <v>415</v>
      </c>
      <c r="D149" s="22" t="s">
        <v>416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120</v>
      </c>
      <c r="B150" s="22" t="s">
        <v>292</v>
      </c>
      <c r="C150" s="22" t="s">
        <v>417</v>
      </c>
      <c r="D150" s="22" t="s">
        <v>418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120</v>
      </c>
      <c r="B151" s="22" t="s">
        <v>292</v>
      </c>
      <c r="C151" s="22" t="s">
        <v>419</v>
      </c>
      <c r="D151" s="22" t="s">
        <v>420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120</v>
      </c>
      <c r="B152" s="22" t="s">
        <v>292</v>
      </c>
      <c r="C152" s="22" t="s">
        <v>421</v>
      </c>
      <c r="D152" s="22" t="s">
        <v>422</v>
      </c>
      <c r="E152" s="22"/>
      <c r="F152" s="22"/>
      <c r="G152" s="22"/>
      <c r="H152" s="22">
        <v>60000</v>
      </c>
      <c r="I152" s="22">
        <v>60000</v>
      </c>
    </row>
    <row r="153" spans="1:9" x14ac:dyDescent="0.25">
      <c r="A153" s="22" t="s">
        <v>120</v>
      </c>
      <c r="B153" s="22" t="s">
        <v>292</v>
      </c>
      <c r="C153" s="22" t="s">
        <v>423</v>
      </c>
      <c r="D153" s="22" t="s">
        <v>424</v>
      </c>
      <c r="E153" s="22"/>
      <c r="F153" s="22"/>
      <c r="G153" s="22"/>
      <c r="H153" s="22"/>
      <c r="I153" s="22">
        <v>0</v>
      </c>
    </row>
    <row r="154" spans="1:9" x14ac:dyDescent="0.25">
      <c r="A154" s="22" t="s">
        <v>120</v>
      </c>
      <c r="B154" s="22" t="s">
        <v>292</v>
      </c>
      <c r="C154" s="22" t="s">
        <v>425</v>
      </c>
      <c r="D154" s="22" t="s">
        <v>426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120</v>
      </c>
      <c r="B155" s="22" t="s">
        <v>292</v>
      </c>
      <c r="C155" s="22" t="s">
        <v>427</v>
      </c>
      <c r="D155" s="22" t="s">
        <v>428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120</v>
      </c>
      <c r="B156" s="22" t="s">
        <v>292</v>
      </c>
      <c r="C156" s="22" t="s">
        <v>429</v>
      </c>
      <c r="D156" s="22" t="s">
        <v>430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120</v>
      </c>
      <c r="B157" s="22" t="s">
        <v>292</v>
      </c>
      <c r="C157" s="22" t="s">
        <v>431</v>
      </c>
      <c r="D157" s="22" t="s">
        <v>432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120</v>
      </c>
      <c r="B158" s="22" t="s">
        <v>292</v>
      </c>
      <c r="C158" s="22" t="s">
        <v>433</v>
      </c>
      <c r="D158" s="22" t="s">
        <v>434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120</v>
      </c>
      <c r="B159" s="22" t="s">
        <v>292</v>
      </c>
      <c r="C159" s="22" t="s">
        <v>435</v>
      </c>
      <c r="D159" s="22" t="s">
        <v>436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120</v>
      </c>
      <c r="B160" s="22" t="s">
        <v>292</v>
      </c>
      <c r="C160" s="22" t="s">
        <v>437</v>
      </c>
      <c r="D160" s="22" t="s">
        <v>438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120</v>
      </c>
      <c r="B161" s="22" t="s">
        <v>292</v>
      </c>
      <c r="C161" s="22" t="s">
        <v>439</v>
      </c>
      <c r="D161" s="22" t="s">
        <v>440</v>
      </c>
      <c r="E161" s="22">
        <v>48534</v>
      </c>
      <c r="F161" s="22">
        <v>0</v>
      </c>
      <c r="G161" s="22">
        <v>0</v>
      </c>
      <c r="H161" s="22">
        <v>911034</v>
      </c>
      <c r="I161" s="22">
        <v>959568</v>
      </c>
    </row>
    <row r="162" spans="1:9" x14ac:dyDescent="0.25">
      <c r="A162" s="22" t="s">
        <v>120</v>
      </c>
      <c r="B162" s="22" t="s">
        <v>292</v>
      </c>
      <c r="C162" s="22" t="s">
        <v>441</v>
      </c>
      <c r="D162" s="22" t="s">
        <v>442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120</v>
      </c>
      <c r="B163" s="22" t="s">
        <v>292</v>
      </c>
      <c r="C163" s="22" t="s">
        <v>443</v>
      </c>
      <c r="D163" s="22" t="s">
        <v>444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120</v>
      </c>
      <c r="B164" s="22" t="s">
        <v>292</v>
      </c>
      <c r="C164" s="22" t="s">
        <v>445</v>
      </c>
      <c r="D164" s="22" t="s">
        <v>446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120</v>
      </c>
      <c r="B165" s="22" t="s">
        <v>292</v>
      </c>
      <c r="C165" s="22" t="s">
        <v>447</v>
      </c>
      <c r="D165" s="22" t="s">
        <v>448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120</v>
      </c>
      <c r="B166" s="22" t="s">
        <v>292</v>
      </c>
      <c r="C166" s="22" t="s">
        <v>449</v>
      </c>
      <c r="D166" s="22" t="s">
        <v>450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120</v>
      </c>
      <c r="B167" s="22" t="s">
        <v>292</v>
      </c>
      <c r="C167" s="22" t="s">
        <v>451</v>
      </c>
      <c r="D167" s="22" t="s">
        <v>452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120</v>
      </c>
      <c r="B168" s="22" t="s">
        <v>292</v>
      </c>
      <c r="C168" s="22" t="s">
        <v>453</v>
      </c>
      <c r="D168" s="22" t="s">
        <v>454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120</v>
      </c>
      <c r="B169" s="22" t="s">
        <v>292</v>
      </c>
      <c r="C169" s="22" t="s">
        <v>455</v>
      </c>
      <c r="D169" s="22" t="s">
        <v>456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120</v>
      </c>
      <c r="B170" s="22" t="s">
        <v>292</v>
      </c>
      <c r="C170" s="22" t="s">
        <v>457</v>
      </c>
      <c r="D170" s="22" t="s">
        <v>458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120</v>
      </c>
      <c r="B171" s="22" t="s">
        <v>292</v>
      </c>
      <c r="C171" s="22" t="s">
        <v>459</v>
      </c>
      <c r="D171" s="22" t="s">
        <v>460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120</v>
      </c>
      <c r="B172" s="22" t="s">
        <v>292</v>
      </c>
      <c r="C172" s="22" t="s">
        <v>461</v>
      </c>
      <c r="D172" s="22" t="s">
        <v>462</v>
      </c>
      <c r="E172" s="22">
        <v>652785</v>
      </c>
      <c r="F172" s="22">
        <v>0</v>
      </c>
      <c r="G172" s="22">
        <v>0</v>
      </c>
      <c r="H172" s="22">
        <v>0</v>
      </c>
      <c r="I172" s="22">
        <v>652785</v>
      </c>
    </row>
    <row r="173" spans="1:9" x14ac:dyDescent="0.25">
      <c r="A173" s="22" t="s">
        <v>120</v>
      </c>
      <c r="B173" s="22" t="s">
        <v>292</v>
      </c>
      <c r="C173" s="22" t="s">
        <v>463</v>
      </c>
      <c r="D173" s="22" t="s">
        <v>464</v>
      </c>
      <c r="E173" s="22">
        <v>908935</v>
      </c>
      <c r="F173" s="22">
        <v>0</v>
      </c>
      <c r="G173" s="22">
        <v>0</v>
      </c>
      <c r="H173" s="22">
        <v>0</v>
      </c>
      <c r="I173" s="22">
        <v>908935</v>
      </c>
    </row>
    <row r="174" spans="1:9" x14ac:dyDescent="0.25">
      <c r="A174" s="22" t="s">
        <v>120</v>
      </c>
      <c r="B174" s="22" t="s">
        <v>292</v>
      </c>
      <c r="C174" s="22" t="s">
        <v>465</v>
      </c>
      <c r="D174" s="22" t="s">
        <v>466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120</v>
      </c>
      <c r="B175" s="22" t="s">
        <v>292</v>
      </c>
      <c r="C175" s="22" t="s">
        <v>467</v>
      </c>
      <c r="D175" s="22" t="s">
        <v>468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120</v>
      </c>
      <c r="B176" s="22" t="s">
        <v>292</v>
      </c>
      <c r="C176" s="22" t="s">
        <v>469</v>
      </c>
      <c r="D176" s="22" t="s">
        <v>470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120</v>
      </c>
      <c r="B177" s="22" t="s">
        <v>292</v>
      </c>
      <c r="C177" s="22" t="s">
        <v>471</v>
      </c>
      <c r="D177" s="22" t="s">
        <v>472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120</v>
      </c>
      <c r="B178" s="22" t="s">
        <v>292</v>
      </c>
      <c r="C178" s="22" t="s">
        <v>473</v>
      </c>
      <c r="D178" s="22" t="s">
        <v>474</v>
      </c>
      <c r="E178" s="22"/>
      <c r="F178" s="22"/>
      <c r="G178" s="22"/>
      <c r="H178" s="22"/>
      <c r="I178" s="22">
        <v>0</v>
      </c>
    </row>
    <row r="179" spans="1:9" x14ac:dyDescent="0.25">
      <c r="A179" s="22" t="s">
        <v>120</v>
      </c>
      <c r="B179" s="22" t="s">
        <v>292</v>
      </c>
      <c r="C179" s="22" t="s">
        <v>475</v>
      </c>
      <c r="D179" s="22" t="s">
        <v>476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120</v>
      </c>
      <c r="B180" s="22" t="s">
        <v>292</v>
      </c>
      <c r="C180" s="22" t="s">
        <v>477</v>
      </c>
      <c r="D180" s="22" t="s">
        <v>478</v>
      </c>
      <c r="E180" s="22"/>
      <c r="F180" s="22"/>
      <c r="G180" s="22"/>
      <c r="H180" s="22"/>
      <c r="I180" s="22">
        <v>0</v>
      </c>
    </row>
    <row r="181" spans="1:9" x14ac:dyDescent="0.25">
      <c r="A181" s="22" t="s">
        <v>120</v>
      </c>
      <c r="B181" s="22" t="s">
        <v>292</v>
      </c>
      <c r="C181" s="22" t="s">
        <v>479</v>
      </c>
      <c r="D181" s="22" t="s">
        <v>480</v>
      </c>
      <c r="E181" s="22">
        <v>398629</v>
      </c>
      <c r="F181" s="22">
        <v>0</v>
      </c>
      <c r="G181" s="22">
        <v>0</v>
      </c>
      <c r="H181" s="22">
        <v>0</v>
      </c>
      <c r="I181" s="22">
        <v>398629</v>
      </c>
    </row>
    <row r="182" spans="1:9" x14ac:dyDescent="0.25">
      <c r="A182" s="22" t="s">
        <v>120</v>
      </c>
      <c r="B182" s="22" t="s">
        <v>292</v>
      </c>
      <c r="C182" s="22" t="s">
        <v>481</v>
      </c>
      <c r="D182" s="22" t="s">
        <v>482</v>
      </c>
      <c r="E182" s="22">
        <v>0</v>
      </c>
      <c r="F182" s="22">
        <v>0</v>
      </c>
      <c r="G182" s="22">
        <v>0</v>
      </c>
      <c r="H182" s="22">
        <v>477087</v>
      </c>
      <c r="I182" s="22">
        <v>477087</v>
      </c>
    </row>
    <row r="183" spans="1:9" x14ac:dyDescent="0.25">
      <c r="A183" s="22" t="s">
        <v>120</v>
      </c>
      <c r="B183" s="22" t="s">
        <v>292</v>
      </c>
      <c r="C183" s="22" t="s">
        <v>483</v>
      </c>
      <c r="D183" s="22" t="s">
        <v>484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120</v>
      </c>
      <c r="B184" s="22" t="s">
        <v>292</v>
      </c>
      <c r="C184" s="22" t="s">
        <v>485</v>
      </c>
      <c r="D184" s="22" t="s">
        <v>486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120</v>
      </c>
      <c r="B185" s="22" t="s">
        <v>292</v>
      </c>
      <c r="C185" s="22" t="s">
        <v>487</v>
      </c>
      <c r="D185" s="22" t="s">
        <v>488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120</v>
      </c>
      <c r="B186" s="22" t="s">
        <v>292</v>
      </c>
      <c r="C186" s="22" t="s">
        <v>489</v>
      </c>
      <c r="D186" s="22" t="s">
        <v>490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120</v>
      </c>
      <c r="B187" s="22" t="s">
        <v>292</v>
      </c>
      <c r="C187" s="22" t="s">
        <v>491</v>
      </c>
      <c r="D187" s="22" t="s">
        <v>492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120</v>
      </c>
      <c r="B188" s="22" t="s">
        <v>292</v>
      </c>
      <c r="C188" s="22" t="s">
        <v>493</v>
      </c>
      <c r="D188" s="22" t="s">
        <v>494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120</v>
      </c>
      <c r="B189" s="22" t="s">
        <v>292</v>
      </c>
      <c r="C189" s="22" t="s">
        <v>495</v>
      </c>
      <c r="D189" s="22" t="s">
        <v>496</v>
      </c>
      <c r="E189" s="22">
        <v>476508</v>
      </c>
      <c r="F189" s="22">
        <v>0</v>
      </c>
      <c r="G189" s="22">
        <v>0</v>
      </c>
      <c r="H189" s="22">
        <v>633000</v>
      </c>
      <c r="I189" s="22">
        <v>1109508</v>
      </c>
    </row>
    <row r="190" spans="1:9" x14ac:dyDescent="0.25">
      <c r="A190" s="22" t="s">
        <v>120</v>
      </c>
      <c r="B190" s="22" t="s">
        <v>292</v>
      </c>
      <c r="C190" s="22" t="s">
        <v>497</v>
      </c>
      <c r="D190" s="22" t="s">
        <v>498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120</v>
      </c>
      <c r="B191" s="22" t="s">
        <v>292</v>
      </c>
      <c r="C191" s="22" t="s">
        <v>499</v>
      </c>
      <c r="D191" s="22" t="s">
        <v>500</v>
      </c>
      <c r="E191" s="22">
        <v>32194</v>
      </c>
      <c r="F191" s="22">
        <v>0</v>
      </c>
      <c r="G191" s="22">
        <v>0</v>
      </c>
      <c r="H191" s="22">
        <v>0</v>
      </c>
      <c r="I191" s="22">
        <v>32194</v>
      </c>
    </row>
    <row r="192" spans="1:9" x14ac:dyDescent="0.25">
      <c r="A192" s="22" t="s">
        <v>120</v>
      </c>
      <c r="B192" s="22" t="s">
        <v>292</v>
      </c>
      <c r="C192" s="22" t="s">
        <v>501</v>
      </c>
      <c r="D192" s="22" t="s">
        <v>502</v>
      </c>
      <c r="E192" s="22">
        <v>380000</v>
      </c>
      <c r="F192" s="22">
        <v>0</v>
      </c>
      <c r="G192" s="22">
        <v>0</v>
      </c>
      <c r="H192" s="22">
        <v>0</v>
      </c>
      <c r="I192" s="22">
        <v>380000</v>
      </c>
    </row>
    <row r="193" spans="1:9" x14ac:dyDescent="0.25">
      <c r="A193" s="22" t="s">
        <v>120</v>
      </c>
      <c r="B193" s="22" t="s">
        <v>292</v>
      </c>
      <c r="C193" s="22" t="s">
        <v>503</v>
      </c>
      <c r="D193" s="22" t="s">
        <v>504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120</v>
      </c>
      <c r="B194" s="22" t="s">
        <v>292</v>
      </c>
      <c r="C194" s="22" t="s">
        <v>505</v>
      </c>
      <c r="D194" s="22" t="s">
        <v>506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120</v>
      </c>
      <c r="B195" s="22" t="s">
        <v>292</v>
      </c>
      <c r="C195" s="22" t="s">
        <v>507</v>
      </c>
      <c r="D195" s="22" t="s">
        <v>508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120</v>
      </c>
      <c r="B196" s="22" t="s">
        <v>292</v>
      </c>
      <c r="C196" s="22" t="s">
        <v>509</v>
      </c>
      <c r="D196" s="22" t="s">
        <v>510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120</v>
      </c>
      <c r="B197" s="22" t="s">
        <v>511</v>
      </c>
      <c r="C197" s="22" t="s">
        <v>512</v>
      </c>
      <c r="D197" s="22" t="s">
        <v>513</v>
      </c>
      <c r="E197" s="22">
        <v>73073</v>
      </c>
      <c r="F197" s="22">
        <v>0</v>
      </c>
      <c r="G197" s="22">
        <v>0</v>
      </c>
      <c r="H197" s="22">
        <v>22000</v>
      </c>
      <c r="I197" s="22">
        <v>95073</v>
      </c>
    </row>
    <row r="198" spans="1:9" x14ac:dyDescent="0.25">
      <c r="A198" s="22" t="s">
        <v>120</v>
      </c>
      <c r="B198" s="22" t="s">
        <v>511</v>
      </c>
      <c r="C198" s="22" t="s">
        <v>514</v>
      </c>
      <c r="D198" s="22" t="s">
        <v>515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120</v>
      </c>
      <c r="B199" s="22" t="s">
        <v>511</v>
      </c>
      <c r="C199" s="22" t="s">
        <v>516</v>
      </c>
      <c r="D199" s="22" t="s">
        <v>517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120</v>
      </c>
      <c r="B200" s="22" t="s">
        <v>511</v>
      </c>
      <c r="C200" s="22" t="s">
        <v>518</v>
      </c>
      <c r="D200" s="22" t="s">
        <v>519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120</v>
      </c>
      <c r="B201" s="22" t="s">
        <v>511</v>
      </c>
      <c r="C201" s="22" t="s">
        <v>520</v>
      </c>
      <c r="D201" s="22" t="s">
        <v>521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120</v>
      </c>
      <c r="B202" s="22" t="s">
        <v>511</v>
      </c>
      <c r="C202" s="22" t="s">
        <v>522</v>
      </c>
      <c r="D202" s="22" t="s">
        <v>523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120</v>
      </c>
      <c r="B203" s="22" t="s">
        <v>511</v>
      </c>
      <c r="C203" s="22" t="s">
        <v>524</v>
      </c>
      <c r="D203" s="22" t="s">
        <v>525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120</v>
      </c>
      <c r="B204" s="22" t="s">
        <v>511</v>
      </c>
      <c r="C204" s="22" t="s">
        <v>526</v>
      </c>
      <c r="D204" s="22" t="s">
        <v>527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120</v>
      </c>
      <c r="B205" s="22" t="s">
        <v>511</v>
      </c>
      <c r="C205" s="22" t="s">
        <v>528</v>
      </c>
      <c r="D205" s="22" t="s">
        <v>529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120</v>
      </c>
      <c r="B206" s="22" t="s">
        <v>511</v>
      </c>
      <c r="C206" s="22" t="s">
        <v>530</v>
      </c>
      <c r="D206" s="22" t="s">
        <v>531</v>
      </c>
      <c r="E206" s="22">
        <v>0</v>
      </c>
      <c r="F206" s="22">
        <v>0</v>
      </c>
      <c r="G206" s="22">
        <v>0</v>
      </c>
      <c r="H206" s="22">
        <v>57783</v>
      </c>
      <c r="I206" s="22">
        <v>57783</v>
      </c>
    </row>
    <row r="207" spans="1:9" x14ac:dyDescent="0.25">
      <c r="A207" s="22" t="s">
        <v>120</v>
      </c>
      <c r="B207" s="22" t="s">
        <v>511</v>
      </c>
      <c r="C207" s="22" t="s">
        <v>532</v>
      </c>
      <c r="D207" s="22" t="s">
        <v>533</v>
      </c>
      <c r="E207" s="22"/>
      <c r="F207" s="22"/>
      <c r="G207" s="22"/>
      <c r="H207" s="22">
        <v>70060</v>
      </c>
      <c r="I207" s="22">
        <v>70060</v>
      </c>
    </row>
    <row r="208" spans="1:9" x14ac:dyDescent="0.25">
      <c r="A208" s="22" t="s">
        <v>120</v>
      </c>
      <c r="B208" s="22" t="s">
        <v>511</v>
      </c>
      <c r="C208" s="22" t="s">
        <v>534</v>
      </c>
      <c r="D208" s="22" t="s">
        <v>535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120</v>
      </c>
      <c r="B209" s="22" t="s">
        <v>511</v>
      </c>
      <c r="C209" s="22" t="s">
        <v>536</v>
      </c>
      <c r="D209" s="22" t="s">
        <v>537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120</v>
      </c>
      <c r="B210" s="22" t="s">
        <v>511</v>
      </c>
      <c r="C210" s="22" t="s">
        <v>538</v>
      </c>
      <c r="D210" s="22" t="s">
        <v>539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120</v>
      </c>
      <c r="B211" s="22" t="s">
        <v>511</v>
      </c>
      <c r="C211" s="22" t="s">
        <v>540</v>
      </c>
      <c r="D211" s="22" t="s">
        <v>541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120</v>
      </c>
      <c r="B212" s="22" t="s">
        <v>511</v>
      </c>
      <c r="C212" s="22" t="s">
        <v>542</v>
      </c>
      <c r="D212" s="22" t="s">
        <v>543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120</v>
      </c>
      <c r="B213" s="22" t="s">
        <v>511</v>
      </c>
      <c r="C213" s="22" t="s">
        <v>544</v>
      </c>
      <c r="D213" s="22" t="s">
        <v>545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120</v>
      </c>
      <c r="B214" s="22" t="s">
        <v>511</v>
      </c>
      <c r="C214" s="22" t="s">
        <v>546</v>
      </c>
      <c r="D214" s="22" t="s">
        <v>547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120</v>
      </c>
      <c r="B215" s="22" t="s">
        <v>511</v>
      </c>
      <c r="C215" s="22" t="s">
        <v>548</v>
      </c>
      <c r="D215" s="22" t="s">
        <v>549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120</v>
      </c>
      <c r="B216" s="22" t="s">
        <v>511</v>
      </c>
      <c r="C216" s="22" t="s">
        <v>550</v>
      </c>
      <c r="D216" s="22" t="s">
        <v>551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120</v>
      </c>
      <c r="B217" s="22" t="s">
        <v>511</v>
      </c>
      <c r="C217" s="22" t="s">
        <v>552</v>
      </c>
      <c r="D217" s="22" t="s">
        <v>553</v>
      </c>
      <c r="E217" s="22">
        <v>0</v>
      </c>
      <c r="F217" s="22">
        <v>0</v>
      </c>
      <c r="G217" s="22">
        <v>0</v>
      </c>
      <c r="H217" s="22">
        <v>50337</v>
      </c>
      <c r="I217" s="22">
        <v>50337</v>
      </c>
    </row>
    <row r="218" spans="1:9" x14ac:dyDescent="0.25">
      <c r="A218" s="22" t="s">
        <v>120</v>
      </c>
      <c r="B218" s="22" t="s">
        <v>511</v>
      </c>
      <c r="C218" s="22" t="s">
        <v>554</v>
      </c>
      <c r="D218" s="22" t="s">
        <v>555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120</v>
      </c>
      <c r="B219" s="22" t="s">
        <v>511</v>
      </c>
      <c r="C219" s="22" t="s">
        <v>556</v>
      </c>
      <c r="D219" s="22" t="s">
        <v>557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120</v>
      </c>
      <c r="B220" s="22" t="s">
        <v>511</v>
      </c>
      <c r="C220" s="22" t="s">
        <v>558</v>
      </c>
      <c r="D220" s="22" t="s">
        <v>559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120</v>
      </c>
      <c r="B221" s="22" t="s">
        <v>511</v>
      </c>
      <c r="C221" s="22" t="s">
        <v>560</v>
      </c>
      <c r="D221" s="22" t="s">
        <v>561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120</v>
      </c>
      <c r="B222" s="22" t="s">
        <v>511</v>
      </c>
      <c r="C222" s="22" t="s">
        <v>562</v>
      </c>
      <c r="D222" s="22" t="s">
        <v>563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120</v>
      </c>
      <c r="B223" s="22" t="s">
        <v>511</v>
      </c>
      <c r="C223" s="22" t="s">
        <v>564</v>
      </c>
      <c r="D223" s="22" t="s">
        <v>565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120</v>
      </c>
      <c r="B224" s="22" t="s">
        <v>511</v>
      </c>
      <c r="C224" s="22" t="s">
        <v>566</v>
      </c>
      <c r="D224" s="22" t="s">
        <v>567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120</v>
      </c>
      <c r="B225" s="22" t="s">
        <v>511</v>
      </c>
      <c r="C225" s="22" t="s">
        <v>568</v>
      </c>
      <c r="D225" s="22" t="s">
        <v>569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120</v>
      </c>
      <c r="B226" s="22" t="s">
        <v>511</v>
      </c>
      <c r="C226" s="22" t="s">
        <v>570</v>
      </c>
      <c r="D226" s="22" t="s">
        <v>571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120</v>
      </c>
      <c r="B227" s="22" t="s">
        <v>511</v>
      </c>
      <c r="C227" s="22" t="s">
        <v>572</v>
      </c>
      <c r="D227" s="22" t="s">
        <v>573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120</v>
      </c>
      <c r="B228" s="22" t="s">
        <v>511</v>
      </c>
      <c r="C228" s="22" t="s">
        <v>574</v>
      </c>
      <c r="D228" s="22" t="s">
        <v>575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120</v>
      </c>
      <c r="B229" s="22" t="s">
        <v>511</v>
      </c>
      <c r="C229" s="22" t="s">
        <v>576</v>
      </c>
      <c r="D229" s="22" t="s">
        <v>577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120</v>
      </c>
      <c r="B230" s="22" t="s">
        <v>511</v>
      </c>
      <c r="C230" s="22" t="s">
        <v>578</v>
      </c>
      <c r="D230" s="22" t="s">
        <v>579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120</v>
      </c>
      <c r="B231" s="22" t="s">
        <v>511</v>
      </c>
      <c r="C231" s="22" t="s">
        <v>580</v>
      </c>
      <c r="D231" s="22" t="s">
        <v>581</v>
      </c>
      <c r="E231" s="22">
        <v>19169</v>
      </c>
      <c r="F231" s="22">
        <v>0</v>
      </c>
      <c r="G231" s="22">
        <v>0</v>
      </c>
      <c r="H231" s="22">
        <v>0</v>
      </c>
      <c r="I231" s="22">
        <v>19169</v>
      </c>
    </row>
    <row r="232" spans="1:9" x14ac:dyDescent="0.25">
      <c r="A232" s="22" t="s">
        <v>120</v>
      </c>
      <c r="B232" s="22" t="s">
        <v>511</v>
      </c>
      <c r="C232" s="22" t="s">
        <v>582</v>
      </c>
      <c r="D232" s="22" t="s">
        <v>583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120</v>
      </c>
      <c r="B233" s="22" t="s">
        <v>511</v>
      </c>
      <c r="C233" s="22" t="s">
        <v>584</v>
      </c>
      <c r="D233" s="22" t="s">
        <v>585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120</v>
      </c>
      <c r="B234" s="22" t="s">
        <v>511</v>
      </c>
      <c r="C234" s="22" t="s">
        <v>586</v>
      </c>
      <c r="D234" s="22" t="s">
        <v>587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120</v>
      </c>
      <c r="B235" s="22" t="s">
        <v>511</v>
      </c>
      <c r="C235" s="22" t="s">
        <v>588</v>
      </c>
      <c r="D235" s="22" t="s">
        <v>589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120</v>
      </c>
      <c r="B236" s="22" t="s">
        <v>511</v>
      </c>
      <c r="C236" s="22" t="s">
        <v>590</v>
      </c>
      <c r="D236" s="22" t="s">
        <v>591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120</v>
      </c>
      <c r="B237" s="22" t="s">
        <v>511</v>
      </c>
      <c r="C237" s="22" t="s">
        <v>592</v>
      </c>
      <c r="D237" s="22" t="s">
        <v>593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120</v>
      </c>
      <c r="B238" s="22" t="s">
        <v>511</v>
      </c>
      <c r="C238" s="22" t="s">
        <v>594</v>
      </c>
      <c r="D238" s="22" t="s">
        <v>595</v>
      </c>
      <c r="E238" s="22"/>
      <c r="F238" s="22"/>
      <c r="G238" s="22"/>
      <c r="H238" s="22"/>
      <c r="I238" s="22">
        <v>0</v>
      </c>
    </row>
    <row r="239" spans="1:9" x14ac:dyDescent="0.25">
      <c r="A239" s="22" t="s">
        <v>120</v>
      </c>
      <c r="B239" s="22" t="s">
        <v>511</v>
      </c>
      <c r="C239" s="22" t="s">
        <v>596</v>
      </c>
      <c r="D239" s="22" t="s">
        <v>597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120</v>
      </c>
      <c r="B240" s="22" t="s">
        <v>511</v>
      </c>
      <c r="C240" s="22" t="s">
        <v>598</v>
      </c>
      <c r="D240" s="22" t="s">
        <v>599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120</v>
      </c>
      <c r="B241" s="22" t="s">
        <v>511</v>
      </c>
      <c r="C241" s="22" t="s">
        <v>600</v>
      </c>
      <c r="D241" s="22" t="s">
        <v>601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120</v>
      </c>
      <c r="B242" s="22" t="s">
        <v>511</v>
      </c>
      <c r="C242" s="22" t="s">
        <v>602</v>
      </c>
      <c r="D242" s="22" t="s">
        <v>603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120</v>
      </c>
      <c r="B243" s="22" t="s">
        <v>511</v>
      </c>
      <c r="C243" s="22" t="s">
        <v>604</v>
      </c>
      <c r="D243" s="22" t="s">
        <v>605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120</v>
      </c>
      <c r="B244" s="22" t="s">
        <v>511</v>
      </c>
      <c r="C244" s="22" t="s">
        <v>606</v>
      </c>
      <c r="D244" s="22" t="s">
        <v>607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120</v>
      </c>
      <c r="B245" s="22" t="s">
        <v>511</v>
      </c>
      <c r="C245" s="22" t="s">
        <v>608</v>
      </c>
      <c r="D245" s="22" t="s">
        <v>609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120</v>
      </c>
      <c r="B246" s="22" t="s">
        <v>511</v>
      </c>
      <c r="C246" s="22" t="s">
        <v>610</v>
      </c>
      <c r="D246" s="22" t="s">
        <v>611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120</v>
      </c>
      <c r="B247" s="22" t="s">
        <v>511</v>
      </c>
      <c r="C247" s="22" t="s">
        <v>612</v>
      </c>
      <c r="D247" s="22" t="s">
        <v>613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120</v>
      </c>
      <c r="B248" s="22" t="s">
        <v>511</v>
      </c>
      <c r="C248" s="22" t="s">
        <v>614</v>
      </c>
      <c r="D248" s="22" t="s">
        <v>615</v>
      </c>
      <c r="E248" s="22"/>
      <c r="F248" s="22"/>
      <c r="G248" s="22"/>
      <c r="H248" s="22">
        <v>420000</v>
      </c>
      <c r="I248" s="22">
        <v>420000</v>
      </c>
    </row>
    <row r="249" spans="1:9" x14ac:dyDescent="0.25">
      <c r="A249" s="22" t="s">
        <v>120</v>
      </c>
      <c r="B249" s="22" t="s">
        <v>511</v>
      </c>
      <c r="C249" s="22" t="s">
        <v>616</v>
      </c>
      <c r="D249" s="22" t="s">
        <v>617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120</v>
      </c>
      <c r="B250" s="22" t="s">
        <v>511</v>
      </c>
      <c r="C250" s="22" t="s">
        <v>618</v>
      </c>
      <c r="D250" s="22" t="s">
        <v>619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120</v>
      </c>
      <c r="B251" s="22" t="s">
        <v>511</v>
      </c>
      <c r="C251" s="22" t="s">
        <v>620</v>
      </c>
      <c r="D251" s="22" t="s">
        <v>621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120</v>
      </c>
      <c r="B252" s="22" t="s">
        <v>511</v>
      </c>
      <c r="C252" s="22" t="s">
        <v>622</v>
      </c>
      <c r="D252" s="22" t="s">
        <v>623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120</v>
      </c>
      <c r="B253" s="22" t="s">
        <v>511</v>
      </c>
      <c r="C253" s="22" t="s">
        <v>624</v>
      </c>
      <c r="D253" s="22" t="s">
        <v>625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120</v>
      </c>
      <c r="B254" s="22" t="s">
        <v>511</v>
      </c>
      <c r="C254" s="22" t="s">
        <v>626</v>
      </c>
      <c r="D254" s="22" t="s">
        <v>627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120</v>
      </c>
      <c r="B255" s="22" t="s">
        <v>511</v>
      </c>
      <c r="C255" s="22" t="s">
        <v>628</v>
      </c>
      <c r="D255" s="22" t="s">
        <v>629</v>
      </c>
      <c r="E255" s="22">
        <v>193242</v>
      </c>
      <c r="F255" s="22">
        <v>0</v>
      </c>
      <c r="G255" s="22">
        <v>0</v>
      </c>
      <c r="H255" s="22">
        <v>0</v>
      </c>
      <c r="I255" s="22">
        <v>193242</v>
      </c>
    </row>
    <row r="256" spans="1:9" x14ac:dyDescent="0.25">
      <c r="A256" s="22" t="s">
        <v>120</v>
      </c>
      <c r="B256" s="22" t="s">
        <v>511</v>
      </c>
      <c r="C256" s="22" t="s">
        <v>630</v>
      </c>
      <c r="D256" s="22" t="s">
        <v>631</v>
      </c>
      <c r="E256" s="22">
        <v>101190</v>
      </c>
      <c r="F256" s="22">
        <v>0</v>
      </c>
      <c r="G256" s="22">
        <v>0</v>
      </c>
      <c r="H256" s="22">
        <v>0</v>
      </c>
      <c r="I256" s="22">
        <v>101190</v>
      </c>
    </row>
    <row r="257" spans="1:9" x14ac:dyDescent="0.25">
      <c r="A257" s="22" t="s">
        <v>120</v>
      </c>
      <c r="B257" s="22" t="s">
        <v>511</v>
      </c>
      <c r="C257" s="22" t="s">
        <v>632</v>
      </c>
      <c r="D257" s="22" t="s">
        <v>633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120</v>
      </c>
      <c r="B258" s="22" t="s">
        <v>511</v>
      </c>
      <c r="C258" s="22" t="s">
        <v>634</v>
      </c>
      <c r="D258" s="22" t="s">
        <v>635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120</v>
      </c>
      <c r="B259" s="22" t="s">
        <v>511</v>
      </c>
      <c r="C259" s="22" t="s">
        <v>636</v>
      </c>
      <c r="D259" s="22" t="s">
        <v>637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120</v>
      </c>
      <c r="B260" s="22" t="s">
        <v>511</v>
      </c>
      <c r="C260" s="22" t="s">
        <v>638</v>
      </c>
      <c r="D260" s="22" t="s">
        <v>639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120</v>
      </c>
      <c r="B261" s="22" t="s">
        <v>511</v>
      </c>
      <c r="C261" s="22" t="s">
        <v>640</v>
      </c>
      <c r="D261" s="22" t="s">
        <v>641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120</v>
      </c>
      <c r="B262" s="22" t="s">
        <v>511</v>
      </c>
      <c r="C262" s="22" t="s">
        <v>642</v>
      </c>
      <c r="D262" s="22" t="s">
        <v>643</v>
      </c>
      <c r="E262" s="22">
        <v>0</v>
      </c>
      <c r="F262" s="22">
        <v>0</v>
      </c>
      <c r="G262" s="22">
        <v>286421</v>
      </c>
      <c r="H262" s="22">
        <v>0</v>
      </c>
      <c r="I262" s="22">
        <v>286421</v>
      </c>
    </row>
    <row r="263" spans="1:9" x14ac:dyDescent="0.25">
      <c r="A263" s="22" t="s">
        <v>120</v>
      </c>
      <c r="B263" s="22" t="s">
        <v>511</v>
      </c>
      <c r="C263" s="22" t="s">
        <v>644</v>
      </c>
      <c r="D263" s="22" t="s">
        <v>645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120</v>
      </c>
      <c r="B264" s="22" t="s">
        <v>511</v>
      </c>
      <c r="C264" s="22" t="s">
        <v>646</v>
      </c>
      <c r="D264" s="22" t="s">
        <v>647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120</v>
      </c>
      <c r="B265" s="22" t="s">
        <v>511</v>
      </c>
      <c r="C265" s="22" t="s">
        <v>648</v>
      </c>
      <c r="D265" s="22" t="s">
        <v>649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120</v>
      </c>
      <c r="B266" s="22" t="s">
        <v>511</v>
      </c>
      <c r="C266" s="22" t="s">
        <v>650</v>
      </c>
      <c r="D266" s="22" t="s">
        <v>651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120</v>
      </c>
      <c r="B267" s="22" t="s">
        <v>511</v>
      </c>
      <c r="C267" s="22" t="s">
        <v>652</v>
      </c>
      <c r="D267" s="22" t="s">
        <v>653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120</v>
      </c>
      <c r="B268" s="22" t="s">
        <v>511</v>
      </c>
      <c r="C268" s="22" t="s">
        <v>654</v>
      </c>
      <c r="D268" s="22" t="s">
        <v>655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120</v>
      </c>
      <c r="B269" s="22" t="s">
        <v>511</v>
      </c>
      <c r="C269" s="22" t="s">
        <v>656</v>
      </c>
      <c r="D269" s="22" t="s">
        <v>657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120</v>
      </c>
      <c r="B270" s="22" t="s">
        <v>511</v>
      </c>
      <c r="C270" s="22" t="s">
        <v>658</v>
      </c>
      <c r="D270" s="22" t="s">
        <v>659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120</v>
      </c>
      <c r="B271" s="22" t="s">
        <v>511</v>
      </c>
      <c r="C271" s="22" t="s">
        <v>660</v>
      </c>
      <c r="D271" s="22" t="s">
        <v>661</v>
      </c>
      <c r="E271" s="22">
        <v>0</v>
      </c>
      <c r="F271" s="22">
        <v>0</v>
      </c>
      <c r="G271" s="22">
        <v>0</v>
      </c>
      <c r="H271" s="22">
        <v>100900</v>
      </c>
      <c r="I271" s="22">
        <v>100900</v>
      </c>
    </row>
    <row r="272" spans="1:9" x14ac:dyDescent="0.25">
      <c r="A272" s="22" t="s">
        <v>120</v>
      </c>
      <c r="B272" s="22" t="s">
        <v>511</v>
      </c>
      <c r="C272" s="22" t="s">
        <v>662</v>
      </c>
      <c r="D272" s="22" t="s">
        <v>663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120</v>
      </c>
      <c r="B273" s="22" t="s">
        <v>511</v>
      </c>
      <c r="C273" s="22" t="s">
        <v>664</v>
      </c>
      <c r="D273" s="22" t="s">
        <v>665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120</v>
      </c>
      <c r="B274" s="22" t="s">
        <v>511</v>
      </c>
      <c r="C274" s="22" t="s">
        <v>666</v>
      </c>
      <c r="D274" s="22" t="s">
        <v>667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120</v>
      </c>
      <c r="B275" s="22" t="s">
        <v>511</v>
      </c>
      <c r="C275" s="22" t="s">
        <v>668</v>
      </c>
      <c r="D275" s="22" t="s">
        <v>669</v>
      </c>
      <c r="E275" s="22">
        <v>55378</v>
      </c>
      <c r="F275" s="22">
        <v>0</v>
      </c>
      <c r="G275" s="22">
        <v>0</v>
      </c>
      <c r="H275" s="22">
        <v>0</v>
      </c>
      <c r="I275" s="22">
        <v>55378</v>
      </c>
    </row>
    <row r="276" spans="1:9" x14ac:dyDescent="0.25">
      <c r="A276" s="22" t="s">
        <v>120</v>
      </c>
      <c r="B276" s="22" t="s">
        <v>511</v>
      </c>
      <c r="C276" s="22" t="s">
        <v>670</v>
      </c>
      <c r="D276" s="22" t="s">
        <v>671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120</v>
      </c>
      <c r="B277" s="22" t="s">
        <v>511</v>
      </c>
      <c r="C277" s="22" t="s">
        <v>672</v>
      </c>
      <c r="D277" s="22" t="s">
        <v>673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120</v>
      </c>
      <c r="B278" s="22" t="s">
        <v>511</v>
      </c>
      <c r="C278" s="22" t="s">
        <v>674</v>
      </c>
      <c r="D278" s="22" t="s">
        <v>675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120</v>
      </c>
      <c r="B279" s="22" t="s">
        <v>511</v>
      </c>
      <c r="C279" s="22" t="s">
        <v>676</v>
      </c>
      <c r="D279" s="22" t="s">
        <v>677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120</v>
      </c>
      <c r="B280" s="22" t="s">
        <v>511</v>
      </c>
      <c r="C280" s="22" t="s">
        <v>678</v>
      </c>
      <c r="D280" s="22" t="s">
        <v>679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120</v>
      </c>
      <c r="B281" s="22" t="s">
        <v>511</v>
      </c>
      <c r="C281" s="22" t="s">
        <v>680</v>
      </c>
      <c r="D281" s="22" t="s">
        <v>681</v>
      </c>
      <c r="E281" s="22">
        <v>35596</v>
      </c>
      <c r="F281" s="22">
        <v>0</v>
      </c>
      <c r="G281" s="22">
        <v>0</v>
      </c>
      <c r="H281" s="22">
        <v>0</v>
      </c>
      <c r="I281" s="22">
        <v>35596</v>
      </c>
    </row>
    <row r="282" spans="1:9" x14ac:dyDescent="0.25">
      <c r="A282" s="22" t="s">
        <v>120</v>
      </c>
      <c r="B282" s="22" t="s">
        <v>511</v>
      </c>
      <c r="C282" s="22" t="s">
        <v>682</v>
      </c>
      <c r="D282" s="22" t="s">
        <v>683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120</v>
      </c>
      <c r="B283" s="22" t="s">
        <v>511</v>
      </c>
      <c r="C283" s="22" t="s">
        <v>684</v>
      </c>
      <c r="D283" s="22" t="s">
        <v>685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120</v>
      </c>
      <c r="B284" s="22" t="s">
        <v>511</v>
      </c>
      <c r="C284" s="22" t="s">
        <v>686</v>
      </c>
      <c r="D284" s="22" t="s">
        <v>687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120</v>
      </c>
      <c r="B285" s="22" t="s">
        <v>511</v>
      </c>
      <c r="C285" s="22" t="s">
        <v>688</v>
      </c>
      <c r="D285" s="22" t="s">
        <v>689</v>
      </c>
      <c r="E285" s="22">
        <v>55689</v>
      </c>
      <c r="F285" s="22">
        <v>0</v>
      </c>
      <c r="G285" s="22">
        <v>0</v>
      </c>
      <c r="H285" s="22">
        <v>0</v>
      </c>
      <c r="I285" s="22">
        <v>55689</v>
      </c>
    </row>
    <row r="286" spans="1:9" x14ac:dyDescent="0.25">
      <c r="A286" s="22" t="s">
        <v>120</v>
      </c>
      <c r="B286" s="22" t="s">
        <v>511</v>
      </c>
      <c r="C286" s="22" t="s">
        <v>690</v>
      </c>
      <c r="D286" s="22" t="s">
        <v>691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120</v>
      </c>
      <c r="B287" s="22" t="s">
        <v>511</v>
      </c>
      <c r="C287" s="22" t="s">
        <v>692</v>
      </c>
      <c r="D287" s="22" t="s">
        <v>693</v>
      </c>
      <c r="E287" s="22">
        <v>0</v>
      </c>
      <c r="F287" s="22">
        <v>0</v>
      </c>
      <c r="G287" s="22">
        <v>0</v>
      </c>
      <c r="H287" s="22">
        <v>295209</v>
      </c>
      <c r="I287" s="22">
        <v>295209</v>
      </c>
    </row>
    <row r="288" spans="1:9" x14ac:dyDescent="0.25">
      <c r="A288" s="22" t="s">
        <v>120</v>
      </c>
      <c r="B288" s="22" t="s">
        <v>511</v>
      </c>
      <c r="C288" s="22" t="s">
        <v>694</v>
      </c>
      <c r="D288" s="22" t="s">
        <v>695</v>
      </c>
      <c r="E288" s="22">
        <v>0</v>
      </c>
      <c r="F288" s="22">
        <v>0</v>
      </c>
      <c r="G288" s="22">
        <v>0</v>
      </c>
      <c r="H288" s="22">
        <v>14000</v>
      </c>
      <c r="I288" s="22">
        <v>14000</v>
      </c>
    </row>
    <row r="289" spans="1:9" x14ac:dyDescent="0.25">
      <c r="A289" s="22" t="s">
        <v>120</v>
      </c>
      <c r="B289" s="22" t="s">
        <v>511</v>
      </c>
      <c r="C289" s="22" t="s">
        <v>696</v>
      </c>
      <c r="D289" s="22" t="s">
        <v>697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120</v>
      </c>
      <c r="B290" s="22" t="s">
        <v>511</v>
      </c>
      <c r="C290" s="22" t="s">
        <v>698</v>
      </c>
      <c r="D290" s="22" t="s">
        <v>699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120</v>
      </c>
      <c r="B291" s="22" t="s">
        <v>511</v>
      </c>
      <c r="C291" s="22" t="s">
        <v>700</v>
      </c>
      <c r="D291" s="22" t="s">
        <v>701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120</v>
      </c>
      <c r="B292" s="22" t="s">
        <v>511</v>
      </c>
      <c r="C292" s="22" t="s">
        <v>702</v>
      </c>
      <c r="D292" s="22" t="s">
        <v>703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120</v>
      </c>
      <c r="B293" s="22" t="s">
        <v>511</v>
      </c>
      <c r="C293" s="22" t="s">
        <v>704</v>
      </c>
      <c r="D293" s="22" t="s">
        <v>705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120</v>
      </c>
      <c r="B294" s="22" t="s">
        <v>706</v>
      </c>
      <c r="C294" s="22" t="s">
        <v>707</v>
      </c>
      <c r="D294" s="22" t="s">
        <v>708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120</v>
      </c>
      <c r="B295" s="22" t="s">
        <v>706</v>
      </c>
      <c r="C295" s="22" t="s">
        <v>709</v>
      </c>
      <c r="D295" s="22" t="s">
        <v>710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120</v>
      </c>
      <c r="B296" s="22" t="s">
        <v>706</v>
      </c>
      <c r="C296" s="22" t="s">
        <v>711</v>
      </c>
      <c r="D296" s="22" t="s">
        <v>712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120</v>
      </c>
      <c r="B297" s="22" t="s">
        <v>706</v>
      </c>
      <c r="C297" s="22" t="s">
        <v>713</v>
      </c>
      <c r="D297" s="22" t="s">
        <v>714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120</v>
      </c>
      <c r="B298" s="22" t="s">
        <v>706</v>
      </c>
      <c r="C298" s="22" t="s">
        <v>715</v>
      </c>
      <c r="D298" s="22" t="s">
        <v>716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120</v>
      </c>
      <c r="B299" s="22" t="s">
        <v>706</v>
      </c>
      <c r="C299" s="22" t="s">
        <v>717</v>
      </c>
      <c r="D299" s="22" t="s">
        <v>718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120</v>
      </c>
      <c r="B300" s="22" t="s">
        <v>706</v>
      </c>
      <c r="C300" s="22" t="s">
        <v>719</v>
      </c>
      <c r="D300" s="22" t="s">
        <v>720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120</v>
      </c>
      <c r="B301" s="22" t="s">
        <v>706</v>
      </c>
      <c r="C301" s="22" t="s">
        <v>721</v>
      </c>
      <c r="D301" s="22" t="s">
        <v>722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120</v>
      </c>
      <c r="B302" s="22" t="s">
        <v>706</v>
      </c>
      <c r="C302" s="22" t="s">
        <v>723</v>
      </c>
      <c r="D302" s="22" t="s">
        <v>724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120</v>
      </c>
      <c r="B303" s="22" t="s">
        <v>706</v>
      </c>
      <c r="C303" s="22" t="s">
        <v>725</v>
      </c>
      <c r="D303" s="22" t="s">
        <v>726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120</v>
      </c>
      <c r="B304" s="22" t="s">
        <v>706</v>
      </c>
      <c r="C304" s="22" t="s">
        <v>727</v>
      </c>
      <c r="D304" s="22" t="s">
        <v>728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120</v>
      </c>
      <c r="B305" s="22" t="s">
        <v>706</v>
      </c>
      <c r="C305" s="22" t="s">
        <v>729</v>
      </c>
      <c r="D305" s="22" t="s">
        <v>730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120</v>
      </c>
      <c r="B306" s="22" t="s">
        <v>706</v>
      </c>
      <c r="C306" s="22" t="s">
        <v>731</v>
      </c>
      <c r="D306" s="22" t="s">
        <v>732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120</v>
      </c>
      <c r="B307" s="22" t="s">
        <v>706</v>
      </c>
      <c r="C307" s="22" t="s">
        <v>733</v>
      </c>
      <c r="D307" s="22" t="s">
        <v>734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120</v>
      </c>
      <c r="B308" s="22" t="s">
        <v>706</v>
      </c>
      <c r="C308" s="22" t="s">
        <v>735</v>
      </c>
      <c r="D308" s="22" t="s">
        <v>736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120</v>
      </c>
      <c r="B309" s="22" t="s">
        <v>706</v>
      </c>
      <c r="C309" s="22" t="s">
        <v>737</v>
      </c>
      <c r="D309" s="22" t="s">
        <v>738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120</v>
      </c>
      <c r="B310" s="22" t="s">
        <v>706</v>
      </c>
      <c r="C310" s="22" t="s">
        <v>739</v>
      </c>
      <c r="D310" s="22" t="s">
        <v>740</v>
      </c>
      <c r="E310" s="22"/>
      <c r="F310" s="22"/>
      <c r="G310" s="22"/>
      <c r="H310" s="22"/>
      <c r="I310" s="22">
        <v>0</v>
      </c>
    </row>
    <row r="311" spans="1:9" x14ac:dyDescent="0.25">
      <c r="A311" s="22" t="s">
        <v>120</v>
      </c>
      <c r="B311" s="22" t="s">
        <v>706</v>
      </c>
      <c r="C311" s="22" t="s">
        <v>741</v>
      </c>
      <c r="D311" s="22" t="s">
        <v>742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120</v>
      </c>
      <c r="B312" s="22" t="s">
        <v>706</v>
      </c>
      <c r="C312" s="22" t="s">
        <v>743</v>
      </c>
      <c r="D312" s="22" t="s">
        <v>744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120</v>
      </c>
      <c r="B313" s="22" t="s">
        <v>706</v>
      </c>
      <c r="C313" s="22" t="s">
        <v>745</v>
      </c>
      <c r="D313" s="22" t="s">
        <v>746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120</v>
      </c>
      <c r="B314" s="22" t="s">
        <v>706</v>
      </c>
      <c r="C314" s="22" t="s">
        <v>747</v>
      </c>
      <c r="D314" s="22" t="s">
        <v>748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120</v>
      </c>
      <c r="B315" s="22" t="s">
        <v>706</v>
      </c>
      <c r="C315" s="22" t="s">
        <v>749</v>
      </c>
      <c r="D315" s="22" t="s">
        <v>750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120</v>
      </c>
      <c r="B316" s="22" t="s">
        <v>706</v>
      </c>
      <c r="C316" s="22" t="s">
        <v>751</v>
      </c>
      <c r="D316" s="22" t="s">
        <v>752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120</v>
      </c>
      <c r="B317" s="22" t="s">
        <v>706</v>
      </c>
      <c r="C317" s="22" t="s">
        <v>753</v>
      </c>
      <c r="D317" s="22" t="s">
        <v>754</v>
      </c>
      <c r="E317" s="22">
        <v>0</v>
      </c>
      <c r="F317" s="22">
        <v>0</v>
      </c>
      <c r="G317" s="22">
        <v>0</v>
      </c>
      <c r="H317" s="22">
        <v>10265</v>
      </c>
      <c r="I317" s="22">
        <v>10265</v>
      </c>
    </row>
    <row r="318" spans="1:9" x14ac:dyDescent="0.25">
      <c r="A318" s="22" t="s">
        <v>120</v>
      </c>
      <c r="B318" s="22" t="s">
        <v>706</v>
      </c>
      <c r="C318" s="22" t="s">
        <v>755</v>
      </c>
      <c r="D318" s="22" t="s">
        <v>756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120</v>
      </c>
      <c r="B319" s="22" t="s">
        <v>706</v>
      </c>
      <c r="C319" s="22" t="s">
        <v>757</v>
      </c>
      <c r="D319" s="22" t="s">
        <v>758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120</v>
      </c>
      <c r="B320" s="22" t="s">
        <v>706</v>
      </c>
      <c r="C320" s="22" t="s">
        <v>759</v>
      </c>
      <c r="D320" s="22" t="s">
        <v>760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120</v>
      </c>
      <c r="B321" s="22" t="s">
        <v>706</v>
      </c>
      <c r="C321" s="22" t="s">
        <v>761</v>
      </c>
      <c r="D321" s="22" t="s">
        <v>762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120</v>
      </c>
      <c r="B322" s="22" t="s">
        <v>706</v>
      </c>
      <c r="C322" s="22" t="s">
        <v>763</v>
      </c>
      <c r="D322" s="22" t="s">
        <v>764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120</v>
      </c>
      <c r="B323" s="22" t="s">
        <v>706</v>
      </c>
      <c r="C323" s="22" t="s">
        <v>765</v>
      </c>
      <c r="D323" s="22" t="s">
        <v>766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120</v>
      </c>
      <c r="B324" s="22" t="s">
        <v>706</v>
      </c>
      <c r="C324" s="22" t="s">
        <v>767</v>
      </c>
      <c r="D324" s="22" t="s">
        <v>768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120</v>
      </c>
      <c r="B325" s="22" t="s">
        <v>706</v>
      </c>
      <c r="C325" s="22" t="s">
        <v>769</v>
      </c>
      <c r="D325" s="22" t="s">
        <v>770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120</v>
      </c>
      <c r="B326" s="22" t="s">
        <v>706</v>
      </c>
      <c r="C326" s="22" t="s">
        <v>771</v>
      </c>
      <c r="D326" s="22" t="s">
        <v>772</v>
      </c>
      <c r="E326" s="22">
        <v>0</v>
      </c>
      <c r="F326" s="22">
        <v>0</v>
      </c>
      <c r="G326" s="22">
        <v>0</v>
      </c>
      <c r="H326" s="22">
        <v>64566</v>
      </c>
      <c r="I326" s="22">
        <v>64566</v>
      </c>
    </row>
    <row r="327" spans="1:9" x14ac:dyDescent="0.25">
      <c r="A327" s="22" t="s">
        <v>120</v>
      </c>
      <c r="B327" s="22" t="s">
        <v>706</v>
      </c>
      <c r="C327" s="22" t="s">
        <v>773</v>
      </c>
      <c r="D327" s="22" t="s">
        <v>774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120</v>
      </c>
      <c r="B328" s="22" t="s">
        <v>706</v>
      </c>
      <c r="C328" s="22" t="s">
        <v>775</v>
      </c>
      <c r="D328" s="22" t="s">
        <v>776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120</v>
      </c>
      <c r="B329" s="22" t="s">
        <v>706</v>
      </c>
      <c r="C329" s="22" t="s">
        <v>777</v>
      </c>
      <c r="D329" s="22" t="s">
        <v>778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120</v>
      </c>
      <c r="B330" s="22" t="s">
        <v>706</v>
      </c>
      <c r="C330" s="22" t="s">
        <v>779</v>
      </c>
      <c r="D330" s="22" t="s">
        <v>780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120</v>
      </c>
      <c r="B331" s="22" t="s">
        <v>706</v>
      </c>
      <c r="C331" s="22" t="s">
        <v>781</v>
      </c>
      <c r="D331" s="22" t="s">
        <v>782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120</v>
      </c>
      <c r="B332" s="22" t="s">
        <v>706</v>
      </c>
      <c r="C332" s="22" t="s">
        <v>783</v>
      </c>
      <c r="D332" s="22" t="s">
        <v>784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120</v>
      </c>
      <c r="B333" s="22" t="s">
        <v>706</v>
      </c>
      <c r="C333" s="22" t="s">
        <v>785</v>
      </c>
      <c r="D333" s="22" t="s">
        <v>786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120</v>
      </c>
      <c r="B334" s="22" t="s">
        <v>706</v>
      </c>
      <c r="C334" s="22" t="s">
        <v>787</v>
      </c>
      <c r="D334" s="22" t="s">
        <v>788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120</v>
      </c>
      <c r="B335" s="22" t="s">
        <v>706</v>
      </c>
      <c r="C335" s="22" t="s">
        <v>789</v>
      </c>
      <c r="D335" s="22" t="s">
        <v>790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120</v>
      </c>
      <c r="B336" s="22" t="s">
        <v>706</v>
      </c>
      <c r="C336" s="22" t="s">
        <v>791</v>
      </c>
      <c r="D336" s="22" t="s">
        <v>792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120</v>
      </c>
      <c r="B337" s="22" t="s">
        <v>706</v>
      </c>
      <c r="C337" s="22" t="s">
        <v>793</v>
      </c>
      <c r="D337" s="22" t="s">
        <v>794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120</v>
      </c>
      <c r="B338" s="22" t="s">
        <v>706</v>
      </c>
      <c r="C338" s="22" t="s">
        <v>795</v>
      </c>
      <c r="D338" s="22" t="s">
        <v>796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120</v>
      </c>
      <c r="B339" s="22" t="s">
        <v>706</v>
      </c>
      <c r="C339" s="22" t="s">
        <v>797</v>
      </c>
      <c r="D339" s="22" t="s">
        <v>798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120</v>
      </c>
      <c r="B340" s="22" t="s">
        <v>706</v>
      </c>
      <c r="C340" s="22" t="s">
        <v>799</v>
      </c>
      <c r="D340" s="22" t="s">
        <v>800</v>
      </c>
      <c r="E340" s="22"/>
      <c r="F340" s="22"/>
      <c r="G340" s="22"/>
      <c r="H340" s="22"/>
      <c r="I340" s="22">
        <v>0</v>
      </c>
    </row>
    <row r="341" spans="1:9" x14ac:dyDescent="0.25">
      <c r="A341" s="22" t="s">
        <v>120</v>
      </c>
      <c r="B341" s="22" t="s">
        <v>706</v>
      </c>
      <c r="C341" s="22" t="s">
        <v>801</v>
      </c>
      <c r="D341" s="22" t="s">
        <v>802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120</v>
      </c>
      <c r="B342" s="22" t="s">
        <v>706</v>
      </c>
      <c r="C342" s="22" t="s">
        <v>803</v>
      </c>
      <c r="D342" s="22" t="s">
        <v>804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120</v>
      </c>
      <c r="B343" s="22" t="s">
        <v>706</v>
      </c>
      <c r="C343" s="22" t="s">
        <v>805</v>
      </c>
      <c r="D343" s="22" t="s">
        <v>806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120</v>
      </c>
      <c r="B344" s="22" t="s">
        <v>706</v>
      </c>
      <c r="C344" s="22" t="s">
        <v>807</v>
      </c>
      <c r="D344" s="22" t="s">
        <v>808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120</v>
      </c>
      <c r="B345" s="22" t="s">
        <v>809</v>
      </c>
      <c r="C345" s="22" t="s">
        <v>810</v>
      </c>
      <c r="D345" s="22" t="s">
        <v>811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120</v>
      </c>
      <c r="B346" s="22" t="s">
        <v>809</v>
      </c>
      <c r="C346" s="22" t="s">
        <v>812</v>
      </c>
      <c r="D346" s="22" t="s">
        <v>813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120</v>
      </c>
      <c r="B347" s="22" t="s">
        <v>809</v>
      </c>
      <c r="C347" s="22" t="s">
        <v>814</v>
      </c>
      <c r="D347" s="22" t="s">
        <v>815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120</v>
      </c>
      <c r="B348" s="22" t="s">
        <v>809</v>
      </c>
      <c r="C348" s="22" t="s">
        <v>816</v>
      </c>
      <c r="D348" s="22" t="s">
        <v>817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120</v>
      </c>
      <c r="B349" s="22" t="s">
        <v>809</v>
      </c>
      <c r="C349" s="22" t="s">
        <v>818</v>
      </c>
      <c r="D349" s="22" t="s">
        <v>819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</row>
    <row r="350" spans="1:9" x14ac:dyDescent="0.25">
      <c r="A350" s="22" t="s">
        <v>120</v>
      </c>
      <c r="B350" s="22" t="s">
        <v>809</v>
      </c>
      <c r="C350" s="22" t="s">
        <v>820</v>
      </c>
      <c r="D350" s="22" t="s">
        <v>821</v>
      </c>
      <c r="E350" s="22">
        <v>0</v>
      </c>
      <c r="F350" s="22">
        <v>0</v>
      </c>
      <c r="G350" s="22">
        <v>0</v>
      </c>
      <c r="H350" s="22">
        <v>0</v>
      </c>
      <c r="I350" s="22">
        <v>0</v>
      </c>
    </row>
    <row r="351" spans="1:9" x14ac:dyDescent="0.25">
      <c r="A351" s="22" t="s">
        <v>120</v>
      </c>
      <c r="B351" s="22" t="s">
        <v>822</v>
      </c>
      <c r="C351" s="22" t="s">
        <v>823</v>
      </c>
      <c r="D351" s="22" t="s">
        <v>824</v>
      </c>
      <c r="E351" s="22">
        <v>15801652</v>
      </c>
      <c r="F351" s="22">
        <v>0</v>
      </c>
      <c r="G351" s="22">
        <v>0</v>
      </c>
      <c r="H351" s="22">
        <v>0</v>
      </c>
      <c r="I351" s="22">
        <v>15801652</v>
      </c>
    </row>
    <row r="352" spans="1:9" x14ac:dyDescent="0.25">
      <c r="A352" s="22"/>
      <c r="B352" s="22"/>
      <c r="C352" s="22"/>
      <c r="D352" s="22" t="s">
        <v>825</v>
      </c>
      <c r="E352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84D0E-4313-400D-AA41-F8303E1971B7}">
  <dimension ref="A1:I35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1269</v>
      </c>
      <c r="D1" s="20" t="s">
        <v>1279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1271</v>
      </c>
      <c r="F2" s="21" t="s">
        <v>1272</v>
      </c>
      <c r="G2" s="21" t="s">
        <v>1273</v>
      </c>
      <c r="H2" s="21" t="s">
        <v>65</v>
      </c>
      <c r="I2" s="21" t="s">
        <v>1261</v>
      </c>
    </row>
    <row r="3" spans="1:9" x14ac:dyDescent="0.25">
      <c r="A3" s="21"/>
      <c r="B3" s="21"/>
      <c r="C3" s="21"/>
      <c r="D3" s="21" t="s">
        <v>87</v>
      </c>
      <c r="E3" s="21" t="s">
        <v>1274</v>
      </c>
      <c r="F3" s="21" t="s">
        <v>1275</v>
      </c>
      <c r="G3" s="21" t="s">
        <v>1276</v>
      </c>
      <c r="H3" s="21" t="s">
        <v>1277</v>
      </c>
      <c r="I3" s="21" t="s">
        <v>1278</v>
      </c>
    </row>
    <row r="4" spans="1:9" x14ac:dyDescent="0.25">
      <c r="A4" s="22" t="s">
        <v>120</v>
      </c>
      <c r="B4" s="22" t="s">
        <v>121</v>
      </c>
      <c r="C4" s="22" t="s">
        <v>122</v>
      </c>
      <c r="D4" s="22" t="s">
        <v>123</v>
      </c>
      <c r="E4" s="22">
        <v>33973004</v>
      </c>
      <c r="F4" s="22">
        <v>0</v>
      </c>
      <c r="G4" s="22">
        <v>0</v>
      </c>
      <c r="H4" s="22">
        <v>197849</v>
      </c>
      <c r="I4" s="22">
        <v>34170853</v>
      </c>
    </row>
    <row r="5" spans="1:9" x14ac:dyDescent="0.25">
      <c r="A5" s="22" t="s">
        <v>120</v>
      </c>
      <c r="B5" s="22" t="s">
        <v>121</v>
      </c>
      <c r="C5" s="22" t="s">
        <v>124</v>
      </c>
      <c r="D5" s="22" t="s">
        <v>125</v>
      </c>
      <c r="E5" s="22">
        <v>6360906</v>
      </c>
      <c r="F5" s="22">
        <v>0</v>
      </c>
      <c r="G5" s="22">
        <v>0</v>
      </c>
      <c r="H5" s="22">
        <v>0</v>
      </c>
      <c r="I5" s="22">
        <v>6360906</v>
      </c>
    </row>
    <row r="6" spans="1:9" x14ac:dyDescent="0.25">
      <c r="A6" s="22" t="s">
        <v>120</v>
      </c>
      <c r="B6" s="22" t="s">
        <v>121</v>
      </c>
      <c r="C6" s="22" t="s">
        <v>126</v>
      </c>
      <c r="D6" s="22" t="s">
        <v>127</v>
      </c>
      <c r="E6" s="22">
        <v>2374487000</v>
      </c>
      <c r="F6" s="22">
        <v>28108000</v>
      </c>
      <c r="G6" s="22">
        <v>34882000</v>
      </c>
      <c r="H6" s="22">
        <v>13403000</v>
      </c>
      <c r="I6" s="22">
        <v>2450880000</v>
      </c>
    </row>
    <row r="7" spans="1:9" x14ac:dyDescent="0.25">
      <c r="A7" s="22" t="s">
        <v>120</v>
      </c>
      <c r="B7" s="22" t="s">
        <v>121</v>
      </c>
      <c r="C7" s="22" t="s">
        <v>128</v>
      </c>
      <c r="D7" s="22" t="s">
        <v>129</v>
      </c>
      <c r="E7" s="22">
        <v>27250117</v>
      </c>
      <c r="F7" s="22">
        <v>0</v>
      </c>
      <c r="G7" s="22">
        <v>0</v>
      </c>
      <c r="H7" s="22">
        <v>0</v>
      </c>
      <c r="I7" s="22">
        <v>27250117</v>
      </c>
    </row>
    <row r="8" spans="1:9" x14ac:dyDescent="0.25">
      <c r="A8" s="22" t="s">
        <v>120</v>
      </c>
      <c r="B8" s="22" t="s">
        <v>121</v>
      </c>
      <c r="C8" s="22" t="s">
        <v>130</v>
      </c>
      <c r="D8" s="22" t="s">
        <v>131</v>
      </c>
      <c r="E8" s="22">
        <v>18889699</v>
      </c>
      <c r="F8" s="22">
        <v>0</v>
      </c>
      <c r="G8" s="22">
        <v>0</v>
      </c>
      <c r="H8" s="22">
        <v>0</v>
      </c>
      <c r="I8" s="22">
        <v>18889699</v>
      </c>
    </row>
    <row r="9" spans="1:9" x14ac:dyDescent="0.25">
      <c r="A9" s="22" t="s">
        <v>120</v>
      </c>
      <c r="B9" s="22" t="s">
        <v>121</v>
      </c>
      <c r="C9" s="22" t="s">
        <v>132</v>
      </c>
      <c r="D9" s="22" t="s">
        <v>133</v>
      </c>
      <c r="E9" s="22">
        <v>1480981000</v>
      </c>
      <c r="F9" s="22">
        <v>10235000</v>
      </c>
      <c r="G9" s="22">
        <v>0</v>
      </c>
      <c r="H9" s="22">
        <v>1350000</v>
      </c>
      <c r="I9" s="22">
        <v>1492566000</v>
      </c>
    </row>
    <row r="10" spans="1:9" x14ac:dyDescent="0.25">
      <c r="A10" s="22" t="s">
        <v>120</v>
      </c>
      <c r="B10" s="22" t="s">
        <v>121</v>
      </c>
      <c r="C10" s="22" t="s">
        <v>134</v>
      </c>
      <c r="D10" s="22" t="s">
        <v>135</v>
      </c>
      <c r="E10" s="22">
        <v>12906449</v>
      </c>
      <c r="F10" s="22">
        <v>0</v>
      </c>
      <c r="G10" s="22">
        <v>0</v>
      </c>
      <c r="H10" s="22">
        <v>0</v>
      </c>
      <c r="I10" s="22">
        <v>12906449</v>
      </c>
    </row>
    <row r="11" spans="1:9" x14ac:dyDescent="0.25">
      <c r="A11" s="22" t="s">
        <v>120</v>
      </c>
      <c r="B11" s="22" t="s">
        <v>121</v>
      </c>
      <c r="C11" s="22" t="s">
        <v>136</v>
      </c>
      <c r="D11" s="22" t="s">
        <v>137</v>
      </c>
      <c r="E11" s="22">
        <v>101135035</v>
      </c>
      <c r="F11" s="22">
        <v>252874</v>
      </c>
      <c r="G11" s="22">
        <v>0</v>
      </c>
      <c r="H11" s="22">
        <v>579370</v>
      </c>
      <c r="I11" s="22">
        <v>101967279</v>
      </c>
    </row>
    <row r="12" spans="1:9" x14ac:dyDescent="0.25">
      <c r="A12" s="22" t="s">
        <v>120</v>
      </c>
      <c r="B12" s="22" t="s">
        <v>121</v>
      </c>
      <c r="C12" s="22" t="s">
        <v>138</v>
      </c>
      <c r="D12" s="22" t="s">
        <v>139</v>
      </c>
      <c r="E12" s="22">
        <v>43733980</v>
      </c>
      <c r="F12" s="22">
        <v>0</v>
      </c>
      <c r="G12" s="22">
        <v>0</v>
      </c>
      <c r="H12" s="22">
        <v>0</v>
      </c>
      <c r="I12" s="22">
        <v>43733980</v>
      </c>
    </row>
    <row r="13" spans="1:9" x14ac:dyDescent="0.25">
      <c r="A13" s="22" t="s">
        <v>120</v>
      </c>
      <c r="B13" s="22" t="s">
        <v>121</v>
      </c>
      <c r="C13" s="22" t="s">
        <v>140</v>
      </c>
      <c r="D13" s="22" t="s">
        <v>141</v>
      </c>
      <c r="E13" s="22">
        <v>46137000</v>
      </c>
      <c r="F13" s="22">
        <v>0</v>
      </c>
      <c r="G13" s="22">
        <v>0</v>
      </c>
      <c r="H13" s="22">
        <v>0</v>
      </c>
      <c r="I13" s="22">
        <v>46137000</v>
      </c>
    </row>
    <row r="14" spans="1:9" x14ac:dyDescent="0.25">
      <c r="A14" s="22" t="s">
        <v>120</v>
      </c>
      <c r="B14" s="22" t="s">
        <v>121</v>
      </c>
      <c r="C14" s="22" t="s">
        <v>142</v>
      </c>
      <c r="D14" s="22" t="s">
        <v>143</v>
      </c>
      <c r="E14" s="22">
        <v>215920000</v>
      </c>
      <c r="F14" s="22">
        <v>0</v>
      </c>
      <c r="G14" s="22">
        <v>0</v>
      </c>
      <c r="H14" s="22">
        <v>269000</v>
      </c>
      <c r="I14" s="22">
        <v>216189000</v>
      </c>
    </row>
    <row r="15" spans="1:9" x14ac:dyDescent="0.25">
      <c r="A15" s="22" t="s">
        <v>120</v>
      </c>
      <c r="B15" s="22" t="s">
        <v>121</v>
      </c>
      <c r="C15" s="22" t="s">
        <v>144</v>
      </c>
      <c r="D15" s="22" t="s">
        <v>145</v>
      </c>
      <c r="E15" s="22">
        <v>180327975</v>
      </c>
      <c r="F15" s="22">
        <v>207980</v>
      </c>
      <c r="G15" s="22">
        <v>0</v>
      </c>
      <c r="H15" s="22">
        <v>0</v>
      </c>
      <c r="I15" s="22">
        <v>180535955</v>
      </c>
    </row>
    <row r="16" spans="1:9" x14ac:dyDescent="0.25">
      <c r="A16" s="22" t="s">
        <v>120</v>
      </c>
      <c r="B16" s="22" t="s">
        <v>121</v>
      </c>
      <c r="C16" s="22" t="s">
        <v>146</v>
      </c>
      <c r="D16" s="22" t="s">
        <v>147</v>
      </c>
      <c r="E16" s="22">
        <v>11240277</v>
      </c>
      <c r="F16" s="22">
        <v>0</v>
      </c>
      <c r="G16" s="22">
        <v>0</v>
      </c>
      <c r="H16" s="22">
        <v>0</v>
      </c>
      <c r="I16" s="22">
        <v>11240277</v>
      </c>
    </row>
    <row r="17" spans="1:9" x14ac:dyDescent="0.25">
      <c r="A17" s="22" t="s">
        <v>120</v>
      </c>
      <c r="B17" s="22" t="s">
        <v>121</v>
      </c>
      <c r="C17" s="22" t="s">
        <v>148</v>
      </c>
      <c r="D17" s="22" t="s">
        <v>149</v>
      </c>
      <c r="E17" s="22">
        <v>70861790</v>
      </c>
      <c r="F17" s="22">
        <v>0</v>
      </c>
      <c r="G17" s="22">
        <v>0</v>
      </c>
      <c r="H17" s="22">
        <v>102257</v>
      </c>
      <c r="I17" s="22">
        <v>70964047</v>
      </c>
    </row>
    <row r="18" spans="1:9" x14ac:dyDescent="0.25">
      <c r="A18" s="22" t="s">
        <v>120</v>
      </c>
      <c r="B18" s="22" t="s">
        <v>121</v>
      </c>
      <c r="C18" s="22" t="s">
        <v>150</v>
      </c>
      <c r="D18" s="22" t="s">
        <v>151</v>
      </c>
      <c r="E18" s="22">
        <v>10348123</v>
      </c>
      <c r="F18" s="22">
        <v>0</v>
      </c>
      <c r="G18" s="22">
        <v>0</v>
      </c>
      <c r="H18" s="22">
        <v>7669325</v>
      </c>
      <c r="I18" s="22">
        <v>18017448</v>
      </c>
    </row>
    <row r="19" spans="1:9" x14ac:dyDescent="0.25">
      <c r="A19" s="22" t="s">
        <v>120</v>
      </c>
      <c r="B19" s="22" t="s">
        <v>152</v>
      </c>
      <c r="C19" s="22" t="s">
        <v>153</v>
      </c>
      <c r="D19" s="22" t="s">
        <v>154</v>
      </c>
      <c r="E19" s="22">
        <v>0</v>
      </c>
      <c r="F19" s="22">
        <v>0</v>
      </c>
      <c r="G19" s="22">
        <v>0</v>
      </c>
      <c r="H19" s="22">
        <v>1751989</v>
      </c>
      <c r="I19" s="22">
        <v>1751989</v>
      </c>
    </row>
    <row r="20" spans="1:9" x14ac:dyDescent="0.25">
      <c r="A20" s="22" t="s">
        <v>120</v>
      </c>
      <c r="B20" s="22" t="s">
        <v>152</v>
      </c>
      <c r="C20" s="22" t="s">
        <v>155</v>
      </c>
      <c r="D20" s="22" t="s">
        <v>156</v>
      </c>
      <c r="E20" s="22">
        <v>7002485</v>
      </c>
      <c r="F20" s="22">
        <v>0</v>
      </c>
      <c r="G20" s="22">
        <v>0</v>
      </c>
      <c r="H20" s="22">
        <v>0</v>
      </c>
      <c r="I20" s="22">
        <v>7002485</v>
      </c>
    </row>
    <row r="21" spans="1:9" x14ac:dyDescent="0.25">
      <c r="A21" s="22" t="s">
        <v>120</v>
      </c>
      <c r="B21" s="22" t="s">
        <v>152</v>
      </c>
      <c r="C21" s="22" t="s">
        <v>157</v>
      </c>
      <c r="D21" s="22" t="s">
        <v>158</v>
      </c>
      <c r="E21" s="22">
        <v>11713171</v>
      </c>
      <c r="F21" s="22">
        <v>0</v>
      </c>
      <c r="G21" s="22">
        <v>0</v>
      </c>
      <c r="H21" s="22">
        <v>0</v>
      </c>
      <c r="I21" s="22">
        <v>11713171</v>
      </c>
    </row>
    <row r="22" spans="1:9" x14ac:dyDescent="0.25">
      <c r="A22" s="22" t="s">
        <v>120</v>
      </c>
      <c r="B22" s="22" t="s">
        <v>152</v>
      </c>
      <c r="C22" s="22" t="s">
        <v>159</v>
      </c>
      <c r="D22" s="22" t="s">
        <v>160</v>
      </c>
      <c r="E22" s="22">
        <v>117632024</v>
      </c>
      <c r="F22" s="22">
        <v>0</v>
      </c>
      <c r="G22" s="22">
        <v>0</v>
      </c>
      <c r="H22" s="22">
        <v>5711202</v>
      </c>
      <c r="I22" s="22">
        <v>123343226</v>
      </c>
    </row>
    <row r="23" spans="1:9" x14ac:dyDescent="0.25">
      <c r="A23" s="22" t="s">
        <v>120</v>
      </c>
      <c r="B23" s="22" t="s">
        <v>152</v>
      </c>
      <c r="C23" s="22" t="s">
        <v>161</v>
      </c>
      <c r="D23" s="22" t="s">
        <v>162</v>
      </c>
      <c r="E23" s="22">
        <v>236483490</v>
      </c>
      <c r="F23" s="22">
        <v>0</v>
      </c>
      <c r="G23" s="22">
        <v>0</v>
      </c>
      <c r="H23" s="22">
        <v>745262</v>
      </c>
      <c r="I23" s="22">
        <v>237228752</v>
      </c>
    </row>
    <row r="24" spans="1:9" x14ac:dyDescent="0.25">
      <c r="A24" s="22" t="s">
        <v>120</v>
      </c>
      <c r="B24" s="22" t="s">
        <v>163</v>
      </c>
      <c r="C24" s="22" t="s">
        <v>164</v>
      </c>
      <c r="D24" s="22" t="s">
        <v>165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120</v>
      </c>
      <c r="B25" s="22" t="s">
        <v>163</v>
      </c>
      <c r="C25" s="22" t="s">
        <v>166</v>
      </c>
      <c r="D25" s="22" t="s">
        <v>167</v>
      </c>
      <c r="E25" s="22">
        <v>3779</v>
      </c>
      <c r="F25" s="22">
        <v>0</v>
      </c>
      <c r="G25" s="22">
        <v>0</v>
      </c>
      <c r="H25" s="22">
        <v>0</v>
      </c>
      <c r="I25" s="22">
        <v>3779</v>
      </c>
    </row>
    <row r="26" spans="1:9" x14ac:dyDescent="0.25">
      <c r="A26" s="22" t="s">
        <v>120</v>
      </c>
      <c r="B26" s="22" t="s">
        <v>163</v>
      </c>
      <c r="C26" s="22" t="s">
        <v>168</v>
      </c>
      <c r="D26" s="22" t="s">
        <v>169</v>
      </c>
      <c r="E26" s="22">
        <v>181453</v>
      </c>
      <c r="F26" s="22">
        <v>0</v>
      </c>
      <c r="G26" s="22">
        <v>0</v>
      </c>
      <c r="H26" s="22">
        <v>0</v>
      </c>
      <c r="I26" s="22">
        <v>181453</v>
      </c>
    </row>
    <row r="27" spans="1:9" x14ac:dyDescent="0.25">
      <c r="A27" s="22" t="s">
        <v>120</v>
      </c>
      <c r="B27" s="22" t="s">
        <v>163</v>
      </c>
      <c r="C27" s="22" t="s">
        <v>170</v>
      </c>
      <c r="D27" s="22" t="s">
        <v>171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120</v>
      </c>
      <c r="B28" s="22" t="s">
        <v>163</v>
      </c>
      <c r="C28" s="22" t="s">
        <v>172</v>
      </c>
      <c r="D28" s="22" t="s">
        <v>173</v>
      </c>
      <c r="E28" s="22">
        <v>14934734</v>
      </c>
      <c r="F28" s="22">
        <v>0</v>
      </c>
      <c r="G28" s="22">
        <v>0</v>
      </c>
      <c r="H28" s="22">
        <v>0</v>
      </c>
      <c r="I28" s="22">
        <v>14934734</v>
      </c>
    </row>
    <row r="29" spans="1:9" x14ac:dyDescent="0.25">
      <c r="A29" s="22" t="s">
        <v>120</v>
      </c>
      <c r="B29" s="22" t="s">
        <v>163</v>
      </c>
      <c r="C29" s="22" t="s">
        <v>174</v>
      </c>
      <c r="D29" s="22" t="s">
        <v>175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120</v>
      </c>
      <c r="B30" s="22" t="s">
        <v>163</v>
      </c>
      <c r="C30" s="22" t="s">
        <v>176</v>
      </c>
      <c r="D30" s="22" t="s">
        <v>177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120</v>
      </c>
      <c r="B31" s="22" t="s">
        <v>163</v>
      </c>
      <c r="C31" s="22" t="s">
        <v>178</v>
      </c>
      <c r="D31" s="22" t="s">
        <v>179</v>
      </c>
      <c r="E31" s="22">
        <v>1497987</v>
      </c>
      <c r="F31" s="22">
        <v>0</v>
      </c>
      <c r="G31" s="22">
        <v>0</v>
      </c>
      <c r="H31" s="22">
        <v>400000</v>
      </c>
      <c r="I31" s="22">
        <v>1897987</v>
      </c>
    </row>
    <row r="32" spans="1:9" x14ac:dyDescent="0.25">
      <c r="A32" s="22" t="s">
        <v>120</v>
      </c>
      <c r="B32" s="22" t="s">
        <v>163</v>
      </c>
      <c r="C32" s="22" t="s">
        <v>180</v>
      </c>
      <c r="D32" s="22" t="s">
        <v>181</v>
      </c>
      <c r="E32" s="22">
        <v>2613666</v>
      </c>
      <c r="F32" s="22">
        <v>0</v>
      </c>
      <c r="G32" s="22">
        <v>0</v>
      </c>
      <c r="H32" s="22">
        <v>0</v>
      </c>
      <c r="I32" s="22">
        <v>2613666</v>
      </c>
    </row>
    <row r="33" spans="1:9" x14ac:dyDescent="0.25">
      <c r="A33" s="22" t="s">
        <v>120</v>
      </c>
      <c r="B33" s="22" t="s">
        <v>163</v>
      </c>
      <c r="C33" s="22" t="s">
        <v>182</v>
      </c>
      <c r="D33" s="22" t="s">
        <v>183</v>
      </c>
      <c r="E33" s="22">
        <v>1499893</v>
      </c>
      <c r="F33" s="22">
        <v>0</v>
      </c>
      <c r="G33" s="22">
        <v>0</v>
      </c>
      <c r="H33" s="22">
        <v>932142</v>
      </c>
      <c r="I33" s="22">
        <v>2432035</v>
      </c>
    </row>
    <row r="34" spans="1:9" x14ac:dyDescent="0.25">
      <c r="A34" s="22" t="s">
        <v>120</v>
      </c>
      <c r="B34" s="22" t="s">
        <v>163</v>
      </c>
      <c r="C34" s="22" t="s">
        <v>184</v>
      </c>
      <c r="D34" s="22" t="s">
        <v>185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120</v>
      </c>
      <c r="B35" s="22" t="s">
        <v>163</v>
      </c>
      <c r="C35" s="22" t="s">
        <v>186</v>
      </c>
      <c r="D35" s="22" t="s">
        <v>187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120</v>
      </c>
      <c r="B36" s="22" t="s">
        <v>163</v>
      </c>
      <c r="C36" s="22" t="s">
        <v>188</v>
      </c>
      <c r="D36" s="22" t="s">
        <v>189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120</v>
      </c>
      <c r="B37" s="22" t="s">
        <v>163</v>
      </c>
      <c r="C37" s="22" t="s">
        <v>190</v>
      </c>
      <c r="D37" s="22" t="s">
        <v>191</v>
      </c>
      <c r="E37" s="22">
        <v>12652</v>
      </c>
      <c r="F37" s="22"/>
      <c r="G37" s="22"/>
      <c r="H37" s="22"/>
      <c r="I37" s="22">
        <v>12652</v>
      </c>
    </row>
    <row r="38" spans="1:9" x14ac:dyDescent="0.25">
      <c r="A38" s="22" t="s">
        <v>120</v>
      </c>
      <c r="B38" s="22" t="s">
        <v>163</v>
      </c>
      <c r="C38" s="22" t="s">
        <v>192</v>
      </c>
      <c r="D38" s="22" t="s">
        <v>193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120</v>
      </c>
      <c r="B39" s="22" t="s">
        <v>163</v>
      </c>
      <c r="C39" s="22" t="s">
        <v>194</v>
      </c>
      <c r="D39" s="22" t="s">
        <v>195</v>
      </c>
      <c r="E39" s="22">
        <v>0</v>
      </c>
      <c r="F39" s="22">
        <v>0</v>
      </c>
      <c r="G39" s="22">
        <v>0</v>
      </c>
      <c r="H39" s="22">
        <v>61786</v>
      </c>
      <c r="I39" s="22">
        <v>61786</v>
      </c>
    </row>
    <row r="40" spans="1:9" x14ac:dyDescent="0.25">
      <c r="A40" s="22" t="s">
        <v>120</v>
      </c>
      <c r="B40" s="22" t="s">
        <v>163</v>
      </c>
      <c r="C40" s="22" t="s">
        <v>196</v>
      </c>
      <c r="D40" s="22" t="s">
        <v>197</v>
      </c>
      <c r="E40" s="22">
        <v>4684514</v>
      </c>
      <c r="F40" s="22"/>
      <c r="G40" s="22"/>
      <c r="H40" s="22"/>
      <c r="I40" s="22">
        <v>4684514</v>
      </c>
    </row>
    <row r="41" spans="1:9" x14ac:dyDescent="0.25">
      <c r="A41" s="22" t="s">
        <v>120</v>
      </c>
      <c r="B41" s="22" t="s">
        <v>163</v>
      </c>
      <c r="C41" s="22" t="s">
        <v>198</v>
      </c>
      <c r="D41" s="22" t="s">
        <v>199</v>
      </c>
      <c r="E41" s="22">
        <v>171735</v>
      </c>
      <c r="F41" s="22">
        <v>0</v>
      </c>
      <c r="G41" s="22">
        <v>0</v>
      </c>
      <c r="H41" s="22">
        <v>0</v>
      </c>
      <c r="I41" s="22">
        <v>171735</v>
      </c>
    </row>
    <row r="42" spans="1:9" x14ac:dyDescent="0.25">
      <c r="A42" s="22" t="s">
        <v>120</v>
      </c>
      <c r="B42" s="22" t="s">
        <v>163</v>
      </c>
      <c r="C42" s="22" t="s">
        <v>200</v>
      </c>
      <c r="D42" s="22" t="s">
        <v>201</v>
      </c>
      <c r="E42" s="22">
        <v>34900403</v>
      </c>
      <c r="F42" s="22">
        <v>0</v>
      </c>
      <c r="G42" s="22">
        <v>0</v>
      </c>
      <c r="H42" s="22">
        <v>0</v>
      </c>
      <c r="I42" s="22">
        <v>34900403</v>
      </c>
    </row>
    <row r="43" spans="1:9" x14ac:dyDescent="0.25">
      <c r="A43" s="22" t="s">
        <v>120</v>
      </c>
      <c r="B43" s="22" t="s">
        <v>163</v>
      </c>
      <c r="C43" s="22" t="s">
        <v>202</v>
      </c>
      <c r="D43" s="22" t="s">
        <v>203</v>
      </c>
      <c r="E43" s="22">
        <v>1356987</v>
      </c>
      <c r="F43" s="22">
        <v>0</v>
      </c>
      <c r="G43" s="22">
        <v>0</v>
      </c>
      <c r="H43" s="22">
        <v>0</v>
      </c>
      <c r="I43" s="22">
        <v>1356987</v>
      </c>
    </row>
    <row r="44" spans="1:9" x14ac:dyDescent="0.25">
      <c r="A44" s="22" t="s">
        <v>120</v>
      </c>
      <c r="B44" s="22" t="s">
        <v>163</v>
      </c>
      <c r="C44" s="22" t="s">
        <v>204</v>
      </c>
      <c r="D44" s="22" t="s">
        <v>205</v>
      </c>
      <c r="E44" s="22">
        <v>9638299</v>
      </c>
      <c r="F44" s="22">
        <v>0</v>
      </c>
      <c r="G44" s="22">
        <v>0</v>
      </c>
      <c r="H44" s="22">
        <v>0</v>
      </c>
      <c r="I44" s="22">
        <v>9638299</v>
      </c>
    </row>
    <row r="45" spans="1:9" x14ac:dyDescent="0.25">
      <c r="A45" s="22" t="s">
        <v>120</v>
      </c>
      <c r="B45" s="22" t="s">
        <v>163</v>
      </c>
      <c r="C45" s="22" t="s">
        <v>206</v>
      </c>
      <c r="D45" s="22" t="s">
        <v>207</v>
      </c>
      <c r="E45" s="22">
        <v>41807228</v>
      </c>
      <c r="F45" s="22">
        <v>0</v>
      </c>
      <c r="G45" s="22">
        <v>0</v>
      </c>
      <c r="H45" s="22">
        <v>0</v>
      </c>
      <c r="I45" s="22">
        <v>41807228</v>
      </c>
    </row>
    <row r="46" spans="1:9" x14ac:dyDescent="0.25">
      <c r="A46" s="22" t="s">
        <v>120</v>
      </c>
      <c r="B46" s="22" t="s">
        <v>163</v>
      </c>
      <c r="C46" s="22" t="s">
        <v>208</v>
      </c>
      <c r="D46" s="22" t="s">
        <v>209</v>
      </c>
      <c r="E46" s="22">
        <v>2696976</v>
      </c>
      <c r="F46" s="22">
        <v>0</v>
      </c>
      <c r="G46" s="22">
        <v>0</v>
      </c>
      <c r="H46" s="22">
        <v>0</v>
      </c>
      <c r="I46" s="22">
        <v>2696976</v>
      </c>
    </row>
    <row r="47" spans="1:9" x14ac:dyDescent="0.25">
      <c r="A47" s="22" t="s">
        <v>120</v>
      </c>
      <c r="B47" s="22" t="s">
        <v>163</v>
      </c>
      <c r="C47" s="22" t="s">
        <v>210</v>
      </c>
      <c r="D47" s="22" t="s">
        <v>211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120</v>
      </c>
      <c r="B48" s="22" t="s">
        <v>163</v>
      </c>
      <c r="C48" s="22" t="s">
        <v>212</v>
      </c>
      <c r="D48" s="22" t="s">
        <v>213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120</v>
      </c>
      <c r="B49" s="22" t="s">
        <v>163</v>
      </c>
      <c r="C49" s="22" t="s">
        <v>214</v>
      </c>
      <c r="D49" s="22" t="s">
        <v>215</v>
      </c>
      <c r="E49" s="22">
        <v>17296480</v>
      </c>
      <c r="F49" s="22">
        <v>0</v>
      </c>
      <c r="G49" s="22">
        <v>0</v>
      </c>
      <c r="H49" s="22">
        <v>0</v>
      </c>
      <c r="I49" s="22">
        <v>17296480</v>
      </c>
    </row>
    <row r="50" spans="1:9" x14ac:dyDescent="0.25">
      <c r="A50" s="22" t="s">
        <v>120</v>
      </c>
      <c r="B50" s="22" t="s">
        <v>163</v>
      </c>
      <c r="C50" s="22" t="s">
        <v>216</v>
      </c>
      <c r="D50" s="22" t="s">
        <v>217</v>
      </c>
      <c r="E50" s="22">
        <v>1268652</v>
      </c>
      <c r="F50" s="22"/>
      <c r="G50" s="22"/>
      <c r="H50" s="22"/>
      <c r="I50" s="22">
        <v>1268652</v>
      </c>
    </row>
    <row r="51" spans="1:9" x14ac:dyDescent="0.25">
      <c r="A51" s="22" t="s">
        <v>120</v>
      </c>
      <c r="B51" s="22" t="s">
        <v>163</v>
      </c>
      <c r="C51" s="22" t="s">
        <v>218</v>
      </c>
      <c r="D51" s="22" t="s">
        <v>219</v>
      </c>
      <c r="E51" s="22">
        <v>5610721</v>
      </c>
      <c r="F51" s="22">
        <v>0</v>
      </c>
      <c r="G51" s="22">
        <v>0</v>
      </c>
      <c r="H51" s="22">
        <v>0</v>
      </c>
      <c r="I51" s="22">
        <v>5610721</v>
      </c>
    </row>
    <row r="52" spans="1:9" x14ac:dyDescent="0.25">
      <c r="A52" s="22" t="s">
        <v>120</v>
      </c>
      <c r="B52" s="22" t="s">
        <v>163</v>
      </c>
      <c r="C52" s="22" t="s">
        <v>220</v>
      </c>
      <c r="D52" s="22" t="s">
        <v>221</v>
      </c>
      <c r="E52" s="22">
        <v>13997</v>
      </c>
      <c r="F52" s="22">
        <v>0</v>
      </c>
      <c r="G52" s="22">
        <v>0</v>
      </c>
      <c r="H52" s="22">
        <v>0</v>
      </c>
      <c r="I52" s="22">
        <v>13997</v>
      </c>
    </row>
    <row r="53" spans="1:9" x14ac:dyDescent="0.25">
      <c r="A53" s="22" t="s">
        <v>120</v>
      </c>
      <c r="B53" s="22" t="s">
        <v>163</v>
      </c>
      <c r="C53" s="22" t="s">
        <v>222</v>
      </c>
      <c r="D53" s="22" t="s">
        <v>223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22" t="s">
        <v>120</v>
      </c>
      <c r="B54" s="22" t="s">
        <v>163</v>
      </c>
      <c r="C54" s="22" t="s">
        <v>224</v>
      </c>
      <c r="D54" s="22" t="s">
        <v>225</v>
      </c>
      <c r="E54" s="22">
        <v>504421</v>
      </c>
      <c r="F54" s="22">
        <v>0</v>
      </c>
      <c r="G54" s="22">
        <v>0</v>
      </c>
      <c r="H54" s="22">
        <v>0</v>
      </c>
      <c r="I54" s="22">
        <v>504421</v>
      </c>
    </row>
    <row r="55" spans="1:9" x14ac:dyDescent="0.25">
      <c r="A55" s="22" t="s">
        <v>120</v>
      </c>
      <c r="B55" s="22" t="s">
        <v>163</v>
      </c>
      <c r="C55" s="22" t="s">
        <v>226</v>
      </c>
      <c r="D55" s="22" t="s">
        <v>227</v>
      </c>
      <c r="E55" s="22">
        <v>39532</v>
      </c>
      <c r="F55" s="22">
        <v>0</v>
      </c>
      <c r="G55" s="22">
        <v>0</v>
      </c>
      <c r="H55" s="22">
        <v>104008</v>
      </c>
      <c r="I55" s="22">
        <v>143540</v>
      </c>
    </row>
    <row r="56" spans="1:9" x14ac:dyDescent="0.25">
      <c r="A56" s="22" t="s">
        <v>120</v>
      </c>
      <c r="B56" s="22" t="s">
        <v>163</v>
      </c>
      <c r="C56" s="22" t="s">
        <v>228</v>
      </c>
      <c r="D56" s="22" t="s">
        <v>229</v>
      </c>
      <c r="E56" s="22">
        <v>7098</v>
      </c>
      <c r="F56" s="22">
        <v>0</v>
      </c>
      <c r="G56" s="22">
        <v>0</v>
      </c>
      <c r="H56" s="22">
        <v>0</v>
      </c>
      <c r="I56" s="22">
        <v>7098</v>
      </c>
    </row>
    <row r="57" spans="1:9" x14ac:dyDescent="0.25">
      <c r="A57" s="22" t="s">
        <v>120</v>
      </c>
      <c r="B57" s="22" t="s">
        <v>163</v>
      </c>
      <c r="C57" s="22" t="s">
        <v>230</v>
      </c>
      <c r="D57" s="22" t="s">
        <v>231</v>
      </c>
      <c r="E57" s="22">
        <v>196488</v>
      </c>
      <c r="F57" s="22">
        <v>0</v>
      </c>
      <c r="G57" s="22">
        <v>0</v>
      </c>
      <c r="H57" s="22">
        <v>0</v>
      </c>
      <c r="I57" s="22">
        <v>196488</v>
      </c>
    </row>
    <row r="58" spans="1:9" x14ac:dyDescent="0.25">
      <c r="A58" s="22" t="s">
        <v>120</v>
      </c>
      <c r="B58" s="22" t="s">
        <v>163</v>
      </c>
      <c r="C58" s="22" t="s">
        <v>232</v>
      </c>
      <c r="D58" s="22" t="s">
        <v>233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120</v>
      </c>
      <c r="B59" s="22" t="s">
        <v>163</v>
      </c>
      <c r="C59" s="22" t="s">
        <v>234</v>
      </c>
      <c r="D59" s="22" t="s">
        <v>235</v>
      </c>
      <c r="E59" s="22">
        <v>6238740</v>
      </c>
      <c r="F59" s="22">
        <v>0</v>
      </c>
      <c r="G59" s="22">
        <v>0</v>
      </c>
      <c r="H59" s="22">
        <v>0</v>
      </c>
      <c r="I59" s="22">
        <v>6238740</v>
      </c>
    </row>
    <row r="60" spans="1:9" x14ac:dyDescent="0.25">
      <c r="A60" s="22" t="s">
        <v>120</v>
      </c>
      <c r="B60" s="22" t="s">
        <v>163</v>
      </c>
      <c r="C60" s="22" t="s">
        <v>236</v>
      </c>
      <c r="D60" s="22" t="s">
        <v>237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120</v>
      </c>
      <c r="B61" s="22" t="s">
        <v>163</v>
      </c>
      <c r="C61" s="22" t="s">
        <v>238</v>
      </c>
      <c r="D61" s="22" t="s">
        <v>239</v>
      </c>
      <c r="E61" s="22">
        <v>1791478</v>
      </c>
      <c r="F61" s="22">
        <v>0</v>
      </c>
      <c r="G61" s="22">
        <v>0</v>
      </c>
      <c r="H61" s="22">
        <v>32521</v>
      </c>
      <c r="I61" s="22">
        <v>1823999</v>
      </c>
    </row>
    <row r="62" spans="1:9" x14ac:dyDescent="0.25">
      <c r="A62" s="22" t="s">
        <v>120</v>
      </c>
      <c r="B62" s="22" t="s">
        <v>163</v>
      </c>
      <c r="C62" s="22" t="s">
        <v>240</v>
      </c>
      <c r="D62" s="22" t="s">
        <v>241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120</v>
      </c>
      <c r="B63" s="22" t="s">
        <v>163</v>
      </c>
      <c r="C63" s="22" t="s">
        <v>242</v>
      </c>
      <c r="D63" s="22" t="s">
        <v>243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120</v>
      </c>
      <c r="B64" s="22" t="s">
        <v>163</v>
      </c>
      <c r="C64" s="22" t="s">
        <v>244</v>
      </c>
      <c r="D64" s="22" t="s">
        <v>245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120</v>
      </c>
      <c r="B65" s="22" t="s">
        <v>163</v>
      </c>
      <c r="C65" s="22" t="s">
        <v>246</v>
      </c>
      <c r="D65" s="22" t="s">
        <v>247</v>
      </c>
      <c r="E65" s="22">
        <v>5019971</v>
      </c>
      <c r="F65" s="22">
        <v>0</v>
      </c>
      <c r="G65" s="22">
        <v>0</v>
      </c>
      <c r="H65" s="22">
        <v>0</v>
      </c>
      <c r="I65" s="22">
        <v>5019971</v>
      </c>
    </row>
    <row r="66" spans="1:9" x14ac:dyDescent="0.25">
      <c r="A66" s="22" t="s">
        <v>120</v>
      </c>
      <c r="B66" s="22" t="s">
        <v>163</v>
      </c>
      <c r="C66" s="22" t="s">
        <v>248</v>
      </c>
      <c r="D66" s="22" t="s">
        <v>249</v>
      </c>
      <c r="E66" s="22">
        <v>2550817</v>
      </c>
      <c r="F66" s="22">
        <v>0</v>
      </c>
      <c r="G66" s="22">
        <v>0</v>
      </c>
      <c r="H66" s="22">
        <v>56801855</v>
      </c>
      <c r="I66" s="22">
        <v>59352672</v>
      </c>
    </row>
    <row r="67" spans="1:9" x14ac:dyDescent="0.25">
      <c r="A67" s="22" t="s">
        <v>120</v>
      </c>
      <c r="B67" s="22" t="s">
        <v>163</v>
      </c>
      <c r="C67" s="22" t="s">
        <v>250</v>
      </c>
      <c r="D67" s="22" t="s">
        <v>251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120</v>
      </c>
      <c r="B68" s="22" t="s">
        <v>163</v>
      </c>
      <c r="C68" s="22" t="s">
        <v>252</v>
      </c>
      <c r="D68" s="22" t="s">
        <v>253</v>
      </c>
      <c r="E68" s="22">
        <v>30315</v>
      </c>
      <c r="F68" s="22">
        <v>0</v>
      </c>
      <c r="G68" s="22">
        <v>0</v>
      </c>
      <c r="H68" s="22">
        <v>0</v>
      </c>
      <c r="I68" s="22">
        <v>30315</v>
      </c>
    </row>
    <row r="69" spans="1:9" x14ac:dyDescent="0.25">
      <c r="A69" s="22" t="s">
        <v>120</v>
      </c>
      <c r="B69" s="22" t="s">
        <v>163</v>
      </c>
      <c r="C69" s="22" t="s">
        <v>254</v>
      </c>
      <c r="D69" s="22" t="s">
        <v>255</v>
      </c>
      <c r="E69" s="22">
        <v>176495</v>
      </c>
      <c r="F69" s="22">
        <v>0</v>
      </c>
      <c r="G69" s="22">
        <v>137138</v>
      </c>
      <c r="H69" s="22">
        <v>0</v>
      </c>
      <c r="I69" s="22">
        <v>313633</v>
      </c>
    </row>
    <row r="70" spans="1:9" x14ac:dyDescent="0.25">
      <c r="A70" s="22" t="s">
        <v>120</v>
      </c>
      <c r="B70" s="22" t="s">
        <v>163</v>
      </c>
      <c r="C70" s="22" t="s">
        <v>256</v>
      </c>
      <c r="D70" s="22" t="s">
        <v>257</v>
      </c>
      <c r="E70" s="22">
        <v>18408</v>
      </c>
      <c r="F70" s="22">
        <v>0</v>
      </c>
      <c r="G70" s="22">
        <v>0</v>
      </c>
      <c r="H70" s="22">
        <v>0</v>
      </c>
      <c r="I70" s="22">
        <v>18408</v>
      </c>
    </row>
    <row r="71" spans="1:9" x14ac:dyDescent="0.25">
      <c r="A71" s="22" t="s">
        <v>120</v>
      </c>
      <c r="B71" s="22" t="s">
        <v>163</v>
      </c>
      <c r="C71" s="22" t="s">
        <v>258</v>
      </c>
      <c r="D71" s="22" t="s">
        <v>259</v>
      </c>
      <c r="E71" s="22">
        <v>156985</v>
      </c>
      <c r="F71" s="22">
        <v>0</v>
      </c>
      <c r="G71" s="22">
        <v>0</v>
      </c>
      <c r="H71" s="22">
        <v>0</v>
      </c>
      <c r="I71" s="22">
        <v>156985</v>
      </c>
    </row>
    <row r="72" spans="1:9" x14ac:dyDescent="0.25">
      <c r="A72" s="22" t="s">
        <v>120</v>
      </c>
      <c r="B72" s="22" t="s">
        <v>163</v>
      </c>
      <c r="C72" s="22" t="s">
        <v>260</v>
      </c>
      <c r="D72" s="22" t="s">
        <v>261</v>
      </c>
      <c r="E72" s="22">
        <v>810607</v>
      </c>
      <c r="F72" s="22">
        <v>0</v>
      </c>
      <c r="G72" s="22">
        <v>0</v>
      </c>
      <c r="H72" s="22">
        <v>0</v>
      </c>
      <c r="I72" s="22">
        <v>810607</v>
      </c>
    </row>
    <row r="73" spans="1:9" x14ac:dyDescent="0.25">
      <c r="A73" s="22" t="s">
        <v>120</v>
      </c>
      <c r="B73" s="22" t="s">
        <v>163</v>
      </c>
      <c r="C73" s="22" t="s">
        <v>262</v>
      </c>
      <c r="D73" s="22" t="s">
        <v>263</v>
      </c>
      <c r="E73" s="22">
        <v>1373785</v>
      </c>
      <c r="F73" s="22">
        <v>0</v>
      </c>
      <c r="G73" s="22">
        <v>0</v>
      </c>
      <c r="H73" s="22">
        <v>0</v>
      </c>
      <c r="I73" s="22">
        <v>1373785</v>
      </c>
    </row>
    <row r="74" spans="1:9" x14ac:dyDescent="0.25">
      <c r="A74" s="22" t="s">
        <v>120</v>
      </c>
      <c r="B74" s="22" t="s">
        <v>163</v>
      </c>
      <c r="C74" s="22" t="s">
        <v>264</v>
      </c>
      <c r="D74" s="22" t="s">
        <v>265</v>
      </c>
      <c r="E74" s="22">
        <v>13576541</v>
      </c>
      <c r="F74" s="22">
        <v>0</v>
      </c>
      <c r="G74" s="22">
        <v>0</v>
      </c>
      <c r="H74" s="22">
        <v>0</v>
      </c>
      <c r="I74" s="22">
        <v>13576541</v>
      </c>
    </row>
    <row r="75" spans="1:9" x14ac:dyDescent="0.25">
      <c r="A75" s="22" t="s">
        <v>120</v>
      </c>
      <c r="B75" s="22" t="s">
        <v>163</v>
      </c>
      <c r="C75" s="22" t="s">
        <v>266</v>
      </c>
      <c r="D75" s="22" t="s">
        <v>267</v>
      </c>
      <c r="E75" s="22">
        <v>4644707</v>
      </c>
      <c r="F75" s="22">
        <v>0</v>
      </c>
      <c r="G75" s="22">
        <v>0</v>
      </c>
      <c r="H75" s="22">
        <v>67320</v>
      </c>
      <c r="I75" s="22">
        <v>4712027</v>
      </c>
    </row>
    <row r="76" spans="1:9" x14ac:dyDescent="0.25">
      <c r="A76" s="22" t="s">
        <v>120</v>
      </c>
      <c r="B76" s="22" t="s">
        <v>163</v>
      </c>
      <c r="C76" s="22" t="s">
        <v>268</v>
      </c>
      <c r="D76" s="22" t="s">
        <v>269</v>
      </c>
      <c r="E76" s="22">
        <v>263290</v>
      </c>
      <c r="F76" s="22">
        <v>0</v>
      </c>
      <c r="G76" s="22">
        <v>0</v>
      </c>
      <c r="H76" s="22">
        <v>0</v>
      </c>
      <c r="I76" s="22">
        <v>263290</v>
      </c>
    </row>
    <row r="77" spans="1:9" x14ac:dyDescent="0.25">
      <c r="A77" s="22" t="s">
        <v>120</v>
      </c>
      <c r="B77" s="22" t="s">
        <v>163</v>
      </c>
      <c r="C77" s="22" t="s">
        <v>270</v>
      </c>
      <c r="D77" s="22" t="s">
        <v>271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120</v>
      </c>
      <c r="B78" s="22" t="s">
        <v>163</v>
      </c>
      <c r="C78" s="22" t="s">
        <v>272</v>
      </c>
      <c r="D78" s="22" t="s">
        <v>273</v>
      </c>
      <c r="E78" s="22">
        <v>64422</v>
      </c>
      <c r="F78" s="22">
        <v>0</v>
      </c>
      <c r="G78" s="22">
        <v>0</v>
      </c>
      <c r="H78" s="22">
        <v>0</v>
      </c>
      <c r="I78" s="22">
        <v>64422</v>
      </c>
    </row>
    <row r="79" spans="1:9" x14ac:dyDescent="0.25">
      <c r="A79" s="22" t="s">
        <v>120</v>
      </c>
      <c r="B79" s="22" t="s">
        <v>163</v>
      </c>
      <c r="C79" s="22" t="s">
        <v>274</v>
      </c>
      <c r="D79" s="22" t="s">
        <v>275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120</v>
      </c>
      <c r="B80" s="22" t="s">
        <v>163</v>
      </c>
      <c r="C80" s="22" t="s">
        <v>276</v>
      </c>
      <c r="D80" s="22" t="s">
        <v>277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120</v>
      </c>
      <c r="B81" s="22" t="s">
        <v>163</v>
      </c>
      <c r="C81" s="22" t="s">
        <v>278</v>
      </c>
      <c r="D81" s="22" t="s">
        <v>279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120</v>
      </c>
      <c r="B82" s="22" t="s">
        <v>163</v>
      </c>
      <c r="C82" s="22" t="s">
        <v>280</v>
      </c>
      <c r="D82" s="22" t="s">
        <v>281</v>
      </c>
      <c r="E82" s="22">
        <v>986417</v>
      </c>
      <c r="F82" s="22">
        <v>0</v>
      </c>
      <c r="G82" s="22">
        <v>0</v>
      </c>
      <c r="H82" s="22">
        <v>0</v>
      </c>
      <c r="I82" s="22">
        <v>986417</v>
      </c>
    </row>
    <row r="83" spans="1:9" x14ac:dyDescent="0.25">
      <c r="A83" s="22" t="s">
        <v>120</v>
      </c>
      <c r="B83" s="22" t="s">
        <v>163</v>
      </c>
      <c r="C83" s="22" t="s">
        <v>282</v>
      </c>
      <c r="D83" s="22" t="s">
        <v>283</v>
      </c>
      <c r="E83" s="22">
        <v>292842</v>
      </c>
      <c r="F83" s="22">
        <v>0</v>
      </c>
      <c r="G83" s="22">
        <v>0</v>
      </c>
      <c r="H83" s="22">
        <v>0</v>
      </c>
      <c r="I83" s="22">
        <v>292842</v>
      </c>
    </row>
    <row r="84" spans="1:9" x14ac:dyDescent="0.25">
      <c r="A84" s="22" t="s">
        <v>120</v>
      </c>
      <c r="B84" s="22" t="s">
        <v>163</v>
      </c>
      <c r="C84" s="22" t="s">
        <v>284</v>
      </c>
      <c r="D84" s="22" t="s">
        <v>285</v>
      </c>
      <c r="E84" s="22">
        <v>768570</v>
      </c>
      <c r="F84" s="22">
        <v>0</v>
      </c>
      <c r="G84" s="22">
        <v>0</v>
      </c>
      <c r="H84" s="22">
        <v>0</v>
      </c>
      <c r="I84" s="22">
        <v>768570</v>
      </c>
    </row>
    <row r="85" spans="1:9" x14ac:dyDescent="0.25">
      <c r="A85" s="22" t="s">
        <v>120</v>
      </c>
      <c r="B85" s="22" t="s">
        <v>163</v>
      </c>
      <c r="C85" s="22" t="s">
        <v>286</v>
      </c>
      <c r="D85" s="22" t="s">
        <v>287</v>
      </c>
      <c r="E85" s="22">
        <v>0</v>
      </c>
      <c r="F85" s="22">
        <v>0</v>
      </c>
      <c r="G85" s="22">
        <v>2650000</v>
      </c>
      <c r="H85" s="22">
        <v>0</v>
      </c>
      <c r="I85" s="22">
        <v>2650000</v>
      </c>
    </row>
    <row r="86" spans="1:9" x14ac:dyDescent="0.25">
      <c r="A86" s="22" t="s">
        <v>120</v>
      </c>
      <c r="B86" s="22" t="s">
        <v>163</v>
      </c>
      <c r="C86" s="22" t="s">
        <v>288</v>
      </c>
      <c r="D86" s="22" t="s">
        <v>289</v>
      </c>
      <c r="E86" s="22">
        <v>5637221</v>
      </c>
      <c r="F86" s="22">
        <v>0</v>
      </c>
      <c r="G86" s="22">
        <v>0</v>
      </c>
      <c r="H86" s="22">
        <v>0</v>
      </c>
      <c r="I86" s="22">
        <v>5637221</v>
      </c>
    </row>
    <row r="87" spans="1:9" x14ac:dyDescent="0.25">
      <c r="A87" s="22" t="s">
        <v>120</v>
      </c>
      <c r="B87" s="22" t="s">
        <v>163</v>
      </c>
      <c r="C87" s="22" t="s">
        <v>290</v>
      </c>
      <c r="D87" s="22" t="s">
        <v>291</v>
      </c>
      <c r="E87" s="22">
        <v>3826652</v>
      </c>
      <c r="F87" s="22">
        <v>0</v>
      </c>
      <c r="G87" s="22">
        <v>0</v>
      </c>
      <c r="H87" s="22">
        <v>0</v>
      </c>
      <c r="I87" s="22">
        <v>3826652</v>
      </c>
    </row>
    <row r="88" spans="1:9" x14ac:dyDescent="0.25">
      <c r="A88" s="22" t="s">
        <v>120</v>
      </c>
      <c r="B88" s="22" t="s">
        <v>292</v>
      </c>
      <c r="C88" s="22" t="s">
        <v>293</v>
      </c>
      <c r="D88" s="22" t="s">
        <v>294</v>
      </c>
      <c r="E88" s="22">
        <v>2139590</v>
      </c>
      <c r="F88" s="22">
        <v>0</v>
      </c>
      <c r="G88" s="22">
        <v>0</v>
      </c>
      <c r="H88" s="22">
        <v>0</v>
      </c>
      <c r="I88" s="22">
        <v>2139590</v>
      </c>
    </row>
    <row r="89" spans="1:9" x14ac:dyDescent="0.25">
      <c r="A89" s="22" t="s">
        <v>120</v>
      </c>
      <c r="B89" s="22" t="s">
        <v>292</v>
      </c>
      <c r="C89" s="22" t="s">
        <v>295</v>
      </c>
      <c r="D89" s="22" t="s">
        <v>296</v>
      </c>
      <c r="E89" s="22">
        <v>19538271</v>
      </c>
      <c r="F89" s="22">
        <v>0</v>
      </c>
      <c r="G89" s="22">
        <v>0</v>
      </c>
      <c r="H89" s="22">
        <v>0</v>
      </c>
      <c r="I89" s="22">
        <v>19538271</v>
      </c>
    </row>
    <row r="90" spans="1:9" x14ac:dyDescent="0.25">
      <c r="A90" s="22" t="s">
        <v>120</v>
      </c>
      <c r="B90" s="22" t="s">
        <v>292</v>
      </c>
      <c r="C90" s="22" t="s">
        <v>297</v>
      </c>
      <c r="D90" s="22" t="s">
        <v>298</v>
      </c>
      <c r="E90" s="22">
        <v>3651045</v>
      </c>
      <c r="F90" s="22">
        <v>0</v>
      </c>
      <c r="G90" s="22">
        <v>0</v>
      </c>
      <c r="H90" s="22">
        <v>0</v>
      </c>
      <c r="I90" s="22">
        <v>3651045</v>
      </c>
    </row>
    <row r="91" spans="1:9" x14ac:dyDescent="0.25">
      <c r="A91" s="22" t="s">
        <v>120</v>
      </c>
      <c r="B91" s="22" t="s">
        <v>292</v>
      </c>
      <c r="C91" s="22" t="s">
        <v>299</v>
      </c>
      <c r="D91" s="22" t="s">
        <v>300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120</v>
      </c>
      <c r="B92" s="22" t="s">
        <v>292</v>
      </c>
      <c r="C92" s="22" t="s">
        <v>301</v>
      </c>
      <c r="D92" s="22" t="s">
        <v>302</v>
      </c>
      <c r="E92" s="22">
        <v>1298635</v>
      </c>
      <c r="F92" s="22">
        <v>0</v>
      </c>
      <c r="G92" s="22">
        <v>0</v>
      </c>
      <c r="H92" s="22">
        <v>250000</v>
      </c>
      <c r="I92" s="22">
        <v>1548635</v>
      </c>
    </row>
    <row r="93" spans="1:9" x14ac:dyDescent="0.25">
      <c r="A93" s="22" t="s">
        <v>120</v>
      </c>
      <c r="B93" s="22" t="s">
        <v>292</v>
      </c>
      <c r="C93" s="22" t="s">
        <v>303</v>
      </c>
      <c r="D93" s="22" t="s">
        <v>304</v>
      </c>
      <c r="E93" s="22">
        <v>11853597</v>
      </c>
      <c r="F93" s="22">
        <v>0</v>
      </c>
      <c r="G93" s="22">
        <v>0</v>
      </c>
      <c r="H93" s="22">
        <v>3056498</v>
      </c>
      <c r="I93" s="22">
        <v>14910095</v>
      </c>
    </row>
    <row r="94" spans="1:9" x14ac:dyDescent="0.25">
      <c r="A94" s="22" t="s">
        <v>120</v>
      </c>
      <c r="B94" s="22" t="s">
        <v>292</v>
      </c>
      <c r="C94" s="22" t="s">
        <v>305</v>
      </c>
      <c r="D94" s="22" t="s">
        <v>306</v>
      </c>
      <c r="E94" s="22">
        <v>2393995</v>
      </c>
      <c r="F94" s="22">
        <v>0</v>
      </c>
      <c r="G94" s="22">
        <v>0</v>
      </c>
      <c r="H94" s="22">
        <v>0</v>
      </c>
      <c r="I94" s="22">
        <v>2393995</v>
      </c>
    </row>
    <row r="95" spans="1:9" x14ac:dyDescent="0.25">
      <c r="A95" s="22" t="s">
        <v>120</v>
      </c>
      <c r="B95" s="22" t="s">
        <v>292</v>
      </c>
      <c r="C95" s="22" t="s">
        <v>307</v>
      </c>
      <c r="D95" s="22" t="s">
        <v>308</v>
      </c>
      <c r="E95" s="22">
        <v>0</v>
      </c>
      <c r="F95" s="22">
        <v>0</v>
      </c>
      <c r="G95" s="22">
        <v>0</v>
      </c>
      <c r="H95" s="22">
        <v>100786</v>
      </c>
      <c r="I95" s="22">
        <v>100786</v>
      </c>
    </row>
    <row r="96" spans="1:9" x14ac:dyDescent="0.25">
      <c r="A96" s="22" t="s">
        <v>120</v>
      </c>
      <c r="B96" s="22" t="s">
        <v>292</v>
      </c>
      <c r="C96" s="22" t="s">
        <v>309</v>
      </c>
      <c r="D96" s="22" t="s">
        <v>310</v>
      </c>
      <c r="E96" s="22">
        <v>4617940</v>
      </c>
      <c r="F96" s="22"/>
      <c r="G96" s="22"/>
      <c r="H96" s="22">
        <v>2623115</v>
      </c>
      <c r="I96" s="22">
        <v>7241055</v>
      </c>
    </row>
    <row r="97" spans="1:9" x14ac:dyDescent="0.25">
      <c r="A97" s="22" t="s">
        <v>120</v>
      </c>
      <c r="B97" s="22" t="s">
        <v>292</v>
      </c>
      <c r="C97" s="22" t="s">
        <v>311</v>
      </c>
      <c r="D97" s="22" t="s">
        <v>312</v>
      </c>
      <c r="E97" s="22">
        <v>192818</v>
      </c>
      <c r="F97" s="22">
        <v>0</v>
      </c>
      <c r="G97" s="22">
        <v>0</v>
      </c>
      <c r="H97" s="22">
        <v>623674</v>
      </c>
      <c r="I97" s="22">
        <v>816492</v>
      </c>
    </row>
    <row r="98" spans="1:9" x14ac:dyDescent="0.25">
      <c r="A98" s="22" t="s">
        <v>120</v>
      </c>
      <c r="B98" s="22" t="s">
        <v>292</v>
      </c>
      <c r="C98" s="22" t="s">
        <v>313</v>
      </c>
      <c r="D98" s="22" t="s">
        <v>314</v>
      </c>
      <c r="E98" s="22">
        <v>2997364</v>
      </c>
      <c r="F98" s="22">
        <v>0</v>
      </c>
      <c r="G98" s="22">
        <v>0</v>
      </c>
      <c r="H98" s="22">
        <v>435408</v>
      </c>
      <c r="I98" s="22">
        <v>3432772</v>
      </c>
    </row>
    <row r="99" spans="1:9" x14ac:dyDescent="0.25">
      <c r="A99" s="22" t="s">
        <v>120</v>
      </c>
      <c r="B99" s="22" t="s">
        <v>292</v>
      </c>
      <c r="C99" s="22" t="s">
        <v>315</v>
      </c>
      <c r="D99" s="22" t="s">
        <v>316</v>
      </c>
      <c r="E99" s="22">
        <v>1760437</v>
      </c>
      <c r="F99" s="22">
        <v>0</v>
      </c>
      <c r="G99" s="22">
        <v>0</v>
      </c>
      <c r="H99" s="22">
        <v>0</v>
      </c>
      <c r="I99" s="22">
        <v>1760437</v>
      </c>
    </row>
    <row r="100" spans="1:9" x14ac:dyDescent="0.25">
      <c r="A100" s="22" t="s">
        <v>120</v>
      </c>
      <c r="B100" s="22" t="s">
        <v>292</v>
      </c>
      <c r="C100" s="22" t="s">
        <v>317</v>
      </c>
      <c r="D100" s="22" t="s">
        <v>318</v>
      </c>
      <c r="E100" s="22">
        <v>976212</v>
      </c>
      <c r="F100" s="22">
        <v>0</v>
      </c>
      <c r="G100" s="22">
        <v>0</v>
      </c>
      <c r="H100" s="22">
        <v>6368</v>
      </c>
      <c r="I100" s="22">
        <v>982580</v>
      </c>
    </row>
    <row r="101" spans="1:9" x14ac:dyDescent="0.25">
      <c r="A101" s="22" t="s">
        <v>120</v>
      </c>
      <c r="B101" s="22" t="s">
        <v>292</v>
      </c>
      <c r="C101" s="22" t="s">
        <v>319</v>
      </c>
      <c r="D101" s="22" t="s">
        <v>320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120</v>
      </c>
      <c r="B102" s="22" t="s">
        <v>292</v>
      </c>
      <c r="C102" s="22" t="s">
        <v>321</v>
      </c>
      <c r="D102" s="22" t="s">
        <v>322</v>
      </c>
      <c r="E102" s="22">
        <v>1585578</v>
      </c>
      <c r="F102" s="22">
        <v>0</v>
      </c>
      <c r="G102" s="22">
        <v>0</v>
      </c>
      <c r="H102" s="22">
        <v>100398</v>
      </c>
      <c r="I102" s="22">
        <v>1685976</v>
      </c>
    </row>
    <row r="103" spans="1:9" x14ac:dyDescent="0.25">
      <c r="A103" s="22" t="s">
        <v>120</v>
      </c>
      <c r="B103" s="22" t="s">
        <v>292</v>
      </c>
      <c r="C103" s="22" t="s">
        <v>323</v>
      </c>
      <c r="D103" s="22" t="s">
        <v>324</v>
      </c>
      <c r="E103" s="22">
        <v>2301322</v>
      </c>
      <c r="F103" s="22">
        <v>0</v>
      </c>
      <c r="G103" s="22">
        <v>0</v>
      </c>
      <c r="H103" s="22">
        <v>145530</v>
      </c>
      <c r="I103" s="22">
        <v>2446852</v>
      </c>
    </row>
    <row r="104" spans="1:9" x14ac:dyDescent="0.25">
      <c r="A104" s="22" t="s">
        <v>120</v>
      </c>
      <c r="B104" s="22" t="s">
        <v>292</v>
      </c>
      <c r="C104" s="22" t="s">
        <v>325</v>
      </c>
      <c r="D104" s="22" t="s">
        <v>326</v>
      </c>
      <c r="E104" s="22">
        <v>20921940</v>
      </c>
      <c r="F104" s="22"/>
      <c r="G104" s="22"/>
      <c r="H104" s="22"/>
      <c r="I104" s="22">
        <v>20921940</v>
      </c>
    </row>
    <row r="105" spans="1:9" x14ac:dyDescent="0.25">
      <c r="A105" s="22" t="s">
        <v>120</v>
      </c>
      <c r="B105" s="22" t="s">
        <v>292</v>
      </c>
      <c r="C105" s="22" t="s">
        <v>327</v>
      </c>
      <c r="D105" s="22" t="s">
        <v>328</v>
      </c>
      <c r="E105" s="22">
        <v>0</v>
      </c>
      <c r="F105" s="22">
        <v>0</v>
      </c>
      <c r="G105" s="22">
        <v>0</v>
      </c>
      <c r="H105" s="22">
        <v>83494</v>
      </c>
      <c r="I105" s="22">
        <v>83494</v>
      </c>
    </row>
    <row r="106" spans="1:9" x14ac:dyDescent="0.25">
      <c r="A106" s="22" t="s">
        <v>120</v>
      </c>
      <c r="B106" s="22" t="s">
        <v>292</v>
      </c>
      <c r="C106" s="22" t="s">
        <v>329</v>
      </c>
      <c r="D106" s="22" t="s">
        <v>330</v>
      </c>
      <c r="E106" s="22">
        <v>1537998</v>
      </c>
      <c r="F106" s="22">
        <v>0</v>
      </c>
      <c r="G106" s="22">
        <v>0</v>
      </c>
      <c r="H106" s="22">
        <v>2885910</v>
      </c>
      <c r="I106" s="22">
        <v>4423908</v>
      </c>
    </row>
    <row r="107" spans="1:9" x14ac:dyDescent="0.25">
      <c r="A107" s="22" t="s">
        <v>120</v>
      </c>
      <c r="B107" s="22" t="s">
        <v>292</v>
      </c>
      <c r="C107" s="22" t="s">
        <v>331</v>
      </c>
      <c r="D107" s="22" t="s">
        <v>332</v>
      </c>
      <c r="E107" s="22">
        <v>1884558</v>
      </c>
      <c r="F107" s="22">
        <v>0</v>
      </c>
      <c r="G107" s="22">
        <v>0</v>
      </c>
      <c r="H107" s="22">
        <v>0</v>
      </c>
      <c r="I107" s="22">
        <v>1884558</v>
      </c>
    </row>
    <row r="108" spans="1:9" x14ac:dyDescent="0.25">
      <c r="A108" s="22" t="s">
        <v>120</v>
      </c>
      <c r="B108" s="22" t="s">
        <v>292</v>
      </c>
      <c r="C108" s="22" t="s">
        <v>333</v>
      </c>
      <c r="D108" s="22" t="s">
        <v>334</v>
      </c>
      <c r="E108" s="22">
        <v>5644021</v>
      </c>
      <c r="F108" s="22">
        <v>0</v>
      </c>
      <c r="G108" s="22">
        <v>0</v>
      </c>
      <c r="H108" s="22">
        <v>9526605</v>
      </c>
      <c r="I108" s="22">
        <v>15170626</v>
      </c>
    </row>
    <row r="109" spans="1:9" x14ac:dyDescent="0.25">
      <c r="A109" s="22" t="s">
        <v>120</v>
      </c>
      <c r="B109" s="22" t="s">
        <v>292</v>
      </c>
      <c r="C109" s="22" t="s">
        <v>335</v>
      </c>
      <c r="D109" s="22" t="s">
        <v>336</v>
      </c>
      <c r="E109" s="22">
        <v>4819819</v>
      </c>
      <c r="F109" s="22">
        <v>0</v>
      </c>
      <c r="G109" s="22">
        <v>0</v>
      </c>
      <c r="H109" s="22">
        <v>0</v>
      </c>
      <c r="I109" s="22">
        <v>4819819</v>
      </c>
    </row>
    <row r="110" spans="1:9" x14ac:dyDescent="0.25">
      <c r="A110" s="22" t="s">
        <v>120</v>
      </c>
      <c r="B110" s="22" t="s">
        <v>292</v>
      </c>
      <c r="C110" s="22" t="s">
        <v>337</v>
      </c>
      <c r="D110" s="22" t="s">
        <v>338</v>
      </c>
      <c r="E110" s="22">
        <v>5630325</v>
      </c>
      <c r="F110" s="22">
        <v>0</v>
      </c>
      <c r="G110" s="22">
        <v>0</v>
      </c>
      <c r="H110" s="22">
        <v>0</v>
      </c>
      <c r="I110" s="22">
        <v>5630325</v>
      </c>
    </row>
    <row r="111" spans="1:9" x14ac:dyDescent="0.25">
      <c r="A111" s="22" t="s">
        <v>120</v>
      </c>
      <c r="B111" s="22" t="s">
        <v>292</v>
      </c>
      <c r="C111" s="22" t="s">
        <v>339</v>
      </c>
      <c r="D111" s="22" t="s">
        <v>340</v>
      </c>
      <c r="E111" s="22">
        <v>629799</v>
      </c>
      <c r="F111" s="22">
        <v>0</v>
      </c>
      <c r="G111" s="22">
        <v>0</v>
      </c>
      <c r="H111" s="22">
        <v>0</v>
      </c>
      <c r="I111" s="22">
        <v>629799</v>
      </c>
    </row>
    <row r="112" spans="1:9" x14ac:dyDescent="0.25">
      <c r="A112" s="22" t="s">
        <v>120</v>
      </c>
      <c r="B112" s="22" t="s">
        <v>292</v>
      </c>
      <c r="C112" s="22" t="s">
        <v>341</v>
      </c>
      <c r="D112" s="22" t="s">
        <v>342</v>
      </c>
      <c r="E112" s="22">
        <v>9201321</v>
      </c>
      <c r="F112" s="22"/>
      <c r="G112" s="22"/>
      <c r="H112" s="22">
        <v>8042369</v>
      </c>
      <c r="I112" s="22">
        <v>17243690</v>
      </c>
    </row>
    <row r="113" spans="1:9" x14ac:dyDescent="0.25">
      <c r="A113" s="22" t="s">
        <v>120</v>
      </c>
      <c r="B113" s="22" t="s">
        <v>292</v>
      </c>
      <c r="C113" s="22" t="s">
        <v>343</v>
      </c>
      <c r="D113" s="22" t="s">
        <v>344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120</v>
      </c>
      <c r="B114" s="22" t="s">
        <v>292</v>
      </c>
      <c r="C114" s="22" t="s">
        <v>345</v>
      </c>
      <c r="D114" s="22" t="s">
        <v>346</v>
      </c>
      <c r="E114" s="22">
        <v>246501</v>
      </c>
      <c r="F114" s="22">
        <v>0</v>
      </c>
      <c r="G114" s="22">
        <v>0</v>
      </c>
      <c r="H114" s="22">
        <v>12546</v>
      </c>
      <c r="I114" s="22">
        <v>259047</v>
      </c>
    </row>
    <row r="115" spans="1:9" x14ac:dyDescent="0.25">
      <c r="A115" s="22" t="s">
        <v>120</v>
      </c>
      <c r="B115" s="22" t="s">
        <v>292</v>
      </c>
      <c r="C115" s="22" t="s">
        <v>347</v>
      </c>
      <c r="D115" s="22" t="s">
        <v>348</v>
      </c>
      <c r="E115" s="22">
        <v>621091</v>
      </c>
      <c r="F115" s="22">
        <v>0</v>
      </c>
      <c r="G115" s="22">
        <v>0</v>
      </c>
      <c r="H115" s="22">
        <v>122569</v>
      </c>
      <c r="I115" s="22">
        <v>743660</v>
      </c>
    </row>
    <row r="116" spans="1:9" x14ac:dyDescent="0.25">
      <c r="A116" s="22" t="s">
        <v>120</v>
      </c>
      <c r="B116" s="22" t="s">
        <v>292</v>
      </c>
      <c r="C116" s="22" t="s">
        <v>349</v>
      </c>
      <c r="D116" s="22" t="s">
        <v>350</v>
      </c>
      <c r="E116" s="22">
        <v>777298</v>
      </c>
      <c r="F116" s="22">
        <v>0</v>
      </c>
      <c r="G116" s="22">
        <v>0</v>
      </c>
      <c r="H116" s="22">
        <v>0</v>
      </c>
      <c r="I116" s="22">
        <v>777298</v>
      </c>
    </row>
    <row r="117" spans="1:9" x14ac:dyDescent="0.25">
      <c r="A117" s="22" t="s">
        <v>120</v>
      </c>
      <c r="B117" s="22" t="s">
        <v>292</v>
      </c>
      <c r="C117" s="22" t="s">
        <v>351</v>
      </c>
      <c r="D117" s="22" t="s">
        <v>352</v>
      </c>
      <c r="E117" s="22">
        <v>5289067</v>
      </c>
      <c r="F117" s="22">
        <v>0</v>
      </c>
      <c r="G117" s="22">
        <v>0</v>
      </c>
      <c r="H117" s="22">
        <v>608250</v>
      </c>
      <c r="I117" s="22">
        <v>5897317</v>
      </c>
    </row>
    <row r="118" spans="1:9" x14ac:dyDescent="0.25">
      <c r="A118" s="22" t="s">
        <v>120</v>
      </c>
      <c r="B118" s="22" t="s">
        <v>292</v>
      </c>
      <c r="C118" s="22" t="s">
        <v>353</v>
      </c>
      <c r="D118" s="22" t="s">
        <v>354</v>
      </c>
      <c r="E118" s="22">
        <v>8054522</v>
      </c>
      <c r="F118" s="22">
        <v>0</v>
      </c>
      <c r="G118" s="22">
        <v>0</v>
      </c>
      <c r="H118" s="22">
        <v>0</v>
      </c>
      <c r="I118" s="22">
        <v>8054522</v>
      </c>
    </row>
    <row r="119" spans="1:9" x14ac:dyDescent="0.25">
      <c r="A119" s="22" t="s">
        <v>120</v>
      </c>
      <c r="B119" s="22" t="s">
        <v>292</v>
      </c>
      <c r="C119" s="22" t="s">
        <v>355</v>
      </c>
      <c r="D119" s="22" t="s">
        <v>356</v>
      </c>
      <c r="E119" s="22">
        <v>3607449</v>
      </c>
      <c r="F119" s="22">
        <v>167887</v>
      </c>
      <c r="G119" s="22"/>
      <c r="H119" s="22"/>
      <c r="I119" s="22">
        <v>3775336</v>
      </c>
    </row>
    <row r="120" spans="1:9" x14ac:dyDescent="0.25">
      <c r="A120" s="22" t="s">
        <v>120</v>
      </c>
      <c r="B120" s="22" t="s">
        <v>292</v>
      </c>
      <c r="C120" s="22" t="s">
        <v>357</v>
      </c>
      <c r="D120" s="22" t="s">
        <v>358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120</v>
      </c>
      <c r="B121" s="22" t="s">
        <v>292</v>
      </c>
      <c r="C121" s="22" t="s">
        <v>359</v>
      </c>
      <c r="D121" s="22" t="s">
        <v>360</v>
      </c>
      <c r="E121" s="22">
        <v>7236073</v>
      </c>
      <c r="F121" s="22">
        <v>0</v>
      </c>
      <c r="G121" s="22">
        <v>0</v>
      </c>
      <c r="H121" s="22">
        <v>0</v>
      </c>
      <c r="I121" s="22">
        <v>7236073</v>
      </c>
    </row>
    <row r="122" spans="1:9" x14ac:dyDescent="0.25">
      <c r="A122" s="22" t="s">
        <v>120</v>
      </c>
      <c r="B122" s="22" t="s">
        <v>292</v>
      </c>
      <c r="C122" s="22" t="s">
        <v>361</v>
      </c>
      <c r="D122" s="22" t="s">
        <v>362</v>
      </c>
      <c r="E122" s="22">
        <v>167187</v>
      </c>
      <c r="F122" s="22">
        <v>0</v>
      </c>
      <c r="G122" s="22">
        <v>0</v>
      </c>
      <c r="H122" s="22">
        <v>0</v>
      </c>
      <c r="I122" s="22">
        <v>167187</v>
      </c>
    </row>
    <row r="123" spans="1:9" x14ac:dyDescent="0.25">
      <c r="A123" s="22" t="s">
        <v>120</v>
      </c>
      <c r="B123" s="22" t="s">
        <v>292</v>
      </c>
      <c r="C123" s="22" t="s">
        <v>363</v>
      </c>
      <c r="D123" s="22" t="s">
        <v>364</v>
      </c>
      <c r="E123" s="22">
        <v>3750399</v>
      </c>
      <c r="F123" s="22">
        <v>0</v>
      </c>
      <c r="G123" s="22">
        <v>0</v>
      </c>
      <c r="H123" s="22">
        <v>0</v>
      </c>
      <c r="I123" s="22">
        <v>3750399</v>
      </c>
    </row>
    <row r="124" spans="1:9" x14ac:dyDescent="0.25">
      <c r="A124" s="22" t="s">
        <v>120</v>
      </c>
      <c r="B124" s="22" t="s">
        <v>292</v>
      </c>
      <c r="C124" s="22" t="s">
        <v>365</v>
      </c>
      <c r="D124" s="22" t="s">
        <v>366</v>
      </c>
      <c r="E124" s="22">
        <v>640241</v>
      </c>
      <c r="F124" s="22">
        <v>0</v>
      </c>
      <c r="G124" s="22">
        <v>36793</v>
      </c>
      <c r="H124" s="22">
        <v>0</v>
      </c>
      <c r="I124" s="22">
        <v>677034</v>
      </c>
    </row>
    <row r="125" spans="1:9" x14ac:dyDescent="0.25">
      <c r="A125" s="22" t="s">
        <v>120</v>
      </c>
      <c r="B125" s="22" t="s">
        <v>292</v>
      </c>
      <c r="C125" s="22" t="s">
        <v>367</v>
      </c>
      <c r="D125" s="22" t="s">
        <v>368</v>
      </c>
      <c r="E125" s="22">
        <v>892884</v>
      </c>
      <c r="F125" s="22">
        <v>0</v>
      </c>
      <c r="G125" s="22">
        <v>0</v>
      </c>
      <c r="H125" s="22">
        <v>0</v>
      </c>
      <c r="I125" s="22">
        <v>892884</v>
      </c>
    </row>
    <row r="126" spans="1:9" x14ac:dyDescent="0.25">
      <c r="A126" s="22" t="s">
        <v>120</v>
      </c>
      <c r="B126" s="22" t="s">
        <v>292</v>
      </c>
      <c r="C126" s="22" t="s">
        <v>369</v>
      </c>
      <c r="D126" s="22" t="s">
        <v>370</v>
      </c>
      <c r="E126" s="22">
        <v>2194115</v>
      </c>
      <c r="F126" s="22">
        <v>0</v>
      </c>
      <c r="G126" s="22">
        <v>0</v>
      </c>
      <c r="H126" s="22">
        <v>0</v>
      </c>
      <c r="I126" s="22">
        <v>2194115</v>
      </c>
    </row>
    <row r="127" spans="1:9" x14ac:dyDescent="0.25">
      <c r="A127" s="22" t="s">
        <v>120</v>
      </c>
      <c r="B127" s="22" t="s">
        <v>292</v>
      </c>
      <c r="C127" s="22" t="s">
        <v>371</v>
      </c>
      <c r="D127" s="22" t="s">
        <v>372</v>
      </c>
      <c r="E127" s="22">
        <v>2704630</v>
      </c>
      <c r="F127" s="22"/>
      <c r="G127" s="22"/>
      <c r="H127" s="22"/>
      <c r="I127" s="22">
        <v>2704630</v>
      </c>
    </row>
    <row r="128" spans="1:9" x14ac:dyDescent="0.25">
      <c r="A128" s="22" t="s">
        <v>120</v>
      </c>
      <c r="B128" s="22" t="s">
        <v>292</v>
      </c>
      <c r="C128" s="22" t="s">
        <v>373</v>
      </c>
      <c r="D128" s="22" t="s">
        <v>374</v>
      </c>
      <c r="E128" s="22">
        <v>26549</v>
      </c>
      <c r="F128" s="22">
        <v>0</v>
      </c>
      <c r="G128" s="22">
        <v>0</v>
      </c>
      <c r="H128" s="22">
        <v>0</v>
      </c>
      <c r="I128" s="22">
        <v>26549</v>
      </c>
    </row>
    <row r="129" spans="1:9" x14ac:dyDescent="0.25">
      <c r="A129" s="22" t="s">
        <v>120</v>
      </c>
      <c r="B129" s="22" t="s">
        <v>292</v>
      </c>
      <c r="C129" s="22" t="s">
        <v>375</v>
      </c>
      <c r="D129" s="22" t="s">
        <v>376</v>
      </c>
      <c r="E129" s="22">
        <v>5112849</v>
      </c>
      <c r="F129" s="22">
        <v>0</v>
      </c>
      <c r="G129" s="22">
        <v>0</v>
      </c>
      <c r="H129" s="22">
        <v>0</v>
      </c>
      <c r="I129" s="22">
        <v>5112849</v>
      </c>
    </row>
    <row r="130" spans="1:9" x14ac:dyDescent="0.25">
      <c r="A130" s="22" t="s">
        <v>120</v>
      </c>
      <c r="B130" s="22" t="s">
        <v>292</v>
      </c>
      <c r="C130" s="22" t="s">
        <v>377</v>
      </c>
      <c r="D130" s="22" t="s">
        <v>378</v>
      </c>
      <c r="E130" s="22">
        <v>16633</v>
      </c>
      <c r="F130" s="22">
        <v>0</v>
      </c>
      <c r="G130" s="22">
        <v>0</v>
      </c>
      <c r="H130" s="22">
        <v>0</v>
      </c>
      <c r="I130" s="22">
        <v>16633</v>
      </c>
    </row>
    <row r="131" spans="1:9" x14ac:dyDescent="0.25">
      <c r="A131" s="22" t="s">
        <v>120</v>
      </c>
      <c r="B131" s="22" t="s">
        <v>292</v>
      </c>
      <c r="C131" s="22" t="s">
        <v>379</v>
      </c>
      <c r="D131" s="22" t="s">
        <v>380</v>
      </c>
      <c r="E131" s="22">
        <v>305592</v>
      </c>
      <c r="F131" s="22">
        <v>0</v>
      </c>
      <c r="G131" s="22">
        <v>0</v>
      </c>
      <c r="H131" s="22">
        <v>0</v>
      </c>
      <c r="I131" s="22">
        <v>305592</v>
      </c>
    </row>
    <row r="132" spans="1:9" x14ac:dyDescent="0.25">
      <c r="A132" s="22" t="s">
        <v>120</v>
      </c>
      <c r="B132" s="22" t="s">
        <v>292</v>
      </c>
      <c r="C132" s="22" t="s">
        <v>381</v>
      </c>
      <c r="D132" s="22" t="s">
        <v>382</v>
      </c>
      <c r="E132" s="22">
        <v>320331</v>
      </c>
      <c r="F132" s="22">
        <v>0</v>
      </c>
      <c r="G132" s="22">
        <v>0</v>
      </c>
      <c r="H132" s="22">
        <v>384005</v>
      </c>
      <c r="I132" s="22">
        <v>704336</v>
      </c>
    </row>
    <row r="133" spans="1:9" x14ac:dyDescent="0.25">
      <c r="A133" s="22" t="s">
        <v>120</v>
      </c>
      <c r="B133" s="22" t="s">
        <v>292</v>
      </c>
      <c r="C133" s="22" t="s">
        <v>383</v>
      </c>
      <c r="D133" s="22" t="s">
        <v>384</v>
      </c>
      <c r="E133" s="22">
        <v>7143416</v>
      </c>
      <c r="F133" s="22">
        <v>0</v>
      </c>
      <c r="G133" s="22">
        <v>0</v>
      </c>
      <c r="H133" s="22">
        <v>0</v>
      </c>
      <c r="I133" s="22">
        <v>7143416</v>
      </c>
    </row>
    <row r="134" spans="1:9" x14ac:dyDescent="0.25">
      <c r="A134" s="22" t="s">
        <v>120</v>
      </c>
      <c r="B134" s="22" t="s">
        <v>292</v>
      </c>
      <c r="C134" s="22" t="s">
        <v>385</v>
      </c>
      <c r="D134" s="22" t="s">
        <v>386</v>
      </c>
      <c r="E134" s="22">
        <v>5680537</v>
      </c>
      <c r="F134" s="22">
        <v>0</v>
      </c>
      <c r="G134" s="22">
        <v>0</v>
      </c>
      <c r="H134" s="22">
        <v>117714</v>
      </c>
      <c r="I134" s="22">
        <v>5798251</v>
      </c>
    </row>
    <row r="135" spans="1:9" x14ac:dyDescent="0.25">
      <c r="A135" s="22" t="s">
        <v>120</v>
      </c>
      <c r="B135" s="22" t="s">
        <v>292</v>
      </c>
      <c r="C135" s="22" t="s">
        <v>387</v>
      </c>
      <c r="D135" s="22" t="s">
        <v>388</v>
      </c>
      <c r="E135" s="22">
        <v>571881</v>
      </c>
      <c r="F135" s="22">
        <v>0</v>
      </c>
      <c r="G135" s="22">
        <v>0</v>
      </c>
      <c r="H135" s="22">
        <v>0</v>
      </c>
      <c r="I135" s="22">
        <v>571881</v>
      </c>
    </row>
    <row r="136" spans="1:9" x14ac:dyDescent="0.25">
      <c r="A136" s="22" t="s">
        <v>120</v>
      </c>
      <c r="B136" s="22" t="s">
        <v>292</v>
      </c>
      <c r="C136" s="22" t="s">
        <v>389</v>
      </c>
      <c r="D136" s="22" t="s">
        <v>390</v>
      </c>
      <c r="E136" s="22">
        <v>18063475</v>
      </c>
      <c r="F136" s="22">
        <v>190621</v>
      </c>
      <c r="G136" s="22">
        <v>0</v>
      </c>
      <c r="H136" s="22">
        <v>0</v>
      </c>
      <c r="I136" s="22">
        <v>18254096</v>
      </c>
    </row>
    <row r="137" spans="1:9" x14ac:dyDescent="0.25">
      <c r="A137" s="22" t="s">
        <v>120</v>
      </c>
      <c r="B137" s="22" t="s">
        <v>292</v>
      </c>
      <c r="C137" s="22" t="s">
        <v>391</v>
      </c>
      <c r="D137" s="22" t="s">
        <v>392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120</v>
      </c>
      <c r="B138" s="22" t="s">
        <v>292</v>
      </c>
      <c r="C138" s="22" t="s">
        <v>393</v>
      </c>
      <c r="D138" s="22" t="s">
        <v>394</v>
      </c>
      <c r="E138" s="22">
        <v>519983</v>
      </c>
      <c r="F138" s="22"/>
      <c r="G138" s="22"/>
      <c r="H138" s="22"/>
      <c r="I138" s="22">
        <v>519983</v>
      </c>
    </row>
    <row r="139" spans="1:9" x14ac:dyDescent="0.25">
      <c r="A139" s="22" t="s">
        <v>120</v>
      </c>
      <c r="B139" s="22" t="s">
        <v>292</v>
      </c>
      <c r="C139" s="22" t="s">
        <v>395</v>
      </c>
      <c r="D139" s="22" t="s">
        <v>396</v>
      </c>
      <c r="E139" s="22">
        <v>32266</v>
      </c>
      <c r="F139" s="22">
        <v>0</v>
      </c>
      <c r="G139" s="22">
        <v>0</v>
      </c>
      <c r="H139" s="22">
        <v>345389</v>
      </c>
      <c r="I139" s="22">
        <v>377655</v>
      </c>
    </row>
    <row r="140" spans="1:9" x14ac:dyDescent="0.25">
      <c r="A140" s="22" t="s">
        <v>120</v>
      </c>
      <c r="B140" s="22" t="s">
        <v>292</v>
      </c>
      <c r="C140" s="22" t="s">
        <v>397</v>
      </c>
      <c r="D140" s="22" t="s">
        <v>398</v>
      </c>
      <c r="E140" s="22">
        <v>11599092</v>
      </c>
      <c r="F140" s="22">
        <v>0</v>
      </c>
      <c r="G140" s="22">
        <v>0</v>
      </c>
      <c r="H140" s="22">
        <v>810971</v>
      </c>
      <c r="I140" s="22">
        <v>12410063</v>
      </c>
    </row>
    <row r="141" spans="1:9" x14ac:dyDescent="0.25">
      <c r="A141" s="22" t="s">
        <v>120</v>
      </c>
      <c r="B141" s="22" t="s">
        <v>292</v>
      </c>
      <c r="C141" s="22" t="s">
        <v>399</v>
      </c>
      <c r="D141" s="22" t="s">
        <v>400</v>
      </c>
      <c r="E141" s="22">
        <v>3168141</v>
      </c>
      <c r="F141" s="22">
        <v>0</v>
      </c>
      <c r="G141" s="22">
        <v>0</v>
      </c>
      <c r="H141" s="22">
        <v>0</v>
      </c>
      <c r="I141" s="22">
        <v>3168141</v>
      </c>
    </row>
    <row r="142" spans="1:9" x14ac:dyDescent="0.25">
      <c r="A142" s="22" t="s">
        <v>120</v>
      </c>
      <c r="B142" s="22" t="s">
        <v>292</v>
      </c>
      <c r="C142" s="22" t="s">
        <v>401</v>
      </c>
      <c r="D142" s="22" t="s">
        <v>402</v>
      </c>
      <c r="E142" s="22">
        <v>131781</v>
      </c>
      <c r="F142" s="22">
        <v>0</v>
      </c>
      <c r="G142" s="22">
        <v>0</v>
      </c>
      <c r="H142" s="22">
        <v>0</v>
      </c>
      <c r="I142" s="22">
        <v>131781</v>
      </c>
    </row>
    <row r="143" spans="1:9" x14ac:dyDescent="0.25">
      <c r="A143" s="22" t="s">
        <v>120</v>
      </c>
      <c r="B143" s="22" t="s">
        <v>292</v>
      </c>
      <c r="C143" s="22" t="s">
        <v>403</v>
      </c>
      <c r="D143" s="22" t="s">
        <v>404</v>
      </c>
      <c r="E143" s="22">
        <v>1308148</v>
      </c>
      <c r="F143" s="22">
        <v>0</v>
      </c>
      <c r="G143" s="22">
        <v>0</v>
      </c>
      <c r="H143" s="22">
        <v>537306</v>
      </c>
      <c r="I143" s="22">
        <v>1845454</v>
      </c>
    </row>
    <row r="144" spans="1:9" x14ac:dyDescent="0.25">
      <c r="A144" s="22" t="s">
        <v>120</v>
      </c>
      <c r="B144" s="22" t="s">
        <v>292</v>
      </c>
      <c r="C144" s="22" t="s">
        <v>405</v>
      </c>
      <c r="D144" s="22" t="s">
        <v>406</v>
      </c>
      <c r="E144" s="22">
        <v>2327140</v>
      </c>
      <c r="F144" s="22">
        <v>0</v>
      </c>
      <c r="G144" s="22">
        <v>0</v>
      </c>
      <c r="H144" s="22">
        <v>0</v>
      </c>
      <c r="I144" s="22">
        <v>2327140</v>
      </c>
    </row>
    <row r="145" spans="1:9" x14ac:dyDescent="0.25">
      <c r="A145" s="22" t="s">
        <v>120</v>
      </c>
      <c r="B145" s="22" t="s">
        <v>292</v>
      </c>
      <c r="C145" s="22" t="s">
        <v>407</v>
      </c>
      <c r="D145" s="22" t="s">
        <v>408</v>
      </c>
      <c r="E145" s="22">
        <v>1489594</v>
      </c>
      <c r="F145" s="22">
        <v>0</v>
      </c>
      <c r="G145" s="22">
        <v>0</v>
      </c>
      <c r="H145" s="22">
        <v>14129</v>
      </c>
      <c r="I145" s="22">
        <v>1503723</v>
      </c>
    </row>
    <row r="146" spans="1:9" x14ac:dyDescent="0.25">
      <c r="A146" s="22" t="s">
        <v>120</v>
      </c>
      <c r="B146" s="22" t="s">
        <v>292</v>
      </c>
      <c r="C146" s="22" t="s">
        <v>409</v>
      </c>
      <c r="D146" s="22" t="s">
        <v>410</v>
      </c>
      <c r="E146" s="22">
        <v>585072</v>
      </c>
      <c r="F146" s="22">
        <v>0</v>
      </c>
      <c r="G146" s="22">
        <v>26759</v>
      </c>
      <c r="H146" s="22">
        <v>110803</v>
      </c>
      <c r="I146" s="22">
        <v>722634</v>
      </c>
    </row>
    <row r="147" spans="1:9" x14ac:dyDescent="0.25">
      <c r="A147" s="22" t="s">
        <v>120</v>
      </c>
      <c r="B147" s="22" t="s">
        <v>292</v>
      </c>
      <c r="C147" s="22" t="s">
        <v>411</v>
      </c>
      <c r="D147" s="22" t="s">
        <v>412</v>
      </c>
      <c r="E147" s="22">
        <v>47261</v>
      </c>
      <c r="F147" s="22">
        <v>0</v>
      </c>
      <c r="G147" s="22">
        <v>0</v>
      </c>
      <c r="H147" s="22">
        <v>332500</v>
      </c>
      <c r="I147" s="22">
        <v>379761</v>
      </c>
    </row>
    <row r="148" spans="1:9" x14ac:dyDescent="0.25">
      <c r="A148" s="22" t="s">
        <v>120</v>
      </c>
      <c r="B148" s="22" t="s">
        <v>292</v>
      </c>
      <c r="C148" s="22" t="s">
        <v>413</v>
      </c>
      <c r="D148" s="22" t="s">
        <v>414</v>
      </c>
      <c r="E148" s="22">
        <v>440000</v>
      </c>
      <c r="F148" s="22">
        <v>0</v>
      </c>
      <c r="G148" s="22">
        <v>0</v>
      </c>
      <c r="H148" s="22">
        <v>0</v>
      </c>
      <c r="I148" s="22">
        <v>440000</v>
      </c>
    </row>
    <row r="149" spans="1:9" x14ac:dyDescent="0.25">
      <c r="A149" s="22" t="s">
        <v>120</v>
      </c>
      <c r="B149" s="22" t="s">
        <v>292</v>
      </c>
      <c r="C149" s="22" t="s">
        <v>415</v>
      </c>
      <c r="D149" s="22" t="s">
        <v>416</v>
      </c>
      <c r="E149" s="22">
        <v>996671</v>
      </c>
      <c r="F149" s="22">
        <v>0</v>
      </c>
      <c r="G149" s="22">
        <v>0</v>
      </c>
      <c r="H149" s="22">
        <v>0</v>
      </c>
      <c r="I149" s="22">
        <v>996671</v>
      </c>
    </row>
    <row r="150" spans="1:9" x14ac:dyDescent="0.25">
      <c r="A150" s="22" t="s">
        <v>120</v>
      </c>
      <c r="B150" s="22" t="s">
        <v>292</v>
      </c>
      <c r="C150" s="22" t="s">
        <v>417</v>
      </c>
      <c r="D150" s="22" t="s">
        <v>418</v>
      </c>
      <c r="E150" s="22">
        <v>1626355</v>
      </c>
      <c r="F150" s="22">
        <v>0</v>
      </c>
      <c r="G150" s="22">
        <v>0</v>
      </c>
      <c r="H150" s="22">
        <v>0</v>
      </c>
      <c r="I150" s="22">
        <v>1626355</v>
      </c>
    </row>
    <row r="151" spans="1:9" x14ac:dyDescent="0.25">
      <c r="A151" s="22" t="s">
        <v>120</v>
      </c>
      <c r="B151" s="22" t="s">
        <v>292</v>
      </c>
      <c r="C151" s="22" t="s">
        <v>419</v>
      </c>
      <c r="D151" s="22" t="s">
        <v>420</v>
      </c>
      <c r="E151" s="22">
        <v>3193474</v>
      </c>
      <c r="F151" s="22">
        <v>0</v>
      </c>
      <c r="G151" s="22">
        <v>0</v>
      </c>
      <c r="H151" s="22">
        <v>59380</v>
      </c>
      <c r="I151" s="22">
        <v>3252854</v>
      </c>
    </row>
    <row r="152" spans="1:9" x14ac:dyDescent="0.25">
      <c r="A152" s="22" t="s">
        <v>120</v>
      </c>
      <c r="B152" s="22" t="s">
        <v>292</v>
      </c>
      <c r="C152" s="22" t="s">
        <v>421</v>
      </c>
      <c r="D152" s="22" t="s">
        <v>422</v>
      </c>
      <c r="E152" s="22">
        <v>27716853</v>
      </c>
      <c r="F152" s="22"/>
      <c r="G152" s="22"/>
      <c r="H152" s="22"/>
      <c r="I152" s="22">
        <v>27716853</v>
      </c>
    </row>
    <row r="153" spans="1:9" x14ac:dyDescent="0.25">
      <c r="A153" s="22" t="s">
        <v>120</v>
      </c>
      <c r="B153" s="22" t="s">
        <v>292</v>
      </c>
      <c r="C153" s="22" t="s">
        <v>423</v>
      </c>
      <c r="D153" s="22" t="s">
        <v>424</v>
      </c>
      <c r="E153" s="22">
        <v>5240675</v>
      </c>
      <c r="F153" s="22"/>
      <c r="G153" s="22"/>
      <c r="H153" s="22"/>
      <c r="I153" s="22">
        <v>5240675</v>
      </c>
    </row>
    <row r="154" spans="1:9" x14ac:dyDescent="0.25">
      <c r="A154" s="22" t="s">
        <v>120</v>
      </c>
      <c r="B154" s="22" t="s">
        <v>292</v>
      </c>
      <c r="C154" s="22" t="s">
        <v>425</v>
      </c>
      <c r="D154" s="22" t="s">
        <v>426</v>
      </c>
      <c r="E154" s="22">
        <v>2201079</v>
      </c>
      <c r="F154" s="22">
        <v>0</v>
      </c>
      <c r="G154" s="22">
        <v>0</v>
      </c>
      <c r="H154" s="22">
        <v>5833</v>
      </c>
      <c r="I154" s="22">
        <v>2206912</v>
      </c>
    </row>
    <row r="155" spans="1:9" x14ac:dyDescent="0.25">
      <c r="A155" s="22" t="s">
        <v>120</v>
      </c>
      <c r="B155" s="22" t="s">
        <v>292</v>
      </c>
      <c r="C155" s="22" t="s">
        <v>427</v>
      </c>
      <c r="D155" s="22" t="s">
        <v>428</v>
      </c>
      <c r="E155" s="22">
        <v>404956</v>
      </c>
      <c r="F155" s="22">
        <v>0</v>
      </c>
      <c r="G155" s="22">
        <v>0</v>
      </c>
      <c r="H155" s="22">
        <v>13215</v>
      </c>
      <c r="I155" s="22">
        <v>418171</v>
      </c>
    </row>
    <row r="156" spans="1:9" x14ac:dyDescent="0.25">
      <c r="A156" s="22" t="s">
        <v>120</v>
      </c>
      <c r="B156" s="22" t="s">
        <v>292</v>
      </c>
      <c r="C156" s="22" t="s">
        <v>429</v>
      </c>
      <c r="D156" s="22" t="s">
        <v>430</v>
      </c>
      <c r="E156" s="22">
        <v>2554019</v>
      </c>
      <c r="F156" s="22">
        <v>0</v>
      </c>
      <c r="G156" s="22">
        <v>0</v>
      </c>
      <c r="H156" s="22">
        <v>0</v>
      </c>
      <c r="I156" s="22">
        <v>2554019</v>
      </c>
    </row>
    <row r="157" spans="1:9" x14ac:dyDescent="0.25">
      <c r="A157" s="22" t="s">
        <v>120</v>
      </c>
      <c r="B157" s="22" t="s">
        <v>292</v>
      </c>
      <c r="C157" s="22" t="s">
        <v>431</v>
      </c>
      <c r="D157" s="22" t="s">
        <v>432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120</v>
      </c>
      <c r="B158" s="22" t="s">
        <v>292</v>
      </c>
      <c r="C158" s="22" t="s">
        <v>433</v>
      </c>
      <c r="D158" s="22" t="s">
        <v>434</v>
      </c>
      <c r="E158" s="22">
        <v>1939122</v>
      </c>
      <c r="F158" s="22">
        <v>0</v>
      </c>
      <c r="G158" s="22">
        <v>0</v>
      </c>
      <c r="H158" s="22">
        <v>28816</v>
      </c>
      <c r="I158" s="22">
        <v>1967938</v>
      </c>
    </row>
    <row r="159" spans="1:9" x14ac:dyDescent="0.25">
      <c r="A159" s="22" t="s">
        <v>120</v>
      </c>
      <c r="B159" s="22" t="s">
        <v>292</v>
      </c>
      <c r="C159" s="22" t="s">
        <v>435</v>
      </c>
      <c r="D159" s="22" t="s">
        <v>436</v>
      </c>
      <c r="E159" s="22">
        <v>4103060</v>
      </c>
      <c r="F159" s="22">
        <v>0</v>
      </c>
      <c r="G159" s="22">
        <v>0</v>
      </c>
      <c r="H159" s="22">
        <v>0</v>
      </c>
      <c r="I159" s="22">
        <v>4103060</v>
      </c>
    </row>
    <row r="160" spans="1:9" x14ac:dyDescent="0.25">
      <c r="A160" s="22" t="s">
        <v>120</v>
      </c>
      <c r="B160" s="22" t="s">
        <v>292</v>
      </c>
      <c r="C160" s="22" t="s">
        <v>437</v>
      </c>
      <c r="D160" s="22" t="s">
        <v>438</v>
      </c>
      <c r="E160" s="22">
        <v>4858952</v>
      </c>
      <c r="F160" s="22">
        <v>0</v>
      </c>
      <c r="G160" s="22">
        <v>0</v>
      </c>
      <c r="H160" s="22">
        <v>0</v>
      </c>
      <c r="I160" s="22">
        <v>4858952</v>
      </c>
    </row>
    <row r="161" spans="1:9" x14ac:dyDescent="0.25">
      <c r="A161" s="22" t="s">
        <v>120</v>
      </c>
      <c r="B161" s="22" t="s">
        <v>292</v>
      </c>
      <c r="C161" s="22" t="s">
        <v>439</v>
      </c>
      <c r="D161" s="22" t="s">
        <v>440</v>
      </c>
      <c r="E161" s="22">
        <v>495695</v>
      </c>
      <c r="F161" s="22">
        <v>0</v>
      </c>
      <c r="G161" s="22">
        <v>0</v>
      </c>
      <c r="H161" s="22">
        <v>1481346</v>
      </c>
      <c r="I161" s="22">
        <v>1977041</v>
      </c>
    </row>
    <row r="162" spans="1:9" x14ac:dyDescent="0.25">
      <c r="A162" s="22" t="s">
        <v>120</v>
      </c>
      <c r="B162" s="22" t="s">
        <v>292</v>
      </c>
      <c r="C162" s="22" t="s">
        <v>441</v>
      </c>
      <c r="D162" s="22" t="s">
        <v>442</v>
      </c>
      <c r="E162" s="22">
        <v>3277820</v>
      </c>
      <c r="F162" s="22">
        <v>0</v>
      </c>
      <c r="G162" s="22">
        <v>0</v>
      </c>
      <c r="H162" s="22">
        <v>0</v>
      </c>
      <c r="I162" s="22">
        <v>3277820</v>
      </c>
    </row>
    <row r="163" spans="1:9" x14ac:dyDescent="0.25">
      <c r="A163" s="22" t="s">
        <v>120</v>
      </c>
      <c r="B163" s="22" t="s">
        <v>292</v>
      </c>
      <c r="C163" s="22" t="s">
        <v>443</v>
      </c>
      <c r="D163" s="22" t="s">
        <v>444</v>
      </c>
      <c r="E163" s="22">
        <v>1827709</v>
      </c>
      <c r="F163" s="22">
        <v>0</v>
      </c>
      <c r="G163" s="22">
        <v>0</v>
      </c>
      <c r="H163" s="22">
        <v>190130</v>
      </c>
      <c r="I163" s="22">
        <v>2017839</v>
      </c>
    </row>
    <row r="164" spans="1:9" x14ac:dyDescent="0.25">
      <c r="A164" s="22" t="s">
        <v>120</v>
      </c>
      <c r="B164" s="22" t="s">
        <v>292</v>
      </c>
      <c r="C164" s="22" t="s">
        <v>445</v>
      </c>
      <c r="D164" s="22" t="s">
        <v>446</v>
      </c>
      <c r="E164" s="22">
        <v>5900378</v>
      </c>
      <c r="F164" s="22">
        <v>0</v>
      </c>
      <c r="G164" s="22">
        <v>0</v>
      </c>
      <c r="H164" s="22">
        <v>0</v>
      </c>
      <c r="I164" s="22">
        <v>5900378</v>
      </c>
    </row>
    <row r="165" spans="1:9" x14ac:dyDescent="0.25">
      <c r="A165" s="22" t="s">
        <v>120</v>
      </c>
      <c r="B165" s="22" t="s">
        <v>292</v>
      </c>
      <c r="C165" s="22" t="s">
        <v>447</v>
      </c>
      <c r="D165" s="22" t="s">
        <v>448</v>
      </c>
      <c r="E165" s="22">
        <v>4157159</v>
      </c>
      <c r="F165" s="22">
        <v>0</v>
      </c>
      <c r="G165" s="22">
        <v>152582</v>
      </c>
      <c r="H165" s="22">
        <v>0</v>
      </c>
      <c r="I165" s="22">
        <v>4309741</v>
      </c>
    </row>
    <row r="166" spans="1:9" x14ac:dyDescent="0.25">
      <c r="A166" s="22" t="s">
        <v>120</v>
      </c>
      <c r="B166" s="22" t="s">
        <v>292</v>
      </c>
      <c r="C166" s="22" t="s">
        <v>449</v>
      </c>
      <c r="D166" s="22" t="s">
        <v>450</v>
      </c>
      <c r="E166" s="22">
        <v>2241162</v>
      </c>
      <c r="F166" s="22">
        <v>0</v>
      </c>
      <c r="G166" s="22">
        <v>386205</v>
      </c>
      <c r="H166" s="22">
        <v>0</v>
      </c>
      <c r="I166" s="22">
        <v>2627367</v>
      </c>
    </row>
    <row r="167" spans="1:9" x14ac:dyDescent="0.25">
      <c r="A167" s="22" t="s">
        <v>120</v>
      </c>
      <c r="B167" s="22" t="s">
        <v>292</v>
      </c>
      <c r="C167" s="22" t="s">
        <v>451</v>
      </c>
      <c r="D167" s="22" t="s">
        <v>452</v>
      </c>
      <c r="E167" s="22">
        <v>6436965</v>
      </c>
      <c r="F167" s="22">
        <v>0</v>
      </c>
      <c r="G167" s="22">
        <v>0</v>
      </c>
      <c r="H167" s="22">
        <v>0</v>
      </c>
      <c r="I167" s="22">
        <v>6436965</v>
      </c>
    </row>
    <row r="168" spans="1:9" x14ac:dyDescent="0.25">
      <c r="A168" s="22" t="s">
        <v>120</v>
      </c>
      <c r="B168" s="22" t="s">
        <v>292</v>
      </c>
      <c r="C168" s="22" t="s">
        <v>453</v>
      </c>
      <c r="D168" s="22" t="s">
        <v>454</v>
      </c>
      <c r="E168" s="22">
        <v>90334</v>
      </c>
      <c r="F168" s="22">
        <v>0</v>
      </c>
      <c r="G168" s="22">
        <v>0</v>
      </c>
      <c r="H168" s="22">
        <v>0</v>
      </c>
      <c r="I168" s="22">
        <v>90334</v>
      </c>
    </row>
    <row r="169" spans="1:9" x14ac:dyDescent="0.25">
      <c r="A169" s="22" t="s">
        <v>120</v>
      </c>
      <c r="B169" s="22" t="s">
        <v>292</v>
      </c>
      <c r="C169" s="22" t="s">
        <v>455</v>
      </c>
      <c r="D169" s="22" t="s">
        <v>456</v>
      </c>
      <c r="E169" s="22">
        <v>2322416</v>
      </c>
      <c r="F169" s="22">
        <v>0</v>
      </c>
      <c r="G169" s="22">
        <v>0</v>
      </c>
      <c r="H169" s="22">
        <v>0</v>
      </c>
      <c r="I169" s="22">
        <v>2322416</v>
      </c>
    </row>
    <row r="170" spans="1:9" x14ac:dyDescent="0.25">
      <c r="A170" s="22" t="s">
        <v>120</v>
      </c>
      <c r="B170" s="22" t="s">
        <v>292</v>
      </c>
      <c r="C170" s="22" t="s">
        <v>457</v>
      </c>
      <c r="D170" s="22" t="s">
        <v>458</v>
      </c>
      <c r="E170" s="22">
        <v>29651274</v>
      </c>
      <c r="F170" s="22">
        <v>0</v>
      </c>
      <c r="G170" s="22">
        <v>0</v>
      </c>
      <c r="H170" s="22">
        <v>0</v>
      </c>
      <c r="I170" s="22">
        <v>29651274</v>
      </c>
    </row>
    <row r="171" spans="1:9" x14ac:dyDescent="0.25">
      <c r="A171" s="22" t="s">
        <v>120</v>
      </c>
      <c r="B171" s="22" t="s">
        <v>292</v>
      </c>
      <c r="C171" s="22" t="s">
        <v>459</v>
      </c>
      <c r="D171" s="22" t="s">
        <v>460</v>
      </c>
      <c r="E171" s="22">
        <v>276636</v>
      </c>
      <c r="F171" s="22">
        <v>0</v>
      </c>
      <c r="G171" s="22">
        <v>0</v>
      </c>
      <c r="H171" s="22">
        <v>560000</v>
      </c>
      <c r="I171" s="22">
        <v>836636</v>
      </c>
    </row>
    <row r="172" spans="1:9" x14ac:dyDescent="0.25">
      <c r="A172" s="22" t="s">
        <v>120</v>
      </c>
      <c r="B172" s="22" t="s">
        <v>292</v>
      </c>
      <c r="C172" s="22" t="s">
        <v>461</v>
      </c>
      <c r="D172" s="22" t="s">
        <v>462</v>
      </c>
      <c r="E172" s="22">
        <v>592047</v>
      </c>
      <c r="F172" s="22">
        <v>0</v>
      </c>
      <c r="G172" s="22">
        <v>0</v>
      </c>
      <c r="H172" s="22">
        <v>0</v>
      </c>
      <c r="I172" s="22">
        <v>592047</v>
      </c>
    </row>
    <row r="173" spans="1:9" x14ac:dyDescent="0.25">
      <c r="A173" s="22" t="s">
        <v>120</v>
      </c>
      <c r="B173" s="22" t="s">
        <v>292</v>
      </c>
      <c r="C173" s="22" t="s">
        <v>463</v>
      </c>
      <c r="D173" s="22" t="s">
        <v>464</v>
      </c>
      <c r="E173" s="22">
        <v>3057402</v>
      </c>
      <c r="F173" s="22">
        <v>0</v>
      </c>
      <c r="G173" s="22">
        <v>0</v>
      </c>
      <c r="H173" s="22">
        <v>0</v>
      </c>
      <c r="I173" s="22">
        <v>3057402</v>
      </c>
    </row>
    <row r="174" spans="1:9" x14ac:dyDescent="0.25">
      <c r="A174" s="22" t="s">
        <v>120</v>
      </c>
      <c r="B174" s="22" t="s">
        <v>292</v>
      </c>
      <c r="C174" s="22" t="s">
        <v>465</v>
      </c>
      <c r="D174" s="22" t="s">
        <v>466</v>
      </c>
      <c r="E174" s="22">
        <v>1149989</v>
      </c>
      <c r="F174" s="22">
        <v>0</v>
      </c>
      <c r="G174" s="22">
        <v>0</v>
      </c>
      <c r="H174" s="22">
        <v>191136</v>
      </c>
      <c r="I174" s="22">
        <v>1341125</v>
      </c>
    </row>
    <row r="175" spans="1:9" x14ac:dyDescent="0.25">
      <c r="A175" s="22" t="s">
        <v>120</v>
      </c>
      <c r="B175" s="22" t="s">
        <v>292</v>
      </c>
      <c r="C175" s="22" t="s">
        <v>467</v>
      </c>
      <c r="D175" s="22" t="s">
        <v>468</v>
      </c>
      <c r="E175" s="22">
        <v>3134931</v>
      </c>
      <c r="F175" s="22">
        <v>0</v>
      </c>
      <c r="G175" s="22">
        <v>0</v>
      </c>
      <c r="H175" s="22">
        <v>0</v>
      </c>
      <c r="I175" s="22">
        <v>3134931</v>
      </c>
    </row>
    <row r="176" spans="1:9" x14ac:dyDescent="0.25">
      <c r="A176" s="22" t="s">
        <v>120</v>
      </c>
      <c r="B176" s="22" t="s">
        <v>292</v>
      </c>
      <c r="C176" s="22" t="s">
        <v>469</v>
      </c>
      <c r="D176" s="22" t="s">
        <v>470</v>
      </c>
      <c r="E176" s="22">
        <v>6322981</v>
      </c>
      <c r="F176" s="22">
        <v>0</v>
      </c>
      <c r="G176" s="22">
        <v>0</v>
      </c>
      <c r="H176" s="22">
        <v>0</v>
      </c>
      <c r="I176" s="22">
        <v>6322981</v>
      </c>
    </row>
    <row r="177" spans="1:9" x14ac:dyDescent="0.25">
      <c r="A177" s="22" t="s">
        <v>120</v>
      </c>
      <c r="B177" s="22" t="s">
        <v>292</v>
      </c>
      <c r="C177" s="22" t="s">
        <v>471</v>
      </c>
      <c r="D177" s="22" t="s">
        <v>472</v>
      </c>
      <c r="E177" s="22">
        <v>9346323</v>
      </c>
      <c r="F177" s="22">
        <v>0</v>
      </c>
      <c r="G177" s="22">
        <v>0</v>
      </c>
      <c r="H177" s="22">
        <v>0</v>
      </c>
      <c r="I177" s="22">
        <v>9346323</v>
      </c>
    </row>
    <row r="178" spans="1:9" x14ac:dyDescent="0.25">
      <c r="A178" s="22" t="s">
        <v>120</v>
      </c>
      <c r="B178" s="22" t="s">
        <v>292</v>
      </c>
      <c r="C178" s="22" t="s">
        <v>473</v>
      </c>
      <c r="D178" s="22" t="s">
        <v>474</v>
      </c>
      <c r="E178" s="22">
        <v>3238489</v>
      </c>
      <c r="F178" s="22"/>
      <c r="G178" s="22"/>
      <c r="H178" s="22">
        <v>41028</v>
      </c>
      <c r="I178" s="22">
        <v>3279517</v>
      </c>
    </row>
    <row r="179" spans="1:9" x14ac:dyDescent="0.25">
      <c r="A179" s="22" t="s">
        <v>120</v>
      </c>
      <c r="B179" s="22" t="s">
        <v>292</v>
      </c>
      <c r="C179" s="22" t="s">
        <v>475</v>
      </c>
      <c r="D179" s="22" t="s">
        <v>476</v>
      </c>
      <c r="E179" s="22">
        <v>737081</v>
      </c>
      <c r="F179" s="22">
        <v>0</v>
      </c>
      <c r="G179" s="22">
        <v>0</v>
      </c>
      <c r="H179" s="22">
        <v>0</v>
      </c>
      <c r="I179" s="22">
        <v>737081</v>
      </c>
    </row>
    <row r="180" spans="1:9" x14ac:dyDescent="0.25">
      <c r="A180" s="22" t="s">
        <v>120</v>
      </c>
      <c r="B180" s="22" t="s">
        <v>292</v>
      </c>
      <c r="C180" s="22" t="s">
        <v>477</v>
      </c>
      <c r="D180" s="22" t="s">
        <v>478</v>
      </c>
      <c r="E180" s="22">
        <v>9456090</v>
      </c>
      <c r="F180" s="22"/>
      <c r="G180" s="22"/>
      <c r="H180" s="22"/>
      <c r="I180" s="22">
        <v>9456090</v>
      </c>
    </row>
    <row r="181" spans="1:9" x14ac:dyDescent="0.25">
      <c r="A181" s="22" t="s">
        <v>120</v>
      </c>
      <c r="B181" s="22" t="s">
        <v>292</v>
      </c>
      <c r="C181" s="22" t="s">
        <v>479</v>
      </c>
      <c r="D181" s="22" t="s">
        <v>480</v>
      </c>
      <c r="E181" s="22">
        <v>1438675</v>
      </c>
      <c r="F181" s="22">
        <v>0</v>
      </c>
      <c r="G181" s="22">
        <v>0</v>
      </c>
      <c r="H181" s="22">
        <v>8763311</v>
      </c>
      <c r="I181" s="22">
        <v>10201986</v>
      </c>
    </row>
    <row r="182" spans="1:9" x14ac:dyDescent="0.25">
      <c r="A182" s="22" t="s">
        <v>120</v>
      </c>
      <c r="B182" s="22" t="s">
        <v>292</v>
      </c>
      <c r="C182" s="22" t="s">
        <v>481</v>
      </c>
      <c r="D182" s="22" t="s">
        <v>482</v>
      </c>
      <c r="E182" s="22">
        <v>2143834</v>
      </c>
      <c r="F182" s="22">
        <v>0</v>
      </c>
      <c r="G182" s="22">
        <v>2381379</v>
      </c>
      <c r="H182" s="22">
        <v>0</v>
      </c>
      <c r="I182" s="22">
        <v>4525213</v>
      </c>
    </row>
    <row r="183" spans="1:9" x14ac:dyDescent="0.25">
      <c r="A183" s="22" t="s">
        <v>120</v>
      </c>
      <c r="B183" s="22" t="s">
        <v>292</v>
      </c>
      <c r="C183" s="22" t="s">
        <v>483</v>
      </c>
      <c r="D183" s="22" t="s">
        <v>484</v>
      </c>
      <c r="E183" s="22">
        <v>1165508</v>
      </c>
      <c r="F183" s="22">
        <v>0</v>
      </c>
      <c r="G183" s="22">
        <v>0</v>
      </c>
      <c r="H183" s="22">
        <v>0</v>
      </c>
      <c r="I183" s="22">
        <v>1165508</v>
      </c>
    </row>
    <row r="184" spans="1:9" x14ac:dyDescent="0.25">
      <c r="A184" s="22" t="s">
        <v>120</v>
      </c>
      <c r="B184" s="22" t="s">
        <v>292</v>
      </c>
      <c r="C184" s="22" t="s">
        <v>485</v>
      </c>
      <c r="D184" s="22" t="s">
        <v>486</v>
      </c>
      <c r="E184" s="22">
        <v>88758</v>
      </c>
      <c r="F184" s="22">
        <v>0</v>
      </c>
      <c r="G184" s="22">
        <v>0</v>
      </c>
      <c r="H184" s="22">
        <v>1296459</v>
      </c>
      <c r="I184" s="22">
        <v>1385217</v>
      </c>
    </row>
    <row r="185" spans="1:9" x14ac:dyDescent="0.25">
      <c r="A185" s="22" t="s">
        <v>120</v>
      </c>
      <c r="B185" s="22" t="s">
        <v>292</v>
      </c>
      <c r="C185" s="22" t="s">
        <v>487</v>
      </c>
      <c r="D185" s="22" t="s">
        <v>488</v>
      </c>
      <c r="E185" s="22">
        <v>471684</v>
      </c>
      <c r="F185" s="22">
        <v>0</v>
      </c>
      <c r="G185" s="22">
        <v>0</v>
      </c>
      <c r="H185" s="22">
        <v>0</v>
      </c>
      <c r="I185" s="22">
        <v>471684</v>
      </c>
    </row>
    <row r="186" spans="1:9" x14ac:dyDescent="0.25">
      <c r="A186" s="22" t="s">
        <v>120</v>
      </c>
      <c r="B186" s="22" t="s">
        <v>292</v>
      </c>
      <c r="C186" s="22" t="s">
        <v>489</v>
      </c>
      <c r="D186" s="22" t="s">
        <v>490</v>
      </c>
      <c r="E186" s="22">
        <v>351637</v>
      </c>
      <c r="F186" s="22">
        <v>0</v>
      </c>
      <c r="G186" s="22">
        <v>0</v>
      </c>
      <c r="H186" s="22">
        <v>441404</v>
      </c>
      <c r="I186" s="22">
        <v>793041</v>
      </c>
    </row>
    <row r="187" spans="1:9" x14ac:dyDescent="0.25">
      <c r="A187" s="22" t="s">
        <v>120</v>
      </c>
      <c r="B187" s="22" t="s">
        <v>292</v>
      </c>
      <c r="C187" s="22" t="s">
        <v>491</v>
      </c>
      <c r="D187" s="22" t="s">
        <v>492</v>
      </c>
      <c r="E187" s="22">
        <v>5218066</v>
      </c>
      <c r="F187" s="22">
        <v>0</v>
      </c>
      <c r="G187" s="22">
        <v>0</v>
      </c>
      <c r="H187" s="22">
        <v>781853</v>
      </c>
      <c r="I187" s="22">
        <v>5999919</v>
      </c>
    </row>
    <row r="188" spans="1:9" x14ac:dyDescent="0.25">
      <c r="A188" s="22" t="s">
        <v>120</v>
      </c>
      <c r="B188" s="22" t="s">
        <v>292</v>
      </c>
      <c r="C188" s="22" t="s">
        <v>493</v>
      </c>
      <c r="D188" s="22" t="s">
        <v>494</v>
      </c>
      <c r="E188" s="22">
        <v>22610</v>
      </c>
      <c r="F188" s="22">
        <v>0</v>
      </c>
      <c r="G188" s="22">
        <v>0</v>
      </c>
      <c r="H188" s="22">
        <v>0</v>
      </c>
      <c r="I188" s="22">
        <v>22610</v>
      </c>
    </row>
    <row r="189" spans="1:9" x14ac:dyDescent="0.25">
      <c r="A189" s="22" t="s">
        <v>120</v>
      </c>
      <c r="B189" s="22" t="s">
        <v>292</v>
      </c>
      <c r="C189" s="22" t="s">
        <v>495</v>
      </c>
      <c r="D189" s="22" t="s">
        <v>496</v>
      </c>
      <c r="E189" s="22">
        <v>2802799</v>
      </c>
      <c r="F189" s="22">
        <v>0</v>
      </c>
      <c r="G189" s="22">
        <v>0</v>
      </c>
      <c r="H189" s="22">
        <v>0</v>
      </c>
      <c r="I189" s="22">
        <v>2802799</v>
      </c>
    </row>
    <row r="190" spans="1:9" x14ac:dyDescent="0.25">
      <c r="A190" s="22" t="s">
        <v>120</v>
      </c>
      <c r="B190" s="22" t="s">
        <v>292</v>
      </c>
      <c r="C190" s="22" t="s">
        <v>497</v>
      </c>
      <c r="D190" s="22" t="s">
        <v>498</v>
      </c>
      <c r="E190" s="22">
        <v>3398066</v>
      </c>
      <c r="F190" s="22">
        <v>0</v>
      </c>
      <c r="G190" s="22">
        <v>0</v>
      </c>
      <c r="H190" s="22">
        <v>0</v>
      </c>
      <c r="I190" s="22">
        <v>3398066</v>
      </c>
    </row>
    <row r="191" spans="1:9" x14ac:dyDescent="0.25">
      <c r="A191" s="22" t="s">
        <v>120</v>
      </c>
      <c r="B191" s="22" t="s">
        <v>292</v>
      </c>
      <c r="C191" s="22" t="s">
        <v>499</v>
      </c>
      <c r="D191" s="22" t="s">
        <v>500</v>
      </c>
      <c r="E191" s="22">
        <v>1520632</v>
      </c>
      <c r="F191" s="22">
        <v>0</v>
      </c>
      <c r="G191" s="22">
        <v>0</v>
      </c>
      <c r="H191" s="22">
        <v>0</v>
      </c>
      <c r="I191" s="22">
        <v>1520632</v>
      </c>
    </row>
    <row r="192" spans="1:9" x14ac:dyDescent="0.25">
      <c r="A192" s="22" t="s">
        <v>120</v>
      </c>
      <c r="B192" s="22" t="s">
        <v>292</v>
      </c>
      <c r="C192" s="22" t="s">
        <v>501</v>
      </c>
      <c r="D192" s="22" t="s">
        <v>502</v>
      </c>
      <c r="E192" s="22">
        <v>3590367</v>
      </c>
      <c r="F192" s="22">
        <v>0</v>
      </c>
      <c r="G192" s="22">
        <v>0</v>
      </c>
      <c r="H192" s="22">
        <v>0</v>
      </c>
      <c r="I192" s="22">
        <v>3590367</v>
      </c>
    </row>
    <row r="193" spans="1:9" x14ac:dyDescent="0.25">
      <c r="A193" s="22" t="s">
        <v>120</v>
      </c>
      <c r="B193" s="22" t="s">
        <v>292</v>
      </c>
      <c r="C193" s="22" t="s">
        <v>503</v>
      </c>
      <c r="D193" s="22" t="s">
        <v>504</v>
      </c>
      <c r="E193" s="22">
        <v>888721</v>
      </c>
      <c r="F193" s="22">
        <v>0</v>
      </c>
      <c r="G193" s="22">
        <v>0</v>
      </c>
      <c r="H193" s="22">
        <v>0</v>
      </c>
      <c r="I193" s="22">
        <v>888721</v>
      </c>
    </row>
    <row r="194" spans="1:9" x14ac:dyDescent="0.25">
      <c r="A194" s="22" t="s">
        <v>120</v>
      </c>
      <c r="B194" s="22" t="s">
        <v>292</v>
      </c>
      <c r="C194" s="22" t="s">
        <v>505</v>
      </c>
      <c r="D194" s="22" t="s">
        <v>506</v>
      </c>
      <c r="E194" s="22">
        <v>132734</v>
      </c>
      <c r="F194" s="22">
        <v>0</v>
      </c>
      <c r="G194" s="22">
        <v>0</v>
      </c>
      <c r="H194" s="22">
        <v>0</v>
      </c>
      <c r="I194" s="22">
        <v>132734</v>
      </c>
    </row>
    <row r="195" spans="1:9" x14ac:dyDescent="0.25">
      <c r="A195" s="22" t="s">
        <v>120</v>
      </c>
      <c r="B195" s="22" t="s">
        <v>292</v>
      </c>
      <c r="C195" s="22" t="s">
        <v>507</v>
      </c>
      <c r="D195" s="22" t="s">
        <v>508</v>
      </c>
      <c r="E195" s="22">
        <v>2644847</v>
      </c>
      <c r="F195" s="22">
        <v>0</v>
      </c>
      <c r="G195" s="22">
        <v>0</v>
      </c>
      <c r="H195" s="22">
        <v>174092</v>
      </c>
      <c r="I195" s="22">
        <v>2818939</v>
      </c>
    </row>
    <row r="196" spans="1:9" x14ac:dyDescent="0.25">
      <c r="A196" s="22" t="s">
        <v>120</v>
      </c>
      <c r="B196" s="22" t="s">
        <v>292</v>
      </c>
      <c r="C196" s="22" t="s">
        <v>509</v>
      </c>
      <c r="D196" s="22" t="s">
        <v>510</v>
      </c>
      <c r="E196" s="22">
        <v>10159719</v>
      </c>
      <c r="F196" s="22">
        <v>0</v>
      </c>
      <c r="G196" s="22">
        <v>0</v>
      </c>
      <c r="H196" s="22">
        <v>0</v>
      </c>
      <c r="I196" s="22">
        <v>10159719</v>
      </c>
    </row>
    <row r="197" spans="1:9" x14ac:dyDescent="0.25">
      <c r="A197" s="22" t="s">
        <v>120</v>
      </c>
      <c r="B197" s="22" t="s">
        <v>511</v>
      </c>
      <c r="C197" s="22" t="s">
        <v>512</v>
      </c>
      <c r="D197" s="22" t="s">
        <v>513</v>
      </c>
      <c r="E197" s="22">
        <v>0</v>
      </c>
      <c r="F197" s="22">
        <v>0</v>
      </c>
      <c r="G197" s="22">
        <v>0</v>
      </c>
      <c r="H197" s="22">
        <v>372000</v>
      </c>
      <c r="I197" s="22">
        <v>372000</v>
      </c>
    </row>
    <row r="198" spans="1:9" x14ac:dyDescent="0.25">
      <c r="A198" s="22" t="s">
        <v>120</v>
      </c>
      <c r="B198" s="22" t="s">
        <v>511</v>
      </c>
      <c r="C198" s="22" t="s">
        <v>514</v>
      </c>
      <c r="D198" s="22" t="s">
        <v>515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120</v>
      </c>
      <c r="B199" s="22" t="s">
        <v>511</v>
      </c>
      <c r="C199" s="22" t="s">
        <v>516</v>
      </c>
      <c r="D199" s="22" t="s">
        <v>517</v>
      </c>
      <c r="E199" s="22">
        <v>289257</v>
      </c>
      <c r="F199" s="22">
        <v>0</v>
      </c>
      <c r="G199" s="22">
        <v>0</v>
      </c>
      <c r="H199" s="22">
        <v>0</v>
      </c>
      <c r="I199" s="22">
        <v>289257</v>
      </c>
    </row>
    <row r="200" spans="1:9" x14ac:dyDescent="0.25">
      <c r="A200" s="22" t="s">
        <v>120</v>
      </c>
      <c r="B200" s="22" t="s">
        <v>511</v>
      </c>
      <c r="C200" s="22" t="s">
        <v>518</v>
      </c>
      <c r="D200" s="22" t="s">
        <v>519</v>
      </c>
      <c r="E200" s="22">
        <v>73573</v>
      </c>
      <c r="F200" s="22">
        <v>0</v>
      </c>
      <c r="G200" s="22">
        <v>0</v>
      </c>
      <c r="H200" s="22">
        <v>0</v>
      </c>
      <c r="I200" s="22">
        <v>73573</v>
      </c>
    </row>
    <row r="201" spans="1:9" x14ac:dyDescent="0.25">
      <c r="A201" s="22" t="s">
        <v>120</v>
      </c>
      <c r="B201" s="22" t="s">
        <v>511</v>
      </c>
      <c r="C201" s="22" t="s">
        <v>520</v>
      </c>
      <c r="D201" s="22" t="s">
        <v>521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120</v>
      </c>
      <c r="B202" s="22" t="s">
        <v>511</v>
      </c>
      <c r="C202" s="22" t="s">
        <v>522</v>
      </c>
      <c r="D202" s="22" t="s">
        <v>523</v>
      </c>
      <c r="E202" s="22">
        <v>0</v>
      </c>
      <c r="F202" s="22">
        <v>0</v>
      </c>
      <c r="G202" s="22">
        <v>0</v>
      </c>
      <c r="H202" s="22">
        <v>177151</v>
      </c>
      <c r="I202" s="22">
        <v>177151</v>
      </c>
    </row>
    <row r="203" spans="1:9" x14ac:dyDescent="0.25">
      <c r="A203" s="22" t="s">
        <v>120</v>
      </c>
      <c r="B203" s="22" t="s">
        <v>511</v>
      </c>
      <c r="C203" s="22" t="s">
        <v>524</v>
      </c>
      <c r="D203" s="22" t="s">
        <v>525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120</v>
      </c>
      <c r="B204" s="22" t="s">
        <v>511</v>
      </c>
      <c r="C204" s="22" t="s">
        <v>526</v>
      </c>
      <c r="D204" s="22" t="s">
        <v>527</v>
      </c>
      <c r="E204" s="22">
        <v>543669</v>
      </c>
      <c r="F204" s="22">
        <v>0</v>
      </c>
      <c r="G204" s="22">
        <v>0</v>
      </c>
      <c r="H204" s="22">
        <v>0</v>
      </c>
      <c r="I204" s="22">
        <v>543669</v>
      </c>
    </row>
    <row r="205" spans="1:9" x14ac:dyDescent="0.25">
      <c r="A205" s="22" t="s">
        <v>120</v>
      </c>
      <c r="B205" s="22" t="s">
        <v>511</v>
      </c>
      <c r="C205" s="22" t="s">
        <v>528</v>
      </c>
      <c r="D205" s="22" t="s">
        <v>529</v>
      </c>
      <c r="E205" s="22">
        <v>187326</v>
      </c>
      <c r="F205" s="22">
        <v>0</v>
      </c>
      <c r="G205" s="22">
        <v>0</v>
      </c>
      <c r="H205" s="22">
        <v>0</v>
      </c>
      <c r="I205" s="22">
        <v>187326</v>
      </c>
    </row>
    <row r="206" spans="1:9" x14ac:dyDescent="0.25">
      <c r="A206" s="22" t="s">
        <v>120</v>
      </c>
      <c r="B206" s="22" t="s">
        <v>511</v>
      </c>
      <c r="C206" s="22" t="s">
        <v>530</v>
      </c>
      <c r="D206" s="22" t="s">
        <v>531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120</v>
      </c>
      <c r="B207" s="22" t="s">
        <v>511</v>
      </c>
      <c r="C207" s="22" t="s">
        <v>532</v>
      </c>
      <c r="D207" s="22" t="s">
        <v>533</v>
      </c>
      <c r="E207" s="22">
        <v>6160</v>
      </c>
      <c r="F207" s="22"/>
      <c r="G207" s="22"/>
      <c r="H207" s="22">
        <v>231695</v>
      </c>
      <c r="I207" s="22">
        <v>237855</v>
      </c>
    </row>
    <row r="208" spans="1:9" x14ac:dyDescent="0.25">
      <c r="A208" s="22" t="s">
        <v>120</v>
      </c>
      <c r="B208" s="22" t="s">
        <v>511</v>
      </c>
      <c r="C208" s="22" t="s">
        <v>534</v>
      </c>
      <c r="D208" s="22" t="s">
        <v>535</v>
      </c>
      <c r="E208" s="22">
        <v>0</v>
      </c>
      <c r="F208" s="22">
        <v>0</v>
      </c>
      <c r="G208" s="22">
        <v>0</v>
      </c>
      <c r="H208" s="22">
        <v>11661</v>
      </c>
      <c r="I208" s="22">
        <v>11661</v>
      </c>
    </row>
    <row r="209" spans="1:9" x14ac:dyDescent="0.25">
      <c r="A209" s="22" t="s">
        <v>120</v>
      </c>
      <c r="B209" s="22" t="s">
        <v>511</v>
      </c>
      <c r="C209" s="22" t="s">
        <v>536</v>
      </c>
      <c r="D209" s="22" t="s">
        <v>537</v>
      </c>
      <c r="E209" s="22">
        <v>0</v>
      </c>
      <c r="F209" s="22">
        <v>0</v>
      </c>
      <c r="G209" s="22">
        <v>0</v>
      </c>
      <c r="H209" s="22">
        <v>5939</v>
      </c>
      <c r="I209" s="22">
        <v>5939</v>
      </c>
    </row>
    <row r="210" spans="1:9" x14ac:dyDescent="0.25">
      <c r="A210" s="22" t="s">
        <v>120</v>
      </c>
      <c r="B210" s="22" t="s">
        <v>511</v>
      </c>
      <c r="C210" s="22" t="s">
        <v>538</v>
      </c>
      <c r="D210" s="22" t="s">
        <v>539</v>
      </c>
      <c r="E210" s="22">
        <v>50846</v>
      </c>
      <c r="F210" s="22">
        <v>0</v>
      </c>
      <c r="G210" s="22">
        <v>0</v>
      </c>
      <c r="H210" s="22">
        <v>0</v>
      </c>
      <c r="I210" s="22">
        <v>50846</v>
      </c>
    </row>
    <row r="211" spans="1:9" x14ac:dyDescent="0.25">
      <c r="A211" s="22" t="s">
        <v>120</v>
      </c>
      <c r="B211" s="22" t="s">
        <v>511</v>
      </c>
      <c r="C211" s="22" t="s">
        <v>540</v>
      </c>
      <c r="D211" s="22" t="s">
        <v>541</v>
      </c>
      <c r="E211" s="22">
        <v>30708</v>
      </c>
      <c r="F211" s="22">
        <v>0</v>
      </c>
      <c r="G211" s="22">
        <v>0</v>
      </c>
      <c r="H211" s="22">
        <v>0</v>
      </c>
      <c r="I211" s="22">
        <v>30708</v>
      </c>
    </row>
    <row r="212" spans="1:9" x14ac:dyDescent="0.25">
      <c r="A212" s="22" t="s">
        <v>120</v>
      </c>
      <c r="B212" s="22" t="s">
        <v>511</v>
      </c>
      <c r="C212" s="22" t="s">
        <v>542</v>
      </c>
      <c r="D212" s="22" t="s">
        <v>543</v>
      </c>
      <c r="E212" s="22">
        <v>15699</v>
      </c>
      <c r="F212" s="22">
        <v>0</v>
      </c>
      <c r="G212" s="22">
        <v>0</v>
      </c>
      <c r="H212" s="22">
        <v>32459</v>
      </c>
      <c r="I212" s="22">
        <v>48158</v>
      </c>
    </row>
    <row r="213" spans="1:9" x14ac:dyDescent="0.25">
      <c r="A213" s="22" t="s">
        <v>120</v>
      </c>
      <c r="B213" s="22" t="s">
        <v>511</v>
      </c>
      <c r="C213" s="22" t="s">
        <v>544</v>
      </c>
      <c r="D213" s="22" t="s">
        <v>545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120</v>
      </c>
      <c r="B214" s="22" t="s">
        <v>511</v>
      </c>
      <c r="C214" s="22" t="s">
        <v>546</v>
      </c>
      <c r="D214" s="22" t="s">
        <v>547</v>
      </c>
      <c r="E214" s="22">
        <v>111610</v>
      </c>
      <c r="F214" s="22">
        <v>0</v>
      </c>
      <c r="G214" s="22">
        <v>0</v>
      </c>
      <c r="H214" s="22">
        <v>668070</v>
      </c>
      <c r="I214" s="22">
        <v>779680</v>
      </c>
    </row>
    <row r="215" spans="1:9" x14ac:dyDescent="0.25">
      <c r="A215" s="22" t="s">
        <v>120</v>
      </c>
      <c r="B215" s="22" t="s">
        <v>511</v>
      </c>
      <c r="C215" s="22" t="s">
        <v>548</v>
      </c>
      <c r="D215" s="22" t="s">
        <v>549</v>
      </c>
      <c r="E215" s="22">
        <v>0</v>
      </c>
      <c r="F215" s="22">
        <v>0</v>
      </c>
      <c r="G215" s="22">
        <v>0</v>
      </c>
      <c r="H215" s="22">
        <v>31600</v>
      </c>
      <c r="I215" s="22">
        <v>31600</v>
      </c>
    </row>
    <row r="216" spans="1:9" x14ac:dyDescent="0.25">
      <c r="A216" s="22" t="s">
        <v>120</v>
      </c>
      <c r="B216" s="22" t="s">
        <v>511</v>
      </c>
      <c r="C216" s="22" t="s">
        <v>550</v>
      </c>
      <c r="D216" s="22" t="s">
        <v>551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120</v>
      </c>
      <c r="B217" s="22" t="s">
        <v>511</v>
      </c>
      <c r="C217" s="22" t="s">
        <v>552</v>
      </c>
      <c r="D217" s="22" t="s">
        <v>553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120</v>
      </c>
      <c r="B218" s="22" t="s">
        <v>511</v>
      </c>
      <c r="C218" s="22" t="s">
        <v>554</v>
      </c>
      <c r="D218" s="22" t="s">
        <v>555</v>
      </c>
      <c r="E218" s="22">
        <v>47062</v>
      </c>
      <c r="F218" s="22">
        <v>0</v>
      </c>
      <c r="G218" s="22">
        <v>0</v>
      </c>
      <c r="H218" s="22">
        <v>0</v>
      </c>
      <c r="I218" s="22">
        <v>47062</v>
      </c>
    </row>
    <row r="219" spans="1:9" x14ac:dyDescent="0.25">
      <c r="A219" s="22" t="s">
        <v>120</v>
      </c>
      <c r="B219" s="22" t="s">
        <v>511</v>
      </c>
      <c r="C219" s="22" t="s">
        <v>556</v>
      </c>
      <c r="D219" s="22" t="s">
        <v>557</v>
      </c>
      <c r="E219" s="22">
        <v>844148</v>
      </c>
      <c r="F219" s="22">
        <v>0</v>
      </c>
      <c r="G219" s="22">
        <v>0</v>
      </c>
      <c r="H219" s="22">
        <v>450000</v>
      </c>
      <c r="I219" s="22">
        <v>1294148</v>
      </c>
    </row>
    <row r="220" spans="1:9" x14ac:dyDescent="0.25">
      <c r="A220" s="22" t="s">
        <v>120</v>
      </c>
      <c r="B220" s="22" t="s">
        <v>511</v>
      </c>
      <c r="C220" s="22" t="s">
        <v>558</v>
      </c>
      <c r="D220" s="22" t="s">
        <v>559</v>
      </c>
      <c r="E220" s="22">
        <v>94349</v>
      </c>
      <c r="F220" s="22">
        <v>0</v>
      </c>
      <c r="G220" s="22">
        <v>0</v>
      </c>
      <c r="H220" s="22">
        <v>0</v>
      </c>
      <c r="I220" s="22">
        <v>94349</v>
      </c>
    </row>
    <row r="221" spans="1:9" x14ac:dyDescent="0.25">
      <c r="A221" s="22" t="s">
        <v>120</v>
      </c>
      <c r="B221" s="22" t="s">
        <v>511</v>
      </c>
      <c r="C221" s="22" t="s">
        <v>560</v>
      </c>
      <c r="D221" s="22" t="s">
        <v>561</v>
      </c>
      <c r="E221" s="22">
        <v>0</v>
      </c>
      <c r="F221" s="22">
        <v>0</v>
      </c>
      <c r="G221" s="22">
        <v>0</v>
      </c>
      <c r="H221" s="22">
        <v>80376</v>
      </c>
      <c r="I221" s="22">
        <v>80376</v>
      </c>
    </row>
    <row r="222" spans="1:9" x14ac:dyDescent="0.25">
      <c r="A222" s="22" t="s">
        <v>120</v>
      </c>
      <c r="B222" s="22" t="s">
        <v>511</v>
      </c>
      <c r="C222" s="22" t="s">
        <v>562</v>
      </c>
      <c r="D222" s="22" t="s">
        <v>563</v>
      </c>
      <c r="E222" s="22">
        <v>76000</v>
      </c>
      <c r="F222" s="22">
        <v>0</v>
      </c>
      <c r="G222" s="22">
        <v>0</v>
      </c>
      <c r="H222" s="22">
        <v>2371312</v>
      </c>
      <c r="I222" s="22">
        <v>2447312</v>
      </c>
    </row>
    <row r="223" spans="1:9" x14ac:dyDescent="0.25">
      <c r="A223" s="22" t="s">
        <v>120</v>
      </c>
      <c r="B223" s="22" t="s">
        <v>511</v>
      </c>
      <c r="C223" s="22" t="s">
        <v>564</v>
      </c>
      <c r="D223" s="22" t="s">
        <v>565</v>
      </c>
      <c r="E223" s="22">
        <v>0</v>
      </c>
      <c r="F223" s="22">
        <v>0</v>
      </c>
      <c r="G223" s="22">
        <v>0</v>
      </c>
      <c r="H223" s="22">
        <v>38438</v>
      </c>
      <c r="I223" s="22">
        <v>38438</v>
      </c>
    </row>
    <row r="224" spans="1:9" x14ac:dyDescent="0.25">
      <c r="A224" s="22" t="s">
        <v>120</v>
      </c>
      <c r="B224" s="22" t="s">
        <v>511</v>
      </c>
      <c r="C224" s="22" t="s">
        <v>566</v>
      </c>
      <c r="D224" s="22" t="s">
        <v>567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120</v>
      </c>
      <c r="B225" s="22" t="s">
        <v>511</v>
      </c>
      <c r="C225" s="22" t="s">
        <v>568</v>
      </c>
      <c r="D225" s="22" t="s">
        <v>569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120</v>
      </c>
      <c r="B226" s="22" t="s">
        <v>511</v>
      </c>
      <c r="C226" s="22" t="s">
        <v>570</v>
      </c>
      <c r="D226" s="22" t="s">
        <v>571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120</v>
      </c>
      <c r="B227" s="22" t="s">
        <v>511</v>
      </c>
      <c r="C227" s="22" t="s">
        <v>572</v>
      </c>
      <c r="D227" s="22" t="s">
        <v>573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120</v>
      </c>
      <c r="B228" s="22" t="s">
        <v>511</v>
      </c>
      <c r="C228" s="22" t="s">
        <v>574</v>
      </c>
      <c r="D228" s="22" t="s">
        <v>575</v>
      </c>
      <c r="E228" s="22">
        <v>187515</v>
      </c>
      <c r="F228" s="22">
        <v>0</v>
      </c>
      <c r="G228" s="22">
        <v>0</v>
      </c>
      <c r="H228" s="22">
        <v>199821</v>
      </c>
      <c r="I228" s="22">
        <v>387336</v>
      </c>
    </row>
    <row r="229" spans="1:9" x14ac:dyDescent="0.25">
      <c r="A229" s="22" t="s">
        <v>120</v>
      </c>
      <c r="B229" s="22" t="s">
        <v>511</v>
      </c>
      <c r="C229" s="22" t="s">
        <v>576</v>
      </c>
      <c r="D229" s="22" t="s">
        <v>577</v>
      </c>
      <c r="E229" s="22">
        <v>0</v>
      </c>
      <c r="F229" s="22">
        <v>0</v>
      </c>
      <c r="G229" s="22">
        <v>0</v>
      </c>
      <c r="H229" s="22">
        <v>18844</v>
      </c>
      <c r="I229" s="22">
        <v>18844</v>
      </c>
    </row>
    <row r="230" spans="1:9" x14ac:dyDescent="0.25">
      <c r="A230" s="22" t="s">
        <v>120</v>
      </c>
      <c r="B230" s="22" t="s">
        <v>511</v>
      </c>
      <c r="C230" s="22" t="s">
        <v>578</v>
      </c>
      <c r="D230" s="22" t="s">
        <v>579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120</v>
      </c>
      <c r="B231" s="22" t="s">
        <v>511</v>
      </c>
      <c r="C231" s="22" t="s">
        <v>580</v>
      </c>
      <c r="D231" s="22" t="s">
        <v>581</v>
      </c>
      <c r="E231" s="22">
        <v>24399</v>
      </c>
      <c r="F231" s="22">
        <v>0</v>
      </c>
      <c r="G231" s="22">
        <v>0</v>
      </c>
      <c r="H231" s="22">
        <v>528880</v>
      </c>
      <c r="I231" s="22">
        <v>553279</v>
      </c>
    </row>
    <row r="232" spans="1:9" x14ac:dyDescent="0.25">
      <c r="A232" s="22" t="s">
        <v>120</v>
      </c>
      <c r="B232" s="22" t="s">
        <v>511</v>
      </c>
      <c r="C232" s="22" t="s">
        <v>582</v>
      </c>
      <c r="D232" s="22" t="s">
        <v>583</v>
      </c>
      <c r="E232" s="22">
        <v>703425</v>
      </c>
      <c r="F232" s="22">
        <v>0</v>
      </c>
      <c r="G232" s="22">
        <v>0</v>
      </c>
      <c r="H232" s="22">
        <v>0</v>
      </c>
      <c r="I232" s="22">
        <v>703425</v>
      </c>
    </row>
    <row r="233" spans="1:9" x14ac:dyDescent="0.25">
      <c r="A233" s="22" t="s">
        <v>120</v>
      </c>
      <c r="B233" s="22" t="s">
        <v>511</v>
      </c>
      <c r="C233" s="22" t="s">
        <v>584</v>
      </c>
      <c r="D233" s="22" t="s">
        <v>585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120</v>
      </c>
      <c r="B234" s="22" t="s">
        <v>511</v>
      </c>
      <c r="C234" s="22" t="s">
        <v>586</v>
      </c>
      <c r="D234" s="22" t="s">
        <v>587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120</v>
      </c>
      <c r="B235" s="22" t="s">
        <v>511</v>
      </c>
      <c r="C235" s="22" t="s">
        <v>588</v>
      </c>
      <c r="D235" s="22" t="s">
        <v>589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120</v>
      </c>
      <c r="B236" s="22" t="s">
        <v>511</v>
      </c>
      <c r="C236" s="22" t="s">
        <v>590</v>
      </c>
      <c r="D236" s="22" t="s">
        <v>591</v>
      </c>
      <c r="E236" s="22">
        <v>189230</v>
      </c>
      <c r="F236" s="22">
        <v>0</v>
      </c>
      <c r="G236" s="22">
        <v>0</v>
      </c>
      <c r="H236" s="22">
        <v>0</v>
      </c>
      <c r="I236" s="22">
        <v>189230</v>
      </c>
    </row>
    <row r="237" spans="1:9" x14ac:dyDescent="0.25">
      <c r="A237" s="22" t="s">
        <v>120</v>
      </c>
      <c r="B237" s="22" t="s">
        <v>511</v>
      </c>
      <c r="C237" s="22" t="s">
        <v>592</v>
      </c>
      <c r="D237" s="22" t="s">
        <v>593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120</v>
      </c>
      <c r="B238" s="22" t="s">
        <v>511</v>
      </c>
      <c r="C238" s="22" t="s">
        <v>594</v>
      </c>
      <c r="D238" s="22" t="s">
        <v>595</v>
      </c>
      <c r="E238" s="22"/>
      <c r="F238" s="22"/>
      <c r="G238" s="22"/>
      <c r="H238" s="22"/>
      <c r="I238" s="22">
        <v>0</v>
      </c>
    </row>
    <row r="239" spans="1:9" x14ac:dyDescent="0.25">
      <c r="A239" s="22" t="s">
        <v>120</v>
      </c>
      <c r="B239" s="22" t="s">
        <v>511</v>
      </c>
      <c r="C239" s="22" t="s">
        <v>596</v>
      </c>
      <c r="D239" s="22" t="s">
        <v>597</v>
      </c>
      <c r="E239" s="22">
        <v>266291</v>
      </c>
      <c r="F239" s="22">
        <v>0</v>
      </c>
      <c r="G239" s="22">
        <v>0</v>
      </c>
      <c r="H239" s="22">
        <v>0</v>
      </c>
      <c r="I239" s="22">
        <v>266291</v>
      </c>
    </row>
    <row r="240" spans="1:9" x14ac:dyDescent="0.25">
      <c r="A240" s="22" t="s">
        <v>120</v>
      </c>
      <c r="B240" s="22" t="s">
        <v>511</v>
      </c>
      <c r="C240" s="22" t="s">
        <v>598</v>
      </c>
      <c r="D240" s="22" t="s">
        <v>599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120</v>
      </c>
      <c r="B241" s="22" t="s">
        <v>511</v>
      </c>
      <c r="C241" s="22" t="s">
        <v>600</v>
      </c>
      <c r="D241" s="22" t="s">
        <v>601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120</v>
      </c>
      <c r="B242" s="22" t="s">
        <v>511</v>
      </c>
      <c r="C242" s="22" t="s">
        <v>602</v>
      </c>
      <c r="D242" s="22" t="s">
        <v>603</v>
      </c>
      <c r="E242" s="22">
        <v>329380</v>
      </c>
      <c r="F242" s="22">
        <v>0</v>
      </c>
      <c r="G242" s="22">
        <v>10034</v>
      </c>
      <c r="H242" s="22">
        <v>0</v>
      </c>
      <c r="I242" s="22">
        <v>339414</v>
      </c>
    </row>
    <row r="243" spans="1:9" x14ac:dyDescent="0.25">
      <c r="A243" s="22" t="s">
        <v>120</v>
      </c>
      <c r="B243" s="22" t="s">
        <v>511</v>
      </c>
      <c r="C243" s="22" t="s">
        <v>604</v>
      </c>
      <c r="D243" s="22" t="s">
        <v>605</v>
      </c>
      <c r="E243" s="22">
        <v>0</v>
      </c>
      <c r="F243" s="22">
        <v>0</v>
      </c>
      <c r="G243" s="22">
        <v>0</v>
      </c>
      <c r="H243" s="22">
        <v>200000</v>
      </c>
      <c r="I243" s="22">
        <v>200000</v>
      </c>
    </row>
    <row r="244" spans="1:9" x14ac:dyDescent="0.25">
      <c r="A244" s="22" t="s">
        <v>120</v>
      </c>
      <c r="B244" s="22" t="s">
        <v>511</v>
      </c>
      <c r="C244" s="22" t="s">
        <v>606</v>
      </c>
      <c r="D244" s="22" t="s">
        <v>607</v>
      </c>
      <c r="E244" s="22">
        <v>0</v>
      </c>
      <c r="F244" s="22">
        <v>0</v>
      </c>
      <c r="G244" s="22">
        <v>0</v>
      </c>
      <c r="H244" s="22">
        <v>177807</v>
      </c>
      <c r="I244" s="22">
        <v>177807</v>
      </c>
    </row>
    <row r="245" spans="1:9" x14ac:dyDescent="0.25">
      <c r="A245" s="22" t="s">
        <v>120</v>
      </c>
      <c r="B245" s="22" t="s">
        <v>511</v>
      </c>
      <c r="C245" s="22" t="s">
        <v>608</v>
      </c>
      <c r="D245" s="22" t="s">
        <v>609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120</v>
      </c>
      <c r="B246" s="22" t="s">
        <v>511</v>
      </c>
      <c r="C246" s="22" t="s">
        <v>610</v>
      </c>
      <c r="D246" s="22" t="s">
        <v>611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120</v>
      </c>
      <c r="B247" s="22" t="s">
        <v>511</v>
      </c>
      <c r="C247" s="22" t="s">
        <v>612</v>
      </c>
      <c r="D247" s="22" t="s">
        <v>613</v>
      </c>
      <c r="E247" s="22">
        <v>0</v>
      </c>
      <c r="F247" s="22">
        <v>0</v>
      </c>
      <c r="G247" s="22">
        <v>0</v>
      </c>
      <c r="H247" s="22">
        <v>10211</v>
      </c>
      <c r="I247" s="22">
        <v>10211</v>
      </c>
    </row>
    <row r="248" spans="1:9" x14ac:dyDescent="0.25">
      <c r="A248" s="22" t="s">
        <v>120</v>
      </c>
      <c r="B248" s="22" t="s">
        <v>511</v>
      </c>
      <c r="C248" s="22" t="s">
        <v>614</v>
      </c>
      <c r="D248" s="22" t="s">
        <v>615</v>
      </c>
      <c r="E248" s="22"/>
      <c r="F248" s="22"/>
      <c r="G248" s="22"/>
      <c r="H248" s="22"/>
      <c r="I248" s="22">
        <v>0</v>
      </c>
    </row>
    <row r="249" spans="1:9" x14ac:dyDescent="0.25">
      <c r="A249" s="22" t="s">
        <v>120</v>
      </c>
      <c r="B249" s="22" t="s">
        <v>511</v>
      </c>
      <c r="C249" s="22" t="s">
        <v>616</v>
      </c>
      <c r="D249" s="22" t="s">
        <v>617</v>
      </c>
      <c r="E249" s="22">
        <v>20210</v>
      </c>
      <c r="F249" s="22">
        <v>0</v>
      </c>
      <c r="G249" s="22">
        <v>0</v>
      </c>
      <c r="H249" s="22">
        <v>0</v>
      </c>
      <c r="I249" s="22">
        <v>20210</v>
      </c>
    </row>
    <row r="250" spans="1:9" x14ac:dyDescent="0.25">
      <c r="A250" s="22" t="s">
        <v>120</v>
      </c>
      <c r="B250" s="22" t="s">
        <v>511</v>
      </c>
      <c r="C250" s="22" t="s">
        <v>618</v>
      </c>
      <c r="D250" s="22" t="s">
        <v>619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120</v>
      </c>
      <c r="B251" s="22" t="s">
        <v>511</v>
      </c>
      <c r="C251" s="22" t="s">
        <v>620</v>
      </c>
      <c r="D251" s="22" t="s">
        <v>621</v>
      </c>
      <c r="E251" s="22">
        <v>3791</v>
      </c>
      <c r="F251" s="22">
        <v>0</v>
      </c>
      <c r="G251" s="22">
        <v>0</v>
      </c>
      <c r="H251" s="22">
        <v>0</v>
      </c>
      <c r="I251" s="22">
        <v>3791</v>
      </c>
    </row>
    <row r="252" spans="1:9" x14ac:dyDescent="0.25">
      <c r="A252" s="22" t="s">
        <v>120</v>
      </c>
      <c r="B252" s="22" t="s">
        <v>511</v>
      </c>
      <c r="C252" s="22" t="s">
        <v>622</v>
      </c>
      <c r="D252" s="22" t="s">
        <v>623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120</v>
      </c>
      <c r="B253" s="22" t="s">
        <v>511</v>
      </c>
      <c r="C253" s="22" t="s">
        <v>624</v>
      </c>
      <c r="D253" s="22" t="s">
        <v>625</v>
      </c>
      <c r="E253" s="22">
        <v>174558</v>
      </c>
      <c r="F253" s="22">
        <v>0</v>
      </c>
      <c r="G253" s="22">
        <v>0</v>
      </c>
      <c r="H253" s="22">
        <v>0</v>
      </c>
      <c r="I253" s="22">
        <v>174558</v>
      </c>
    </row>
    <row r="254" spans="1:9" x14ac:dyDescent="0.25">
      <c r="A254" s="22" t="s">
        <v>120</v>
      </c>
      <c r="B254" s="22" t="s">
        <v>511</v>
      </c>
      <c r="C254" s="22" t="s">
        <v>626</v>
      </c>
      <c r="D254" s="22" t="s">
        <v>627</v>
      </c>
      <c r="E254" s="22">
        <v>88490</v>
      </c>
      <c r="F254" s="22">
        <v>0</v>
      </c>
      <c r="G254" s="22">
        <v>0</v>
      </c>
      <c r="H254" s="22">
        <v>75000</v>
      </c>
      <c r="I254" s="22">
        <v>163490</v>
      </c>
    </row>
    <row r="255" spans="1:9" x14ac:dyDescent="0.25">
      <c r="A255" s="22" t="s">
        <v>120</v>
      </c>
      <c r="B255" s="22" t="s">
        <v>511</v>
      </c>
      <c r="C255" s="22" t="s">
        <v>628</v>
      </c>
      <c r="D255" s="22" t="s">
        <v>629</v>
      </c>
      <c r="E255" s="22">
        <v>310180</v>
      </c>
      <c r="F255" s="22">
        <v>0</v>
      </c>
      <c r="G255" s="22">
        <v>0</v>
      </c>
      <c r="H255" s="22">
        <v>0</v>
      </c>
      <c r="I255" s="22">
        <v>310180</v>
      </c>
    </row>
    <row r="256" spans="1:9" x14ac:dyDescent="0.25">
      <c r="A256" s="22" t="s">
        <v>120</v>
      </c>
      <c r="B256" s="22" t="s">
        <v>511</v>
      </c>
      <c r="C256" s="22" t="s">
        <v>630</v>
      </c>
      <c r="D256" s="22" t="s">
        <v>631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120</v>
      </c>
      <c r="B257" s="22" t="s">
        <v>511</v>
      </c>
      <c r="C257" s="22" t="s">
        <v>632</v>
      </c>
      <c r="D257" s="22" t="s">
        <v>633</v>
      </c>
      <c r="E257" s="22">
        <v>65584</v>
      </c>
      <c r="F257" s="22">
        <v>0</v>
      </c>
      <c r="G257" s="22">
        <v>0</v>
      </c>
      <c r="H257" s="22">
        <v>421223</v>
      </c>
      <c r="I257" s="22">
        <v>486807</v>
      </c>
    </row>
    <row r="258" spans="1:9" x14ac:dyDescent="0.25">
      <c r="A258" s="22" t="s">
        <v>120</v>
      </c>
      <c r="B258" s="22" t="s">
        <v>511</v>
      </c>
      <c r="C258" s="22" t="s">
        <v>634</v>
      </c>
      <c r="D258" s="22" t="s">
        <v>635</v>
      </c>
      <c r="E258" s="22">
        <v>673874</v>
      </c>
      <c r="F258" s="22">
        <v>0</v>
      </c>
      <c r="G258" s="22">
        <v>0</v>
      </c>
      <c r="H258" s="22">
        <v>0</v>
      </c>
      <c r="I258" s="22">
        <v>673874</v>
      </c>
    </row>
    <row r="259" spans="1:9" x14ac:dyDescent="0.25">
      <c r="A259" s="22" t="s">
        <v>120</v>
      </c>
      <c r="B259" s="22" t="s">
        <v>511</v>
      </c>
      <c r="C259" s="22" t="s">
        <v>636</v>
      </c>
      <c r="D259" s="22" t="s">
        <v>637</v>
      </c>
      <c r="E259" s="22">
        <v>534309</v>
      </c>
      <c r="F259" s="22">
        <v>0</v>
      </c>
      <c r="G259" s="22">
        <v>0</v>
      </c>
      <c r="H259" s="22">
        <v>0</v>
      </c>
      <c r="I259" s="22">
        <v>534309</v>
      </c>
    </row>
    <row r="260" spans="1:9" x14ac:dyDescent="0.25">
      <c r="A260" s="22" t="s">
        <v>120</v>
      </c>
      <c r="B260" s="22" t="s">
        <v>511</v>
      </c>
      <c r="C260" s="22" t="s">
        <v>638</v>
      </c>
      <c r="D260" s="22" t="s">
        <v>639</v>
      </c>
      <c r="E260" s="22">
        <v>39690</v>
      </c>
      <c r="F260" s="22">
        <v>0</v>
      </c>
      <c r="G260" s="22">
        <v>0</v>
      </c>
      <c r="H260" s="22">
        <v>0</v>
      </c>
      <c r="I260" s="22">
        <v>39690</v>
      </c>
    </row>
    <row r="261" spans="1:9" x14ac:dyDescent="0.25">
      <c r="A261" s="22" t="s">
        <v>120</v>
      </c>
      <c r="B261" s="22" t="s">
        <v>511</v>
      </c>
      <c r="C261" s="22" t="s">
        <v>640</v>
      </c>
      <c r="D261" s="22" t="s">
        <v>641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120</v>
      </c>
      <c r="B262" s="22" t="s">
        <v>511</v>
      </c>
      <c r="C262" s="22" t="s">
        <v>642</v>
      </c>
      <c r="D262" s="22" t="s">
        <v>643</v>
      </c>
      <c r="E262" s="22">
        <v>323223</v>
      </c>
      <c r="F262" s="22">
        <v>0</v>
      </c>
      <c r="G262" s="22">
        <v>0</v>
      </c>
      <c r="H262" s="22">
        <v>18936</v>
      </c>
      <c r="I262" s="22">
        <v>342159</v>
      </c>
    </row>
    <row r="263" spans="1:9" x14ac:dyDescent="0.25">
      <c r="A263" s="22" t="s">
        <v>120</v>
      </c>
      <c r="B263" s="22" t="s">
        <v>511</v>
      </c>
      <c r="C263" s="22" t="s">
        <v>644</v>
      </c>
      <c r="D263" s="22" t="s">
        <v>645</v>
      </c>
      <c r="E263" s="22">
        <v>0</v>
      </c>
      <c r="F263" s="22">
        <v>0</v>
      </c>
      <c r="G263" s="22">
        <v>0</v>
      </c>
      <c r="H263" s="22">
        <v>24436</v>
      </c>
      <c r="I263" s="22">
        <v>24436</v>
      </c>
    </row>
    <row r="264" spans="1:9" x14ac:dyDescent="0.25">
      <c r="A264" s="22" t="s">
        <v>120</v>
      </c>
      <c r="B264" s="22" t="s">
        <v>511</v>
      </c>
      <c r="C264" s="22" t="s">
        <v>646</v>
      </c>
      <c r="D264" s="22" t="s">
        <v>647</v>
      </c>
      <c r="E264" s="22">
        <v>155236</v>
      </c>
      <c r="F264" s="22">
        <v>0</v>
      </c>
      <c r="G264" s="22">
        <v>0</v>
      </c>
      <c r="H264" s="22">
        <v>0</v>
      </c>
      <c r="I264" s="22">
        <v>155236</v>
      </c>
    </row>
    <row r="265" spans="1:9" x14ac:dyDescent="0.25">
      <c r="A265" s="22" t="s">
        <v>120</v>
      </c>
      <c r="B265" s="22" t="s">
        <v>511</v>
      </c>
      <c r="C265" s="22" t="s">
        <v>648</v>
      </c>
      <c r="D265" s="22" t="s">
        <v>649</v>
      </c>
      <c r="E265" s="22">
        <v>184652</v>
      </c>
      <c r="F265" s="22">
        <v>0</v>
      </c>
      <c r="G265" s="22">
        <v>0</v>
      </c>
      <c r="H265" s="22">
        <v>0</v>
      </c>
      <c r="I265" s="22">
        <v>184652</v>
      </c>
    </row>
    <row r="266" spans="1:9" x14ac:dyDescent="0.25">
      <c r="A266" s="22" t="s">
        <v>120</v>
      </c>
      <c r="B266" s="22" t="s">
        <v>511</v>
      </c>
      <c r="C266" s="22" t="s">
        <v>650</v>
      </c>
      <c r="D266" s="22" t="s">
        <v>651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120</v>
      </c>
      <c r="B267" s="22" t="s">
        <v>511</v>
      </c>
      <c r="C267" s="22" t="s">
        <v>652</v>
      </c>
      <c r="D267" s="22" t="s">
        <v>653</v>
      </c>
      <c r="E267" s="22">
        <v>0</v>
      </c>
      <c r="F267" s="22">
        <v>0</v>
      </c>
      <c r="G267" s="22">
        <v>0</v>
      </c>
      <c r="H267" s="22">
        <v>238651</v>
      </c>
      <c r="I267" s="22">
        <v>238651</v>
      </c>
    </row>
    <row r="268" spans="1:9" x14ac:dyDescent="0.25">
      <c r="A268" s="22" t="s">
        <v>120</v>
      </c>
      <c r="B268" s="22" t="s">
        <v>511</v>
      </c>
      <c r="C268" s="22" t="s">
        <v>654</v>
      </c>
      <c r="D268" s="22" t="s">
        <v>655</v>
      </c>
      <c r="E268" s="22">
        <v>25900</v>
      </c>
      <c r="F268" s="22">
        <v>0</v>
      </c>
      <c r="G268" s="22">
        <v>0</v>
      </c>
      <c r="H268" s="22">
        <v>44382</v>
      </c>
      <c r="I268" s="22">
        <v>70282</v>
      </c>
    </row>
    <row r="269" spans="1:9" x14ac:dyDescent="0.25">
      <c r="A269" s="22" t="s">
        <v>120</v>
      </c>
      <c r="B269" s="22" t="s">
        <v>511</v>
      </c>
      <c r="C269" s="22" t="s">
        <v>656</v>
      </c>
      <c r="D269" s="22" t="s">
        <v>657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120</v>
      </c>
      <c r="B270" s="22" t="s">
        <v>511</v>
      </c>
      <c r="C270" s="22" t="s">
        <v>658</v>
      </c>
      <c r="D270" s="22" t="s">
        <v>659</v>
      </c>
      <c r="E270" s="22">
        <v>231572</v>
      </c>
      <c r="F270" s="22">
        <v>0</v>
      </c>
      <c r="G270" s="22">
        <v>0</v>
      </c>
      <c r="H270" s="22">
        <v>0</v>
      </c>
      <c r="I270" s="22">
        <v>231572</v>
      </c>
    </row>
    <row r="271" spans="1:9" x14ac:dyDescent="0.25">
      <c r="A271" s="22" t="s">
        <v>120</v>
      </c>
      <c r="B271" s="22" t="s">
        <v>511</v>
      </c>
      <c r="C271" s="22" t="s">
        <v>660</v>
      </c>
      <c r="D271" s="22" t="s">
        <v>661</v>
      </c>
      <c r="E271" s="22">
        <v>412781</v>
      </c>
      <c r="F271" s="22">
        <v>0</v>
      </c>
      <c r="G271" s="22">
        <v>0</v>
      </c>
      <c r="H271" s="22">
        <v>0</v>
      </c>
      <c r="I271" s="22">
        <v>412781</v>
      </c>
    </row>
    <row r="272" spans="1:9" x14ac:dyDescent="0.25">
      <c r="A272" s="22" t="s">
        <v>120</v>
      </c>
      <c r="B272" s="22" t="s">
        <v>511</v>
      </c>
      <c r="C272" s="22" t="s">
        <v>662</v>
      </c>
      <c r="D272" s="22" t="s">
        <v>663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120</v>
      </c>
      <c r="B273" s="22" t="s">
        <v>511</v>
      </c>
      <c r="C273" s="22" t="s">
        <v>664</v>
      </c>
      <c r="D273" s="22" t="s">
        <v>665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120</v>
      </c>
      <c r="B274" s="22" t="s">
        <v>511</v>
      </c>
      <c r="C274" s="22" t="s">
        <v>666</v>
      </c>
      <c r="D274" s="22" t="s">
        <v>667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120</v>
      </c>
      <c r="B275" s="22" t="s">
        <v>511</v>
      </c>
      <c r="C275" s="22" t="s">
        <v>668</v>
      </c>
      <c r="D275" s="22" t="s">
        <v>669</v>
      </c>
      <c r="E275" s="22">
        <v>434804</v>
      </c>
      <c r="F275" s="22">
        <v>0</v>
      </c>
      <c r="G275" s="22">
        <v>0</v>
      </c>
      <c r="H275" s="22">
        <v>0</v>
      </c>
      <c r="I275" s="22">
        <v>434804</v>
      </c>
    </row>
    <row r="276" spans="1:9" x14ac:dyDescent="0.25">
      <c r="A276" s="22" t="s">
        <v>120</v>
      </c>
      <c r="B276" s="22" t="s">
        <v>511</v>
      </c>
      <c r="C276" s="22" t="s">
        <v>670</v>
      </c>
      <c r="D276" s="22" t="s">
        <v>671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120</v>
      </c>
      <c r="B277" s="22" t="s">
        <v>511</v>
      </c>
      <c r="C277" s="22" t="s">
        <v>672</v>
      </c>
      <c r="D277" s="22" t="s">
        <v>673</v>
      </c>
      <c r="E277" s="22">
        <v>128820</v>
      </c>
      <c r="F277" s="22">
        <v>0</v>
      </c>
      <c r="G277" s="22">
        <v>0</v>
      </c>
      <c r="H277" s="22">
        <v>0</v>
      </c>
      <c r="I277" s="22">
        <v>128820</v>
      </c>
    </row>
    <row r="278" spans="1:9" x14ac:dyDescent="0.25">
      <c r="A278" s="22" t="s">
        <v>120</v>
      </c>
      <c r="B278" s="22" t="s">
        <v>511</v>
      </c>
      <c r="C278" s="22" t="s">
        <v>674</v>
      </c>
      <c r="D278" s="22" t="s">
        <v>675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120</v>
      </c>
      <c r="B279" s="22" t="s">
        <v>511</v>
      </c>
      <c r="C279" s="22" t="s">
        <v>676</v>
      </c>
      <c r="D279" s="22" t="s">
        <v>677</v>
      </c>
      <c r="E279" s="22">
        <v>413034</v>
      </c>
      <c r="F279" s="22">
        <v>0</v>
      </c>
      <c r="G279" s="22">
        <v>0</v>
      </c>
      <c r="H279" s="22">
        <v>0</v>
      </c>
      <c r="I279" s="22">
        <v>413034</v>
      </c>
    </row>
    <row r="280" spans="1:9" x14ac:dyDescent="0.25">
      <c r="A280" s="22" t="s">
        <v>120</v>
      </c>
      <c r="B280" s="22" t="s">
        <v>511</v>
      </c>
      <c r="C280" s="22" t="s">
        <v>678</v>
      </c>
      <c r="D280" s="22" t="s">
        <v>679</v>
      </c>
      <c r="E280" s="22">
        <v>25787</v>
      </c>
      <c r="F280" s="22">
        <v>0</v>
      </c>
      <c r="G280" s="22">
        <v>0</v>
      </c>
      <c r="H280" s="22">
        <v>0</v>
      </c>
      <c r="I280" s="22">
        <v>25787</v>
      </c>
    </row>
    <row r="281" spans="1:9" x14ac:dyDescent="0.25">
      <c r="A281" s="22" t="s">
        <v>120</v>
      </c>
      <c r="B281" s="22" t="s">
        <v>511</v>
      </c>
      <c r="C281" s="22" t="s">
        <v>680</v>
      </c>
      <c r="D281" s="22" t="s">
        <v>681</v>
      </c>
      <c r="E281" s="22">
        <v>1062083</v>
      </c>
      <c r="F281" s="22">
        <v>0</v>
      </c>
      <c r="G281" s="22">
        <v>0</v>
      </c>
      <c r="H281" s="22">
        <v>0</v>
      </c>
      <c r="I281" s="22">
        <v>1062083</v>
      </c>
    </row>
    <row r="282" spans="1:9" x14ac:dyDescent="0.25">
      <c r="A282" s="22" t="s">
        <v>120</v>
      </c>
      <c r="B282" s="22" t="s">
        <v>511</v>
      </c>
      <c r="C282" s="22" t="s">
        <v>682</v>
      </c>
      <c r="D282" s="22" t="s">
        <v>683</v>
      </c>
      <c r="E282" s="22">
        <v>544904</v>
      </c>
      <c r="F282" s="22">
        <v>0</v>
      </c>
      <c r="G282" s="22">
        <v>0</v>
      </c>
      <c r="H282" s="22">
        <v>0</v>
      </c>
      <c r="I282" s="22">
        <v>544904</v>
      </c>
    </row>
    <row r="283" spans="1:9" x14ac:dyDescent="0.25">
      <c r="A283" s="22" t="s">
        <v>120</v>
      </c>
      <c r="B283" s="22" t="s">
        <v>511</v>
      </c>
      <c r="C283" s="22" t="s">
        <v>684</v>
      </c>
      <c r="D283" s="22" t="s">
        <v>685</v>
      </c>
      <c r="E283" s="22">
        <v>5662</v>
      </c>
      <c r="F283" s="22">
        <v>0</v>
      </c>
      <c r="G283" s="22">
        <v>0</v>
      </c>
      <c r="H283" s="22">
        <v>5129</v>
      </c>
      <c r="I283" s="22">
        <v>10791</v>
      </c>
    </row>
    <row r="284" spans="1:9" x14ac:dyDescent="0.25">
      <c r="A284" s="22" t="s">
        <v>120</v>
      </c>
      <c r="B284" s="22" t="s">
        <v>511</v>
      </c>
      <c r="C284" s="22" t="s">
        <v>686</v>
      </c>
      <c r="D284" s="22" t="s">
        <v>687</v>
      </c>
      <c r="E284" s="22">
        <v>249338</v>
      </c>
      <c r="F284" s="22">
        <v>0</v>
      </c>
      <c r="G284" s="22">
        <v>0</v>
      </c>
      <c r="H284" s="22">
        <v>0</v>
      </c>
      <c r="I284" s="22">
        <v>249338</v>
      </c>
    </row>
    <row r="285" spans="1:9" x14ac:dyDescent="0.25">
      <c r="A285" s="22" t="s">
        <v>120</v>
      </c>
      <c r="B285" s="22" t="s">
        <v>511</v>
      </c>
      <c r="C285" s="22" t="s">
        <v>688</v>
      </c>
      <c r="D285" s="22" t="s">
        <v>689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120</v>
      </c>
      <c r="B286" s="22" t="s">
        <v>511</v>
      </c>
      <c r="C286" s="22" t="s">
        <v>690</v>
      </c>
      <c r="D286" s="22" t="s">
        <v>691</v>
      </c>
      <c r="E286" s="22">
        <v>20350</v>
      </c>
      <c r="F286" s="22">
        <v>0</v>
      </c>
      <c r="G286" s="22">
        <v>0</v>
      </c>
      <c r="H286" s="22">
        <v>0</v>
      </c>
      <c r="I286" s="22">
        <v>20350</v>
      </c>
    </row>
    <row r="287" spans="1:9" x14ac:dyDescent="0.25">
      <c r="A287" s="22" t="s">
        <v>120</v>
      </c>
      <c r="B287" s="22" t="s">
        <v>511</v>
      </c>
      <c r="C287" s="22" t="s">
        <v>692</v>
      </c>
      <c r="D287" s="22" t="s">
        <v>693</v>
      </c>
      <c r="E287" s="22">
        <v>151645</v>
      </c>
      <c r="F287" s="22">
        <v>0</v>
      </c>
      <c r="G287" s="22">
        <v>0</v>
      </c>
      <c r="H287" s="22">
        <v>220000</v>
      </c>
      <c r="I287" s="22">
        <v>371645</v>
      </c>
    </row>
    <row r="288" spans="1:9" x14ac:dyDescent="0.25">
      <c r="A288" s="22" t="s">
        <v>120</v>
      </c>
      <c r="B288" s="22" t="s">
        <v>511</v>
      </c>
      <c r="C288" s="22" t="s">
        <v>694</v>
      </c>
      <c r="D288" s="22" t="s">
        <v>695</v>
      </c>
      <c r="E288" s="22">
        <v>81271</v>
      </c>
      <c r="F288" s="22">
        <v>0</v>
      </c>
      <c r="G288" s="22">
        <v>0</v>
      </c>
      <c r="H288" s="22">
        <v>125000</v>
      </c>
      <c r="I288" s="22">
        <v>206271</v>
      </c>
    </row>
    <row r="289" spans="1:9" x14ac:dyDescent="0.25">
      <c r="A289" s="22" t="s">
        <v>120</v>
      </c>
      <c r="B289" s="22" t="s">
        <v>511</v>
      </c>
      <c r="C289" s="22" t="s">
        <v>696</v>
      </c>
      <c r="D289" s="22" t="s">
        <v>697</v>
      </c>
      <c r="E289" s="22">
        <v>20698</v>
      </c>
      <c r="F289" s="22">
        <v>0</v>
      </c>
      <c r="G289" s="22">
        <v>0</v>
      </c>
      <c r="H289" s="22">
        <v>73300</v>
      </c>
      <c r="I289" s="22">
        <v>93998</v>
      </c>
    </row>
    <row r="290" spans="1:9" x14ac:dyDescent="0.25">
      <c r="A290" s="22" t="s">
        <v>120</v>
      </c>
      <c r="B290" s="22" t="s">
        <v>511</v>
      </c>
      <c r="C290" s="22" t="s">
        <v>698</v>
      </c>
      <c r="D290" s="22" t="s">
        <v>699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120</v>
      </c>
      <c r="B291" s="22" t="s">
        <v>511</v>
      </c>
      <c r="C291" s="22" t="s">
        <v>700</v>
      </c>
      <c r="D291" s="22" t="s">
        <v>701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120</v>
      </c>
      <c r="B292" s="22" t="s">
        <v>511</v>
      </c>
      <c r="C292" s="22" t="s">
        <v>702</v>
      </c>
      <c r="D292" s="22" t="s">
        <v>703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120</v>
      </c>
      <c r="B293" s="22" t="s">
        <v>511</v>
      </c>
      <c r="C293" s="22" t="s">
        <v>704</v>
      </c>
      <c r="D293" s="22" t="s">
        <v>705</v>
      </c>
      <c r="E293" s="22">
        <v>24188</v>
      </c>
      <c r="F293" s="22">
        <v>0</v>
      </c>
      <c r="G293" s="22">
        <v>0</v>
      </c>
      <c r="H293" s="22">
        <v>0</v>
      </c>
      <c r="I293" s="22">
        <v>24188</v>
      </c>
    </row>
    <row r="294" spans="1:9" x14ac:dyDescent="0.25">
      <c r="A294" s="22" t="s">
        <v>120</v>
      </c>
      <c r="B294" s="22" t="s">
        <v>706</v>
      </c>
      <c r="C294" s="22" t="s">
        <v>707</v>
      </c>
      <c r="D294" s="22" t="s">
        <v>708</v>
      </c>
      <c r="E294" s="22">
        <v>20227</v>
      </c>
      <c r="F294" s="22">
        <v>0</v>
      </c>
      <c r="G294" s="22">
        <v>0</v>
      </c>
      <c r="H294" s="22">
        <v>0</v>
      </c>
      <c r="I294" s="22">
        <v>20227</v>
      </c>
    </row>
    <row r="295" spans="1:9" x14ac:dyDescent="0.25">
      <c r="A295" s="22" t="s">
        <v>120</v>
      </c>
      <c r="B295" s="22" t="s">
        <v>706</v>
      </c>
      <c r="C295" s="22" t="s">
        <v>709</v>
      </c>
      <c r="D295" s="22" t="s">
        <v>710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120</v>
      </c>
      <c r="B296" s="22" t="s">
        <v>706</v>
      </c>
      <c r="C296" s="22" t="s">
        <v>711</v>
      </c>
      <c r="D296" s="22" t="s">
        <v>712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120</v>
      </c>
      <c r="B297" s="22" t="s">
        <v>706</v>
      </c>
      <c r="C297" s="22" t="s">
        <v>713</v>
      </c>
      <c r="D297" s="22" t="s">
        <v>714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120</v>
      </c>
      <c r="B298" s="22" t="s">
        <v>706</v>
      </c>
      <c r="C298" s="22" t="s">
        <v>715</v>
      </c>
      <c r="D298" s="22" t="s">
        <v>716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120</v>
      </c>
      <c r="B299" s="22" t="s">
        <v>706</v>
      </c>
      <c r="C299" s="22" t="s">
        <v>717</v>
      </c>
      <c r="D299" s="22" t="s">
        <v>718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120</v>
      </c>
      <c r="B300" s="22" t="s">
        <v>706</v>
      </c>
      <c r="C300" s="22" t="s">
        <v>719</v>
      </c>
      <c r="D300" s="22" t="s">
        <v>720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120</v>
      </c>
      <c r="B301" s="22" t="s">
        <v>706</v>
      </c>
      <c r="C301" s="22" t="s">
        <v>721</v>
      </c>
      <c r="D301" s="22" t="s">
        <v>722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120</v>
      </c>
      <c r="B302" s="22" t="s">
        <v>706</v>
      </c>
      <c r="C302" s="22" t="s">
        <v>723</v>
      </c>
      <c r="D302" s="22" t="s">
        <v>724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120</v>
      </c>
      <c r="B303" s="22" t="s">
        <v>706</v>
      </c>
      <c r="C303" s="22" t="s">
        <v>725</v>
      </c>
      <c r="D303" s="22" t="s">
        <v>726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120</v>
      </c>
      <c r="B304" s="22" t="s">
        <v>706</v>
      </c>
      <c r="C304" s="22" t="s">
        <v>727</v>
      </c>
      <c r="D304" s="22" t="s">
        <v>728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120</v>
      </c>
      <c r="B305" s="22" t="s">
        <v>706</v>
      </c>
      <c r="C305" s="22" t="s">
        <v>729</v>
      </c>
      <c r="D305" s="22" t="s">
        <v>730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120</v>
      </c>
      <c r="B306" s="22" t="s">
        <v>706</v>
      </c>
      <c r="C306" s="22" t="s">
        <v>731</v>
      </c>
      <c r="D306" s="22" t="s">
        <v>732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120</v>
      </c>
      <c r="B307" s="22" t="s">
        <v>706</v>
      </c>
      <c r="C307" s="22" t="s">
        <v>733</v>
      </c>
      <c r="D307" s="22" t="s">
        <v>734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120</v>
      </c>
      <c r="B308" s="22" t="s">
        <v>706</v>
      </c>
      <c r="C308" s="22" t="s">
        <v>735</v>
      </c>
      <c r="D308" s="22" t="s">
        <v>736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120</v>
      </c>
      <c r="B309" s="22" t="s">
        <v>706</v>
      </c>
      <c r="C309" s="22" t="s">
        <v>737</v>
      </c>
      <c r="D309" s="22" t="s">
        <v>738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120</v>
      </c>
      <c r="B310" s="22" t="s">
        <v>706</v>
      </c>
      <c r="C310" s="22" t="s">
        <v>739</v>
      </c>
      <c r="D310" s="22" t="s">
        <v>740</v>
      </c>
      <c r="E310" s="22"/>
      <c r="F310" s="22"/>
      <c r="G310" s="22"/>
      <c r="H310" s="22"/>
      <c r="I310" s="22">
        <v>0</v>
      </c>
    </row>
    <row r="311" spans="1:9" x14ac:dyDescent="0.25">
      <c r="A311" s="22" t="s">
        <v>120</v>
      </c>
      <c r="B311" s="22" t="s">
        <v>706</v>
      </c>
      <c r="C311" s="22" t="s">
        <v>741</v>
      </c>
      <c r="D311" s="22" t="s">
        <v>742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120</v>
      </c>
      <c r="B312" s="22" t="s">
        <v>706</v>
      </c>
      <c r="C312" s="22" t="s">
        <v>743</v>
      </c>
      <c r="D312" s="22" t="s">
        <v>744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120</v>
      </c>
      <c r="B313" s="22" t="s">
        <v>706</v>
      </c>
      <c r="C313" s="22" t="s">
        <v>745</v>
      </c>
      <c r="D313" s="22" t="s">
        <v>746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120</v>
      </c>
      <c r="B314" s="22" t="s">
        <v>706</v>
      </c>
      <c r="C314" s="22" t="s">
        <v>747</v>
      </c>
      <c r="D314" s="22" t="s">
        <v>748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120</v>
      </c>
      <c r="B315" s="22" t="s">
        <v>706</v>
      </c>
      <c r="C315" s="22" t="s">
        <v>749</v>
      </c>
      <c r="D315" s="22" t="s">
        <v>750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120</v>
      </c>
      <c r="B316" s="22" t="s">
        <v>706</v>
      </c>
      <c r="C316" s="22" t="s">
        <v>751</v>
      </c>
      <c r="D316" s="22" t="s">
        <v>752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120</v>
      </c>
      <c r="B317" s="22" t="s">
        <v>706</v>
      </c>
      <c r="C317" s="22" t="s">
        <v>753</v>
      </c>
      <c r="D317" s="22" t="s">
        <v>754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120</v>
      </c>
      <c r="B318" s="22" t="s">
        <v>706</v>
      </c>
      <c r="C318" s="22" t="s">
        <v>755</v>
      </c>
      <c r="D318" s="22" t="s">
        <v>756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120</v>
      </c>
      <c r="B319" s="22" t="s">
        <v>706</v>
      </c>
      <c r="C319" s="22" t="s">
        <v>757</v>
      </c>
      <c r="D319" s="22" t="s">
        <v>758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120</v>
      </c>
      <c r="B320" s="22" t="s">
        <v>706</v>
      </c>
      <c r="C320" s="22" t="s">
        <v>759</v>
      </c>
      <c r="D320" s="22" t="s">
        <v>760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120</v>
      </c>
      <c r="B321" s="22" t="s">
        <v>706</v>
      </c>
      <c r="C321" s="22" t="s">
        <v>761</v>
      </c>
      <c r="D321" s="22" t="s">
        <v>762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120</v>
      </c>
      <c r="B322" s="22" t="s">
        <v>706</v>
      </c>
      <c r="C322" s="22" t="s">
        <v>763</v>
      </c>
      <c r="D322" s="22" t="s">
        <v>764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120</v>
      </c>
      <c r="B323" s="22" t="s">
        <v>706</v>
      </c>
      <c r="C323" s="22" t="s">
        <v>765</v>
      </c>
      <c r="D323" s="22" t="s">
        <v>766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120</v>
      </c>
      <c r="B324" s="22" t="s">
        <v>706</v>
      </c>
      <c r="C324" s="22" t="s">
        <v>767</v>
      </c>
      <c r="D324" s="22" t="s">
        <v>768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120</v>
      </c>
      <c r="B325" s="22" t="s">
        <v>706</v>
      </c>
      <c r="C325" s="22" t="s">
        <v>769</v>
      </c>
      <c r="D325" s="22" t="s">
        <v>770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120</v>
      </c>
      <c r="B326" s="22" t="s">
        <v>706</v>
      </c>
      <c r="C326" s="22" t="s">
        <v>771</v>
      </c>
      <c r="D326" s="22" t="s">
        <v>772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120</v>
      </c>
      <c r="B327" s="22" t="s">
        <v>706</v>
      </c>
      <c r="C327" s="22" t="s">
        <v>773</v>
      </c>
      <c r="D327" s="22" t="s">
        <v>774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120</v>
      </c>
      <c r="B328" s="22" t="s">
        <v>706</v>
      </c>
      <c r="C328" s="22" t="s">
        <v>775</v>
      </c>
      <c r="D328" s="22" t="s">
        <v>776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120</v>
      </c>
      <c r="B329" s="22" t="s">
        <v>706</v>
      </c>
      <c r="C329" s="22" t="s">
        <v>777</v>
      </c>
      <c r="D329" s="22" t="s">
        <v>778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120</v>
      </c>
      <c r="B330" s="22" t="s">
        <v>706</v>
      </c>
      <c r="C330" s="22" t="s">
        <v>779</v>
      </c>
      <c r="D330" s="22" t="s">
        <v>780</v>
      </c>
      <c r="E330" s="22">
        <v>131141</v>
      </c>
      <c r="F330" s="22">
        <v>0</v>
      </c>
      <c r="G330" s="22">
        <v>0</v>
      </c>
      <c r="H330" s="22">
        <v>5001</v>
      </c>
      <c r="I330" s="22">
        <v>136142</v>
      </c>
    </row>
    <row r="331" spans="1:9" x14ac:dyDescent="0.25">
      <c r="A331" s="22" t="s">
        <v>120</v>
      </c>
      <c r="B331" s="22" t="s">
        <v>706</v>
      </c>
      <c r="C331" s="22" t="s">
        <v>781</v>
      </c>
      <c r="D331" s="22" t="s">
        <v>782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120</v>
      </c>
      <c r="B332" s="22" t="s">
        <v>706</v>
      </c>
      <c r="C332" s="22" t="s">
        <v>783</v>
      </c>
      <c r="D332" s="22" t="s">
        <v>784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120</v>
      </c>
      <c r="B333" s="22" t="s">
        <v>706</v>
      </c>
      <c r="C333" s="22" t="s">
        <v>785</v>
      </c>
      <c r="D333" s="22" t="s">
        <v>786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120</v>
      </c>
      <c r="B334" s="22" t="s">
        <v>706</v>
      </c>
      <c r="C334" s="22" t="s">
        <v>787</v>
      </c>
      <c r="D334" s="22" t="s">
        <v>788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120</v>
      </c>
      <c r="B335" s="22" t="s">
        <v>706</v>
      </c>
      <c r="C335" s="22" t="s">
        <v>789</v>
      </c>
      <c r="D335" s="22" t="s">
        <v>790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120</v>
      </c>
      <c r="B336" s="22" t="s">
        <v>706</v>
      </c>
      <c r="C336" s="22" t="s">
        <v>791</v>
      </c>
      <c r="D336" s="22" t="s">
        <v>792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120</v>
      </c>
      <c r="B337" s="22" t="s">
        <v>706</v>
      </c>
      <c r="C337" s="22" t="s">
        <v>793</v>
      </c>
      <c r="D337" s="22" t="s">
        <v>794</v>
      </c>
      <c r="E337" s="22">
        <v>43429</v>
      </c>
      <c r="F337" s="22">
        <v>0</v>
      </c>
      <c r="G337" s="22">
        <v>0</v>
      </c>
      <c r="H337" s="22">
        <v>0</v>
      </c>
      <c r="I337" s="22">
        <v>43429</v>
      </c>
    </row>
    <row r="338" spans="1:9" x14ac:dyDescent="0.25">
      <c r="A338" s="22" t="s">
        <v>120</v>
      </c>
      <c r="B338" s="22" t="s">
        <v>706</v>
      </c>
      <c r="C338" s="22" t="s">
        <v>795</v>
      </c>
      <c r="D338" s="22" t="s">
        <v>796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120</v>
      </c>
      <c r="B339" s="22" t="s">
        <v>706</v>
      </c>
      <c r="C339" s="22" t="s">
        <v>797</v>
      </c>
      <c r="D339" s="22" t="s">
        <v>798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120</v>
      </c>
      <c r="B340" s="22" t="s">
        <v>706</v>
      </c>
      <c r="C340" s="22" t="s">
        <v>799</v>
      </c>
      <c r="D340" s="22" t="s">
        <v>800</v>
      </c>
      <c r="E340" s="22"/>
      <c r="F340" s="22"/>
      <c r="G340" s="22"/>
      <c r="H340" s="22"/>
      <c r="I340" s="22">
        <v>0</v>
      </c>
    </row>
    <row r="341" spans="1:9" x14ac:dyDescent="0.25">
      <c r="A341" s="22" t="s">
        <v>120</v>
      </c>
      <c r="B341" s="22" t="s">
        <v>706</v>
      </c>
      <c r="C341" s="22" t="s">
        <v>801</v>
      </c>
      <c r="D341" s="22" t="s">
        <v>802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120</v>
      </c>
      <c r="B342" s="22" t="s">
        <v>706</v>
      </c>
      <c r="C342" s="22" t="s">
        <v>803</v>
      </c>
      <c r="D342" s="22" t="s">
        <v>804</v>
      </c>
      <c r="E342" s="22">
        <v>71860</v>
      </c>
      <c r="F342" s="22">
        <v>0</v>
      </c>
      <c r="G342" s="22">
        <v>0</v>
      </c>
      <c r="H342" s="22">
        <v>0</v>
      </c>
      <c r="I342" s="22">
        <v>71860</v>
      </c>
    </row>
    <row r="343" spans="1:9" x14ac:dyDescent="0.25">
      <c r="A343" s="22" t="s">
        <v>120</v>
      </c>
      <c r="B343" s="22" t="s">
        <v>706</v>
      </c>
      <c r="C343" s="22" t="s">
        <v>805</v>
      </c>
      <c r="D343" s="22" t="s">
        <v>806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120</v>
      </c>
      <c r="B344" s="22" t="s">
        <v>706</v>
      </c>
      <c r="C344" s="22" t="s">
        <v>807</v>
      </c>
      <c r="D344" s="22" t="s">
        <v>808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120</v>
      </c>
      <c r="B345" s="22" t="s">
        <v>809</v>
      </c>
      <c r="C345" s="22" t="s">
        <v>810</v>
      </c>
      <c r="D345" s="22" t="s">
        <v>811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120</v>
      </c>
      <c r="B346" s="22" t="s">
        <v>809</v>
      </c>
      <c r="C346" s="22" t="s">
        <v>812</v>
      </c>
      <c r="D346" s="22" t="s">
        <v>813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120</v>
      </c>
      <c r="B347" s="22" t="s">
        <v>809</v>
      </c>
      <c r="C347" s="22" t="s">
        <v>814</v>
      </c>
      <c r="D347" s="22" t="s">
        <v>815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120</v>
      </c>
      <c r="B348" s="22" t="s">
        <v>809</v>
      </c>
      <c r="C348" s="22" t="s">
        <v>816</v>
      </c>
      <c r="D348" s="22" t="s">
        <v>817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120</v>
      </c>
      <c r="B349" s="22" t="s">
        <v>809</v>
      </c>
      <c r="C349" s="22" t="s">
        <v>818</v>
      </c>
      <c r="D349" s="22" t="s">
        <v>819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</row>
    <row r="350" spans="1:9" x14ac:dyDescent="0.25">
      <c r="A350" s="22" t="s">
        <v>120</v>
      </c>
      <c r="B350" s="22" t="s">
        <v>809</v>
      </c>
      <c r="C350" s="22" t="s">
        <v>820</v>
      </c>
      <c r="D350" s="22" t="s">
        <v>821</v>
      </c>
      <c r="E350" s="22">
        <v>0</v>
      </c>
      <c r="F350" s="22">
        <v>0</v>
      </c>
      <c r="G350" s="22">
        <v>0</v>
      </c>
      <c r="H350" s="22">
        <v>234662</v>
      </c>
      <c r="I350" s="22">
        <v>234662</v>
      </c>
    </row>
    <row r="351" spans="1:9" x14ac:dyDescent="0.25">
      <c r="A351" s="22" t="s">
        <v>120</v>
      </c>
      <c r="B351" s="22" t="s">
        <v>822</v>
      </c>
      <c r="C351" s="22" t="s">
        <v>823</v>
      </c>
      <c r="D351" s="22" t="s">
        <v>824</v>
      </c>
      <c r="E351" s="22">
        <v>0</v>
      </c>
      <c r="F351" s="22">
        <v>0</v>
      </c>
      <c r="G351" s="22">
        <v>0</v>
      </c>
      <c r="H351" s="22">
        <v>1324143</v>
      </c>
      <c r="I351" s="22">
        <v>1324143</v>
      </c>
    </row>
    <row r="352" spans="1:9" x14ac:dyDescent="0.25">
      <c r="A352" s="22"/>
      <c r="B352" s="22"/>
      <c r="C352" s="22"/>
      <c r="D352" s="22" t="s">
        <v>825</v>
      </c>
      <c r="E352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A80D2-E17C-492F-8BBD-C8F476D6D6A6}">
  <dimension ref="A1:I35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1269</v>
      </c>
      <c r="D1" s="20" t="s">
        <v>1280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1271</v>
      </c>
      <c r="F2" s="21" t="s">
        <v>1272</v>
      </c>
      <c r="G2" s="21" t="s">
        <v>1273</v>
      </c>
      <c r="H2" s="21" t="s">
        <v>65</v>
      </c>
      <c r="I2" s="21" t="s">
        <v>1261</v>
      </c>
    </row>
    <row r="3" spans="1:9" x14ac:dyDescent="0.25">
      <c r="A3" s="21"/>
      <c r="B3" s="21"/>
      <c r="C3" s="21"/>
      <c r="D3" s="21" t="s">
        <v>87</v>
      </c>
      <c r="E3" s="21" t="s">
        <v>1274</v>
      </c>
      <c r="F3" s="21" t="s">
        <v>1275</v>
      </c>
      <c r="G3" s="21" t="s">
        <v>1276</v>
      </c>
      <c r="H3" s="21" t="s">
        <v>1277</v>
      </c>
      <c r="I3" s="21" t="s">
        <v>1278</v>
      </c>
    </row>
    <row r="4" spans="1:9" x14ac:dyDescent="0.25">
      <c r="A4" s="22" t="s">
        <v>120</v>
      </c>
      <c r="B4" s="22" t="s">
        <v>121</v>
      </c>
      <c r="C4" s="22" t="s">
        <v>122</v>
      </c>
      <c r="D4" s="22" t="s">
        <v>123</v>
      </c>
      <c r="E4" s="22">
        <v>33973004</v>
      </c>
      <c r="F4" s="22">
        <v>0</v>
      </c>
      <c r="G4" s="22">
        <v>0</v>
      </c>
      <c r="H4" s="22">
        <v>197849</v>
      </c>
      <c r="I4" s="22">
        <v>34170853</v>
      </c>
    </row>
    <row r="5" spans="1:9" x14ac:dyDescent="0.25">
      <c r="A5" s="22" t="s">
        <v>120</v>
      </c>
      <c r="B5" s="22" t="s">
        <v>121</v>
      </c>
      <c r="C5" s="22" t="s">
        <v>124</v>
      </c>
      <c r="D5" s="22" t="s">
        <v>125</v>
      </c>
      <c r="E5" s="22">
        <v>6360906</v>
      </c>
      <c r="F5" s="22">
        <v>0</v>
      </c>
      <c r="G5" s="22">
        <v>0</v>
      </c>
      <c r="H5" s="22">
        <v>1423367</v>
      </c>
      <c r="I5" s="22">
        <v>7784273</v>
      </c>
    </row>
    <row r="6" spans="1:9" x14ac:dyDescent="0.25">
      <c r="A6" s="22" t="s">
        <v>120</v>
      </c>
      <c r="B6" s="22" t="s">
        <v>121</v>
      </c>
      <c r="C6" s="22" t="s">
        <v>126</v>
      </c>
      <c r="D6" s="22" t="s">
        <v>127</v>
      </c>
      <c r="E6" s="22">
        <v>2385457000</v>
      </c>
      <c r="F6" s="22">
        <v>28108000</v>
      </c>
      <c r="G6" s="22">
        <v>34882000</v>
      </c>
      <c r="H6" s="22">
        <v>13403000</v>
      </c>
      <c r="I6" s="22">
        <v>2461850000</v>
      </c>
    </row>
    <row r="7" spans="1:9" x14ac:dyDescent="0.25">
      <c r="A7" s="22" t="s">
        <v>120</v>
      </c>
      <c r="B7" s="22" t="s">
        <v>121</v>
      </c>
      <c r="C7" s="22" t="s">
        <v>128</v>
      </c>
      <c r="D7" s="22" t="s">
        <v>129</v>
      </c>
      <c r="E7" s="22">
        <v>27250117</v>
      </c>
      <c r="F7" s="22">
        <v>0</v>
      </c>
      <c r="G7" s="22">
        <v>0</v>
      </c>
      <c r="H7" s="22">
        <v>0</v>
      </c>
      <c r="I7" s="22">
        <v>27250117</v>
      </c>
    </row>
    <row r="8" spans="1:9" x14ac:dyDescent="0.25">
      <c r="A8" s="22" t="s">
        <v>120</v>
      </c>
      <c r="B8" s="22" t="s">
        <v>121</v>
      </c>
      <c r="C8" s="22" t="s">
        <v>130</v>
      </c>
      <c r="D8" s="22" t="s">
        <v>131</v>
      </c>
      <c r="E8" s="22">
        <v>18889699</v>
      </c>
      <c r="F8" s="22">
        <v>0</v>
      </c>
      <c r="G8" s="22">
        <v>0</v>
      </c>
      <c r="H8" s="22">
        <v>0</v>
      </c>
      <c r="I8" s="22">
        <v>18889699</v>
      </c>
    </row>
    <row r="9" spans="1:9" x14ac:dyDescent="0.25">
      <c r="A9" s="22" t="s">
        <v>120</v>
      </c>
      <c r="B9" s="22" t="s">
        <v>121</v>
      </c>
      <c r="C9" s="22" t="s">
        <v>132</v>
      </c>
      <c r="D9" s="22" t="s">
        <v>133</v>
      </c>
      <c r="E9" s="22">
        <v>1480981000</v>
      </c>
      <c r="F9" s="22">
        <v>10235000</v>
      </c>
      <c r="G9" s="22">
        <v>0</v>
      </c>
      <c r="H9" s="22">
        <v>1350000</v>
      </c>
      <c r="I9" s="22">
        <v>1492566000</v>
      </c>
    </row>
    <row r="10" spans="1:9" x14ac:dyDescent="0.25">
      <c r="A10" s="22" t="s">
        <v>120</v>
      </c>
      <c r="B10" s="22" t="s">
        <v>121</v>
      </c>
      <c r="C10" s="22" t="s">
        <v>134</v>
      </c>
      <c r="D10" s="22" t="s">
        <v>135</v>
      </c>
      <c r="E10" s="22">
        <v>12906449</v>
      </c>
      <c r="F10" s="22">
        <v>0</v>
      </c>
      <c r="G10" s="22">
        <v>0</v>
      </c>
      <c r="H10" s="22">
        <v>0</v>
      </c>
      <c r="I10" s="22">
        <v>12906449</v>
      </c>
    </row>
    <row r="11" spans="1:9" x14ac:dyDescent="0.25">
      <c r="A11" s="22" t="s">
        <v>120</v>
      </c>
      <c r="B11" s="22" t="s">
        <v>121</v>
      </c>
      <c r="C11" s="22" t="s">
        <v>136</v>
      </c>
      <c r="D11" s="22" t="s">
        <v>137</v>
      </c>
      <c r="E11" s="22">
        <v>103703437</v>
      </c>
      <c r="F11" s="22">
        <v>252874</v>
      </c>
      <c r="G11" s="22">
        <v>0</v>
      </c>
      <c r="H11" s="22">
        <v>579370</v>
      </c>
      <c r="I11" s="22">
        <v>104535681</v>
      </c>
    </row>
    <row r="12" spans="1:9" x14ac:dyDescent="0.25">
      <c r="A12" s="22" t="s">
        <v>120</v>
      </c>
      <c r="B12" s="22" t="s">
        <v>121</v>
      </c>
      <c r="C12" s="22" t="s">
        <v>138</v>
      </c>
      <c r="D12" s="22" t="s">
        <v>139</v>
      </c>
      <c r="E12" s="22">
        <v>43733980</v>
      </c>
      <c r="F12" s="22">
        <v>0</v>
      </c>
      <c r="G12" s="22">
        <v>0</v>
      </c>
      <c r="H12" s="22">
        <v>0</v>
      </c>
      <c r="I12" s="22">
        <v>43733980</v>
      </c>
    </row>
    <row r="13" spans="1:9" x14ac:dyDescent="0.25">
      <c r="A13" s="22" t="s">
        <v>120</v>
      </c>
      <c r="B13" s="22" t="s">
        <v>121</v>
      </c>
      <c r="C13" s="22" t="s">
        <v>140</v>
      </c>
      <c r="D13" s="22" t="s">
        <v>141</v>
      </c>
      <c r="E13" s="22">
        <v>46137000</v>
      </c>
      <c r="F13" s="22">
        <v>0</v>
      </c>
      <c r="G13" s="22">
        <v>0</v>
      </c>
      <c r="H13" s="22">
        <v>0</v>
      </c>
      <c r="I13" s="22">
        <v>46137000</v>
      </c>
    </row>
    <row r="14" spans="1:9" x14ac:dyDescent="0.25">
      <c r="A14" s="22" t="s">
        <v>120</v>
      </c>
      <c r="B14" s="22" t="s">
        <v>121</v>
      </c>
      <c r="C14" s="22" t="s">
        <v>142</v>
      </c>
      <c r="D14" s="22" t="s">
        <v>143</v>
      </c>
      <c r="E14" s="22">
        <v>215920000</v>
      </c>
      <c r="F14" s="22">
        <v>0</v>
      </c>
      <c r="G14" s="22">
        <v>0</v>
      </c>
      <c r="H14" s="22">
        <v>269000</v>
      </c>
      <c r="I14" s="22">
        <v>216189000</v>
      </c>
    </row>
    <row r="15" spans="1:9" x14ac:dyDescent="0.25">
      <c r="A15" s="22" t="s">
        <v>120</v>
      </c>
      <c r="B15" s="22" t="s">
        <v>121</v>
      </c>
      <c r="C15" s="22" t="s">
        <v>144</v>
      </c>
      <c r="D15" s="22" t="s">
        <v>145</v>
      </c>
      <c r="E15" s="22">
        <v>180327975</v>
      </c>
      <c r="F15" s="22">
        <v>207980</v>
      </c>
      <c r="G15" s="22">
        <v>0</v>
      </c>
      <c r="H15" s="22">
        <v>0</v>
      </c>
      <c r="I15" s="22">
        <v>180535955</v>
      </c>
    </row>
    <row r="16" spans="1:9" x14ac:dyDescent="0.25">
      <c r="A16" s="22" t="s">
        <v>120</v>
      </c>
      <c r="B16" s="22" t="s">
        <v>121</v>
      </c>
      <c r="C16" s="22" t="s">
        <v>146</v>
      </c>
      <c r="D16" s="22" t="s">
        <v>147</v>
      </c>
      <c r="E16" s="22">
        <v>11240277</v>
      </c>
      <c r="F16" s="22">
        <v>0</v>
      </c>
      <c r="G16" s="22">
        <v>0</v>
      </c>
      <c r="H16" s="22">
        <v>0</v>
      </c>
      <c r="I16" s="22">
        <v>11240277</v>
      </c>
    </row>
    <row r="17" spans="1:9" x14ac:dyDescent="0.25">
      <c r="A17" s="22" t="s">
        <v>120</v>
      </c>
      <c r="B17" s="22" t="s">
        <v>121</v>
      </c>
      <c r="C17" s="22" t="s">
        <v>148</v>
      </c>
      <c r="D17" s="22" t="s">
        <v>149</v>
      </c>
      <c r="E17" s="22">
        <v>70861790</v>
      </c>
      <c r="F17" s="22">
        <v>0</v>
      </c>
      <c r="G17" s="22">
        <v>0</v>
      </c>
      <c r="H17" s="22">
        <v>102257</v>
      </c>
      <c r="I17" s="22">
        <v>70964047</v>
      </c>
    </row>
    <row r="18" spans="1:9" x14ac:dyDescent="0.25">
      <c r="A18" s="22" t="s">
        <v>120</v>
      </c>
      <c r="B18" s="22" t="s">
        <v>121</v>
      </c>
      <c r="C18" s="22" t="s">
        <v>150</v>
      </c>
      <c r="D18" s="22" t="s">
        <v>151</v>
      </c>
      <c r="E18" s="22">
        <v>10348123</v>
      </c>
      <c r="F18" s="22">
        <v>0</v>
      </c>
      <c r="G18" s="22">
        <v>0</v>
      </c>
      <c r="H18" s="22">
        <v>7669325</v>
      </c>
      <c r="I18" s="22">
        <v>18017448</v>
      </c>
    </row>
    <row r="19" spans="1:9" x14ac:dyDescent="0.25">
      <c r="A19" s="22" t="s">
        <v>120</v>
      </c>
      <c r="B19" s="22" t="s">
        <v>152</v>
      </c>
      <c r="C19" s="22" t="s">
        <v>153</v>
      </c>
      <c r="D19" s="22" t="s">
        <v>154</v>
      </c>
      <c r="E19" s="22">
        <v>0</v>
      </c>
      <c r="F19" s="22">
        <v>0</v>
      </c>
      <c r="G19" s="22">
        <v>0</v>
      </c>
      <c r="H19" s="22">
        <v>1751989</v>
      </c>
      <c r="I19" s="22">
        <v>1751989</v>
      </c>
    </row>
    <row r="20" spans="1:9" x14ac:dyDescent="0.25">
      <c r="A20" s="22" t="s">
        <v>120</v>
      </c>
      <c r="B20" s="22" t="s">
        <v>152</v>
      </c>
      <c r="C20" s="22" t="s">
        <v>155</v>
      </c>
      <c r="D20" s="22" t="s">
        <v>156</v>
      </c>
      <c r="E20" s="22">
        <v>7002485</v>
      </c>
      <c r="F20" s="22">
        <v>0</v>
      </c>
      <c r="G20" s="22">
        <v>0</v>
      </c>
      <c r="H20" s="22">
        <v>0</v>
      </c>
      <c r="I20" s="22">
        <v>7002485</v>
      </c>
    </row>
    <row r="21" spans="1:9" x14ac:dyDescent="0.25">
      <c r="A21" s="22" t="s">
        <v>120</v>
      </c>
      <c r="B21" s="22" t="s">
        <v>152</v>
      </c>
      <c r="C21" s="22" t="s">
        <v>157</v>
      </c>
      <c r="D21" s="22" t="s">
        <v>158</v>
      </c>
      <c r="E21" s="22">
        <v>11713171</v>
      </c>
      <c r="F21" s="22">
        <v>0</v>
      </c>
      <c r="G21" s="22">
        <v>0</v>
      </c>
      <c r="H21" s="22">
        <v>0</v>
      </c>
      <c r="I21" s="22">
        <v>11713171</v>
      </c>
    </row>
    <row r="22" spans="1:9" x14ac:dyDescent="0.25">
      <c r="A22" s="22" t="s">
        <v>120</v>
      </c>
      <c r="B22" s="22" t="s">
        <v>152</v>
      </c>
      <c r="C22" s="22" t="s">
        <v>159</v>
      </c>
      <c r="D22" s="22" t="s">
        <v>160</v>
      </c>
      <c r="E22" s="22">
        <v>121081305</v>
      </c>
      <c r="F22" s="22">
        <v>0</v>
      </c>
      <c r="G22" s="22">
        <v>0</v>
      </c>
      <c r="H22" s="22">
        <v>5711202</v>
      </c>
      <c r="I22" s="22">
        <v>126792507</v>
      </c>
    </row>
    <row r="23" spans="1:9" x14ac:dyDescent="0.25">
      <c r="A23" s="22" t="s">
        <v>120</v>
      </c>
      <c r="B23" s="22" t="s">
        <v>152</v>
      </c>
      <c r="C23" s="22" t="s">
        <v>161</v>
      </c>
      <c r="D23" s="22" t="s">
        <v>162</v>
      </c>
      <c r="E23" s="22">
        <v>236483490</v>
      </c>
      <c r="F23" s="22">
        <v>0</v>
      </c>
      <c r="G23" s="22">
        <v>0</v>
      </c>
      <c r="H23" s="22">
        <v>745262</v>
      </c>
      <c r="I23" s="22">
        <v>237228752</v>
      </c>
    </row>
    <row r="24" spans="1:9" x14ac:dyDescent="0.25">
      <c r="A24" s="22" t="s">
        <v>120</v>
      </c>
      <c r="B24" s="22" t="s">
        <v>163</v>
      </c>
      <c r="C24" s="22" t="s">
        <v>164</v>
      </c>
      <c r="D24" s="22" t="s">
        <v>165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120</v>
      </c>
      <c r="B25" s="22" t="s">
        <v>163</v>
      </c>
      <c r="C25" s="22" t="s">
        <v>166</v>
      </c>
      <c r="D25" s="22" t="s">
        <v>167</v>
      </c>
      <c r="E25" s="22">
        <v>3779</v>
      </c>
      <c r="F25" s="22">
        <v>0</v>
      </c>
      <c r="G25" s="22">
        <v>0</v>
      </c>
      <c r="H25" s="22">
        <v>0</v>
      </c>
      <c r="I25" s="22">
        <v>3779</v>
      </c>
    </row>
    <row r="26" spans="1:9" x14ac:dyDescent="0.25">
      <c r="A26" s="22" t="s">
        <v>120</v>
      </c>
      <c r="B26" s="22" t="s">
        <v>163</v>
      </c>
      <c r="C26" s="22" t="s">
        <v>168</v>
      </c>
      <c r="D26" s="22" t="s">
        <v>169</v>
      </c>
      <c r="E26" s="22">
        <v>181453</v>
      </c>
      <c r="F26" s="22">
        <v>0</v>
      </c>
      <c r="G26" s="22">
        <v>0</v>
      </c>
      <c r="H26" s="22">
        <v>0</v>
      </c>
      <c r="I26" s="22">
        <v>181453</v>
      </c>
    </row>
    <row r="27" spans="1:9" x14ac:dyDescent="0.25">
      <c r="A27" s="22" t="s">
        <v>120</v>
      </c>
      <c r="B27" s="22" t="s">
        <v>163</v>
      </c>
      <c r="C27" s="22" t="s">
        <v>170</v>
      </c>
      <c r="D27" s="22" t="s">
        <v>171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120</v>
      </c>
      <c r="B28" s="22" t="s">
        <v>163</v>
      </c>
      <c r="C28" s="22" t="s">
        <v>172</v>
      </c>
      <c r="D28" s="22" t="s">
        <v>173</v>
      </c>
      <c r="E28" s="22">
        <v>14934734</v>
      </c>
      <c r="F28" s="22">
        <v>0</v>
      </c>
      <c r="G28" s="22">
        <v>0</v>
      </c>
      <c r="H28" s="22">
        <v>0</v>
      </c>
      <c r="I28" s="22">
        <v>14934734</v>
      </c>
    </row>
    <row r="29" spans="1:9" x14ac:dyDescent="0.25">
      <c r="A29" s="22" t="s">
        <v>120</v>
      </c>
      <c r="B29" s="22" t="s">
        <v>163</v>
      </c>
      <c r="C29" s="22" t="s">
        <v>174</v>
      </c>
      <c r="D29" s="22" t="s">
        <v>175</v>
      </c>
      <c r="E29" s="22">
        <v>10700</v>
      </c>
      <c r="F29" s="22">
        <v>0</v>
      </c>
      <c r="G29" s="22">
        <v>0</v>
      </c>
      <c r="H29" s="22">
        <v>0</v>
      </c>
      <c r="I29" s="22">
        <v>10700</v>
      </c>
    </row>
    <row r="30" spans="1:9" x14ac:dyDescent="0.25">
      <c r="A30" s="22" t="s">
        <v>120</v>
      </c>
      <c r="B30" s="22" t="s">
        <v>163</v>
      </c>
      <c r="C30" s="22" t="s">
        <v>176</v>
      </c>
      <c r="D30" s="22" t="s">
        <v>177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120</v>
      </c>
      <c r="B31" s="22" t="s">
        <v>163</v>
      </c>
      <c r="C31" s="22" t="s">
        <v>178</v>
      </c>
      <c r="D31" s="22" t="s">
        <v>179</v>
      </c>
      <c r="E31" s="22">
        <v>1497987</v>
      </c>
      <c r="F31" s="22">
        <v>0</v>
      </c>
      <c r="G31" s="22">
        <v>0</v>
      </c>
      <c r="H31" s="22">
        <v>400000</v>
      </c>
      <c r="I31" s="22">
        <v>1897987</v>
      </c>
    </row>
    <row r="32" spans="1:9" x14ac:dyDescent="0.25">
      <c r="A32" s="22" t="s">
        <v>120</v>
      </c>
      <c r="B32" s="22" t="s">
        <v>163</v>
      </c>
      <c r="C32" s="22" t="s">
        <v>180</v>
      </c>
      <c r="D32" s="22" t="s">
        <v>181</v>
      </c>
      <c r="E32" s="22">
        <v>2613666</v>
      </c>
      <c r="F32" s="22">
        <v>0</v>
      </c>
      <c r="G32" s="22">
        <v>0</v>
      </c>
      <c r="H32" s="22">
        <v>0</v>
      </c>
      <c r="I32" s="22">
        <v>2613666</v>
      </c>
    </row>
    <row r="33" spans="1:9" x14ac:dyDescent="0.25">
      <c r="A33" s="22" t="s">
        <v>120</v>
      </c>
      <c r="B33" s="22" t="s">
        <v>163</v>
      </c>
      <c r="C33" s="22" t="s">
        <v>182</v>
      </c>
      <c r="D33" s="22" t="s">
        <v>183</v>
      </c>
      <c r="E33" s="22">
        <v>1499893</v>
      </c>
      <c r="F33" s="22">
        <v>0</v>
      </c>
      <c r="G33" s="22">
        <v>0</v>
      </c>
      <c r="H33" s="22">
        <v>932142</v>
      </c>
      <c r="I33" s="22">
        <v>2432035</v>
      </c>
    </row>
    <row r="34" spans="1:9" x14ac:dyDescent="0.25">
      <c r="A34" s="22" t="s">
        <v>120</v>
      </c>
      <c r="B34" s="22" t="s">
        <v>163</v>
      </c>
      <c r="C34" s="22" t="s">
        <v>184</v>
      </c>
      <c r="D34" s="22" t="s">
        <v>185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120</v>
      </c>
      <c r="B35" s="22" t="s">
        <v>163</v>
      </c>
      <c r="C35" s="22" t="s">
        <v>186</v>
      </c>
      <c r="D35" s="22" t="s">
        <v>187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120</v>
      </c>
      <c r="B36" s="22" t="s">
        <v>163</v>
      </c>
      <c r="C36" s="22" t="s">
        <v>188</v>
      </c>
      <c r="D36" s="22" t="s">
        <v>189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120</v>
      </c>
      <c r="B37" s="22" t="s">
        <v>163</v>
      </c>
      <c r="C37" s="22" t="s">
        <v>190</v>
      </c>
      <c r="D37" s="22" t="s">
        <v>191</v>
      </c>
      <c r="E37" s="22">
        <v>477917</v>
      </c>
      <c r="F37" s="22">
        <v>0</v>
      </c>
      <c r="G37" s="22">
        <v>0</v>
      </c>
      <c r="H37" s="22">
        <v>0</v>
      </c>
      <c r="I37" s="22">
        <v>477917</v>
      </c>
    </row>
    <row r="38" spans="1:9" x14ac:dyDescent="0.25">
      <c r="A38" s="22" t="s">
        <v>120</v>
      </c>
      <c r="B38" s="22" t="s">
        <v>163</v>
      </c>
      <c r="C38" s="22" t="s">
        <v>192</v>
      </c>
      <c r="D38" s="22" t="s">
        <v>193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120</v>
      </c>
      <c r="B39" s="22" t="s">
        <v>163</v>
      </c>
      <c r="C39" s="22" t="s">
        <v>194</v>
      </c>
      <c r="D39" s="22" t="s">
        <v>195</v>
      </c>
      <c r="E39" s="22">
        <v>0</v>
      </c>
      <c r="F39" s="22">
        <v>0</v>
      </c>
      <c r="G39" s="22">
        <v>0</v>
      </c>
      <c r="H39" s="22">
        <v>61786</v>
      </c>
      <c r="I39" s="22">
        <v>61786</v>
      </c>
    </row>
    <row r="40" spans="1:9" x14ac:dyDescent="0.25">
      <c r="A40" s="22" t="s">
        <v>120</v>
      </c>
      <c r="B40" s="22" t="s">
        <v>163</v>
      </c>
      <c r="C40" s="22" t="s">
        <v>196</v>
      </c>
      <c r="D40" s="22" t="s">
        <v>197</v>
      </c>
      <c r="E40" s="22">
        <v>4750256</v>
      </c>
      <c r="F40" s="22">
        <v>0</v>
      </c>
      <c r="G40" s="22">
        <v>0</v>
      </c>
      <c r="H40" s="22">
        <v>0</v>
      </c>
      <c r="I40" s="22">
        <v>4750256</v>
      </c>
    </row>
    <row r="41" spans="1:9" x14ac:dyDescent="0.25">
      <c r="A41" s="22" t="s">
        <v>120</v>
      </c>
      <c r="B41" s="22" t="s">
        <v>163</v>
      </c>
      <c r="C41" s="22" t="s">
        <v>198</v>
      </c>
      <c r="D41" s="22" t="s">
        <v>199</v>
      </c>
      <c r="E41" s="22">
        <v>1127707</v>
      </c>
      <c r="F41" s="22">
        <v>0</v>
      </c>
      <c r="G41" s="22">
        <v>0</v>
      </c>
      <c r="H41" s="22">
        <v>0</v>
      </c>
      <c r="I41" s="22">
        <v>1127707</v>
      </c>
    </row>
    <row r="42" spans="1:9" x14ac:dyDescent="0.25">
      <c r="A42" s="22" t="s">
        <v>120</v>
      </c>
      <c r="B42" s="22" t="s">
        <v>163</v>
      </c>
      <c r="C42" s="22" t="s">
        <v>200</v>
      </c>
      <c r="D42" s="22" t="s">
        <v>201</v>
      </c>
      <c r="E42" s="22">
        <v>34900403</v>
      </c>
      <c r="F42" s="22">
        <v>0</v>
      </c>
      <c r="G42" s="22">
        <v>0</v>
      </c>
      <c r="H42" s="22">
        <v>0</v>
      </c>
      <c r="I42" s="22">
        <v>34900403</v>
      </c>
    </row>
    <row r="43" spans="1:9" x14ac:dyDescent="0.25">
      <c r="A43" s="22" t="s">
        <v>120</v>
      </c>
      <c r="B43" s="22" t="s">
        <v>163</v>
      </c>
      <c r="C43" s="22" t="s">
        <v>202</v>
      </c>
      <c r="D43" s="22" t="s">
        <v>203</v>
      </c>
      <c r="E43" s="22">
        <v>1356987</v>
      </c>
      <c r="F43" s="22">
        <v>0</v>
      </c>
      <c r="G43" s="22">
        <v>0</v>
      </c>
      <c r="H43" s="22">
        <v>0</v>
      </c>
      <c r="I43" s="22">
        <v>1356987</v>
      </c>
    </row>
    <row r="44" spans="1:9" x14ac:dyDescent="0.25">
      <c r="A44" s="22" t="s">
        <v>120</v>
      </c>
      <c r="B44" s="22" t="s">
        <v>163</v>
      </c>
      <c r="C44" s="22" t="s">
        <v>204</v>
      </c>
      <c r="D44" s="22" t="s">
        <v>205</v>
      </c>
      <c r="E44" s="22">
        <v>9638299</v>
      </c>
      <c r="F44" s="22">
        <v>0</v>
      </c>
      <c r="G44" s="22">
        <v>0</v>
      </c>
      <c r="H44" s="22">
        <v>0</v>
      </c>
      <c r="I44" s="22">
        <v>9638299</v>
      </c>
    </row>
    <row r="45" spans="1:9" x14ac:dyDescent="0.25">
      <c r="A45" s="22" t="s">
        <v>120</v>
      </c>
      <c r="B45" s="22" t="s">
        <v>163</v>
      </c>
      <c r="C45" s="22" t="s">
        <v>206</v>
      </c>
      <c r="D45" s="22" t="s">
        <v>207</v>
      </c>
      <c r="E45" s="22">
        <v>41807228</v>
      </c>
      <c r="F45" s="22">
        <v>0</v>
      </c>
      <c r="G45" s="22">
        <v>0</v>
      </c>
      <c r="H45" s="22">
        <v>0</v>
      </c>
      <c r="I45" s="22">
        <v>41807228</v>
      </c>
    </row>
    <row r="46" spans="1:9" x14ac:dyDescent="0.25">
      <c r="A46" s="22" t="s">
        <v>120</v>
      </c>
      <c r="B46" s="22" t="s">
        <v>163</v>
      </c>
      <c r="C46" s="22" t="s">
        <v>208</v>
      </c>
      <c r="D46" s="22" t="s">
        <v>209</v>
      </c>
      <c r="E46" s="22">
        <v>5727761</v>
      </c>
      <c r="F46" s="22">
        <v>0</v>
      </c>
      <c r="G46" s="22">
        <v>0</v>
      </c>
      <c r="H46" s="22">
        <v>583334</v>
      </c>
      <c r="I46" s="22">
        <v>6311095</v>
      </c>
    </row>
    <row r="47" spans="1:9" x14ac:dyDescent="0.25">
      <c r="A47" s="22" t="s">
        <v>120</v>
      </c>
      <c r="B47" s="22" t="s">
        <v>163</v>
      </c>
      <c r="C47" s="22" t="s">
        <v>210</v>
      </c>
      <c r="D47" s="22" t="s">
        <v>211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120</v>
      </c>
      <c r="B48" s="22" t="s">
        <v>163</v>
      </c>
      <c r="C48" s="22" t="s">
        <v>212</v>
      </c>
      <c r="D48" s="22" t="s">
        <v>213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120</v>
      </c>
      <c r="B49" s="22" t="s">
        <v>163</v>
      </c>
      <c r="C49" s="22" t="s">
        <v>214</v>
      </c>
      <c r="D49" s="22" t="s">
        <v>215</v>
      </c>
      <c r="E49" s="22">
        <v>21112337</v>
      </c>
      <c r="F49" s="22">
        <v>0</v>
      </c>
      <c r="G49" s="22">
        <v>0</v>
      </c>
      <c r="H49" s="22">
        <v>0</v>
      </c>
      <c r="I49" s="22">
        <v>21112337</v>
      </c>
    </row>
    <row r="50" spans="1:9" x14ac:dyDescent="0.25">
      <c r="A50" s="22" t="s">
        <v>120</v>
      </c>
      <c r="B50" s="22" t="s">
        <v>163</v>
      </c>
      <c r="C50" s="22" t="s">
        <v>216</v>
      </c>
      <c r="D50" s="22" t="s">
        <v>217</v>
      </c>
      <c r="E50" s="22">
        <v>3806704</v>
      </c>
      <c r="F50" s="22">
        <v>0</v>
      </c>
      <c r="G50" s="22">
        <v>0</v>
      </c>
      <c r="H50" s="22">
        <v>0</v>
      </c>
      <c r="I50" s="22">
        <v>3806704</v>
      </c>
    </row>
    <row r="51" spans="1:9" x14ac:dyDescent="0.25">
      <c r="A51" s="22" t="s">
        <v>120</v>
      </c>
      <c r="B51" s="22" t="s">
        <v>163</v>
      </c>
      <c r="C51" s="22" t="s">
        <v>218</v>
      </c>
      <c r="D51" s="22" t="s">
        <v>219</v>
      </c>
      <c r="E51" s="22">
        <v>5610721</v>
      </c>
      <c r="F51" s="22">
        <v>0</v>
      </c>
      <c r="G51" s="22">
        <v>0</v>
      </c>
      <c r="H51" s="22">
        <v>0</v>
      </c>
      <c r="I51" s="22">
        <v>5610721</v>
      </c>
    </row>
    <row r="52" spans="1:9" x14ac:dyDescent="0.25">
      <c r="A52" s="22" t="s">
        <v>120</v>
      </c>
      <c r="B52" s="22" t="s">
        <v>163</v>
      </c>
      <c r="C52" s="22" t="s">
        <v>220</v>
      </c>
      <c r="D52" s="22" t="s">
        <v>221</v>
      </c>
      <c r="E52" s="22">
        <v>497950</v>
      </c>
      <c r="F52" s="22">
        <v>0</v>
      </c>
      <c r="G52" s="22">
        <v>0</v>
      </c>
      <c r="H52" s="22">
        <v>0</v>
      </c>
      <c r="I52" s="22">
        <v>497950</v>
      </c>
    </row>
    <row r="53" spans="1:9" x14ac:dyDescent="0.25">
      <c r="A53" s="22" t="s">
        <v>120</v>
      </c>
      <c r="B53" s="22" t="s">
        <v>163</v>
      </c>
      <c r="C53" s="22" t="s">
        <v>222</v>
      </c>
      <c r="D53" s="22" t="s">
        <v>223</v>
      </c>
      <c r="E53" s="22">
        <v>2700156</v>
      </c>
      <c r="F53" s="22">
        <v>0</v>
      </c>
      <c r="G53" s="22">
        <v>0</v>
      </c>
      <c r="H53" s="22">
        <v>0</v>
      </c>
      <c r="I53" s="22">
        <v>2700156</v>
      </c>
    </row>
    <row r="54" spans="1:9" x14ac:dyDescent="0.25">
      <c r="A54" s="22" t="s">
        <v>120</v>
      </c>
      <c r="B54" s="22" t="s">
        <v>163</v>
      </c>
      <c r="C54" s="22" t="s">
        <v>224</v>
      </c>
      <c r="D54" s="22" t="s">
        <v>225</v>
      </c>
      <c r="E54" s="22">
        <v>6737971</v>
      </c>
      <c r="F54" s="22">
        <v>0</v>
      </c>
      <c r="G54" s="22">
        <v>0</v>
      </c>
      <c r="H54" s="22">
        <v>0</v>
      </c>
      <c r="I54" s="22">
        <v>6737971</v>
      </c>
    </row>
    <row r="55" spans="1:9" x14ac:dyDescent="0.25">
      <c r="A55" s="22" t="s">
        <v>120</v>
      </c>
      <c r="B55" s="22" t="s">
        <v>163</v>
      </c>
      <c r="C55" s="22" t="s">
        <v>226</v>
      </c>
      <c r="D55" s="22" t="s">
        <v>227</v>
      </c>
      <c r="E55" s="22">
        <v>39532</v>
      </c>
      <c r="F55" s="22">
        <v>0</v>
      </c>
      <c r="G55" s="22">
        <v>0</v>
      </c>
      <c r="H55" s="22">
        <v>104008</v>
      </c>
      <c r="I55" s="22">
        <v>143540</v>
      </c>
    </row>
    <row r="56" spans="1:9" x14ac:dyDescent="0.25">
      <c r="A56" s="22" t="s">
        <v>120</v>
      </c>
      <c r="B56" s="22" t="s">
        <v>163</v>
      </c>
      <c r="C56" s="22" t="s">
        <v>228</v>
      </c>
      <c r="D56" s="22" t="s">
        <v>229</v>
      </c>
      <c r="E56" s="22">
        <v>2634106</v>
      </c>
      <c r="F56" s="22">
        <v>0</v>
      </c>
      <c r="G56" s="22">
        <v>0</v>
      </c>
      <c r="H56" s="22">
        <v>0</v>
      </c>
      <c r="I56" s="22">
        <v>2634106</v>
      </c>
    </row>
    <row r="57" spans="1:9" x14ac:dyDescent="0.25">
      <c r="A57" s="22" t="s">
        <v>120</v>
      </c>
      <c r="B57" s="22" t="s">
        <v>163</v>
      </c>
      <c r="C57" s="22" t="s">
        <v>230</v>
      </c>
      <c r="D57" s="22" t="s">
        <v>231</v>
      </c>
      <c r="E57" s="22">
        <v>196488</v>
      </c>
      <c r="F57" s="22">
        <v>0</v>
      </c>
      <c r="G57" s="22">
        <v>0</v>
      </c>
      <c r="H57" s="22">
        <v>0</v>
      </c>
      <c r="I57" s="22">
        <v>196488</v>
      </c>
    </row>
    <row r="58" spans="1:9" x14ac:dyDescent="0.25">
      <c r="A58" s="22" t="s">
        <v>120</v>
      </c>
      <c r="B58" s="22" t="s">
        <v>163</v>
      </c>
      <c r="C58" s="22" t="s">
        <v>232</v>
      </c>
      <c r="D58" s="22" t="s">
        <v>233</v>
      </c>
      <c r="E58" s="22">
        <v>0</v>
      </c>
      <c r="F58" s="22">
        <v>0</v>
      </c>
      <c r="G58" s="22">
        <v>0</v>
      </c>
      <c r="H58" s="22">
        <v>5000000</v>
      </c>
      <c r="I58" s="22">
        <v>5000000</v>
      </c>
    </row>
    <row r="59" spans="1:9" x14ac:dyDescent="0.25">
      <c r="A59" s="22" t="s">
        <v>120</v>
      </c>
      <c r="B59" s="22" t="s">
        <v>163</v>
      </c>
      <c r="C59" s="22" t="s">
        <v>234</v>
      </c>
      <c r="D59" s="22" t="s">
        <v>235</v>
      </c>
      <c r="E59" s="22">
        <v>6238740</v>
      </c>
      <c r="F59" s="22">
        <v>0</v>
      </c>
      <c r="G59" s="22">
        <v>0</v>
      </c>
      <c r="H59" s="22">
        <v>0</v>
      </c>
      <c r="I59" s="22">
        <v>6238740</v>
      </c>
    </row>
    <row r="60" spans="1:9" x14ac:dyDescent="0.25">
      <c r="A60" s="22" t="s">
        <v>120</v>
      </c>
      <c r="B60" s="22" t="s">
        <v>163</v>
      </c>
      <c r="C60" s="22" t="s">
        <v>236</v>
      </c>
      <c r="D60" s="22" t="s">
        <v>237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120</v>
      </c>
      <c r="B61" s="22" t="s">
        <v>163</v>
      </c>
      <c r="C61" s="22" t="s">
        <v>238</v>
      </c>
      <c r="D61" s="22" t="s">
        <v>239</v>
      </c>
      <c r="E61" s="22">
        <v>1791478</v>
      </c>
      <c r="F61" s="22">
        <v>0</v>
      </c>
      <c r="G61" s="22">
        <v>0</v>
      </c>
      <c r="H61" s="22">
        <v>32521</v>
      </c>
      <c r="I61" s="22">
        <v>1823999</v>
      </c>
    </row>
    <row r="62" spans="1:9" x14ac:dyDescent="0.25">
      <c r="A62" s="22" t="s">
        <v>120</v>
      </c>
      <c r="B62" s="22" t="s">
        <v>163</v>
      </c>
      <c r="C62" s="22" t="s">
        <v>240</v>
      </c>
      <c r="D62" s="22" t="s">
        <v>241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120</v>
      </c>
      <c r="B63" s="22" t="s">
        <v>163</v>
      </c>
      <c r="C63" s="22" t="s">
        <v>242</v>
      </c>
      <c r="D63" s="22" t="s">
        <v>243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120</v>
      </c>
      <c r="B64" s="22" t="s">
        <v>163</v>
      </c>
      <c r="C64" s="22" t="s">
        <v>244</v>
      </c>
      <c r="D64" s="22" t="s">
        <v>245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120</v>
      </c>
      <c r="B65" s="22" t="s">
        <v>163</v>
      </c>
      <c r="C65" s="22" t="s">
        <v>246</v>
      </c>
      <c r="D65" s="22" t="s">
        <v>247</v>
      </c>
      <c r="E65" s="22">
        <v>5019971</v>
      </c>
      <c r="F65" s="22">
        <v>0</v>
      </c>
      <c r="G65" s="22">
        <v>0</v>
      </c>
      <c r="H65" s="22">
        <v>0</v>
      </c>
      <c r="I65" s="22">
        <v>5019971</v>
      </c>
    </row>
    <row r="66" spans="1:9" x14ac:dyDescent="0.25">
      <c r="A66" s="22" t="s">
        <v>120</v>
      </c>
      <c r="B66" s="22" t="s">
        <v>163</v>
      </c>
      <c r="C66" s="22" t="s">
        <v>248</v>
      </c>
      <c r="D66" s="22" t="s">
        <v>249</v>
      </c>
      <c r="E66" s="22">
        <v>4067194</v>
      </c>
      <c r="F66" s="22">
        <v>0</v>
      </c>
      <c r="G66" s="22">
        <v>0</v>
      </c>
      <c r="H66" s="22">
        <v>56801855</v>
      </c>
      <c r="I66" s="22">
        <v>60869049</v>
      </c>
    </row>
    <row r="67" spans="1:9" x14ac:dyDescent="0.25">
      <c r="A67" s="22" t="s">
        <v>120</v>
      </c>
      <c r="B67" s="22" t="s">
        <v>163</v>
      </c>
      <c r="C67" s="22" t="s">
        <v>250</v>
      </c>
      <c r="D67" s="22" t="s">
        <v>251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120</v>
      </c>
      <c r="B68" s="22" t="s">
        <v>163</v>
      </c>
      <c r="C68" s="22" t="s">
        <v>252</v>
      </c>
      <c r="D68" s="22" t="s">
        <v>253</v>
      </c>
      <c r="E68" s="22">
        <v>30315</v>
      </c>
      <c r="F68" s="22">
        <v>0</v>
      </c>
      <c r="G68" s="22">
        <v>0</v>
      </c>
      <c r="H68" s="22">
        <v>0</v>
      </c>
      <c r="I68" s="22">
        <v>30315</v>
      </c>
    </row>
    <row r="69" spans="1:9" x14ac:dyDescent="0.25">
      <c r="A69" s="22" t="s">
        <v>120</v>
      </c>
      <c r="B69" s="22" t="s">
        <v>163</v>
      </c>
      <c r="C69" s="22" t="s">
        <v>254</v>
      </c>
      <c r="D69" s="22" t="s">
        <v>255</v>
      </c>
      <c r="E69" s="22">
        <v>176495</v>
      </c>
      <c r="F69" s="22">
        <v>0</v>
      </c>
      <c r="G69" s="22">
        <v>137138</v>
      </c>
      <c r="H69" s="22">
        <v>0</v>
      </c>
      <c r="I69" s="22">
        <v>313633</v>
      </c>
    </row>
    <row r="70" spans="1:9" x14ac:dyDescent="0.25">
      <c r="A70" s="22" t="s">
        <v>120</v>
      </c>
      <c r="B70" s="22" t="s">
        <v>163</v>
      </c>
      <c r="C70" s="22" t="s">
        <v>256</v>
      </c>
      <c r="D70" s="22" t="s">
        <v>257</v>
      </c>
      <c r="E70" s="22">
        <v>18408</v>
      </c>
      <c r="F70" s="22">
        <v>0</v>
      </c>
      <c r="G70" s="22">
        <v>0</v>
      </c>
      <c r="H70" s="22">
        <v>0</v>
      </c>
      <c r="I70" s="22">
        <v>18408</v>
      </c>
    </row>
    <row r="71" spans="1:9" x14ac:dyDescent="0.25">
      <c r="A71" s="22" t="s">
        <v>120</v>
      </c>
      <c r="B71" s="22" t="s">
        <v>163</v>
      </c>
      <c r="C71" s="22" t="s">
        <v>258</v>
      </c>
      <c r="D71" s="22" t="s">
        <v>259</v>
      </c>
      <c r="E71" s="22">
        <v>2736794</v>
      </c>
      <c r="F71" s="22">
        <v>0</v>
      </c>
      <c r="G71" s="22">
        <v>0</v>
      </c>
      <c r="H71" s="22">
        <v>0</v>
      </c>
      <c r="I71" s="22">
        <v>2736794</v>
      </c>
    </row>
    <row r="72" spans="1:9" x14ac:dyDescent="0.25">
      <c r="A72" s="22" t="s">
        <v>120</v>
      </c>
      <c r="B72" s="22" t="s">
        <v>163</v>
      </c>
      <c r="C72" s="22" t="s">
        <v>260</v>
      </c>
      <c r="D72" s="22" t="s">
        <v>261</v>
      </c>
      <c r="E72" s="22">
        <v>810607</v>
      </c>
      <c r="F72" s="22">
        <v>0</v>
      </c>
      <c r="G72" s="22">
        <v>0</v>
      </c>
      <c r="H72" s="22">
        <v>0</v>
      </c>
      <c r="I72" s="22">
        <v>810607</v>
      </c>
    </row>
    <row r="73" spans="1:9" x14ac:dyDescent="0.25">
      <c r="A73" s="22" t="s">
        <v>120</v>
      </c>
      <c r="B73" s="22" t="s">
        <v>163</v>
      </c>
      <c r="C73" s="22" t="s">
        <v>262</v>
      </c>
      <c r="D73" s="22" t="s">
        <v>263</v>
      </c>
      <c r="E73" s="22">
        <v>1373785</v>
      </c>
      <c r="F73" s="22">
        <v>0</v>
      </c>
      <c r="G73" s="22">
        <v>0</v>
      </c>
      <c r="H73" s="22">
        <v>0</v>
      </c>
      <c r="I73" s="22">
        <v>1373785</v>
      </c>
    </row>
    <row r="74" spans="1:9" x14ac:dyDescent="0.25">
      <c r="A74" s="22" t="s">
        <v>120</v>
      </c>
      <c r="B74" s="22" t="s">
        <v>163</v>
      </c>
      <c r="C74" s="22" t="s">
        <v>264</v>
      </c>
      <c r="D74" s="22" t="s">
        <v>265</v>
      </c>
      <c r="E74" s="22">
        <v>13576541</v>
      </c>
      <c r="F74" s="22">
        <v>0</v>
      </c>
      <c r="G74" s="22">
        <v>0</v>
      </c>
      <c r="H74" s="22">
        <v>0</v>
      </c>
      <c r="I74" s="22">
        <v>13576541</v>
      </c>
    </row>
    <row r="75" spans="1:9" x14ac:dyDescent="0.25">
      <c r="A75" s="22" t="s">
        <v>120</v>
      </c>
      <c r="B75" s="22" t="s">
        <v>163</v>
      </c>
      <c r="C75" s="22" t="s">
        <v>266</v>
      </c>
      <c r="D75" s="22" t="s">
        <v>267</v>
      </c>
      <c r="E75" s="22">
        <v>4644707</v>
      </c>
      <c r="F75" s="22">
        <v>0</v>
      </c>
      <c r="G75" s="22">
        <v>0</v>
      </c>
      <c r="H75" s="22">
        <v>67320</v>
      </c>
      <c r="I75" s="22">
        <v>4712027</v>
      </c>
    </row>
    <row r="76" spans="1:9" x14ac:dyDescent="0.25">
      <c r="A76" s="22" t="s">
        <v>120</v>
      </c>
      <c r="B76" s="22" t="s">
        <v>163</v>
      </c>
      <c r="C76" s="22" t="s">
        <v>268</v>
      </c>
      <c r="D76" s="22" t="s">
        <v>269</v>
      </c>
      <c r="E76" s="22">
        <v>1148680</v>
      </c>
      <c r="F76" s="22">
        <v>0</v>
      </c>
      <c r="G76" s="22">
        <v>0</v>
      </c>
      <c r="H76" s="22">
        <v>0</v>
      </c>
      <c r="I76" s="22">
        <v>1148680</v>
      </c>
    </row>
    <row r="77" spans="1:9" x14ac:dyDescent="0.25">
      <c r="A77" s="22" t="s">
        <v>120</v>
      </c>
      <c r="B77" s="22" t="s">
        <v>163</v>
      </c>
      <c r="C77" s="22" t="s">
        <v>270</v>
      </c>
      <c r="D77" s="22" t="s">
        <v>271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120</v>
      </c>
      <c r="B78" s="22" t="s">
        <v>163</v>
      </c>
      <c r="C78" s="22" t="s">
        <v>272</v>
      </c>
      <c r="D78" s="22" t="s">
        <v>273</v>
      </c>
      <c r="E78" s="22">
        <v>1080991</v>
      </c>
      <c r="F78" s="22">
        <v>0</v>
      </c>
      <c r="G78" s="22">
        <v>0</v>
      </c>
      <c r="H78" s="22">
        <v>0</v>
      </c>
      <c r="I78" s="22">
        <v>1080991</v>
      </c>
    </row>
    <row r="79" spans="1:9" x14ac:dyDescent="0.25">
      <c r="A79" s="22" t="s">
        <v>120</v>
      </c>
      <c r="B79" s="22" t="s">
        <v>163</v>
      </c>
      <c r="C79" s="22" t="s">
        <v>274</v>
      </c>
      <c r="D79" s="22" t="s">
        <v>275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120</v>
      </c>
      <c r="B80" s="22" t="s">
        <v>163</v>
      </c>
      <c r="C80" s="22" t="s">
        <v>276</v>
      </c>
      <c r="D80" s="22" t="s">
        <v>277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120</v>
      </c>
      <c r="B81" s="22" t="s">
        <v>163</v>
      </c>
      <c r="C81" s="22" t="s">
        <v>278</v>
      </c>
      <c r="D81" s="22" t="s">
        <v>279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120</v>
      </c>
      <c r="B82" s="22" t="s">
        <v>163</v>
      </c>
      <c r="C82" s="22" t="s">
        <v>280</v>
      </c>
      <c r="D82" s="22" t="s">
        <v>281</v>
      </c>
      <c r="E82" s="22">
        <v>986417</v>
      </c>
      <c r="F82" s="22">
        <v>0</v>
      </c>
      <c r="G82" s="22">
        <v>0</v>
      </c>
      <c r="H82" s="22">
        <v>0</v>
      </c>
      <c r="I82" s="22">
        <v>986417</v>
      </c>
    </row>
    <row r="83" spans="1:9" x14ac:dyDescent="0.25">
      <c r="A83" s="22" t="s">
        <v>120</v>
      </c>
      <c r="B83" s="22" t="s">
        <v>163</v>
      </c>
      <c r="C83" s="22" t="s">
        <v>282</v>
      </c>
      <c r="D83" s="22" t="s">
        <v>283</v>
      </c>
      <c r="E83" s="22">
        <v>452842</v>
      </c>
      <c r="F83" s="22">
        <v>0</v>
      </c>
      <c r="G83" s="22">
        <v>0</v>
      </c>
      <c r="H83" s="22">
        <v>0</v>
      </c>
      <c r="I83" s="22">
        <v>452842</v>
      </c>
    </row>
    <row r="84" spans="1:9" x14ac:dyDescent="0.25">
      <c r="A84" s="22" t="s">
        <v>120</v>
      </c>
      <c r="B84" s="22" t="s">
        <v>163</v>
      </c>
      <c r="C84" s="22" t="s">
        <v>284</v>
      </c>
      <c r="D84" s="22" t="s">
        <v>285</v>
      </c>
      <c r="E84" s="22">
        <v>768570</v>
      </c>
      <c r="F84" s="22">
        <v>0</v>
      </c>
      <c r="G84" s="22">
        <v>0</v>
      </c>
      <c r="H84" s="22">
        <v>0</v>
      </c>
      <c r="I84" s="22">
        <v>768570</v>
      </c>
    </row>
    <row r="85" spans="1:9" x14ac:dyDescent="0.25">
      <c r="A85" s="22" t="s">
        <v>120</v>
      </c>
      <c r="B85" s="22" t="s">
        <v>163</v>
      </c>
      <c r="C85" s="22" t="s">
        <v>286</v>
      </c>
      <c r="D85" s="22" t="s">
        <v>287</v>
      </c>
      <c r="E85" s="22">
        <v>0</v>
      </c>
      <c r="F85" s="22">
        <v>0</v>
      </c>
      <c r="G85" s="22">
        <v>2650000</v>
      </c>
      <c r="H85" s="22">
        <v>0</v>
      </c>
      <c r="I85" s="22">
        <v>2650000</v>
      </c>
    </row>
    <row r="86" spans="1:9" x14ac:dyDescent="0.25">
      <c r="A86" s="22" t="s">
        <v>120</v>
      </c>
      <c r="B86" s="22" t="s">
        <v>163</v>
      </c>
      <c r="C86" s="22" t="s">
        <v>288</v>
      </c>
      <c r="D86" s="22" t="s">
        <v>289</v>
      </c>
      <c r="E86" s="22">
        <v>12979566</v>
      </c>
      <c r="F86" s="22">
        <v>0</v>
      </c>
      <c r="G86" s="22">
        <v>0</v>
      </c>
      <c r="H86" s="22">
        <v>0</v>
      </c>
      <c r="I86" s="22">
        <v>12979566</v>
      </c>
    </row>
    <row r="87" spans="1:9" x14ac:dyDescent="0.25">
      <c r="A87" s="22" t="s">
        <v>120</v>
      </c>
      <c r="B87" s="22" t="s">
        <v>163</v>
      </c>
      <c r="C87" s="22" t="s">
        <v>290</v>
      </c>
      <c r="D87" s="22" t="s">
        <v>291</v>
      </c>
      <c r="E87" s="22">
        <v>3826652</v>
      </c>
      <c r="F87" s="22">
        <v>0</v>
      </c>
      <c r="G87" s="22">
        <v>0</v>
      </c>
      <c r="H87" s="22">
        <v>0</v>
      </c>
      <c r="I87" s="22">
        <v>3826652</v>
      </c>
    </row>
    <row r="88" spans="1:9" x14ac:dyDescent="0.25">
      <c r="A88" s="22" t="s">
        <v>120</v>
      </c>
      <c r="B88" s="22" t="s">
        <v>292</v>
      </c>
      <c r="C88" s="22" t="s">
        <v>293</v>
      </c>
      <c r="D88" s="22" t="s">
        <v>294</v>
      </c>
      <c r="E88" s="22">
        <v>2183581</v>
      </c>
      <c r="F88" s="22">
        <v>0</v>
      </c>
      <c r="G88" s="22">
        <v>0</v>
      </c>
      <c r="H88" s="22">
        <v>0</v>
      </c>
      <c r="I88" s="22">
        <v>2183581</v>
      </c>
    </row>
    <row r="89" spans="1:9" x14ac:dyDescent="0.25">
      <c r="A89" s="22" t="s">
        <v>120</v>
      </c>
      <c r="B89" s="22" t="s">
        <v>292</v>
      </c>
      <c r="C89" s="22" t="s">
        <v>295</v>
      </c>
      <c r="D89" s="22" t="s">
        <v>296</v>
      </c>
      <c r="E89" s="22">
        <v>19837974</v>
      </c>
      <c r="F89" s="22">
        <v>0</v>
      </c>
      <c r="G89" s="22">
        <v>0</v>
      </c>
      <c r="H89" s="22">
        <v>0</v>
      </c>
      <c r="I89" s="22">
        <v>19837974</v>
      </c>
    </row>
    <row r="90" spans="1:9" x14ac:dyDescent="0.25">
      <c r="A90" s="22" t="s">
        <v>120</v>
      </c>
      <c r="B90" s="22" t="s">
        <v>292</v>
      </c>
      <c r="C90" s="22" t="s">
        <v>297</v>
      </c>
      <c r="D90" s="22" t="s">
        <v>298</v>
      </c>
      <c r="E90" s="22">
        <v>3651045</v>
      </c>
      <c r="F90" s="22">
        <v>0</v>
      </c>
      <c r="G90" s="22">
        <v>0</v>
      </c>
      <c r="H90" s="22">
        <v>0</v>
      </c>
      <c r="I90" s="22">
        <v>3651045</v>
      </c>
    </row>
    <row r="91" spans="1:9" x14ac:dyDescent="0.25">
      <c r="A91" s="22" t="s">
        <v>120</v>
      </c>
      <c r="B91" s="22" t="s">
        <v>292</v>
      </c>
      <c r="C91" s="22" t="s">
        <v>299</v>
      </c>
      <c r="D91" s="22" t="s">
        <v>300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120</v>
      </c>
      <c r="B92" s="22" t="s">
        <v>292</v>
      </c>
      <c r="C92" s="22" t="s">
        <v>301</v>
      </c>
      <c r="D92" s="22" t="s">
        <v>302</v>
      </c>
      <c r="E92" s="22">
        <v>1298635</v>
      </c>
      <c r="F92" s="22">
        <v>0</v>
      </c>
      <c r="G92" s="22">
        <v>0</v>
      </c>
      <c r="H92" s="22">
        <v>450000</v>
      </c>
      <c r="I92" s="22">
        <v>1748635</v>
      </c>
    </row>
    <row r="93" spans="1:9" x14ac:dyDescent="0.25">
      <c r="A93" s="22" t="s">
        <v>120</v>
      </c>
      <c r="B93" s="22" t="s">
        <v>292</v>
      </c>
      <c r="C93" s="22" t="s">
        <v>303</v>
      </c>
      <c r="D93" s="22" t="s">
        <v>304</v>
      </c>
      <c r="E93" s="22">
        <v>11853597</v>
      </c>
      <c r="F93" s="22">
        <v>0</v>
      </c>
      <c r="G93" s="22">
        <v>0</v>
      </c>
      <c r="H93" s="22">
        <v>3056498</v>
      </c>
      <c r="I93" s="22">
        <v>14910095</v>
      </c>
    </row>
    <row r="94" spans="1:9" x14ac:dyDescent="0.25">
      <c r="A94" s="22" t="s">
        <v>120</v>
      </c>
      <c r="B94" s="22" t="s">
        <v>292</v>
      </c>
      <c r="C94" s="22" t="s">
        <v>305</v>
      </c>
      <c r="D94" s="22" t="s">
        <v>306</v>
      </c>
      <c r="E94" s="22">
        <v>2393995</v>
      </c>
      <c r="F94" s="22">
        <v>0</v>
      </c>
      <c r="G94" s="22">
        <v>0</v>
      </c>
      <c r="H94" s="22">
        <v>0</v>
      </c>
      <c r="I94" s="22">
        <v>2393995</v>
      </c>
    </row>
    <row r="95" spans="1:9" x14ac:dyDescent="0.25">
      <c r="A95" s="22" t="s">
        <v>120</v>
      </c>
      <c r="B95" s="22" t="s">
        <v>292</v>
      </c>
      <c r="C95" s="22" t="s">
        <v>307</v>
      </c>
      <c r="D95" s="22" t="s">
        <v>308</v>
      </c>
      <c r="E95" s="22">
        <v>0</v>
      </c>
      <c r="F95" s="22">
        <v>0</v>
      </c>
      <c r="G95" s="22">
        <v>0</v>
      </c>
      <c r="H95" s="22">
        <v>100786</v>
      </c>
      <c r="I95" s="22">
        <v>100786</v>
      </c>
    </row>
    <row r="96" spans="1:9" x14ac:dyDescent="0.25">
      <c r="A96" s="22" t="s">
        <v>120</v>
      </c>
      <c r="B96" s="22" t="s">
        <v>292</v>
      </c>
      <c r="C96" s="22" t="s">
        <v>309</v>
      </c>
      <c r="D96" s="22" t="s">
        <v>310</v>
      </c>
      <c r="E96" s="22">
        <v>4617940</v>
      </c>
      <c r="F96" s="22">
        <v>0</v>
      </c>
      <c r="G96" s="22">
        <v>0</v>
      </c>
      <c r="H96" s="22">
        <v>2623115</v>
      </c>
      <c r="I96" s="22">
        <v>7241055</v>
      </c>
    </row>
    <row r="97" spans="1:9" x14ac:dyDescent="0.25">
      <c r="A97" s="22" t="s">
        <v>120</v>
      </c>
      <c r="B97" s="22" t="s">
        <v>292</v>
      </c>
      <c r="C97" s="22" t="s">
        <v>311</v>
      </c>
      <c r="D97" s="22" t="s">
        <v>312</v>
      </c>
      <c r="E97" s="22">
        <v>192818</v>
      </c>
      <c r="F97" s="22">
        <v>0</v>
      </c>
      <c r="G97" s="22">
        <v>0</v>
      </c>
      <c r="H97" s="22">
        <v>814504</v>
      </c>
      <c r="I97" s="22">
        <v>1007322</v>
      </c>
    </row>
    <row r="98" spans="1:9" x14ac:dyDescent="0.25">
      <c r="A98" s="22" t="s">
        <v>120</v>
      </c>
      <c r="B98" s="22" t="s">
        <v>292</v>
      </c>
      <c r="C98" s="22" t="s">
        <v>313</v>
      </c>
      <c r="D98" s="22" t="s">
        <v>314</v>
      </c>
      <c r="E98" s="22">
        <v>2997364</v>
      </c>
      <c r="F98" s="22">
        <v>0</v>
      </c>
      <c r="G98" s="22">
        <v>0</v>
      </c>
      <c r="H98" s="22">
        <v>435408</v>
      </c>
      <c r="I98" s="22">
        <v>3432772</v>
      </c>
    </row>
    <row r="99" spans="1:9" x14ac:dyDescent="0.25">
      <c r="A99" s="22" t="s">
        <v>120</v>
      </c>
      <c r="B99" s="22" t="s">
        <v>292</v>
      </c>
      <c r="C99" s="22" t="s">
        <v>315</v>
      </c>
      <c r="D99" s="22" t="s">
        <v>316</v>
      </c>
      <c r="E99" s="22">
        <v>1760437</v>
      </c>
      <c r="F99" s="22">
        <v>0</v>
      </c>
      <c r="G99" s="22">
        <v>0</v>
      </c>
      <c r="H99" s="22">
        <v>0</v>
      </c>
      <c r="I99" s="22">
        <v>1760437</v>
      </c>
    </row>
    <row r="100" spans="1:9" x14ac:dyDescent="0.25">
      <c r="A100" s="22" t="s">
        <v>120</v>
      </c>
      <c r="B100" s="22" t="s">
        <v>292</v>
      </c>
      <c r="C100" s="22" t="s">
        <v>317</v>
      </c>
      <c r="D100" s="22" t="s">
        <v>318</v>
      </c>
      <c r="E100" s="22">
        <v>976212</v>
      </c>
      <c r="F100" s="22">
        <v>0</v>
      </c>
      <c r="G100" s="22">
        <v>0</v>
      </c>
      <c r="H100" s="22">
        <v>6368</v>
      </c>
      <c r="I100" s="22">
        <v>982580</v>
      </c>
    </row>
    <row r="101" spans="1:9" x14ac:dyDescent="0.25">
      <c r="A101" s="22" t="s">
        <v>120</v>
      </c>
      <c r="B101" s="22" t="s">
        <v>292</v>
      </c>
      <c r="C101" s="22" t="s">
        <v>319</v>
      </c>
      <c r="D101" s="22" t="s">
        <v>320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120</v>
      </c>
      <c r="B102" s="22" t="s">
        <v>292</v>
      </c>
      <c r="C102" s="22" t="s">
        <v>321</v>
      </c>
      <c r="D102" s="22" t="s">
        <v>322</v>
      </c>
      <c r="E102" s="22">
        <v>1585578</v>
      </c>
      <c r="F102" s="22">
        <v>0</v>
      </c>
      <c r="G102" s="22">
        <v>0</v>
      </c>
      <c r="H102" s="22">
        <v>100398</v>
      </c>
      <c r="I102" s="22">
        <v>1685976</v>
      </c>
    </row>
    <row r="103" spans="1:9" x14ac:dyDescent="0.25">
      <c r="A103" s="22" t="s">
        <v>120</v>
      </c>
      <c r="B103" s="22" t="s">
        <v>292</v>
      </c>
      <c r="C103" s="22" t="s">
        <v>323</v>
      </c>
      <c r="D103" s="22" t="s">
        <v>324</v>
      </c>
      <c r="E103" s="22">
        <v>2301322</v>
      </c>
      <c r="F103" s="22">
        <v>0</v>
      </c>
      <c r="G103" s="22">
        <v>0</v>
      </c>
      <c r="H103" s="22">
        <v>145530</v>
      </c>
      <c r="I103" s="22">
        <v>2446852</v>
      </c>
    </row>
    <row r="104" spans="1:9" x14ac:dyDescent="0.25">
      <c r="A104" s="22" t="s">
        <v>120</v>
      </c>
      <c r="B104" s="22" t="s">
        <v>292</v>
      </c>
      <c r="C104" s="22" t="s">
        <v>325</v>
      </c>
      <c r="D104" s="22" t="s">
        <v>326</v>
      </c>
      <c r="E104" s="22">
        <v>20921940</v>
      </c>
      <c r="F104" s="22">
        <v>0</v>
      </c>
      <c r="G104" s="22">
        <v>0</v>
      </c>
      <c r="H104" s="22">
        <v>0</v>
      </c>
      <c r="I104" s="22">
        <v>20921940</v>
      </c>
    </row>
    <row r="105" spans="1:9" x14ac:dyDescent="0.25">
      <c r="A105" s="22" t="s">
        <v>120</v>
      </c>
      <c r="B105" s="22" t="s">
        <v>292</v>
      </c>
      <c r="C105" s="22" t="s">
        <v>327</v>
      </c>
      <c r="D105" s="22" t="s">
        <v>328</v>
      </c>
      <c r="E105" s="22">
        <v>301322</v>
      </c>
      <c r="F105" s="22">
        <v>0</v>
      </c>
      <c r="G105" s="22">
        <v>0</v>
      </c>
      <c r="H105" s="22">
        <v>83494</v>
      </c>
      <c r="I105" s="22">
        <v>384816</v>
      </c>
    </row>
    <row r="106" spans="1:9" x14ac:dyDescent="0.25">
      <c r="A106" s="22" t="s">
        <v>120</v>
      </c>
      <c r="B106" s="22" t="s">
        <v>292</v>
      </c>
      <c r="C106" s="22" t="s">
        <v>329</v>
      </c>
      <c r="D106" s="22" t="s">
        <v>330</v>
      </c>
      <c r="E106" s="22">
        <v>1537998</v>
      </c>
      <c r="F106" s="22">
        <v>0</v>
      </c>
      <c r="G106" s="22">
        <v>0</v>
      </c>
      <c r="H106" s="22">
        <v>2885910</v>
      </c>
      <c r="I106" s="22">
        <v>4423908</v>
      </c>
    </row>
    <row r="107" spans="1:9" x14ac:dyDescent="0.25">
      <c r="A107" s="22" t="s">
        <v>120</v>
      </c>
      <c r="B107" s="22" t="s">
        <v>292</v>
      </c>
      <c r="C107" s="22" t="s">
        <v>331</v>
      </c>
      <c r="D107" s="22" t="s">
        <v>332</v>
      </c>
      <c r="E107" s="22">
        <v>1884558</v>
      </c>
      <c r="F107" s="22">
        <v>0</v>
      </c>
      <c r="G107" s="22">
        <v>0</v>
      </c>
      <c r="H107" s="22">
        <v>0</v>
      </c>
      <c r="I107" s="22">
        <v>1884558</v>
      </c>
    </row>
    <row r="108" spans="1:9" x14ac:dyDescent="0.25">
      <c r="A108" s="22" t="s">
        <v>120</v>
      </c>
      <c r="B108" s="22" t="s">
        <v>292</v>
      </c>
      <c r="C108" s="22" t="s">
        <v>333</v>
      </c>
      <c r="D108" s="22" t="s">
        <v>334</v>
      </c>
      <c r="E108" s="22">
        <v>6176604</v>
      </c>
      <c r="F108" s="22">
        <v>0</v>
      </c>
      <c r="G108" s="22">
        <v>0</v>
      </c>
      <c r="H108" s="22">
        <v>9526605</v>
      </c>
      <c r="I108" s="22">
        <v>15703209</v>
      </c>
    </row>
    <row r="109" spans="1:9" x14ac:dyDescent="0.25">
      <c r="A109" s="22" t="s">
        <v>120</v>
      </c>
      <c r="B109" s="22" t="s">
        <v>292</v>
      </c>
      <c r="C109" s="22" t="s">
        <v>335</v>
      </c>
      <c r="D109" s="22" t="s">
        <v>336</v>
      </c>
      <c r="E109" s="22">
        <v>4819819</v>
      </c>
      <c r="F109" s="22">
        <v>0</v>
      </c>
      <c r="G109" s="22">
        <v>0</v>
      </c>
      <c r="H109" s="22">
        <v>0</v>
      </c>
      <c r="I109" s="22">
        <v>4819819</v>
      </c>
    </row>
    <row r="110" spans="1:9" x14ac:dyDescent="0.25">
      <c r="A110" s="22" t="s">
        <v>120</v>
      </c>
      <c r="B110" s="22" t="s">
        <v>292</v>
      </c>
      <c r="C110" s="22" t="s">
        <v>337</v>
      </c>
      <c r="D110" s="22" t="s">
        <v>338</v>
      </c>
      <c r="E110" s="22">
        <v>5630325</v>
      </c>
      <c r="F110" s="22">
        <v>0</v>
      </c>
      <c r="G110" s="22">
        <v>0</v>
      </c>
      <c r="H110" s="22">
        <v>0</v>
      </c>
      <c r="I110" s="22">
        <v>5630325</v>
      </c>
    </row>
    <row r="111" spans="1:9" x14ac:dyDescent="0.25">
      <c r="A111" s="22" t="s">
        <v>120</v>
      </c>
      <c r="B111" s="22" t="s">
        <v>292</v>
      </c>
      <c r="C111" s="22" t="s">
        <v>339</v>
      </c>
      <c r="D111" s="22" t="s">
        <v>340</v>
      </c>
      <c r="E111" s="22">
        <v>629799</v>
      </c>
      <c r="F111" s="22">
        <v>0</v>
      </c>
      <c r="G111" s="22">
        <v>0</v>
      </c>
      <c r="H111" s="22">
        <v>0</v>
      </c>
      <c r="I111" s="22">
        <v>629799</v>
      </c>
    </row>
    <row r="112" spans="1:9" x14ac:dyDescent="0.25">
      <c r="A112" s="22" t="s">
        <v>120</v>
      </c>
      <c r="B112" s="22" t="s">
        <v>292</v>
      </c>
      <c r="C112" s="22" t="s">
        <v>341</v>
      </c>
      <c r="D112" s="22" t="s">
        <v>342</v>
      </c>
      <c r="E112" s="22">
        <v>9201321</v>
      </c>
      <c r="F112" s="22">
        <v>0</v>
      </c>
      <c r="G112" s="22">
        <v>0</v>
      </c>
      <c r="H112" s="22">
        <v>8042369</v>
      </c>
      <c r="I112" s="22">
        <v>17243690</v>
      </c>
    </row>
    <row r="113" spans="1:9" x14ac:dyDescent="0.25">
      <c r="A113" s="22" t="s">
        <v>120</v>
      </c>
      <c r="B113" s="22" t="s">
        <v>292</v>
      </c>
      <c r="C113" s="22" t="s">
        <v>343</v>
      </c>
      <c r="D113" s="22" t="s">
        <v>344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120</v>
      </c>
      <c r="B114" s="22" t="s">
        <v>292</v>
      </c>
      <c r="C114" s="22" t="s">
        <v>345</v>
      </c>
      <c r="D114" s="22" t="s">
        <v>346</v>
      </c>
      <c r="E114" s="22">
        <v>246501</v>
      </c>
      <c r="F114" s="22">
        <v>0</v>
      </c>
      <c r="G114" s="22">
        <v>0</v>
      </c>
      <c r="H114" s="22">
        <v>12546</v>
      </c>
      <c r="I114" s="22">
        <v>259047</v>
      </c>
    </row>
    <row r="115" spans="1:9" x14ac:dyDescent="0.25">
      <c r="A115" s="22" t="s">
        <v>120</v>
      </c>
      <c r="B115" s="22" t="s">
        <v>292</v>
      </c>
      <c r="C115" s="22" t="s">
        <v>347</v>
      </c>
      <c r="D115" s="22" t="s">
        <v>348</v>
      </c>
      <c r="E115" s="22">
        <v>621091</v>
      </c>
      <c r="F115" s="22">
        <v>0</v>
      </c>
      <c r="G115" s="22">
        <v>0</v>
      </c>
      <c r="H115" s="22">
        <v>122569</v>
      </c>
      <c r="I115" s="22">
        <v>743660</v>
      </c>
    </row>
    <row r="116" spans="1:9" x14ac:dyDescent="0.25">
      <c r="A116" s="22" t="s">
        <v>120</v>
      </c>
      <c r="B116" s="22" t="s">
        <v>292</v>
      </c>
      <c r="C116" s="22" t="s">
        <v>349</v>
      </c>
      <c r="D116" s="22" t="s">
        <v>350</v>
      </c>
      <c r="E116" s="22">
        <v>777298</v>
      </c>
      <c r="F116" s="22">
        <v>0</v>
      </c>
      <c r="G116" s="22">
        <v>0</v>
      </c>
      <c r="H116" s="22">
        <v>0</v>
      </c>
      <c r="I116" s="22">
        <v>777298</v>
      </c>
    </row>
    <row r="117" spans="1:9" x14ac:dyDescent="0.25">
      <c r="A117" s="22" t="s">
        <v>120</v>
      </c>
      <c r="B117" s="22" t="s">
        <v>292</v>
      </c>
      <c r="C117" s="22" t="s">
        <v>351</v>
      </c>
      <c r="D117" s="22" t="s">
        <v>352</v>
      </c>
      <c r="E117" s="22">
        <v>5289067</v>
      </c>
      <c r="F117" s="22">
        <v>0</v>
      </c>
      <c r="G117" s="22">
        <v>0</v>
      </c>
      <c r="H117" s="22">
        <v>608250</v>
      </c>
      <c r="I117" s="22">
        <v>5897317</v>
      </c>
    </row>
    <row r="118" spans="1:9" x14ac:dyDescent="0.25">
      <c r="A118" s="22" t="s">
        <v>120</v>
      </c>
      <c r="B118" s="22" t="s">
        <v>292</v>
      </c>
      <c r="C118" s="22" t="s">
        <v>353</v>
      </c>
      <c r="D118" s="22" t="s">
        <v>354</v>
      </c>
      <c r="E118" s="22">
        <v>8142282</v>
      </c>
      <c r="F118" s="22">
        <v>0</v>
      </c>
      <c r="G118" s="22">
        <v>0</v>
      </c>
      <c r="H118" s="22">
        <v>0</v>
      </c>
      <c r="I118" s="22">
        <v>8142282</v>
      </c>
    </row>
    <row r="119" spans="1:9" x14ac:dyDescent="0.25">
      <c r="A119" s="22" t="s">
        <v>120</v>
      </c>
      <c r="B119" s="22" t="s">
        <v>292</v>
      </c>
      <c r="C119" s="22" t="s">
        <v>355</v>
      </c>
      <c r="D119" s="22" t="s">
        <v>356</v>
      </c>
      <c r="E119" s="22">
        <v>3607449</v>
      </c>
      <c r="F119" s="22">
        <v>167887</v>
      </c>
      <c r="G119" s="22">
        <v>0</v>
      </c>
      <c r="H119" s="22">
        <v>0</v>
      </c>
      <c r="I119" s="22">
        <v>3775336</v>
      </c>
    </row>
    <row r="120" spans="1:9" x14ac:dyDescent="0.25">
      <c r="A120" s="22" t="s">
        <v>120</v>
      </c>
      <c r="B120" s="22" t="s">
        <v>292</v>
      </c>
      <c r="C120" s="22" t="s">
        <v>357</v>
      </c>
      <c r="D120" s="22" t="s">
        <v>358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120</v>
      </c>
      <c r="B121" s="22" t="s">
        <v>292</v>
      </c>
      <c r="C121" s="22" t="s">
        <v>359</v>
      </c>
      <c r="D121" s="22" t="s">
        <v>360</v>
      </c>
      <c r="E121" s="22">
        <v>7236073</v>
      </c>
      <c r="F121" s="22">
        <v>0</v>
      </c>
      <c r="G121" s="22">
        <v>0</v>
      </c>
      <c r="H121" s="22">
        <v>0</v>
      </c>
      <c r="I121" s="22">
        <v>7236073</v>
      </c>
    </row>
    <row r="122" spans="1:9" x14ac:dyDescent="0.25">
      <c r="A122" s="22" t="s">
        <v>120</v>
      </c>
      <c r="B122" s="22" t="s">
        <v>292</v>
      </c>
      <c r="C122" s="22" t="s">
        <v>361</v>
      </c>
      <c r="D122" s="22" t="s">
        <v>362</v>
      </c>
      <c r="E122" s="22">
        <v>167187</v>
      </c>
      <c r="F122" s="22">
        <v>0</v>
      </c>
      <c r="G122" s="22">
        <v>0</v>
      </c>
      <c r="H122" s="22">
        <v>0</v>
      </c>
      <c r="I122" s="22">
        <v>167187</v>
      </c>
    </row>
    <row r="123" spans="1:9" x14ac:dyDescent="0.25">
      <c r="A123" s="22" t="s">
        <v>120</v>
      </c>
      <c r="B123" s="22" t="s">
        <v>292</v>
      </c>
      <c r="C123" s="22" t="s">
        <v>363</v>
      </c>
      <c r="D123" s="22" t="s">
        <v>364</v>
      </c>
      <c r="E123" s="22">
        <v>3750399</v>
      </c>
      <c r="F123" s="22">
        <v>0</v>
      </c>
      <c r="G123" s="22">
        <v>0</v>
      </c>
      <c r="H123" s="22">
        <v>0</v>
      </c>
      <c r="I123" s="22">
        <v>3750399</v>
      </c>
    </row>
    <row r="124" spans="1:9" x14ac:dyDescent="0.25">
      <c r="A124" s="22" t="s">
        <v>120</v>
      </c>
      <c r="B124" s="22" t="s">
        <v>292</v>
      </c>
      <c r="C124" s="22" t="s">
        <v>365</v>
      </c>
      <c r="D124" s="22" t="s">
        <v>366</v>
      </c>
      <c r="E124" s="22">
        <v>640241</v>
      </c>
      <c r="F124" s="22">
        <v>0</v>
      </c>
      <c r="G124" s="22">
        <v>36793</v>
      </c>
      <c r="H124" s="22">
        <v>0</v>
      </c>
      <c r="I124" s="22">
        <v>677034</v>
      </c>
    </row>
    <row r="125" spans="1:9" x14ac:dyDescent="0.25">
      <c r="A125" s="22" t="s">
        <v>120</v>
      </c>
      <c r="B125" s="22" t="s">
        <v>292</v>
      </c>
      <c r="C125" s="22" t="s">
        <v>367</v>
      </c>
      <c r="D125" s="22" t="s">
        <v>368</v>
      </c>
      <c r="E125" s="22">
        <v>2042884</v>
      </c>
      <c r="F125" s="22">
        <v>0</v>
      </c>
      <c r="G125" s="22">
        <v>0</v>
      </c>
      <c r="H125" s="22">
        <v>0</v>
      </c>
      <c r="I125" s="22">
        <v>2042884</v>
      </c>
    </row>
    <row r="126" spans="1:9" x14ac:dyDescent="0.25">
      <c r="A126" s="22" t="s">
        <v>120</v>
      </c>
      <c r="B126" s="22" t="s">
        <v>292</v>
      </c>
      <c r="C126" s="22" t="s">
        <v>369</v>
      </c>
      <c r="D126" s="22" t="s">
        <v>370</v>
      </c>
      <c r="E126" s="22">
        <v>2194115</v>
      </c>
      <c r="F126" s="22">
        <v>0</v>
      </c>
      <c r="G126" s="22">
        <v>0</v>
      </c>
      <c r="H126" s="22">
        <v>0</v>
      </c>
      <c r="I126" s="22">
        <v>2194115</v>
      </c>
    </row>
    <row r="127" spans="1:9" x14ac:dyDescent="0.25">
      <c r="A127" s="22" t="s">
        <v>120</v>
      </c>
      <c r="B127" s="22" t="s">
        <v>292</v>
      </c>
      <c r="C127" s="22" t="s">
        <v>371</v>
      </c>
      <c r="D127" s="22" t="s">
        <v>372</v>
      </c>
      <c r="E127" s="22">
        <v>2704630</v>
      </c>
      <c r="F127" s="22">
        <v>0</v>
      </c>
      <c r="G127" s="22">
        <v>0</v>
      </c>
      <c r="H127" s="22">
        <v>0</v>
      </c>
      <c r="I127" s="22">
        <v>2704630</v>
      </c>
    </row>
    <row r="128" spans="1:9" x14ac:dyDescent="0.25">
      <c r="A128" s="22" t="s">
        <v>120</v>
      </c>
      <c r="B128" s="22" t="s">
        <v>292</v>
      </c>
      <c r="C128" s="22" t="s">
        <v>373</v>
      </c>
      <c r="D128" s="22" t="s">
        <v>374</v>
      </c>
      <c r="E128" s="22">
        <v>26549</v>
      </c>
      <c r="F128" s="22">
        <v>0</v>
      </c>
      <c r="G128" s="22">
        <v>0</v>
      </c>
      <c r="H128" s="22">
        <v>0</v>
      </c>
      <c r="I128" s="22">
        <v>26549</v>
      </c>
    </row>
    <row r="129" spans="1:9" x14ac:dyDescent="0.25">
      <c r="A129" s="22" t="s">
        <v>120</v>
      </c>
      <c r="B129" s="22" t="s">
        <v>292</v>
      </c>
      <c r="C129" s="22" t="s">
        <v>375</v>
      </c>
      <c r="D129" s="22" t="s">
        <v>376</v>
      </c>
      <c r="E129" s="22">
        <v>5112849</v>
      </c>
      <c r="F129" s="22">
        <v>0</v>
      </c>
      <c r="G129" s="22">
        <v>0</v>
      </c>
      <c r="H129" s="22">
        <v>0</v>
      </c>
      <c r="I129" s="22">
        <v>5112849</v>
      </c>
    </row>
    <row r="130" spans="1:9" x14ac:dyDescent="0.25">
      <c r="A130" s="22" t="s">
        <v>120</v>
      </c>
      <c r="B130" s="22" t="s">
        <v>292</v>
      </c>
      <c r="C130" s="22" t="s">
        <v>377</v>
      </c>
      <c r="D130" s="22" t="s">
        <v>378</v>
      </c>
      <c r="E130" s="22">
        <v>16633</v>
      </c>
      <c r="F130" s="22">
        <v>0</v>
      </c>
      <c r="G130" s="22">
        <v>0</v>
      </c>
      <c r="H130" s="22">
        <v>0</v>
      </c>
      <c r="I130" s="22">
        <v>16633</v>
      </c>
    </row>
    <row r="131" spans="1:9" x14ac:dyDescent="0.25">
      <c r="A131" s="22" t="s">
        <v>120</v>
      </c>
      <c r="B131" s="22" t="s">
        <v>292</v>
      </c>
      <c r="C131" s="22" t="s">
        <v>379</v>
      </c>
      <c r="D131" s="22" t="s">
        <v>380</v>
      </c>
      <c r="E131" s="22">
        <v>305592</v>
      </c>
      <c r="F131" s="22">
        <v>0</v>
      </c>
      <c r="G131" s="22">
        <v>0</v>
      </c>
      <c r="H131" s="22">
        <v>0</v>
      </c>
      <c r="I131" s="22">
        <v>305592</v>
      </c>
    </row>
    <row r="132" spans="1:9" x14ac:dyDescent="0.25">
      <c r="A132" s="22" t="s">
        <v>120</v>
      </c>
      <c r="B132" s="22" t="s">
        <v>292</v>
      </c>
      <c r="C132" s="22" t="s">
        <v>381</v>
      </c>
      <c r="D132" s="22" t="s">
        <v>382</v>
      </c>
      <c r="E132" s="22">
        <v>320331</v>
      </c>
      <c r="F132" s="22">
        <v>0</v>
      </c>
      <c r="G132" s="22">
        <v>0</v>
      </c>
      <c r="H132" s="22">
        <v>450946</v>
      </c>
      <c r="I132" s="22">
        <v>771277</v>
      </c>
    </row>
    <row r="133" spans="1:9" x14ac:dyDescent="0.25">
      <c r="A133" s="22" t="s">
        <v>120</v>
      </c>
      <c r="B133" s="22" t="s">
        <v>292</v>
      </c>
      <c r="C133" s="22" t="s">
        <v>383</v>
      </c>
      <c r="D133" s="22" t="s">
        <v>384</v>
      </c>
      <c r="E133" s="22">
        <v>7143416</v>
      </c>
      <c r="F133" s="22">
        <v>0</v>
      </c>
      <c r="G133" s="22">
        <v>0</v>
      </c>
      <c r="H133" s="22">
        <v>0</v>
      </c>
      <c r="I133" s="22">
        <v>7143416</v>
      </c>
    </row>
    <row r="134" spans="1:9" x14ac:dyDescent="0.25">
      <c r="A134" s="22" t="s">
        <v>120</v>
      </c>
      <c r="B134" s="22" t="s">
        <v>292</v>
      </c>
      <c r="C134" s="22" t="s">
        <v>385</v>
      </c>
      <c r="D134" s="22" t="s">
        <v>386</v>
      </c>
      <c r="E134" s="22">
        <v>5680537</v>
      </c>
      <c r="F134" s="22">
        <v>0</v>
      </c>
      <c r="G134" s="22">
        <v>0</v>
      </c>
      <c r="H134" s="22">
        <v>117714</v>
      </c>
      <c r="I134" s="22">
        <v>5798251</v>
      </c>
    </row>
    <row r="135" spans="1:9" x14ac:dyDescent="0.25">
      <c r="A135" s="22" t="s">
        <v>120</v>
      </c>
      <c r="B135" s="22" t="s">
        <v>292</v>
      </c>
      <c r="C135" s="22" t="s">
        <v>387</v>
      </c>
      <c r="D135" s="22" t="s">
        <v>388</v>
      </c>
      <c r="E135" s="22">
        <v>571881</v>
      </c>
      <c r="F135" s="22">
        <v>0</v>
      </c>
      <c r="G135" s="22">
        <v>0</v>
      </c>
      <c r="H135" s="22">
        <v>0</v>
      </c>
      <c r="I135" s="22">
        <v>571881</v>
      </c>
    </row>
    <row r="136" spans="1:9" x14ac:dyDescent="0.25">
      <c r="A136" s="22" t="s">
        <v>120</v>
      </c>
      <c r="B136" s="22" t="s">
        <v>292</v>
      </c>
      <c r="C136" s="22" t="s">
        <v>389</v>
      </c>
      <c r="D136" s="22" t="s">
        <v>390</v>
      </c>
      <c r="E136" s="22">
        <v>18063475</v>
      </c>
      <c r="F136" s="22">
        <v>190621</v>
      </c>
      <c r="G136" s="22">
        <v>0</v>
      </c>
      <c r="H136" s="22">
        <v>0</v>
      </c>
      <c r="I136" s="22">
        <v>18254096</v>
      </c>
    </row>
    <row r="137" spans="1:9" x14ac:dyDescent="0.25">
      <c r="A137" s="22" t="s">
        <v>120</v>
      </c>
      <c r="B137" s="22" t="s">
        <v>292</v>
      </c>
      <c r="C137" s="22" t="s">
        <v>391</v>
      </c>
      <c r="D137" s="22" t="s">
        <v>392</v>
      </c>
      <c r="E137" s="22">
        <v>0</v>
      </c>
      <c r="F137" s="22">
        <v>0</v>
      </c>
      <c r="G137" s="22">
        <v>400000</v>
      </c>
      <c r="H137" s="22">
        <v>0</v>
      </c>
      <c r="I137" s="22">
        <v>400000</v>
      </c>
    </row>
    <row r="138" spans="1:9" x14ac:dyDescent="0.25">
      <c r="A138" s="22" t="s">
        <v>120</v>
      </c>
      <c r="B138" s="22" t="s">
        <v>292</v>
      </c>
      <c r="C138" s="22" t="s">
        <v>393</v>
      </c>
      <c r="D138" s="22" t="s">
        <v>394</v>
      </c>
      <c r="E138" s="22">
        <v>519983</v>
      </c>
      <c r="F138" s="22">
        <v>0</v>
      </c>
      <c r="G138" s="22">
        <v>0</v>
      </c>
      <c r="H138" s="22">
        <v>0</v>
      </c>
      <c r="I138" s="22">
        <v>519983</v>
      </c>
    </row>
    <row r="139" spans="1:9" x14ac:dyDescent="0.25">
      <c r="A139" s="22" t="s">
        <v>120</v>
      </c>
      <c r="B139" s="22" t="s">
        <v>292</v>
      </c>
      <c r="C139" s="22" t="s">
        <v>395</v>
      </c>
      <c r="D139" s="22" t="s">
        <v>396</v>
      </c>
      <c r="E139" s="22">
        <v>32266</v>
      </c>
      <c r="F139" s="22">
        <v>0</v>
      </c>
      <c r="G139" s="22">
        <v>0</v>
      </c>
      <c r="H139" s="22">
        <v>345389</v>
      </c>
      <c r="I139" s="22">
        <v>377655</v>
      </c>
    </row>
    <row r="140" spans="1:9" x14ac:dyDescent="0.25">
      <c r="A140" s="22" t="s">
        <v>120</v>
      </c>
      <c r="B140" s="22" t="s">
        <v>292</v>
      </c>
      <c r="C140" s="22" t="s">
        <v>397</v>
      </c>
      <c r="D140" s="22" t="s">
        <v>398</v>
      </c>
      <c r="E140" s="22">
        <v>11599092</v>
      </c>
      <c r="F140" s="22">
        <v>0</v>
      </c>
      <c r="G140" s="22">
        <v>0</v>
      </c>
      <c r="H140" s="22">
        <v>810971</v>
      </c>
      <c r="I140" s="22">
        <v>12410063</v>
      </c>
    </row>
    <row r="141" spans="1:9" x14ac:dyDescent="0.25">
      <c r="A141" s="22" t="s">
        <v>120</v>
      </c>
      <c r="B141" s="22" t="s">
        <v>292</v>
      </c>
      <c r="C141" s="22" t="s">
        <v>399</v>
      </c>
      <c r="D141" s="22" t="s">
        <v>400</v>
      </c>
      <c r="E141" s="22">
        <v>3168141</v>
      </c>
      <c r="F141" s="22">
        <v>0</v>
      </c>
      <c r="G141" s="22">
        <v>0</v>
      </c>
      <c r="H141" s="22">
        <v>0</v>
      </c>
      <c r="I141" s="22">
        <v>3168141</v>
      </c>
    </row>
    <row r="142" spans="1:9" x14ac:dyDescent="0.25">
      <c r="A142" s="22" t="s">
        <v>120</v>
      </c>
      <c r="B142" s="22" t="s">
        <v>292</v>
      </c>
      <c r="C142" s="22" t="s">
        <v>401</v>
      </c>
      <c r="D142" s="22" t="s">
        <v>402</v>
      </c>
      <c r="E142" s="22">
        <v>131781</v>
      </c>
      <c r="F142" s="22">
        <v>0</v>
      </c>
      <c r="G142" s="22">
        <v>0</v>
      </c>
      <c r="H142" s="22">
        <v>0</v>
      </c>
      <c r="I142" s="22">
        <v>131781</v>
      </c>
    </row>
    <row r="143" spans="1:9" x14ac:dyDescent="0.25">
      <c r="A143" s="22" t="s">
        <v>120</v>
      </c>
      <c r="B143" s="22" t="s">
        <v>292</v>
      </c>
      <c r="C143" s="22" t="s">
        <v>403</v>
      </c>
      <c r="D143" s="22" t="s">
        <v>404</v>
      </c>
      <c r="E143" s="22">
        <v>1308148</v>
      </c>
      <c r="F143" s="22">
        <v>0</v>
      </c>
      <c r="G143" s="22">
        <v>0</v>
      </c>
      <c r="H143" s="22">
        <v>537306</v>
      </c>
      <c r="I143" s="22">
        <v>1845454</v>
      </c>
    </row>
    <row r="144" spans="1:9" x14ac:dyDescent="0.25">
      <c r="A144" s="22" t="s">
        <v>120</v>
      </c>
      <c r="B144" s="22" t="s">
        <v>292</v>
      </c>
      <c r="C144" s="22" t="s">
        <v>405</v>
      </c>
      <c r="D144" s="22" t="s">
        <v>406</v>
      </c>
      <c r="E144" s="22">
        <v>2748775</v>
      </c>
      <c r="F144" s="22">
        <v>0</v>
      </c>
      <c r="G144" s="22">
        <v>0</v>
      </c>
      <c r="H144" s="22">
        <v>0</v>
      </c>
      <c r="I144" s="22">
        <v>2748775</v>
      </c>
    </row>
    <row r="145" spans="1:9" x14ac:dyDescent="0.25">
      <c r="A145" s="22" t="s">
        <v>120</v>
      </c>
      <c r="B145" s="22" t="s">
        <v>292</v>
      </c>
      <c r="C145" s="22" t="s">
        <v>407</v>
      </c>
      <c r="D145" s="22" t="s">
        <v>408</v>
      </c>
      <c r="E145" s="22">
        <v>1489594</v>
      </c>
      <c r="F145" s="22">
        <v>0</v>
      </c>
      <c r="G145" s="22">
        <v>0</v>
      </c>
      <c r="H145" s="22">
        <v>14129</v>
      </c>
      <c r="I145" s="22">
        <v>1503723</v>
      </c>
    </row>
    <row r="146" spans="1:9" x14ac:dyDescent="0.25">
      <c r="A146" s="22" t="s">
        <v>120</v>
      </c>
      <c r="B146" s="22" t="s">
        <v>292</v>
      </c>
      <c r="C146" s="22" t="s">
        <v>409</v>
      </c>
      <c r="D146" s="22" t="s">
        <v>410</v>
      </c>
      <c r="E146" s="22">
        <v>585072</v>
      </c>
      <c r="F146" s="22">
        <v>0</v>
      </c>
      <c r="G146" s="22">
        <v>26759</v>
      </c>
      <c r="H146" s="22">
        <v>110803</v>
      </c>
      <c r="I146" s="22">
        <v>722634</v>
      </c>
    </row>
    <row r="147" spans="1:9" x14ac:dyDescent="0.25">
      <c r="A147" s="22" t="s">
        <v>120</v>
      </c>
      <c r="B147" s="22" t="s">
        <v>292</v>
      </c>
      <c r="C147" s="22" t="s">
        <v>411</v>
      </c>
      <c r="D147" s="22" t="s">
        <v>412</v>
      </c>
      <c r="E147" s="22">
        <v>47261</v>
      </c>
      <c r="F147" s="22">
        <v>0</v>
      </c>
      <c r="G147" s="22">
        <v>0</v>
      </c>
      <c r="H147" s="22">
        <v>332500</v>
      </c>
      <c r="I147" s="22">
        <v>379761</v>
      </c>
    </row>
    <row r="148" spans="1:9" x14ac:dyDescent="0.25">
      <c r="A148" s="22" t="s">
        <v>120</v>
      </c>
      <c r="B148" s="22" t="s">
        <v>292</v>
      </c>
      <c r="C148" s="22" t="s">
        <v>413</v>
      </c>
      <c r="D148" s="22" t="s">
        <v>414</v>
      </c>
      <c r="E148" s="22">
        <v>440000</v>
      </c>
      <c r="F148" s="22">
        <v>0</v>
      </c>
      <c r="G148" s="22">
        <v>0</v>
      </c>
      <c r="H148" s="22">
        <v>0</v>
      </c>
      <c r="I148" s="22">
        <v>440000</v>
      </c>
    </row>
    <row r="149" spans="1:9" x14ac:dyDescent="0.25">
      <c r="A149" s="22" t="s">
        <v>120</v>
      </c>
      <c r="B149" s="22" t="s">
        <v>292</v>
      </c>
      <c r="C149" s="22" t="s">
        <v>415</v>
      </c>
      <c r="D149" s="22" t="s">
        <v>416</v>
      </c>
      <c r="E149" s="22">
        <v>996671</v>
      </c>
      <c r="F149" s="22">
        <v>0</v>
      </c>
      <c r="G149" s="22">
        <v>0</v>
      </c>
      <c r="H149" s="22">
        <v>0</v>
      </c>
      <c r="I149" s="22">
        <v>996671</v>
      </c>
    </row>
    <row r="150" spans="1:9" x14ac:dyDescent="0.25">
      <c r="A150" s="22" t="s">
        <v>120</v>
      </c>
      <c r="B150" s="22" t="s">
        <v>292</v>
      </c>
      <c r="C150" s="22" t="s">
        <v>417</v>
      </c>
      <c r="D150" s="22" t="s">
        <v>418</v>
      </c>
      <c r="E150" s="22">
        <v>1626355</v>
      </c>
      <c r="F150" s="22">
        <v>0</v>
      </c>
      <c r="G150" s="22">
        <v>0</v>
      </c>
      <c r="H150" s="22">
        <v>0</v>
      </c>
      <c r="I150" s="22">
        <v>1626355</v>
      </c>
    </row>
    <row r="151" spans="1:9" x14ac:dyDescent="0.25">
      <c r="A151" s="22" t="s">
        <v>120</v>
      </c>
      <c r="B151" s="22" t="s">
        <v>292</v>
      </c>
      <c r="C151" s="22" t="s">
        <v>419</v>
      </c>
      <c r="D151" s="22" t="s">
        <v>420</v>
      </c>
      <c r="E151" s="22">
        <v>3193474</v>
      </c>
      <c r="F151" s="22">
        <v>0</v>
      </c>
      <c r="G151" s="22">
        <v>0</v>
      </c>
      <c r="H151" s="22">
        <v>59380</v>
      </c>
      <c r="I151" s="22">
        <v>3252854</v>
      </c>
    </row>
    <row r="152" spans="1:9" x14ac:dyDescent="0.25">
      <c r="A152" s="22" t="s">
        <v>120</v>
      </c>
      <c r="B152" s="22" t="s">
        <v>292</v>
      </c>
      <c r="C152" s="22" t="s">
        <v>421</v>
      </c>
      <c r="D152" s="22" t="s">
        <v>422</v>
      </c>
      <c r="E152" s="22">
        <v>27716853</v>
      </c>
      <c r="F152" s="22">
        <v>0</v>
      </c>
      <c r="G152" s="22">
        <v>0</v>
      </c>
      <c r="H152" s="22">
        <v>60000</v>
      </c>
      <c r="I152" s="22">
        <v>27776853</v>
      </c>
    </row>
    <row r="153" spans="1:9" x14ac:dyDescent="0.25">
      <c r="A153" s="22" t="s">
        <v>120</v>
      </c>
      <c r="B153" s="22" t="s">
        <v>292</v>
      </c>
      <c r="C153" s="22" t="s">
        <v>423</v>
      </c>
      <c r="D153" s="22" t="s">
        <v>424</v>
      </c>
      <c r="E153" s="22">
        <v>5240675</v>
      </c>
      <c r="F153" s="22">
        <v>0</v>
      </c>
      <c r="G153" s="22">
        <v>0</v>
      </c>
      <c r="H153" s="22">
        <v>0</v>
      </c>
      <c r="I153" s="22">
        <v>5240675</v>
      </c>
    </row>
    <row r="154" spans="1:9" x14ac:dyDescent="0.25">
      <c r="A154" s="22" t="s">
        <v>120</v>
      </c>
      <c r="B154" s="22" t="s">
        <v>292</v>
      </c>
      <c r="C154" s="22" t="s">
        <v>425</v>
      </c>
      <c r="D154" s="22" t="s">
        <v>426</v>
      </c>
      <c r="E154" s="22">
        <v>2201079</v>
      </c>
      <c r="F154" s="22">
        <v>0</v>
      </c>
      <c r="G154" s="22">
        <v>0</v>
      </c>
      <c r="H154" s="22">
        <v>5833</v>
      </c>
      <c r="I154" s="22">
        <v>2206912</v>
      </c>
    </row>
    <row r="155" spans="1:9" x14ac:dyDescent="0.25">
      <c r="A155" s="22" t="s">
        <v>120</v>
      </c>
      <c r="B155" s="22" t="s">
        <v>292</v>
      </c>
      <c r="C155" s="22" t="s">
        <v>427</v>
      </c>
      <c r="D155" s="22" t="s">
        <v>428</v>
      </c>
      <c r="E155" s="22">
        <v>404956</v>
      </c>
      <c r="F155" s="22">
        <v>0</v>
      </c>
      <c r="G155" s="22">
        <v>0</v>
      </c>
      <c r="H155" s="22">
        <v>13215</v>
      </c>
      <c r="I155" s="22">
        <v>418171</v>
      </c>
    </row>
    <row r="156" spans="1:9" x14ac:dyDescent="0.25">
      <c r="A156" s="22" t="s">
        <v>120</v>
      </c>
      <c r="B156" s="22" t="s">
        <v>292</v>
      </c>
      <c r="C156" s="22" t="s">
        <v>429</v>
      </c>
      <c r="D156" s="22" t="s">
        <v>430</v>
      </c>
      <c r="E156" s="22">
        <v>2554019</v>
      </c>
      <c r="F156" s="22">
        <v>0</v>
      </c>
      <c r="G156" s="22">
        <v>0</v>
      </c>
      <c r="H156" s="22">
        <v>0</v>
      </c>
      <c r="I156" s="22">
        <v>2554019</v>
      </c>
    </row>
    <row r="157" spans="1:9" x14ac:dyDescent="0.25">
      <c r="A157" s="22" t="s">
        <v>120</v>
      </c>
      <c r="B157" s="22" t="s">
        <v>292</v>
      </c>
      <c r="C157" s="22" t="s">
        <v>431</v>
      </c>
      <c r="D157" s="22" t="s">
        <v>432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120</v>
      </c>
      <c r="B158" s="22" t="s">
        <v>292</v>
      </c>
      <c r="C158" s="22" t="s">
        <v>433</v>
      </c>
      <c r="D158" s="22" t="s">
        <v>434</v>
      </c>
      <c r="E158" s="22">
        <v>1939122</v>
      </c>
      <c r="F158" s="22">
        <v>0</v>
      </c>
      <c r="G158" s="22">
        <v>0</v>
      </c>
      <c r="H158" s="22">
        <v>28816</v>
      </c>
      <c r="I158" s="22">
        <v>1967938</v>
      </c>
    </row>
    <row r="159" spans="1:9" x14ac:dyDescent="0.25">
      <c r="A159" s="22" t="s">
        <v>120</v>
      </c>
      <c r="B159" s="22" t="s">
        <v>292</v>
      </c>
      <c r="C159" s="22" t="s">
        <v>435</v>
      </c>
      <c r="D159" s="22" t="s">
        <v>436</v>
      </c>
      <c r="E159" s="22">
        <v>4103060</v>
      </c>
      <c r="F159" s="22">
        <v>0</v>
      </c>
      <c r="G159" s="22">
        <v>0</v>
      </c>
      <c r="H159" s="22">
        <v>0</v>
      </c>
      <c r="I159" s="22">
        <v>4103060</v>
      </c>
    </row>
    <row r="160" spans="1:9" x14ac:dyDescent="0.25">
      <c r="A160" s="22" t="s">
        <v>120</v>
      </c>
      <c r="B160" s="22" t="s">
        <v>292</v>
      </c>
      <c r="C160" s="22" t="s">
        <v>437</v>
      </c>
      <c r="D160" s="22" t="s">
        <v>438</v>
      </c>
      <c r="E160" s="22">
        <v>4858952</v>
      </c>
      <c r="F160" s="22">
        <v>0</v>
      </c>
      <c r="G160" s="22">
        <v>0</v>
      </c>
      <c r="H160" s="22">
        <v>0</v>
      </c>
      <c r="I160" s="22">
        <v>4858952</v>
      </c>
    </row>
    <row r="161" spans="1:9" x14ac:dyDescent="0.25">
      <c r="A161" s="22" t="s">
        <v>120</v>
      </c>
      <c r="B161" s="22" t="s">
        <v>292</v>
      </c>
      <c r="C161" s="22" t="s">
        <v>439</v>
      </c>
      <c r="D161" s="22" t="s">
        <v>440</v>
      </c>
      <c r="E161" s="22">
        <v>544229</v>
      </c>
      <c r="F161" s="22">
        <v>0</v>
      </c>
      <c r="G161" s="22">
        <v>0</v>
      </c>
      <c r="H161" s="22">
        <v>2392380</v>
      </c>
      <c r="I161" s="22">
        <v>2936609</v>
      </c>
    </row>
    <row r="162" spans="1:9" x14ac:dyDescent="0.25">
      <c r="A162" s="22" t="s">
        <v>120</v>
      </c>
      <c r="B162" s="22" t="s">
        <v>292</v>
      </c>
      <c r="C162" s="22" t="s">
        <v>441</v>
      </c>
      <c r="D162" s="22" t="s">
        <v>442</v>
      </c>
      <c r="E162" s="22">
        <v>3277820</v>
      </c>
      <c r="F162" s="22">
        <v>0</v>
      </c>
      <c r="G162" s="22">
        <v>0</v>
      </c>
      <c r="H162" s="22">
        <v>0</v>
      </c>
      <c r="I162" s="22">
        <v>3277820</v>
      </c>
    </row>
    <row r="163" spans="1:9" x14ac:dyDescent="0.25">
      <c r="A163" s="22" t="s">
        <v>120</v>
      </c>
      <c r="B163" s="22" t="s">
        <v>292</v>
      </c>
      <c r="C163" s="22" t="s">
        <v>443</v>
      </c>
      <c r="D163" s="22" t="s">
        <v>444</v>
      </c>
      <c r="E163" s="22">
        <v>1827709</v>
      </c>
      <c r="F163" s="22">
        <v>0</v>
      </c>
      <c r="G163" s="22">
        <v>0</v>
      </c>
      <c r="H163" s="22">
        <v>190130</v>
      </c>
      <c r="I163" s="22">
        <v>2017839</v>
      </c>
    </row>
    <row r="164" spans="1:9" x14ac:dyDescent="0.25">
      <c r="A164" s="22" t="s">
        <v>120</v>
      </c>
      <c r="B164" s="22" t="s">
        <v>292</v>
      </c>
      <c r="C164" s="22" t="s">
        <v>445</v>
      </c>
      <c r="D164" s="22" t="s">
        <v>446</v>
      </c>
      <c r="E164" s="22">
        <v>5900378</v>
      </c>
      <c r="F164" s="22">
        <v>0</v>
      </c>
      <c r="G164" s="22">
        <v>0</v>
      </c>
      <c r="H164" s="22">
        <v>0</v>
      </c>
      <c r="I164" s="22">
        <v>5900378</v>
      </c>
    </row>
    <row r="165" spans="1:9" x14ac:dyDescent="0.25">
      <c r="A165" s="22" t="s">
        <v>120</v>
      </c>
      <c r="B165" s="22" t="s">
        <v>292</v>
      </c>
      <c r="C165" s="22" t="s">
        <v>447</v>
      </c>
      <c r="D165" s="22" t="s">
        <v>448</v>
      </c>
      <c r="E165" s="22">
        <v>4157159</v>
      </c>
      <c r="F165" s="22">
        <v>0</v>
      </c>
      <c r="G165" s="22">
        <v>152582</v>
      </c>
      <c r="H165" s="22">
        <v>0</v>
      </c>
      <c r="I165" s="22">
        <v>4309741</v>
      </c>
    </row>
    <row r="166" spans="1:9" x14ac:dyDescent="0.25">
      <c r="A166" s="22" t="s">
        <v>120</v>
      </c>
      <c r="B166" s="22" t="s">
        <v>292</v>
      </c>
      <c r="C166" s="22" t="s">
        <v>449</v>
      </c>
      <c r="D166" s="22" t="s">
        <v>450</v>
      </c>
      <c r="E166" s="22">
        <v>2241162</v>
      </c>
      <c r="F166" s="22">
        <v>0</v>
      </c>
      <c r="G166" s="22">
        <v>386205</v>
      </c>
      <c r="H166" s="22">
        <v>0</v>
      </c>
      <c r="I166" s="22">
        <v>2627367</v>
      </c>
    </row>
    <row r="167" spans="1:9" x14ac:dyDescent="0.25">
      <c r="A167" s="22" t="s">
        <v>120</v>
      </c>
      <c r="B167" s="22" t="s">
        <v>292</v>
      </c>
      <c r="C167" s="22" t="s">
        <v>451</v>
      </c>
      <c r="D167" s="22" t="s">
        <v>452</v>
      </c>
      <c r="E167" s="22">
        <v>6436965</v>
      </c>
      <c r="F167" s="22">
        <v>0</v>
      </c>
      <c r="G167" s="22">
        <v>0</v>
      </c>
      <c r="H167" s="22">
        <v>0</v>
      </c>
      <c r="I167" s="22">
        <v>6436965</v>
      </c>
    </row>
    <row r="168" spans="1:9" x14ac:dyDescent="0.25">
      <c r="A168" s="22" t="s">
        <v>120</v>
      </c>
      <c r="B168" s="22" t="s">
        <v>292</v>
      </c>
      <c r="C168" s="22" t="s">
        <v>453</v>
      </c>
      <c r="D168" s="22" t="s">
        <v>454</v>
      </c>
      <c r="E168" s="22">
        <v>90334</v>
      </c>
      <c r="F168" s="22">
        <v>0</v>
      </c>
      <c r="G168" s="22">
        <v>0</v>
      </c>
      <c r="H168" s="22">
        <v>0</v>
      </c>
      <c r="I168" s="22">
        <v>90334</v>
      </c>
    </row>
    <row r="169" spans="1:9" x14ac:dyDescent="0.25">
      <c r="A169" s="22" t="s">
        <v>120</v>
      </c>
      <c r="B169" s="22" t="s">
        <v>292</v>
      </c>
      <c r="C169" s="22" t="s">
        <v>455</v>
      </c>
      <c r="D169" s="22" t="s">
        <v>456</v>
      </c>
      <c r="E169" s="22">
        <v>2322416</v>
      </c>
      <c r="F169" s="22">
        <v>0</v>
      </c>
      <c r="G169" s="22">
        <v>0</v>
      </c>
      <c r="H169" s="22">
        <v>0</v>
      </c>
      <c r="I169" s="22">
        <v>2322416</v>
      </c>
    </row>
    <row r="170" spans="1:9" x14ac:dyDescent="0.25">
      <c r="A170" s="22" t="s">
        <v>120</v>
      </c>
      <c r="B170" s="22" t="s">
        <v>292</v>
      </c>
      <c r="C170" s="22" t="s">
        <v>457</v>
      </c>
      <c r="D170" s="22" t="s">
        <v>458</v>
      </c>
      <c r="E170" s="22">
        <v>29651274</v>
      </c>
      <c r="F170" s="22">
        <v>0</v>
      </c>
      <c r="G170" s="22">
        <v>0</v>
      </c>
      <c r="H170" s="22">
        <v>0</v>
      </c>
      <c r="I170" s="22">
        <v>29651274</v>
      </c>
    </row>
    <row r="171" spans="1:9" x14ac:dyDescent="0.25">
      <c r="A171" s="22" t="s">
        <v>120</v>
      </c>
      <c r="B171" s="22" t="s">
        <v>292</v>
      </c>
      <c r="C171" s="22" t="s">
        <v>459</v>
      </c>
      <c r="D171" s="22" t="s">
        <v>460</v>
      </c>
      <c r="E171" s="22">
        <v>276636</v>
      </c>
      <c r="F171" s="22">
        <v>0</v>
      </c>
      <c r="G171" s="22">
        <v>0</v>
      </c>
      <c r="H171" s="22">
        <v>560000</v>
      </c>
      <c r="I171" s="22">
        <v>836636</v>
      </c>
    </row>
    <row r="172" spans="1:9" x14ac:dyDescent="0.25">
      <c r="A172" s="22" t="s">
        <v>120</v>
      </c>
      <c r="B172" s="22" t="s">
        <v>292</v>
      </c>
      <c r="C172" s="22" t="s">
        <v>461</v>
      </c>
      <c r="D172" s="22" t="s">
        <v>462</v>
      </c>
      <c r="E172" s="22">
        <v>1244832</v>
      </c>
      <c r="F172" s="22">
        <v>0</v>
      </c>
      <c r="G172" s="22">
        <v>0</v>
      </c>
      <c r="H172" s="22">
        <v>0</v>
      </c>
      <c r="I172" s="22">
        <v>1244832</v>
      </c>
    </row>
    <row r="173" spans="1:9" x14ac:dyDescent="0.25">
      <c r="A173" s="22" t="s">
        <v>120</v>
      </c>
      <c r="B173" s="22" t="s">
        <v>292</v>
      </c>
      <c r="C173" s="22" t="s">
        <v>463</v>
      </c>
      <c r="D173" s="22" t="s">
        <v>464</v>
      </c>
      <c r="E173" s="22">
        <v>3966337</v>
      </c>
      <c r="F173" s="22">
        <v>0</v>
      </c>
      <c r="G173" s="22">
        <v>0</v>
      </c>
      <c r="H173" s="22">
        <v>0</v>
      </c>
      <c r="I173" s="22">
        <v>3966337</v>
      </c>
    </row>
    <row r="174" spans="1:9" x14ac:dyDescent="0.25">
      <c r="A174" s="22" t="s">
        <v>120</v>
      </c>
      <c r="B174" s="22" t="s">
        <v>292</v>
      </c>
      <c r="C174" s="22" t="s">
        <v>465</v>
      </c>
      <c r="D174" s="22" t="s">
        <v>466</v>
      </c>
      <c r="E174" s="22">
        <v>1149989</v>
      </c>
      <c r="F174" s="22">
        <v>0</v>
      </c>
      <c r="G174" s="22">
        <v>0</v>
      </c>
      <c r="H174" s="22">
        <v>191136</v>
      </c>
      <c r="I174" s="22">
        <v>1341125</v>
      </c>
    </row>
    <row r="175" spans="1:9" x14ac:dyDescent="0.25">
      <c r="A175" s="22" t="s">
        <v>120</v>
      </c>
      <c r="B175" s="22" t="s">
        <v>292</v>
      </c>
      <c r="C175" s="22" t="s">
        <v>467</v>
      </c>
      <c r="D175" s="22" t="s">
        <v>468</v>
      </c>
      <c r="E175" s="22">
        <v>3134931</v>
      </c>
      <c r="F175" s="22">
        <v>0</v>
      </c>
      <c r="G175" s="22">
        <v>0</v>
      </c>
      <c r="H175" s="22">
        <v>0</v>
      </c>
      <c r="I175" s="22">
        <v>3134931</v>
      </c>
    </row>
    <row r="176" spans="1:9" x14ac:dyDescent="0.25">
      <c r="A176" s="22" t="s">
        <v>120</v>
      </c>
      <c r="B176" s="22" t="s">
        <v>292</v>
      </c>
      <c r="C176" s="22" t="s">
        <v>469</v>
      </c>
      <c r="D176" s="22" t="s">
        <v>470</v>
      </c>
      <c r="E176" s="22">
        <v>6322981</v>
      </c>
      <c r="F176" s="22">
        <v>0</v>
      </c>
      <c r="G176" s="22">
        <v>0</v>
      </c>
      <c r="H176" s="22">
        <v>0</v>
      </c>
      <c r="I176" s="22">
        <v>6322981</v>
      </c>
    </row>
    <row r="177" spans="1:9" x14ac:dyDescent="0.25">
      <c r="A177" s="22" t="s">
        <v>120</v>
      </c>
      <c r="B177" s="22" t="s">
        <v>292</v>
      </c>
      <c r="C177" s="22" t="s">
        <v>471</v>
      </c>
      <c r="D177" s="22" t="s">
        <v>472</v>
      </c>
      <c r="E177" s="22">
        <v>9346323</v>
      </c>
      <c r="F177" s="22">
        <v>0</v>
      </c>
      <c r="G177" s="22">
        <v>0</v>
      </c>
      <c r="H177" s="22">
        <v>0</v>
      </c>
      <c r="I177" s="22">
        <v>9346323</v>
      </c>
    </row>
    <row r="178" spans="1:9" x14ac:dyDescent="0.25">
      <c r="A178" s="22" t="s">
        <v>120</v>
      </c>
      <c r="B178" s="22" t="s">
        <v>292</v>
      </c>
      <c r="C178" s="22" t="s">
        <v>473</v>
      </c>
      <c r="D178" s="22" t="s">
        <v>474</v>
      </c>
      <c r="E178" s="22">
        <v>3238489</v>
      </c>
      <c r="F178" s="22">
        <v>0</v>
      </c>
      <c r="G178" s="22">
        <v>0</v>
      </c>
      <c r="H178" s="22">
        <v>41028</v>
      </c>
      <c r="I178" s="22">
        <v>3279517</v>
      </c>
    </row>
    <row r="179" spans="1:9" x14ac:dyDescent="0.25">
      <c r="A179" s="22" t="s">
        <v>120</v>
      </c>
      <c r="B179" s="22" t="s">
        <v>292</v>
      </c>
      <c r="C179" s="22" t="s">
        <v>475</v>
      </c>
      <c r="D179" s="22" t="s">
        <v>476</v>
      </c>
      <c r="E179" s="22">
        <v>737081</v>
      </c>
      <c r="F179" s="22">
        <v>0</v>
      </c>
      <c r="G179" s="22">
        <v>0</v>
      </c>
      <c r="H179" s="22">
        <v>0</v>
      </c>
      <c r="I179" s="22">
        <v>737081</v>
      </c>
    </row>
    <row r="180" spans="1:9" x14ac:dyDescent="0.25">
      <c r="A180" s="22" t="s">
        <v>120</v>
      </c>
      <c r="B180" s="22" t="s">
        <v>292</v>
      </c>
      <c r="C180" s="22" t="s">
        <v>477</v>
      </c>
      <c r="D180" s="22" t="s">
        <v>478</v>
      </c>
      <c r="E180" s="22">
        <v>9456090</v>
      </c>
      <c r="F180" s="22">
        <v>0</v>
      </c>
      <c r="G180" s="22">
        <v>0</v>
      </c>
      <c r="H180" s="22">
        <v>0</v>
      </c>
      <c r="I180" s="22">
        <v>9456090</v>
      </c>
    </row>
    <row r="181" spans="1:9" x14ac:dyDescent="0.25">
      <c r="A181" s="22" t="s">
        <v>120</v>
      </c>
      <c r="B181" s="22" t="s">
        <v>292</v>
      </c>
      <c r="C181" s="22" t="s">
        <v>479</v>
      </c>
      <c r="D181" s="22" t="s">
        <v>480</v>
      </c>
      <c r="E181" s="22">
        <v>1837304</v>
      </c>
      <c r="F181" s="22">
        <v>0</v>
      </c>
      <c r="G181" s="22">
        <v>0</v>
      </c>
      <c r="H181" s="22">
        <v>8763311</v>
      </c>
      <c r="I181" s="22">
        <v>10600615</v>
      </c>
    </row>
    <row r="182" spans="1:9" x14ac:dyDescent="0.25">
      <c r="A182" s="22" t="s">
        <v>120</v>
      </c>
      <c r="B182" s="22" t="s">
        <v>292</v>
      </c>
      <c r="C182" s="22" t="s">
        <v>481</v>
      </c>
      <c r="D182" s="22" t="s">
        <v>482</v>
      </c>
      <c r="E182" s="22">
        <v>2143834</v>
      </c>
      <c r="F182" s="22">
        <v>0</v>
      </c>
      <c r="G182" s="22">
        <v>2381379</v>
      </c>
      <c r="H182" s="22">
        <v>477087</v>
      </c>
      <c r="I182" s="22">
        <v>5002300</v>
      </c>
    </row>
    <row r="183" spans="1:9" x14ac:dyDescent="0.25">
      <c r="A183" s="22" t="s">
        <v>120</v>
      </c>
      <c r="B183" s="22" t="s">
        <v>292</v>
      </c>
      <c r="C183" s="22" t="s">
        <v>483</v>
      </c>
      <c r="D183" s="22" t="s">
        <v>484</v>
      </c>
      <c r="E183" s="22">
        <v>1165508</v>
      </c>
      <c r="F183" s="22">
        <v>0</v>
      </c>
      <c r="G183" s="22">
        <v>0</v>
      </c>
      <c r="H183" s="22">
        <v>0</v>
      </c>
      <c r="I183" s="22">
        <v>1165508</v>
      </c>
    </row>
    <row r="184" spans="1:9" x14ac:dyDescent="0.25">
      <c r="A184" s="22" t="s">
        <v>120</v>
      </c>
      <c r="B184" s="22" t="s">
        <v>292</v>
      </c>
      <c r="C184" s="22" t="s">
        <v>485</v>
      </c>
      <c r="D184" s="22" t="s">
        <v>486</v>
      </c>
      <c r="E184" s="22">
        <v>88758</v>
      </c>
      <c r="F184" s="22">
        <v>0</v>
      </c>
      <c r="G184" s="22">
        <v>0</v>
      </c>
      <c r="H184" s="22">
        <v>1296459</v>
      </c>
      <c r="I184" s="22">
        <v>1385217</v>
      </c>
    </row>
    <row r="185" spans="1:9" x14ac:dyDescent="0.25">
      <c r="A185" s="22" t="s">
        <v>120</v>
      </c>
      <c r="B185" s="22" t="s">
        <v>292</v>
      </c>
      <c r="C185" s="22" t="s">
        <v>487</v>
      </c>
      <c r="D185" s="22" t="s">
        <v>488</v>
      </c>
      <c r="E185" s="22">
        <v>471684</v>
      </c>
      <c r="F185" s="22">
        <v>0</v>
      </c>
      <c r="G185" s="22">
        <v>0</v>
      </c>
      <c r="H185" s="22">
        <v>0</v>
      </c>
      <c r="I185" s="22">
        <v>471684</v>
      </c>
    </row>
    <row r="186" spans="1:9" x14ac:dyDescent="0.25">
      <c r="A186" s="22" t="s">
        <v>120</v>
      </c>
      <c r="B186" s="22" t="s">
        <v>292</v>
      </c>
      <c r="C186" s="22" t="s">
        <v>489</v>
      </c>
      <c r="D186" s="22" t="s">
        <v>490</v>
      </c>
      <c r="E186" s="22">
        <v>351637</v>
      </c>
      <c r="F186" s="22">
        <v>0</v>
      </c>
      <c r="G186" s="22">
        <v>0</v>
      </c>
      <c r="H186" s="22">
        <v>441404</v>
      </c>
      <c r="I186" s="22">
        <v>793041</v>
      </c>
    </row>
    <row r="187" spans="1:9" x14ac:dyDescent="0.25">
      <c r="A187" s="22" t="s">
        <v>120</v>
      </c>
      <c r="B187" s="22" t="s">
        <v>292</v>
      </c>
      <c r="C187" s="22" t="s">
        <v>491</v>
      </c>
      <c r="D187" s="22" t="s">
        <v>492</v>
      </c>
      <c r="E187" s="22">
        <v>5218066</v>
      </c>
      <c r="F187" s="22">
        <v>0</v>
      </c>
      <c r="G187" s="22">
        <v>0</v>
      </c>
      <c r="H187" s="22">
        <v>781853</v>
      </c>
      <c r="I187" s="22">
        <v>5999919</v>
      </c>
    </row>
    <row r="188" spans="1:9" x14ac:dyDescent="0.25">
      <c r="A188" s="22" t="s">
        <v>120</v>
      </c>
      <c r="B188" s="22" t="s">
        <v>292</v>
      </c>
      <c r="C188" s="22" t="s">
        <v>493</v>
      </c>
      <c r="D188" s="22" t="s">
        <v>494</v>
      </c>
      <c r="E188" s="22">
        <v>22610</v>
      </c>
      <c r="F188" s="22">
        <v>0</v>
      </c>
      <c r="G188" s="22">
        <v>0</v>
      </c>
      <c r="H188" s="22">
        <v>0</v>
      </c>
      <c r="I188" s="22">
        <v>22610</v>
      </c>
    </row>
    <row r="189" spans="1:9" x14ac:dyDescent="0.25">
      <c r="A189" s="22" t="s">
        <v>120</v>
      </c>
      <c r="B189" s="22" t="s">
        <v>292</v>
      </c>
      <c r="C189" s="22" t="s">
        <v>495</v>
      </c>
      <c r="D189" s="22" t="s">
        <v>496</v>
      </c>
      <c r="E189" s="22">
        <v>3279307</v>
      </c>
      <c r="F189" s="22">
        <v>0</v>
      </c>
      <c r="G189" s="22">
        <v>0</v>
      </c>
      <c r="H189" s="22">
        <v>633000</v>
      </c>
      <c r="I189" s="22">
        <v>3912307</v>
      </c>
    </row>
    <row r="190" spans="1:9" x14ac:dyDescent="0.25">
      <c r="A190" s="22" t="s">
        <v>120</v>
      </c>
      <c r="B190" s="22" t="s">
        <v>292</v>
      </c>
      <c r="C190" s="22" t="s">
        <v>497</v>
      </c>
      <c r="D190" s="22" t="s">
        <v>498</v>
      </c>
      <c r="E190" s="22">
        <v>3398066</v>
      </c>
      <c r="F190" s="22">
        <v>0</v>
      </c>
      <c r="G190" s="22">
        <v>0</v>
      </c>
      <c r="H190" s="22">
        <v>0</v>
      </c>
      <c r="I190" s="22">
        <v>3398066</v>
      </c>
    </row>
    <row r="191" spans="1:9" x14ac:dyDescent="0.25">
      <c r="A191" s="22" t="s">
        <v>120</v>
      </c>
      <c r="B191" s="22" t="s">
        <v>292</v>
      </c>
      <c r="C191" s="22" t="s">
        <v>499</v>
      </c>
      <c r="D191" s="22" t="s">
        <v>500</v>
      </c>
      <c r="E191" s="22">
        <v>1552826</v>
      </c>
      <c r="F191" s="22">
        <v>0</v>
      </c>
      <c r="G191" s="22">
        <v>0</v>
      </c>
      <c r="H191" s="22">
        <v>0</v>
      </c>
      <c r="I191" s="22">
        <v>1552826</v>
      </c>
    </row>
    <row r="192" spans="1:9" x14ac:dyDescent="0.25">
      <c r="A192" s="22" t="s">
        <v>120</v>
      </c>
      <c r="B192" s="22" t="s">
        <v>292</v>
      </c>
      <c r="C192" s="22" t="s">
        <v>501</v>
      </c>
      <c r="D192" s="22" t="s">
        <v>502</v>
      </c>
      <c r="E192" s="22">
        <v>3970367</v>
      </c>
      <c r="F192" s="22">
        <v>0</v>
      </c>
      <c r="G192" s="22">
        <v>0</v>
      </c>
      <c r="H192" s="22">
        <v>0</v>
      </c>
      <c r="I192" s="22">
        <v>3970367</v>
      </c>
    </row>
    <row r="193" spans="1:9" x14ac:dyDescent="0.25">
      <c r="A193" s="22" t="s">
        <v>120</v>
      </c>
      <c r="B193" s="22" t="s">
        <v>292</v>
      </c>
      <c r="C193" s="22" t="s">
        <v>503</v>
      </c>
      <c r="D193" s="22" t="s">
        <v>504</v>
      </c>
      <c r="E193" s="22">
        <v>888721</v>
      </c>
      <c r="F193" s="22">
        <v>0</v>
      </c>
      <c r="G193" s="22">
        <v>0</v>
      </c>
      <c r="H193" s="22">
        <v>0</v>
      </c>
      <c r="I193" s="22">
        <v>888721</v>
      </c>
    </row>
    <row r="194" spans="1:9" x14ac:dyDescent="0.25">
      <c r="A194" s="22" t="s">
        <v>120</v>
      </c>
      <c r="B194" s="22" t="s">
        <v>292</v>
      </c>
      <c r="C194" s="22" t="s">
        <v>505</v>
      </c>
      <c r="D194" s="22" t="s">
        <v>506</v>
      </c>
      <c r="E194" s="22">
        <v>132734</v>
      </c>
      <c r="F194" s="22">
        <v>0</v>
      </c>
      <c r="G194" s="22">
        <v>0</v>
      </c>
      <c r="H194" s="22">
        <v>0</v>
      </c>
      <c r="I194" s="22">
        <v>132734</v>
      </c>
    </row>
    <row r="195" spans="1:9" x14ac:dyDescent="0.25">
      <c r="A195" s="22" t="s">
        <v>120</v>
      </c>
      <c r="B195" s="22" t="s">
        <v>292</v>
      </c>
      <c r="C195" s="22" t="s">
        <v>507</v>
      </c>
      <c r="D195" s="22" t="s">
        <v>508</v>
      </c>
      <c r="E195" s="22">
        <v>2644847</v>
      </c>
      <c r="F195" s="22">
        <v>0</v>
      </c>
      <c r="G195" s="22">
        <v>0</v>
      </c>
      <c r="H195" s="22">
        <v>174092</v>
      </c>
      <c r="I195" s="22">
        <v>2818939</v>
      </c>
    </row>
    <row r="196" spans="1:9" x14ac:dyDescent="0.25">
      <c r="A196" s="22" t="s">
        <v>120</v>
      </c>
      <c r="B196" s="22" t="s">
        <v>292</v>
      </c>
      <c r="C196" s="22" t="s">
        <v>509</v>
      </c>
      <c r="D196" s="22" t="s">
        <v>510</v>
      </c>
      <c r="E196" s="22">
        <v>10159719</v>
      </c>
      <c r="F196" s="22">
        <v>0</v>
      </c>
      <c r="G196" s="22">
        <v>0</v>
      </c>
      <c r="H196" s="22">
        <v>0</v>
      </c>
      <c r="I196" s="22">
        <v>10159719</v>
      </c>
    </row>
    <row r="197" spans="1:9" x14ac:dyDescent="0.25">
      <c r="A197" s="22" t="s">
        <v>120</v>
      </c>
      <c r="B197" s="22" t="s">
        <v>511</v>
      </c>
      <c r="C197" s="22" t="s">
        <v>512</v>
      </c>
      <c r="D197" s="22" t="s">
        <v>513</v>
      </c>
      <c r="E197" s="22">
        <v>73073</v>
      </c>
      <c r="F197" s="22">
        <v>0</v>
      </c>
      <c r="G197" s="22">
        <v>0</v>
      </c>
      <c r="H197" s="22">
        <v>394000</v>
      </c>
      <c r="I197" s="22">
        <v>467073</v>
      </c>
    </row>
    <row r="198" spans="1:9" x14ac:dyDescent="0.25">
      <c r="A198" s="22" t="s">
        <v>120</v>
      </c>
      <c r="B198" s="22" t="s">
        <v>511</v>
      </c>
      <c r="C198" s="22" t="s">
        <v>514</v>
      </c>
      <c r="D198" s="22" t="s">
        <v>515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120</v>
      </c>
      <c r="B199" s="22" t="s">
        <v>511</v>
      </c>
      <c r="C199" s="22" t="s">
        <v>516</v>
      </c>
      <c r="D199" s="22" t="s">
        <v>517</v>
      </c>
      <c r="E199" s="22">
        <v>289257</v>
      </c>
      <c r="F199" s="22">
        <v>0</v>
      </c>
      <c r="G199" s="22">
        <v>0</v>
      </c>
      <c r="H199" s="22">
        <v>0</v>
      </c>
      <c r="I199" s="22">
        <v>289257</v>
      </c>
    </row>
    <row r="200" spans="1:9" x14ac:dyDescent="0.25">
      <c r="A200" s="22" t="s">
        <v>120</v>
      </c>
      <c r="B200" s="22" t="s">
        <v>511</v>
      </c>
      <c r="C200" s="22" t="s">
        <v>518</v>
      </c>
      <c r="D200" s="22" t="s">
        <v>519</v>
      </c>
      <c r="E200" s="22">
        <v>73573</v>
      </c>
      <c r="F200" s="22">
        <v>0</v>
      </c>
      <c r="G200" s="22">
        <v>0</v>
      </c>
      <c r="H200" s="22">
        <v>0</v>
      </c>
      <c r="I200" s="22">
        <v>73573</v>
      </c>
    </row>
    <row r="201" spans="1:9" x14ac:dyDescent="0.25">
      <c r="A201" s="22" t="s">
        <v>120</v>
      </c>
      <c r="B201" s="22" t="s">
        <v>511</v>
      </c>
      <c r="C201" s="22" t="s">
        <v>520</v>
      </c>
      <c r="D201" s="22" t="s">
        <v>521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120</v>
      </c>
      <c r="B202" s="22" t="s">
        <v>511</v>
      </c>
      <c r="C202" s="22" t="s">
        <v>522</v>
      </c>
      <c r="D202" s="22" t="s">
        <v>523</v>
      </c>
      <c r="E202" s="22">
        <v>0</v>
      </c>
      <c r="F202" s="22">
        <v>0</v>
      </c>
      <c r="G202" s="22">
        <v>0</v>
      </c>
      <c r="H202" s="22">
        <v>177151</v>
      </c>
      <c r="I202" s="22">
        <v>177151</v>
      </c>
    </row>
    <row r="203" spans="1:9" x14ac:dyDescent="0.25">
      <c r="A203" s="22" t="s">
        <v>120</v>
      </c>
      <c r="B203" s="22" t="s">
        <v>511</v>
      </c>
      <c r="C203" s="22" t="s">
        <v>524</v>
      </c>
      <c r="D203" s="22" t="s">
        <v>525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120</v>
      </c>
      <c r="B204" s="22" t="s">
        <v>511</v>
      </c>
      <c r="C204" s="22" t="s">
        <v>526</v>
      </c>
      <c r="D204" s="22" t="s">
        <v>527</v>
      </c>
      <c r="E204" s="22">
        <v>543669</v>
      </c>
      <c r="F204" s="22">
        <v>0</v>
      </c>
      <c r="G204" s="22">
        <v>0</v>
      </c>
      <c r="H204" s="22">
        <v>0</v>
      </c>
      <c r="I204" s="22">
        <v>543669</v>
      </c>
    </row>
    <row r="205" spans="1:9" x14ac:dyDescent="0.25">
      <c r="A205" s="22" t="s">
        <v>120</v>
      </c>
      <c r="B205" s="22" t="s">
        <v>511</v>
      </c>
      <c r="C205" s="22" t="s">
        <v>528</v>
      </c>
      <c r="D205" s="22" t="s">
        <v>529</v>
      </c>
      <c r="E205" s="22">
        <v>187326</v>
      </c>
      <c r="F205" s="22">
        <v>0</v>
      </c>
      <c r="G205" s="22">
        <v>0</v>
      </c>
      <c r="H205" s="22">
        <v>0</v>
      </c>
      <c r="I205" s="22">
        <v>187326</v>
      </c>
    </row>
    <row r="206" spans="1:9" x14ac:dyDescent="0.25">
      <c r="A206" s="22" t="s">
        <v>120</v>
      </c>
      <c r="B206" s="22" t="s">
        <v>511</v>
      </c>
      <c r="C206" s="22" t="s">
        <v>530</v>
      </c>
      <c r="D206" s="22" t="s">
        <v>531</v>
      </c>
      <c r="E206" s="22">
        <v>0</v>
      </c>
      <c r="F206" s="22">
        <v>0</v>
      </c>
      <c r="G206" s="22">
        <v>0</v>
      </c>
      <c r="H206" s="22">
        <v>57783</v>
      </c>
      <c r="I206" s="22">
        <v>57783</v>
      </c>
    </row>
    <row r="207" spans="1:9" x14ac:dyDescent="0.25">
      <c r="A207" s="22" t="s">
        <v>120</v>
      </c>
      <c r="B207" s="22" t="s">
        <v>511</v>
      </c>
      <c r="C207" s="22" t="s">
        <v>532</v>
      </c>
      <c r="D207" s="22" t="s">
        <v>533</v>
      </c>
      <c r="E207" s="22">
        <v>6160</v>
      </c>
      <c r="F207" s="22">
        <v>0</v>
      </c>
      <c r="G207" s="22">
        <v>0</v>
      </c>
      <c r="H207" s="22">
        <v>301755</v>
      </c>
      <c r="I207" s="22">
        <v>307915</v>
      </c>
    </row>
    <row r="208" spans="1:9" x14ac:dyDescent="0.25">
      <c r="A208" s="22" t="s">
        <v>120</v>
      </c>
      <c r="B208" s="22" t="s">
        <v>511</v>
      </c>
      <c r="C208" s="22" t="s">
        <v>534</v>
      </c>
      <c r="D208" s="22" t="s">
        <v>535</v>
      </c>
      <c r="E208" s="22">
        <v>0</v>
      </c>
      <c r="F208" s="22">
        <v>0</v>
      </c>
      <c r="G208" s="22">
        <v>0</v>
      </c>
      <c r="H208" s="22">
        <v>11661</v>
      </c>
      <c r="I208" s="22">
        <v>11661</v>
      </c>
    </row>
    <row r="209" spans="1:9" x14ac:dyDescent="0.25">
      <c r="A209" s="22" t="s">
        <v>120</v>
      </c>
      <c r="B209" s="22" t="s">
        <v>511</v>
      </c>
      <c r="C209" s="22" t="s">
        <v>536</v>
      </c>
      <c r="D209" s="22" t="s">
        <v>537</v>
      </c>
      <c r="E209" s="22">
        <v>0</v>
      </c>
      <c r="F209" s="22">
        <v>0</v>
      </c>
      <c r="G209" s="22">
        <v>0</v>
      </c>
      <c r="H209" s="22">
        <v>5939</v>
      </c>
      <c r="I209" s="22">
        <v>5939</v>
      </c>
    </row>
    <row r="210" spans="1:9" x14ac:dyDescent="0.25">
      <c r="A210" s="22" t="s">
        <v>120</v>
      </c>
      <c r="B210" s="22" t="s">
        <v>511</v>
      </c>
      <c r="C210" s="22" t="s">
        <v>538</v>
      </c>
      <c r="D210" s="22" t="s">
        <v>539</v>
      </c>
      <c r="E210" s="22">
        <v>50846</v>
      </c>
      <c r="F210" s="22">
        <v>0</v>
      </c>
      <c r="G210" s="22">
        <v>0</v>
      </c>
      <c r="H210" s="22">
        <v>0</v>
      </c>
      <c r="I210" s="22">
        <v>50846</v>
      </c>
    </row>
    <row r="211" spans="1:9" x14ac:dyDescent="0.25">
      <c r="A211" s="22" t="s">
        <v>120</v>
      </c>
      <c r="B211" s="22" t="s">
        <v>511</v>
      </c>
      <c r="C211" s="22" t="s">
        <v>540</v>
      </c>
      <c r="D211" s="22" t="s">
        <v>541</v>
      </c>
      <c r="E211" s="22">
        <v>30708</v>
      </c>
      <c r="F211" s="22">
        <v>0</v>
      </c>
      <c r="G211" s="22">
        <v>0</v>
      </c>
      <c r="H211" s="22">
        <v>0</v>
      </c>
      <c r="I211" s="22">
        <v>30708</v>
      </c>
    </row>
    <row r="212" spans="1:9" x14ac:dyDescent="0.25">
      <c r="A212" s="22" t="s">
        <v>120</v>
      </c>
      <c r="B212" s="22" t="s">
        <v>511</v>
      </c>
      <c r="C212" s="22" t="s">
        <v>542</v>
      </c>
      <c r="D212" s="22" t="s">
        <v>543</v>
      </c>
      <c r="E212" s="22">
        <v>15699</v>
      </c>
      <c r="F212" s="22">
        <v>0</v>
      </c>
      <c r="G212" s="22">
        <v>0</v>
      </c>
      <c r="H212" s="22">
        <v>32459</v>
      </c>
      <c r="I212" s="22">
        <v>48158</v>
      </c>
    </row>
    <row r="213" spans="1:9" x14ac:dyDescent="0.25">
      <c r="A213" s="22" t="s">
        <v>120</v>
      </c>
      <c r="B213" s="22" t="s">
        <v>511</v>
      </c>
      <c r="C213" s="22" t="s">
        <v>544</v>
      </c>
      <c r="D213" s="22" t="s">
        <v>545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120</v>
      </c>
      <c r="B214" s="22" t="s">
        <v>511</v>
      </c>
      <c r="C214" s="22" t="s">
        <v>546</v>
      </c>
      <c r="D214" s="22" t="s">
        <v>547</v>
      </c>
      <c r="E214" s="22">
        <v>111610</v>
      </c>
      <c r="F214" s="22">
        <v>0</v>
      </c>
      <c r="G214" s="22">
        <v>0</v>
      </c>
      <c r="H214" s="22">
        <v>668070</v>
      </c>
      <c r="I214" s="22">
        <v>779680</v>
      </c>
    </row>
    <row r="215" spans="1:9" x14ac:dyDescent="0.25">
      <c r="A215" s="22" t="s">
        <v>120</v>
      </c>
      <c r="B215" s="22" t="s">
        <v>511</v>
      </c>
      <c r="C215" s="22" t="s">
        <v>548</v>
      </c>
      <c r="D215" s="22" t="s">
        <v>549</v>
      </c>
      <c r="E215" s="22">
        <v>0</v>
      </c>
      <c r="F215" s="22">
        <v>0</v>
      </c>
      <c r="G215" s="22">
        <v>0</v>
      </c>
      <c r="H215" s="22">
        <v>31600</v>
      </c>
      <c r="I215" s="22">
        <v>31600</v>
      </c>
    </row>
    <row r="216" spans="1:9" x14ac:dyDescent="0.25">
      <c r="A216" s="22" t="s">
        <v>120</v>
      </c>
      <c r="B216" s="22" t="s">
        <v>511</v>
      </c>
      <c r="C216" s="22" t="s">
        <v>550</v>
      </c>
      <c r="D216" s="22" t="s">
        <v>551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120</v>
      </c>
      <c r="B217" s="22" t="s">
        <v>511</v>
      </c>
      <c r="C217" s="22" t="s">
        <v>552</v>
      </c>
      <c r="D217" s="22" t="s">
        <v>553</v>
      </c>
      <c r="E217" s="22">
        <v>0</v>
      </c>
      <c r="F217" s="22">
        <v>0</v>
      </c>
      <c r="G217" s="22">
        <v>0</v>
      </c>
      <c r="H217" s="22">
        <v>50337</v>
      </c>
      <c r="I217" s="22">
        <v>50337</v>
      </c>
    </row>
    <row r="218" spans="1:9" x14ac:dyDescent="0.25">
      <c r="A218" s="22" t="s">
        <v>120</v>
      </c>
      <c r="B218" s="22" t="s">
        <v>511</v>
      </c>
      <c r="C218" s="22" t="s">
        <v>554</v>
      </c>
      <c r="D218" s="22" t="s">
        <v>555</v>
      </c>
      <c r="E218" s="22">
        <v>47062</v>
      </c>
      <c r="F218" s="22">
        <v>0</v>
      </c>
      <c r="G218" s="22">
        <v>0</v>
      </c>
      <c r="H218" s="22">
        <v>0</v>
      </c>
      <c r="I218" s="22">
        <v>47062</v>
      </c>
    </row>
    <row r="219" spans="1:9" x14ac:dyDescent="0.25">
      <c r="A219" s="22" t="s">
        <v>120</v>
      </c>
      <c r="B219" s="22" t="s">
        <v>511</v>
      </c>
      <c r="C219" s="22" t="s">
        <v>556</v>
      </c>
      <c r="D219" s="22" t="s">
        <v>557</v>
      </c>
      <c r="E219" s="22">
        <v>844148</v>
      </c>
      <c r="F219" s="22">
        <v>0</v>
      </c>
      <c r="G219" s="22">
        <v>0</v>
      </c>
      <c r="H219" s="22">
        <v>450000</v>
      </c>
      <c r="I219" s="22">
        <v>1294148</v>
      </c>
    </row>
    <row r="220" spans="1:9" x14ac:dyDescent="0.25">
      <c r="A220" s="22" t="s">
        <v>120</v>
      </c>
      <c r="B220" s="22" t="s">
        <v>511</v>
      </c>
      <c r="C220" s="22" t="s">
        <v>558</v>
      </c>
      <c r="D220" s="22" t="s">
        <v>559</v>
      </c>
      <c r="E220" s="22">
        <v>94349</v>
      </c>
      <c r="F220" s="22">
        <v>0</v>
      </c>
      <c r="G220" s="22">
        <v>0</v>
      </c>
      <c r="H220" s="22">
        <v>0</v>
      </c>
      <c r="I220" s="22">
        <v>94349</v>
      </c>
    </row>
    <row r="221" spans="1:9" x14ac:dyDescent="0.25">
      <c r="A221" s="22" t="s">
        <v>120</v>
      </c>
      <c r="B221" s="22" t="s">
        <v>511</v>
      </c>
      <c r="C221" s="22" t="s">
        <v>560</v>
      </c>
      <c r="D221" s="22" t="s">
        <v>561</v>
      </c>
      <c r="E221" s="22">
        <v>0</v>
      </c>
      <c r="F221" s="22">
        <v>0</v>
      </c>
      <c r="G221" s="22">
        <v>0</v>
      </c>
      <c r="H221" s="22">
        <v>80376</v>
      </c>
      <c r="I221" s="22">
        <v>80376</v>
      </c>
    </row>
    <row r="222" spans="1:9" x14ac:dyDescent="0.25">
      <c r="A222" s="22" t="s">
        <v>120</v>
      </c>
      <c r="B222" s="22" t="s">
        <v>511</v>
      </c>
      <c r="C222" s="22" t="s">
        <v>562</v>
      </c>
      <c r="D222" s="22" t="s">
        <v>563</v>
      </c>
      <c r="E222" s="22">
        <v>76000</v>
      </c>
      <c r="F222" s="22">
        <v>0</v>
      </c>
      <c r="G222" s="22">
        <v>0</v>
      </c>
      <c r="H222" s="22">
        <v>2371312</v>
      </c>
      <c r="I222" s="22">
        <v>2447312</v>
      </c>
    </row>
    <row r="223" spans="1:9" x14ac:dyDescent="0.25">
      <c r="A223" s="22" t="s">
        <v>120</v>
      </c>
      <c r="B223" s="22" t="s">
        <v>511</v>
      </c>
      <c r="C223" s="22" t="s">
        <v>564</v>
      </c>
      <c r="D223" s="22" t="s">
        <v>565</v>
      </c>
      <c r="E223" s="22">
        <v>0</v>
      </c>
      <c r="F223" s="22">
        <v>0</v>
      </c>
      <c r="G223" s="22">
        <v>0</v>
      </c>
      <c r="H223" s="22">
        <v>38438</v>
      </c>
      <c r="I223" s="22">
        <v>38438</v>
      </c>
    </row>
    <row r="224" spans="1:9" x14ac:dyDescent="0.25">
      <c r="A224" s="22" t="s">
        <v>120</v>
      </c>
      <c r="B224" s="22" t="s">
        <v>511</v>
      </c>
      <c r="C224" s="22" t="s">
        <v>566</v>
      </c>
      <c r="D224" s="22" t="s">
        <v>567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120</v>
      </c>
      <c r="B225" s="22" t="s">
        <v>511</v>
      </c>
      <c r="C225" s="22" t="s">
        <v>568</v>
      </c>
      <c r="D225" s="22" t="s">
        <v>569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120</v>
      </c>
      <c r="B226" s="22" t="s">
        <v>511</v>
      </c>
      <c r="C226" s="22" t="s">
        <v>570</v>
      </c>
      <c r="D226" s="22" t="s">
        <v>571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120</v>
      </c>
      <c r="B227" s="22" t="s">
        <v>511</v>
      </c>
      <c r="C227" s="22" t="s">
        <v>572</v>
      </c>
      <c r="D227" s="22" t="s">
        <v>573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120</v>
      </c>
      <c r="B228" s="22" t="s">
        <v>511</v>
      </c>
      <c r="C228" s="22" t="s">
        <v>574</v>
      </c>
      <c r="D228" s="22" t="s">
        <v>575</v>
      </c>
      <c r="E228" s="22">
        <v>187515</v>
      </c>
      <c r="F228" s="22">
        <v>0</v>
      </c>
      <c r="G228" s="22">
        <v>0</v>
      </c>
      <c r="H228" s="22">
        <v>199821</v>
      </c>
      <c r="I228" s="22">
        <v>387336</v>
      </c>
    </row>
    <row r="229" spans="1:9" x14ac:dyDescent="0.25">
      <c r="A229" s="22" t="s">
        <v>120</v>
      </c>
      <c r="B229" s="22" t="s">
        <v>511</v>
      </c>
      <c r="C229" s="22" t="s">
        <v>576</v>
      </c>
      <c r="D229" s="22" t="s">
        <v>577</v>
      </c>
      <c r="E229" s="22">
        <v>0</v>
      </c>
      <c r="F229" s="22">
        <v>0</v>
      </c>
      <c r="G229" s="22">
        <v>0</v>
      </c>
      <c r="H229" s="22">
        <v>18844</v>
      </c>
      <c r="I229" s="22">
        <v>18844</v>
      </c>
    </row>
    <row r="230" spans="1:9" x14ac:dyDescent="0.25">
      <c r="A230" s="22" t="s">
        <v>120</v>
      </c>
      <c r="B230" s="22" t="s">
        <v>511</v>
      </c>
      <c r="C230" s="22" t="s">
        <v>578</v>
      </c>
      <c r="D230" s="22" t="s">
        <v>579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120</v>
      </c>
      <c r="B231" s="22" t="s">
        <v>511</v>
      </c>
      <c r="C231" s="22" t="s">
        <v>580</v>
      </c>
      <c r="D231" s="22" t="s">
        <v>581</v>
      </c>
      <c r="E231" s="22">
        <v>43568</v>
      </c>
      <c r="F231" s="22">
        <v>0</v>
      </c>
      <c r="G231" s="22">
        <v>0</v>
      </c>
      <c r="H231" s="22">
        <v>528880</v>
      </c>
      <c r="I231" s="22">
        <v>572448</v>
      </c>
    </row>
    <row r="232" spans="1:9" x14ac:dyDescent="0.25">
      <c r="A232" s="22" t="s">
        <v>120</v>
      </c>
      <c r="B232" s="22" t="s">
        <v>511</v>
      </c>
      <c r="C232" s="22" t="s">
        <v>582</v>
      </c>
      <c r="D232" s="22" t="s">
        <v>583</v>
      </c>
      <c r="E232" s="22">
        <v>703425</v>
      </c>
      <c r="F232" s="22">
        <v>0</v>
      </c>
      <c r="G232" s="22">
        <v>0</v>
      </c>
      <c r="H232" s="22">
        <v>0</v>
      </c>
      <c r="I232" s="22">
        <v>703425</v>
      </c>
    </row>
    <row r="233" spans="1:9" x14ac:dyDescent="0.25">
      <c r="A233" s="22" t="s">
        <v>120</v>
      </c>
      <c r="B233" s="22" t="s">
        <v>511</v>
      </c>
      <c r="C233" s="22" t="s">
        <v>584</v>
      </c>
      <c r="D233" s="22" t="s">
        <v>585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120</v>
      </c>
      <c r="B234" s="22" t="s">
        <v>511</v>
      </c>
      <c r="C234" s="22" t="s">
        <v>586</v>
      </c>
      <c r="D234" s="22" t="s">
        <v>587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120</v>
      </c>
      <c r="B235" s="22" t="s">
        <v>511</v>
      </c>
      <c r="C235" s="22" t="s">
        <v>588</v>
      </c>
      <c r="D235" s="22" t="s">
        <v>589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120</v>
      </c>
      <c r="B236" s="22" t="s">
        <v>511</v>
      </c>
      <c r="C236" s="22" t="s">
        <v>590</v>
      </c>
      <c r="D236" s="22" t="s">
        <v>591</v>
      </c>
      <c r="E236" s="22">
        <v>189230</v>
      </c>
      <c r="F236" s="22">
        <v>0</v>
      </c>
      <c r="G236" s="22">
        <v>0</v>
      </c>
      <c r="H236" s="22">
        <v>0</v>
      </c>
      <c r="I236" s="22">
        <v>189230</v>
      </c>
    </row>
    <row r="237" spans="1:9" x14ac:dyDescent="0.25">
      <c r="A237" s="22" t="s">
        <v>120</v>
      </c>
      <c r="B237" s="22" t="s">
        <v>511</v>
      </c>
      <c r="C237" s="22" t="s">
        <v>592</v>
      </c>
      <c r="D237" s="22" t="s">
        <v>593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120</v>
      </c>
      <c r="B238" s="22" t="s">
        <v>511</v>
      </c>
      <c r="C238" s="22" t="s">
        <v>594</v>
      </c>
      <c r="D238" s="22" t="s">
        <v>595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120</v>
      </c>
      <c r="B239" s="22" t="s">
        <v>511</v>
      </c>
      <c r="C239" s="22" t="s">
        <v>596</v>
      </c>
      <c r="D239" s="22" t="s">
        <v>597</v>
      </c>
      <c r="E239" s="22">
        <v>266291</v>
      </c>
      <c r="F239" s="22">
        <v>0</v>
      </c>
      <c r="G239" s="22">
        <v>0</v>
      </c>
      <c r="H239" s="22">
        <v>0</v>
      </c>
      <c r="I239" s="22">
        <v>266291</v>
      </c>
    </row>
    <row r="240" spans="1:9" x14ac:dyDescent="0.25">
      <c r="A240" s="22" t="s">
        <v>120</v>
      </c>
      <c r="B240" s="22" t="s">
        <v>511</v>
      </c>
      <c r="C240" s="22" t="s">
        <v>598</v>
      </c>
      <c r="D240" s="22" t="s">
        <v>599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120</v>
      </c>
      <c r="B241" s="22" t="s">
        <v>511</v>
      </c>
      <c r="C241" s="22" t="s">
        <v>600</v>
      </c>
      <c r="D241" s="22" t="s">
        <v>601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120</v>
      </c>
      <c r="B242" s="22" t="s">
        <v>511</v>
      </c>
      <c r="C242" s="22" t="s">
        <v>602</v>
      </c>
      <c r="D242" s="22" t="s">
        <v>603</v>
      </c>
      <c r="E242" s="22">
        <v>329380</v>
      </c>
      <c r="F242" s="22">
        <v>0</v>
      </c>
      <c r="G242" s="22">
        <v>10034</v>
      </c>
      <c r="H242" s="22">
        <v>0</v>
      </c>
      <c r="I242" s="22">
        <v>339414</v>
      </c>
    </row>
    <row r="243" spans="1:9" x14ac:dyDescent="0.25">
      <c r="A243" s="22" t="s">
        <v>120</v>
      </c>
      <c r="B243" s="22" t="s">
        <v>511</v>
      </c>
      <c r="C243" s="22" t="s">
        <v>604</v>
      </c>
      <c r="D243" s="22" t="s">
        <v>605</v>
      </c>
      <c r="E243" s="22">
        <v>0</v>
      </c>
      <c r="F243" s="22">
        <v>0</v>
      </c>
      <c r="G243" s="22">
        <v>0</v>
      </c>
      <c r="H243" s="22">
        <v>200000</v>
      </c>
      <c r="I243" s="22">
        <v>200000</v>
      </c>
    </row>
    <row r="244" spans="1:9" x14ac:dyDescent="0.25">
      <c r="A244" s="22" t="s">
        <v>120</v>
      </c>
      <c r="B244" s="22" t="s">
        <v>511</v>
      </c>
      <c r="C244" s="22" t="s">
        <v>606</v>
      </c>
      <c r="D244" s="22" t="s">
        <v>607</v>
      </c>
      <c r="E244" s="22">
        <v>0</v>
      </c>
      <c r="F244" s="22">
        <v>0</v>
      </c>
      <c r="G244" s="22">
        <v>0</v>
      </c>
      <c r="H244" s="22">
        <v>177807</v>
      </c>
      <c r="I244" s="22">
        <v>177807</v>
      </c>
    </row>
    <row r="245" spans="1:9" x14ac:dyDescent="0.25">
      <c r="A245" s="22" t="s">
        <v>120</v>
      </c>
      <c r="B245" s="22" t="s">
        <v>511</v>
      </c>
      <c r="C245" s="22" t="s">
        <v>608</v>
      </c>
      <c r="D245" s="22" t="s">
        <v>609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120</v>
      </c>
      <c r="B246" s="22" t="s">
        <v>511</v>
      </c>
      <c r="C246" s="22" t="s">
        <v>610</v>
      </c>
      <c r="D246" s="22" t="s">
        <v>611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120</v>
      </c>
      <c r="B247" s="22" t="s">
        <v>511</v>
      </c>
      <c r="C247" s="22" t="s">
        <v>612</v>
      </c>
      <c r="D247" s="22" t="s">
        <v>613</v>
      </c>
      <c r="E247" s="22">
        <v>0</v>
      </c>
      <c r="F247" s="22">
        <v>0</v>
      </c>
      <c r="G247" s="22">
        <v>0</v>
      </c>
      <c r="H247" s="22">
        <v>10211</v>
      </c>
      <c r="I247" s="22">
        <v>10211</v>
      </c>
    </row>
    <row r="248" spans="1:9" x14ac:dyDescent="0.25">
      <c r="A248" s="22" t="s">
        <v>120</v>
      </c>
      <c r="B248" s="22" t="s">
        <v>511</v>
      </c>
      <c r="C248" s="22" t="s">
        <v>614</v>
      </c>
      <c r="D248" s="22" t="s">
        <v>615</v>
      </c>
      <c r="E248" s="22">
        <v>0</v>
      </c>
      <c r="F248" s="22">
        <v>0</v>
      </c>
      <c r="G248" s="22">
        <v>0</v>
      </c>
      <c r="H248" s="22">
        <v>420000</v>
      </c>
      <c r="I248" s="22">
        <v>420000</v>
      </c>
    </row>
    <row r="249" spans="1:9" x14ac:dyDescent="0.25">
      <c r="A249" s="22" t="s">
        <v>120</v>
      </c>
      <c r="B249" s="22" t="s">
        <v>511</v>
      </c>
      <c r="C249" s="22" t="s">
        <v>616</v>
      </c>
      <c r="D249" s="22" t="s">
        <v>617</v>
      </c>
      <c r="E249" s="22">
        <v>20210</v>
      </c>
      <c r="F249" s="22">
        <v>0</v>
      </c>
      <c r="G249" s="22">
        <v>0</v>
      </c>
      <c r="H249" s="22">
        <v>0</v>
      </c>
      <c r="I249" s="22">
        <v>20210</v>
      </c>
    </row>
    <row r="250" spans="1:9" x14ac:dyDescent="0.25">
      <c r="A250" s="22" t="s">
        <v>120</v>
      </c>
      <c r="B250" s="22" t="s">
        <v>511</v>
      </c>
      <c r="C250" s="22" t="s">
        <v>618</v>
      </c>
      <c r="D250" s="22" t="s">
        <v>619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120</v>
      </c>
      <c r="B251" s="22" t="s">
        <v>511</v>
      </c>
      <c r="C251" s="22" t="s">
        <v>620</v>
      </c>
      <c r="D251" s="22" t="s">
        <v>621</v>
      </c>
      <c r="E251" s="22">
        <v>3791</v>
      </c>
      <c r="F251" s="22">
        <v>0</v>
      </c>
      <c r="G251" s="22">
        <v>0</v>
      </c>
      <c r="H251" s="22">
        <v>0</v>
      </c>
      <c r="I251" s="22">
        <v>3791</v>
      </c>
    </row>
    <row r="252" spans="1:9" x14ac:dyDescent="0.25">
      <c r="A252" s="22" t="s">
        <v>120</v>
      </c>
      <c r="B252" s="22" t="s">
        <v>511</v>
      </c>
      <c r="C252" s="22" t="s">
        <v>622</v>
      </c>
      <c r="D252" s="22" t="s">
        <v>623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120</v>
      </c>
      <c r="B253" s="22" t="s">
        <v>511</v>
      </c>
      <c r="C253" s="22" t="s">
        <v>624</v>
      </c>
      <c r="D253" s="22" t="s">
        <v>625</v>
      </c>
      <c r="E253" s="22">
        <v>174558</v>
      </c>
      <c r="F253" s="22">
        <v>0</v>
      </c>
      <c r="G253" s="22">
        <v>0</v>
      </c>
      <c r="H253" s="22">
        <v>0</v>
      </c>
      <c r="I253" s="22">
        <v>174558</v>
      </c>
    </row>
    <row r="254" spans="1:9" x14ac:dyDescent="0.25">
      <c r="A254" s="22" t="s">
        <v>120</v>
      </c>
      <c r="B254" s="22" t="s">
        <v>511</v>
      </c>
      <c r="C254" s="22" t="s">
        <v>626</v>
      </c>
      <c r="D254" s="22" t="s">
        <v>627</v>
      </c>
      <c r="E254" s="22">
        <v>88490</v>
      </c>
      <c r="F254" s="22">
        <v>0</v>
      </c>
      <c r="G254" s="22">
        <v>0</v>
      </c>
      <c r="H254" s="22">
        <v>75000</v>
      </c>
      <c r="I254" s="22">
        <v>163490</v>
      </c>
    </row>
    <row r="255" spans="1:9" x14ac:dyDescent="0.25">
      <c r="A255" s="22" t="s">
        <v>120</v>
      </c>
      <c r="B255" s="22" t="s">
        <v>511</v>
      </c>
      <c r="C255" s="22" t="s">
        <v>628</v>
      </c>
      <c r="D255" s="22" t="s">
        <v>629</v>
      </c>
      <c r="E255" s="22">
        <v>503422</v>
      </c>
      <c r="F255" s="22">
        <v>0</v>
      </c>
      <c r="G255" s="22">
        <v>0</v>
      </c>
      <c r="H255" s="22">
        <v>0</v>
      </c>
      <c r="I255" s="22">
        <v>503422</v>
      </c>
    </row>
    <row r="256" spans="1:9" x14ac:dyDescent="0.25">
      <c r="A256" s="22" t="s">
        <v>120</v>
      </c>
      <c r="B256" s="22" t="s">
        <v>511</v>
      </c>
      <c r="C256" s="22" t="s">
        <v>630</v>
      </c>
      <c r="D256" s="22" t="s">
        <v>631</v>
      </c>
      <c r="E256" s="22">
        <v>101190</v>
      </c>
      <c r="F256" s="22">
        <v>0</v>
      </c>
      <c r="G256" s="22">
        <v>0</v>
      </c>
      <c r="H256" s="22">
        <v>0</v>
      </c>
      <c r="I256" s="22">
        <v>101190</v>
      </c>
    </row>
    <row r="257" spans="1:9" x14ac:dyDescent="0.25">
      <c r="A257" s="22" t="s">
        <v>120</v>
      </c>
      <c r="B257" s="22" t="s">
        <v>511</v>
      </c>
      <c r="C257" s="22" t="s">
        <v>632</v>
      </c>
      <c r="D257" s="22" t="s">
        <v>633</v>
      </c>
      <c r="E257" s="22">
        <v>65584</v>
      </c>
      <c r="F257" s="22">
        <v>0</v>
      </c>
      <c r="G257" s="22">
        <v>0</v>
      </c>
      <c r="H257" s="22">
        <v>421223</v>
      </c>
      <c r="I257" s="22">
        <v>486807</v>
      </c>
    </row>
    <row r="258" spans="1:9" x14ac:dyDescent="0.25">
      <c r="A258" s="22" t="s">
        <v>120</v>
      </c>
      <c r="B258" s="22" t="s">
        <v>511</v>
      </c>
      <c r="C258" s="22" t="s">
        <v>634</v>
      </c>
      <c r="D258" s="22" t="s">
        <v>635</v>
      </c>
      <c r="E258" s="22">
        <v>673874</v>
      </c>
      <c r="F258" s="22">
        <v>0</v>
      </c>
      <c r="G258" s="22">
        <v>0</v>
      </c>
      <c r="H258" s="22">
        <v>0</v>
      </c>
      <c r="I258" s="22">
        <v>673874</v>
      </c>
    </row>
    <row r="259" spans="1:9" x14ac:dyDescent="0.25">
      <c r="A259" s="22" t="s">
        <v>120</v>
      </c>
      <c r="B259" s="22" t="s">
        <v>511</v>
      </c>
      <c r="C259" s="22" t="s">
        <v>636</v>
      </c>
      <c r="D259" s="22" t="s">
        <v>637</v>
      </c>
      <c r="E259" s="22">
        <v>534309</v>
      </c>
      <c r="F259" s="22">
        <v>0</v>
      </c>
      <c r="G259" s="22">
        <v>0</v>
      </c>
      <c r="H259" s="22">
        <v>0</v>
      </c>
      <c r="I259" s="22">
        <v>534309</v>
      </c>
    </row>
    <row r="260" spans="1:9" x14ac:dyDescent="0.25">
      <c r="A260" s="22" t="s">
        <v>120</v>
      </c>
      <c r="B260" s="22" t="s">
        <v>511</v>
      </c>
      <c r="C260" s="22" t="s">
        <v>638</v>
      </c>
      <c r="D260" s="22" t="s">
        <v>639</v>
      </c>
      <c r="E260" s="22">
        <v>39690</v>
      </c>
      <c r="F260" s="22">
        <v>0</v>
      </c>
      <c r="G260" s="22">
        <v>0</v>
      </c>
      <c r="H260" s="22">
        <v>0</v>
      </c>
      <c r="I260" s="22">
        <v>39690</v>
      </c>
    </row>
    <row r="261" spans="1:9" x14ac:dyDescent="0.25">
      <c r="A261" s="22" t="s">
        <v>120</v>
      </c>
      <c r="B261" s="22" t="s">
        <v>511</v>
      </c>
      <c r="C261" s="22" t="s">
        <v>640</v>
      </c>
      <c r="D261" s="22" t="s">
        <v>641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120</v>
      </c>
      <c r="B262" s="22" t="s">
        <v>511</v>
      </c>
      <c r="C262" s="22" t="s">
        <v>642</v>
      </c>
      <c r="D262" s="22" t="s">
        <v>643</v>
      </c>
      <c r="E262" s="22">
        <v>323223</v>
      </c>
      <c r="F262" s="22">
        <v>0</v>
      </c>
      <c r="G262" s="22">
        <v>286421</v>
      </c>
      <c r="H262" s="22">
        <v>18936</v>
      </c>
      <c r="I262" s="22">
        <v>628580</v>
      </c>
    </row>
    <row r="263" spans="1:9" x14ac:dyDescent="0.25">
      <c r="A263" s="22" t="s">
        <v>120</v>
      </c>
      <c r="B263" s="22" t="s">
        <v>511</v>
      </c>
      <c r="C263" s="22" t="s">
        <v>644</v>
      </c>
      <c r="D263" s="22" t="s">
        <v>645</v>
      </c>
      <c r="E263" s="22">
        <v>0</v>
      </c>
      <c r="F263" s="22">
        <v>0</v>
      </c>
      <c r="G263" s="22">
        <v>0</v>
      </c>
      <c r="H263" s="22">
        <v>24436</v>
      </c>
      <c r="I263" s="22">
        <v>24436</v>
      </c>
    </row>
    <row r="264" spans="1:9" x14ac:dyDescent="0.25">
      <c r="A264" s="22" t="s">
        <v>120</v>
      </c>
      <c r="B264" s="22" t="s">
        <v>511</v>
      </c>
      <c r="C264" s="22" t="s">
        <v>646</v>
      </c>
      <c r="D264" s="22" t="s">
        <v>647</v>
      </c>
      <c r="E264" s="22">
        <v>155236</v>
      </c>
      <c r="F264" s="22">
        <v>0</v>
      </c>
      <c r="G264" s="22">
        <v>0</v>
      </c>
      <c r="H264" s="22">
        <v>0</v>
      </c>
      <c r="I264" s="22">
        <v>155236</v>
      </c>
    </row>
    <row r="265" spans="1:9" x14ac:dyDescent="0.25">
      <c r="A265" s="22" t="s">
        <v>120</v>
      </c>
      <c r="B265" s="22" t="s">
        <v>511</v>
      </c>
      <c r="C265" s="22" t="s">
        <v>648</v>
      </c>
      <c r="D265" s="22" t="s">
        <v>649</v>
      </c>
      <c r="E265" s="22">
        <v>184652</v>
      </c>
      <c r="F265" s="22">
        <v>0</v>
      </c>
      <c r="G265" s="22">
        <v>0</v>
      </c>
      <c r="H265" s="22">
        <v>0</v>
      </c>
      <c r="I265" s="22">
        <v>184652</v>
      </c>
    </row>
    <row r="266" spans="1:9" x14ac:dyDescent="0.25">
      <c r="A266" s="22" t="s">
        <v>120</v>
      </c>
      <c r="B266" s="22" t="s">
        <v>511</v>
      </c>
      <c r="C266" s="22" t="s">
        <v>650</v>
      </c>
      <c r="D266" s="22" t="s">
        <v>651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120</v>
      </c>
      <c r="B267" s="22" t="s">
        <v>511</v>
      </c>
      <c r="C267" s="22" t="s">
        <v>652</v>
      </c>
      <c r="D267" s="22" t="s">
        <v>653</v>
      </c>
      <c r="E267" s="22">
        <v>0</v>
      </c>
      <c r="F267" s="22">
        <v>0</v>
      </c>
      <c r="G267" s="22">
        <v>0</v>
      </c>
      <c r="H267" s="22">
        <v>238651</v>
      </c>
      <c r="I267" s="22">
        <v>238651</v>
      </c>
    </row>
    <row r="268" spans="1:9" x14ac:dyDescent="0.25">
      <c r="A268" s="22" t="s">
        <v>120</v>
      </c>
      <c r="B268" s="22" t="s">
        <v>511</v>
      </c>
      <c r="C268" s="22" t="s">
        <v>654</v>
      </c>
      <c r="D268" s="22" t="s">
        <v>655</v>
      </c>
      <c r="E268" s="22">
        <v>25900</v>
      </c>
      <c r="F268" s="22">
        <v>0</v>
      </c>
      <c r="G268" s="22">
        <v>0</v>
      </c>
      <c r="H268" s="22">
        <v>44382</v>
      </c>
      <c r="I268" s="22">
        <v>70282</v>
      </c>
    </row>
    <row r="269" spans="1:9" x14ac:dyDescent="0.25">
      <c r="A269" s="22" t="s">
        <v>120</v>
      </c>
      <c r="B269" s="22" t="s">
        <v>511</v>
      </c>
      <c r="C269" s="22" t="s">
        <v>656</v>
      </c>
      <c r="D269" s="22" t="s">
        <v>657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120</v>
      </c>
      <c r="B270" s="22" t="s">
        <v>511</v>
      </c>
      <c r="C270" s="22" t="s">
        <v>658</v>
      </c>
      <c r="D270" s="22" t="s">
        <v>659</v>
      </c>
      <c r="E270" s="22">
        <v>231572</v>
      </c>
      <c r="F270" s="22">
        <v>0</v>
      </c>
      <c r="G270" s="22">
        <v>0</v>
      </c>
      <c r="H270" s="22">
        <v>0</v>
      </c>
      <c r="I270" s="22">
        <v>231572</v>
      </c>
    </row>
    <row r="271" spans="1:9" x14ac:dyDescent="0.25">
      <c r="A271" s="22" t="s">
        <v>120</v>
      </c>
      <c r="B271" s="22" t="s">
        <v>511</v>
      </c>
      <c r="C271" s="22" t="s">
        <v>660</v>
      </c>
      <c r="D271" s="22" t="s">
        <v>661</v>
      </c>
      <c r="E271" s="22">
        <v>412781</v>
      </c>
      <c r="F271" s="22">
        <v>0</v>
      </c>
      <c r="G271" s="22">
        <v>0</v>
      </c>
      <c r="H271" s="22">
        <v>100900</v>
      </c>
      <c r="I271" s="22">
        <v>513681</v>
      </c>
    </row>
    <row r="272" spans="1:9" x14ac:dyDescent="0.25">
      <c r="A272" s="22" t="s">
        <v>120</v>
      </c>
      <c r="B272" s="22" t="s">
        <v>511</v>
      </c>
      <c r="C272" s="22" t="s">
        <v>662</v>
      </c>
      <c r="D272" s="22" t="s">
        <v>663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120</v>
      </c>
      <c r="B273" s="22" t="s">
        <v>511</v>
      </c>
      <c r="C273" s="22" t="s">
        <v>664</v>
      </c>
      <c r="D273" s="22" t="s">
        <v>665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120</v>
      </c>
      <c r="B274" s="22" t="s">
        <v>511</v>
      </c>
      <c r="C274" s="22" t="s">
        <v>666</v>
      </c>
      <c r="D274" s="22" t="s">
        <v>667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120</v>
      </c>
      <c r="B275" s="22" t="s">
        <v>511</v>
      </c>
      <c r="C275" s="22" t="s">
        <v>668</v>
      </c>
      <c r="D275" s="22" t="s">
        <v>669</v>
      </c>
      <c r="E275" s="22">
        <v>490182</v>
      </c>
      <c r="F275" s="22">
        <v>0</v>
      </c>
      <c r="G275" s="22">
        <v>0</v>
      </c>
      <c r="H275" s="22">
        <v>0</v>
      </c>
      <c r="I275" s="22">
        <v>490182</v>
      </c>
    </row>
    <row r="276" spans="1:9" x14ac:dyDescent="0.25">
      <c r="A276" s="22" t="s">
        <v>120</v>
      </c>
      <c r="B276" s="22" t="s">
        <v>511</v>
      </c>
      <c r="C276" s="22" t="s">
        <v>670</v>
      </c>
      <c r="D276" s="22" t="s">
        <v>671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120</v>
      </c>
      <c r="B277" s="22" t="s">
        <v>511</v>
      </c>
      <c r="C277" s="22" t="s">
        <v>672</v>
      </c>
      <c r="D277" s="22" t="s">
        <v>673</v>
      </c>
      <c r="E277" s="22">
        <v>128820</v>
      </c>
      <c r="F277" s="22">
        <v>0</v>
      </c>
      <c r="G277" s="22">
        <v>0</v>
      </c>
      <c r="H277" s="22">
        <v>0</v>
      </c>
      <c r="I277" s="22">
        <v>128820</v>
      </c>
    </row>
    <row r="278" spans="1:9" x14ac:dyDescent="0.25">
      <c r="A278" s="22" t="s">
        <v>120</v>
      </c>
      <c r="B278" s="22" t="s">
        <v>511</v>
      </c>
      <c r="C278" s="22" t="s">
        <v>674</v>
      </c>
      <c r="D278" s="22" t="s">
        <v>675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120</v>
      </c>
      <c r="B279" s="22" t="s">
        <v>511</v>
      </c>
      <c r="C279" s="22" t="s">
        <v>676</v>
      </c>
      <c r="D279" s="22" t="s">
        <v>677</v>
      </c>
      <c r="E279" s="22">
        <v>413034</v>
      </c>
      <c r="F279" s="22">
        <v>0</v>
      </c>
      <c r="G279" s="22">
        <v>0</v>
      </c>
      <c r="H279" s="22">
        <v>0</v>
      </c>
      <c r="I279" s="22">
        <v>413034</v>
      </c>
    </row>
    <row r="280" spans="1:9" x14ac:dyDescent="0.25">
      <c r="A280" s="22" t="s">
        <v>120</v>
      </c>
      <c r="B280" s="22" t="s">
        <v>511</v>
      </c>
      <c r="C280" s="22" t="s">
        <v>678</v>
      </c>
      <c r="D280" s="22" t="s">
        <v>679</v>
      </c>
      <c r="E280" s="22">
        <v>25787</v>
      </c>
      <c r="F280" s="22">
        <v>0</v>
      </c>
      <c r="G280" s="22">
        <v>0</v>
      </c>
      <c r="H280" s="22">
        <v>0</v>
      </c>
      <c r="I280" s="22">
        <v>25787</v>
      </c>
    </row>
    <row r="281" spans="1:9" x14ac:dyDescent="0.25">
      <c r="A281" s="22" t="s">
        <v>120</v>
      </c>
      <c r="B281" s="22" t="s">
        <v>511</v>
      </c>
      <c r="C281" s="22" t="s">
        <v>680</v>
      </c>
      <c r="D281" s="22" t="s">
        <v>681</v>
      </c>
      <c r="E281" s="22">
        <v>1097679</v>
      </c>
      <c r="F281" s="22">
        <v>0</v>
      </c>
      <c r="G281" s="22">
        <v>0</v>
      </c>
      <c r="H281" s="22">
        <v>0</v>
      </c>
      <c r="I281" s="22">
        <v>1097679</v>
      </c>
    </row>
    <row r="282" spans="1:9" x14ac:dyDescent="0.25">
      <c r="A282" s="22" t="s">
        <v>120</v>
      </c>
      <c r="B282" s="22" t="s">
        <v>511</v>
      </c>
      <c r="C282" s="22" t="s">
        <v>682</v>
      </c>
      <c r="D282" s="22" t="s">
        <v>683</v>
      </c>
      <c r="E282" s="22">
        <v>544904</v>
      </c>
      <c r="F282" s="22">
        <v>0</v>
      </c>
      <c r="G282" s="22">
        <v>0</v>
      </c>
      <c r="H282" s="22">
        <v>0</v>
      </c>
      <c r="I282" s="22">
        <v>544904</v>
      </c>
    </row>
    <row r="283" spans="1:9" x14ac:dyDescent="0.25">
      <c r="A283" s="22" t="s">
        <v>120</v>
      </c>
      <c r="B283" s="22" t="s">
        <v>511</v>
      </c>
      <c r="C283" s="22" t="s">
        <v>684</v>
      </c>
      <c r="D283" s="22" t="s">
        <v>685</v>
      </c>
      <c r="E283" s="22">
        <v>5662</v>
      </c>
      <c r="F283" s="22">
        <v>0</v>
      </c>
      <c r="G283" s="22">
        <v>0</v>
      </c>
      <c r="H283" s="22">
        <v>5129</v>
      </c>
      <c r="I283" s="22">
        <v>10791</v>
      </c>
    </row>
    <row r="284" spans="1:9" x14ac:dyDescent="0.25">
      <c r="A284" s="22" t="s">
        <v>120</v>
      </c>
      <c r="B284" s="22" t="s">
        <v>511</v>
      </c>
      <c r="C284" s="22" t="s">
        <v>686</v>
      </c>
      <c r="D284" s="22" t="s">
        <v>687</v>
      </c>
      <c r="E284" s="22">
        <v>249338</v>
      </c>
      <c r="F284" s="22">
        <v>0</v>
      </c>
      <c r="G284" s="22">
        <v>0</v>
      </c>
      <c r="H284" s="22">
        <v>0</v>
      </c>
      <c r="I284" s="22">
        <v>249338</v>
      </c>
    </row>
    <row r="285" spans="1:9" x14ac:dyDescent="0.25">
      <c r="A285" s="22" t="s">
        <v>120</v>
      </c>
      <c r="B285" s="22" t="s">
        <v>511</v>
      </c>
      <c r="C285" s="22" t="s">
        <v>688</v>
      </c>
      <c r="D285" s="22" t="s">
        <v>689</v>
      </c>
      <c r="E285" s="22">
        <v>55689</v>
      </c>
      <c r="F285" s="22">
        <v>0</v>
      </c>
      <c r="G285" s="22">
        <v>0</v>
      </c>
      <c r="H285" s="22">
        <v>0</v>
      </c>
      <c r="I285" s="22">
        <v>55689</v>
      </c>
    </row>
    <row r="286" spans="1:9" x14ac:dyDescent="0.25">
      <c r="A286" s="22" t="s">
        <v>120</v>
      </c>
      <c r="B286" s="22" t="s">
        <v>511</v>
      </c>
      <c r="C286" s="22" t="s">
        <v>690</v>
      </c>
      <c r="D286" s="22" t="s">
        <v>691</v>
      </c>
      <c r="E286" s="22">
        <v>20350</v>
      </c>
      <c r="F286" s="22">
        <v>0</v>
      </c>
      <c r="G286" s="22">
        <v>0</v>
      </c>
      <c r="H286" s="22">
        <v>0</v>
      </c>
      <c r="I286" s="22">
        <v>20350</v>
      </c>
    </row>
    <row r="287" spans="1:9" x14ac:dyDescent="0.25">
      <c r="A287" s="22" t="s">
        <v>120</v>
      </c>
      <c r="B287" s="22" t="s">
        <v>511</v>
      </c>
      <c r="C287" s="22" t="s">
        <v>692</v>
      </c>
      <c r="D287" s="22" t="s">
        <v>693</v>
      </c>
      <c r="E287" s="22">
        <v>151645</v>
      </c>
      <c r="F287" s="22">
        <v>0</v>
      </c>
      <c r="G287" s="22">
        <v>0</v>
      </c>
      <c r="H287" s="22">
        <v>515209</v>
      </c>
      <c r="I287" s="22">
        <v>666854</v>
      </c>
    </row>
    <row r="288" spans="1:9" x14ac:dyDescent="0.25">
      <c r="A288" s="22" t="s">
        <v>120</v>
      </c>
      <c r="B288" s="22" t="s">
        <v>511</v>
      </c>
      <c r="C288" s="22" t="s">
        <v>694</v>
      </c>
      <c r="D288" s="22" t="s">
        <v>695</v>
      </c>
      <c r="E288" s="22">
        <v>81271</v>
      </c>
      <c r="F288" s="22">
        <v>0</v>
      </c>
      <c r="G288" s="22">
        <v>0</v>
      </c>
      <c r="H288" s="22">
        <v>139000</v>
      </c>
      <c r="I288" s="22">
        <v>220271</v>
      </c>
    </row>
    <row r="289" spans="1:9" x14ac:dyDescent="0.25">
      <c r="A289" s="22" t="s">
        <v>120</v>
      </c>
      <c r="B289" s="22" t="s">
        <v>511</v>
      </c>
      <c r="C289" s="22" t="s">
        <v>696</v>
      </c>
      <c r="D289" s="22" t="s">
        <v>697</v>
      </c>
      <c r="E289" s="22">
        <v>20698</v>
      </c>
      <c r="F289" s="22">
        <v>0</v>
      </c>
      <c r="G289" s="22">
        <v>0</v>
      </c>
      <c r="H289" s="22">
        <v>73300</v>
      </c>
      <c r="I289" s="22">
        <v>93998</v>
      </c>
    </row>
    <row r="290" spans="1:9" x14ac:dyDescent="0.25">
      <c r="A290" s="22" t="s">
        <v>120</v>
      </c>
      <c r="B290" s="22" t="s">
        <v>511</v>
      </c>
      <c r="C290" s="22" t="s">
        <v>698</v>
      </c>
      <c r="D290" s="22" t="s">
        <v>699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120</v>
      </c>
      <c r="B291" s="22" t="s">
        <v>511</v>
      </c>
      <c r="C291" s="22" t="s">
        <v>700</v>
      </c>
      <c r="D291" s="22" t="s">
        <v>701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120</v>
      </c>
      <c r="B292" s="22" t="s">
        <v>511</v>
      </c>
      <c r="C292" s="22" t="s">
        <v>702</v>
      </c>
      <c r="D292" s="22" t="s">
        <v>703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120</v>
      </c>
      <c r="B293" s="22" t="s">
        <v>511</v>
      </c>
      <c r="C293" s="22" t="s">
        <v>704</v>
      </c>
      <c r="D293" s="22" t="s">
        <v>705</v>
      </c>
      <c r="E293" s="22">
        <v>24188</v>
      </c>
      <c r="F293" s="22">
        <v>0</v>
      </c>
      <c r="G293" s="22">
        <v>0</v>
      </c>
      <c r="H293" s="22">
        <v>0</v>
      </c>
      <c r="I293" s="22">
        <v>24188</v>
      </c>
    </row>
    <row r="294" spans="1:9" x14ac:dyDescent="0.25">
      <c r="A294" s="22" t="s">
        <v>120</v>
      </c>
      <c r="B294" s="22" t="s">
        <v>706</v>
      </c>
      <c r="C294" s="22" t="s">
        <v>707</v>
      </c>
      <c r="D294" s="22" t="s">
        <v>708</v>
      </c>
      <c r="E294" s="22">
        <v>20227</v>
      </c>
      <c r="F294" s="22">
        <v>0</v>
      </c>
      <c r="G294" s="22">
        <v>0</v>
      </c>
      <c r="H294" s="22">
        <v>0</v>
      </c>
      <c r="I294" s="22">
        <v>20227</v>
      </c>
    </row>
    <row r="295" spans="1:9" x14ac:dyDescent="0.25">
      <c r="A295" s="22" t="s">
        <v>120</v>
      </c>
      <c r="B295" s="22" t="s">
        <v>706</v>
      </c>
      <c r="C295" s="22" t="s">
        <v>709</v>
      </c>
      <c r="D295" s="22" t="s">
        <v>710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120</v>
      </c>
      <c r="B296" s="22" t="s">
        <v>706</v>
      </c>
      <c r="C296" s="22" t="s">
        <v>711</v>
      </c>
      <c r="D296" s="22" t="s">
        <v>712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120</v>
      </c>
      <c r="B297" s="22" t="s">
        <v>706</v>
      </c>
      <c r="C297" s="22" t="s">
        <v>713</v>
      </c>
      <c r="D297" s="22" t="s">
        <v>714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120</v>
      </c>
      <c r="B298" s="22" t="s">
        <v>706</v>
      </c>
      <c r="C298" s="22" t="s">
        <v>715</v>
      </c>
      <c r="D298" s="22" t="s">
        <v>716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120</v>
      </c>
      <c r="B299" s="22" t="s">
        <v>706</v>
      </c>
      <c r="C299" s="22" t="s">
        <v>717</v>
      </c>
      <c r="D299" s="22" t="s">
        <v>718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120</v>
      </c>
      <c r="B300" s="22" t="s">
        <v>706</v>
      </c>
      <c r="C300" s="22" t="s">
        <v>719</v>
      </c>
      <c r="D300" s="22" t="s">
        <v>720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120</v>
      </c>
      <c r="B301" s="22" t="s">
        <v>706</v>
      </c>
      <c r="C301" s="22" t="s">
        <v>721</v>
      </c>
      <c r="D301" s="22" t="s">
        <v>722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120</v>
      </c>
      <c r="B302" s="22" t="s">
        <v>706</v>
      </c>
      <c r="C302" s="22" t="s">
        <v>723</v>
      </c>
      <c r="D302" s="22" t="s">
        <v>724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120</v>
      </c>
      <c r="B303" s="22" t="s">
        <v>706</v>
      </c>
      <c r="C303" s="22" t="s">
        <v>725</v>
      </c>
      <c r="D303" s="22" t="s">
        <v>726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120</v>
      </c>
      <c r="B304" s="22" t="s">
        <v>706</v>
      </c>
      <c r="C304" s="22" t="s">
        <v>727</v>
      </c>
      <c r="D304" s="22" t="s">
        <v>728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120</v>
      </c>
      <c r="B305" s="22" t="s">
        <v>706</v>
      </c>
      <c r="C305" s="22" t="s">
        <v>729</v>
      </c>
      <c r="D305" s="22" t="s">
        <v>730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120</v>
      </c>
      <c r="B306" s="22" t="s">
        <v>706</v>
      </c>
      <c r="C306" s="22" t="s">
        <v>731</v>
      </c>
      <c r="D306" s="22" t="s">
        <v>732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120</v>
      </c>
      <c r="B307" s="22" t="s">
        <v>706</v>
      </c>
      <c r="C307" s="22" t="s">
        <v>733</v>
      </c>
      <c r="D307" s="22" t="s">
        <v>734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120</v>
      </c>
      <c r="B308" s="22" t="s">
        <v>706</v>
      </c>
      <c r="C308" s="22" t="s">
        <v>735</v>
      </c>
      <c r="D308" s="22" t="s">
        <v>736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120</v>
      </c>
      <c r="B309" s="22" t="s">
        <v>706</v>
      </c>
      <c r="C309" s="22" t="s">
        <v>737</v>
      </c>
      <c r="D309" s="22" t="s">
        <v>738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120</v>
      </c>
      <c r="B310" s="22" t="s">
        <v>706</v>
      </c>
      <c r="C310" s="22" t="s">
        <v>739</v>
      </c>
      <c r="D310" s="22" t="s">
        <v>740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120</v>
      </c>
      <c r="B311" s="22" t="s">
        <v>706</v>
      </c>
      <c r="C311" s="22" t="s">
        <v>741</v>
      </c>
      <c r="D311" s="22" t="s">
        <v>742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120</v>
      </c>
      <c r="B312" s="22" t="s">
        <v>706</v>
      </c>
      <c r="C312" s="22" t="s">
        <v>743</v>
      </c>
      <c r="D312" s="22" t="s">
        <v>744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120</v>
      </c>
      <c r="B313" s="22" t="s">
        <v>706</v>
      </c>
      <c r="C313" s="22" t="s">
        <v>745</v>
      </c>
      <c r="D313" s="22" t="s">
        <v>746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120</v>
      </c>
      <c r="B314" s="22" t="s">
        <v>706</v>
      </c>
      <c r="C314" s="22" t="s">
        <v>747</v>
      </c>
      <c r="D314" s="22" t="s">
        <v>748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120</v>
      </c>
      <c r="B315" s="22" t="s">
        <v>706</v>
      </c>
      <c r="C315" s="22" t="s">
        <v>749</v>
      </c>
      <c r="D315" s="22" t="s">
        <v>750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120</v>
      </c>
      <c r="B316" s="22" t="s">
        <v>706</v>
      </c>
      <c r="C316" s="22" t="s">
        <v>751</v>
      </c>
      <c r="D316" s="22" t="s">
        <v>752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120</v>
      </c>
      <c r="B317" s="22" t="s">
        <v>706</v>
      </c>
      <c r="C317" s="22" t="s">
        <v>753</v>
      </c>
      <c r="D317" s="22" t="s">
        <v>754</v>
      </c>
      <c r="E317" s="22">
        <v>0</v>
      </c>
      <c r="F317" s="22">
        <v>0</v>
      </c>
      <c r="G317" s="22">
        <v>0</v>
      </c>
      <c r="H317" s="22">
        <v>10265</v>
      </c>
      <c r="I317" s="22">
        <v>10265</v>
      </c>
    </row>
    <row r="318" spans="1:9" x14ac:dyDescent="0.25">
      <c r="A318" s="22" t="s">
        <v>120</v>
      </c>
      <c r="B318" s="22" t="s">
        <v>706</v>
      </c>
      <c r="C318" s="22" t="s">
        <v>755</v>
      </c>
      <c r="D318" s="22" t="s">
        <v>756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120</v>
      </c>
      <c r="B319" s="22" t="s">
        <v>706</v>
      </c>
      <c r="C319" s="22" t="s">
        <v>757</v>
      </c>
      <c r="D319" s="22" t="s">
        <v>758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120</v>
      </c>
      <c r="B320" s="22" t="s">
        <v>706</v>
      </c>
      <c r="C320" s="22" t="s">
        <v>759</v>
      </c>
      <c r="D320" s="22" t="s">
        <v>760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120</v>
      </c>
      <c r="B321" s="22" t="s">
        <v>706</v>
      </c>
      <c r="C321" s="22" t="s">
        <v>761</v>
      </c>
      <c r="D321" s="22" t="s">
        <v>762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120</v>
      </c>
      <c r="B322" s="22" t="s">
        <v>706</v>
      </c>
      <c r="C322" s="22" t="s">
        <v>763</v>
      </c>
      <c r="D322" s="22" t="s">
        <v>764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120</v>
      </c>
      <c r="B323" s="22" t="s">
        <v>706</v>
      </c>
      <c r="C323" s="22" t="s">
        <v>765</v>
      </c>
      <c r="D323" s="22" t="s">
        <v>766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120</v>
      </c>
      <c r="B324" s="22" t="s">
        <v>706</v>
      </c>
      <c r="C324" s="22" t="s">
        <v>767</v>
      </c>
      <c r="D324" s="22" t="s">
        <v>768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120</v>
      </c>
      <c r="B325" s="22" t="s">
        <v>706</v>
      </c>
      <c r="C325" s="22" t="s">
        <v>769</v>
      </c>
      <c r="D325" s="22" t="s">
        <v>770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120</v>
      </c>
      <c r="B326" s="22" t="s">
        <v>706</v>
      </c>
      <c r="C326" s="22" t="s">
        <v>771</v>
      </c>
      <c r="D326" s="22" t="s">
        <v>772</v>
      </c>
      <c r="E326" s="22">
        <v>0</v>
      </c>
      <c r="F326" s="22">
        <v>0</v>
      </c>
      <c r="G326" s="22">
        <v>0</v>
      </c>
      <c r="H326" s="22">
        <v>64566</v>
      </c>
      <c r="I326" s="22">
        <v>64566</v>
      </c>
    </row>
    <row r="327" spans="1:9" x14ac:dyDescent="0.25">
      <c r="A327" s="22" t="s">
        <v>120</v>
      </c>
      <c r="B327" s="22" t="s">
        <v>706</v>
      </c>
      <c r="C327" s="22" t="s">
        <v>773</v>
      </c>
      <c r="D327" s="22" t="s">
        <v>774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120</v>
      </c>
      <c r="B328" s="22" t="s">
        <v>706</v>
      </c>
      <c r="C328" s="22" t="s">
        <v>775</v>
      </c>
      <c r="D328" s="22" t="s">
        <v>776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120</v>
      </c>
      <c r="B329" s="22" t="s">
        <v>706</v>
      </c>
      <c r="C329" s="22" t="s">
        <v>777</v>
      </c>
      <c r="D329" s="22" t="s">
        <v>778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120</v>
      </c>
      <c r="B330" s="22" t="s">
        <v>706</v>
      </c>
      <c r="C330" s="22" t="s">
        <v>779</v>
      </c>
      <c r="D330" s="22" t="s">
        <v>780</v>
      </c>
      <c r="E330" s="22">
        <v>131141</v>
      </c>
      <c r="F330" s="22">
        <v>0</v>
      </c>
      <c r="G330" s="22">
        <v>0</v>
      </c>
      <c r="H330" s="22">
        <v>5001</v>
      </c>
      <c r="I330" s="22">
        <v>136142</v>
      </c>
    </row>
    <row r="331" spans="1:9" x14ac:dyDescent="0.25">
      <c r="A331" s="22" t="s">
        <v>120</v>
      </c>
      <c r="B331" s="22" t="s">
        <v>706</v>
      </c>
      <c r="C331" s="22" t="s">
        <v>781</v>
      </c>
      <c r="D331" s="22" t="s">
        <v>782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120</v>
      </c>
      <c r="B332" s="22" t="s">
        <v>706</v>
      </c>
      <c r="C332" s="22" t="s">
        <v>783</v>
      </c>
      <c r="D332" s="22" t="s">
        <v>784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120</v>
      </c>
      <c r="B333" s="22" t="s">
        <v>706</v>
      </c>
      <c r="C333" s="22" t="s">
        <v>785</v>
      </c>
      <c r="D333" s="22" t="s">
        <v>786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120</v>
      </c>
      <c r="B334" s="22" t="s">
        <v>706</v>
      </c>
      <c r="C334" s="22" t="s">
        <v>787</v>
      </c>
      <c r="D334" s="22" t="s">
        <v>788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120</v>
      </c>
      <c r="B335" s="22" t="s">
        <v>706</v>
      </c>
      <c r="C335" s="22" t="s">
        <v>789</v>
      </c>
      <c r="D335" s="22" t="s">
        <v>790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120</v>
      </c>
      <c r="B336" s="22" t="s">
        <v>706</v>
      </c>
      <c r="C336" s="22" t="s">
        <v>791</v>
      </c>
      <c r="D336" s="22" t="s">
        <v>792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120</v>
      </c>
      <c r="B337" s="22" t="s">
        <v>706</v>
      </c>
      <c r="C337" s="22" t="s">
        <v>793</v>
      </c>
      <c r="D337" s="22" t="s">
        <v>794</v>
      </c>
      <c r="E337" s="22">
        <v>43429</v>
      </c>
      <c r="F337" s="22">
        <v>0</v>
      </c>
      <c r="G337" s="22">
        <v>0</v>
      </c>
      <c r="H337" s="22">
        <v>0</v>
      </c>
      <c r="I337" s="22">
        <v>43429</v>
      </c>
    </row>
    <row r="338" spans="1:9" x14ac:dyDescent="0.25">
      <c r="A338" s="22" t="s">
        <v>120</v>
      </c>
      <c r="B338" s="22" t="s">
        <v>706</v>
      </c>
      <c r="C338" s="22" t="s">
        <v>795</v>
      </c>
      <c r="D338" s="22" t="s">
        <v>796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120</v>
      </c>
      <c r="B339" s="22" t="s">
        <v>706</v>
      </c>
      <c r="C339" s="22" t="s">
        <v>797</v>
      </c>
      <c r="D339" s="22" t="s">
        <v>798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120</v>
      </c>
      <c r="B340" s="22" t="s">
        <v>706</v>
      </c>
      <c r="C340" s="22" t="s">
        <v>799</v>
      </c>
      <c r="D340" s="22" t="s">
        <v>800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120</v>
      </c>
      <c r="B341" s="22" t="s">
        <v>706</v>
      </c>
      <c r="C341" s="22" t="s">
        <v>801</v>
      </c>
      <c r="D341" s="22" t="s">
        <v>802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120</v>
      </c>
      <c r="B342" s="22" t="s">
        <v>706</v>
      </c>
      <c r="C342" s="22" t="s">
        <v>803</v>
      </c>
      <c r="D342" s="22" t="s">
        <v>804</v>
      </c>
      <c r="E342" s="22">
        <v>71860</v>
      </c>
      <c r="F342" s="22">
        <v>0</v>
      </c>
      <c r="G342" s="22">
        <v>0</v>
      </c>
      <c r="H342" s="22">
        <v>0</v>
      </c>
      <c r="I342" s="22">
        <v>71860</v>
      </c>
    </row>
    <row r="343" spans="1:9" x14ac:dyDescent="0.25">
      <c r="A343" s="22" t="s">
        <v>120</v>
      </c>
      <c r="B343" s="22" t="s">
        <v>706</v>
      </c>
      <c r="C343" s="22" t="s">
        <v>805</v>
      </c>
      <c r="D343" s="22" t="s">
        <v>806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120</v>
      </c>
      <c r="B344" s="22" t="s">
        <v>706</v>
      </c>
      <c r="C344" s="22" t="s">
        <v>807</v>
      </c>
      <c r="D344" s="22" t="s">
        <v>808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120</v>
      </c>
      <c r="B345" s="22" t="s">
        <v>809</v>
      </c>
      <c r="C345" s="22" t="s">
        <v>810</v>
      </c>
      <c r="D345" s="22" t="s">
        <v>811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120</v>
      </c>
      <c r="B346" s="22" t="s">
        <v>809</v>
      </c>
      <c r="C346" s="22" t="s">
        <v>812</v>
      </c>
      <c r="D346" s="22" t="s">
        <v>813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120</v>
      </c>
      <c r="B347" s="22" t="s">
        <v>809</v>
      </c>
      <c r="C347" s="22" t="s">
        <v>814</v>
      </c>
      <c r="D347" s="22" t="s">
        <v>815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120</v>
      </c>
      <c r="B348" s="22" t="s">
        <v>809</v>
      </c>
      <c r="C348" s="22" t="s">
        <v>816</v>
      </c>
      <c r="D348" s="22" t="s">
        <v>817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120</v>
      </c>
      <c r="B349" s="22" t="s">
        <v>809</v>
      </c>
      <c r="C349" s="22" t="s">
        <v>818</v>
      </c>
      <c r="D349" s="22" t="s">
        <v>819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</row>
    <row r="350" spans="1:9" x14ac:dyDescent="0.25">
      <c r="A350" s="22" t="s">
        <v>120</v>
      </c>
      <c r="B350" s="22" t="s">
        <v>809</v>
      </c>
      <c r="C350" s="22" t="s">
        <v>820</v>
      </c>
      <c r="D350" s="22" t="s">
        <v>821</v>
      </c>
      <c r="E350" s="22">
        <v>0</v>
      </c>
      <c r="F350" s="22">
        <v>0</v>
      </c>
      <c r="G350" s="22">
        <v>0</v>
      </c>
      <c r="H350" s="22">
        <v>234662</v>
      </c>
      <c r="I350" s="22">
        <v>234662</v>
      </c>
    </row>
    <row r="351" spans="1:9" x14ac:dyDescent="0.25">
      <c r="A351" s="22" t="s">
        <v>120</v>
      </c>
      <c r="B351" s="22" t="s">
        <v>822</v>
      </c>
      <c r="C351" s="22" t="s">
        <v>823</v>
      </c>
      <c r="D351" s="22" t="s">
        <v>824</v>
      </c>
      <c r="E351" s="22">
        <v>15801652</v>
      </c>
      <c r="F351" s="22">
        <v>0</v>
      </c>
      <c r="G351" s="22">
        <v>0</v>
      </c>
      <c r="H351" s="22">
        <v>1324143</v>
      </c>
      <c r="I351" s="22">
        <v>17125795</v>
      </c>
    </row>
    <row r="352" spans="1:9" x14ac:dyDescent="0.25">
      <c r="A352" s="22"/>
      <c r="B352" s="22"/>
      <c r="C352" s="22"/>
      <c r="D352" s="22" t="s">
        <v>825</v>
      </c>
      <c r="E352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CCA27-D247-4F3D-9791-53DADCFDE795}">
  <dimension ref="A1:R35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1281</v>
      </c>
      <c r="D1" s="20" t="s">
        <v>1282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1283</v>
      </c>
      <c r="F2" s="21" t="s">
        <v>1284</v>
      </c>
      <c r="G2" s="21" t="s">
        <v>1285</v>
      </c>
      <c r="H2" s="21" t="s">
        <v>1286</v>
      </c>
      <c r="I2" s="21" t="s">
        <v>1287</v>
      </c>
      <c r="J2" s="21" t="s">
        <v>1288</v>
      </c>
      <c r="K2" s="21" t="s">
        <v>1289</v>
      </c>
      <c r="L2" s="21" t="s">
        <v>1283</v>
      </c>
      <c r="M2" s="21" t="s">
        <v>1284</v>
      </c>
      <c r="N2" s="21" t="s">
        <v>1285</v>
      </c>
      <c r="O2" s="21" t="s">
        <v>1286</v>
      </c>
      <c r="P2" s="21" t="s">
        <v>1287</v>
      </c>
      <c r="Q2" s="21" t="s">
        <v>1288</v>
      </c>
      <c r="R2" s="21" t="s">
        <v>1290</v>
      </c>
    </row>
    <row r="3" spans="1:18" x14ac:dyDescent="0.25">
      <c r="A3" s="21"/>
      <c r="B3" s="21"/>
      <c r="C3" s="21"/>
      <c r="D3" s="21" t="s">
        <v>87</v>
      </c>
      <c r="E3" s="21" t="s">
        <v>1291</v>
      </c>
      <c r="F3" s="21" t="s">
        <v>1292</v>
      </c>
      <c r="G3" s="21" t="s">
        <v>1293</v>
      </c>
      <c r="H3" s="21" t="s">
        <v>1294</v>
      </c>
      <c r="I3" s="21" t="s">
        <v>1295</v>
      </c>
      <c r="J3" s="21" t="s">
        <v>1296</v>
      </c>
      <c r="K3" s="21" t="s">
        <v>1297</v>
      </c>
      <c r="L3" s="21" t="s">
        <v>1298</v>
      </c>
      <c r="M3" s="21" t="s">
        <v>1299</v>
      </c>
      <c r="N3" s="21" t="s">
        <v>1300</v>
      </c>
      <c r="O3" s="21" t="s">
        <v>1301</v>
      </c>
      <c r="P3" s="21" t="s">
        <v>1302</v>
      </c>
      <c r="Q3" s="21" t="s">
        <v>1303</v>
      </c>
      <c r="R3" s="21" t="s">
        <v>1304</v>
      </c>
    </row>
    <row r="4" spans="1:18" x14ac:dyDescent="0.25">
      <c r="A4" s="22" t="s">
        <v>120</v>
      </c>
      <c r="B4" s="22" t="s">
        <v>121</v>
      </c>
      <c r="C4" s="22" t="s">
        <v>122</v>
      </c>
      <c r="D4" s="22" t="s">
        <v>123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</row>
    <row r="5" spans="1:18" x14ac:dyDescent="0.25">
      <c r="A5" s="22" t="s">
        <v>120</v>
      </c>
      <c r="B5" s="22" t="s">
        <v>121</v>
      </c>
      <c r="C5" s="22" t="s">
        <v>124</v>
      </c>
      <c r="D5" s="22" t="s">
        <v>125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1423367</v>
      </c>
      <c r="K5" s="22">
        <v>1423367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</row>
    <row r="6" spans="1:18" x14ac:dyDescent="0.25">
      <c r="A6" s="22" t="s">
        <v>120</v>
      </c>
      <c r="B6" s="22" t="s">
        <v>121</v>
      </c>
      <c r="C6" s="22" t="s">
        <v>126</v>
      </c>
      <c r="D6" s="22" t="s">
        <v>127</v>
      </c>
      <c r="E6" s="22">
        <v>321000</v>
      </c>
      <c r="F6" s="22">
        <v>338000</v>
      </c>
      <c r="G6" s="22">
        <v>356000</v>
      </c>
      <c r="H6" s="22">
        <v>375000</v>
      </c>
      <c r="I6" s="22">
        <v>0</v>
      </c>
      <c r="J6" s="22">
        <v>9580000</v>
      </c>
      <c r="K6" s="22">
        <v>10970000</v>
      </c>
      <c r="L6" s="22">
        <v>530000</v>
      </c>
      <c r="M6" s="22">
        <v>512000</v>
      </c>
      <c r="N6" s="22">
        <v>493000</v>
      </c>
      <c r="O6" s="22">
        <v>473000</v>
      </c>
      <c r="P6" s="22">
        <v>469000</v>
      </c>
      <c r="Q6" s="22">
        <v>11731000</v>
      </c>
      <c r="R6" s="22">
        <v>14208000</v>
      </c>
    </row>
    <row r="7" spans="1:18" x14ac:dyDescent="0.25">
      <c r="A7" s="22" t="s">
        <v>120</v>
      </c>
      <c r="B7" s="22" t="s">
        <v>121</v>
      </c>
      <c r="C7" s="22" t="s">
        <v>128</v>
      </c>
      <c r="D7" s="22" t="s">
        <v>129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</row>
    <row r="8" spans="1:18" x14ac:dyDescent="0.25">
      <c r="A8" s="22" t="s">
        <v>120</v>
      </c>
      <c r="B8" s="22" t="s">
        <v>121</v>
      </c>
      <c r="C8" s="22" t="s">
        <v>130</v>
      </c>
      <c r="D8" s="22" t="s">
        <v>131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</row>
    <row r="9" spans="1:18" x14ac:dyDescent="0.25">
      <c r="A9" s="22" t="s">
        <v>120</v>
      </c>
      <c r="B9" s="22" t="s">
        <v>121</v>
      </c>
      <c r="C9" s="22" t="s">
        <v>132</v>
      </c>
      <c r="D9" s="22" t="s">
        <v>133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</row>
    <row r="10" spans="1:18" x14ac:dyDescent="0.25">
      <c r="A10" s="22" t="s">
        <v>120</v>
      </c>
      <c r="B10" s="22" t="s">
        <v>121</v>
      </c>
      <c r="C10" s="22" t="s">
        <v>134</v>
      </c>
      <c r="D10" s="22" t="s">
        <v>135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</row>
    <row r="11" spans="1:18" x14ac:dyDescent="0.25">
      <c r="A11" s="22" t="s">
        <v>120</v>
      </c>
      <c r="B11" s="22" t="s">
        <v>121</v>
      </c>
      <c r="C11" s="22" t="s">
        <v>136</v>
      </c>
      <c r="D11" s="22" t="s">
        <v>137</v>
      </c>
      <c r="E11" s="22">
        <v>663020</v>
      </c>
      <c r="F11" s="22">
        <v>690775</v>
      </c>
      <c r="G11" s="22">
        <v>453935</v>
      </c>
      <c r="H11" s="22">
        <v>201463</v>
      </c>
      <c r="I11" s="22">
        <v>209616</v>
      </c>
      <c r="J11" s="22">
        <v>349593</v>
      </c>
      <c r="K11" s="22">
        <v>2568402</v>
      </c>
      <c r="L11" s="22">
        <v>102690</v>
      </c>
      <c r="M11" s="22">
        <v>74935</v>
      </c>
      <c r="N11" s="22">
        <v>53597</v>
      </c>
      <c r="O11" s="22">
        <v>40961</v>
      </c>
      <c r="P11" s="22">
        <v>24613</v>
      </c>
      <c r="Q11" s="22">
        <v>225864</v>
      </c>
      <c r="R11" s="22">
        <v>522660</v>
      </c>
    </row>
    <row r="12" spans="1:18" x14ac:dyDescent="0.25">
      <c r="A12" s="22" t="s">
        <v>120</v>
      </c>
      <c r="B12" s="22" t="s">
        <v>121</v>
      </c>
      <c r="C12" s="22" t="s">
        <v>138</v>
      </c>
      <c r="D12" s="22" t="s">
        <v>139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</row>
    <row r="13" spans="1:18" x14ac:dyDescent="0.25">
      <c r="A13" s="22" t="s">
        <v>120</v>
      </c>
      <c r="B13" s="22" t="s">
        <v>121</v>
      </c>
      <c r="C13" s="22" t="s">
        <v>140</v>
      </c>
      <c r="D13" s="22" t="s">
        <v>141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</row>
    <row r="14" spans="1:18" x14ac:dyDescent="0.25">
      <c r="A14" s="22" t="s">
        <v>120</v>
      </c>
      <c r="B14" s="22" t="s">
        <v>121</v>
      </c>
      <c r="C14" s="22" t="s">
        <v>142</v>
      </c>
      <c r="D14" s="22" t="s">
        <v>143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</row>
    <row r="15" spans="1:18" x14ac:dyDescent="0.25">
      <c r="A15" s="22" t="s">
        <v>120</v>
      </c>
      <c r="B15" s="22" t="s">
        <v>121</v>
      </c>
      <c r="C15" s="22" t="s">
        <v>144</v>
      </c>
      <c r="D15" s="22" t="s">
        <v>145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</row>
    <row r="16" spans="1:18" x14ac:dyDescent="0.25">
      <c r="A16" s="22" t="s">
        <v>120</v>
      </c>
      <c r="B16" s="22" t="s">
        <v>121</v>
      </c>
      <c r="C16" s="22" t="s">
        <v>146</v>
      </c>
      <c r="D16" s="22" t="s">
        <v>147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</row>
    <row r="17" spans="1:18" x14ac:dyDescent="0.25">
      <c r="A17" s="22" t="s">
        <v>120</v>
      </c>
      <c r="B17" s="22" t="s">
        <v>121</v>
      </c>
      <c r="C17" s="22" t="s">
        <v>148</v>
      </c>
      <c r="D17" s="22" t="s">
        <v>149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</row>
    <row r="18" spans="1:18" x14ac:dyDescent="0.25">
      <c r="A18" s="22" t="s">
        <v>120</v>
      </c>
      <c r="B18" s="22" t="s">
        <v>121</v>
      </c>
      <c r="C18" s="22" t="s">
        <v>150</v>
      </c>
      <c r="D18" s="22" t="s">
        <v>151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</row>
    <row r="19" spans="1:18" x14ac:dyDescent="0.25">
      <c r="A19" s="22" t="s">
        <v>120</v>
      </c>
      <c r="B19" s="22" t="s">
        <v>152</v>
      </c>
      <c r="C19" s="22" t="s">
        <v>153</v>
      </c>
      <c r="D19" s="22" t="s">
        <v>154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</row>
    <row r="20" spans="1:18" x14ac:dyDescent="0.25">
      <c r="A20" s="22" t="s">
        <v>120</v>
      </c>
      <c r="B20" s="22" t="s">
        <v>152</v>
      </c>
      <c r="C20" s="22" t="s">
        <v>155</v>
      </c>
      <c r="D20" s="22" t="s">
        <v>156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</row>
    <row r="21" spans="1:18" x14ac:dyDescent="0.25">
      <c r="A21" s="22" t="s">
        <v>120</v>
      </c>
      <c r="B21" s="22" t="s">
        <v>152</v>
      </c>
      <c r="C21" s="22" t="s">
        <v>157</v>
      </c>
      <c r="D21" s="22" t="s">
        <v>158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</row>
    <row r="22" spans="1:18" x14ac:dyDescent="0.25">
      <c r="A22" s="22" t="s">
        <v>120</v>
      </c>
      <c r="B22" s="22" t="s">
        <v>152</v>
      </c>
      <c r="C22" s="22" t="s">
        <v>159</v>
      </c>
      <c r="D22" s="22" t="s">
        <v>160</v>
      </c>
      <c r="E22" s="22">
        <v>138965</v>
      </c>
      <c r="F22" s="22">
        <v>147737</v>
      </c>
      <c r="G22" s="22">
        <v>157064</v>
      </c>
      <c r="H22" s="22">
        <v>166979</v>
      </c>
      <c r="I22" s="22">
        <v>177522</v>
      </c>
      <c r="J22" s="22">
        <v>2661014</v>
      </c>
      <c r="K22" s="22">
        <v>3449281</v>
      </c>
      <c r="L22" s="22">
        <v>218298</v>
      </c>
      <c r="M22" s="22">
        <v>209526</v>
      </c>
      <c r="N22" s="22">
        <v>200199</v>
      </c>
      <c r="O22" s="22">
        <v>190284</v>
      </c>
      <c r="P22" s="22">
        <v>179741</v>
      </c>
      <c r="Q22" s="22">
        <v>1056747</v>
      </c>
      <c r="R22" s="22">
        <v>2054795</v>
      </c>
    </row>
    <row r="23" spans="1:18" x14ac:dyDescent="0.25">
      <c r="A23" s="22" t="s">
        <v>120</v>
      </c>
      <c r="B23" s="22" t="s">
        <v>152</v>
      </c>
      <c r="C23" s="22" t="s">
        <v>161</v>
      </c>
      <c r="D23" s="22" t="s">
        <v>162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</row>
    <row r="24" spans="1:18" x14ac:dyDescent="0.25">
      <c r="A24" s="22" t="s">
        <v>120</v>
      </c>
      <c r="B24" s="22" t="s">
        <v>163</v>
      </c>
      <c r="C24" s="22" t="s">
        <v>164</v>
      </c>
      <c r="D24" s="22" t="s">
        <v>165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</row>
    <row r="25" spans="1:18" x14ac:dyDescent="0.25">
      <c r="A25" s="22" t="s">
        <v>120</v>
      </c>
      <c r="B25" s="22" t="s">
        <v>163</v>
      </c>
      <c r="C25" s="22" t="s">
        <v>166</v>
      </c>
      <c r="D25" s="22" t="s">
        <v>167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</row>
    <row r="26" spans="1:18" x14ac:dyDescent="0.25">
      <c r="A26" s="22" t="s">
        <v>120</v>
      </c>
      <c r="B26" s="22" t="s">
        <v>163</v>
      </c>
      <c r="C26" s="22" t="s">
        <v>168</v>
      </c>
      <c r="D26" s="22" t="s">
        <v>169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</row>
    <row r="27" spans="1:18" x14ac:dyDescent="0.25">
      <c r="A27" s="22" t="s">
        <v>120</v>
      </c>
      <c r="B27" s="22" t="s">
        <v>163</v>
      </c>
      <c r="C27" s="22" t="s">
        <v>170</v>
      </c>
      <c r="D27" s="22" t="s">
        <v>171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</row>
    <row r="28" spans="1:18" x14ac:dyDescent="0.25">
      <c r="A28" s="22" t="s">
        <v>120</v>
      </c>
      <c r="B28" s="22" t="s">
        <v>163</v>
      </c>
      <c r="C28" s="22" t="s">
        <v>172</v>
      </c>
      <c r="D28" s="22" t="s">
        <v>173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</row>
    <row r="29" spans="1:18" x14ac:dyDescent="0.25">
      <c r="A29" s="22" t="s">
        <v>120</v>
      </c>
      <c r="B29" s="22" t="s">
        <v>163</v>
      </c>
      <c r="C29" s="22" t="s">
        <v>174</v>
      </c>
      <c r="D29" s="22" t="s">
        <v>175</v>
      </c>
      <c r="E29" s="22">
        <v>10700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10700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</row>
    <row r="30" spans="1:18" x14ac:dyDescent="0.25">
      <c r="A30" s="22" t="s">
        <v>120</v>
      </c>
      <c r="B30" s="22" t="s">
        <v>163</v>
      </c>
      <c r="C30" s="22" t="s">
        <v>176</v>
      </c>
      <c r="D30" s="22" t="s">
        <v>177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</row>
    <row r="31" spans="1:18" x14ac:dyDescent="0.25">
      <c r="A31" s="22" t="s">
        <v>120</v>
      </c>
      <c r="B31" s="22" t="s">
        <v>163</v>
      </c>
      <c r="C31" s="22" t="s">
        <v>178</v>
      </c>
      <c r="D31" s="22" t="s">
        <v>179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</row>
    <row r="32" spans="1:18" x14ac:dyDescent="0.25">
      <c r="A32" s="22" t="s">
        <v>120</v>
      </c>
      <c r="B32" s="22" t="s">
        <v>163</v>
      </c>
      <c r="C32" s="22" t="s">
        <v>180</v>
      </c>
      <c r="D32" s="22" t="s">
        <v>181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</row>
    <row r="33" spans="1:18" x14ac:dyDescent="0.25">
      <c r="A33" s="22" t="s">
        <v>120</v>
      </c>
      <c r="B33" s="22" t="s">
        <v>163</v>
      </c>
      <c r="C33" s="22" t="s">
        <v>182</v>
      </c>
      <c r="D33" s="22" t="s">
        <v>183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</row>
    <row r="34" spans="1:18" x14ac:dyDescent="0.25">
      <c r="A34" s="22" t="s">
        <v>120</v>
      </c>
      <c r="B34" s="22" t="s">
        <v>163</v>
      </c>
      <c r="C34" s="22" t="s">
        <v>184</v>
      </c>
      <c r="D34" s="22" t="s">
        <v>185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</row>
    <row r="35" spans="1:18" x14ac:dyDescent="0.25">
      <c r="A35" s="22" t="s">
        <v>120</v>
      </c>
      <c r="B35" s="22" t="s">
        <v>163</v>
      </c>
      <c r="C35" s="22" t="s">
        <v>186</v>
      </c>
      <c r="D35" s="22" t="s">
        <v>187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</row>
    <row r="36" spans="1:18" x14ac:dyDescent="0.25">
      <c r="A36" s="22" t="s">
        <v>120</v>
      </c>
      <c r="B36" s="22" t="s">
        <v>163</v>
      </c>
      <c r="C36" s="22" t="s">
        <v>188</v>
      </c>
      <c r="D36" s="22" t="s">
        <v>189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</row>
    <row r="37" spans="1:18" x14ac:dyDescent="0.25">
      <c r="A37" s="22" t="s">
        <v>120</v>
      </c>
      <c r="B37" s="22" t="s">
        <v>163</v>
      </c>
      <c r="C37" s="22" t="s">
        <v>190</v>
      </c>
      <c r="D37" s="22" t="s">
        <v>191</v>
      </c>
      <c r="E37" s="22">
        <v>82560</v>
      </c>
      <c r="F37" s="22">
        <v>87501</v>
      </c>
      <c r="G37" s="22">
        <v>92738</v>
      </c>
      <c r="H37" s="22">
        <v>98292</v>
      </c>
      <c r="I37" s="22">
        <v>104174</v>
      </c>
      <c r="J37" s="22"/>
      <c r="K37" s="22">
        <v>465265</v>
      </c>
      <c r="L37" s="22">
        <v>27852</v>
      </c>
      <c r="M37" s="22">
        <v>22912</v>
      </c>
      <c r="N37" s="22">
        <v>17675</v>
      </c>
      <c r="O37" s="22">
        <v>12103</v>
      </c>
      <c r="P37" s="22">
        <v>6258</v>
      </c>
      <c r="Q37" s="22"/>
      <c r="R37" s="22">
        <v>86800</v>
      </c>
    </row>
    <row r="38" spans="1:18" x14ac:dyDescent="0.25">
      <c r="A38" s="22" t="s">
        <v>120</v>
      </c>
      <c r="B38" s="22" t="s">
        <v>163</v>
      </c>
      <c r="C38" s="22" t="s">
        <v>192</v>
      </c>
      <c r="D38" s="22" t="s">
        <v>193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</row>
    <row r="39" spans="1:18" x14ac:dyDescent="0.25">
      <c r="A39" s="22" t="s">
        <v>120</v>
      </c>
      <c r="B39" s="22" t="s">
        <v>163</v>
      </c>
      <c r="C39" s="22" t="s">
        <v>194</v>
      </c>
      <c r="D39" s="22" t="s">
        <v>195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</row>
    <row r="40" spans="1:18" x14ac:dyDescent="0.25">
      <c r="A40" s="22" t="s">
        <v>120</v>
      </c>
      <c r="B40" s="22" t="s">
        <v>163</v>
      </c>
      <c r="C40" s="22" t="s">
        <v>196</v>
      </c>
      <c r="D40" s="22" t="s">
        <v>197</v>
      </c>
      <c r="E40" s="22">
        <v>25481</v>
      </c>
      <c r="F40" s="22">
        <v>26561</v>
      </c>
      <c r="G40" s="22">
        <v>13700</v>
      </c>
      <c r="H40" s="22"/>
      <c r="I40" s="22"/>
      <c r="J40" s="22"/>
      <c r="K40" s="22">
        <v>65742</v>
      </c>
      <c r="L40" s="22"/>
      <c r="M40" s="22"/>
      <c r="N40" s="22"/>
      <c r="O40" s="22"/>
      <c r="P40" s="22"/>
      <c r="Q40" s="22"/>
      <c r="R40" s="22">
        <v>0</v>
      </c>
    </row>
    <row r="41" spans="1:18" x14ac:dyDescent="0.25">
      <c r="A41" s="22" t="s">
        <v>120</v>
      </c>
      <c r="B41" s="22" t="s">
        <v>163</v>
      </c>
      <c r="C41" s="22" t="s">
        <v>198</v>
      </c>
      <c r="D41" s="22" t="s">
        <v>199</v>
      </c>
      <c r="E41" s="22">
        <v>97022</v>
      </c>
      <c r="F41" s="22">
        <v>102722</v>
      </c>
      <c r="G41" s="22">
        <v>108757</v>
      </c>
      <c r="H41" s="22">
        <v>115148</v>
      </c>
      <c r="I41" s="22">
        <v>121911</v>
      </c>
      <c r="J41" s="22">
        <v>410412</v>
      </c>
      <c r="K41" s="22">
        <v>955972</v>
      </c>
      <c r="L41" s="22">
        <v>56163</v>
      </c>
      <c r="M41" s="22">
        <v>50463</v>
      </c>
      <c r="N41" s="22">
        <v>44428</v>
      </c>
      <c r="O41" s="22">
        <v>38039</v>
      </c>
      <c r="P41" s="22">
        <v>31274</v>
      </c>
      <c r="Q41" s="22">
        <v>49142</v>
      </c>
      <c r="R41" s="22">
        <v>269509</v>
      </c>
    </row>
    <row r="42" spans="1:18" x14ac:dyDescent="0.25">
      <c r="A42" s="22" t="s">
        <v>120</v>
      </c>
      <c r="B42" s="22" t="s">
        <v>163</v>
      </c>
      <c r="C42" s="22" t="s">
        <v>200</v>
      </c>
      <c r="D42" s="22" t="s">
        <v>201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</row>
    <row r="43" spans="1:18" x14ac:dyDescent="0.25">
      <c r="A43" s="22" t="s">
        <v>120</v>
      </c>
      <c r="B43" s="22" t="s">
        <v>163</v>
      </c>
      <c r="C43" s="22" t="s">
        <v>202</v>
      </c>
      <c r="D43" s="22" t="s">
        <v>203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</row>
    <row r="44" spans="1:18" x14ac:dyDescent="0.25">
      <c r="A44" s="22" t="s">
        <v>120</v>
      </c>
      <c r="B44" s="22" t="s">
        <v>163</v>
      </c>
      <c r="C44" s="22" t="s">
        <v>204</v>
      </c>
      <c r="D44" s="22" t="s">
        <v>205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412332</v>
      </c>
      <c r="M44" s="22">
        <v>369842</v>
      </c>
      <c r="N44" s="22">
        <v>325467</v>
      </c>
      <c r="O44" s="22">
        <v>279124</v>
      </c>
      <c r="P44" s="22">
        <v>231727</v>
      </c>
      <c r="Q44" s="22">
        <v>394555</v>
      </c>
      <c r="R44" s="22">
        <v>2013047</v>
      </c>
    </row>
    <row r="45" spans="1:18" x14ac:dyDescent="0.25">
      <c r="A45" s="22" t="s">
        <v>120</v>
      </c>
      <c r="B45" s="22" t="s">
        <v>163</v>
      </c>
      <c r="C45" s="22" t="s">
        <v>206</v>
      </c>
      <c r="D45" s="22" t="s">
        <v>207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</row>
    <row r="46" spans="1:18" x14ac:dyDescent="0.25">
      <c r="A46" s="22" t="s">
        <v>120</v>
      </c>
      <c r="B46" s="22" t="s">
        <v>163</v>
      </c>
      <c r="C46" s="22" t="s">
        <v>208</v>
      </c>
      <c r="D46" s="22" t="s">
        <v>209</v>
      </c>
      <c r="E46" s="22">
        <v>230250</v>
      </c>
      <c r="F46" s="22">
        <v>236131</v>
      </c>
      <c r="G46" s="22">
        <v>243200</v>
      </c>
      <c r="H46" s="22">
        <v>218799</v>
      </c>
      <c r="I46" s="22">
        <v>96937</v>
      </c>
      <c r="J46" s="22">
        <v>2588802</v>
      </c>
      <c r="K46" s="22">
        <v>3614119</v>
      </c>
      <c r="L46" s="22">
        <v>157658</v>
      </c>
      <c r="M46" s="22">
        <v>151777</v>
      </c>
      <c r="N46" s="22">
        <v>144708</v>
      </c>
      <c r="O46" s="22">
        <v>136679</v>
      </c>
      <c r="P46" s="22">
        <v>127207</v>
      </c>
      <c r="Q46" s="22">
        <v>1221648</v>
      </c>
      <c r="R46" s="22">
        <v>1939677</v>
      </c>
    </row>
    <row r="47" spans="1:18" x14ac:dyDescent="0.25">
      <c r="A47" s="22" t="s">
        <v>120</v>
      </c>
      <c r="B47" s="22" t="s">
        <v>163</v>
      </c>
      <c r="C47" s="22" t="s">
        <v>210</v>
      </c>
      <c r="D47" s="22" t="s">
        <v>211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</row>
    <row r="48" spans="1:18" x14ac:dyDescent="0.25">
      <c r="A48" s="22" t="s">
        <v>120</v>
      </c>
      <c r="B48" s="22" t="s">
        <v>163</v>
      </c>
      <c r="C48" s="22" t="s">
        <v>212</v>
      </c>
      <c r="D48" s="22" t="s">
        <v>213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</row>
    <row r="49" spans="1:18" x14ac:dyDescent="0.25">
      <c r="A49" s="22" t="s">
        <v>120</v>
      </c>
      <c r="B49" s="22" t="s">
        <v>163</v>
      </c>
      <c r="C49" s="22" t="s">
        <v>214</v>
      </c>
      <c r="D49" s="22" t="s">
        <v>215</v>
      </c>
      <c r="E49" s="22">
        <v>428088</v>
      </c>
      <c r="F49" s="22">
        <v>117217</v>
      </c>
      <c r="G49" s="22">
        <v>122426</v>
      </c>
      <c r="H49" s="22">
        <v>127866</v>
      </c>
      <c r="I49" s="22">
        <v>133547</v>
      </c>
      <c r="J49" s="22">
        <v>2886713</v>
      </c>
      <c r="K49" s="22">
        <v>3815857</v>
      </c>
      <c r="L49" s="22">
        <v>169583</v>
      </c>
      <c r="M49" s="22">
        <v>147619</v>
      </c>
      <c r="N49" s="22">
        <v>142410</v>
      </c>
      <c r="O49" s="22">
        <v>136970</v>
      </c>
      <c r="P49" s="22">
        <v>131289</v>
      </c>
      <c r="Q49" s="22">
        <v>1085827</v>
      </c>
      <c r="R49" s="22">
        <v>1813698</v>
      </c>
    </row>
    <row r="50" spans="1:18" x14ac:dyDescent="0.25">
      <c r="A50" s="22" t="s">
        <v>120</v>
      </c>
      <c r="B50" s="22" t="s">
        <v>163</v>
      </c>
      <c r="C50" s="22" t="s">
        <v>216</v>
      </c>
      <c r="D50" s="22" t="s">
        <v>217</v>
      </c>
      <c r="E50" s="22">
        <v>95833</v>
      </c>
      <c r="F50" s="22">
        <v>100482</v>
      </c>
      <c r="G50" s="22">
        <v>105358</v>
      </c>
      <c r="H50" s="22">
        <v>110472</v>
      </c>
      <c r="I50" s="22">
        <v>115836</v>
      </c>
      <c r="J50" s="22">
        <v>2010071</v>
      </c>
      <c r="K50" s="22">
        <v>2538052</v>
      </c>
      <c r="L50" s="22">
        <v>118799</v>
      </c>
      <c r="M50" s="22">
        <v>114149</v>
      </c>
      <c r="N50" s="22">
        <v>109273</v>
      </c>
      <c r="O50" s="22">
        <v>104160</v>
      </c>
      <c r="P50" s="22">
        <v>98796</v>
      </c>
      <c r="Q50" s="22">
        <v>689735</v>
      </c>
      <c r="R50" s="22">
        <v>1234912</v>
      </c>
    </row>
    <row r="51" spans="1:18" x14ac:dyDescent="0.25">
      <c r="A51" s="22" t="s">
        <v>120</v>
      </c>
      <c r="B51" s="22" t="s">
        <v>163</v>
      </c>
      <c r="C51" s="22" t="s">
        <v>218</v>
      </c>
      <c r="D51" s="22" t="s">
        <v>219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</row>
    <row r="52" spans="1:18" x14ac:dyDescent="0.25">
      <c r="A52" s="22" t="s">
        <v>120</v>
      </c>
      <c r="B52" s="22" t="s">
        <v>163</v>
      </c>
      <c r="C52" s="22" t="s">
        <v>220</v>
      </c>
      <c r="D52" s="22" t="s">
        <v>221</v>
      </c>
      <c r="E52" s="22">
        <v>59541</v>
      </c>
      <c r="F52" s="22">
        <v>63161</v>
      </c>
      <c r="G52" s="22">
        <v>67002</v>
      </c>
      <c r="H52" s="22">
        <v>71081</v>
      </c>
      <c r="I52" s="22">
        <v>75408</v>
      </c>
      <c r="J52" s="22">
        <v>147760</v>
      </c>
      <c r="K52" s="22">
        <v>483953</v>
      </c>
      <c r="L52" s="22">
        <v>27603</v>
      </c>
      <c r="M52" s="22">
        <v>23983</v>
      </c>
      <c r="N52" s="22">
        <v>20140</v>
      </c>
      <c r="O52" s="22">
        <v>16061</v>
      </c>
      <c r="P52" s="22">
        <v>11734</v>
      </c>
      <c r="Q52" s="22">
        <v>31060</v>
      </c>
      <c r="R52" s="22">
        <v>130581</v>
      </c>
    </row>
    <row r="53" spans="1:18" x14ac:dyDescent="0.25">
      <c r="A53" s="22" t="s">
        <v>120</v>
      </c>
      <c r="B53" s="22" t="s">
        <v>163</v>
      </c>
      <c r="C53" s="22" t="s">
        <v>222</v>
      </c>
      <c r="D53" s="22" t="s">
        <v>223</v>
      </c>
      <c r="E53" s="22">
        <v>81120</v>
      </c>
      <c r="F53" s="22">
        <v>85862</v>
      </c>
      <c r="G53" s="22">
        <v>90881</v>
      </c>
      <c r="H53" s="22">
        <v>96194</v>
      </c>
      <c r="I53" s="22">
        <v>101818</v>
      </c>
      <c r="J53" s="22">
        <v>2244281</v>
      </c>
      <c r="K53" s="22">
        <v>2700156</v>
      </c>
      <c r="L53" s="22">
        <v>157808</v>
      </c>
      <c r="M53" s="22">
        <v>153066</v>
      </c>
      <c r="N53" s="22">
        <v>148047</v>
      </c>
      <c r="O53" s="22">
        <v>142734</v>
      </c>
      <c r="P53" s="22">
        <v>137110</v>
      </c>
      <c r="Q53" s="22">
        <v>1104227</v>
      </c>
      <c r="R53" s="22">
        <v>1842992</v>
      </c>
    </row>
    <row r="54" spans="1:18" x14ac:dyDescent="0.25">
      <c r="A54" s="22" t="s">
        <v>120</v>
      </c>
      <c r="B54" s="22" t="s">
        <v>163</v>
      </c>
      <c r="C54" s="22" t="s">
        <v>224</v>
      </c>
      <c r="D54" s="22" t="s">
        <v>225</v>
      </c>
      <c r="E54" s="22">
        <v>553785</v>
      </c>
      <c r="F54" s="22">
        <v>584243</v>
      </c>
      <c r="G54" s="22">
        <v>616377</v>
      </c>
      <c r="H54" s="22">
        <v>650277</v>
      </c>
      <c r="I54" s="22">
        <v>686043</v>
      </c>
      <c r="J54" s="22">
        <v>3142825</v>
      </c>
      <c r="K54" s="22">
        <v>6233550</v>
      </c>
      <c r="L54" s="22">
        <v>342845</v>
      </c>
      <c r="M54" s="22">
        <v>312387</v>
      </c>
      <c r="N54" s="22">
        <v>280253</v>
      </c>
      <c r="O54" s="22">
        <v>246353</v>
      </c>
      <c r="P54" s="22">
        <v>210587</v>
      </c>
      <c r="Q54" s="22">
        <v>443697</v>
      </c>
      <c r="R54" s="22">
        <v>1836122</v>
      </c>
    </row>
    <row r="55" spans="1:18" x14ac:dyDescent="0.25">
      <c r="A55" s="22" t="s">
        <v>120</v>
      </c>
      <c r="B55" s="22" t="s">
        <v>163</v>
      </c>
      <c r="C55" s="22" t="s">
        <v>226</v>
      </c>
      <c r="D55" s="22" t="s">
        <v>227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</row>
    <row r="56" spans="1:18" x14ac:dyDescent="0.25">
      <c r="A56" s="22" t="s">
        <v>120</v>
      </c>
      <c r="B56" s="22" t="s">
        <v>163</v>
      </c>
      <c r="C56" s="22" t="s">
        <v>228</v>
      </c>
      <c r="D56" s="22" t="s">
        <v>229</v>
      </c>
      <c r="E56" s="22">
        <v>151477</v>
      </c>
      <c r="F56" s="22">
        <v>158547</v>
      </c>
      <c r="G56" s="22">
        <v>165947</v>
      </c>
      <c r="H56" s="22">
        <v>173692</v>
      </c>
      <c r="I56" s="22">
        <v>181798</v>
      </c>
      <c r="J56" s="22">
        <v>1795547</v>
      </c>
      <c r="K56" s="22">
        <v>2627008</v>
      </c>
      <c r="L56" s="22">
        <v>119483</v>
      </c>
      <c r="M56" s="22">
        <v>112413</v>
      </c>
      <c r="N56" s="22">
        <v>105013</v>
      </c>
      <c r="O56" s="22">
        <v>97268</v>
      </c>
      <c r="P56" s="22">
        <v>91162</v>
      </c>
      <c r="Q56" s="22">
        <v>370130</v>
      </c>
      <c r="R56" s="22">
        <v>895469</v>
      </c>
    </row>
    <row r="57" spans="1:18" x14ac:dyDescent="0.25">
      <c r="A57" s="22" t="s">
        <v>120</v>
      </c>
      <c r="B57" s="22" t="s">
        <v>163</v>
      </c>
      <c r="C57" s="22" t="s">
        <v>230</v>
      </c>
      <c r="D57" s="22" t="s">
        <v>231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</row>
    <row r="58" spans="1:18" x14ac:dyDescent="0.25">
      <c r="A58" s="22" t="s">
        <v>120</v>
      </c>
      <c r="B58" s="22" t="s">
        <v>163</v>
      </c>
      <c r="C58" s="22" t="s">
        <v>232</v>
      </c>
      <c r="D58" s="22" t="s">
        <v>233</v>
      </c>
      <c r="E58" s="22">
        <v>467667</v>
      </c>
      <c r="F58" s="22">
        <v>467667</v>
      </c>
      <c r="G58" s="22">
        <v>467667</v>
      </c>
      <c r="H58" s="22">
        <v>467667</v>
      </c>
      <c r="I58" s="22">
        <v>467667</v>
      </c>
      <c r="J58" s="22">
        <v>2661665</v>
      </c>
      <c r="K58" s="22">
        <v>5000000</v>
      </c>
      <c r="L58" s="22">
        <v>122500</v>
      </c>
      <c r="M58" s="22">
        <v>114068</v>
      </c>
      <c r="N58" s="22">
        <v>105429</v>
      </c>
      <c r="O58" s="22">
        <v>96579</v>
      </c>
      <c r="P58" s="22">
        <v>87512</v>
      </c>
      <c r="Q58" s="22">
        <v>345841</v>
      </c>
      <c r="R58" s="22">
        <v>871929</v>
      </c>
    </row>
    <row r="59" spans="1:18" x14ac:dyDescent="0.25">
      <c r="A59" s="22" t="s">
        <v>120</v>
      </c>
      <c r="B59" s="22" t="s">
        <v>163</v>
      </c>
      <c r="C59" s="22" t="s">
        <v>234</v>
      </c>
      <c r="D59" s="22" t="s">
        <v>235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</row>
    <row r="60" spans="1:18" x14ac:dyDescent="0.25">
      <c r="A60" s="22" t="s">
        <v>120</v>
      </c>
      <c r="B60" s="22" t="s">
        <v>163</v>
      </c>
      <c r="C60" s="22" t="s">
        <v>236</v>
      </c>
      <c r="D60" s="22" t="s">
        <v>237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</row>
    <row r="61" spans="1:18" x14ac:dyDescent="0.25">
      <c r="A61" s="22" t="s">
        <v>120</v>
      </c>
      <c r="B61" s="22" t="s">
        <v>163</v>
      </c>
      <c r="C61" s="22" t="s">
        <v>238</v>
      </c>
      <c r="D61" s="22" t="s">
        <v>239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</row>
    <row r="62" spans="1:18" x14ac:dyDescent="0.25">
      <c r="A62" s="22" t="s">
        <v>120</v>
      </c>
      <c r="B62" s="22" t="s">
        <v>163</v>
      </c>
      <c r="C62" s="22" t="s">
        <v>240</v>
      </c>
      <c r="D62" s="22" t="s">
        <v>241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</row>
    <row r="63" spans="1:18" x14ac:dyDescent="0.25">
      <c r="A63" s="22" t="s">
        <v>120</v>
      </c>
      <c r="B63" s="22" t="s">
        <v>163</v>
      </c>
      <c r="C63" s="22" t="s">
        <v>242</v>
      </c>
      <c r="D63" s="22" t="s">
        <v>243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</row>
    <row r="64" spans="1:18" x14ac:dyDescent="0.25">
      <c r="A64" s="22" t="s">
        <v>120</v>
      </c>
      <c r="B64" s="22" t="s">
        <v>163</v>
      </c>
      <c r="C64" s="22" t="s">
        <v>244</v>
      </c>
      <c r="D64" s="22" t="s">
        <v>245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</row>
    <row r="65" spans="1:18" x14ac:dyDescent="0.25">
      <c r="A65" s="22" t="s">
        <v>120</v>
      </c>
      <c r="B65" s="22" t="s">
        <v>163</v>
      </c>
      <c r="C65" s="22" t="s">
        <v>246</v>
      </c>
      <c r="D65" s="22" t="s">
        <v>247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</row>
    <row r="66" spans="1:18" x14ac:dyDescent="0.25">
      <c r="A66" s="22" t="s">
        <v>120</v>
      </c>
      <c r="B66" s="22" t="s">
        <v>163</v>
      </c>
      <c r="C66" s="22" t="s">
        <v>248</v>
      </c>
      <c r="D66" s="22" t="s">
        <v>249</v>
      </c>
      <c r="E66" s="22">
        <v>117286</v>
      </c>
      <c r="F66" s="22">
        <v>122859</v>
      </c>
      <c r="G66" s="22">
        <v>105255</v>
      </c>
      <c r="H66" s="22">
        <v>110088</v>
      </c>
      <c r="I66" s="22">
        <v>115144</v>
      </c>
      <c r="J66" s="22">
        <v>945745</v>
      </c>
      <c r="K66" s="22">
        <v>1516377</v>
      </c>
      <c r="L66" s="22">
        <v>71652</v>
      </c>
      <c r="M66" s="22">
        <v>66079</v>
      </c>
      <c r="N66" s="22">
        <v>60238</v>
      </c>
      <c r="O66" s="22">
        <v>55405</v>
      </c>
      <c r="P66" s="22">
        <v>50349</v>
      </c>
      <c r="Q66" s="22">
        <v>361425</v>
      </c>
      <c r="R66" s="22">
        <v>665148</v>
      </c>
    </row>
    <row r="67" spans="1:18" x14ac:dyDescent="0.25">
      <c r="A67" s="22" t="s">
        <v>120</v>
      </c>
      <c r="B67" s="22" t="s">
        <v>163</v>
      </c>
      <c r="C67" s="22" t="s">
        <v>250</v>
      </c>
      <c r="D67" s="22" t="s">
        <v>251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5">
      <c r="A68" s="22" t="s">
        <v>120</v>
      </c>
      <c r="B68" s="22" t="s">
        <v>163</v>
      </c>
      <c r="C68" s="22" t="s">
        <v>252</v>
      </c>
      <c r="D68" s="22" t="s">
        <v>253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</row>
    <row r="69" spans="1:18" x14ac:dyDescent="0.25">
      <c r="A69" s="22" t="s">
        <v>120</v>
      </c>
      <c r="B69" s="22" t="s">
        <v>163</v>
      </c>
      <c r="C69" s="22" t="s">
        <v>254</v>
      </c>
      <c r="D69" s="22" t="s">
        <v>255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</row>
    <row r="70" spans="1:18" x14ac:dyDescent="0.25">
      <c r="A70" s="22" t="s">
        <v>120</v>
      </c>
      <c r="B70" s="22" t="s">
        <v>163</v>
      </c>
      <c r="C70" s="22" t="s">
        <v>256</v>
      </c>
      <c r="D70" s="22" t="s">
        <v>257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</row>
    <row r="71" spans="1:18" x14ac:dyDescent="0.25">
      <c r="A71" s="22" t="s">
        <v>120</v>
      </c>
      <c r="B71" s="22" t="s">
        <v>163</v>
      </c>
      <c r="C71" s="22" t="s">
        <v>258</v>
      </c>
      <c r="D71" s="22" t="s">
        <v>259</v>
      </c>
      <c r="E71" s="22">
        <v>116759</v>
      </c>
      <c r="F71" s="22">
        <v>120084</v>
      </c>
      <c r="G71" s="22">
        <v>123557</v>
      </c>
      <c r="H71" s="22">
        <v>130360</v>
      </c>
      <c r="I71" s="22">
        <v>137539</v>
      </c>
      <c r="J71" s="22">
        <v>1951510</v>
      </c>
      <c r="K71" s="22">
        <v>2579809</v>
      </c>
      <c r="L71" s="22">
        <v>134282</v>
      </c>
      <c r="M71" s="22">
        <v>128175</v>
      </c>
      <c r="N71" s="22">
        <v>121730</v>
      </c>
      <c r="O71" s="22">
        <v>114928</v>
      </c>
      <c r="P71" s="22">
        <v>107748</v>
      </c>
      <c r="Q71" s="22">
        <v>846188</v>
      </c>
      <c r="R71" s="22">
        <v>1453051</v>
      </c>
    </row>
    <row r="72" spans="1:18" x14ac:dyDescent="0.25">
      <c r="A72" s="22" t="s">
        <v>120</v>
      </c>
      <c r="B72" s="22" t="s">
        <v>163</v>
      </c>
      <c r="C72" s="22" t="s">
        <v>260</v>
      </c>
      <c r="D72" s="22" t="s">
        <v>261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</row>
    <row r="73" spans="1:18" x14ac:dyDescent="0.25">
      <c r="A73" s="22" t="s">
        <v>120</v>
      </c>
      <c r="B73" s="22" t="s">
        <v>163</v>
      </c>
      <c r="C73" s="22" t="s">
        <v>262</v>
      </c>
      <c r="D73" s="22" t="s">
        <v>263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</row>
    <row r="74" spans="1:18" x14ac:dyDescent="0.25">
      <c r="A74" s="22" t="s">
        <v>120</v>
      </c>
      <c r="B74" s="22" t="s">
        <v>163</v>
      </c>
      <c r="C74" s="22" t="s">
        <v>264</v>
      </c>
      <c r="D74" s="22" t="s">
        <v>265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</row>
    <row r="75" spans="1:18" x14ac:dyDescent="0.25">
      <c r="A75" s="22" t="s">
        <v>120</v>
      </c>
      <c r="B75" s="22" t="s">
        <v>163</v>
      </c>
      <c r="C75" s="22" t="s">
        <v>266</v>
      </c>
      <c r="D75" s="22" t="s">
        <v>267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</row>
    <row r="76" spans="1:18" x14ac:dyDescent="0.25">
      <c r="A76" s="22" t="s">
        <v>120</v>
      </c>
      <c r="B76" s="22" t="s">
        <v>163</v>
      </c>
      <c r="C76" s="22" t="s">
        <v>268</v>
      </c>
      <c r="D76" s="22" t="s">
        <v>269</v>
      </c>
      <c r="E76" s="22">
        <v>41082</v>
      </c>
      <c r="F76" s="22">
        <v>43129</v>
      </c>
      <c r="G76" s="22">
        <v>45278</v>
      </c>
      <c r="H76" s="22">
        <v>47535</v>
      </c>
      <c r="I76" s="22">
        <v>49904</v>
      </c>
      <c r="J76" s="22">
        <v>658462</v>
      </c>
      <c r="K76" s="22">
        <v>885390</v>
      </c>
      <c r="L76" s="22">
        <v>43088</v>
      </c>
      <c r="M76" s="22">
        <v>41041</v>
      </c>
      <c r="N76" s="22">
        <v>38892</v>
      </c>
      <c r="O76" s="22">
        <v>36635</v>
      </c>
      <c r="P76" s="22">
        <v>34266</v>
      </c>
      <c r="Q76" s="22">
        <v>183241</v>
      </c>
      <c r="R76" s="22">
        <v>377163</v>
      </c>
    </row>
    <row r="77" spans="1:18" x14ac:dyDescent="0.25">
      <c r="A77" s="22" t="s">
        <v>120</v>
      </c>
      <c r="B77" s="22" t="s">
        <v>163</v>
      </c>
      <c r="C77" s="22" t="s">
        <v>270</v>
      </c>
      <c r="D77" s="22" t="s">
        <v>271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</row>
    <row r="78" spans="1:18" x14ac:dyDescent="0.25">
      <c r="A78" s="22" t="s">
        <v>120</v>
      </c>
      <c r="B78" s="22" t="s">
        <v>163</v>
      </c>
      <c r="C78" s="22" t="s">
        <v>272</v>
      </c>
      <c r="D78" s="22" t="s">
        <v>273</v>
      </c>
      <c r="E78" s="22">
        <v>130015</v>
      </c>
      <c r="F78" s="22">
        <v>84738</v>
      </c>
      <c r="G78" s="22">
        <v>89364</v>
      </c>
      <c r="H78" s="22">
        <v>94243</v>
      </c>
      <c r="I78" s="22">
        <v>99388</v>
      </c>
      <c r="J78" s="22">
        <v>518821</v>
      </c>
      <c r="K78" s="22">
        <v>1016569</v>
      </c>
      <c r="L78" s="22">
        <v>51841</v>
      </c>
      <c r="M78" s="22">
        <v>46632</v>
      </c>
      <c r="N78" s="22">
        <v>42006</v>
      </c>
      <c r="O78" s="22">
        <v>37127</v>
      </c>
      <c r="P78" s="22">
        <v>31982</v>
      </c>
      <c r="Q78" s="22">
        <v>72346</v>
      </c>
      <c r="R78" s="22">
        <v>281934</v>
      </c>
    </row>
    <row r="79" spans="1:18" x14ac:dyDescent="0.25">
      <c r="A79" s="22" t="s">
        <v>120</v>
      </c>
      <c r="B79" s="22" t="s">
        <v>163</v>
      </c>
      <c r="C79" s="22" t="s">
        <v>274</v>
      </c>
      <c r="D79" s="22" t="s">
        <v>275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</row>
    <row r="80" spans="1:18" x14ac:dyDescent="0.25">
      <c r="A80" s="22" t="s">
        <v>120</v>
      </c>
      <c r="B80" s="22" t="s">
        <v>163</v>
      </c>
      <c r="C80" s="22" t="s">
        <v>276</v>
      </c>
      <c r="D80" s="22" t="s">
        <v>277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</row>
    <row r="81" spans="1:18" x14ac:dyDescent="0.25">
      <c r="A81" s="22" t="s">
        <v>120</v>
      </c>
      <c r="B81" s="22" t="s">
        <v>163</v>
      </c>
      <c r="C81" s="22" t="s">
        <v>278</v>
      </c>
      <c r="D81" s="22" t="s">
        <v>279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</row>
    <row r="82" spans="1:18" x14ac:dyDescent="0.25">
      <c r="A82" s="22" t="s">
        <v>120</v>
      </c>
      <c r="B82" s="22" t="s">
        <v>163</v>
      </c>
      <c r="C82" s="22" t="s">
        <v>280</v>
      </c>
      <c r="D82" s="22" t="s">
        <v>281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</row>
    <row r="83" spans="1:18" x14ac:dyDescent="0.25">
      <c r="A83" s="22" t="s">
        <v>120</v>
      </c>
      <c r="B83" s="22" t="s">
        <v>163</v>
      </c>
      <c r="C83" s="22" t="s">
        <v>282</v>
      </c>
      <c r="D83" s="22" t="s">
        <v>283</v>
      </c>
      <c r="E83" s="22">
        <v>40000</v>
      </c>
      <c r="F83" s="22">
        <v>40000</v>
      </c>
      <c r="G83" s="22">
        <v>40000</v>
      </c>
      <c r="H83" s="22">
        <v>40000</v>
      </c>
      <c r="I83" s="22">
        <v>0</v>
      </c>
      <c r="J83" s="22">
        <v>0</v>
      </c>
      <c r="K83" s="22">
        <v>160000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</row>
    <row r="84" spans="1:18" x14ac:dyDescent="0.25">
      <c r="A84" s="22" t="s">
        <v>120</v>
      </c>
      <c r="B84" s="22" t="s">
        <v>163</v>
      </c>
      <c r="C84" s="22" t="s">
        <v>284</v>
      </c>
      <c r="D84" s="22" t="s">
        <v>285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</row>
    <row r="85" spans="1:18" x14ac:dyDescent="0.25">
      <c r="A85" s="22" t="s">
        <v>120</v>
      </c>
      <c r="B85" s="22" t="s">
        <v>163</v>
      </c>
      <c r="C85" s="22" t="s">
        <v>286</v>
      </c>
      <c r="D85" s="22" t="s">
        <v>287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</row>
    <row r="86" spans="1:18" x14ac:dyDescent="0.25">
      <c r="A86" s="22" t="s">
        <v>120</v>
      </c>
      <c r="B86" s="22" t="s">
        <v>163</v>
      </c>
      <c r="C86" s="22" t="s">
        <v>288</v>
      </c>
      <c r="D86" s="22" t="s">
        <v>289</v>
      </c>
      <c r="E86" s="22">
        <v>523420</v>
      </c>
      <c r="F86" s="22">
        <v>547312</v>
      </c>
      <c r="G86" s="22">
        <v>572299</v>
      </c>
      <c r="H86" s="22">
        <v>598430</v>
      </c>
      <c r="I86" s="22">
        <v>625759</v>
      </c>
      <c r="J86" s="22">
        <v>4475124</v>
      </c>
      <c r="K86" s="22">
        <v>7342344</v>
      </c>
      <c r="L86" s="22">
        <v>334449</v>
      </c>
      <c r="M86" s="22">
        <v>310557</v>
      </c>
      <c r="N86" s="22">
        <v>285571</v>
      </c>
      <c r="O86" s="22">
        <v>259439</v>
      </c>
      <c r="P86" s="22">
        <v>232110</v>
      </c>
      <c r="Q86" s="22">
        <v>1531208</v>
      </c>
      <c r="R86" s="22">
        <v>2953334</v>
      </c>
    </row>
    <row r="87" spans="1:18" x14ac:dyDescent="0.25">
      <c r="A87" s="22" t="s">
        <v>120</v>
      </c>
      <c r="B87" s="22" t="s">
        <v>163</v>
      </c>
      <c r="C87" s="22" t="s">
        <v>290</v>
      </c>
      <c r="D87" s="22" t="s">
        <v>291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</row>
    <row r="88" spans="1:18" x14ac:dyDescent="0.25">
      <c r="A88" s="22" t="s">
        <v>120</v>
      </c>
      <c r="B88" s="22" t="s">
        <v>292</v>
      </c>
      <c r="C88" s="22" t="s">
        <v>293</v>
      </c>
      <c r="D88" s="22" t="s">
        <v>294</v>
      </c>
      <c r="E88" s="22">
        <v>7746</v>
      </c>
      <c r="F88" s="22">
        <v>8239</v>
      </c>
      <c r="G88" s="22">
        <v>8765</v>
      </c>
      <c r="H88" s="22">
        <v>9323</v>
      </c>
      <c r="I88" s="22">
        <v>9918</v>
      </c>
      <c r="J88" s="22">
        <v>0</v>
      </c>
      <c r="K88" s="22">
        <v>43991</v>
      </c>
      <c r="L88" s="22">
        <v>2804</v>
      </c>
      <c r="M88" s="22">
        <v>2311</v>
      </c>
      <c r="N88" s="22">
        <v>1785</v>
      </c>
      <c r="O88" s="22">
        <v>1227</v>
      </c>
      <c r="P88" s="22">
        <v>632</v>
      </c>
      <c r="Q88" s="22">
        <v>0</v>
      </c>
      <c r="R88" s="22">
        <v>8759</v>
      </c>
    </row>
    <row r="89" spans="1:18" x14ac:dyDescent="0.25">
      <c r="A89" s="22" t="s">
        <v>120</v>
      </c>
      <c r="B89" s="22" t="s">
        <v>292</v>
      </c>
      <c r="C89" s="22" t="s">
        <v>295</v>
      </c>
      <c r="D89" s="22" t="s">
        <v>296</v>
      </c>
      <c r="E89" s="22">
        <v>70206</v>
      </c>
      <c r="F89" s="22">
        <v>73257</v>
      </c>
      <c r="G89" s="22">
        <v>76450</v>
      </c>
      <c r="H89" s="22">
        <v>79790</v>
      </c>
      <c r="I89" s="22">
        <v>0</v>
      </c>
      <c r="J89" s="22">
        <v>0</v>
      </c>
      <c r="K89" s="22">
        <v>299703</v>
      </c>
      <c r="L89" s="22">
        <v>12830</v>
      </c>
      <c r="M89" s="22">
        <v>9779</v>
      </c>
      <c r="N89" s="22">
        <v>6586</v>
      </c>
      <c r="O89" s="22">
        <v>3247</v>
      </c>
      <c r="P89" s="22">
        <v>0</v>
      </c>
      <c r="Q89" s="22">
        <v>0</v>
      </c>
      <c r="R89" s="22">
        <v>32442</v>
      </c>
    </row>
    <row r="90" spans="1:18" x14ac:dyDescent="0.25">
      <c r="A90" s="22" t="s">
        <v>120</v>
      </c>
      <c r="B90" s="22" t="s">
        <v>292</v>
      </c>
      <c r="C90" s="22" t="s">
        <v>297</v>
      </c>
      <c r="D90" s="22" t="s">
        <v>298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</row>
    <row r="91" spans="1:18" x14ac:dyDescent="0.25">
      <c r="A91" s="22" t="s">
        <v>120</v>
      </c>
      <c r="B91" s="22" t="s">
        <v>292</v>
      </c>
      <c r="C91" s="22" t="s">
        <v>299</v>
      </c>
      <c r="D91" s="22" t="s">
        <v>300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</row>
    <row r="92" spans="1:18" x14ac:dyDescent="0.25">
      <c r="A92" s="22" t="s">
        <v>120</v>
      </c>
      <c r="B92" s="22" t="s">
        <v>292</v>
      </c>
      <c r="C92" s="22" t="s">
        <v>301</v>
      </c>
      <c r="D92" s="22" t="s">
        <v>302</v>
      </c>
      <c r="E92" s="22">
        <v>100000</v>
      </c>
      <c r="F92" s="22">
        <v>100000</v>
      </c>
      <c r="G92" s="22">
        <v>0</v>
      </c>
      <c r="H92" s="22">
        <v>0</v>
      </c>
      <c r="I92" s="22">
        <v>0</v>
      </c>
      <c r="J92" s="22">
        <v>0</v>
      </c>
      <c r="K92" s="22">
        <v>200000</v>
      </c>
      <c r="L92" s="22">
        <v>4500</v>
      </c>
      <c r="M92" s="22">
        <v>2250</v>
      </c>
      <c r="N92" s="22">
        <v>0</v>
      </c>
      <c r="O92" s="22">
        <v>0</v>
      </c>
      <c r="P92" s="22">
        <v>0</v>
      </c>
      <c r="Q92" s="22">
        <v>0</v>
      </c>
      <c r="R92" s="22">
        <v>6750</v>
      </c>
    </row>
    <row r="93" spans="1:18" x14ac:dyDescent="0.25">
      <c r="A93" s="22" t="s">
        <v>120</v>
      </c>
      <c r="B93" s="22" t="s">
        <v>292</v>
      </c>
      <c r="C93" s="22" t="s">
        <v>303</v>
      </c>
      <c r="D93" s="22" t="s">
        <v>304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</row>
    <row r="94" spans="1:18" x14ac:dyDescent="0.25">
      <c r="A94" s="22" t="s">
        <v>120</v>
      </c>
      <c r="B94" s="22" t="s">
        <v>292</v>
      </c>
      <c r="C94" s="22" t="s">
        <v>305</v>
      </c>
      <c r="D94" s="22" t="s">
        <v>306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</row>
    <row r="95" spans="1:18" x14ac:dyDescent="0.25">
      <c r="A95" s="22" t="s">
        <v>120</v>
      </c>
      <c r="B95" s="22" t="s">
        <v>292</v>
      </c>
      <c r="C95" s="22" t="s">
        <v>307</v>
      </c>
      <c r="D95" s="22" t="s">
        <v>308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</row>
    <row r="96" spans="1:18" x14ac:dyDescent="0.25">
      <c r="A96" s="22" t="s">
        <v>120</v>
      </c>
      <c r="B96" s="22" t="s">
        <v>292</v>
      </c>
      <c r="C96" s="22" t="s">
        <v>309</v>
      </c>
      <c r="D96" s="22" t="s">
        <v>310</v>
      </c>
      <c r="E96" s="22">
        <v>0</v>
      </c>
      <c r="F96" s="22"/>
      <c r="G96" s="22"/>
      <c r="H96" s="22"/>
      <c r="I96" s="22"/>
      <c r="J96" s="22"/>
      <c r="K96" s="22">
        <v>0</v>
      </c>
      <c r="L96" s="22"/>
      <c r="M96" s="22"/>
      <c r="N96" s="22"/>
      <c r="O96" s="22"/>
      <c r="P96" s="22"/>
      <c r="Q96" s="22"/>
      <c r="R96" s="22">
        <v>0</v>
      </c>
    </row>
    <row r="97" spans="1:18" x14ac:dyDescent="0.25">
      <c r="A97" s="22" t="s">
        <v>120</v>
      </c>
      <c r="B97" s="22" t="s">
        <v>292</v>
      </c>
      <c r="C97" s="22" t="s">
        <v>311</v>
      </c>
      <c r="D97" s="22" t="s">
        <v>312</v>
      </c>
      <c r="E97" s="22">
        <v>14758</v>
      </c>
      <c r="F97" s="22">
        <v>15093</v>
      </c>
      <c r="G97" s="22">
        <v>15437</v>
      </c>
      <c r="H97" s="22">
        <v>15787</v>
      </c>
      <c r="I97" s="22">
        <v>16146</v>
      </c>
      <c r="J97" s="22">
        <v>113609</v>
      </c>
      <c r="K97" s="22">
        <v>190830</v>
      </c>
      <c r="L97" s="22">
        <v>4142</v>
      </c>
      <c r="M97" s="22">
        <v>3807</v>
      </c>
      <c r="N97" s="22">
        <v>3463</v>
      </c>
      <c r="O97" s="22">
        <v>3113</v>
      </c>
      <c r="P97" s="22">
        <v>2754</v>
      </c>
      <c r="Q97" s="22">
        <v>7656</v>
      </c>
      <c r="R97" s="22">
        <v>24935</v>
      </c>
    </row>
    <row r="98" spans="1:18" x14ac:dyDescent="0.25">
      <c r="A98" s="22" t="s">
        <v>120</v>
      </c>
      <c r="B98" s="22" t="s">
        <v>292</v>
      </c>
      <c r="C98" s="22" t="s">
        <v>313</v>
      </c>
      <c r="D98" s="22" t="s">
        <v>314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</row>
    <row r="99" spans="1:18" x14ac:dyDescent="0.25">
      <c r="A99" s="22" t="s">
        <v>120</v>
      </c>
      <c r="B99" s="22" t="s">
        <v>292</v>
      </c>
      <c r="C99" s="22" t="s">
        <v>315</v>
      </c>
      <c r="D99" s="22" t="s">
        <v>316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</row>
    <row r="100" spans="1:18" x14ac:dyDescent="0.25">
      <c r="A100" s="22" t="s">
        <v>120</v>
      </c>
      <c r="B100" s="22" t="s">
        <v>292</v>
      </c>
      <c r="C100" s="22" t="s">
        <v>317</v>
      </c>
      <c r="D100" s="22" t="s">
        <v>318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</row>
    <row r="101" spans="1:18" x14ac:dyDescent="0.25">
      <c r="A101" s="22" t="s">
        <v>120</v>
      </c>
      <c r="B101" s="22" t="s">
        <v>292</v>
      </c>
      <c r="C101" s="22" t="s">
        <v>319</v>
      </c>
      <c r="D101" s="22" t="s">
        <v>320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</row>
    <row r="102" spans="1:18" x14ac:dyDescent="0.25">
      <c r="A102" s="22" t="s">
        <v>120</v>
      </c>
      <c r="B102" s="22" t="s">
        <v>292</v>
      </c>
      <c r="C102" s="22" t="s">
        <v>321</v>
      </c>
      <c r="D102" s="22" t="s">
        <v>322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</row>
    <row r="103" spans="1:18" x14ac:dyDescent="0.25">
      <c r="A103" s="22" t="s">
        <v>120</v>
      </c>
      <c r="B103" s="22" t="s">
        <v>292</v>
      </c>
      <c r="C103" s="22" t="s">
        <v>323</v>
      </c>
      <c r="D103" s="22" t="s">
        <v>324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</row>
    <row r="104" spans="1:18" x14ac:dyDescent="0.25">
      <c r="A104" s="22" t="s">
        <v>120</v>
      </c>
      <c r="B104" s="22" t="s">
        <v>292</v>
      </c>
      <c r="C104" s="22" t="s">
        <v>325</v>
      </c>
      <c r="D104" s="22" t="s">
        <v>326</v>
      </c>
      <c r="E104" s="22"/>
      <c r="F104" s="22"/>
      <c r="G104" s="22"/>
      <c r="H104" s="22"/>
      <c r="I104" s="22"/>
      <c r="J104" s="22"/>
      <c r="K104" s="22">
        <v>0</v>
      </c>
      <c r="L104" s="22"/>
      <c r="M104" s="22"/>
      <c r="N104" s="22"/>
      <c r="O104" s="22"/>
      <c r="P104" s="22"/>
      <c r="Q104" s="22"/>
      <c r="R104" s="22">
        <v>0</v>
      </c>
    </row>
    <row r="105" spans="1:18" x14ac:dyDescent="0.25">
      <c r="A105" s="22" t="s">
        <v>120</v>
      </c>
      <c r="B105" s="22" t="s">
        <v>292</v>
      </c>
      <c r="C105" s="22" t="s">
        <v>327</v>
      </c>
      <c r="D105" s="22" t="s">
        <v>328</v>
      </c>
      <c r="E105" s="22">
        <v>69522</v>
      </c>
      <c r="F105" s="22">
        <v>73258</v>
      </c>
      <c r="G105" s="22">
        <v>77196</v>
      </c>
      <c r="H105" s="22">
        <v>81346</v>
      </c>
      <c r="I105" s="22">
        <v>0</v>
      </c>
      <c r="J105" s="22">
        <v>0</v>
      </c>
      <c r="K105" s="22">
        <v>301322</v>
      </c>
      <c r="L105" s="22">
        <v>16196</v>
      </c>
      <c r="M105" s="22">
        <v>12459</v>
      </c>
      <c r="N105" s="22">
        <v>8522</v>
      </c>
      <c r="O105" s="22">
        <v>4372</v>
      </c>
      <c r="P105" s="22">
        <v>0</v>
      </c>
      <c r="Q105" s="22">
        <v>0</v>
      </c>
      <c r="R105" s="22">
        <v>41549</v>
      </c>
    </row>
    <row r="106" spans="1:18" x14ac:dyDescent="0.25">
      <c r="A106" s="22" t="s">
        <v>120</v>
      </c>
      <c r="B106" s="22" t="s">
        <v>292</v>
      </c>
      <c r="C106" s="22" t="s">
        <v>329</v>
      </c>
      <c r="D106" s="22" t="s">
        <v>330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</row>
    <row r="107" spans="1:18" x14ac:dyDescent="0.25">
      <c r="A107" s="22" t="s">
        <v>120</v>
      </c>
      <c r="B107" s="22" t="s">
        <v>292</v>
      </c>
      <c r="C107" s="22" t="s">
        <v>331</v>
      </c>
      <c r="D107" s="22" t="s">
        <v>332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</row>
    <row r="108" spans="1:18" x14ac:dyDescent="0.25">
      <c r="A108" s="22" t="s">
        <v>120</v>
      </c>
      <c r="B108" s="22" t="s">
        <v>292</v>
      </c>
      <c r="C108" s="22" t="s">
        <v>333</v>
      </c>
      <c r="D108" s="22" t="s">
        <v>334</v>
      </c>
      <c r="E108" s="22">
        <v>21485</v>
      </c>
      <c r="F108" s="22">
        <v>22564</v>
      </c>
      <c r="G108" s="22">
        <v>23698</v>
      </c>
      <c r="H108" s="22">
        <v>24889</v>
      </c>
      <c r="I108" s="22">
        <v>26140</v>
      </c>
      <c r="J108" s="22">
        <v>413807</v>
      </c>
      <c r="K108" s="22">
        <v>532583</v>
      </c>
      <c r="L108" s="22">
        <v>26174</v>
      </c>
      <c r="M108" s="22">
        <v>25094</v>
      </c>
      <c r="N108" s="22">
        <v>23960</v>
      </c>
      <c r="O108" s="22">
        <v>22769</v>
      </c>
      <c r="P108" s="22">
        <v>21519</v>
      </c>
      <c r="Q108" s="22">
        <v>134269</v>
      </c>
      <c r="R108" s="22">
        <v>253785</v>
      </c>
    </row>
    <row r="109" spans="1:18" x14ac:dyDescent="0.25">
      <c r="A109" s="22" t="s">
        <v>120</v>
      </c>
      <c r="B109" s="22" t="s">
        <v>292</v>
      </c>
      <c r="C109" s="22" t="s">
        <v>335</v>
      </c>
      <c r="D109" s="22" t="s">
        <v>336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</row>
    <row r="110" spans="1:18" x14ac:dyDescent="0.25">
      <c r="A110" s="22" t="s">
        <v>120</v>
      </c>
      <c r="B110" s="22" t="s">
        <v>292</v>
      </c>
      <c r="C110" s="22" t="s">
        <v>337</v>
      </c>
      <c r="D110" s="22" t="s">
        <v>338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</row>
    <row r="111" spans="1:18" x14ac:dyDescent="0.25">
      <c r="A111" s="22" t="s">
        <v>120</v>
      </c>
      <c r="B111" s="22" t="s">
        <v>292</v>
      </c>
      <c r="C111" s="22" t="s">
        <v>339</v>
      </c>
      <c r="D111" s="22" t="s">
        <v>340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</row>
    <row r="112" spans="1:18" x14ac:dyDescent="0.25">
      <c r="A112" s="22" t="s">
        <v>120</v>
      </c>
      <c r="B112" s="22" t="s">
        <v>292</v>
      </c>
      <c r="C112" s="22" t="s">
        <v>341</v>
      </c>
      <c r="D112" s="22" t="s">
        <v>342</v>
      </c>
      <c r="E112" s="22"/>
      <c r="F112" s="22"/>
      <c r="G112" s="22"/>
      <c r="H112" s="22"/>
      <c r="I112" s="22"/>
      <c r="J112" s="22"/>
      <c r="K112" s="22">
        <v>0</v>
      </c>
      <c r="L112" s="22"/>
      <c r="M112" s="22"/>
      <c r="N112" s="22"/>
      <c r="O112" s="22"/>
      <c r="P112" s="22"/>
      <c r="Q112" s="22"/>
      <c r="R112" s="22">
        <v>0</v>
      </c>
    </row>
    <row r="113" spans="1:18" x14ac:dyDescent="0.25">
      <c r="A113" s="22" t="s">
        <v>120</v>
      </c>
      <c r="B113" s="22" t="s">
        <v>292</v>
      </c>
      <c r="C113" s="22" t="s">
        <v>343</v>
      </c>
      <c r="D113" s="22" t="s">
        <v>344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</row>
    <row r="114" spans="1:18" x14ac:dyDescent="0.25">
      <c r="A114" s="22" t="s">
        <v>120</v>
      </c>
      <c r="B114" s="22" t="s">
        <v>292</v>
      </c>
      <c r="C114" s="22" t="s">
        <v>345</v>
      </c>
      <c r="D114" s="22" t="s">
        <v>346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</row>
    <row r="115" spans="1:18" x14ac:dyDescent="0.25">
      <c r="A115" s="22" t="s">
        <v>120</v>
      </c>
      <c r="B115" s="22" t="s">
        <v>292</v>
      </c>
      <c r="C115" s="22" t="s">
        <v>347</v>
      </c>
      <c r="D115" s="22" t="s">
        <v>348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</row>
    <row r="116" spans="1:18" x14ac:dyDescent="0.25">
      <c r="A116" s="22" t="s">
        <v>120</v>
      </c>
      <c r="B116" s="22" t="s">
        <v>292</v>
      </c>
      <c r="C116" s="22" t="s">
        <v>349</v>
      </c>
      <c r="D116" s="22" t="s">
        <v>350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</row>
    <row r="117" spans="1:18" x14ac:dyDescent="0.25">
      <c r="A117" s="22" t="s">
        <v>120</v>
      </c>
      <c r="B117" s="22" t="s">
        <v>292</v>
      </c>
      <c r="C117" s="22" t="s">
        <v>351</v>
      </c>
      <c r="D117" s="22" t="s">
        <v>352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</row>
    <row r="118" spans="1:18" x14ac:dyDescent="0.25">
      <c r="A118" s="22" t="s">
        <v>120</v>
      </c>
      <c r="B118" s="22" t="s">
        <v>292</v>
      </c>
      <c r="C118" s="22" t="s">
        <v>353</v>
      </c>
      <c r="D118" s="22" t="s">
        <v>354</v>
      </c>
      <c r="E118" s="22">
        <v>20177</v>
      </c>
      <c r="F118" s="22">
        <v>21311</v>
      </c>
      <c r="G118" s="22">
        <v>22510</v>
      </c>
      <c r="H118" s="22">
        <v>23762</v>
      </c>
      <c r="I118" s="22">
        <v>0</v>
      </c>
      <c r="J118" s="22">
        <v>0</v>
      </c>
      <c r="K118" s="22">
        <v>87760</v>
      </c>
      <c r="L118" s="22">
        <v>4937</v>
      </c>
      <c r="M118" s="22">
        <v>3802</v>
      </c>
      <c r="N118" s="22">
        <v>2604</v>
      </c>
      <c r="O118" s="22">
        <v>1337</v>
      </c>
      <c r="P118" s="22">
        <v>0</v>
      </c>
      <c r="Q118" s="22">
        <v>0</v>
      </c>
      <c r="R118" s="22">
        <v>12680</v>
      </c>
    </row>
    <row r="119" spans="1:18" x14ac:dyDescent="0.25">
      <c r="A119" s="22" t="s">
        <v>120</v>
      </c>
      <c r="B119" s="22" t="s">
        <v>292</v>
      </c>
      <c r="C119" s="22" t="s">
        <v>355</v>
      </c>
      <c r="D119" s="22" t="s">
        <v>356</v>
      </c>
      <c r="E119" s="22"/>
      <c r="F119" s="22"/>
      <c r="G119" s="22"/>
      <c r="H119" s="22"/>
      <c r="I119" s="22"/>
      <c r="J119" s="22">
        <v>0</v>
      </c>
      <c r="K119" s="22">
        <v>0</v>
      </c>
      <c r="L119" s="22">
        <v>0</v>
      </c>
      <c r="M119" s="22"/>
      <c r="N119" s="22"/>
      <c r="O119" s="22"/>
      <c r="P119" s="22">
        <v>0</v>
      </c>
      <c r="Q119" s="22"/>
      <c r="R119" s="22">
        <v>0</v>
      </c>
    </row>
    <row r="120" spans="1:18" x14ac:dyDescent="0.25">
      <c r="A120" s="22" t="s">
        <v>120</v>
      </c>
      <c r="B120" s="22" t="s">
        <v>292</v>
      </c>
      <c r="C120" s="22" t="s">
        <v>357</v>
      </c>
      <c r="D120" s="22" t="s">
        <v>358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</row>
    <row r="121" spans="1:18" x14ac:dyDescent="0.25">
      <c r="A121" s="22" t="s">
        <v>120</v>
      </c>
      <c r="B121" s="22" t="s">
        <v>292</v>
      </c>
      <c r="C121" s="22" t="s">
        <v>359</v>
      </c>
      <c r="D121" s="22" t="s">
        <v>360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</row>
    <row r="122" spans="1:18" x14ac:dyDescent="0.25">
      <c r="A122" s="22" t="s">
        <v>120</v>
      </c>
      <c r="B122" s="22" t="s">
        <v>292</v>
      </c>
      <c r="C122" s="22" t="s">
        <v>361</v>
      </c>
      <c r="D122" s="22" t="s">
        <v>362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</row>
    <row r="123" spans="1:18" x14ac:dyDescent="0.25">
      <c r="A123" s="22" t="s">
        <v>120</v>
      </c>
      <c r="B123" s="22" t="s">
        <v>292</v>
      </c>
      <c r="C123" s="22" t="s">
        <v>363</v>
      </c>
      <c r="D123" s="22" t="s">
        <v>364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</row>
    <row r="124" spans="1:18" x14ac:dyDescent="0.25">
      <c r="A124" s="22" t="s">
        <v>120</v>
      </c>
      <c r="B124" s="22" t="s">
        <v>292</v>
      </c>
      <c r="C124" s="22" t="s">
        <v>365</v>
      </c>
      <c r="D124" s="22" t="s">
        <v>366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</row>
    <row r="125" spans="1:18" x14ac:dyDescent="0.25">
      <c r="A125" s="22" t="s">
        <v>120</v>
      </c>
      <c r="B125" s="22" t="s">
        <v>292</v>
      </c>
      <c r="C125" s="22" t="s">
        <v>367</v>
      </c>
      <c r="D125" s="22" t="s">
        <v>368</v>
      </c>
      <c r="E125" s="22">
        <v>24763</v>
      </c>
      <c r="F125" s="22">
        <v>25952</v>
      </c>
      <c r="G125" s="22">
        <v>27198</v>
      </c>
      <c r="H125" s="22">
        <v>28504</v>
      </c>
      <c r="I125" s="22">
        <v>29872</v>
      </c>
      <c r="J125" s="22">
        <v>1013711</v>
      </c>
      <c r="K125" s="22">
        <v>1150000</v>
      </c>
      <c r="L125" s="22">
        <v>54277</v>
      </c>
      <c r="M125" s="22">
        <v>53088</v>
      </c>
      <c r="N125" s="22">
        <v>51842</v>
      </c>
      <c r="O125" s="22">
        <v>50536</v>
      </c>
      <c r="P125" s="22">
        <v>49168</v>
      </c>
      <c r="Q125" s="22">
        <v>567095</v>
      </c>
      <c r="R125" s="22">
        <v>826006</v>
      </c>
    </row>
    <row r="126" spans="1:18" x14ac:dyDescent="0.25">
      <c r="A126" s="22" t="s">
        <v>120</v>
      </c>
      <c r="B126" s="22" t="s">
        <v>292</v>
      </c>
      <c r="C126" s="22" t="s">
        <v>369</v>
      </c>
      <c r="D126" s="22" t="s">
        <v>370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</row>
    <row r="127" spans="1:18" x14ac:dyDescent="0.25">
      <c r="A127" s="22" t="s">
        <v>120</v>
      </c>
      <c r="B127" s="22" t="s">
        <v>292</v>
      </c>
      <c r="C127" s="22" t="s">
        <v>371</v>
      </c>
      <c r="D127" s="22" t="s">
        <v>372</v>
      </c>
      <c r="E127" s="22"/>
      <c r="F127" s="22"/>
      <c r="G127" s="22"/>
      <c r="H127" s="22"/>
      <c r="I127" s="22"/>
      <c r="J127" s="22"/>
      <c r="K127" s="22">
        <v>0</v>
      </c>
      <c r="L127" s="22"/>
      <c r="M127" s="22"/>
      <c r="N127" s="22"/>
      <c r="O127" s="22"/>
      <c r="P127" s="22"/>
      <c r="Q127" s="22"/>
      <c r="R127" s="22">
        <v>0</v>
      </c>
    </row>
    <row r="128" spans="1:18" x14ac:dyDescent="0.25">
      <c r="A128" s="22" t="s">
        <v>120</v>
      </c>
      <c r="B128" s="22" t="s">
        <v>292</v>
      </c>
      <c r="C128" s="22" t="s">
        <v>373</v>
      </c>
      <c r="D128" s="22" t="s">
        <v>374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</row>
    <row r="129" spans="1:18" x14ac:dyDescent="0.25">
      <c r="A129" s="22" t="s">
        <v>120</v>
      </c>
      <c r="B129" s="22" t="s">
        <v>292</v>
      </c>
      <c r="C129" s="22" t="s">
        <v>375</v>
      </c>
      <c r="D129" s="22" t="s">
        <v>376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</row>
    <row r="130" spans="1:18" x14ac:dyDescent="0.25">
      <c r="A130" s="22" t="s">
        <v>120</v>
      </c>
      <c r="B130" s="22" t="s">
        <v>292</v>
      </c>
      <c r="C130" s="22" t="s">
        <v>377</v>
      </c>
      <c r="D130" s="22" t="s">
        <v>378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</row>
    <row r="131" spans="1:18" x14ac:dyDescent="0.25">
      <c r="A131" s="22" t="s">
        <v>120</v>
      </c>
      <c r="B131" s="22" t="s">
        <v>292</v>
      </c>
      <c r="C131" s="22" t="s">
        <v>379</v>
      </c>
      <c r="D131" s="22" t="s">
        <v>380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</row>
    <row r="132" spans="1:18" x14ac:dyDescent="0.25">
      <c r="A132" s="22" t="s">
        <v>120</v>
      </c>
      <c r="B132" s="22" t="s">
        <v>292</v>
      </c>
      <c r="C132" s="22" t="s">
        <v>381</v>
      </c>
      <c r="D132" s="22" t="s">
        <v>382</v>
      </c>
      <c r="E132" s="22">
        <v>44627</v>
      </c>
      <c r="F132" s="22">
        <v>22314</v>
      </c>
      <c r="G132" s="22">
        <v>0</v>
      </c>
      <c r="H132" s="22">
        <v>0</v>
      </c>
      <c r="I132" s="22">
        <v>0</v>
      </c>
      <c r="J132" s="22">
        <v>0</v>
      </c>
      <c r="K132" s="22">
        <v>66941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</row>
    <row r="133" spans="1:18" x14ac:dyDescent="0.25">
      <c r="A133" s="22" t="s">
        <v>120</v>
      </c>
      <c r="B133" s="22" t="s">
        <v>292</v>
      </c>
      <c r="C133" s="22" t="s">
        <v>383</v>
      </c>
      <c r="D133" s="22" t="s">
        <v>384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</row>
    <row r="134" spans="1:18" x14ac:dyDescent="0.25">
      <c r="A134" s="22" t="s">
        <v>120</v>
      </c>
      <c r="B134" s="22" t="s">
        <v>292</v>
      </c>
      <c r="C134" s="22" t="s">
        <v>385</v>
      </c>
      <c r="D134" s="22" t="s">
        <v>386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</row>
    <row r="135" spans="1:18" x14ac:dyDescent="0.25">
      <c r="A135" s="22" t="s">
        <v>120</v>
      </c>
      <c r="B135" s="22" t="s">
        <v>292</v>
      </c>
      <c r="C135" s="22" t="s">
        <v>387</v>
      </c>
      <c r="D135" s="22" t="s">
        <v>388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</row>
    <row r="136" spans="1:18" x14ac:dyDescent="0.25">
      <c r="A136" s="22" t="s">
        <v>120</v>
      </c>
      <c r="B136" s="22" t="s">
        <v>292</v>
      </c>
      <c r="C136" s="22" t="s">
        <v>389</v>
      </c>
      <c r="D136" s="22" t="s">
        <v>390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</row>
    <row r="137" spans="1:18" x14ac:dyDescent="0.25">
      <c r="A137" s="22" t="s">
        <v>120</v>
      </c>
      <c r="B137" s="22" t="s">
        <v>292</v>
      </c>
      <c r="C137" s="22" t="s">
        <v>391</v>
      </c>
      <c r="D137" s="22" t="s">
        <v>392</v>
      </c>
      <c r="E137" s="22">
        <v>200000</v>
      </c>
      <c r="F137" s="22">
        <v>200000</v>
      </c>
      <c r="G137" s="22">
        <v>0</v>
      </c>
      <c r="H137" s="22">
        <v>0</v>
      </c>
      <c r="I137" s="22">
        <v>0</v>
      </c>
      <c r="J137" s="22">
        <v>0</v>
      </c>
      <c r="K137" s="22">
        <v>400000</v>
      </c>
      <c r="L137" s="22">
        <v>17000</v>
      </c>
      <c r="M137" s="22">
        <v>8500</v>
      </c>
      <c r="N137" s="22">
        <v>0</v>
      </c>
      <c r="O137" s="22">
        <v>0</v>
      </c>
      <c r="P137" s="22">
        <v>0</v>
      </c>
      <c r="Q137" s="22">
        <v>0</v>
      </c>
      <c r="R137" s="22">
        <v>25500</v>
      </c>
    </row>
    <row r="138" spans="1:18" x14ac:dyDescent="0.25">
      <c r="A138" s="22" t="s">
        <v>120</v>
      </c>
      <c r="B138" s="22" t="s">
        <v>292</v>
      </c>
      <c r="C138" s="22" t="s">
        <v>393</v>
      </c>
      <c r="D138" s="22" t="s">
        <v>394</v>
      </c>
      <c r="E138" s="22"/>
      <c r="F138" s="22"/>
      <c r="G138" s="22"/>
      <c r="H138" s="22"/>
      <c r="I138" s="22"/>
      <c r="J138" s="22"/>
      <c r="K138" s="22">
        <v>0</v>
      </c>
      <c r="L138" s="22"/>
      <c r="M138" s="22"/>
      <c r="N138" s="22"/>
      <c r="O138" s="22"/>
      <c r="P138" s="22"/>
      <c r="Q138" s="22"/>
      <c r="R138" s="22">
        <v>0</v>
      </c>
    </row>
    <row r="139" spans="1:18" x14ac:dyDescent="0.25">
      <c r="A139" s="22" t="s">
        <v>120</v>
      </c>
      <c r="B139" s="22" t="s">
        <v>292</v>
      </c>
      <c r="C139" s="22" t="s">
        <v>395</v>
      </c>
      <c r="D139" s="22" t="s">
        <v>396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</row>
    <row r="140" spans="1:18" x14ac:dyDescent="0.25">
      <c r="A140" s="22" t="s">
        <v>120</v>
      </c>
      <c r="B140" s="22" t="s">
        <v>292</v>
      </c>
      <c r="C140" s="22" t="s">
        <v>397</v>
      </c>
      <c r="D140" s="22" t="s">
        <v>398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</row>
    <row r="141" spans="1:18" x14ac:dyDescent="0.25">
      <c r="A141" s="22" t="s">
        <v>120</v>
      </c>
      <c r="B141" s="22" t="s">
        <v>292</v>
      </c>
      <c r="C141" s="22" t="s">
        <v>399</v>
      </c>
      <c r="D141" s="22" t="s">
        <v>400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</row>
    <row r="142" spans="1:18" x14ac:dyDescent="0.25">
      <c r="A142" s="22" t="s">
        <v>120</v>
      </c>
      <c r="B142" s="22" t="s">
        <v>292</v>
      </c>
      <c r="C142" s="22" t="s">
        <v>401</v>
      </c>
      <c r="D142" s="22" t="s">
        <v>402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</row>
    <row r="143" spans="1:18" x14ac:dyDescent="0.25">
      <c r="A143" s="22" t="s">
        <v>120</v>
      </c>
      <c r="B143" s="22" t="s">
        <v>292</v>
      </c>
      <c r="C143" s="22" t="s">
        <v>403</v>
      </c>
      <c r="D143" s="22" t="s">
        <v>404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</row>
    <row r="144" spans="1:18" x14ac:dyDescent="0.25">
      <c r="A144" s="22" t="s">
        <v>120</v>
      </c>
      <c r="B144" s="22" t="s">
        <v>292</v>
      </c>
      <c r="C144" s="22" t="s">
        <v>405</v>
      </c>
      <c r="D144" s="22" t="s">
        <v>406</v>
      </c>
      <c r="E144" s="22">
        <v>37760</v>
      </c>
      <c r="F144" s="22">
        <v>39177</v>
      </c>
      <c r="G144" s="22">
        <v>40647</v>
      </c>
      <c r="H144" s="22">
        <v>42172</v>
      </c>
      <c r="I144" s="22">
        <v>43755</v>
      </c>
      <c r="J144" s="22">
        <v>218124</v>
      </c>
      <c r="K144" s="22">
        <v>421635</v>
      </c>
      <c r="L144" s="22">
        <v>15329</v>
      </c>
      <c r="M144" s="22">
        <v>13912</v>
      </c>
      <c r="N144" s="22">
        <v>12442</v>
      </c>
      <c r="O144" s="22">
        <v>10916</v>
      </c>
      <c r="P144" s="22">
        <v>9334</v>
      </c>
      <c r="Q144" s="22">
        <v>20771</v>
      </c>
      <c r="R144" s="22">
        <v>82704</v>
      </c>
    </row>
    <row r="145" spans="1:18" x14ac:dyDescent="0.25">
      <c r="A145" s="22" t="s">
        <v>120</v>
      </c>
      <c r="B145" s="22" t="s">
        <v>292</v>
      </c>
      <c r="C145" s="22" t="s">
        <v>407</v>
      </c>
      <c r="D145" s="22" t="s">
        <v>408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</row>
    <row r="146" spans="1:18" x14ac:dyDescent="0.25">
      <c r="A146" s="22" t="s">
        <v>120</v>
      </c>
      <c r="B146" s="22" t="s">
        <v>292</v>
      </c>
      <c r="C146" s="22" t="s">
        <v>409</v>
      </c>
      <c r="D146" s="22" t="s">
        <v>410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</row>
    <row r="147" spans="1:18" x14ac:dyDescent="0.25">
      <c r="A147" s="22" t="s">
        <v>120</v>
      </c>
      <c r="B147" s="22" t="s">
        <v>292</v>
      </c>
      <c r="C147" s="22" t="s">
        <v>411</v>
      </c>
      <c r="D147" s="22" t="s">
        <v>412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</row>
    <row r="148" spans="1:18" x14ac:dyDescent="0.25">
      <c r="A148" s="22" t="s">
        <v>120</v>
      </c>
      <c r="B148" s="22" t="s">
        <v>292</v>
      </c>
      <c r="C148" s="22" t="s">
        <v>413</v>
      </c>
      <c r="D148" s="22" t="s">
        <v>414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</row>
    <row r="149" spans="1:18" x14ac:dyDescent="0.25">
      <c r="A149" s="22" t="s">
        <v>120</v>
      </c>
      <c r="B149" s="22" t="s">
        <v>292</v>
      </c>
      <c r="C149" s="22" t="s">
        <v>415</v>
      </c>
      <c r="D149" s="22" t="s">
        <v>416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</row>
    <row r="150" spans="1:18" x14ac:dyDescent="0.25">
      <c r="A150" s="22" t="s">
        <v>120</v>
      </c>
      <c r="B150" s="22" t="s">
        <v>292</v>
      </c>
      <c r="C150" s="22" t="s">
        <v>417</v>
      </c>
      <c r="D150" s="22" t="s">
        <v>418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</row>
    <row r="151" spans="1:18" x14ac:dyDescent="0.25">
      <c r="A151" s="22" t="s">
        <v>120</v>
      </c>
      <c r="B151" s="22" t="s">
        <v>292</v>
      </c>
      <c r="C151" s="22" t="s">
        <v>419</v>
      </c>
      <c r="D151" s="22" t="s">
        <v>420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</row>
    <row r="152" spans="1:18" x14ac:dyDescent="0.25">
      <c r="A152" s="22" t="s">
        <v>120</v>
      </c>
      <c r="B152" s="22" t="s">
        <v>292</v>
      </c>
      <c r="C152" s="22" t="s">
        <v>421</v>
      </c>
      <c r="D152" s="22" t="s">
        <v>422</v>
      </c>
      <c r="E152" s="22">
        <v>60000</v>
      </c>
      <c r="F152" s="22"/>
      <c r="G152" s="22"/>
      <c r="H152" s="22"/>
      <c r="I152" s="22"/>
      <c r="J152" s="22"/>
      <c r="K152" s="22">
        <v>60000</v>
      </c>
      <c r="L152" s="22">
        <v>1638</v>
      </c>
      <c r="M152" s="22"/>
      <c r="N152" s="22"/>
      <c r="O152" s="22"/>
      <c r="P152" s="22"/>
      <c r="Q152" s="22"/>
      <c r="R152" s="22">
        <v>1638</v>
      </c>
    </row>
    <row r="153" spans="1:18" x14ac:dyDescent="0.25">
      <c r="A153" s="22" t="s">
        <v>120</v>
      </c>
      <c r="B153" s="22" t="s">
        <v>292</v>
      </c>
      <c r="C153" s="22" t="s">
        <v>423</v>
      </c>
      <c r="D153" s="22" t="s">
        <v>424</v>
      </c>
      <c r="E153" s="22"/>
      <c r="F153" s="22"/>
      <c r="G153" s="22"/>
      <c r="H153" s="22"/>
      <c r="I153" s="22"/>
      <c r="J153" s="22"/>
      <c r="K153" s="22">
        <v>0</v>
      </c>
      <c r="L153" s="22"/>
      <c r="M153" s="22"/>
      <c r="N153" s="22"/>
      <c r="O153" s="22"/>
      <c r="P153" s="22"/>
      <c r="Q153" s="22"/>
      <c r="R153" s="22">
        <v>0</v>
      </c>
    </row>
    <row r="154" spans="1:18" x14ac:dyDescent="0.25">
      <c r="A154" s="22" t="s">
        <v>120</v>
      </c>
      <c r="B154" s="22" t="s">
        <v>292</v>
      </c>
      <c r="C154" s="22" t="s">
        <v>425</v>
      </c>
      <c r="D154" s="22" t="s">
        <v>426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</row>
    <row r="155" spans="1:18" x14ac:dyDescent="0.25">
      <c r="A155" s="22" t="s">
        <v>120</v>
      </c>
      <c r="B155" s="22" t="s">
        <v>292</v>
      </c>
      <c r="C155" s="22" t="s">
        <v>427</v>
      </c>
      <c r="D155" s="22" t="s">
        <v>428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</row>
    <row r="156" spans="1:18" x14ac:dyDescent="0.25">
      <c r="A156" s="22" t="s">
        <v>120</v>
      </c>
      <c r="B156" s="22" t="s">
        <v>292</v>
      </c>
      <c r="C156" s="22" t="s">
        <v>429</v>
      </c>
      <c r="D156" s="22" t="s">
        <v>430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</row>
    <row r="157" spans="1:18" x14ac:dyDescent="0.25">
      <c r="A157" s="22" t="s">
        <v>120</v>
      </c>
      <c r="B157" s="22" t="s">
        <v>292</v>
      </c>
      <c r="C157" s="22" t="s">
        <v>431</v>
      </c>
      <c r="D157" s="22" t="s">
        <v>432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</row>
    <row r="158" spans="1:18" x14ac:dyDescent="0.25">
      <c r="A158" s="22" t="s">
        <v>120</v>
      </c>
      <c r="B158" s="22" t="s">
        <v>292</v>
      </c>
      <c r="C158" s="22" t="s">
        <v>433</v>
      </c>
      <c r="D158" s="22" t="s">
        <v>434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</row>
    <row r="159" spans="1:18" x14ac:dyDescent="0.25">
      <c r="A159" s="22" t="s">
        <v>120</v>
      </c>
      <c r="B159" s="22" t="s">
        <v>292</v>
      </c>
      <c r="C159" s="22" t="s">
        <v>435</v>
      </c>
      <c r="D159" s="22" t="s">
        <v>436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</row>
    <row r="160" spans="1:18" x14ac:dyDescent="0.25">
      <c r="A160" s="22" t="s">
        <v>120</v>
      </c>
      <c r="B160" s="22" t="s">
        <v>292</v>
      </c>
      <c r="C160" s="22" t="s">
        <v>437</v>
      </c>
      <c r="D160" s="22" t="s">
        <v>438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</row>
    <row r="161" spans="1:18" x14ac:dyDescent="0.25">
      <c r="A161" s="22" t="s">
        <v>120</v>
      </c>
      <c r="B161" s="22" t="s">
        <v>292</v>
      </c>
      <c r="C161" s="22" t="s">
        <v>439</v>
      </c>
      <c r="D161" s="22" t="s">
        <v>440</v>
      </c>
      <c r="E161" s="22">
        <v>53658</v>
      </c>
      <c r="F161" s="22">
        <v>54987</v>
      </c>
      <c r="G161" s="22">
        <v>56352</v>
      </c>
      <c r="H161" s="22">
        <v>57755</v>
      </c>
      <c r="I161" s="22">
        <v>59197</v>
      </c>
      <c r="J161" s="22">
        <v>677619</v>
      </c>
      <c r="K161" s="22">
        <v>959568</v>
      </c>
      <c r="L161" s="22">
        <v>23128</v>
      </c>
      <c r="M161" s="22">
        <v>21800</v>
      </c>
      <c r="N161" s="22">
        <v>20434</v>
      </c>
      <c r="O161" s="22">
        <v>19032</v>
      </c>
      <c r="P161" s="22">
        <v>17590</v>
      </c>
      <c r="Q161" s="22">
        <v>91561</v>
      </c>
      <c r="R161" s="22">
        <v>193545</v>
      </c>
    </row>
    <row r="162" spans="1:18" x14ac:dyDescent="0.25">
      <c r="A162" s="22" t="s">
        <v>120</v>
      </c>
      <c r="B162" s="22" t="s">
        <v>292</v>
      </c>
      <c r="C162" s="22" t="s">
        <v>441</v>
      </c>
      <c r="D162" s="22" t="s">
        <v>442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</row>
    <row r="163" spans="1:18" x14ac:dyDescent="0.25">
      <c r="A163" s="22" t="s">
        <v>120</v>
      </c>
      <c r="B163" s="22" t="s">
        <v>292</v>
      </c>
      <c r="C163" s="22" t="s">
        <v>443</v>
      </c>
      <c r="D163" s="22" t="s">
        <v>444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</row>
    <row r="164" spans="1:18" x14ac:dyDescent="0.25">
      <c r="A164" s="22" t="s">
        <v>120</v>
      </c>
      <c r="B164" s="22" t="s">
        <v>292</v>
      </c>
      <c r="C164" s="22" t="s">
        <v>445</v>
      </c>
      <c r="D164" s="22" t="s">
        <v>446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</row>
    <row r="165" spans="1:18" x14ac:dyDescent="0.25">
      <c r="A165" s="22" t="s">
        <v>120</v>
      </c>
      <c r="B165" s="22" t="s">
        <v>292</v>
      </c>
      <c r="C165" s="22" t="s">
        <v>447</v>
      </c>
      <c r="D165" s="22" t="s">
        <v>448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</row>
    <row r="166" spans="1:18" x14ac:dyDescent="0.25">
      <c r="A166" s="22" t="s">
        <v>120</v>
      </c>
      <c r="B166" s="22" t="s">
        <v>292</v>
      </c>
      <c r="C166" s="22" t="s">
        <v>449</v>
      </c>
      <c r="D166" s="22" t="s">
        <v>450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</row>
    <row r="167" spans="1:18" x14ac:dyDescent="0.25">
      <c r="A167" s="22" t="s">
        <v>120</v>
      </c>
      <c r="B167" s="22" t="s">
        <v>292</v>
      </c>
      <c r="C167" s="22" t="s">
        <v>451</v>
      </c>
      <c r="D167" s="22" t="s">
        <v>452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</row>
    <row r="168" spans="1:18" x14ac:dyDescent="0.25">
      <c r="A168" s="22" t="s">
        <v>120</v>
      </c>
      <c r="B168" s="22" t="s">
        <v>292</v>
      </c>
      <c r="C168" s="22" t="s">
        <v>453</v>
      </c>
      <c r="D168" s="22" t="s">
        <v>454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</row>
    <row r="169" spans="1:18" x14ac:dyDescent="0.25">
      <c r="A169" s="22" t="s">
        <v>120</v>
      </c>
      <c r="B169" s="22" t="s">
        <v>292</v>
      </c>
      <c r="C169" s="22" t="s">
        <v>455</v>
      </c>
      <c r="D169" s="22" t="s">
        <v>456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</row>
    <row r="170" spans="1:18" x14ac:dyDescent="0.25">
      <c r="A170" s="22" t="s">
        <v>120</v>
      </c>
      <c r="B170" s="22" t="s">
        <v>292</v>
      </c>
      <c r="C170" s="22" t="s">
        <v>457</v>
      </c>
      <c r="D170" s="22" t="s">
        <v>458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</row>
    <row r="171" spans="1:18" x14ac:dyDescent="0.25">
      <c r="A171" s="22" t="s">
        <v>120</v>
      </c>
      <c r="B171" s="22" t="s">
        <v>292</v>
      </c>
      <c r="C171" s="22" t="s">
        <v>459</v>
      </c>
      <c r="D171" s="22" t="s">
        <v>460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</row>
    <row r="172" spans="1:18" x14ac:dyDescent="0.25">
      <c r="A172" s="22" t="s">
        <v>120</v>
      </c>
      <c r="B172" s="22" t="s">
        <v>292</v>
      </c>
      <c r="C172" s="22" t="s">
        <v>461</v>
      </c>
      <c r="D172" s="22" t="s">
        <v>462</v>
      </c>
      <c r="E172" s="22">
        <v>17285</v>
      </c>
      <c r="F172" s="22">
        <v>18121</v>
      </c>
      <c r="G172" s="22">
        <v>18997</v>
      </c>
      <c r="H172" s="22">
        <v>19916</v>
      </c>
      <c r="I172" s="22">
        <v>20879</v>
      </c>
      <c r="J172" s="22">
        <v>557587</v>
      </c>
      <c r="K172" s="22">
        <v>652785</v>
      </c>
      <c r="L172" s="22">
        <v>30993</v>
      </c>
      <c r="M172" s="22">
        <v>30157</v>
      </c>
      <c r="N172" s="22">
        <v>29280</v>
      </c>
      <c r="O172" s="22">
        <v>28362</v>
      </c>
      <c r="P172" s="22">
        <v>27398</v>
      </c>
      <c r="Q172" s="22">
        <v>263124</v>
      </c>
      <c r="R172" s="22">
        <v>409314</v>
      </c>
    </row>
    <row r="173" spans="1:18" x14ac:dyDescent="0.25">
      <c r="A173" s="22" t="s">
        <v>120</v>
      </c>
      <c r="B173" s="22" t="s">
        <v>292</v>
      </c>
      <c r="C173" s="22" t="s">
        <v>463</v>
      </c>
      <c r="D173" s="22" t="s">
        <v>464</v>
      </c>
      <c r="E173" s="22">
        <v>37514</v>
      </c>
      <c r="F173" s="22">
        <v>39511</v>
      </c>
      <c r="G173" s="22">
        <v>41615</v>
      </c>
      <c r="H173" s="22">
        <v>43833</v>
      </c>
      <c r="I173" s="22">
        <v>46170</v>
      </c>
      <c r="J173" s="22">
        <v>700292</v>
      </c>
      <c r="K173" s="22">
        <v>908935</v>
      </c>
      <c r="L173" s="22">
        <v>47185</v>
      </c>
      <c r="M173" s="22">
        <v>45187</v>
      </c>
      <c r="N173" s="22">
        <v>43083</v>
      </c>
      <c r="O173" s="22">
        <v>40865</v>
      </c>
      <c r="P173" s="22">
        <v>38528</v>
      </c>
      <c r="Q173" s="22">
        <v>235435</v>
      </c>
      <c r="R173" s="22">
        <v>450283</v>
      </c>
    </row>
    <row r="174" spans="1:18" x14ac:dyDescent="0.25">
      <c r="A174" s="22" t="s">
        <v>120</v>
      </c>
      <c r="B174" s="22" t="s">
        <v>292</v>
      </c>
      <c r="C174" s="22" t="s">
        <v>465</v>
      </c>
      <c r="D174" s="22" t="s">
        <v>466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</row>
    <row r="175" spans="1:18" x14ac:dyDescent="0.25">
      <c r="A175" s="22" t="s">
        <v>120</v>
      </c>
      <c r="B175" s="22" t="s">
        <v>292</v>
      </c>
      <c r="C175" s="22" t="s">
        <v>467</v>
      </c>
      <c r="D175" s="22" t="s">
        <v>468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</row>
    <row r="176" spans="1:18" x14ac:dyDescent="0.25">
      <c r="A176" s="22" t="s">
        <v>120</v>
      </c>
      <c r="B176" s="22" t="s">
        <v>292</v>
      </c>
      <c r="C176" s="22" t="s">
        <v>469</v>
      </c>
      <c r="D176" s="22" t="s">
        <v>470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</row>
    <row r="177" spans="1:18" x14ac:dyDescent="0.25">
      <c r="A177" s="22" t="s">
        <v>120</v>
      </c>
      <c r="B177" s="22" t="s">
        <v>292</v>
      </c>
      <c r="C177" s="22" t="s">
        <v>471</v>
      </c>
      <c r="D177" s="22" t="s">
        <v>472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</row>
    <row r="178" spans="1:18" x14ac:dyDescent="0.25">
      <c r="A178" s="22" t="s">
        <v>120</v>
      </c>
      <c r="B178" s="22" t="s">
        <v>292</v>
      </c>
      <c r="C178" s="22" t="s">
        <v>473</v>
      </c>
      <c r="D178" s="22" t="s">
        <v>474</v>
      </c>
      <c r="E178" s="22"/>
      <c r="F178" s="22"/>
      <c r="G178" s="22"/>
      <c r="H178" s="22"/>
      <c r="I178" s="22"/>
      <c r="J178" s="22"/>
      <c r="K178" s="22">
        <v>0</v>
      </c>
      <c r="L178" s="22"/>
      <c r="M178" s="22"/>
      <c r="N178" s="22"/>
      <c r="O178" s="22"/>
      <c r="P178" s="22"/>
      <c r="Q178" s="22"/>
      <c r="R178" s="22">
        <v>0</v>
      </c>
    </row>
    <row r="179" spans="1:18" x14ac:dyDescent="0.25">
      <c r="A179" s="22" t="s">
        <v>120</v>
      </c>
      <c r="B179" s="22" t="s">
        <v>292</v>
      </c>
      <c r="C179" s="22" t="s">
        <v>475</v>
      </c>
      <c r="D179" s="22" t="s">
        <v>476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</row>
    <row r="180" spans="1:18" x14ac:dyDescent="0.25">
      <c r="A180" s="22" t="s">
        <v>120</v>
      </c>
      <c r="B180" s="22" t="s">
        <v>292</v>
      </c>
      <c r="C180" s="22" t="s">
        <v>477</v>
      </c>
      <c r="D180" s="22" t="s">
        <v>478</v>
      </c>
      <c r="E180" s="22">
        <v>0</v>
      </c>
      <c r="F180" s="22"/>
      <c r="G180" s="22"/>
      <c r="H180" s="22"/>
      <c r="I180" s="22"/>
      <c r="J180" s="22"/>
      <c r="K180" s="22">
        <v>0</v>
      </c>
      <c r="L180" s="22"/>
      <c r="M180" s="22"/>
      <c r="N180" s="22"/>
      <c r="O180" s="22"/>
      <c r="P180" s="22"/>
      <c r="Q180" s="22"/>
      <c r="R180" s="22">
        <v>0</v>
      </c>
    </row>
    <row r="181" spans="1:18" x14ac:dyDescent="0.25">
      <c r="A181" s="22" t="s">
        <v>120</v>
      </c>
      <c r="B181" s="22" t="s">
        <v>292</v>
      </c>
      <c r="C181" s="22" t="s">
        <v>479</v>
      </c>
      <c r="D181" s="22" t="s">
        <v>480</v>
      </c>
      <c r="E181" s="22">
        <v>43816</v>
      </c>
      <c r="F181" s="22">
        <v>46063</v>
      </c>
      <c r="G181" s="22">
        <v>48433</v>
      </c>
      <c r="H181" s="22">
        <v>50936</v>
      </c>
      <c r="I181" s="22">
        <v>53577</v>
      </c>
      <c r="J181" s="22">
        <v>155804</v>
      </c>
      <c r="K181" s="22">
        <v>398629</v>
      </c>
      <c r="L181" s="22">
        <v>18765</v>
      </c>
      <c r="M181" s="22">
        <v>16518</v>
      </c>
      <c r="N181" s="22">
        <v>14148</v>
      </c>
      <c r="O181" s="22">
        <v>11645</v>
      </c>
      <c r="P181" s="22">
        <v>9004</v>
      </c>
      <c r="Q181" s="22">
        <v>14190</v>
      </c>
      <c r="R181" s="22">
        <v>84270</v>
      </c>
    </row>
    <row r="182" spans="1:18" x14ac:dyDescent="0.25">
      <c r="A182" s="22" t="s">
        <v>120</v>
      </c>
      <c r="B182" s="22" t="s">
        <v>292</v>
      </c>
      <c r="C182" s="22" t="s">
        <v>481</v>
      </c>
      <c r="D182" s="22" t="s">
        <v>482</v>
      </c>
      <c r="E182" s="22">
        <v>14481</v>
      </c>
      <c r="F182" s="22">
        <v>15131</v>
      </c>
      <c r="G182" s="22">
        <v>15810</v>
      </c>
      <c r="H182" s="22">
        <v>16520</v>
      </c>
      <c r="I182" s="22">
        <v>17262</v>
      </c>
      <c r="J182" s="22">
        <v>397883</v>
      </c>
      <c r="K182" s="22">
        <v>477087</v>
      </c>
      <c r="L182" s="22">
        <v>20702</v>
      </c>
      <c r="M182" s="22">
        <v>20052</v>
      </c>
      <c r="N182" s="22">
        <v>19373</v>
      </c>
      <c r="O182" s="22">
        <v>18663</v>
      </c>
      <c r="P182" s="22">
        <v>17921</v>
      </c>
      <c r="Q182" s="22">
        <v>153536</v>
      </c>
      <c r="R182" s="22">
        <v>250247</v>
      </c>
    </row>
    <row r="183" spans="1:18" x14ac:dyDescent="0.25">
      <c r="A183" s="22" t="s">
        <v>120</v>
      </c>
      <c r="B183" s="22" t="s">
        <v>292</v>
      </c>
      <c r="C183" s="22" t="s">
        <v>483</v>
      </c>
      <c r="D183" s="22" t="s">
        <v>484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</row>
    <row r="184" spans="1:18" x14ac:dyDescent="0.25">
      <c r="A184" s="22" t="s">
        <v>120</v>
      </c>
      <c r="B184" s="22" t="s">
        <v>292</v>
      </c>
      <c r="C184" s="22" t="s">
        <v>485</v>
      </c>
      <c r="D184" s="22" t="s">
        <v>486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</row>
    <row r="185" spans="1:18" x14ac:dyDescent="0.25">
      <c r="A185" s="22" t="s">
        <v>120</v>
      </c>
      <c r="B185" s="22" t="s">
        <v>292</v>
      </c>
      <c r="C185" s="22" t="s">
        <v>487</v>
      </c>
      <c r="D185" s="22" t="s">
        <v>488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</row>
    <row r="186" spans="1:18" x14ac:dyDescent="0.25">
      <c r="A186" s="22" t="s">
        <v>120</v>
      </c>
      <c r="B186" s="22" t="s">
        <v>292</v>
      </c>
      <c r="C186" s="22" t="s">
        <v>489</v>
      </c>
      <c r="D186" s="22" t="s">
        <v>490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</row>
    <row r="187" spans="1:18" x14ac:dyDescent="0.25">
      <c r="A187" s="22" t="s">
        <v>120</v>
      </c>
      <c r="B187" s="22" t="s">
        <v>292</v>
      </c>
      <c r="C187" s="22" t="s">
        <v>491</v>
      </c>
      <c r="D187" s="22" t="s">
        <v>492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</row>
    <row r="188" spans="1:18" x14ac:dyDescent="0.25">
      <c r="A188" s="22" t="s">
        <v>120</v>
      </c>
      <c r="B188" s="22" t="s">
        <v>292</v>
      </c>
      <c r="C188" s="22" t="s">
        <v>493</v>
      </c>
      <c r="D188" s="22" t="s">
        <v>494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</row>
    <row r="189" spans="1:18" x14ac:dyDescent="0.25">
      <c r="A189" s="22" t="s">
        <v>120</v>
      </c>
      <c r="B189" s="22" t="s">
        <v>292</v>
      </c>
      <c r="C189" s="22" t="s">
        <v>495</v>
      </c>
      <c r="D189" s="22" t="s">
        <v>496</v>
      </c>
      <c r="E189" s="22">
        <v>214753</v>
      </c>
      <c r="F189" s="22">
        <v>221532</v>
      </c>
      <c r="G189" s="22">
        <v>228570</v>
      </c>
      <c r="H189" s="22">
        <v>223929</v>
      </c>
      <c r="I189" s="22">
        <v>72965</v>
      </c>
      <c r="J189" s="22">
        <v>147759</v>
      </c>
      <c r="K189" s="22">
        <v>1109508</v>
      </c>
      <c r="L189" s="22">
        <v>38162</v>
      </c>
      <c r="M189" s="22">
        <v>31384</v>
      </c>
      <c r="N189" s="22">
        <v>24345</v>
      </c>
      <c r="O189" s="22">
        <v>17037</v>
      </c>
      <c r="P189" s="22">
        <v>11150</v>
      </c>
      <c r="Q189" s="22">
        <v>31058</v>
      </c>
      <c r="R189" s="22">
        <v>153136</v>
      </c>
    </row>
    <row r="190" spans="1:18" x14ac:dyDescent="0.25">
      <c r="A190" s="22" t="s">
        <v>120</v>
      </c>
      <c r="B190" s="22" t="s">
        <v>292</v>
      </c>
      <c r="C190" s="22" t="s">
        <v>497</v>
      </c>
      <c r="D190" s="22" t="s">
        <v>498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</row>
    <row r="191" spans="1:18" x14ac:dyDescent="0.25">
      <c r="A191" s="22" t="s">
        <v>120</v>
      </c>
      <c r="B191" s="22" t="s">
        <v>292</v>
      </c>
      <c r="C191" s="22" t="s">
        <v>499</v>
      </c>
      <c r="D191" s="22" t="s">
        <v>500</v>
      </c>
      <c r="E191" s="22">
        <v>15763</v>
      </c>
      <c r="F191" s="22">
        <v>16431</v>
      </c>
      <c r="G191" s="22">
        <v>0</v>
      </c>
      <c r="H191" s="22">
        <v>0</v>
      </c>
      <c r="I191" s="22">
        <v>0</v>
      </c>
      <c r="J191" s="22">
        <v>0</v>
      </c>
      <c r="K191" s="22">
        <v>32194</v>
      </c>
      <c r="L191" s="22">
        <v>1189</v>
      </c>
      <c r="M191" s="22">
        <v>519</v>
      </c>
      <c r="N191" s="22">
        <v>0</v>
      </c>
      <c r="O191" s="22">
        <v>0</v>
      </c>
      <c r="P191" s="22">
        <v>0</v>
      </c>
      <c r="Q191" s="22">
        <v>0</v>
      </c>
      <c r="R191" s="22">
        <v>1708</v>
      </c>
    </row>
    <row r="192" spans="1:18" x14ac:dyDescent="0.25">
      <c r="A192" s="22" t="s">
        <v>120</v>
      </c>
      <c r="B192" s="22" t="s">
        <v>292</v>
      </c>
      <c r="C192" s="22" t="s">
        <v>501</v>
      </c>
      <c r="D192" s="22" t="s">
        <v>502</v>
      </c>
      <c r="E192" s="22">
        <v>200000</v>
      </c>
      <c r="F192" s="22">
        <v>180000</v>
      </c>
      <c r="G192" s="22">
        <v>0</v>
      </c>
      <c r="H192" s="22">
        <v>0</v>
      </c>
      <c r="I192" s="22">
        <v>0</v>
      </c>
      <c r="J192" s="22">
        <v>0</v>
      </c>
      <c r="K192" s="22">
        <v>380000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</row>
    <row r="193" spans="1:18" x14ac:dyDescent="0.25">
      <c r="A193" s="22" t="s">
        <v>120</v>
      </c>
      <c r="B193" s="22" t="s">
        <v>292</v>
      </c>
      <c r="C193" s="22" t="s">
        <v>503</v>
      </c>
      <c r="D193" s="22" t="s">
        <v>504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</row>
    <row r="194" spans="1:18" x14ac:dyDescent="0.25">
      <c r="A194" s="22" t="s">
        <v>120</v>
      </c>
      <c r="B194" s="22" t="s">
        <v>292</v>
      </c>
      <c r="C194" s="22" t="s">
        <v>505</v>
      </c>
      <c r="D194" s="22" t="s">
        <v>506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</row>
    <row r="195" spans="1:18" x14ac:dyDescent="0.25">
      <c r="A195" s="22" t="s">
        <v>120</v>
      </c>
      <c r="B195" s="22" t="s">
        <v>292</v>
      </c>
      <c r="C195" s="22" t="s">
        <v>507</v>
      </c>
      <c r="D195" s="22" t="s">
        <v>508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</row>
    <row r="196" spans="1:18" x14ac:dyDescent="0.25">
      <c r="A196" s="22" t="s">
        <v>120</v>
      </c>
      <c r="B196" s="22" t="s">
        <v>292</v>
      </c>
      <c r="C196" s="22" t="s">
        <v>509</v>
      </c>
      <c r="D196" s="22" t="s">
        <v>510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</row>
    <row r="197" spans="1:18" x14ac:dyDescent="0.25">
      <c r="A197" s="22" t="s">
        <v>120</v>
      </c>
      <c r="B197" s="22" t="s">
        <v>511</v>
      </c>
      <c r="C197" s="22" t="s">
        <v>512</v>
      </c>
      <c r="D197" s="22" t="s">
        <v>513</v>
      </c>
      <c r="E197" s="22">
        <v>28458</v>
      </c>
      <c r="F197" s="22">
        <v>6822</v>
      </c>
      <c r="G197" s="22">
        <v>7205</v>
      </c>
      <c r="H197" s="22">
        <v>7611</v>
      </c>
      <c r="I197" s="22">
        <v>8039</v>
      </c>
      <c r="J197" s="22">
        <v>36938</v>
      </c>
      <c r="K197" s="22">
        <v>95073</v>
      </c>
      <c r="L197" s="22">
        <v>4581</v>
      </c>
      <c r="M197" s="22">
        <v>3747</v>
      </c>
      <c r="N197" s="22">
        <v>3363</v>
      </c>
      <c r="O197" s="22">
        <v>2958</v>
      </c>
      <c r="P197" s="22">
        <v>2530</v>
      </c>
      <c r="Q197" s="22">
        <v>5336</v>
      </c>
      <c r="R197" s="22">
        <v>22515</v>
      </c>
    </row>
    <row r="198" spans="1:18" x14ac:dyDescent="0.25">
      <c r="A198" s="22" t="s">
        <v>120</v>
      </c>
      <c r="B198" s="22" t="s">
        <v>511</v>
      </c>
      <c r="C198" s="22" t="s">
        <v>514</v>
      </c>
      <c r="D198" s="22" t="s">
        <v>515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</row>
    <row r="199" spans="1:18" x14ac:dyDescent="0.25">
      <c r="A199" s="22" t="s">
        <v>120</v>
      </c>
      <c r="B199" s="22" t="s">
        <v>511</v>
      </c>
      <c r="C199" s="22" t="s">
        <v>516</v>
      </c>
      <c r="D199" s="22" t="s">
        <v>517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</row>
    <row r="200" spans="1:18" x14ac:dyDescent="0.25">
      <c r="A200" s="22" t="s">
        <v>120</v>
      </c>
      <c r="B200" s="22" t="s">
        <v>511</v>
      </c>
      <c r="C200" s="22" t="s">
        <v>518</v>
      </c>
      <c r="D200" s="22" t="s">
        <v>519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</row>
    <row r="201" spans="1:18" x14ac:dyDescent="0.25">
      <c r="A201" s="22" t="s">
        <v>120</v>
      </c>
      <c r="B201" s="22" t="s">
        <v>511</v>
      </c>
      <c r="C201" s="22" t="s">
        <v>520</v>
      </c>
      <c r="D201" s="22" t="s">
        <v>521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</row>
    <row r="202" spans="1:18" x14ac:dyDescent="0.25">
      <c r="A202" s="22" t="s">
        <v>120</v>
      </c>
      <c r="B202" s="22" t="s">
        <v>511</v>
      </c>
      <c r="C202" s="22" t="s">
        <v>522</v>
      </c>
      <c r="D202" s="22" t="s">
        <v>523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</row>
    <row r="203" spans="1:18" x14ac:dyDescent="0.25">
      <c r="A203" s="22" t="s">
        <v>120</v>
      </c>
      <c r="B203" s="22" t="s">
        <v>511</v>
      </c>
      <c r="C203" s="22" t="s">
        <v>524</v>
      </c>
      <c r="D203" s="22" t="s">
        <v>525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</row>
    <row r="204" spans="1:18" x14ac:dyDescent="0.25">
      <c r="A204" s="22" t="s">
        <v>120</v>
      </c>
      <c r="B204" s="22" t="s">
        <v>511</v>
      </c>
      <c r="C204" s="22" t="s">
        <v>526</v>
      </c>
      <c r="D204" s="22" t="s">
        <v>527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</row>
    <row r="205" spans="1:18" x14ac:dyDescent="0.25">
      <c r="A205" s="22" t="s">
        <v>120</v>
      </c>
      <c r="B205" s="22" t="s">
        <v>511</v>
      </c>
      <c r="C205" s="22" t="s">
        <v>528</v>
      </c>
      <c r="D205" s="22" t="s">
        <v>529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</row>
    <row r="206" spans="1:18" x14ac:dyDescent="0.25">
      <c r="A206" s="22" t="s">
        <v>120</v>
      </c>
      <c r="B206" s="22" t="s">
        <v>511</v>
      </c>
      <c r="C206" s="22" t="s">
        <v>530</v>
      </c>
      <c r="D206" s="22" t="s">
        <v>531</v>
      </c>
      <c r="E206" s="22">
        <v>5215</v>
      </c>
      <c r="F206" s="22">
        <v>5347</v>
      </c>
      <c r="G206" s="22">
        <v>5482</v>
      </c>
      <c r="H206" s="22">
        <v>5621</v>
      </c>
      <c r="I206" s="22">
        <v>5763</v>
      </c>
      <c r="J206" s="22">
        <v>30355</v>
      </c>
      <c r="K206" s="22">
        <v>57783</v>
      </c>
      <c r="L206" s="22">
        <v>1385</v>
      </c>
      <c r="M206" s="22">
        <v>1253</v>
      </c>
      <c r="N206" s="22">
        <v>1118</v>
      </c>
      <c r="O206" s="22">
        <v>979</v>
      </c>
      <c r="P206" s="22">
        <v>837</v>
      </c>
      <c r="Q206" s="22">
        <v>1925</v>
      </c>
      <c r="R206" s="22">
        <v>7497</v>
      </c>
    </row>
    <row r="207" spans="1:18" x14ac:dyDescent="0.25">
      <c r="A207" s="22" t="s">
        <v>120</v>
      </c>
      <c r="B207" s="22" t="s">
        <v>511</v>
      </c>
      <c r="C207" s="22" t="s">
        <v>532</v>
      </c>
      <c r="D207" s="22" t="s">
        <v>533</v>
      </c>
      <c r="E207" s="22">
        <v>12178</v>
      </c>
      <c r="F207" s="22">
        <v>13046</v>
      </c>
      <c r="G207" s="22">
        <v>13975</v>
      </c>
      <c r="H207" s="22">
        <v>14970</v>
      </c>
      <c r="I207" s="22">
        <v>15891</v>
      </c>
      <c r="J207" s="22"/>
      <c r="K207" s="22">
        <v>70060</v>
      </c>
      <c r="L207" s="22">
        <v>4455</v>
      </c>
      <c r="M207" s="22">
        <v>3588</v>
      </c>
      <c r="N207" s="22">
        <v>2659</v>
      </c>
      <c r="O207" s="22">
        <v>1664</v>
      </c>
      <c r="P207" s="22">
        <v>597</v>
      </c>
      <c r="Q207" s="22"/>
      <c r="R207" s="22">
        <v>12963</v>
      </c>
    </row>
    <row r="208" spans="1:18" x14ac:dyDescent="0.25">
      <c r="A208" s="22" t="s">
        <v>120</v>
      </c>
      <c r="B208" s="22" t="s">
        <v>511</v>
      </c>
      <c r="C208" s="22" t="s">
        <v>534</v>
      </c>
      <c r="D208" s="22" t="s">
        <v>535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</row>
    <row r="209" spans="1:18" x14ac:dyDescent="0.25">
      <c r="A209" s="22" t="s">
        <v>120</v>
      </c>
      <c r="B209" s="22" t="s">
        <v>511</v>
      </c>
      <c r="C209" s="22" t="s">
        <v>536</v>
      </c>
      <c r="D209" s="22" t="s">
        <v>537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</row>
    <row r="210" spans="1:18" x14ac:dyDescent="0.25">
      <c r="A210" s="22" t="s">
        <v>120</v>
      </c>
      <c r="B210" s="22" t="s">
        <v>511</v>
      </c>
      <c r="C210" s="22" t="s">
        <v>538</v>
      </c>
      <c r="D210" s="22" t="s">
        <v>539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</row>
    <row r="211" spans="1:18" x14ac:dyDescent="0.25">
      <c r="A211" s="22" t="s">
        <v>120</v>
      </c>
      <c r="B211" s="22" t="s">
        <v>511</v>
      </c>
      <c r="C211" s="22" t="s">
        <v>540</v>
      </c>
      <c r="D211" s="22" t="s">
        <v>541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</row>
    <row r="212" spans="1:18" x14ac:dyDescent="0.25">
      <c r="A212" s="22" t="s">
        <v>120</v>
      </c>
      <c r="B212" s="22" t="s">
        <v>511</v>
      </c>
      <c r="C212" s="22" t="s">
        <v>542</v>
      </c>
      <c r="D212" s="22" t="s">
        <v>543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</row>
    <row r="213" spans="1:18" x14ac:dyDescent="0.25">
      <c r="A213" s="22" t="s">
        <v>120</v>
      </c>
      <c r="B213" s="22" t="s">
        <v>511</v>
      </c>
      <c r="C213" s="22" t="s">
        <v>544</v>
      </c>
      <c r="D213" s="22" t="s">
        <v>545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</row>
    <row r="214" spans="1:18" x14ac:dyDescent="0.25">
      <c r="A214" s="22" t="s">
        <v>120</v>
      </c>
      <c r="B214" s="22" t="s">
        <v>511</v>
      </c>
      <c r="C214" s="22" t="s">
        <v>546</v>
      </c>
      <c r="D214" s="22" t="s">
        <v>547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</row>
    <row r="215" spans="1:18" x14ac:dyDescent="0.25">
      <c r="A215" s="22" t="s">
        <v>120</v>
      </c>
      <c r="B215" s="22" t="s">
        <v>511</v>
      </c>
      <c r="C215" s="22" t="s">
        <v>548</v>
      </c>
      <c r="D215" s="22" t="s">
        <v>549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</row>
    <row r="216" spans="1:18" x14ac:dyDescent="0.25">
      <c r="A216" s="22" t="s">
        <v>120</v>
      </c>
      <c r="B216" s="22" t="s">
        <v>511</v>
      </c>
      <c r="C216" s="22" t="s">
        <v>550</v>
      </c>
      <c r="D216" s="22" t="s">
        <v>551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</row>
    <row r="217" spans="1:18" x14ac:dyDescent="0.25">
      <c r="A217" s="22" t="s">
        <v>120</v>
      </c>
      <c r="B217" s="22" t="s">
        <v>511</v>
      </c>
      <c r="C217" s="22" t="s">
        <v>552</v>
      </c>
      <c r="D217" s="22" t="s">
        <v>553</v>
      </c>
      <c r="E217" s="22">
        <v>27922</v>
      </c>
      <c r="F217" s="22">
        <v>22415</v>
      </c>
      <c r="G217" s="22">
        <v>0</v>
      </c>
      <c r="H217" s="22">
        <v>0</v>
      </c>
      <c r="I217" s="22">
        <v>0</v>
      </c>
      <c r="J217" s="22">
        <v>0</v>
      </c>
      <c r="K217" s="22">
        <v>50337</v>
      </c>
      <c r="L217" s="22">
        <v>878</v>
      </c>
      <c r="M217" s="22">
        <v>287</v>
      </c>
      <c r="N217" s="22">
        <v>0</v>
      </c>
      <c r="O217" s="22">
        <v>0</v>
      </c>
      <c r="P217" s="22">
        <v>0</v>
      </c>
      <c r="Q217" s="22">
        <v>0</v>
      </c>
      <c r="R217" s="22">
        <v>1165</v>
      </c>
    </row>
    <row r="218" spans="1:18" x14ac:dyDescent="0.25">
      <c r="A218" s="22" t="s">
        <v>120</v>
      </c>
      <c r="B218" s="22" t="s">
        <v>511</v>
      </c>
      <c r="C218" s="22" t="s">
        <v>554</v>
      </c>
      <c r="D218" s="22" t="s">
        <v>555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</row>
    <row r="219" spans="1:18" x14ac:dyDescent="0.25">
      <c r="A219" s="22" t="s">
        <v>120</v>
      </c>
      <c r="B219" s="22" t="s">
        <v>511</v>
      </c>
      <c r="C219" s="22" t="s">
        <v>556</v>
      </c>
      <c r="D219" s="22" t="s">
        <v>557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</row>
    <row r="220" spans="1:18" x14ac:dyDescent="0.25">
      <c r="A220" s="22" t="s">
        <v>120</v>
      </c>
      <c r="B220" s="22" t="s">
        <v>511</v>
      </c>
      <c r="C220" s="22" t="s">
        <v>558</v>
      </c>
      <c r="D220" s="22" t="s">
        <v>559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</row>
    <row r="221" spans="1:18" x14ac:dyDescent="0.25">
      <c r="A221" s="22" t="s">
        <v>120</v>
      </c>
      <c r="B221" s="22" t="s">
        <v>511</v>
      </c>
      <c r="C221" s="22" t="s">
        <v>560</v>
      </c>
      <c r="D221" s="22" t="s">
        <v>561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</row>
    <row r="222" spans="1:18" x14ac:dyDescent="0.25">
      <c r="A222" s="22" t="s">
        <v>120</v>
      </c>
      <c r="B222" s="22" t="s">
        <v>511</v>
      </c>
      <c r="C222" s="22" t="s">
        <v>562</v>
      </c>
      <c r="D222" s="22" t="s">
        <v>563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</row>
    <row r="223" spans="1:18" x14ac:dyDescent="0.25">
      <c r="A223" s="22" t="s">
        <v>120</v>
      </c>
      <c r="B223" s="22" t="s">
        <v>511</v>
      </c>
      <c r="C223" s="22" t="s">
        <v>564</v>
      </c>
      <c r="D223" s="22" t="s">
        <v>565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</row>
    <row r="224" spans="1:18" x14ac:dyDescent="0.25">
      <c r="A224" s="22" t="s">
        <v>120</v>
      </c>
      <c r="B224" s="22" t="s">
        <v>511</v>
      </c>
      <c r="C224" s="22" t="s">
        <v>566</v>
      </c>
      <c r="D224" s="22" t="s">
        <v>567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120</v>
      </c>
      <c r="B225" s="22" t="s">
        <v>511</v>
      </c>
      <c r="C225" s="22" t="s">
        <v>568</v>
      </c>
      <c r="D225" s="22" t="s">
        <v>569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120</v>
      </c>
      <c r="B226" s="22" t="s">
        <v>511</v>
      </c>
      <c r="C226" s="22" t="s">
        <v>570</v>
      </c>
      <c r="D226" s="22" t="s">
        <v>571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</row>
    <row r="227" spans="1:18" x14ac:dyDescent="0.25">
      <c r="A227" s="22" t="s">
        <v>120</v>
      </c>
      <c r="B227" s="22" t="s">
        <v>511</v>
      </c>
      <c r="C227" s="22" t="s">
        <v>572</v>
      </c>
      <c r="D227" s="22" t="s">
        <v>573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120</v>
      </c>
      <c r="B228" s="22" t="s">
        <v>511</v>
      </c>
      <c r="C228" s="22" t="s">
        <v>574</v>
      </c>
      <c r="D228" s="22" t="s">
        <v>575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</row>
    <row r="229" spans="1:18" x14ac:dyDescent="0.25">
      <c r="A229" s="22" t="s">
        <v>120</v>
      </c>
      <c r="B229" s="22" t="s">
        <v>511</v>
      </c>
      <c r="C229" s="22" t="s">
        <v>576</v>
      </c>
      <c r="D229" s="22" t="s">
        <v>577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x14ac:dyDescent="0.25">
      <c r="A230" s="22" t="s">
        <v>120</v>
      </c>
      <c r="B230" s="22" t="s">
        <v>511</v>
      </c>
      <c r="C230" s="22" t="s">
        <v>578</v>
      </c>
      <c r="D230" s="22" t="s">
        <v>579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</row>
    <row r="231" spans="1:18" x14ac:dyDescent="0.25">
      <c r="A231" s="22" t="s">
        <v>120</v>
      </c>
      <c r="B231" s="22" t="s">
        <v>511</v>
      </c>
      <c r="C231" s="22" t="s">
        <v>580</v>
      </c>
      <c r="D231" s="22" t="s">
        <v>581</v>
      </c>
      <c r="E231" s="22">
        <v>9377</v>
      </c>
      <c r="F231" s="22">
        <v>9792</v>
      </c>
      <c r="G231" s="22">
        <v>0</v>
      </c>
      <c r="H231" s="22">
        <v>0</v>
      </c>
      <c r="I231" s="22">
        <v>0</v>
      </c>
      <c r="J231" s="22">
        <v>0</v>
      </c>
      <c r="K231" s="22">
        <v>19169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</row>
    <row r="232" spans="1:18" x14ac:dyDescent="0.25">
      <c r="A232" s="22" t="s">
        <v>120</v>
      </c>
      <c r="B232" s="22" t="s">
        <v>511</v>
      </c>
      <c r="C232" s="22" t="s">
        <v>582</v>
      </c>
      <c r="D232" s="22" t="s">
        <v>583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</row>
    <row r="233" spans="1:18" x14ac:dyDescent="0.25">
      <c r="A233" s="22" t="s">
        <v>120</v>
      </c>
      <c r="B233" s="22" t="s">
        <v>511</v>
      </c>
      <c r="C233" s="22" t="s">
        <v>584</v>
      </c>
      <c r="D233" s="22" t="s">
        <v>585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120</v>
      </c>
      <c r="B234" s="22" t="s">
        <v>511</v>
      </c>
      <c r="C234" s="22" t="s">
        <v>586</v>
      </c>
      <c r="D234" s="22" t="s">
        <v>587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120</v>
      </c>
      <c r="B235" s="22" t="s">
        <v>511</v>
      </c>
      <c r="C235" s="22" t="s">
        <v>588</v>
      </c>
      <c r="D235" s="22" t="s">
        <v>589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</row>
    <row r="236" spans="1:18" x14ac:dyDescent="0.25">
      <c r="A236" s="22" t="s">
        <v>120</v>
      </c>
      <c r="B236" s="22" t="s">
        <v>511</v>
      </c>
      <c r="C236" s="22" t="s">
        <v>590</v>
      </c>
      <c r="D236" s="22" t="s">
        <v>591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</row>
    <row r="237" spans="1:18" x14ac:dyDescent="0.25">
      <c r="A237" s="22" t="s">
        <v>120</v>
      </c>
      <c r="B237" s="22" t="s">
        <v>511</v>
      </c>
      <c r="C237" s="22" t="s">
        <v>592</v>
      </c>
      <c r="D237" s="22" t="s">
        <v>593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120</v>
      </c>
      <c r="B238" s="22" t="s">
        <v>511</v>
      </c>
      <c r="C238" s="22" t="s">
        <v>594</v>
      </c>
      <c r="D238" s="22" t="s">
        <v>595</v>
      </c>
      <c r="E238" s="22"/>
      <c r="F238" s="22"/>
      <c r="G238" s="22"/>
      <c r="H238" s="22"/>
      <c r="I238" s="22"/>
      <c r="J238" s="22"/>
      <c r="K238" s="22">
        <v>0</v>
      </c>
      <c r="L238" s="22"/>
      <c r="M238" s="22"/>
      <c r="N238" s="22"/>
      <c r="O238" s="22"/>
      <c r="P238" s="22"/>
      <c r="Q238" s="22"/>
      <c r="R238" s="22">
        <v>0</v>
      </c>
    </row>
    <row r="239" spans="1:18" x14ac:dyDescent="0.25">
      <c r="A239" s="22" t="s">
        <v>120</v>
      </c>
      <c r="B239" s="22" t="s">
        <v>511</v>
      </c>
      <c r="C239" s="22" t="s">
        <v>596</v>
      </c>
      <c r="D239" s="22" t="s">
        <v>597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</row>
    <row r="240" spans="1:18" x14ac:dyDescent="0.25">
      <c r="A240" s="22" t="s">
        <v>120</v>
      </c>
      <c r="B240" s="22" t="s">
        <v>511</v>
      </c>
      <c r="C240" s="22" t="s">
        <v>598</v>
      </c>
      <c r="D240" s="22" t="s">
        <v>599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</row>
    <row r="241" spans="1:18" x14ac:dyDescent="0.25">
      <c r="A241" s="22" t="s">
        <v>120</v>
      </c>
      <c r="B241" s="22" t="s">
        <v>511</v>
      </c>
      <c r="C241" s="22" t="s">
        <v>600</v>
      </c>
      <c r="D241" s="22" t="s">
        <v>601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</row>
    <row r="242" spans="1:18" x14ac:dyDescent="0.25">
      <c r="A242" s="22" t="s">
        <v>120</v>
      </c>
      <c r="B242" s="22" t="s">
        <v>511</v>
      </c>
      <c r="C242" s="22" t="s">
        <v>602</v>
      </c>
      <c r="D242" s="22" t="s">
        <v>603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</row>
    <row r="243" spans="1:18" x14ac:dyDescent="0.25">
      <c r="A243" s="22" t="s">
        <v>120</v>
      </c>
      <c r="B243" s="22" t="s">
        <v>511</v>
      </c>
      <c r="C243" s="22" t="s">
        <v>604</v>
      </c>
      <c r="D243" s="22" t="s">
        <v>605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</row>
    <row r="244" spans="1:18" x14ac:dyDescent="0.25">
      <c r="A244" s="22" t="s">
        <v>120</v>
      </c>
      <c r="B244" s="22" t="s">
        <v>511</v>
      </c>
      <c r="C244" s="22" t="s">
        <v>606</v>
      </c>
      <c r="D244" s="22" t="s">
        <v>607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120</v>
      </c>
      <c r="B245" s="22" t="s">
        <v>511</v>
      </c>
      <c r="C245" s="22" t="s">
        <v>608</v>
      </c>
      <c r="D245" s="22" t="s">
        <v>609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120</v>
      </c>
      <c r="B246" s="22" t="s">
        <v>511</v>
      </c>
      <c r="C246" s="22" t="s">
        <v>610</v>
      </c>
      <c r="D246" s="22" t="s">
        <v>611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120</v>
      </c>
      <c r="B247" s="22" t="s">
        <v>511</v>
      </c>
      <c r="C247" s="22" t="s">
        <v>612</v>
      </c>
      <c r="D247" s="22" t="s">
        <v>613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120</v>
      </c>
      <c r="B248" s="22" t="s">
        <v>511</v>
      </c>
      <c r="C248" s="22" t="s">
        <v>614</v>
      </c>
      <c r="D248" s="22" t="s">
        <v>615</v>
      </c>
      <c r="E248" s="22">
        <v>100000</v>
      </c>
      <c r="F248" s="22">
        <v>100000</v>
      </c>
      <c r="G248" s="22">
        <v>100000</v>
      </c>
      <c r="H248" s="22">
        <v>120000</v>
      </c>
      <c r="I248" s="22"/>
      <c r="J248" s="22"/>
      <c r="K248" s="22">
        <v>420000</v>
      </c>
      <c r="L248" s="22">
        <v>4000</v>
      </c>
      <c r="M248" s="22">
        <v>3000</v>
      </c>
      <c r="N248" s="22">
        <v>2000</v>
      </c>
      <c r="O248" s="22">
        <v>1000</v>
      </c>
      <c r="P248" s="22"/>
      <c r="Q248" s="22"/>
      <c r="R248" s="22">
        <v>10000</v>
      </c>
    </row>
    <row r="249" spans="1:18" x14ac:dyDescent="0.25">
      <c r="A249" s="22" t="s">
        <v>120</v>
      </c>
      <c r="B249" s="22" t="s">
        <v>511</v>
      </c>
      <c r="C249" s="22" t="s">
        <v>616</v>
      </c>
      <c r="D249" s="22" t="s">
        <v>617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120</v>
      </c>
      <c r="B250" s="22" t="s">
        <v>511</v>
      </c>
      <c r="C250" s="22" t="s">
        <v>618</v>
      </c>
      <c r="D250" s="22" t="s">
        <v>619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120</v>
      </c>
      <c r="B251" s="22" t="s">
        <v>511</v>
      </c>
      <c r="C251" s="22" t="s">
        <v>620</v>
      </c>
      <c r="D251" s="22" t="s">
        <v>621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</row>
    <row r="252" spans="1:18" x14ac:dyDescent="0.25">
      <c r="A252" s="22" t="s">
        <v>120</v>
      </c>
      <c r="B252" s="22" t="s">
        <v>511</v>
      </c>
      <c r="C252" s="22" t="s">
        <v>622</v>
      </c>
      <c r="D252" s="22" t="s">
        <v>623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</row>
    <row r="253" spans="1:18" x14ac:dyDescent="0.25">
      <c r="A253" s="22" t="s">
        <v>120</v>
      </c>
      <c r="B253" s="22" t="s">
        <v>511</v>
      </c>
      <c r="C253" s="22" t="s">
        <v>624</v>
      </c>
      <c r="D253" s="22" t="s">
        <v>625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</row>
    <row r="254" spans="1:18" x14ac:dyDescent="0.25">
      <c r="A254" s="22" t="s">
        <v>120</v>
      </c>
      <c r="B254" s="22" t="s">
        <v>511</v>
      </c>
      <c r="C254" s="22" t="s">
        <v>626</v>
      </c>
      <c r="D254" s="22" t="s">
        <v>627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</row>
    <row r="255" spans="1:18" x14ac:dyDescent="0.25">
      <c r="A255" s="22" t="s">
        <v>120</v>
      </c>
      <c r="B255" s="22" t="s">
        <v>511</v>
      </c>
      <c r="C255" s="22" t="s">
        <v>628</v>
      </c>
      <c r="D255" s="22" t="s">
        <v>629</v>
      </c>
      <c r="E255" s="22">
        <v>29276</v>
      </c>
      <c r="F255" s="22">
        <v>30390</v>
      </c>
      <c r="G255" s="22">
        <v>31547</v>
      </c>
      <c r="H255" s="22">
        <v>32747</v>
      </c>
      <c r="I255" s="22">
        <v>33994</v>
      </c>
      <c r="J255" s="22">
        <v>35288</v>
      </c>
      <c r="K255" s="22">
        <v>193242</v>
      </c>
      <c r="L255" s="22">
        <v>7012</v>
      </c>
      <c r="M255" s="22">
        <v>5898</v>
      </c>
      <c r="N255" s="22">
        <v>4741</v>
      </c>
      <c r="O255" s="22">
        <v>3541</v>
      </c>
      <c r="P255" s="22">
        <v>2295</v>
      </c>
      <c r="Q255" s="22">
        <v>1001</v>
      </c>
      <c r="R255" s="22">
        <v>24488</v>
      </c>
    </row>
    <row r="256" spans="1:18" x14ac:dyDescent="0.25">
      <c r="A256" s="22" t="s">
        <v>120</v>
      </c>
      <c r="B256" s="22" t="s">
        <v>511</v>
      </c>
      <c r="C256" s="22" t="s">
        <v>630</v>
      </c>
      <c r="D256" s="22" t="s">
        <v>631</v>
      </c>
      <c r="E256" s="22">
        <v>32281</v>
      </c>
      <c r="F256" s="22">
        <v>33709</v>
      </c>
      <c r="G256" s="22">
        <v>35200</v>
      </c>
      <c r="H256" s="22">
        <v>0</v>
      </c>
      <c r="I256" s="22">
        <v>0</v>
      </c>
      <c r="J256" s="22">
        <v>0</v>
      </c>
      <c r="K256" s="22">
        <v>101190</v>
      </c>
      <c r="L256" s="22">
        <v>4078</v>
      </c>
      <c r="M256" s="22">
        <v>2650</v>
      </c>
      <c r="N256" s="22">
        <v>1159</v>
      </c>
      <c r="O256" s="22">
        <v>0</v>
      </c>
      <c r="P256" s="22">
        <v>0</v>
      </c>
      <c r="Q256" s="22">
        <v>0</v>
      </c>
      <c r="R256" s="22">
        <v>7887</v>
      </c>
    </row>
    <row r="257" spans="1:18" x14ac:dyDescent="0.25">
      <c r="A257" s="22" t="s">
        <v>120</v>
      </c>
      <c r="B257" s="22" t="s">
        <v>511</v>
      </c>
      <c r="C257" s="22" t="s">
        <v>632</v>
      </c>
      <c r="D257" s="22" t="s">
        <v>633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</row>
    <row r="258" spans="1:18" x14ac:dyDescent="0.25">
      <c r="A258" s="22" t="s">
        <v>120</v>
      </c>
      <c r="B258" s="22" t="s">
        <v>511</v>
      </c>
      <c r="C258" s="22" t="s">
        <v>634</v>
      </c>
      <c r="D258" s="22" t="s">
        <v>635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</row>
    <row r="259" spans="1:18" x14ac:dyDescent="0.25">
      <c r="A259" s="22" t="s">
        <v>120</v>
      </c>
      <c r="B259" s="22" t="s">
        <v>511</v>
      </c>
      <c r="C259" s="22" t="s">
        <v>636</v>
      </c>
      <c r="D259" s="22" t="s">
        <v>637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</row>
    <row r="260" spans="1:18" x14ac:dyDescent="0.25">
      <c r="A260" s="22" t="s">
        <v>120</v>
      </c>
      <c r="B260" s="22" t="s">
        <v>511</v>
      </c>
      <c r="C260" s="22" t="s">
        <v>638</v>
      </c>
      <c r="D260" s="22" t="s">
        <v>639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</row>
    <row r="261" spans="1:18" x14ac:dyDescent="0.25">
      <c r="A261" s="22" t="s">
        <v>120</v>
      </c>
      <c r="B261" s="22" t="s">
        <v>511</v>
      </c>
      <c r="C261" s="22" t="s">
        <v>640</v>
      </c>
      <c r="D261" s="22" t="s">
        <v>641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</row>
    <row r="262" spans="1:18" x14ac:dyDescent="0.25">
      <c r="A262" s="22" t="s">
        <v>120</v>
      </c>
      <c r="B262" s="22" t="s">
        <v>511</v>
      </c>
      <c r="C262" s="22" t="s">
        <v>642</v>
      </c>
      <c r="D262" s="22" t="s">
        <v>643</v>
      </c>
      <c r="E262" s="22">
        <v>14707</v>
      </c>
      <c r="F262" s="22">
        <v>15041</v>
      </c>
      <c r="G262" s="22">
        <v>15383</v>
      </c>
      <c r="H262" s="22">
        <v>15733</v>
      </c>
      <c r="I262" s="22">
        <v>16090</v>
      </c>
      <c r="J262" s="22">
        <v>209467</v>
      </c>
      <c r="K262" s="22">
        <v>286421</v>
      </c>
      <c r="L262" s="22">
        <v>6293</v>
      </c>
      <c r="M262" s="22">
        <v>5959</v>
      </c>
      <c r="N262" s="22">
        <v>5617</v>
      </c>
      <c r="O262" s="22">
        <v>5267</v>
      </c>
      <c r="P262" s="22">
        <v>4910</v>
      </c>
      <c r="Q262" s="22">
        <v>27968</v>
      </c>
      <c r="R262" s="22">
        <v>56014</v>
      </c>
    </row>
    <row r="263" spans="1:18" x14ac:dyDescent="0.25">
      <c r="A263" s="22" t="s">
        <v>120</v>
      </c>
      <c r="B263" s="22" t="s">
        <v>511</v>
      </c>
      <c r="C263" s="22" t="s">
        <v>644</v>
      </c>
      <c r="D263" s="22" t="s">
        <v>645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</row>
    <row r="264" spans="1:18" x14ac:dyDescent="0.25">
      <c r="A264" s="22" t="s">
        <v>120</v>
      </c>
      <c r="B264" s="22" t="s">
        <v>511</v>
      </c>
      <c r="C264" s="22" t="s">
        <v>646</v>
      </c>
      <c r="D264" s="22" t="s">
        <v>647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</row>
    <row r="265" spans="1:18" x14ac:dyDescent="0.25">
      <c r="A265" s="22" t="s">
        <v>120</v>
      </c>
      <c r="B265" s="22" t="s">
        <v>511</v>
      </c>
      <c r="C265" s="22" t="s">
        <v>648</v>
      </c>
      <c r="D265" s="22" t="s">
        <v>649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</row>
    <row r="266" spans="1:18" x14ac:dyDescent="0.25">
      <c r="A266" s="22" t="s">
        <v>120</v>
      </c>
      <c r="B266" s="22" t="s">
        <v>511</v>
      </c>
      <c r="C266" s="22" t="s">
        <v>650</v>
      </c>
      <c r="D266" s="22" t="s">
        <v>651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</row>
    <row r="267" spans="1:18" x14ac:dyDescent="0.25">
      <c r="A267" s="22" t="s">
        <v>120</v>
      </c>
      <c r="B267" s="22" t="s">
        <v>511</v>
      </c>
      <c r="C267" s="22" t="s">
        <v>652</v>
      </c>
      <c r="D267" s="22" t="s">
        <v>653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</row>
    <row r="268" spans="1:18" x14ac:dyDescent="0.25">
      <c r="A268" s="22" t="s">
        <v>120</v>
      </c>
      <c r="B268" s="22" t="s">
        <v>511</v>
      </c>
      <c r="C268" s="22" t="s">
        <v>654</v>
      </c>
      <c r="D268" s="22" t="s">
        <v>655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</row>
    <row r="269" spans="1:18" x14ac:dyDescent="0.25">
      <c r="A269" s="22" t="s">
        <v>120</v>
      </c>
      <c r="B269" s="22" t="s">
        <v>511</v>
      </c>
      <c r="C269" s="22" t="s">
        <v>656</v>
      </c>
      <c r="D269" s="22" t="s">
        <v>657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</row>
    <row r="270" spans="1:18" x14ac:dyDescent="0.25">
      <c r="A270" s="22" t="s">
        <v>120</v>
      </c>
      <c r="B270" s="22" t="s">
        <v>511</v>
      </c>
      <c r="C270" s="22" t="s">
        <v>658</v>
      </c>
      <c r="D270" s="22" t="s">
        <v>659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</row>
    <row r="271" spans="1:18" x14ac:dyDescent="0.25">
      <c r="A271" s="22" t="s">
        <v>120</v>
      </c>
      <c r="B271" s="22" t="s">
        <v>511</v>
      </c>
      <c r="C271" s="22" t="s">
        <v>660</v>
      </c>
      <c r="D271" s="22" t="s">
        <v>661</v>
      </c>
      <c r="E271" s="22">
        <v>20000</v>
      </c>
      <c r="F271" s="22">
        <v>20000</v>
      </c>
      <c r="G271" s="22">
        <v>20000</v>
      </c>
      <c r="H271" s="22">
        <v>20000</v>
      </c>
      <c r="I271" s="22">
        <v>20900</v>
      </c>
      <c r="J271" s="22">
        <v>0</v>
      </c>
      <c r="K271" s="22">
        <v>100900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</row>
    <row r="272" spans="1:18" x14ac:dyDescent="0.25">
      <c r="A272" s="22" t="s">
        <v>120</v>
      </c>
      <c r="B272" s="22" t="s">
        <v>511</v>
      </c>
      <c r="C272" s="22" t="s">
        <v>662</v>
      </c>
      <c r="D272" s="22" t="s">
        <v>663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120</v>
      </c>
      <c r="B273" s="22" t="s">
        <v>511</v>
      </c>
      <c r="C273" s="22" t="s">
        <v>664</v>
      </c>
      <c r="D273" s="22" t="s">
        <v>665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120</v>
      </c>
      <c r="B274" s="22" t="s">
        <v>511</v>
      </c>
      <c r="C274" s="22" t="s">
        <v>666</v>
      </c>
      <c r="D274" s="22" t="s">
        <v>667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</row>
    <row r="275" spans="1:18" x14ac:dyDescent="0.25">
      <c r="A275" s="22" t="s">
        <v>120</v>
      </c>
      <c r="B275" s="22" t="s">
        <v>511</v>
      </c>
      <c r="C275" s="22" t="s">
        <v>668</v>
      </c>
      <c r="D275" s="22" t="s">
        <v>669</v>
      </c>
      <c r="E275" s="22">
        <v>27093</v>
      </c>
      <c r="F275" s="22">
        <v>28285</v>
      </c>
      <c r="G275" s="22">
        <v>0</v>
      </c>
      <c r="H275" s="22">
        <v>0</v>
      </c>
      <c r="I275" s="22">
        <v>0</v>
      </c>
      <c r="J275" s="22">
        <v>0</v>
      </c>
      <c r="K275" s="22">
        <v>55378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</row>
    <row r="276" spans="1:18" x14ac:dyDescent="0.25">
      <c r="A276" s="22" t="s">
        <v>120</v>
      </c>
      <c r="B276" s="22" t="s">
        <v>511</v>
      </c>
      <c r="C276" s="22" t="s">
        <v>670</v>
      </c>
      <c r="D276" s="22" t="s">
        <v>671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120</v>
      </c>
      <c r="B277" s="22" t="s">
        <v>511</v>
      </c>
      <c r="C277" s="22" t="s">
        <v>672</v>
      </c>
      <c r="D277" s="22" t="s">
        <v>673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</row>
    <row r="278" spans="1:18" x14ac:dyDescent="0.25">
      <c r="A278" s="22" t="s">
        <v>120</v>
      </c>
      <c r="B278" s="22" t="s">
        <v>511</v>
      </c>
      <c r="C278" s="22" t="s">
        <v>674</v>
      </c>
      <c r="D278" s="22" t="s">
        <v>675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</row>
    <row r="279" spans="1:18" x14ac:dyDescent="0.25">
      <c r="A279" s="22" t="s">
        <v>120</v>
      </c>
      <c r="B279" s="22" t="s">
        <v>511</v>
      </c>
      <c r="C279" s="22" t="s">
        <v>676</v>
      </c>
      <c r="D279" s="22" t="s">
        <v>677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</row>
    <row r="280" spans="1:18" x14ac:dyDescent="0.25">
      <c r="A280" s="22" t="s">
        <v>120</v>
      </c>
      <c r="B280" s="22" t="s">
        <v>511</v>
      </c>
      <c r="C280" s="22" t="s">
        <v>678</v>
      </c>
      <c r="D280" s="22" t="s">
        <v>679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</row>
    <row r="281" spans="1:18" x14ac:dyDescent="0.25">
      <c r="A281" s="22" t="s">
        <v>120</v>
      </c>
      <c r="B281" s="22" t="s">
        <v>511</v>
      </c>
      <c r="C281" s="22" t="s">
        <v>680</v>
      </c>
      <c r="D281" s="22" t="s">
        <v>681</v>
      </c>
      <c r="E281" s="22">
        <v>5055</v>
      </c>
      <c r="F281" s="22">
        <v>5378</v>
      </c>
      <c r="G281" s="22">
        <v>5720</v>
      </c>
      <c r="H281" s="22">
        <v>6085</v>
      </c>
      <c r="I281" s="22">
        <v>6473</v>
      </c>
      <c r="J281" s="22">
        <v>6885</v>
      </c>
      <c r="K281" s="22">
        <v>35596</v>
      </c>
      <c r="L281" s="22">
        <v>2269</v>
      </c>
      <c r="M281" s="22">
        <v>1947</v>
      </c>
      <c r="N281" s="22">
        <v>1604</v>
      </c>
      <c r="O281" s="22">
        <v>1240</v>
      </c>
      <c r="P281" s="22">
        <v>852</v>
      </c>
      <c r="Q281" s="22">
        <v>439</v>
      </c>
      <c r="R281" s="22">
        <v>8351</v>
      </c>
    </row>
    <row r="282" spans="1:18" x14ac:dyDescent="0.25">
      <c r="A282" s="22" t="s">
        <v>120</v>
      </c>
      <c r="B282" s="22" t="s">
        <v>511</v>
      </c>
      <c r="C282" s="22" t="s">
        <v>682</v>
      </c>
      <c r="D282" s="22" t="s">
        <v>683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</row>
    <row r="283" spans="1:18" x14ac:dyDescent="0.25">
      <c r="A283" s="22" t="s">
        <v>120</v>
      </c>
      <c r="B283" s="22" t="s">
        <v>511</v>
      </c>
      <c r="C283" s="22" t="s">
        <v>684</v>
      </c>
      <c r="D283" s="22" t="s">
        <v>685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120</v>
      </c>
      <c r="B284" s="22" t="s">
        <v>511</v>
      </c>
      <c r="C284" s="22" t="s">
        <v>686</v>
      </c>
      <c r="D284" s="22" t="s">
        <v>687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120</v>
      </c>
      <c r="B285" s="22" t="s">
        <v>511</v>
      </c>
      <c r="C285" s="22" t="s">
        <v>688</v>
      </c>
      <c r="D285" s="22" t="s">
        <v>689</v>
      </c>
      <c r="E285" s="22">
        <v>17450</v>
      </c>
      <c r="F285" s="22">
        <v>18497</v>
      </c>
      <c r="G285" s="22">
        <v>19742</v>
      </c>
      <c r="H285" s="22">
        <v>0</v>
      </c>
      <c r="I285" s="22">
        <v>0</v>
      </c>
      <c r="J285" s="22">
        <v>0</v>
      </c>
      <c r="K285" s="22">
        <v>55689</v>
      </c>
      <c r="L285" s="22">
        <v>3481</v>
      </c>
      <c r="M285" s="22">
        <v>2471</v>
      </c>
      <c r="N285" s="22">
        <v>1150</v>
      </c>
      <c r="O285" s="22">
        <v>0</v>
      </c>
      <c r="P285" s="22">
        <v>0</v>
      </c>
      <c r="Q285" s="22">
        <v>0</v>
      </c>
      <c r="R285" s="22">
        <v>7102</v>
      </c>
    </row>
    <row r="286" spans="1:18" x14ac:dyDescent="0.25">
      <c r="A286" s="22" t="s">
        <v>120</v>
      </c>
      <c r="B286" s="22" t="s">
        <v>511</v>
      </c>
      <c r="C286" s="22" t="s">
        <v>690</v>
      </c>
      <c r="D286" s="22" t="s">
        <v>691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120</v>
      </c>
      <c r="B287" s="22" t="s">
        <v>511</v>
      </c>
      <c r="C287" s="22" t="s">
        <v>692</v>
      </c>
      <c r="D287" s="22" t="s">
        <v>693</v>
      </c>
      <c r="E287" s="22">
        <v>27238</v>
      </c>
      <c r="F287" s="22">
        <v>27857</v>
      </c>
      <c r="G287" s="22">
        <v>28490</v>
      </c>
      <c r="H287" s="22">
        <v>29138</v>
      </c>
      <c r="I287" s="22">
        <v>29800</v>
      </c>
      <c r="J287" s="22">
        <v>152686</v>
      </c>
      <c r="K287" s="22">
        <v>295209</v>
      </c>
      <c r="L287" s="22">
        <v>6362</v>
      </c>
      <c r="M287" s="22">
        <v>5743</v>
      </c>
      <c r="N287" s="22">
        <v>5110</v>
      </c>
      <c r="O287" s="22">
        <v>4462</v>
      </c>
      <c r="P287" s="22">
        <v>3800</v>
      </c>
      <c r="Q287" s="22">
        <v>8535</v>
      </c>
      <c r="R287" s="22">
        <v>34012</v>
      </c>
    </row>
    <row r="288" spans="1:18" x14ac:dyDescent="0.25">
      <c r="A288" s="22" t="s">
        <v>120</v>
      </c>
      <c r="B288" s="22" t="s">
        <v>511</v>
      </c>
      <c r="C288" s="22" t="s">
        <v>694</v>
      </c>
      <c r="D288" s="22" t="s">
        <v>695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14000</v>
      </c>
      <c r="K288" s="22">
        <v>14000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120</v>
      </c>
      <c r="B289" s="22" t="s">
        <v>511</v>
      </c>
      <c r="C289" s="22" t="s">
        <v>696</v>
      </c>
      <c r="D289" s="22" t="s">
        <v>697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120</v>
      </c>
      <c r="B290" s="22" t="s">
        <v>511</v>
      </c>
      <c r="C290" s="22" t="s">
        <v>698</v>
      </c>
      <c r="D290" s="22" t="s">
        <v>699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120</v>
      </c>
      <c r="B291" s="22" t="s">
        <v>511</v>
      </c>
      <c r="C291" s="22" t="s">
        <v>700</v>
      </c>
      <c r="D291" s="22" t="s">
        <v>701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120</v>
      </c>
      <c r="B292" s="22" t="s">
        <v>511</v>
      </c>
      <c r="C292" s="22" t="s">
        <v>702</v>
      </c>
      <c r="D292" s="22" t="s">
        <v>703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120</v>
      </c>
      <c r="B293" s="22" t="s">
        <v>511</v>
      </c>
      <c r="C293" s="22" t="s">
        <v>704</v>
      </c>
      <c r="D293" s="22" t="s">
        <v>705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120</v>
      </c>
      <c r="B294" s="22" t="s">
        <v>706</v>
      </c>
      <c r="C294" s="22" t="s">
        <v>707</v>
      </c>
      <c r="D294" s="22" t="s">
        <v>708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120</v>
      </c>
      <c r="B295" s="22" t="s">
        <v>706</v>
      </c>
      <c r="C295" s="22" t="s">
        <v>709</v>
      </c>
      <c r="D295" s="22" t="s">
        <v>710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120</v>
      </c>
      <c r="B296" s="22" t="s">
        <v>706</v>
      </c>
      <c r="C296" s="22" t="s">
        <v>711</v>
      </c>
      <c r="D296" s="22" t="s">
        <v>712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120</v>
      </c>
      <c r="B297" s="22" t="s">
        <v>706</v>
      </c>
      <c r="C297" s="22" t="s">
        <v>713</v>
      </c>
      <c r="D297" s="22" t="s">
        <v>714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120</v>
      </c>
      <c r="B298" s="22" t="s">
        <v>706</v>
      </c>
      <c r="C298" s="22" t="s">
        <v>715</v>
      </c>
      <c r="D298" s="22" t="s">
        <v>716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120</v>
      </c>
      <c r="B299" s="22" t="s">
        <v>706</v>
      </c>
      <c r="C299" s="22" t="s">
        <v>717</v>
      </c>
      <c r="D299" s="22" t="s">
        <v>718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120</v>
      </c>
      <c r="B300" s="22" t="s">
        <v>706</v>
      </c>
      <c r="C300" s="22" t="s">
        <v>719</v>
      </c>
      <c r="D300" s="22" t="s">
        <v>720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120</v>
      </c>
      <c r="B301" s="22" t="s">
        <v>706</v>
      </c>
      <c r="C301" s="22" t="s">
        <v>721</v>
      </c>
      <c r="D301" s="22" t="s">
        <v>722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120</v>
      </c>
      <c r="B302" s="22" t="s">
        <v>706</v>
      </c>
      <c r="C302" s="22" t="s">
        <v>723</v>
      </c>
      <c r="D302" s="22" t="s">
        <v>724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120</v>
      </c>
      <c r="B303" s="22" t="s">
        <v>706</v>
      </c>
      <c r="C303" s="22" t="s">
        <v>725</v>
      </c>
      <c r="D303" s="22" t="s">
        <v>726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120</v>
      </c>
      <c r="B304" s="22" t="s">
        <v>706</v>
      </c>
      <c r="C304" s="22" t="s">
        <v>727</v>
      </c>
      <c r="D304" s="22" t="s">
        <v>728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120</v>
      </c>
      <c r="B305" s="22" t="s">
        <v>706</v>
      </c>
      <c r="C305" s="22" t="s">
        <v>729</v>
      </c>
      <c r="D305" s="22" t="s">
        <v>730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120</v>
      </c>
      <c r="B306" s="22" t="s">
        <v>706</v>
      </c>
      <c r="C306" s="22" t="s">
        <v>731</v>
      </c>
      <c r="D306" s="22" t="s">
        <v>732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120</v>
      </c>
      <c r="B307" s="22" t="s">
        <v>706</v>
      </c>
      <c r="C307" s="22" t="s">
        <v>733</v>
      </c>
      <c r="D307" s="22" t="s">
        <v>734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120</v>
      </c>
      <c r="B308" s="22" t="s">
        <v>706</v>
      </c>
      <c r="C308" s="22" t="s">
        <v>735</v>
      </c>
      <c r="D308" s="22" t="s">
        <v>736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120</v>
      </c>
      <c r="B309" s="22" t="s">
        <v>706</v>
      </c>
      <c r="C309" s="22" t="s">
        <v>737</v>
      </c>
      <c r="D309" s="22" t="s">
        <v>738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120</v>
      </c>
      <c r="B310" s="22" t="s">
        <v>706</v>
      </c>
      <c r="C310" s="22" t="s">
        <v>739</v>
      </c>
      <c r="D310" s="22" t="s">
        <v>740</v>
      </c>
      <c r="E310" s="22"/>
      <c r="F310" s="22"/>
      <c r="G310" s="22"/>
      <c r="H310" s="22"/>
      <c r="I310" s="22"/>
      <c r="J310" s="22"/>
      <c r="K310" s="22">
        <v>0</v>
      </c>
      <c r="L310" s="22"/>
      <c r="M310" s="22"/>
      <c r="N310" s="22"/>
      <c r="O310" s="22"/>
      <c r="P310" s="22"/>
      <c r="Q310" s="22"/>
      <c r="R310" s="22">
        <v>0</v>
      </c>
    </row>
    <row r="311" spans="1:18" x14ac:dyDescent="0.25">
      <c r="A311" s="22" t="s">
        <v>120</v>
      </c>
      <c r="B311" s="22" t="s">
        <v>706</v>
      </c>
      <c r="C311" s="22" t="s">
        <v>741</v>
      </c>
      <c r="D311" s="22" t="s">
        <v>742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120</v>
      </c>
      <c r="B312" s="22" t="s">
        <v>706</v>
      </c>
      <c r="C312" s="22" t="s">
        <v>743</v>
      </c>
      <c r="D312" s="22" t="s">
        <v>744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120</v>
      </c>
      <c r="B313" s="22" t="s">
        <v>706</v>
      </c>
      <c r="C313" s="22" t="s">
        <v>745</v>
      </c>
      <c r="D313" s="22" t="s">
        <v>746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120</v>
      </c>
      <c r="B314" s="22" t="s">
        <v>706</v>
      </c>
      <c r="C314" s="22" t="s">
        <v>747</v>
      </c>
      <c r="D314" s="22" t="s">
        <v>748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120</v>
      </c>
      <c r="B315" s="22" t="s">
        <v>706</v>
      </c>
      <c r="C315" s="22" t="s">
        <v>749</v>
      </c>
      <c r="D315" s="22" t="s">
        <v>750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120</v>
      </c>
      <c r="B316" s="22" t="s">
        <v>706</v>
      </c>
      <c r="C316" s="22" t="s">
        <v>751</v>
      </c>
      <c r="D316" s="22" t="s">
        <v>752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120</v>
      </c>
      <c r="B317" s="22" t="s">
        <v>706</v>
      </c>
      <c r="C317" s="22" t="s">
        <v>753</v>
      </c>
      <c r="D317" s="22" t="s">
        <v>754</v>
      </c>
      <c r="E317" s="22">
        <v>5491</v>
      </c>
      <c r="F317" s="22">
        <v>4774</v>
      </c>
      <c r="G317" s="22">
        <v>0</v>
      </c>
      <c r="H317" s="22">
        <v>0</v>
      </c>
      <c r="I317" s="22">
        <v>0</v>
      </c>
      <c r="J317" s="22">
        <v>0</v>
      </c>
      <c r="K317" s="22">
        <v>10265</v>
      </c>
      <c r="L317" s="22">
        <v>509</v>
      </c>
      <c r="M317" s="22">
        <v>190</v>
      </c>
      <c r="N317" s="22">
        <v>0</v>
      </c>
      <c r="O317" s="22">
        <v>0</v>
      </c>
      <c r="P317" s="22">
        <v>0</v>
      </c>
      <c r="Q317" s="22">
        <v>0</v>
      </c>
      <c r="R317" s="22">
        <v>699</v>
      </c>
    </row>
    <row r="318" spans="1:18" x14ac:dyDescent="0.25">
      <c r="A318" s="22" t="s">
        <v>120</v>
      </c>
      <c r="B318" s="22" t="s">
        <v>706</v>
      </c>
      <c r="C318" s="22" t="s">
        <v>755</v>
      </c>
      <c r="D318" s="22" t="s">
        <v>756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120</v>
      </c>
      <c r="B319" s="22" t="s">
        <v>706</v>
      </c>
      <c r="C319" s="22" t="s">
        <v>757</v>
      </c>
      <c r="D319" s="22" t="s">
        <v>758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120</v>
      </c>
      <c r="B320" s="22" t="s">
        <v>706</v>
      </c>
      <c r="C320" s="22" t="s">
        <v>759</v>
      </c>
      <c r="D320" s="22" t="s">
        <v>760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120</v>
      </c>
      <c r="B321" s="22" t="s">
        <v>706</v>
      </c>
      <c r="C321" s="22" t="s">
        <v>761</v>
      </c>
      <c r="D321" s="22" t="s">
        <v>762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120</v>
      </c>
      <c r="B322" s="22" t="s">
        <v>706</v>
      </c>
      <c r="C322" s="22" t="s">
        <v>763</v>
      </c>
      <c r="D322" s="22" t="s">
        <v>764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x14ac:dyDescent="0.25">
      <c r="A323" s="22" t="s">
        <v>120</v>
      </c>
      <c r="B323" s="22" t="s">
        <v>706</v>
      </c>
      <c r="C323" s="22" t="s">
        <v>765</v>
      </c>
      <c r="D323" s="22" t="s">
        <v>766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120</v>
      </c>
      <c r="B324" s="22" t="s">
        <v>706</v>
      </c>
      <c r="C324" s="22" t="s">
        <v>767</v>
      </c>
      <c r="D324" s="22" t="s">
        <v>768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120</v>
      </c>
      <c r="B325" s="22" t="s">
        <v>706</v>
      </c>
      <c r="C325" s="22" t="s">
        <v>769</v>
      </c>
      <c r="D325" s="22" t="s">
        <v>770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120</v>
      </c>
      <c r="B326" s="22" t="s">
        <v>706</v>
      </c>
      <c r="C326" s="22" t="s">
        <v>771</v>
      </c>
      <c r="D326" s="22" t="s">
        <v>772</v>
      </c>
      <c r="E326" s="22">
        <v>18071</v>
      </c>
      <c r="F326" s="22">
        <v>18786</v>
      </c>
      <c r="G326" s="22">
        <v>14258</v>
      </c>
      <c r="H326" s="22">
        <v>9653</v>
      </c>
      <c r="I326" s="22">
        <v>3798</v>
      </c>
      <c r="J326" s="22">
        <v>0</v>
      </c>
      <c r="K326" s="22">
        <v>64566</v>
      </c>
      <c r="L326" s="22">
        <v>2221</v>
      </c>
      <c r="M326" s="22">
        <v>1506</v>
      </c>
      <c r="N326" s="22">
        <v>801</v>
      </c>
      <c r="O326" s="22">
        <v>367</v>
      </c>
      <c r="P326" s="22">
        <v>360</v>
      </c>
      <c r="Q326" s="22">
        <v>0</v>
      </c>
      <c r="R326" s="22">
        <v>5255</v>
      </c>
    </row>
    <row r="327" spans="1:18" x14ac:dyDescent="0.25">
      <c r="A327" s="22" t="s">
        <v>120</v>
      </c>
      <c r="B327" s="22" t="s">
        <v>706</v>
      </c>
      <c r="C327" s="22" t="s">
        <v>773</v>
      </c>
      <c r="D327" s="22" t="s">
        <v>774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120</v>
      </c>
      <c r="B328" s="22" t="s">
        <v>706</v>
      </c>
      <c r="C328" s="22" t="s">
        <v>775</v>
      </c>
      <c r="D328" s="22" t="s">
        <v>776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 t="s">
        <v>120</v>
      </c>
      <c r="B329" s="22" t="s">
        <v>706</v>
      </c>
      <c r="C329" s="22" t="s">
        <v>777</v>
      </c>
      <c r="D329" s="22" t="s">
        <v>778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120</v>
      </c>
      <c r="B330" s="22" t="s">
        <v>706</v>
      </c>
      <c r="C330" s="22" t="s">
        <v>779</v>
      </c>
      <c r="D330" s="22" t="s">
        <v>780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120</v>
      </c>
      <c r="B331" s="22" t="s">
        <v>706</v>
      </c>
      <c r="C331" s="22" t="s">
        <v>781</v>
      </c>
      <c r="D331" s="22" t="s">
        <v>782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120</v>
      </c>
      <c r="B332" s="22" t="s">
        <v>706</v>
      </c>
      <c r="C332" s="22" t="s">
        <v>783</v>
      </c>
      <c r="D332" s="22" t="s">
        <v>784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120</v>
      </c>
      <c r="B333" s="22" t="s">
        <v>706</v>
      </c>
      <c r="C333" s="22" t="s">
        <v>785</v>
      </c>
      <c r="D333" s="22" t="s">
        <v>786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120</v>
      </c>
      <c r="B334" s="22" t="s">
        <v>706</v>
      </c>
      <c r="C334" s="22" t="s">
        <v>787</v>
      </c>
      <c r="D334" s="22" t="s">
        <v>788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</row>
    <row r="335" spans="1:18" x14ac:dyDescent="0.25">
      <c r="A335" s="22" t="s">
        <v>120</v>
      </c>
      <c r="B335" s="22" t="s">
        <v>706</v>
      </c>
      <c r="C335" s="22" t="s">
        <v>789</v>
      </c>
      <c r="D335" s="22" t="s">
        <v>790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</row>
    <row r="336" spans="1:18" x14ac:dyDescent="0.25">
      <c r="A336" s="22" t="s">
        <v>120</v>
      </c>
      <c r="B336" s="22" t="s">
        <v>706</v>
      </c>
      <c r="C336" s="22" t="s">
        <v>791</v>
      </c>
      <c r="D336" s="22" t="s">
        <v>792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</row>
    <row r="337" spans="1:18" x14ac:dyDescent="0.25">
      <c r="A337" s="22" t="s">
        <v>120</v>
      </c>
      <c r="B337" s="22" t="s">
        <v>706</v>
      </c>
      <c r="C337" s="22" t="s">
        <v>793</v>
      </c>
      <c r="D337" s="22" t="s">
        <v>794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 t="s">
        <v>120</v>
      </c>
      <c r="B338" s="22" t="s">
        <v>706</v>
      </c>
      <c r="C338" s="22" t="s">
        <v>795</v>
      </c>
      <c r="D338" s="22" t="s">
        <v>796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</row>
    <row r="339" spans="1:18" x14ac:dyDescent="0.25">
      <c r="A339" s="22" t="s">
        <v>120</v>
      </c>
      <c r="B339" s="22" t="s">
        <v>706</v>
      </c>
      <c r="C339" s="22" t="s">
        <v>797</v>
      </c>
      <c r="D339" s="22" t="s">
        <v>798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</row>
    <row r="340" spans="1:18" x14ac:dyDescent="0.25">
      <c r="A340" s="22" t="s">
        <v>120</v>
      </c>
      <c r="B340" s="22" t="s">
        <v>706</v>
      </c>
      <c r="C340" s="22" t="s">
        <v>799</v>
      </c>
      <c r="D340" s="22" t="s">
        <v>800</v>
      </c>
      <c r="E340" s="22"/>
      <c r="F340" s="22"/>
      <c r="G340" s="22"/>
      <c r="H340" s="22"/>
      <c r="I340" s="22"/>
      <c r="J340" s="22"/>
      <c r="K340" s="22">
        <v>0</v>
      </c>
      <c r="L340" s="22"/>
      <c r="M340" s="22"/>
      <c r="N340" s="22"/>
      <c r="O340" s="22"/>
      <c r="P340" s="22"/>
      <c r="Q340" s="22"/>
      <c r="R340" s="22">
        <v>0</v>
      </c>
    </row>
    <row r="341" spans="1:18" x14ac:dyDescent="0.25">
      <c r="A341" s="22" t="s">
        <v>120</v>
      </c>
      <c r="B341" s="22" t="s">
        <v>706</v>
      </c>
      <c r="C341" s="22" t="s">
        <v>801</v>
      </c>
      <c r="D341" s="22" t="s">
        <v>802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</row>
    <row r="342" spans="1:18" x14ac:dyDescent="0.25">
      <c r="A342" s="22" t="s">
        <v>120</v>
      </c>
      <c r="B342" s="22" t="s">
        <v>706</v>
      </c>
      <c r="C342" s="22" t="s">
        <v>803</v>
      </c>
      <c r="D342" s="22" t="s">
        <v>804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</row>
    <row r="343" spans="1:18" x14ac:dyDescent="0.25">
      <c r="A343" s="22" t="s">
        <v>120</v>
      </c>
      <c r="B343" s="22" t="s">
        <v>706</v>
      </c>
      <c r="C343" s="22" t="s">
        <v>805</v>
      </c>
      <c r="D343" s="22" t="s">
        <v>806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</row>
    <row r="344" spans="1:18" x14ac:dyDescent="0.25">
      <c r="A344" s="22" t="s">
        <v>120</v>
      </c>
      <c r="B344" s="22" t="s">
        <v>706</v>
      </c>
      <c r="C344" s="22" t="s">
        <v>807</v>
      </c>
      <c r="D344" s="22" t="s">
        <v>808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120</v>
      </c>
      <c r="B345" s="22" t="s">
        <v>809</v>
      </c>
      <c r="C345" s="22" t="s">
        <v>810</v>
      </c>
      <c r="D345" s="22" t="s">
        <v>811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</row>
    <row r="346" spans="1:18" x14ac:dyDescent="0.25">
      <c r="A346" s="22" t="s">
        <v>120</v>
      </c>
      <c r="B346" s="22" t="s">
        <v>809</v>
      </c>
      <c r="C346" s="22" t="s">
        <v>812</v>
      </c>
      <c r="D346" s="22" t="s">
        <v>813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</row>
    <row r="347" spans="1:18" x14ac:dyDescent="0.25">
      <c r="A347" s="22" t="s">
        <v>120</v>
      </c>
      <c r="B347" s="22" t="s">
        <v>809</v>
      </c>
      <c r="C347" s="22" t="s">
        <v>814</v>
      </c>
      <c r="D347" s="22" t="s">
        <v>815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</row>
    <row r="348" spans="1:18" x14ac:dyDescent="0.25">
      <c r="A348" s="22" t="s">
        <v>120</v>
      </c>
      <c r="B348" s="22" t="s">
        <v>809</v>
      </c>
      <c r="C348" s="22" t="s">
        <v>816</v>
      </c>
      <c r="D348" s="22" t="s">
        <v>817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</row>
    <row r="349" spans="1:18" x14ac:dyDescent="0.25">
      <c r="A349" s="22" t="s">
        <v>120</v>
      </c>
      <c r="B349" s="22" t="s">
        <v>809</v>
      </c>
      <c r="C349" s="22" t="s">
        <v>818</v>
      </c>
      <c r="D349" s="22" t="s">
        <v>819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</row>
    <row r="350" spans="1:18" x14ac:dyDescent="0.25">
      <c r="A350" s="22" t="s">
        <v>120</v>
      </c>
      <c r="B350" s="22" t="s">
        <v>809</v>
      </c>
      <c r="C350" s="22" t="s">
        <v>820</v>
      </c>
      <c r="D350" s="22" t="s">
        <v>821</v>
      </c>
      <c r="E350" s="22">
        <v>0</v>
      </c>
      <c r="F350" s="22">
        <v>0</v>
      </c>
      <c r="G350" s="22">
        <v>0</v>
      </c>
      <c r="H350" s="22">
        <v>0</v>
      </c>
      <c r="I350" s="22">
        <v>0</v>
      </c>
      <c r="J350" s="22">
        <v>0</v>
      </c>
      <c r="K350" s="22">
        <v>0</v>
      </c>
      <c r="L350" s="22">
        <v>0</v>
      </c>
      <c r="M350" s="22">
        <v>0</v>
      </c>
      <c r="N350" s="22">
        <v>0</v>
      </c>
      <c r="O350" s="22">
        <v>0</v>
      </c>
      <c r="P350" s="22">
        <v>0</v>
      </c>
      <c r="Q350" s="22">
        <v>0</v>
      </c>
      <c r="R350" s="22">
        <v>0</v>
      </c>
    </row>
    <row r="351" spans="1:18" x14ac:dyDescent="0.25">
      <c r="A351" s="22" t="s">
        <v>120</v>
      </c>
      <c r="B351" s="22" t="s">
        <v>822</v>
      </c>
      <c r="C351" s="22" t="s">
        <v>823</v>
      </c>
      <c r="D351" s="22" t="s">
        <v>824</v>
      </c>
      <c r="E351" s="22">
        <v>1437766</v>
      </c>
      <c r="F351" s="22">
        <v>1492572</v>
      </c>
      <c r="G351" s="22">
        <v>1549498</v>
      </c>
      <c r="H351" s="22">
        <v>1608626</v>
      </c>
      <c r="I351" s="22">
        <v>1670042</v>
      </c>
      <c r="J351" s="22">
        <v>8043148</v>
      </c>
      <c r="K351" s="22">
        <v>15801652</v>
      </c>
      <c r="L351" s="22">
        <v>578697</v>
      </c>
      <c r="M351" s="22">
        <v>523891</v>
      </c>
      <c r="N351" s="22">
        <v>466965</v>
      </c>
      <c r="O351" s="22">
        <v>407838</v>
      </c>
      <c r="P351" s="22">
        <v>346421</v>
      </c>
      <c r="Q351" s="22">
        <v>746742</v>
      </c>
      <c r="R351" s="22">
        <v>3070554</v>
      </c>
    </row>
    <row r="352" spans="1:18" x14ac:dyDescent="0.25">
      <c r="A352" s="22"/>
      <c r="B352" s="22"/>
      <c r="C352" s="22"/>
      <c r="D352" s="22" t="s">
        <v>825</v>
      </c>
      <c r="E352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9280C-39FA-4CD7-BD2C-6865A5E35171}">
  <dimension ref="A1:R35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1281</v>
      </c>
      <c r="D1" s="20" t="s">
        <v>1305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1283</v>
      </c>
      <c r="F2" s="21" t="s">
        <v>1284</v>
      </c>
      <c r="G2" s="21" t="s">
        <v>1285</v>
      </c>
      <c r="H2" s="21" t="s">
        <v>1286</v>
      </c>
      <c r="I2" s="21" t="s">
        <v>1287</v>
      </c>
      <c r="J2" s="21" t="s">
        <v>1288</v>
      </c>
      <c r="K2" s="21" t="s">
        <v>1289</v>
      </c>
      <c r="L2" s="21" t="s">
        <v>1283</v>
      </c>
      <c r="M2" s="21" t="s">
        <v>1284</v>
      </c>
      <c r="N2" s="21" t="s">
        <v>1285</v>
      </c>
      <c r="O2" s="21" t="s">
        <v>1286</v>
      </c>
      <c r="P2" s="21" t="s">
        <v>1287</v>
      </c>
      <c r="Q2" s="21" t="s">
        <v>1288</v>
      </c>
      <c r="R2" s="21" t="s">
        <v>1290</v>
      </c>
    </row>
    <row r="3" spans="1:18" x14ac:dyDescent="0.25">
      <c r="A3" s="21"/>
      <c r="B3" s="21"/>
      <c r="C3" s="21"/>
      <c r="D3" s="21" t="s">
        <v>87</v>
      </c>
      <c r="E3" s="21" t="s">
        <v>1291</v>
      </c>
      <c r="F3" s="21" t="s">
        <v>1292</v>
      </c>
      <c r="G3" s="21" t="s">
        <v>1293</v>
      </c>
      <c r="H3" s="21" t="s">
        <v>1294</v>
      </c>
      <c r="I3" s="21" t="s">
        <v>1295</v>
      </c>
      <c r="J3" s="21" t="s">
        <v>1296</v>
      </c>
      <c r="K3" s="21" t="s">
        <v>1297</v>
      </c>
      <c r="L3" s="21" t="s">
        <v>1298</v>
      </c>
      <c r="M3" s="21" t="s">
        <v>1299</v>
      </c>
      <c r="N3" s="21" t="s">
        <v>1300</v>
      </c>
      <c r="O3" s="21" t="s">
        <v>1301</v>
      </c>
      <c r="P3" s="21" t="s">
        <v>1302</v>
      </c>
      <c r="Q3" s="21" t="s">
        <v>1303</v>
      </c>
      <c r="R3" s="21" t="s">
        <v>1304</v>
      </c>
    </row>
    <row r="4" spans="1:18" x14ac:dyDescent="0.25">
      <c r="A4" s="22" t="s">
        <v>120</v>
      </c>
      <c r="B4" s="22" t="s">
        <v>121</v>
      </c>
      <c r="C4" s="22" t="s">
        <v>122</v>
      </c>
      <c r="D4" s="22" t="s">
        <v>123</v>
      </c>
      <c r="E4" s="22">
        <v>2748240</v>
      </c>
      <c r="F4" s="22">
        <v>2827831</v>
      </c>
      <c r="G4" s="22">
        <v>2943844</v>
      </c>
      <c r="H4" s="22">
        <v>2964497</v>
      </c>
      <c r="I4" s="22">
        <v>2917949</v>
      </c>
      <c r="J4" s="22">
        <v>19768492</v>
      </c>
      <c r="K4" s="22">
        <v>34170853</v>
      </c>
      <c r="L4" s="22">
        <v>1556462</v>
      </c>
      <c r="M4" s="22">
        <v>1490862</v>
      </c>
      <c r="N4" s="22">
        <v>1347385</v>
      </c>
      <c r="O4" s="22">
        <v>1197886</v>
      </c>
      <c r="P4" s="22">
        <v>1047587</v>
      </c>
      <c r="Q4" s="22">
        <v>4364829</v>
      </c>
      <c r="R4" s="22">
        <v>11005011</v>
      </c>
    </row>
    <row r="5" spans="1:18" x14ac:dyDescent="0.25">
      <c r="A5" s="22" t="s">
        <v>120</v>
      </c>
      <c r="B5" s="22" t="s">
        <v>121</v>
      </c>
      <c r="C5" s="22" t="s">
        <v>124</v>
      </c>
      <c r="D5" s="22" t="s">
        <v>125</v>
      </c>
      <c r="E5" s="22">
        <v>554251</v>
      </c>
      <c r="F5" s="22">
        <v>479411</v>
      </c>
      <c r="G5" s="22">
        <v>500773</v>
      </c>
      <c r="H5" s="22">
        <v>484634</v>
      </c>
      <c r="I5" s="22">
        <v>450139</v>
      </c>
      <c r="J5" s="22">
        <v>3891698</v>
      </c>
      <c r="K5" s="22">
        <v>6360906</v>
      </c>
      <c r="L5" s="22">
        <v>308386</v>
      </c>
      <c r="M5" s="22">
        <v>280034</v>
      </c>
      <c r="N5" s="22">
        <v>256302</v>
      </c>
      <c r="O5" s="22">
        <v>231473</v>
      </c>
      <c r="P5" s="22">
        <v>207500</v>
      </c>
      <c r="Q5" s="22">
        <v>938472</v>
      </c>
      <c r="R5" s="22">
        <v>2222167</v>
      </c>
    </row>
    <row r="6" spans="1:18" x14ac:dyDescent="0.25">
      <c r="A6" s="22" t="s">
        <v>120</v>
      </c>
      <c r="B6" s="22" t="s">
        <v>121</v>
      </c>
      <c r="C6" s="22" t="s">
        <v>126</v>
      </c>
      <c r="D6" s="22" t="s">
        <v>127</v>
      </c>
      <c r="E6" s="22">
        <v>182730000</v>
      </c>
      <c r="F6" s="22">
        <v>174119000</v>
      </c>
      <c r="G6" s="22">
        <v>179613000</v>
      </c>
      <c r="H6" s="22">
        <v>157269000</v>
      </c>
      <c r="I6" s="22">
        <v>381124000</v>
      </c>
      <c r="J6" s="22">
        <v>1376025000</v>
      </c>
      <c r="K6" s="22">
        <v>2450880000</v>
      </c>
      <c r="L6" s="22">
        <v>111581000</v>
      </c>
      <c r="M6" s="22">
        <v>102470000</v>
      </c>
      <c r="N6" s="22">
        <v>94145000</v>
      </c>
      <c r="O6" s="22">
        <v>86375000</v>
      </c>
      <c r="P6" s="22">
        <v>75654000</v>
      </c>
      <c r="Q6" s="22">
        <v>501814000</v>
      </c>
      <c r="R6" s="22">
        <v>972039000</v>
      </c>
    </row>
    <row r="7" spans="1:18" x14ac:dyDescent="0.25">
      <c r="A7" s="22" t="s">
        <v>120</v>
      </c>
      <c r="B7" s="22" t="s">
        <v>121</v>
      </c>
      <c r="C7" s="22" t="s">
        <v>128</v>
      </c>
      <c r="D7" s="22" t="s">
        <v>129</v>
      </c>
      <c r="E7" s="22">
        <v>1928258</v>
      </c>
      <c r="F7" s="22">
        <v>1883101</v>
      </c>
      <c r="G7" s="22">
        <v>1945589</v>
      </c>
      <c r="H7" s="22">
        <v>1893444</v>
      </c>
      <c r="I7" s="22">
        <v>1954826</v>
      </c>
      <c r="J7" s="22">
        <v>17644899</v>
      </c>
      <c r="K7" s="22">
        <v>27250117</v>
      </c>
      <c r="L7" s="22">
        <v>1331397</v>
      </c>
      <c r="M7" s="22">
        <v>1227839</v>
      </c>
      <c r="N7" s="22">
        <v>1127588</v>
      </c>
      <c r="O7" s="22">
        <v>1024794</v>
      </c>
      <c r="P7" s="22">
        <v>927032</v>
      </c>
      <c r="Q7" s="22">
        <v>5376584</v>
      </c>
      <c r="R7" s="22">
        <v>11015234</v>
      </c>
    </row>
    <row r="8" spans="1:18" x14ac:dyDescent="0.25">
      <c r="A8" s="22" t="s">
        <v>120</v>
      </c>
      <c r="B8" s="22" t="s">
        <v>121</v>
      </c>
      <c r="C8" s="22" t="s">
        <v>130</v>
      </c>
      <c r="D8" s="22" t="s">
        <v>131</v>
      </c>
      <c r="E8" s="22">
        <v>988836</v>
      </c>
      <c r="F8" s="22">
        <v>1045220</v>
      </c>
      <c r="G8" s="22">
        <v>1105252</v>
      </c>
      <c r="H8" s="22">
        <v>907869</v>
      </c>
      <c r="I8" s="22">
        <v>878688</v>
      </c>
      <c r="J8" s="22">
        <v>13963834</v>
      </c>
      <c r="K8" s="22">
        <v>18889699</v>
      </c>
      <c r="L8" s="22">
        <v>914784</v>
      </c>
      <c r="M8" s="22">
        <v>858399</v>
      </c>
      <c r="N8" s="22">
        <v>798367</v>
      </c>
      <c r="O8" s="22">
        <v>734422</v>
      </c>
      <c r="P8" s="22">
        <v>690863</v>
      </c>
      <c r="Q8" s="22">
        <v>4663169</v>
      </c>
      <c r="R8" s="22">
        <v>8660004</v>
      </c>
    </row>
    <row r="9" spans="1:18" x14ac:dyDescent="0.25">
      <c r="A9" s="22" t="s">
        <v>120</v>
      </c>
      <c r="B9" s="22" t="s">
        <v>121</v>
      </c>
      <c r="C9" s="22" t="s">
        <v>132</v>
      </c>
      <c r="D9" s="22" t="s">
        <v>133</v>
      </c>
      <c r="E9" s="22">
        <v>61735000</v>
      </c>
      <c r="F9" s="22">
        <v>63583000</v>
      </c>
      <c r="G9" s="22">
        <v>65191000</v>
      </c>
      <c r="H9" s="22">
        <v>67623000</v>
      </c>
      <c r="I9" s="22">
        <v>70296000</v>
      </c>
      <c r="J9" s="22">
        <v>1164138000</v>
      </c>
      <c r="K9" s="22">
        <v>1492566000</v>
      </c>
      <c r="L9" s="22">
        <v>73331000</v>
      </c>
      <c r="M9" s="22">
        <v>70918000</v>
      </c>
      <c r="N9" s="22">
        <v>70561000</v>
      </c>
      <c r="O9" s="22">
        <v>66117000</v>
      </c>
      <c r="P9" s="22">
        <v>60382000</v>
      </c>
      <c r="Q9" s="22">
        <v>482592000</v>
      </c>
      <c r="R9" s="22">
        <v>823901000</v>
      </c>
    </row>
    <row r="10" spans="1:18" x14ac:dyDescent="0.25">
      <c r="A10" s="22" t="s">
        <v>120</v>
      </c>
      <c r="B10" s="22" t="s">
        <v>121</v>
      </c>
      <c r="C10" s="22" t="s">
        <v>134</v>
      </c>
      <c r="D10" s="22" t="s">
        <v>135</v>
      </c>
      <c r="E10" s="22">
        <v>684693</v>
      </c>
      <c r="F10" s="22">
        <v>725502</v>
      </c>
      <c r="G10" s="22">
        <v>768774</v>
      </c>
      <c r="H10" s="22">
        <v>814657</v>
      </c>
      <c r="I10" s="22">
        <v>808502</v>
      </c>
      <c r="J10" s="22">
        <v>9104321</v>
      </c>
      <c r="K10" s="22">
        <v>12906449</v>
      </c>
      <c r="L10" s="22">
        <v>751220</v>
      </c>
      <c r="M10" s="22">
        <v>710411</v>
      </c>
      <c r="N10" s="22">
        <v>667140</v>
      </c>
      <c r="O10" s="22">
        <v>621256</v>
      </c>
      <c r="P10" s="22">
        <v>572600</v>
      </c>
      <c r="Q10" s="22">
        <v>2725065</v>
      </c>
      <c r="R10" s="22">
        <v>6047692</v>
      </c>
    </row>
    <row r="11" spans="1:18" x14ac:dyDescent="0.25">
      <c r="A11" s="22" t="s">
        <v>120</v>
      </c>
      <c r="B11" s="22" t="s">
        <v>121</v>
      </c>
      <c r="C11" s="22" t="s">
        <v>136</v>
      </c>
      <c r="D11" s="22" t="s">
        <v>137</v>
      </c>
      <c r="E11" s="22">
        <v>4567449</v>
      </c>
      <c r="F11" s="22">
        <v>4759626</v>
      </c>
      <c r="G11" s="22">
        <v>4877619</v>
      </c>
      <c r="H11" s="22">
        <v>5063373</v>
      </c>
      <c r="I11" s="22">
        <v>4867293</v>
      </c>
      <c r="J11" s="22">
        <v>77831919</v>
      </c>
      <c r="K11" s="22">
        <v>101967279</v>
      </c>
      <c r="L11" s="22">
        <v>4904303</v>
      </c>
      <c r="M11" s="22">
        <v>4696689</v>
      </c>
      <c r="N11" s="22">
        <v>4472977</v>
      </c>
      <c r="O11" s="22">
        <v>4234924</v>
      </c>
      <c r="P11" s="22">
        <v>3993336</v>
      </c>
      <c r="Q11" s="22">
        <v>28320840</v>
      </c>
      <c r="R11" s="22">
        <v>50623069</v>
      </c>
    </row>
    <row r="12" spans="1:18" x14ac:dyDescent="0.25">
      <c r="A12" s="22" t="s">
        <v>120</v>
      </c>
      <c r="B12" s="22" t="s">
        <v>121</v>
      </c>
      <c r="C12" s="22" t="s">
        <v>138</v>
      </c>
      <c r="D12" s="22" t="s">
        <v>139</v>
      </c>
      <c r="E12" s="22">
        <v>1904581</v>
      </c>
      <c r="F12" s="22">
        <v>1898582</v>
      </c>
      <c r="G12" s="22">
        <v>1907549</v>
      </c>
      <c r="H12" s="22">
        <v>1961898</v>
      </c>
      <c r="I12" s="22">
        <v>2057697</v>
      </c>
      <c r="J12" s="22">
        <v>34003673</v>
      </c>
      <c r="K12" s="22">
        <v>43733980</v>
      </c>
      <c r="L12" s="22">
        <v>2063598</v>
      </c>
      <c r="M12" s="22">
        <v>1964355</v>
      </c>
      <c r="N12" s="22">
        <v>1866306</v>
      </c>
      <c r="O12" s="22">
        <v>1772818</v>
      </c>
      <c r="P12" s="22">
        <v>1677019</v>
      </c>
      <c r="Q12" s="22">
        <v>16184303</v>
      </c>
      <c r="R12" s="22">
        <v>25528399</v>
      </c>
    </row>
    <row r="13" spans="1:18" x14ac:dyDescent="0.25">
      <c r="A13" s="22" t="s">
        <v>120</v>
      </c>
      <c r="B13" s="22" t="s">
        <v>121</v>
      </c>
      <c r="C13" s="22" t="s">
        <v>140</v>
      </c>
      <c r="D13" s="22" t="s">
        <v>141</v>
      </c>
      <c r="E13" s="22">
        <v>6735000</v>
      </c>
      <c r="F13" s="22">
        <v>6351000</v>
      </c>
      <c r="G13" s="22">
        <v>5246000</v>
      </c>
      <c r="H13" s="22">
        <v>4971000</v>
      </c>
      <c r="I13" s="22">
        <v>4163000</v>
      </c>
      <c r="J13" s="22">
        <v>18671000</v>
      </c>
      <c r="K13" s="22">
        <v>46137000</v>
      </c>
      <c r="L13" s="22">
        <v>2236000</v>
      </c>
      <c r="M13" s="22">
        <v>1945000</v>
      </c>
      <c r="N13" s="22">
        <v>1660000</v>
      </c>
      <c r="O13" s="22">
        <v>1387000</v>
      </c>
      <c r="P13" s="22">
        <v>1117000</v>
      </c>
      <c r="Q13" s="22">
        <v>3981000</v>
      </c>
      <c r="R13" s="22">
        <v>12326000</v>
      </c>
    </row>
    <row r="14" spans="1:18" x14ac:dyDescent="0.25">
      <c r="A14" s="22" t="s">
        <v>120</v>
      </c>
      <c r="B14" s="22" t="s">
        <v>121</v>
      </c>
      <c r="C14" s="22" t="s">
        <v>142</v>
      </c>
      <c r="D14" s="22" t="s">
        <v>143</v>
      </c>
      <c r="E14" s="22">
        <v>16699000</v>
      </c>
      <c r="F14" s="22">
        <v>17347000</v>
      </c>
      <c r="G14" s="22">
        <v>17654000</v>
      </c>
      <c r="H14" s="22">
        <v>18175000</v>
      </c>
      <c r="I14" s="22">
        <v>18009000</v>
      </c>
      <c r="J14" s="22">
        <v>128305000</v>
      </c>
      <c r="K14" s="22">
        <v>216189000</v>
      </c>
      <c r="L14" s="22">
        <v>11513000</v>
      </c>
      <c r="M14" s="22">
        <v>10456000</v>
      </c>
      <c r="N14" s="22">
        <v>9431000</v>
      </c>
      <c r="O14" s="22">
        <v>8389000</v>
      </c>
      <c r="P14" s="22">
        <v>7314000</v>
      </c>
      <c r="Q14" s="22">
        <v>34581000</v>
      </c>
      <c r="R14" s="22">
        <v>81684000</v>
      </c>
    </row>
    <row r="15" spans="1:18" x14ac:dyDescent="0.25">
      <c r="A15" s="22" t="s">
        <v>120</v>
      </c>
      <c r="B15" s="22" t="s">
        <v>121</v>
      </c>
      <c r="C15" s="22" t="s">
        <v>144</v>
      </c>
      <c r="D15" s="22" t="s">
        <v>145</v>
      </c>
      <c r="E15" s="22">
        <v>10001695</v>
      </c>
      <c r="F15" s="22">
        <v>10411989</v>
      </c>
      <c r="G15" s="22">
        <v>10515540</v>
      </c>
      <c r="H15" s="22">
        <v>10633302</v>
      </c>
      <c r="I15" s="22">
        <v>10888877</v>
      </c>
      <c r="J15" s="22">
        <v>128084552</v>
      </c>
      <c r="K15" s="22">
        <v>180535955</v>
      </c>
      <c r="L15" s="22">
        <v>8229175</v>
      </c>
      <c r="M15" s="22">
        <v>7829736</v>
      </c>
      <c r="N15" s="22">
        <v>7412617</v>
      </c>
      <c r="O15" s="22">
        <v>6977012</v>
      </c>
      <c r="P15" s="22">
        <v>6519670</v>
      </c>
      <c r="Q15" s="22">
        <v>60403278</v>
      </c>
      <c r="R15" s="22">
        <v>97371488</v>
      </c>
    </row>
    <row r="16" spans="1:18" x14ac:dyDescent="0.25">
      <c r="A16" s="22" t="s">
        <v>120</v>
      </c>
      <c r="B16" s="22" t="s">
        <v>121</v>
      </c>
      <c r="C16" s="22" t="s">
        <v>146</v>
      </c>
      <c r="D16" s="22" t="s">
        <v>147</v>
      </c>
      <c r="E16" s="22">
        <v>1058549</v>
      </c>
      <c r="F16" s="22">
        <v>934646</v>
      </c>
      <c r="G16" s="22">
        <v>988368</v>
      </c>
      <c r="H16" s="22">
        <v>965645</v>
      </c>
      <c r="I16" s="22">
        <v>932894</v>
      </c>
      <c r="J16" s="22">
        <v>6360175</v>
      </c>
      <c r="K16" s="22">
        <v>11240277</v>
      </c>
      <c r="L16" s="22">
        <v>593530</v>
      </c>
      <c r="M16" s="22">
        <v>522685</v>
      </c>
      <c r="N16" s="22">
        <v>468963</v>
      </c>
      <c r="O16" s="22">
        <v>411901</v>
      </c>
      <c r="P16" s="22">
        <v>358408</v>
      </c>
      <c r="Q16" s="22">
        <v>1322593</v>
      </c>
      <c r="R16" s="22">
        <v>3678080</v>
      </c>
    </row>
    <row r="17" spans="1:18" x14ac:dyDescent="0.25">
      <c r="A17" s="22" t="s">
        <v>120</v>
      </c>
      <c r="B17" s="22" t="s">
        <v>121</v>
      </c>
      <c r="C17" s="22" t="s">
        <v>148</v>
      </c>
      <c r="D17" s="22" t="s">
        <v>149</v>
      </c>
      <c r="E17" s="22">
        <v>4812297</v>
      </c>
      <c r="F17" s="22">
        <v>4962101</v>
      </c>
      <c r="G17" s="22">
        <v>4368585</v>
      </c>
      <c r="H17" s="22">
        <v>3962794</v>
      </c>
      <c r="I17" s="22">
        <v>3588392</v>
      </c>
      <c r="J17" s="22">
        <v>49269878</v>
      </c>
      <c r="K17" s="22">
        <v>70964047</v>
      </c>
      <c r="L17" s="22">
        <v>3330412</v>
      </c>
      <c r="M17" s="22">
        <v>3083713</v>
      </c>
      <c r="N17" s="22">
        <v>2829953</v>
      </c>
      <c r="O17" s="22">
        <v>2601592</v>
      </c>
      <c r="P17" s="22">
        <v>2412025</v>
      </c>
      <c r="Q17" s="22">
        <v>14261027</v>
      </c>
      <c r="R17" s="22">
        <v>28518722</v>
      </c>
    </row>
    <row r="18" spans="1:18" x14ac:dyDescent="0.25">
      <c r="A18" s="22" t="s">
        <v>120</v>
      </c>
      <c r="B18" s="22" t="s">
        <v>121</v>
      </c>
      <c r="C18" s="22" t="s">
        <v>150</v>
      </c>
      <c r="D18" s="22" t="s">
        <v>151</v>
      </c>
      <c r="E18" s="22">
        <v>1050820</v>
      </c>
      <c r="F18" s="22">
        <v>898471</v>
      </c>
      <c r="G18" s="22">
        <v>832504</v>
      </c>
      <c r="H18" s="22">
        <v>801289</v>
      </c>
      <c r="I18" s="22">
        <v>663029</v>
      </c>
      <c r="J18" s="22">
        <v>13771335</v>
      </c>
      <c r="K18" s="22">
        <v>18017448</v>
      </c>
      <c r="L18" s="22">
        <v>1252794</v>
      </c>
      <c r="M18" s="22">
        <v>1194590</v>
      </c>
      <c r="N18" s="22">
        <v>1138930</v>
      </c>
      <c r="O18" s="22">
        <v>1090515</v>
      </c>
      <c r="P18" s="22">
        <v>1044212</v>
      </c>
      <c r="Q18" s="22">
        <v>8099087</v>
      </c>
      <c r="R18" s="22">
        <v>13820128</v>
      </c>
    </row>
    <row r="19" spans="1:18" x14ac:dyDescent="0.25">
      <c r="A19" s="22" t="s">
        <v>120</v>
      </c>
      <c r="B19" s="22" t="s">
        <v>152</v>
      </c>
      <c r="C19" s="22" t="s">
        <v>153</v>
      </c>
      <c r="D19" s="22" t="s">
        <v>154</v>
      </c>
      <c r="E19" s="22">
        <v>298741</v>
      </c>
      <c r="F19" s="22">
        <v>298741</v>
      </c>
      <c r="G19" s="22">
        <v>298741</v>
      </c>
      <c r="H19" s="22">
        <v>298741</v>
      </c>
      <c r="I19" s="22">
        <v>298751</v>
      </c>
      <c r="J19" s="22">
        <v>258274</v>
      </c>
      <c r="K19" s="22">
        <v>1751989</v>
      </c>
      <c r="L19" s="22">
        <v>40882</v>
      </c>
      <c r="M19" s="22">
        <v>33771</v>
      </c>
      <c r="N19" s="22">
        <v>26659</v>
      </c>
      <c r="O19" s="22">
        <v>19547</v>
      </c>
      <c r="P19" s="22">
        <v>12436</v>
      </c>
      <c r="Q19" s="22">
        <v>5324</v>
      </c>
      <c r="R19" s="22">
        <v>138619</v>
      </c>
    </row>
    <row r="20" spans="1:18" x14ac:dyDescent="0.25">
      <c r="A20" s="22" t="s">
        <v>120</v>
      </c>
      <c r="B20" s="22" t="s">
        <v>152</v>
      </c>
      <c r="C20" s="22" t="s">
        <v>155</v>
      </c>
      <c r="D20" s="22" t="s">
        <v>156</v>
      </c>
      <c r="E20" s="22">
        <v>439626</v>
      </c>
      <c r="F20" s="22">
        <v>463198</v>
      </c>
      <c r="G20" s="22">
        <v>484066</v>
      </c>
      <c r="H20" s="22">
        <v>510079</v>
      </c>
      <c r="I20" s="22">
        <v>537498</v>
      </c>
      <c r="J20" s="22">
        <v>4568018</v>
      </c>
      <c r="K20" s="22">
        <v>7002485</v>
      </c>
      <c r="L20" s="22">
        <v>368824</v>
      </c>
      <c r="M20" s="22">
        <v>345422</v>
      </c>
      <c r="N20" s="22">
        <v>320746</v>
      </c>
      <c r="O20" s="22">
        <v>294734</v>
      </c>
      <c r="P20" s="22">
        <v>267314</v>
      </c>
      <c r="Q20" s="22">
        <v>1088177</v>
      </c>
      <c r="R20" s="22">
        <v>2685217</v>
      </c>
    </row>
    <row r="21" spans="1:18" x14ac:dyDescent="0.25">
      <c r="A21" s="22" t="s">
        <v>120</v>
      </c>
      <c r="B21" s="22" t="s">
        <v>152</v>
      </c>
      <c r="C21" s="22" t="s">
        <v>157</v>
      </c>
      <c r="D21" s="22" t="s">
        <v>158</v>
      </c>
      <c r="E21" s="22">
        <v>1709972</v>
      </c>
      <c r="F21" s="22">
        <v>1783858</v>
      </c>
      <c r="G21" s="22">
        <v>1777986</v>
      </c>
      <c r="H21" s="22">
        <v>1396272</v>
      </c>
      <c r="I21" s="22">
        <v>1284770</v>
      </c>
      <c r="J21" s="22">
        <v>3760313</v>
      </c>
      <c r="K21" s="22">
        <v>11713171</v>
      </c>
      <c r="L21" s="22">
        <v>456697</v>
      </c>
      <c r="M21" s="22">
        <v>382811</v>
      </c>
      <c r="N21" s="22">
        <v>305625</v>
      </c>
      <c r="O21" s="22">
        <v>229763</v>
      </c>
      <c r="P21" s="22">
        <v>176017</v>
      </c>
      <c r="Q21" s="22">
        <v>373955</v>
      </c>
      <c r="R21" s="22">
        <v>1924868</v>
      </c>
    </row>
    <row r="22" spans="1:18" x14ac:dyDescent="0.25">
      <c r="A22" s="22" t="s">
        <v>120</v>
      </c>
      <c r="B22" s="22" t="s">
        <v>152</v>
      </c>
      <c r="C22" s="22" t="s">
        <v>159</v>
      </c>
      <c r="D22" s="22" t="s">
        <v>160</v>
      </c>
      <c r="E22" s="22">
        <v>10060047</v>
      </c>
      <c r="F22" s="22">
        <v>10256170</v>
      </c>
      <c r="G22" s="22">
        <v>10292036</v>
      </c>
      <c r="H22" s="22">
        <v>9692088</v>
      </c>
      <c r="I22" s="22">
        <v>9617533</v>
      </c>
      <c r="J22" s="22">
        <v>73425352</v>
      </c>
      <c r="K22" s="22">
        <v>123343226</v>
      </c>
      <c r="L22" s="22">
        <v>6154683</v>
      </c>
      <c r="M22" s="22">
        <v>5602026</v>
      </c>
      <c r="N22" s="22">
        <v>5047094</v>
      </c>
      <c r="O22" s="22">
        <v>4503380</v>
      </c>
      <c r="P22" s="22">
        <v>3981528</v>
      </c>
      <c r="Q22" s="22">
        <v>26625939</v>
      </c>
      <c r="R22" s="22">
        <v>51914650</v>
      </c>
    </row>
    <row r="23" spans="1:18" x14ac:dyDescent="0.25">
      <c r="A23" s="22" t="s">
        <v>120</v>
      </c>
      <c r="B23" s="22" t="s">
        <v>152</v>
      </c>
      <c r="C23" s="22" t="s">
        <v>161</v>
      </c>
      <c r="D23" s="22" t="s">
        <v>162</v>
      </c>
      <c r="E23" s="22">
        <v>8267876</v>
      </c>
      <c r="F23" s="22">
        <v>10078644</v>
      </c>
      <c r="G23" s="22">
        <v>9865700</v>
      </c>
      <c r="H23" s="22">
        <v>9846976</v>
      </c>
      <c r="I23" s="22">
        <v>9773493</v>
      </c>
      <c r="J23" s="22">
        <v>189396063</v>
      </c>
      <c r="K23" s="22">
        <v>237228752</v>
      </c>
      <c r="L23" s="22">
        <v>12261492</v>
      </c>
      <c r="M23" s="22">
        <v>11746541</v>
      </c>
      <c r="N23" s="22">
        <v>11181302</v>
      </c>
      <c r="O23" s="22">
        <v>10629731</v>
      </c>
      <c r="P23" s="22">
        <v>10083116</v>
      </c>
      <c r="Q23" s="22">
        <v>84104215</v>
      </c>
      <c r="R23" s="22">
        <v>140006397</v>
      </c>
    </row>
    <row r="24" spans="1:18" x14ac:dyDescent="0.25">
      <c r="A24" s="22" t="s">
        <v>120</v>
      </c>
      <c r="B24" s="22" t="s">
        <v>163</v>
      </c>
      <c r="C24" s="22" t="s">
        <v>164</v>
      </c>
      <c r="D24" s="22" t="s">
        <v>165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</row>
    <row r="25" spans="1:18" x14ac:dyDescent="0.25">
      <c r="A25" s="22" t="s">
        <v>120</v>
      </c>
      <c r="B25" s="22" t="s">
        <v>163</v>
      </c>
      <c r="C25" s="22" t="s">
        <v>166</v>
      </c>
      <c r="D25" s="22" t="s">
        <v>167</v>
      </c>
      <c r="E25" s="22">
        <v>3779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3779</v>
      </c>
      <c r="L25" s="22">
        <v>454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454</v>
      </c>
    </row>
    <row r="26" spans="1:18" x14ac:dyDescent="0.25">
      <c r="A26" s="22" t="s">
        <v>120</v>
      </c>
      <c r="B26" s="22" t="s">
        <v>163</v>
      </c>
      <c r="C26" s="22" t="s">
        <v>168</v>
      </c>
      <c r="D26" s="22" t="s">
        <v>169</v>
      </c>
      <c r="E26" s="22">
        <v>94285</v>
      </c>
      <c r="F26" s="22">
        <v>87168</v>
      </c>
      <c r="G26" s="22">
        <v>0</v>
      </c>
      <c r="H26" s="22">
        <v>0</v>
      </c>
      <c r="I26" s="22">
        <v>0</v>
      </c>
      <c r="J26" s="22">
        <v>0</v>
      </c>
      <c r="K26" s="22">
        <v>181453</v>
      </c>
      <c r="L26" s="22">
        <v>11393</v>
      </c>
      <c r="M26" s="22">
        <v>5121</v>
      </c>
      <c r="N26" s="22">
        <v>0</v>
      </c>
      <c r="O26" s="22">
        <v>0</v>
      </c>
      <c r="P26" s="22">
        <v>0</v>
      </c>
      <c r="Q26" s="22">
        <v>0</v>
      </c>
      <c r="R26" s="22">
        <v>16514</v>
      </c>
    </row>
    <row r="27" spans="1:18" x14ac:dyDescent="0.25">
      <c r="A27" s="22" t="s">
        <v>120</v>
      </c>
      <c r="B27" s="22" t="s">
        <v>163</v>
      </c>
      <c r="C27" s="22" t="s">
        <v>170</v>
      </c>
      <c r="D27" s="22" t="s">
        <v>171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</row>
    <row r="28" spans="1:18" x14ac:dyDescent="0.25">
      <c r="A28" s="22" t="s">
        <v>120</v>
      </c>
      <c r="B28" s="22" t="s">
        <v>163</v>
      </c>
      <c r="C28" s="22" t="s">
        <v>172</v>
      </c>
      <c r="D28" s="22" t="s">
        <v>173</v>
      </c>
      <c r="E28" s="22">
        <v>1912245</v>
      </c>
      <c r="F28" s="22">
        <v>1916702</v>
      </c>
      <c r="G28" s="22">
        <v>1965209</v>
      </c>
      <c r="H28" s="22">
        <v>777542</v>
      </c>
      <c r="I28" s="22">
        <v>806829</v>
      </c>
      <c r="J28" s="22">
        <v>7556207</v>
      </c>
      <c r="K28" s="22">
        <v>14934734</v>
      </c>
      <c r="L28" s="22">
        <v>489743</v>
      </c>
      <c r="M28" s="22">
        <v>437806</v>
      </c>
      <c r="N28" s="22">
        <v>389299</v>
      </c>
      <c r="O28" s="22">
        <v>344850</v>
      </c>
      <c r="P28" s="22">
        <v>315563</v>
      </c>
      <c r="Q28" s="22">
        <v>1451950</v>
      </c>
      <c r="R28" s="22">
        <v>3429211</v>
      </c>
    </row>
    <row r="29" spans="1:18" x14ac:dyDescent="0.25">
      <c r="A29" s="22" t="s">
        <v>120</v>
      </c>
      <c r="B29" s="22" t="s">
        <v>163</v>
      </c>
      <c r="C29" s="22" t="s">
        <v>174</v>
      </c>
      <c r="D29" s="22" t="s">
        <v>175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</row>
    <row r="30" spans="1:18" x14ac:dyDescent="0.25">
      <c r="A30" s="22" t="s">
        <v>120</v>
      </c>
      <c r="B30" s="22" t="s">
        <v>163</v>
      </c>
      <c r="C30" s="22" t="s">
        <v>176</v>
      </c>
      <c r="D30" s="22" t="s">
        <v>177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</row>
    <row r="31" spans="1:18" x14ac:dyDescent="0.25">
      <c r="A31" s="22" t="s">
        <v>120</v>
      </c>
      <c r="B31" s="22" t="s">
        <v>163</v>
      </c>
      <c r="C31" s="22" t="s">
        <v>178</v>
      </c>
      <c r="D31" s="22" t="s">
        <v>179</v>
      </c>
      <c r="E31" s="22">
        <v>536253</v>
      </c>
      <c r="F31" s="22">
        <v>292211</v>
      </c>
      <c r="G31" s="22">
        <v>84215</v>
      </c>
      <c r="H31" s="22">
        <v>86397</v>
      </c>
      <c r="I31" s="22">
        <v>88717</v>
      </c>
      <c r="J31" s="22">
        <v>810194</v>
      </c>
      <c r="K31" s="22">
        <v>1897987</v>
      </c>
      <c r="L31" s="22">
        <v>79971</v>
      </c>
      <c r="M31" s="22">
        <v>59131</v>
      </c>
      <c r="N31" s="22">
        <v>52245</v>
      </c>
      <c r="O31" s="22">
        <v>50063</v>
      </c>
      <c r="P31" s="22">
        <v>47743</v>
      </c>
      <c r="Q31" s="22">
        <v>327326</v>
      </c>
      <c r="R31" s="22">
        <v>616479</v>
      </c>
    </row>
    <row r="32" spans="1:18" x14ac:dyDescent="0.25">
      <c r="A32" s="22" t="s">
        <v>120</v>
      </c>
      <c r="B32" s="22" t="s">
        <v>163</v>
      </c>
      <c r="C32" s="22" t="s">
        <v>180</v>
      </c>
      <c r="D32" s="22" t="s">
        <v>181</v>
      </c>
      <c r="E32" s="22">
        <v>691767</v>
      </c>
      <c r="F32" s="22">
        <v>717459</v>
      </c>
      <c r="G32" s="22">
        <v>737341</v>
      </c>
      <c r="H32" s="22">
        <v>426654</v>
      </c>
      <c r="I32" s="22">
        <v>3105</v>
      </c>
      <c r="J32" s="22">
        <v>37340</v>
      </c>
      <c r="K32" s="22">
        <v>2613666</v>
      </c>
      <c r="L32" s="22">
        <v>88018</v>
      </c>
      <c r="M32" s="22">
        <v>62326</v>
      </c>
      <c r="N32" s="22">
        <v>35625</v>
      </c>
      <c r="O32" s="22">
        <v>12199</v>
      </c>
      <c r="P32" s="22">
        <v>2325</v>
      </c>
      <c r="Q32" s="22">
        <v>11535</v>
      </c>
      <c r="R32" s="22">
        <v>212028</v>
      </c>
    </row>
    <row r="33" spans="1:18" x14ac:dyDescent="0.25">
      <c r="A33" s="22" t="s">
        <v>120</v>
      </c>
      <c r="B33" s="22" t="s">
        <v>163</v>
      </c>
      <c r="C33" s="22" t="s">
        <v>182</v>
      </c>
      <c r="D33" s="22" t="s">
        <v>183</v>
      </c>
      <c r="E33" s="22">
        <v>715370</v>
      </c>
      <c r="F33" s="22">
        <v>450219</v>
      </c>
      <c r="G33" s="22">
        <v>134180</v>
      </c>
      <c r="H33" s="22">
        <v>147378</v>
      </c>
      <c r="I33" s="22">
        <v>161892</v>
      </c>
      <c r="J33" s="22">
        <v>822996</v>
      </c>
      <c r="K33" s="22">
        <v>2432035</v>
      </c>
      <c r="L33" s="22">
        <v>152886</v>
      </c>
      <c r="M33" s="22">
        <v>114789</v>
      </c>
      <c r="N33" s="22">
        <v>88027</v>
      </c>
      <c r="O33" s="22">
        <v>74830</v>
      </c>
      <c r="P33" s="22">
        <v>60316</v>
      </c>
      <c r="Q33" s="22">
        <v>792281</v>
      </c>
      <c r="R33" s="22">
        <v>1283129</v>
      </c>
    </row>
    <row r="34" spans="1:18" x14ac:dyDescent="0.25">
      <c r="A34" s="22" t="s">
        <v>120</v>
      </c>
      <c r="B34" s="22" t="s">
        <v>163</v>
      </c>
      <c r="C34" s="22" t="s">
        <v>184</v>
      </c>
      <c r="D34" s="22" t="s">
        <v>185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</row>
    <row r="35" spans="1:18" x14ac:dyDescent="0.25">
      <c r="A35" s="22" t="s">
        <v>120</v>
      </c>
      <c r="B35" s="22" t="s">
        <v>163</v>
      </c>
      <c r="C35" s="22" t="s">
        <v>186</v>
      </c>
      <c r="D35" s="22" t="s">
        <v>187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</row>
    <row r="36" spans="1:18" x14ac:dyDescent="0.25">
      <c r="A36" s="22" t="s">
        <v>120</v>
      </c>
      <c r="B36" s="22" t="s">
        <v>163</v>
      </c>
      <c r="C36" s="22" t="s">
        <v>188</v>
      </c>
      <c r="D36" s="22" t="s">
        <v>189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</row>
    <row r="37" spans="1:18" x14ac:dyDescent="0.25">
      <c r="A37" s="22" t="s">
        <v>120</v>
      </c>
      <c r="B37" s="22" t="s">
        <v>163</v>
      </c>
      <c r="C37" s="22" t="s">
        <v>190</v>
      </c>
      <c r="D37" s="22" t="s">
        <v>191</v>
      </c>
      <c r="E37" s="22">
        <v>2228</v>
      </c>
      <c r="F37" s="22">
        <v>2370</v>
      </c>
      <c r="G37" s="22">
        <v>2521</v>
      </c>
      <c r="H37" s="22">
        <v>2680</v>
      </c>
      <c r="I37" s="22">
        <v>2853</v>
      </c>
      <c r="J37" s="22"/>
      <c r="K37" s="22">
        <v>12652</v>
      </c>
      <c r="L37" s="22">
        <v>807</v>
      </c>
      <c r="M37" s="22">
        <v>664</v>
      </c>
      <c r="N37" s="22">
        <v>513</v>
      </c>
      <c r="O37" s="22">
        <v>373</v>
      </c>
      <c r="P37" s="22">
        <v>162</v>
      </c>
      <c r="Q37" s="22"/>
      <c r="R37" s="22">
        <v>2519</v>
      </c>
    </row>
    <row r="38" spans="1:18" x14ac:dyDescent="0.25">
      <c r="A38" s="22" t="s">
        <v>120</v>
      </c>
      <c r="B38" s="22" t="s">
        <v>163</v>
      </c>
      <c r="C38" s="22" t="s">
        <v>192</v>
      </c>
      <c r="D38" s="22" t="s">
        <v>193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</row>
    <row r="39" spans="1:18" x14ac:dyDescent="0.25">
      <c r="A39" s="22" t="s">
        <v>120</v>
      </c>
      <c r="B39" s="22" t="s">
        <v>163</v>
      </c>
      <c r="C39" s="22" t="s">
        <v>194</v>
      </c>
      <c r="D39" s="22" t="s">
        <v>195</v>
      </c>
      <c r="E39" s="22">
        <v>26681</v>
      </c>
      <c r="F39" s="22">
        <v>17430</v>
      </c>
      <c r="G39" s="22">
        <v>9985</v>
      </c>
      <c r="H39" s="22">
        <v>7690</v>
      </c>
      <c r="I39" s="22">
        <v>0</v>
      </c>
      <c r="J39" s="22">
        <v>0</v>
      </c>
      <c r="K39" s="22">
        <v>61786</v>
      </c>
      <c r="L39" s="22">
        <v>1284</v>
      </c>
      <c r="M39" s="22">
        <v>823</v>
      </c>
      <c r="N39" s="22">
        <v>558</v>
      </c>
      <c r="O39" s="22">
        <v>284</v>
      </c>
      <c r="P39" s="22">
        <v>0</v>
      </c>
      <c r="Q39" s="22">
        <v>0</v>
      </c>
      <c r="R39" s="22">
        <v>2949</v>
      </c>
    </row>
    <row r="40" spans="1:18" x14ac:dyDescent="0.25">
      <c r="A40" s="22" t="s">
        <v>120</v>
      </c>
      <c r="B40" s="22" t="s">
        <v>163</v>
      </c>
      <c r="C40" s="22" t="s">
        <v>196</v>
      </c>
      <c r="D40" s="22" t="s">
        <v>197</v>
      </c>
      <c r="E40" s="22">
        <v>623076</v>
      </c>
      <c r="F40" s="22">
        <v>600748</v>
      </c>
      <c r="G40" s="22">
        <v>410371</v>
      </c>
      <c r="H40" s="22">
        <v>176563</v>
      </c>
      <c r="I40" s="22">
        <v>176112</v>
      </c>
      <c r="J40" s="22">
        <v>2697644</v>
      </c>
      <c r="K40" s="22">
        <v>4684514</v>
      </c>
      <c r="L40" s="22">
        <v>225470</v>
      </c>
      <c r="M40" s="22">
        <v>191346</v>
      </c>
      <c r="N40" s="22">
        <v>159915</v>
      </c>
      <c r="O40" s="22">
        <v>143455</v>
      </c>
      <c r="P40" s="22">
        <v>134279</v>
      </c>
      <c r="Q40" s="22">
        <v>859203</v>
      </c>
      <c r="R40" s="22">
        <v>1713668</v>
      </c>
    </row>
    <row r="41" spans="1:18" x14ac:dyDescent="0.25">
      <c r="A41" s="22" t="s">
        <v>120</v>
      </c>
      <c r="B41" s="22" t="s">
        <v>163</v>
      </c>
      <c r="C41" s="22" t="s">
        <v>198</v>
      </c>
      <c r="D41" s="22" t="s">
        <v>199</v>
      </c>
      <c r="E41" s="22">
        <v>7798</v>
      </c>
      <c r="F41" s="22">
        <v>8330</v>
      </c>
      <c r="G41" s="22">
        <v>8898</v>
      </c>
      <c r="H41" s="22">
        <v>9505</v>
      </c>
      <c r="I41" s="22">
        <v>10154</v>
      </c>
      <c r="J41" s="22">
        <v>127050</v>
      </c>
      <c r="K41" s="22">
        <v>171735</v>
      </c>
      <c r="L41" s="22">
        <v>11620</v>
      </c>
      <c r="M41" s="22">
        <v>11088</v>
      </c>
      <c r="N41" s="22">
        <v>10520</v>
      </c>
      <c r="O41" s="22">
        <v>9913</v>
      </c>
      <c r="P41" s="22">
        <v>9264</v>
      </c>
      <c r="Q41" s="22">
        <v>46998</v>
      </c>
      <c r="R41" s="22">
        <v>99403</v>
      </c>
    </row>
    <row r="42" spans="1:18" x14ac:dyDescent="0.25">
      <c r="A42" s="22" t="s">
        <v>120</v>
      </c>
      <c r="B42" s="22" t="s">
        <v>163</v>
      </c>
      <c r="C42" s="22" t="s">
        <v>200</v>
      </c>
      <c r="D42" s="22" t="s">
        <v>201</v>
      </c>
      <c r="E42" s="22">
        <v>2897141</v>
      </c>
      <c r="F42" s="22">
        <v>3004757</v>
      </c>
      <c r="G42" s="22">
        <v>3121055</v>
      </c>
      <c r="H42" s="22">
        <v>3224130</v>
      </c>
      <c r="I42" s="22">
        <v>2143738</v>
      </c>
      <c r="J42" s="22">
        <v>20509582</v>
      </c>
      <c r="K42" s="22">
        <v>34900403</v>
      </c>
      <c r="L42" s="22">
        <v>1472497</v>
      </c>
      <c r="M42" s="22">
        <v>1360508</v>
      </c>
      <c r="N42" s="22">
        <v>1244209</v>
      </c>
      <c r="O42" s="22">
        <v>1123154</v>
      </c>
      <c r="P42" s="22">
        <v>1006329</v>
      </c>
      <c r="Q42" s="22">
        <v>5411702</v>
      </c>
      <c r="R42" s="22">
        <v>11618399</v>
      </c>
    </row>
    <row r="43" spans="1:18" x14ac:dyDescent="0.25">
      <c r="A43" s="22" t="s">
        <v>120</v>
      </c>
      <c r="B43" s="22" t="s">
        <v>163</v>
      </c>
      <c r="C43" s="22" t="s">
        <v>202</v>
      </c>
      <c r="D43" s="22" t="s">
        <v>203</v>
      </c>
      <c r="E43" s="22">
        <v>23141</v>
      </c>
      <c r="F43" s="22">
        <v>24304</v>
      </c>
      <c r="G43" s="22">
        <v>25525</v>
      </c>
      <c r="H43" s="22">
        <v>26808</v>
      </c>
      <c r="I43" s="22">
        <v>28156</v>
      </c>
      <c r="J43" s="22">
        <v>1229053</v>
      </c>
      <c r="K43" s="22">
        <v>1356987</v>
      </c>
      <c r="L43" s="22">
        <v>67077</v>
      </c>
      <c r="M43" s="22">
        <v>65914</v>
      </c>
      <c r="N43" s="22">
        <v>64693</v>
      </c>
      <c r="O43" s="22">
        <v>63410</v>
      </c>
      <c r="P43" s="22">
        <v>62062</v>
      </c>
      <c r="Q43" s="22">
        <v>1169128</v>
      </c>
      <c r="R43" s="22">
        <v>1492284</v>
      </c>
    </row>
    <row r="44" spans="1:18" x14ac:dyDescent="0.25">
      <c r="A44" s="22" t="s">
        <v>120</v>
      </c>
      <c r="B44" s="22" t="s">
        <v>163</v>
      </c>
      <c r="C44" s="22" t="s">
        <v>204</v>
      </c>
      <c r="D44" s="22" t="s">
        <v>205</v>
      </c>
      <c r="E44" s="22">
        <v>958298</v>
      </c>
      <c r="F44" s="22">
        <v>1000788</v>
      </c>
      <c r="G44" s="22">
        <v>1045163</v>
      </c>
      <c r="H44" s="22">
        <v>1091506</v>
      </c>
      <c r="I44" s="22">
        <v>1139903</v>
      </c>
      <c r="J44" s="22">
        <v>4402641</v>
      </c>
      <c r="K44" s="22">
        <v>9638299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</row>
    <row r="45" spans="1:18" x14ac:dyDescent="0.25">
      <c r="A45" s="22" t="s">
        <v>120</v>
      </c>
      <c r="B45" s="22" t="s">
        <v>163</v>
      </c>
      <c r="C45" s="22" t="s">
        <v>206</v>
      </c>
      <c r="D45" s="22" t="s">
        <v>207</v>
      </c>
      <c r="E45" s="22">
        <v>3033583</v>
      </c>
      <c r="F45" s="22">
        <v>5152283</v>
      </c>
      <c r="G45" s="22">
        <v>5376719</v>
      </c>
      <c r="H45" s="22">
        <v>5610963</v>
      </c>
      <c r="I45" s="22">
        <v>5855444</v>
      </c>
      <c r="J45" s="22">
        <v>16778236</v>
      </c>
      <c r="K45" s="22">
        <v>41807228</v>
      </c>
      <c r="L45" s="22">
        <v>2255688</v>
      </c>
      <c r="M45" s="22">
        <v>2324974</v>
      </c>
      <c r="N45" s="22">
        <v>2100538</v>
      </c>
      <c r="O45" s="22">
        <v>1866294</v>
      </c>
      <c r="P45" s="22">
        <v>1621813</v>
      </c>
      <c r="Q45" s="22">
        <v>4523605</v>
      </c>
      <c r="R45" s="22">
        <v>14692912</v>
      </c>
    </row>
    <row r="46" spans="1:18" x14ac:dyDescent="0.25">
      <c r="A46" s="22" t="s">
        <v>120</v>
      </c>
      <c r="B46" s="22" t="s">
        <v>163</v>
      </c>
      <c r="C46" s="22" t="s">
        <v>208</v>
      </c>
      <c r="D46" s="22" t="s">
        <v>209</v>
      </c>
      <c r="E46" s="22">
        <v>386510</v>
      </c>
      <c r="F46" s="22">
        <v>392917</v>
      </c>
      <c r="G46" s="22">
        <v>396055</v>
      </c>
      <c r="H46" s="22">
        <v>412233</v>
      </c>
      <c r="I46" s="22">
        <v>309215</v>
      </c>
      <c r="J46" s="22">
        <v>800046</v>
      </c>
      <c r="K46" s="22">
        <v>2696976</v>
      </c>
      <c r="L46" s="22">
        <v>121826</v>
      </c>
      <c r="M46" s="22">
        <v>102124</v>
      </c>
      <c r="N46" s="22">
        <v>82794</v>
      </c>
      <c r="O46" s="22">
        <v>64089</v>
      </c>
      <c r="P46" s="22">
        <v>44737</v>
      </c>
      <c r="Q46" s="22">
        <v>134210</v>
      </c>
      <c r="R46" s="22">
        <v>549780</v>
      </c>
    </row>
    <row r="47" spans="1:18" x14ac:dyDescent="0.25">
      <c r="A47" s="22" t="s">
        <v>120</v>
      </c>
      <c r="B47" s="22" t="s">
        <v>163</v>
      </c>
      <c r="C47" s="22" t="s">
        <v>210</v>
      </c>
      <c r="D47" s="22" t="s">
        <v>211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</row>
    <row r="48" spans="1:18" x14ac:dyDescent="0.25">
      <c r="A48" s="22" t="s">
        <v>120</v>
      </c>
      <c r="B48" s="22" t="s">
        <v>163</v>
      </c>
      <c r="C48" s="22" t="s">
        <v>212</v>
      </c>
      <c r="D48" s="22" t="s">
        <v>213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</row>
    <row r="49" spans="1:18" x14ac:dyDescent="0.25">
      <c r="A49" s="22" t="s">
        <v>120</v>
      </c>
      <c r="B49" s="22" t="s">
        <v>163</v>
      </c>
      <c r="C49" s="22" t="s">
        <v>214</v>
      </c>
      <c r="D49" s="22" t="s">
        <v>215</v>
      </c>
      <c r="E49" s="22">
        <v>747408</v>
      </c>
      <c r="F49" s="22">
        <v>783505</v>
      </c>
      <c r="G49" s="22">
        <v>817253</v>
      </c>
      <c r="H49" s="22">
        <v>807796</v>
      </c>
      <c r="I49" s="22">
        <v>844021</v>
      </c>
      <c r="J49" s="22">
        <v>13296497</v>
      </c>
      <c r="K49" s="22">
        <v>17296480</v>
      </c>
      <c r="L49" s="22">
        <v>765004</v>
      </c>
      <c r="M49" s="22">
        <v>728907</v>
      </c>
      <c r="N49" s="22">
        <v>690895</v>
      </c>
      <c r="O49" s="22">
        <v>651263</v>
      </c>
      <c r="P49" s="22">
        <v>615038</v>
      </c>
      <c r="Q49" s="22">
        <v>3915612</v>
      </c>
      <c r="R49" s="22">
        <v>7366719</v>
      </c>
    </row>
    <row r="50" spans="1:18" x14ac:dyDescent="0.25">
      <c r="A50" s="22" t="s">
        <v>120</v>
      </c>
      <c r="B50" s="22" t="s">
        <v>163</v>
      </c>
      <c r="C50" s="22" t="s">
        <v>216</v>
      </c>
      <c r="D50" s="22" t="s">
        <v>217</v>
      </c>
      <c r="E50" s="22">
        <v>57730</v>
      </c>
      <c r="F50" s="22">
        <v>60756</v>
      </c>
      <c r="G50" s="22">
        <v>63940</v>
      </c>
      <c r="H50" s="22">
        <v>67292</v>
      </c>
      <c r="I50" s="22">
        <v>70820</v>
      </c>
      <c r="J50" s="22">
        <v>948114</v>
      </c>
      <c r="K50" s="22">
        <v>1268652</v>
      </c>
      <c r="L50" s="22">
        <v>64915</v>
      </c>
      <c r="M50" s="22">
        <v>61889</v>
      </c>
      <c r="N50" s="22">
        <v>58705</v>
      </c>
      <c r="O50" s="22">
        <v>55353</v>
      </c>
      <c r="P50" s="22">
        <v>51825</v>
      </c>
      <c r="Q50" s="22">
        <v>278338</v>
      </c>
      <c r="R50" s="22">
        <v>571025</v>
      </c>
    </row>
    <row r="51" spans="1:18" x14ac:dyDescent="0.25">
      <c r="A51" s="22" t="s">
        <v>120</v>
      </c>
      <c r="B51" s="22" t="s">
        <v>163</v>
      </c>
      <c r="C51" s="22" t="s">
        <v>218</v>
      </c>
      <c r="D51" s="22" t="s">
        <v>219</v>
      </c>
      <c r="E51" s="22">
        <v>226302</v>
      </c>
      <c r="F51" s="22">
        <v>239775</v>
      </c>
      <c r="G51" s="22">
        <v>254064</v>
      </c>
      <c r="H51" s="22">
        <v>269217</v>
      </c>
      <c r="I51" s="22">
        <v>285288</v>
      </c>
      <c r="J51" s="22">
        <v>4336075</v>
      </c>
      <c r="K51" s="22">
        <v>5610721</v>
      </c>
      <c r="L51" s="22">
        <v>334161</v>
      </c>
      <c r="M51" s="22">
        <v>320687</v>
      </c>
      <c r="N51" s="22">
        <v>306396</v>
      </c>
      <c r="O51" s="22">
        <v>291246</v>
      </c>
      <c r="P51" s="22">
        <v>275175</v>
      </c>
      <c r="Q51" s="22">
        <v>1660021</v>
      </c>
      <c r="R51" s="22">
        <v>3187686</v>
      </c>
    </row>
    <row r="52" spans="1:18" x14ac:dyDescent="0.25">
      <c r="A52" s="22" t="s">
        <v>120</v>
      </c>
      <c r="B52" s="22" t="s">
        <v>163</v>
      </c>
      <c r="C52" s="22" t="s">
        <v>220</v>
      </c>
      <c r="D52" s="22" t="s">
        <v>221</v>
      </c>
      <c r="E52" s="22">
        <v>3217</v>
      </c>
      <c r="F52" s="22">
        <v>3398</v>
      </c>
      <c r="G52" s="22">
        <v>3590</v>
      </c>
      <c r="H52" s="22">
        <v>3792</v>
      </c>
      <c r="I52" s="22">
        <v>0</v>
      </c>
      <c r="J52" s="22">
        <v>0</v>
      </c>
      <c r="K52" s="22">
        <v>13997</v>
      </c>
      <c r="L52" s="22">
        <v>787</v>
      </c>
      <c r="M52" s="22">
        <v>606</v>
      </c>
      <c r="N52" s="22">
        <v>415</v>
      </c>
      <c r="O52" s="22">
        <v>214</v>
      </c>
      <c r="P52" s="22">
        <v>0</v>
      </c>
      <c r="Q52" s="22">
        <v>0</v>
      </c>
      <c r="R52" s="22">
        <v>2022</v>
      </c>
    </row>
    <row r="53" spans="1:18" x14ac:dyDescent="0.25">
      <c r="A53" s="22" t="s">
        <v>120</v>
      </c>
      <c r="B53" s="22" t="s">
        <v>163</v>
      </c>
      <c r="C53" s="22" t="s">
        <v>222</v>
      </c>
      <c r="D53" s="22" t="s">
        <v>223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</row>
    <row r="54" spans="1:18" x14ac:dyDescent="0.25">
      <c r="A54" s="22" t="s">
        <v>120</v>
      </c>
      <c r="B54" s="22" t="s">
        <v>163</v>
      </c>
      <c r="C54" s="22" t="s">
        <v>224</v>
      </c>
      <c r="D54" s="22" t="s">
        <v>225</v>
      </c>
      <c r="E54" s="22">
        <v>79271</v>
      </c>
      <c r="F54" s="22">
        <v>75459</v>
      </c>
      <c r="G54" s="22">
        <v>78860</v>
      </c>
      <c r="H54" s="22">
        <v>82418</v>
      </c>
      <c r="I54" s="22">
        <v>86139</v>
      </c>
      <c r="J54" s="22">
        <v>102274</v>
      </c>
      <c r="K54" s="22">
        <v>504421</v>
      </c>
      <c r="L54" s="22">
        <v>22659</v>
      </c>
      <c r="M54" s="22">
        <v>18578</v>
      </c>
      <c r="N54" s="22">
        <v>15177</v>
      </c>
      <c r="O54" s="22">
        <v>11619</v>
      </c>
      <c r="P54" s="22">
        <v>7898</v>
      </c>
      <c r="Q54" s="22">
        <v>5329</v>
      </c>
      <c r="R54" s="22">
        <v>81260</v>
      </c>
    </row>
    <row r="55" spans="1:18" x14ac:dyDescent="0.25">
      <c r="A55" s="22" t="s">
        <v>120</v>
      </c>
      <c r="B55" s="22" t="s">
        <v>163</v>
      </c>
      <c r="C55" s="22" t="s">
        <v>226</v>
      </c>
      <c r="D55" s="22" t="s">
        <v>227</v>
      </c>
      <c r="E55" s="22">
        <v>119330</v>
      </c>
      <c r="F55" s="22">
        <v>15972</v>
      </c>
      <c r="G55" s="22">
        <v>8238</v>
      </c>
      <c r="H55" s="22">
        <v>0</v>
      </c>
      <c r="I55" s="22">
        <v>0</v>
      </c>
      <c r="J55" s="22">
        <v>0</v>
      </c>
      <c r="K55" s="22">
        <v>143540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</row>
    <row r="56" spans="1:18" x14ac:dyDescent="0.25">
      <c r="A56" s="22" t="s">
        <v>120</v>
      </c>
      <c r="B56" s="22" t="s">
        <v>163</v>
      </c>
      <c r="C56" s="22" t="s">
        <v>228</v>
      </c>
      <c r="D56" s="22" t="s">
        <v>229</v>
      </c>
      <c r="E56" s="22">
        <v>7098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7098</v>
      </c>
      <c r="L56" s="22">
        <v>825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825</v>
      </c>
    </row>
    <row r="57" spans="1:18" x14ac:dyDescent="0.25">
      <c r="A57" s="22" t="s">
        <v>120</v>
      </c>
      <c r="B57" s="22" t="s">
        <v>163</v>
      </c>
      <c r="C57" s="22" t="s">
        <v>230</v>
      </c>
      <c r="D57" s="22" t="s">
        <v>231</v>
      </c>
      <c r="E57" s="22">
        <v>26365</v>
      </c>
      <c r="F57" s="22">
        <v>28639</v>
      </c>
      <c r="G57" s="22">
        <v>31110</v>
      </c>
      <c r="H57" s="22">
        <v>33793</v>
      </c>
      <c r="I57" s="22">
        <v>36707</v>
      </c>
      <c r="J57" s="22">
        <v>39874</v>
      </c>
      <c r="K57" s="22">
        <v>196488</v>
      </c>
      <c r="L57" s="22">
        <v>16947</v>
      </c>
      <c r="M57" s="22">
        <v>14673</v>
      </c>
      <c r="N57" s="22">
        <v>12203</v>
      </c>
      <c r="O57" s="22">
        <v>9520</v>
      </c>
      <c r="P57" s="22">
        <v>6605</v>
      </c>
      <c r="Q57" s="22">
        <v>3439</v>
      </c>
      <c r="R57" s="22">
        <v>63387</v>
      </c>
    </row>
    <row r="58" spans="1:18" x14ac:dyDescent="0.25">
      <c r="A58" s="22" t="s">
        <v>120</v>
      </c>
      <c r="B58" s="22" t="s">
        <v>163</v>
      </c>
      <c r="C58" s="22" t="s">
        <v>232</v>
      </c>
      <c r="D58" s="22" t="s">
        <v>233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</row>
    <row r="59" spans="1:18" x14ac:dyDescent="0.25">
      <c r="A59" s="22" t="s">
        <v>120</v>
      </c>
      <c r="B59" s="22" t="s">
        <v>163</v>
      </c>
      <c r="C59" s="22" t="s">
        <v>234</v>
      </c>
      <c r="D59" s="22" t="s">
        <v>235</v>
      </c>
      <c r="E59" s="22">
        <v>626555</v>
      </c>
      <c r="F59" s="22">
        <v>656538</v>
      </c>
      <c r="G59" s="22">
        <v>688345</v>
      </c>
      <c r="H59" s="22">
        <v>482461</v>
      </c>
      <c r="I59" s="22">
        <v>509541</v>
      </c>
      <c r="J59" s="22">
        <v>3275300</v>
      </c>
      <c r="K59" s="22">
        <v>6238740</v>
      </c>
      <c r="L59" s="22">
        <v>350760</v>
      </c>
      <c r="M59" s="22">
        <v>320778</v>
      </c>
      <c r="N59" s="22">
        <v>288971</v>
      </c>
      <c r="O59" s="22">
        <v>256275</v>
      </c>
      <c r="P59" s="22">
        <v>224711</v>
      </c>
      <c r="Q59" s="22">
        <v>774397</v>
      </c>
      <c r="R59" s="22">
        <v>2215892</v>
      </c>
    </row>
    <row r="60" spans="1:18" x14ac:dyDescent="0.25">
      <c r="A60" s="22" t="s">
        <v>120</v>
      </c>
      <c r="B60" s="22" t="s">
        <v>163</v>
      </c>
      <c r="C60" s="22" t="s">
        <v>236</v>
      </c>
      <c r="D60" s="22" t="s">
        <v>237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</row>
    <row r="61" spans="1:18" x14ac:dyDescent="0.25">
      <c r="A61" s="22" t="s">
        <v>120</v>
      </c>
      <c r="B61" s="22" t="s">
        <v>163</v>
      </c>
      <c r="C61" s="22" t="s">
        <v>238</v>
      </c>
      <c r="D61" s="22" t="s">
        <v>239</v>
      </c>
      <c r="E61" s="22">
        <v>159379</v>
      </c>
      <c r="F61" s="22">
        <v>164755</v>
      </c>
      <c r="G61" s="22">
        <v>170322</v>
      </c>
      <c r="H61" s="22">
        <v>176084</v>
      </c>
      <c r="I61" s="22">
        <v>180340</v>
      </c>
      <c r="J61" s="22">
        <v>973119</v>
      </c>
      <c r="K61" s="22">
        <v>1823999</v>
      </c>
      <c r="L61" s="22">
        <v>61279</v>
      </c>
      <c r="M61" s="22">
        <v>55903</v>
      </c>
      <c r="N61" s="22">
        <v>50336</v>
      </c>
      <c r="O61" s="22">
        <v>44574</v>
      </c>
      <c r="P61" s="22">
        <v>38609</v>
      </c>
      <c r="Q61" s="22">
        <v>95937</v>
      </c>
      <c r="R61" s="22">
        <v>346638</v>
      </c>
    </row>
    <row r="62" spans="1:18" x14ac:dyDescent="0.25">
      <c r="A62" s="22" t="s">
        <v>120</v>
      </c>
      <c r="B62" s="22" t="s">
        <v>163</v>
      </c>
      <c r="C62" s="22" t="s">
        <v>240</v>
      </c>
      <c r="D62" s="22" t="s">
        <v>241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</row>
    <row r="63" spans="1:18" x14ac:dyDescent="0.25">
      <c r="A63" s="22" t="s">
        <v>120</v>
      </c>
      <c r="B63" s="22" t="s">
        <v>163</v>
      </c>
      <c r="C63" s="22" t="s">
        <v>242</v>
      </c>
      <c r="D63" s="22" t="s">
        <v>243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</row>
    <row r="64" spans="1:18" x14ac:dyDescent="0.25">
      <c r="A64" s="22" t="s">
        <v>120</v>
      </c>
      <c r="B64" s="22" t="s">
        <v>163</v>
      </c>
      <c r="C64" s="22" t="s">
        <v>244</v>
      </c>
      <c r="D64" s="22" t="s">
        <v>245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</row>
    <row r="65" spans="1:18" x14ac:dyDescent="0.25">
      <c r="A65" s="22" t="s">
        <v>120</v>
      </c>
      <c r="B65" s="22" t="s">
        <v>163</v>
      </c>
      <c r="C65" s="22" t="s">
        <v>246</v>
      </c>
      <c r="D65" s="22" t="s">
        <v>247</v>
      </c>
      <c r="E65" s="22">
        <v>597681</v>
      </c>
      <c r="F65" s="22">
        <v>626188</v>
      </c>
      <c r="G65" s="22">
        <v>656072</v>
      </c>
      <c r="H65" s="22">
        <v>687401</v>
      </c>
      <c r="I65" s="22">
        <v>720245</v>
      </c>
      <c r="J65" s="22">
        <v>1732384</v>
      </c>
      <c r="K65" s="22">
        <v>5019971</v>
      </c>
      <c r="L65" s="22">
        <v>232639</v>
      </c>
      <c r="M65" s="22">
        <v>204133</v>
      </c>
      <c r="N65" s="22">
        <v>174248</v>
      </c>
      <c r="O65" s="22">
        <v>75469</v>
      </c>
      <c r="P65" s="22">
        <v>110075</v>
      </c>
      <c r="Q65" s="22">
        <v>126830</v>
      </c>
      <c r="R65" s="22">
        <v>923394</v>
      </c>
    </row>
    <row r="66" spans="1:18" x14ac:dyDescent="0.25">
      <c r="A66" s="22" t="s">
        <v>120</v>
      </c>
      <c r="B66" s="22" t="s">
        <v>163</v>
      </c>
      <c r="C66" s="22" t="s">
        <v>248</v>
      </c>
      <c r="D66" s="22" t="s">
        <v>249</v>
      </c>
      <c r="E66" s="22">
        <v>4695385</v>
      </c>
      <c r="F66" s="22">
        <v>4406017</v>
      </c>
      <c r="G66" s="22">
        <v>4414080</v>
      </c>
      <c r="H66" s="22">
        <v>4422490</v>
      </c>
      <c r="I66" s="22">
        <v>4431264</v>
      </c>
      <c r="J66" s="22">
        <v>36983436</v>
      </c>
      <c r="K66" s="22">
        <v>59352672</v>
      </c>
      <c r="L66" s="22">
        <v>1236793</v>
      </c>
      <c r="M66" s="22">
        <v>1135360</v>
      </c>
      <c r="N66" s="22">
        <v>1042929</v>
      </c>
      <c r="O66" s="22">
        <v>950150</v>
      </c>
      <c r="P66" s="22">
        <v>829008</v>
      </c>
      <c r="Q66" s="22">
        <v>5492221</v>
      </c>
      <c r="R66" s="22">
        <v>10686461</v>
      </c>
    </row>
    <row r="67" spans="1:18" x14ac:dyDescent="0.25">
      <c r="A67" s="22" t="s">
        <v>120</v>
      </c>
      <c r="B67" s="22" t="s">
        <v>163</v>
      </c>
      <c r="C67" s="22" t="s">
        <v>250</v>
      </c>
      <c r="D67" s="22" t="s">
        <v>251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5">
      <c r="A68" s="22" t="s">
        <v>120</v>
      </c>
      <c r="B68" s="22" t="s">
        <v>163</v>
      </c>
      <c r="C68" s="22" t="s">
        <v>252</v>
      </c>
      <c r="D68" s="22" t="s">
        <v>253</v>
      </c>
      <c r="E68" s="22">
        <v>8799</v>
      </c>
      <c r="F68" s="22">
        <v>4714</v>
      </c>
      <c r="G68" s="22">
        <v>5132</v>
      </c>
      <c r="H68" s="22">
        <v>5587</v>
      </c>
      <c r="I68" s="22">
        <v>6083</v>
      </c>
      <c r="J68" s="22">
        <v>0</v>
      </c>
      <c r="K68" s="22">
        <v>30315</v>
      </c>
      <c r="L68" s="22">
        <v>2819</v>
      </c>
      <c r="M68" s="22">
        <v>1909</v>
      </c>
      <c r="N68" s="22">
        <v>1491</v>
      </c>
      <c r="O68" s="22">
        <v>1036</v>
      </c>
      <c r="P68" s="22">
        <v>540</v>
      </c>
      <c r="Q68" s="22">
        <v>0</v>
      </c>
      <c r="R68" s="22">
        <v>7795</v>
      </c>
    </row>
    <row r="69" spans="1:18" x14ac:dyDescent="0.25">
      <c r="A69" s="22" t="s">
        <v>120</v>
      </c>
      <c r="B69" s="22" t="s">
        <v>163</v>
      </c>
      <c r="C69" s="22" t="s">
        <v>254</v>
      </c>
      <c r="D69" s="22" t="s">
        <v>255</v>
      </c>
      <c r="E69" s="22">
        <v>44607</v>
      </c>
      <c r="F69" s="22">
        <v>47144</v>
      </c>
      <c r="G69" s="22">
        <v>49835</v>
      </c>
      <c r="H69" s="22">
        <v>52677</v>
      </c>
      <c r="I69" s="22">
        <v>5040</v>
      </c>
      <c r="J69" s="22">
        <v>114330</v>
      </c>
      <c r="K69" s="22">
        <v>313633</v>
      </c>
      <c r="L69" s="22">
        <v>17107</v>
      </c>
      <c r="M69" s="22">
        <v>14570</v>
      </c>
      <c r="N69" s="22">
        <v>11879</v>
      </c>
      <c r="O69" s="22">
        <v>9036</v>
      </c>
      <c r="P69" s="22">
        <v>6030</v>
      </c>
      <c r="Q69" s="22">
        <v>49177</v>
      </c>
      <c r="R69" s="22">
        <v>107799</v>
      </c>
    </row>
    <row r="70" spans="1:18" x14ac:dyDescent="0.25">
      <c r="A70" s="22" t="s">
        <v>120</v>
      </c>
      <c r="B70" s="22" t="s">
        <v>163</v>
      </c>
      <c r="C70" s="22" t="s">
        <v>256</v>
      </c>
      <c r="D70" s="22" t="s">
        <v>257</v>
      </c>
      <c r="E70" s="22">
        <v>7135</v>
      </c>
      <c r="F70" s="22">
        <v>7437</v>
      </c>
      <c r="G70" s="22">
        <v>3836</v>
      </c>
      <c r="H70" s="22">
        <v>0</v>
      </c>
      <c r="I70" s="22">
        <v>0</v>
      </c>
      <c r="J70" s="22">
        <v>0</v>
      </c>
      <c r="K70" s="22">
        <v>18408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</row>
    <row r="71" spans="1:18" x14ac:dyDescent="0.25">
      <c r="A71" s="22" t="s">
        <v>120</v>
      </c>
      <c r="B71" s="22" t="s">
        <v>163</v>
      </c>
      <c r="C71" s="22" t="s">
        <v>258</v>
      </c>
      <c r="D71" s="22" t="s">
        <v>259</v>
      </c>
      <c r="E71" s="22">
        <v>4667</v>
      </c>
      <c r="F71" s="22">
        <v>4908</v>
      </c>
      <c r="G71" s="22">
        <v>5162</v>
      </c>
      <c r="H71" s="22">
        <v>5428</v>
      </c>
      <c r="I71" s="22">
        <v>5708</v>
      </c>
      <c r="J71" s="22">
        <v>131112</v>
      </c>
      <c r="K71" s="22">
        <v>156985</v>
      </c>
      <c r="L71" s="22">
        <v>7941</v>
      </c>
      <c r="M71" s="22">
        <v>7700</v>
      </c>
      <c r="N71" s="22">
        <v>7447</v>
      </c>
      <c r="O71" s="22">
        <v>7181</v>
      </c>
      <c r="P71" s="22">
        <v>6901</v>
      </c>
      <c r="Q71" s="22">
        <v>58019</v>
      </c>
      <c r="R71" s="22">
        <v>95189</v>
      </c>
    </row>
    <row r="72" spans="1:18" x14ac:dyDescent="0.25">
      <c r="A72" s="22" t="s">
        <v>120</v>
      </c>
      <c r="B72" s="22" t="s">
        <v>163</v>
      </c>
      <c r="C72" s="22" t="s">
        <v>260</v>
      </c>
      <c r="D72" s="22" t="s">
        <v>261</v>
      </c>
      <c r="E72" s="22">
        <v>534231</v>
      </c>
      <c r="F72" s="22">
        <v>276376</v>
      </c>
      <c r="G72" s="22">
        <v>0</v>
      </c>
      <c r="H72" s="22">
        <v>0</v>
      </c>
      <c r="I72" s="22">
        <v>0</v>
      </c>
      <c r="J72" s="22">
        <v>0</v>
      </c>
      <c r="K72" s="22">
        <v>810607</v>
      </c>
      <c r="L72" s="22">
        <v>31248</v>
      </c>
      <c r="M72" s="22">
        <v>6364</v>
      </c>
      <c r="N72" s="22">
        <v>0</v>
      </c>
      <c r="O72" s="22">
        <v>0</v>
      </c>
      <c r="P72" s="22">
        <v>0</v>
      </c>
      <c r="Q72" s="22">
        <v>0</v>
      </c>
      <c r="R72" s="22">
        <v>37612</v>
      </c>
    </row>
    <row r="73" spans="1:18" x14ac:dyDescent="0.25">
      <c r="A73" s="22" t="s">
        <v>120</v>
      </c>
      <c r="B73" s="22" t="s">
        <v>163</v>
      </c>
      <c r="C73" s="22" t="s">
        <v>262</v>
      </c>
      <c r="D73" s="22" t="s">
        <v>263</v>
      </c>
      <c r="E73" s="22">
        <v>101797</v>
      </c>
      <c r="F73" s="22">
        <v>108646</v>
      </c>
      <c r="G73" s="22">
        <v>100619</v>
      </c>
      <c r="H73" s="22">
        <v>106954</v>
      </c>
      <c r="I73" s="22">
        <v>113688</v>
      </c>
      <c r="J73" s="22">
        <v>842081</v>
      </c>
      <c r="K73" s="22">
        <v>1373785</v>
      </c>
      <c r="L73" s="22">
        <v>87748</v>
      </c>
      <c r="M73" s="22">
        <v>80900</v>
      </c>
      <c r="N73" s="22">
        <v>73576</v>
      </c>
      <c r="O73" s="22">
        <v>67241</v>
      </c>
      <c r="P73" s="22">
        <v>60507</v>
      </c>
      <c r="Q73" s="22">
        <v>201146</v>
      </c>
      <c r="R73" s="22">
        <v>571118</v>
      </c>
    </row>
    <row r="74" spans="1:18" x14ac:dyDescent="0.25">
      <c r="A74" s="22" t="s">
        <v>120</v>
      </c>
      <c r="B74" s="22" t="s">
        <v>163</v>
      </c>
      <c r="C74" s="22" t="s">
        <v>264</v>
      </c>
      <c r="D74" s="22" t="s">
        <v>265</v>
      </c>
      <c r="E74" s="22">
        <v>1014660</v>
      </c>
      <c r="F74" s="22">
        <v>1032570</v>
      </c>
      <c r="G74" s="22">
        <v>1050722</v>
      </c>
      <c r="H74" s="22">
        <v>978516</v>
      </c>
      <c r="I74" s="22">
        <v>1025907</v>
      </c>
      <c r="J74" s="22">
        <v>8474166</v>
      </c>
      <c r="K74" s="22">
        <v>13576541</v>
      </c>
      <c r="L74" s="22">
        <v>625665</v>
      </c>
      <c r="M74" s="22">
        <v>580148</v>
      </c>
      <c r="N74" s="22">
        <v>534430</v>
      </c>
      <c r="O74" s="22">
        <v>487690</v>
      </c>
      <c r="P74" s="22">
        <v>440298</v>
      </c>
      <c r="Q74" s="22">
        <v>1810612</v>
      </c>
      <c r="R74" s="22">
        <v>4478843</v>
      </c>
    </row>
    <row r="75" spans="1:18" x14ac:dyDescent="0.25">
      <c r="A75" s="22" t="s">
        <v>120</v>
      </c>
      <c r="B75" s="22" t="s">
        <v>163</v>
      </c>
      <c r="C75" s="22" t="s">
        <v>266</v>
      </c>
      <c r="D75" s="22" t="s">
        <v>267</v>
      </c>
      <c r="E75" s="22">
        <v>253384</v>
      </c>
      <c r="F75" s="22">
        <v>268730</v>
      </c>
      <c r="G75" s="22">
        <v>260643</v>
      </c>
      <c r="H75" s="22">
        <v>275922</v>
      </c>
      <c r="I75" s="22">
        <v>292099</v>
      </c>
      <c r="J75" s="22">
        <v>3361249</v>
      </c>
      <c r="K75" s="22">
        <v>4712027</v>
      </c>
      <c r="L75" s="22">
        <v>274715</v>
      </c>
      <c r="M75" s="22">
        <v>259369</v>
      </c>
      <c r="N75" s="22">
        <v>243080</v>
      </c>
      <c r="O75" s="22">
        <v>227800</v>
      </c>
      <c r="P75" s="22">
        <v>211623</v>
      </c>
      <c r="Q75" s="22">
        <v>1242970</v>
      </c>
      <c r="R75" s="22">
        <v>2459557</v>
      </c>
    </row>
    <row r="76" spans="1:18" x14ac:dyDescent="0.25">
      <c r="A76" s="22" t="s">
        <v>120</v>
      </c>
      <c r="B76" s="22" t="s">
        <v>163</v>
      </c>
      <c r="C76" s="22" t="s">
        <v>268</v>
      </c>
      <c r="D76" s="22" t="s">
        <v>269</v>
      </c>
      <c r="E76" s="22">
        <v>23270</v>
      </c>
      <c r="F76" s="22">
        <v>24579</v>
      </c>
      <c r="G76" s="22">
        <v>25962</v>
      </c>
      <c r="H76" s="22">
        <v>27422</v>
      </c>
      <c r="I76" s="22">
        <v>28964</v>
      </c>
      <c r="J76" s="22">
        <v>133093</v>
      </c>
      <c r="K76" s="22">
        <v>263290</v>
      </c>
      <c r="L76" s="22">
        <v>14810</v>
      </c>
      <c r="M76" s="22">
        <v>13501</v>
      </c>
      <c r="N76" s="22">
        <v>12119</v>
      </c>
      <c r="O76" s="22">
        <v>10658</v>
      </c>
      <c r="P76" s="22">
        <v>9116</v>
      </c>
      <c r="Q76" s="22">
        <v>19228</v>
      </c>
      <c r="R76" s="22">
        <v>79432</v>
      </c>
    </row>
    <row r="77" spans="1:18" x14ac:dyDescent="0.25">
      <c r="A77" s="22" t="s">
        <v>120</v>
      </c>
      <c r="B77" s="22" t="s">
        <v>163</v>
      </c>
      <c r="C77" s="22" t="s">
        <v>270</v>
      </c>
      <c r="D77" s="22" t="s">
        <v>271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</row>
    <row r="78" spans="1:18" x14ac:dyDescent="0.25">
      <c r="A78" s="22" t="s">
        <v>120</v>
      </c>
      <c r="B78" s="22" t="s">
        <v>163</v>
      </c>
      <c r="C78" s="22" t="s">
        <v>272</v>
      </c>
      <c r="D78" s="22" t="s">
        <v>273</v>
      </c>
      <c r="E78" s="22">
        <v>60532</v>
      </c>
      <c r="F78" s="22">
        <v>3890</v>
      </c>
      <c r="G78" s="22">
        <v>0</v>
      </c>
      <c r="H78" s="22">
        <v>0</v>
      </c>
      <c r="I78" s="22">
        <v>0</v>
      </c>
      <c r="J78" s="22">
        <v>0</v>
      </c>
      <c r="K78" s="22">
        <v>64422</v>
      </c>
      <c r="L78" s="22">
        <v>1497</v>
      </c>
      <c r="M78" s="22">
        <v>289</v>
      </c>
      <c r="N78" s="22">
        <v>0</v>
      </c>
      <c r="O78" s="22">
        <v>0</v>
      </c>
      <c r="P78" s="22">
        <v>0</v>
      </c>
      <c r="Q78" s="22">
        <v>0</v>
      </c>
      <c r="R78" s="22">
        <v>1786</v>
      </c>
    </row>
    <row r="79" spans="1:18" x14ac:dyDescent="0.25">
      <c r="A79" s="22" t="s">
        <v>120</v>
      </c>
      <c r="B79" s="22" t="s">
        <v>163</v>
      </c>
      <c r="C79" s="22" t="s">
        <v>274</v>
      </c>
      <c r="D79" s="22" t="s">
        <v>275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</row>
    <row r="80" spans="1:18" x14ac:dyDescent="0.25">
      <c r="A80" s="22" t="s">
        <v>120</v>
      </c>
      <c r="B80" s="22" t="s">
        <v>163</v>
      </c>
      <c r="C80" s="22" t="s">
        <v>276</v>
      </c>
      <c r="D80" s="22" t="s">
        <v>277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</row>
    <row r="81" spans="1:18" x14ac:dyDescent="0.25">
      <c r="A81" s="22" t="s">
        <v>120</v>
      </c>
      <c r="B81" s="22" t="s">
        <v>163</v>
      </c>
      <c r="C81" s="22" t="s">
        <v>278</v>
      </c>
      <c r="D81" s="22" t="s">
        <v>279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</row>
    <row r="82" spans="1:18" x14ac:dyDescent="0.25">
      <c r="A82" s="22" t="s">
        <v>120</v>
      </c>
      <c r="B82" s="22" t="s">
        <v>163</v>
      </c>
      <c r="C82" s="22" t="s">
        <v>280</v>
      </c>
      <c r="D82" s="22" t="s">
        <v>281</v>
      </c>
      <c r="E82" s="22">
        <v>73217</v>
      </c>
      <c r="F82" s="22">
        <v>72804</v>
      </c>
      <c r="G82" s="22">
        <v>76904</v>
      </c>
      <c r="H82" s="22">
        <v>81233</v>
      </c>
      <c r="I82" s="22">
        <v>46192</v>
      </c>
      <c r="J82" s="22">
        <v>636067</v>
      </c>
      <c r="K82" s="22">
        <v>986417</v>
      </c>
      <c r="L82" s="22">
        <v>54867</v>
      </c>
      <c r="M82" s="22">
        <v>50987</v>
      </c>
      <c r="N82" s="22">
        <v>46888</v>
      </c>
      <c r="O82" s="22">
        <v>42558</v>
      </c>
      <c r="P82" s="22">
        <v>37985</v>
      </c>
      <c r="Q82" s="22">
        <v>205702</v>
      </c>
      <c r="R82" s="22">
        <v>438987</v>
      </c>
    </row>
    <row r="83" spans="1:18" x14ac:dyDescent="0.25">
      <c r="A83" s="22" t="s">
        <v>120</v>
      </c>
      <c r="B83" s="22" t="s">
        <v>163</v>
      </c>
      <c r="C83" s="22" t="s">
        <v>282</v>
      </c>
      <c r="D83" s="22" t="s">
        <v>283</v>
      </c>
      <c r="E83" s="22">
        <v>46185</v>
      </c>
      <c r="F83" s="22">
        <v>50752</v>
      </c>
      <c r="G83" s="22">
        <v>35861</v>
      </c>
      <c r="H83" s="22">
        <v>15955</v>
      </c>
      <c r="I83" s="22">
        <v>17303</v>
      </c>
      <c r="J83" s="22">
        <v>126786</v>
      </c>
      <c r="K83" s="22">
        <v>292842</v>
      </c>
      <c r="L83" s="22">
        <v>25970</v>
      </c>
      <c r="M83" s="22">
        <v>21403</v>
      </c>
      <c r="N83" s="22">
        <v>16378</v>
      </c>
      <c r="O83" s="22">
        <v>12890</v>
      </c>
      <c r="P83" s="22">
        <v>11542</v>
      </c>
      <c r="Q83" s="22">
        <v>38992</v>
      </c>
      <c r="R83" s="22">
        <v>127175</v>
      </c>
    </row>
    <row r="84" spans="1:18" x14ac:dyDescent="0.25">
      <c r="A84" s="22" t="s">
        <v>120</v>
      </c>
      <c r="B84" s="22" t="s">
        <v>163</v>
      </c>
      <c r="C84" s="22" t="s">
        <v>284</v>
      </c>
      <c r="D84" s="22" t="s">
        <v>285</v>
      </c>
      <c r="E84" s="22">
        <v>61363</v>
      </c>
      <c r="F84" s="22">
        <v>65838</v>
      </c>
      <c r="G84" s="22">
        <v>70656</v>
      </c>
      <c r="H84" s="22">
        <v>44234</v>
      </c>
      <c r="I84" s="22">
        <v>46935</v>
      </c>
      <c r="J84" s="22">
        <v>479544</v>
      </c>
      <c r="K84" s="22">
        <v>768570</v>
      </c>
      <c r="L84" s="22">
        <v>48399</v>
      </c>
      <c r="M84" s="22">
        <v>43923</v>
      </c>
      <c r="N84" s="22">
        <v>39106</v>
      </c>
      <c r="O84" s="22">
        <v>33920</v>
      </c>
      <c r="P84" s="22">
        <v>31219</v>
      </c>
      <c r="Q84" s="22">
        <v>137348</v>
      </c>
      <c r="R84" s="22">
        <v>333915</v>
      </c>
    </row>
    <row r="85" spans="1:18" x14ac:dyDescent="0.25">
      <c r="A85" s="22" t="s">
        <v>120</v>
      </c>
      <c r="B85" s="22" t="s">
        <v>163</v>
      </c>
      <c r="C85" s="22" t="s">
        <v>286</v>
      </c>
      <c r="D85" s="22" t="s">
        <v>287</v>
      </c>
      <c r="E85" s="22">
        <v>900000</v>
      </c>
      <c r="F85" s="22">
        <v>900000</v>
      </c>
      <c r="G85" s="22">
        <v>850000</v>
      </c>
      <c r="H85" s="22">
        <v>0</v>
      </c>
      <c r="I85" s="22">
        <v>0</v>
      </c>
      <c r="J85" s="22">
        <v>0</v>
      </c>
      <c r="K85" s="22">
        <v>2650000</v>
      </c>
      <c r="L85" s="22">
        <v>76299</v>
      </c>
      <c r="M85" s="22">
        <v>54297</v>
      </c>
      <c r="N85" s="22">
        <v>27794</v>
      </c>
      <c r="O85" s="22">
        <v>0</v>
      </c>
      <c r="P85" s="22">
        <v>0</v>
      </c>
      <c r="Q85" s="22">
        <v>0</v>
      </c>
      <c r="R85" s="22">
        <v>158390</v>
      </c>
    </row>
    <row r="86" spans="1:18" x14ac:dyDescent="0.25">
      <c r="A86" s="22" t="s">
        <v>120</v>
      </c>
      <c r="B86" s="22" t="s">
        <v>163</v>
      </c>
      <c r="C86" s="22" t="s">
        <v>288</v>
      </c>
      <c r="D86" s="22" t="s">
        <v>289</v>
      </c>
      <c r="E86" s="22">
        <v>2137905</v>
      </c>
      <c r="F86" s="22">
        <v>2222712</v>
      </c>
      <c r="G86" s="22">
        <v>631509</v>
      </c>
      <c r="H86" s="22">
        <v>645095</v>
      </c>
      <c r="I86" s="22">
        <v>0</v>
      </c>
      <c r="J86" s="22">
        <v>0</v>
      </c>
      <c r="K86" s="22">
        <v>5637221</v>
      </c>
      <c r="L86" s="22">
        <v>177995</v>
      </c>
      <c r="M86" s="22">
        <v>93188</v>
      </c>
      <c r="N86" s="22">
        <v>23959</v>
      </c>
      <c r="O86" s="22">
        <v>10372</v>
      </c>
      <c r="P86" s="22">
        <v>0</v>
      </c>
      <c r="Q86" s="22">
        <v>0</v>
      </c>
      <c r="R86" s="22">
        <v>305514</v>
      </c>
    </row>
    <row r="87" spans="1:18" x14ac:dyDescent="0.25">
      <c r="A87" s="22" t="s">
        <v>120</v>
      </c>
      <c r="B87" s="22" t="s">
        <v>163</v>
      </c>
      <c r="C87" s="22" t="s">
        <v>290</v>
      </c>
      <c r="D87" s="22" t="s">
        <v>291</v>
      </c>
      <c r="E87" s="22">
        <v>171864</v>
      </c>
      <c r="F87" s="22">
        <v>130750</v>
      </c>
      <c r="G87" s="22">
        <v>136724</v>
      </c>
      <c r="H87" s="22">
        <v>142971</v>
      </c>
      <c r="I87" s="22">
        <v>149505</v>
      </c>
      <c r="J87" s="22">
        <v>3094838</v>
      </c>
      <c r="K87" s="22">
        <v>3826652</v>
      </c>
      <c r="L87" s="22">
        <v>172221</v>
      </c>
      <c r="M87" s="22">
        <v>166510</v>
      </c>
      <c r="N87" s="22">
        <v>160537</v>
      </c>
      <c r="O87" s="22">
        <v>154290</v>
      </c>
      <c r="P87" s="22">
        <v>147755</v>
      </c>
      <c r="Q87" s="22">
        <v>1255111</v>
      </c>
      <c r="R87" s="22">
        <v>2056424</v>
      </c>
    </row>
    <row r="88" spans="1:18" x14ac:dyDescent="0.25">
      <c r="A88" s="22" t="s">
        <v>120</v>
      </c>
      <c r="B88" s="22" t="s">
        <v>292</v>
      </c>
      <c r="C88" s="22" t="s">
        <v>293</v>
      </c>
      <c r="D88" s="22" t="s">
        <v>294</v>
      </c>
      <c r="E88" s="22">
        <v>517115</v>
      </c>
      <c r="F88" s="22">
        <v>504888</v>
      </c>
      <c r="G88" s="22">
        <v>482026</v>
      </c>
      <c r="H88" s="22">
        <v>327226</v>
      </c>
      <c r="I88" s="22">
        <v>127335</v>
      </c>
      <c r="J88" s="22">
        <v>181000</v>
      </c>
      <c r="K88" s="22">
        <v>2139590</v>
      </c>
      <c r="L88" s="22">
        <v>108392</v>
      </c>
      <c r="M88" s="22">
        <v>83087</v>
      </c>
      <c r="N88" s="22">
        <v>56243</v>
      </c>
      <c r="O88" s="22">
        <v>33121</v>
      </c>
      <c r="P88" s="22">
        <v>19442</v>
      </c>
      <c r="Q88" s="22">
        <v>15603</v>
      </c>
      <c r="R88" s="22">
        <v>315888</v>
      </c>
    </row>
    <row r="89" spans="1:18" x14ac:dyDescent="0.25">
      <c r="A89" s="22" t="s">
        <v>120</v>
      </c>
      <c r="B89" s="22" t="s">
        <v>292</v>
      </c>
      <c r="C89" s="22" t="s">
        <v>295</v>
      </c>
      <c r="D89" s="22" t="s">
        <v>296</v>
      </c>
      <c r="E89" s="22">
        <v>2532858</v>
      </c>
      <c r="F89" s="22">
        <v>2631361</v>
      </c>
      <c r="G89" s="22">
        <v>2733786</v>
      </c>
      <c r="H89" s="22">
        <v>1499213</v>
      </c>
      <c r="I89" s="22">
        <v>1550659</v>
      </c>
      <c r="J89" s="22">
        <v>8590394</v>
      </c>
      <c r="K89" s="22">
        <v>19538271</v>
      </c>
      <c r="L89" s="22">
        <v>677828</v>
      </c>
      <c r="M89" s="22">
        <v>579324</v>
      </c>
      <c r="N89" s="22">
        <v>476900</v>
      </c>
      <c r="O89" s="22">
        <v>384899</v>
      </c>
      <c r="P89" s="22">
        <v>333454</v>
      </c>
      <c r="Q89" s="22">
        <v>830167</v>
      </c>
      <c r="R89" s="22">
        <v>3282572</v>
      </c>
    </row>
    <row r="90" spans="1:18" x14ac:dyDescent="0.25">
      <c r="A90" s="22" t="s">
        <v>120</v>
      </c>
      <c r="B90" s="22" t="s">
        <v>292</v>
      </c>
      <c r="C90" s="22" t="s">
        <v>297</v>
      </c>
      <c r="D90" s="22" t="s">
        <v>298</v>
      </c>
      <c r="E90" s="22">
        <v>752635</v>
      </c>
      <c r="F90" s="22">
        <v>774121</v>
      </c>
      <c r="G90" s="22">
        <v>796250</v>
      </c>
      <c r="H90" s="22">
        <v>819040</v>
      </c>
      <c r="I90" s="22">
        <v>508999</v>
      </c>
      <c r="J90" s="22">
        <v>0</v>
      </c>
      <c r="K90" s="22">
        <v>3651045</v>
      </c>
      <c r="L90" s="22">
        <v>95901</v>
      </c>
      <c r="M90" s="22">
        <v>74415</v>
      </c>
      <c r="N90" s="22">
        <v>52287</v>
      </c>
      <c r="O90" s="22">
        <v>29496</v>
      </c>
      <c r="P90" s="22">
        <v>9000</v>
      </c>
      <c r="Q90" s="22">
        <v>0</v>
      </c>
      <c r="R90" s="22">
        <v>261099</v>
      </c>
    </row>
    <row r="91" spans="1:18" x14ac:dyDescent="0.25">
      <c r="A91" s="22" t="s">
        <v>120</v>
      </c>
      <c r="B91" s="22" t="s">
        <v>292</v>
      </c>
      <c r="C91" s="22" t="s">
        <v>299</v>
      </c>
      <c r="D91" s="22" t="s">
        <v>300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</row>
    <row r="92" spans="1:18" x14ac:dyDescent="0.25">
      <c r="A92" s="22" t="s">
        <v>120</v>
      </c>
      <c r="B92" s="22" t="s">
        <v>292</v>
      </c>
      <c r="C92" s="22" t="s">
        <v>301</v>
      </c>
      <c r="D92" s="22" t="s">
        <v>302</v>
      </c>
      <c r="E92" s="22">
        <v>109800</v>
      </c>
      <c r="F92" s="22">
        <v>113234</v>
      </c>
      <c r="G92" s="22">
        <v>116865</v>
      </c>
      <c r="H92" s="22">
        <v>120705</v>
      </c>
      <c r="I92" s="22">
        <v>124765</v>
      </c>
      <c r="J92" s="22">
        <v>963266</v>
      </c>
      <c r="K92" s="22">
        <v>1548635</v>
      </c>
      <c r="L92" s="22">
        <v>78319</v>
      </c>
      <c r="M92" s="22">
        <v>73760</v>
      </c>
      <c r="N92" s="22">
        <v>69004</v>
      </c>
      <c r="O92" s="22">
        <v>64040</v>
      </c>
      <c r="P92" s="22">
        <v>58855</v>
      </c>
      <c r="Q92" s="22">
        <v>295433</v>
      </c>
      <c r="R92" s="22">
        <v>639411</v>
      </c>
    </row>
    <row r="93" spans="1:18" x14ac:dyDescent="0.25">
      <c r="A93" s="22" t="s">
        <v>120</v>
      </c>
      <c r="B93" s="22" t="s">
        <v>292</v>
      </c>
      <c r="C93" s="22" t="s">
        <v>303</v>
      </c>
      <c r="D93" s="22" t="s">
        <v>304</v>
      </c>
      <c r="E93" s="22">
        <v>1128096</v>
      </c>
      <c r="F93" s="22">
        <v>1141625</v>
      </c>
      <c r="G93" s="22">
        <v>1056984</v>
      </c>
      <c r="H93" s="22">
        <v>1066307</v>
      </c>
      <c r="I93" s="22">
        <v>1052701</v>
      </c>
      <c r="J93" s="22">
        <v>9464383</v>
      </c>
      <c r="K93" s="22">
        <v>14910096</v>
      </c>
      <c r="L93" s="22">
        <v>664133</v>
      </c>
      <c r="M93" s="22">
        <v>611746</v>
      </c>
      <c r="N93" s="22">
        <v>558367</v>
      </c>
      <c r="O93" s="22">
        <v>513629</v>
      </c>
      <c r="P93" s="22">
        <v>468438</v>
      </c>
      <c r="Q93" s="22">
        <v>2612958</v>
      </c>
      <c r="R93" s="22">
        <v>5429271</v>
      </c>
    </row>
    <row r="94" spans="1:18" x14ac:dyDescent="0.25">
      <c r="A94" s="22" t="s">
        <v>120</v>
      </c>
      <c r="B94" s="22" t="s">
        <v>292</v>
      </c>
      <c r="C94" s="22" t="s">
        <v>305</v>
      </c>
      <c r="D94" s="22" t="s">
        <v>306</v>
      </c>
      <c r="E94" s="22">
        <v>63746</v>
      </c>
      <c r="F94" s="22">
        <v>68008</v>
      </c>
      <c r="G94" s="22">
        <v>72577</v>
      </c>
      <c r="H94" s="22">
        <v>77478</v>
      </c>
      <c r="I94" s="22">
        <v>82735</v>
      </c>
      <c r="J94" s="22">
        <v>2029451</v>
      </c>
      <c r="K94" s="22">
        <v>2393995</v>
      </c>
      <c r="L94" s="22">
        <v>135603</v>
      </c>
      <c r="M94" s="22">
        <v>131341</v>
      </c>
      <c r="N94" s="22">
        <v>126772</v>
      </c>
      <c r="O94" s="22">
        <v>121871</v>
      </c>
      <c r="P94" s="22">
        <v>116614</v>
      </c>
      <c r="Q94" s="22">
        <v>1266519</v>
      </c>
      <c r="R94" s="22">
        <v>1898720</v>
      </c>
    </row>
    <row r="95" spans="1:18" x14ac:dyDescent="0.25">
      <c r="A95" s="22" t="s">
        <v>120</v>
      </c>
      <c r="B95" s="22" t="s">
        <v>292</v>
      </c>
      <c r="C95" s="22" t="s">
        <v>307</v>
      </c>
      <c r="D95" s="22" t="s">
        <v>308</v>
      </c>
      <c r="E95" s="22">
        <v>56394</v>
      </c>
      <c r="F95" s="22">
        <v>16479</v>
      </c>
      <c r="G95" s="22">
        <v>11339</v>
      </c>
      <c r="H95" s="22">
        <v>11830</v>
      </c>
      <c r="I95" s="22">
        <v>4744</v>
      </c>
      <c r="J95" s="22">
        <v>0</v>
      </c>
      <c r="K95" s="22">
        <v>100786</v>
      </c>
      <c r="L95" s="22">
        <v>3519</v>
      </c>
      <c r="M95" s="22">
        <v>1536</v>
      </c>
      <c r="N95" s="22">
        <v>967</v>
      </c>
      <c r="O95" s="22">
        <v>475</v>
      </c>
      <c r="P95" s="22">
        <v>45</v>
      </c>
      <c r="Q95" s="22">
        <v>0</v>
      </c>
      <c r="R95" s="22">
        <v>6542</v>
      </c>
    </row>
    <row r="96" spans="1:18" x14ac:dyDescent="0.25">
      <c r="A96" s="22" t="s">
        <v>120</v>
      </c>
      <c r="B96" s="22" t="s">
        <v>292</v>
      </c>
      <c r="C96" s="22" t="s">
        <v>309</v>
      </c>
      <c r="D96" s="22" t="s">
        <v>310</v>
      </c>
      <c r="E96" s="22">
        <v>506025</v>
      </c>
      <c r="F96" s="22">
        <v>455319</v>
      </c>
      <c r="G96" s="22">
        <v>484536</v>
      </c>
      <c r="H96" s="22">
        <v>497679</v>
      </c>
      <c r="I96" s="22">
        <v>530017</v>
      </c>
      <c r="J96" s="22">
        <v>4767478</v>
      </c>
      <c r="K96" s="22">
        <v>7241054</v>
      </c>
      <c r="L96" s="22">
        <v>449250</v>
      </c>
      <c r="M96" s="22">
        <v>418472</v>
      </c>
      <c r="N96" s="22">
        <v>389258</v>
      </c>
      <c r="O96" s="22">
        <v>358062</v>
      </c>
      <c r="P96" s="22">
        <v>325720</v>
      </c>
      <c r="Q96" s="22">
        <v>1232163</v>
      </c>
      <c r="R96" s="22">
        <v>3172925</v>
      </c>
    </row>
    <row r="97" spans="1:18" x14ac:dyDescent="0.25">
      <c r="A97" s="22" t="s">
        <v>120</v>
      </c>
      <c r="B97" s="22" t="s">
        <v>292</v>
      </c>
      <c r="C97" s="22" t="s">
        <v>311</v>
      </c>
      <c r="D97" s="22" t="s">
        <v>312</v>
      </c>
      <c r="E97" s="22">
        <v>181875</v>
      </c>
      <c r="F97" s="22">
        <v>188470</v>
      </c>
      <c r="G97" s="22">
        <v>105729</v>
      </c>
      <c r="H97" s="22">
        <v>81983</v>
      </c>
      <c r="I97" s="22">
        <v>79640</v>
      </c>
      <c r="J97" s="22">
        <v>178795</v>
      </c>
      <c r="K97" s="22">
        <v>816492</v>
      </c>
      <c r="L97" s="22">
        <v>18918</v>
      </c>
      <c r="M97" s="22">
        <v>14647</v>
      </c>
      <c r="N97" s="22">
        <v>12522</v>
      </c>
      <c r="O97" s="22">
        <v>6817</v>
      </c>
      <c r="P97" s="22">
        <v>4954</v>
      </c>
      <c r="Q97" s="22">
        <v>12326</v>
      </c>
      <c r="R97" s="22">
        <v>70184</v>
      </c>
    </row>
    <row r="98" spans="1:18" x14ac:dyDescent="0.25">
      <c r="A98" s="22" t="s">
        <v>120</v>
      </c>
      <c r="B98" s="22" t="s">
        <v>292</v>
      </c>
      <c r="C98" s="22" t="s">
        <v>313</v>
      </c>
      <c r="D98" s="22" t="s">
        <v>314</v>
      </c>
      <c r="E98" s="22">
        <v>453519</v>
      </c>
      <c r="F98" s="22">
        <v>341944</v>
      </c>
      <c r="G98" s="22">
        <v>359922</v>
      </c>
      <c r="H98" s="22">
        <v>379146</v>
      </c>
      <c r="I98" s="22">
        <v>346668</v>
      </c>
      <c r="J98" s="22">
        <v>1551573</v>
      </c>
      <c r="K98" s="22">
        <v>3432772</v>
      </c>
      <c r="L98" s="22">
        <v>159330</v>
      </c>
      <c r="M98" s="22">
        <v>142509</v>
      </c>
      <c r="N98" s="22">
        <v>124531</v>
      </c>
      <c r="O98" s="22">
        <v>105070</v>
      </c>
      <c r="P98" s="22">
        <v>84741</v>
      </c>
      <c r="Q98" s="22">
        <v>187388</v>
      </c>
      <c r="R98" s="22">
        <v>803569</v>
      </c>
    </row>
    <row r="99" spans="1:18" x14ac:dyDescent="0.25">
      <c r="A99" s="22" t="s">
        <v>120</v>
      </c>
      <c r="B99" s="22" t="s">
        <v>292</v>
      </c>
      <c r="C99" s="22" t="s">
        <v>315</v>
      </c>
      <c r="D99" s="22" t="s">
        <v>316</v>
      </c>
      <c r="E99" s="22">
        <v>174233</v>
      </c>
      <c r="F99" s="22">
        <v>176398</v>
      </c>
      <c r="G99" s="22">
        <v>122061</v>
      </c>
      <c r="H99" s="22">
        <v>120835</v>
      </c>
      <c r="I99" s="22">
        <v>127410</v>
      </c>
      <c r="J99" s="22">
        <v>1039500</v>
      </c>
      <c r="K99" s="22">
        <v>1760437</v>
      </c>
      <c r="L99" s="22">
        <v>89315</v>
      </c>
      <c r="M99" s="22">
        <v>80384</v>
      </c>
      <c r="N99" s="22">
        <v>72061</v>
      </c>
      <c r="O99" s="22">
        <v>65353</v>
      </c>
      <c r="P99" s="22">
        <v>58778</v>
      </c>
      <c r="Q99" s="22">
        <v>272807</v>
      </c>
      <c r="R99" s="22">
        <v>638698</v>
      </c>
    </row>
    <row r="100" spans="1:18" x14ac:dyDescent="0.25">
      <c r="A100" s="22" t="s">
        <v>120</v>
      </c>
      <c r="B100" s="22" t="s">
        <v>292</v>
      </c>
      <c r="C100" s="22" t="s">
        <v>317</v>
      </c>
      <c r="D100" s="22" t="s">
        <v>318</v>
      </c>
      <c r="E100" s="22">
        <v>96798</v>
      </c>
      <c r="F100" s="22">
        <v>97797</v>
      </c>
      <c r="G100" s="22">
        <v>100579</v>
      </c>
      <c r="H100" s="22">
        <v>105153</v>
      </c>
      <c r="I100" s="22">
        <v>109935</v>
      </c>
      <c r="J100" s="22">
        <v>472318</v>
      </c>
      <c r="K100" s="22">
        <v>982580</v>
      </c>
      <c r="L100" s="22">
        <v>43105</v>
      </c>
      <c r="M100" s="22">
        <v>38920</v>
      </c>
      <c r="N100" s="22">
        <v>34546</v>
      </c>
      <c r="O100" s="22">
        <v>29973</v>
      </c>
      <c r="P100" s="22">
        <v>25192</v>
      </c>
      <c r="Q100" s="22">
        <v>161660</v>
      </c>
      <c r="R100" s="22">
        <v>333396</v>
      </c>
    </row>
    <row r="101" spans="1:18" x14ac:dyDescent="0.25">
      <c r="A101" s="22" t="s">
        <v>120</v>
      </c>
      <c r="B101" s="22" t="s">
        <v>292</v>
      </c>
      <c r="C101" s="22" t="s">
        <v>319</v>
      </c>
      <c r="D101" s="22" t="s">
        <v>320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</row>
    <row r="102" spans="1:18" x14ac:dyDescent="0.25">
      <c r="A102" s="22" t="s">
        <v>120</v>
      </c>
      <c r="B102" s="22" t="s">
        <v>292</v>
      </c>
      <c r="C102" s="22" t="s">
        <v>321</v>
      </c>
      <c r="D102" s="22" t="s">
        <v>322</v>
      </c>
      <c r="E102" s="22">
        <v>129109</v>
      </c>
      <c r="F102" s="22">
        <v>135658</v>
      </c>
      <c r="G102" s="22">
        <v>117767</v>
      </c>
      <c r="H102" s="22">
        <v>119480</v>
      </c>
      <c r="I102" s="22">
        <v>107589</v>
      </c>
      <c r="J102" s="22">
        <v>1076373</v>
      </c>
      <c r="K102" s="22">
        <v>1685976</v>
      </c>
      <c r="L102" s="22">
        <v>92235</v>
      </c>
      <c r="M102" s="22">
        <v>85686</v>
      </c>
      <c r="N102" s="22">
        <v>78977</v>
      </c>
      <c r="O102" s="22">
        <v>72948</v>
      </c>
      <c r="P102" s="22">
        <v>66637</v>
      </c>
      <c r="Q102" s="22">
        <v>482705</v>
      </c>
      <c r="R102" s="22">
        <v>879188</v>
      </c>
    </row>
    <row r="103" spans="1:18" x14ac:dyDescent="0.25">
      <c r="A103" s="22" t="s">
        <v>120</v>
      </c>
      <c r="B103" s="22" t="s">
        <v>292</v>
      </c>
      <c r="C103" s="22" t="s">
        <v>323</v>
      </c>
      <c r="D103" s="22" t="s">
        <v>324</v>
      </c>
      <c r="E103" s="22">
        <v>291039</v>
      </c>
      <c r="F103" s="22">
        <v>244378</v>
      </c>
      <c r="G103" s="22">
        <v>190016</v>
      </c>
      <c r="H103" s="22">
        <v>159867</v>
      </c>
      <c r="I103" s="22">
        <v>167226</v>
      </c>
      <c r="J103" s="22">
        <v>1394326</v>
      </c>
      <c r="K103" s="22">
        <v>2446852</v>
      </c>
      <c r="L103" s="22">
        <v>111238</v>
      </c>
      <c r="M103" s="22">
        <v>95699</v>
      </c>
      <c r="N103" s="22">
        <v>85154</v>
      </c>
      <c r="O103" s="22">
        <v>76152</v>
      </c>
      <c r="P103" s="22">
        <v>68727</v>
      </c>
      <c r="Q103" s="22">
        <v>354705</v>
      </c>
      <c r="R103" s="22">
        <v>791675</v>
      </c>
    </row>
    <row r="104" spans="1:18" x14ac:dyDescent="0.25">
      <c r="A104" s="22" t="s">
        <v>120</v>
      </c>
      <c r="B104" s="22" t="s">
        <v>292</v>
      </c>
      <c r="C104" s="22" t="s">
        <v>325</v>
      </c>
      <c r="D104" s="22" t="s">
        <v>326</v>
      </c>
      <c r="E104" s="22">
        <v>1351749</v>
      </c>
      <c r="F104" s="22">
        <v>1431974</v>
      </c>
      <c r="G104" s="22">
        <v>1428609</v>
      </c>
      <c r="H104" s="22">
        <v>1413993</v>
      </c>
      <c r="I104" s="22">
        <v>8551655</v>
      </c>
      <c r="J104" s="22">
        <v>6743960</v>
      </c>
      <c r="K104" s="22">
        <v>20921940</v>
      </c>
      <c r="L104" s="22">
        <v>1222018</v>
      </c>
      <c r="M104" s="22">
        <v>1131751</v>
      </c>
      <c r="N104" s="22">
        <v>1051006</v>
      </c>
      <c r="O104" s="22">
        <v>954854</v>
      </c>
      <c r="P104" s="22">
        <v>881618</v>
      </c>
      <c r="Q104" s="22">
        <v>5007151</v>
      </c>
      <c r="R104" s="22">
        <v>10248398</v>
      </c>
    </row>
    <row r="105" spans="1:18" x14ac:dyDescent="0.25">
      <c r="A105" s="22" t="s">
        <v>120</v>
      </c>
      <c r="B105" s="22" t="s">
        <v>292</v>
      </c>
      <c r="C105" s="22" t="s">
        <v>327</v>
      </c>
      <c r="D105" s="22" t="s">
        <v>328</v>
      </c>
      <c r="E105" s="22">
        <v>83494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83494</v>
      </c>
      <c r="L105" s="22">
        <v>1456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1456</v>
      </c>
    </row>
    <row r="106" spans="1:18" x14ac:dyDescent="0.25">
      <c r="A106" s="22" t="s">
        <v>120</v>
      </c>
      <c r="B106" s="22" t="s">
        <v>292</v>
      </c>
      <c r="C106" s="22" t="s">
        <v>329</v>
      </c>
      <c r="D106" s="22" t="s">
        <v>330</v>
      </c>
      <c r="E106" s="22">
        <v>408906</v>
      </c>
      <c r="F106" s="22">
        <v>418215</v>
      </c>
      <c r="G106" s="22">
        <v>427895</v>
      </c>
      <c r="H106" s="22">
        <v>355184</v>
      </c>
      <c r="I106" s="22">
        <v>366319</v>
      </c>
      <c r="J106" s="22">
        <v>2447389</v>
      </c>
      <c r="K106" s="22">
        <v>4423908</v>
      </c>
      <c r="L106" s="22">
        <v>168899</v>
      </c>
      <c r="M106" s="22">
        <v>152215</v>
      </c>
      <c r="N106" s="22">
        <v>134962</v>
      </c>
      <c r="O106" s="22">
        <v>117887</v>
      </c>
      <c r="P106" s="22">
        <v>101253</v>
      </c>
      <c r="Q106" s="22">
        <v>415732</v>
      </c>
      <c r="R106" s="22">
        <v>1090948</v>
      </c>
    </row>
    <row r="107" spans="1:18" x14ac:dyDescent="0.25">
      <c r="A107" s="22" t="s">
        <v>120</v>
      </c>
      <c r="B107" s="22" t="s">
        <v>292</v>
      </c>
      <c r="C107" s="22" t="s">
        <v>331</v>
      </c>
      <c r="D107" s="22" t="s">
        <v>332</v>
      </c>
      <c r="E107" s="22">
        <v>70761</v>
      </c>
      <c r="F107" s="22">
        <v>74206</v>
      </c>
      <c r="G107" s="22">
        <v>78046</v>
      </c>
      <c r="H107" s="22">
        <v>69263</v>
      </c>
      <c r="I107" s="22">
        <v>72769</v>
      </c>
      <c r="J107" s="22">
        <v>1519513</v>
      </c>
      <c r="K107" s="22">
        <v>1884558</v>
      </c>
      <c r="L107" s="22">
        <v>92632</v>
      </c>
      <c r="M107" s="22">
        <v>88987</v>
      </c>
      <c r="N107" s="22">
        <v>85147</v>
      </c>
      <c r="O107" s="22">
        <v>81103</v>
      </c>
      <c r="P107" s="22">
        <v>77597</v>
      </c>
      <c r="Q107" s="22">
        <v>711823</v>
      </c>
      <c r="R107" s="22">
        <v>1137289</v>
      </c>
    </row>
    <row r="108" spans="1:18" x14ac:dyDescent="0.25">
      <c r="A108" s="22" t="s">
        <v>120</v>
      </c>
      <c r="B108" s="22" t="s">
        <v>292</v>
      </c>
      <c r="C108" s="22" t="s">
        <v>333</v>
      </c>
      <c r="D108" s="22" t="s">
        <v>334</v>
      </c>
      <c r="E108" s="22">
        <v>963816</v>
      </c>
      <c r="F108" s="22">
        <v>812219</v>
      </c>
      <c r="G108" s="22">
        <v>751643</v>
      </c>
      <c r="H108" s="22">
        <v>653419</v>
      </c>
      <c r="I108" s="22">
        <v>658227</v>
      </c>
      <c r="J108" s="22">
        <v>11331302</v>
      </c>
      <c r="K108" s="22">
        <v>15170626</v>
      </c>
      <c r="L108" s="22">
        <v>1037159</v>
      </c>
      <c r="M108" s="22">
        <v>979309</v>
      </c>
      <c r="N108" s="22">
        <v>929433</v>
      </c>
      <c r="O108" s="22">
        <v>880344</v>
      </c>
      <c r="P108" s="22">
        <v>836351</v>
      </c>
      <c r="Q108" s="22">
        <v>6809097</v>
      </c>
      <c r="R108" s="22">
        <v>11471693</v>
      </c>
    </row>
    <row r="109" spans="1:18" x14ac:dyDescent="0.25">
      <c r="A109" s="22" t="s">
        <v>120</v>
      </c>
      <c r="B109" s="22" t="s">
        <v>292</v>
      </c>
      <c r="C109" s="22" t="s">
        <v>335</v>
      </c>
      <c r="D109" s="22" t="s">
        <v>336</v>
      </c>
      <c r="E109" s="22">
        <v>143467</v>
      </c>
      <c r="F109" s="22">
        <v>152020</v>
      </c>
      <c r="G109" s="22">
        <v>161102</v>
      </c>
      <c r="H109" s="22">
        <v>170750</v>
      </c>
      <c r="I109" s="22">
        <v>152772</v>
      </c>
      <c r="J109" s="22">
        <v>4039708</v>
      </c>
      <c r="K109" s="22">
        <v>4819819</v>
      </c>
      <c r="L109" s="22">
        <v>259932</v>
      </c>
      <c r="M109" s="22">
        <v>251379</v>
      </c>
      <c r="N109" s="22">
        <v>242297</v>
      </c>
      <c r="O109" s="22">
        <v>232648</v>
      </c>
      <c r="P109" s="22">
        <v>222398</v>
      </c>
      <c r="Q109" s="22">
        <v>2225507</v>
      </c>
      <c r="R109" s="22">
        <v>3434161</v>
      </c>
    </row>
    <row r="110" spans="1:18" x14ac:dyDescent="0.25">
      <c r="A110" s="22" t="s">
        <v>120</v>
      </c>
      <c r="B110" s="22" t="s">
        <v>292</v>
      </c>
      <c r="C110" s="22" t="s">
        <v>337</v>
      </c>
      <c r="D110" s="22" t="s">
        <v>338</v>
      </c>
      <c r="E110" s="22">
        <v>447283</v>
      </c>
      <c r="F110" s="22">
        <v>435334</v>
      </c>
      <c r="G110" s="22">
        <v>426613</v>
      </c>
      <c r="H110" s="22">
        <v>391078</v>
      </c>
      <c r="I110" s="22">
        <v>400443</v>
      </c>
      <c r="J110" s="22">
        <v>3529574</v>
      </c>
      <c r="K110" s="22">
        <v>5630325</v>
      </c>
      <c r="L110" s="22">
        <v>327634</v>
      </c>
      <c r="M110" s="22">
        <v>303744</v>
      </c>
      <c r="N110" s="22">
        <v>279326</v>
      </c>
      <c r="O110" s="22">
        <v>257277</v>
      </c>
      <c r="P110" s="22">
        <v>235964</v>
      </c>
      <c r="Q110" s="22">
        <v>1270906</v>
      </c>
      <c r="R110" s="22">
        <v>2674851</v>
      </c>
    </row>
    <row r="111" spans="1:18" x14ac:dyDescent="0.25">
      <c r="A111" s="22" t="s">
        <v>120</v>
      </c>
      <c r="B111" s="22" t="s">
        <v>292</v>
      </c>
      <c r="C111" s="22" t="s">
        <v>339</v>
      </c>
      <c r="D111" s="22" t="s">
        <v>340</v>
      </c>
      <c r="E111" s="22">
        <v>19502</v>
      </c>
      <c r="F111" s="22">
        <v>20437</v>
      </c>
      <c r="G111" s="22">
        <v>21417</v>
      </c>
      <c r="H111" s="22">
        <v>22445</v>
      </c>
      <c r="I111" s="22">
        <v>23522</v>
      </c>
      <c r="J111" s="22">
        <v>522476</v>
      </c>
      <c r="K111" s="22">
        <v>629799</v>
      </c>
      <c r="L111" s="22">
        <v>29966</v>
      </c>
      <c r="M111" s="22">
        <v>29031</v>
      </c>
      <c r="N111" s="22">
        <v>28051</v>
      </c>
      <c r="O111" s="22">
        <v>27023</v>
      </c>
      <c r="P111" s="22">
        <v>25946</v>
      </c>
      <c r="Q111" s="22">
        <v>237338</v>
      </c>
      <c r="R111" s="22">
        <v>377355</v>
      </c>
    </row>
    <row r="112" spans="1:18" x14ac:dyDescent="0.25">
      <c r="A112" s="22" t="s">
        <v>120</v>
      </c>
      <c r="B112" s="22" t="s">
        <v>292</v>
      </c>
      <c r="C112" s="22" t="s">
        <v>341</v>
      </c>
      <c r="D112" s="22" t="s">
        <v>342</v>
      </c>
      <c r="E112" s="22">
        <v>970373</v>
      </c>
      <c r="F112" s="22">
        <v>1280304</v>
      </c>
      <c r="G112" s="22">
        <v>741779</v>
      </c>
      <c r="H112" s="22">
        <v>787110</v>
      </c>
      <c r="I112" s="22">
        <v>796763</v>
      </c>
      <c r="J112" s="22">
        <v>12667361</v>
      </c>
      <c r="K112" s="22">
        <v>17243690</v>
      </c>
      <c r="L112" s="22">
        <v>1146228</v>
      </c>
      <c r="M112" s="22">
        <v>1133118</v>
      </c>
      <c r="N112" s="22">
        <v>1056430</v>
      </c>
      <c r="O112" s="22">
        <v>1007397</v>
      </c>
      <c r="P112" s="22">
        <v>953020</v>
      </c>
      <c r="Q112" s="22">
        <v>10685302</v>
      </c>
      <c r="R112" s="22">
        <v>15981495</v>
      </c>
    </row>
    <row r="113" spans="1:18" x14ac:dyDescent="0.25">
      <c r="A113" s="22" t="s">
        <v>120</v>
      </c>
      <c r="B113" s="22" t="s">
        <v>292</v>
      </c>
      <c r="C113" s="22" t="s">
        <v>343</v>
      </c>
      <c r="D113" s="22" t="s">
        <v>344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</row>
    <row r="114" spans="1:18" x14ac:dyDescent="0.25">
      <c r="A114" s="22" t="s">
        <v>120</v>
      </c>
      <c r="B114" s="22" t="s">
        <v>292</v>
      </c>
      <c r="C114" s="22" t="s">
        <v>345</v>
      </c>
      <c r="D114" s="22" t="s">
        <v>346</v>
      </c>
      <c r="E114" s="22">
        <v>66548</v>
      </c>
      <c r="F114" s="22">
        <v>58794</v>
      </c>
      <c r="G114" s="22">
        <v>64012</v>
      </c>
      <c r="H114" s="22">
        <v>69693</v>
      </c>
      <c r="I114" s="22">
        <v>0</v>
      </c>
      <c r="J114" s="22">
        <v>0</v>
      </c>
      <c r="K114" s="22">
        <v>259047</v>
      </c>
      <c r="L114" s="22">
        <v>22270</v>
      </c>
      <c r="M114" s="22">
        <v>17084</v>
      </c>
      <c r="N114" s="22">
        <v>11866</v>
      </c>
      <c r="O114" s="22">
        <v>6185</v>
      </c>
      <c r="P114" s="22">
        <v>0</v>
      </c>
      <c r="Q114" s="22">
        <v>0</v>
      </c>
      <c r="R114" s="22">
        <v>57405</v>
      </c>
    </row>
    <row r="115" spans="1:18" x14ac:dyDescent="0.25">
      <c r="A115" s="22" t="s">
        <v>120</v>
      </c>
      <c r="B115" s="22" t="s">
        <v>292</v>
      </c>
      <c r="C115" s="22" t="s">
        <v>347</v>
      </c>
      <c r="D115" s="22" t="s">
        <v>348</v>
      </c>
      <c r="E115" s="22">
        <v>85344</v>
      </c>
      <c r="F115" s="22">
        <v>52867</v>
      </c>
      <c r="G115" s="22">
        <v>54434</v>
      </c>
      <c r="H115" s="22">
        <v>56065</v>
      </c>
      <c r="I115" s="22">
        <v>53117</v>
      </c>
      <c r="J115" s="22">
        <v>441833</v>
      </c>
      <c r="K115" s="22">
        <v>743660</v>
      </c>
      <c r="L115" s="22">
        <v>32639</v>
      </c>
      <c r="M115" s="22">
        <v>27666</v>
      </c>
      <c r="N115" s="22">
        <v>25606</v>
      </c>
      <c r="O115" s="22">
        <v>23481</v>
      </c>
      <c r="P115" s="22">
        <v>21323</v>
      </c>
      <c r="Q115" s="22">
        <v>138405</v>
      </c>
      <c r="R115" s="22">
        <v>269120</v>
      </c>
    </row>
    <row r="116" spans="1:18" x14ac:dyDescent="0.25">
      <c r="A116" s="22" t="s">
        <v>120</v>
      </c>
      <c r="B116" s="22" t="s">
        <v>292</v>
      </c>
      <c r="C116" s="22" t="s">
        <v>349</v>
      </c>
      <c r="D116" s="22" t="s">
        <v>350</v>
      </c>
      <c r="E116" s="22">
        <v>83798</v>
      </c>
      <c r="F116" s="22">
        <v>87402</v>
      </c>
      <c r="G116" s="22">
        <v>79971</v>
      </c>
      <c r="H116" s="22">
        <v>71991</v>
      </c>
      <c r="I116" s="22">
        <v>75102</v>
      </c>
      <c r="J116" s="22">
        <v>379034</v>
      </c>
      <c r="K116" s="22">
        <v>777298</v>
      </c>
      <c r="L116" s="22">
        <v>30485</v>
      </c>
      <c r="M116" s="22">
        <v>27747</v>
      </c>
      <c r="N116" s="22">
        <v>24889</v>
      </c>
      <c r="O116" s="22">
        <v>21908</v>
      </c>
      <c r="P116" s="22">
        <v>18797</v>
      </c>
      <c r="Q116" s="22">
        <v>44292</v>
      </c>
      <c r="R116" s="22">
        <v>168118</v>
      </c>
    </row>
    <row r="117" spans="1:18" x14ac:dyDescent="0.25">
      <c r="A117" s="22" t="s">
        <v>120</v>
      </c>
      <c r="B117" s="22" t="s">
        <v>292</v>
      </c>
      <c r="C117" s="22" t="s">
        <v>351</v>
      </c>
      <c r="D117" s="22" t="s">
        <v>352</v>
      </c>
      <c r="E117" s="22">
        <v>835541</v>
      </c>
      <c r="F117" s="22">
        <v>854743</v>
      </c>
      <c r="G117" s="22">
        <v>681410</v>
      </c>
      <c r="H117" s="22">
        <v>469500</v>
      </c>
      <c r="I117" s="22">
        <v>478811</v>
      </c>
      <c r="J117" s="22">
        <v>2577312</v>
      </c>
      <c r="K117" s="22">
        <v>5897317</v>
      </c>
      <c r="L117" s="22">
        <v>346045</v>
      </c>
      <c r="M117" s="22">
        <v>292593</v>
      </c>
      <c r="N117" s="22">
        <v>231016</v>
      </c>
      <c r="O117" s="22">
        <v>192385</v>
      </c>
      <c r="P117" s="22">
        <v>163447</v>
      </c>
      <c r="Q117" s="22">
        <v>649239</v>
      </c>
      <c r="R117" s="22">
        <v>1874725</v>
      </c>
    </row>
    <row r="118" spans="1:18" x14ac:dyDescent="0.25">
      <c r="A118" s="22" t="s">
        <v>120</v>
      </c>
      <c r="B118" s="22" t="s">
        <v>292</v>
      </c>
      <c r="C118" s="22" t="s">
        <v>353</v>
      </c>
      <c r="D118" s="22" t="s">
        <v>354</v>
      </c>
      <c r="E118" s="22">
        <v>671873</v>
      </c>
      <c r="F118" s="22">
        <v>677699</v>
      </c>
      <c r="G118" s="22">
        <v>699578</v>
      </c>
      <c r="H118" s="22">
        <v>555885</v>
      </c>
      <c r="I118" s="22">
        <v>436622</v>
      </c>
      <c r="J118" s="22">
        <v>5012865</v>
      </c>
      <c r="K118" s="22">
        <v>8054522</v>
      </c>
      <c r="L118" s="22">
        <v>386483</v>
      </c>
      <c r="M118" s="22">
        <v>353160</v>
      </c>
      <c r="N118" s="22">
        <v>319872</v>
      </c>
      <c r="O118" s="22">
        <v>287049</v>
      </c>
      <c r="P118" s="22">
        <v>259810</v>
      </c>
      <c r="Q118" s="22">
        <v>1540977</v>
      </c>
      <c r="R118" s="22">
        <v>3147351</v>
      </c>
    </row>
    <row r="119" spans="1:18" x14ac:dyDescent="0.25">
      <c r="A119" s="22" t="s">
        <v>120</v>
      </c>
      <c r="B119" s="22" t="s">
        <v>292</v>
      </c>
      <c r="C119" s="22" t="s">
        <v>355</v>
      </c>
      <c r="D119" s="22" t="s">
        <v>356</v>
      </c>
      <c r="E119" s="22">
        <v>135848</v>
      </c>
      <c r="F119" s="22">
        <v>142811</v>
      </c>
      <c r="G119" s="22">
        <v>150139</v>
      </c>
      <c r="H119" s="22">
        <v>157852</v>
      </c>
      <c r="I119" s="22">
        <v>165972</v>
      </c>
      <c r="J119" s="22">
        <v>3022714</v>
      </c>
      <c r="K119" s="22">
        <v>3775336</v>
      </c>
      <c r="L119" s="22">
        <v>187218</v>
      </c>
      <c r="M119" s="22">
        <v>180256</v>
      </c>
      <c r="N119" s="22">
        <v>172928</v>
      </c>
      <c r="O119" s="22">
        <v>165215</v>
      </c>
      <c r="P119" s="22">
        <v>157095</v>
      </c>
      <c r="Q119" s="22">
        <v>1138957</v>
      </c>
      <c r="R119" s="22">
        <v>2001669</v>
      </c>
    </row>
    <row r="120" spans="1:18" x14ac:dyDescent="0.25">
      <c r="A120" s="22" t="s">
        <v>120</v>
      </c>
      <c r="B120" s="22" t="s">
        <v>292</v>
      </c>
      <c r="C120" s="22" t="s">
        <v>357</v>
      </c>
      <c r="D120" s="22" t="s">
        <v>358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</row>
    <row r="121" spans="1:18" x14ac:dyDescent="0.25">
      <c r="A121" s="22" t="s">
        <v>120</v>
      </c>
      <c r="B121" s="22" t="s">
        <v>292</v>
      </c>
      <c r="C121" s="22" t="s">
        <v>359</v>
      </c>
      <c r="D121" s="22" t="s">
        <v>360</v>
      </c>
      <c r="E121" s="22">
        <v>961806</v>
      </c>
      <c r="F121" s="22">
        <v>448228</v>
      </c>
      <c r="G121" s="22">
        <v>469984</v>
      </c>
      <c r="H121" s="22">
        <v>263877</v>
      </c>
      <c r="I121" s="22">
        <v>277102</v>
      </c>
      <c r="J121" s="22">
        <v>4815076</v>
      </c>
      <c r="K121" s="22">
        <v>7236073</v>
      </c>
      <c r="L121" s="22">
        <v>338115</v>
      </c>
      <c r="M121" s="22">
        <v>303689</v>
      </c>
      <c r="N121" s="22">
        <v>281934</v>
      </c>
      <c r="O121" s="22">
        <v>261732</v>
      </c>
      <c r="P121" s="22">
        <v>248507</v>
      </c>
      <c r="Q121" s="22">
        <v>1871725</v>
      </c>
      <c r="R121" s="22">
        <v>3305702</v>
      </c>
    </row>
    <row r="122" spans="1:18" x14ac:dyDescent="0.25">
      <c r="A122" s="22" t="s">
        <v>120</v>
      </c>
      <c r="B122" s="22" t="s">
        <v>292</v>
      </c>
      <c r="C122" s="22" t="s">
        <v>361</v>
      </c>
      <c r="D122" s="22" t="s">
        <v>362</v>
      </c>
      <c r="E122" s="22">
        <v>84593</v>
      </c>
      <c r="F122" s="22">
        <v>82594</v>
      </c>
      <c r="G122" s="22">
        <v>0</v>
      </c>
      <c r="H122" s="22">
        <v>0</v>
      </c>
      <c r="I122" s="22">
        <v>0</v>
      </c>
      <c r="J122" s="22">
        <v>0</v>
      </c>
      <c r="K122" s="22">
        <v>167187</v>
      </c>
      <c r="L122" s="22">
        <v>18264</v>
      </c>
      <c r="M122" s="22">
        <v>8967</v>
      </c>
      <c r="N122" s="22">
        <v>0</v>
      </c>
      <c r="O122" s="22">
        <v>0</v>
      </c>
      <c r="P122" s="22">
        <v>0</v>
      </c>
      <c r="Q122" s="22">
        <v>0</v>
      </c>
      <c r="R122" s="22">
        <v>27231</v>
      </c>
    </row>
    <row r="123" spans="1:18" x14ac:dyDescent="0.25">
      <c r="A123" s="22" t="s">
        <v>120</v>
      </c>
      <c r="B123" s="22" t="s">
        <v>292</v>
      </c>
      <c r="C123" s="22" t="s">
        <v>363</v>
      </c>
      <c r="D123" s="22" t="s">
        <v>364</v>
      </c>
      <c r="E123" s="22">
        <v>379979</v>
      </c>
      <c r="F123" s="22">
        <v>367354</v>
      </c>
      <c r="G123" s="22">
        <v>360794</v>
      </c>
      <c r="H123" s="22">
        <v>379258</v>
      </c>
      <c r="I123" s="22">
        <v>370787</v>
      </c>
      <c r="J123" s="22">
        <v>1892227</v>
      </c>
      <c r="K123" s="22">
        <v>3750399</v>
      </c>
      <c r="L123" s="22">
        <v>201544</v>
      </c>
      <c r="M123" s="22">
        <v>176143</v>
      </c>
      <c r="N123" s="22">
        <v>158715</v>
      </c>
      <c r="O123" s="22">
        <v>119878</v>
      </c>
      <c r="P123" s="22">
        <v>109047</v>
      </c>
      <c r="Q123" s="22">
        <v>498911</v>
      </c>
      <c r="R123" s="22">
        <v>1264238</v>
      </c>
    </row>
    <row r="124" spans="1:18" x14ac:dyDescent="0.25">
      <c r="A124" s="22" t="s">
        <v>120</v>
      </c>
      <c r="B124" s="22" t="s">
        <v>292</v>
      </c>
      <c r="C124" s="22" t="s">
        <v>365</v>
      </c>
      <c r="D124" s="22" t="s">
        <v>366</v>
      </c>
      <c r="E124" s="22">
        <v>54929</v>
      </c>
      <c r="F124" s="22">
        <v>35302</v>
      </c>
      <c r="G124" s="22">
        <v>37140</v>
      </c>
      <c r="H124" s="22">
        <v>39075</v>
      </c>
      <c r="I124" s="22">
        <v>41112</v>
      </c>
      <c r="J124" s="22">
        <v>469476</v>
      </c>
      <c r="K124" s="22">
        <v>677034</v>
      </c>
      <c r="L124" s="22">
        <v>33394</v>
      </c>
      <c r="M124" s="22">
        <v>30853</v>
      </c>
      <c r="N124" s="22">
        <v>29015</v>
      </c>
      <c r="O124" s="22">
        <v>27080</v>
      </c>
      <c r="P124" s="22">
        <v>25043</v>
      </c>
      <c r="Q124" s="22">
        <v>128414</v>
      </c>
      <c r="R124" s="22">
        <v>273799</v>
      </c>
    </row>
    <row r="125" spans="1:18" x14ac:dyDescent="0.25">
      <c r="A125" s="22" t="s">
        <v>120</v>
      </c>
      <c r="B125" s="22" t="s">
        <v>292</v>
      </c>
      <c r="C125" s="22" t="s">
        <v>367</v>
      </c>
      <c r="D125" s="22" t="s">
        <v>368</v>
      </c>
      <c r="E125" s="22">
        <v>115571</v>
      </c>
      <c r="F125" s="22">
        <v>121778</v>
      </c>
      <c r="G125" s="22">
        <v>128322</v>
      </c>
      <c r="H125" s="22">
        <v>74114</v>
      </c>
      <c r="I125" s="22">
        <v>73271</v>
      </c>
      <c r="J125" s="22">
        <v>379828</v>
      </c>
      <c r="K125" s="22">
        <v>892884</v>
      </c>
      <c r="L125" s="22">
        <v>48433</v>
      </c>
      <c r="M125" s="22">
        <v>42225</v>
      </c>
      <c r="N125" s="22">
        <v>35861</v>
      </c>
      <c r="O125" s="22">
        <v>28781</v>
      </c>
      <c r="P125" s="22">
        <v>24949</v>
      </c>
      <c r="Q125" s="22">
        <v>104968</v>
      </c>
      <c r="R125" s="22">
        <v>285217</v>
      </c>
    </row>
    <row r="126" spans="1:18" x14ac:dyDescent="0.25">
      <c r="A126" s="22" t="s">
        <v>120</v>
      </c>
      <c r="B126" s="22" t="s">
        <v>292</v>
      </c>
      <c r="C126" s="22" t="s">
        <v>369</v>
      </c>
      <c r="D126" s="22" t="s">
        <v>370</v>
      </c>
      <c r="E126" s="22">
        <v>165980</v>
      </c>
      <c r="F126" s="22">
        <v>145503</v>
      </c>
      <c r="G126" s="22">
        <v>155425</v>
      </c>
      <c r="H126" s="22">
        <v>166061</v>
      </c>
      <c r="I126" s="22">
        <v>177463</v>
      </c>
      <c r="J126" s="22">
        <v>1383683</v>
      </c>
      <c r="K126" s="22">
        <v>2194115</v>
      </c>
      <c r="L126" s="22">
        <v>131637</v>
      </c>
      <c r="M126" s="22">
        <v>119888</v>
      </c>
      <c r="N126" s="22">
        <v>109966</v>
      </c>
      <c r="O126" s="22">
        <v>99330</v>
      </c>
      <c r="P126" s="22">
        <v>87928</v>
      </c>
      <c r="Q126" s="22">
        <v>510018</v>
      </c>
      <c r="R126" s="22">
        <v>1058767</v>
      </c>
    </row>
    <row r="127" spans="1:18" x14ac:dyDescent="0.25">
      <c r="A127" s="22" t="s">
        <v>120</v>
      </c>
      <c r="B127" s="22" t="s">
        <v>292</v>
      </c>
      <c r="C127" s="22" t="s">
        <v>371</v>
      </c>
      <c r="D127" s="22" t="s">
        <v>372</v>
      </c>
      <c r="E127" s="22">
        <v>112560</v>
      </c>
      <c r="F127" s="22">
        <v>119427</v>
      </c>
      <c r="G127" s="22">
        <v>116070</v>
      </c>
      <c r="H127" s="22">
        <v>73389</v>
      </c>
      <c r="I127" s="22">
        <v>77115</v>
      </c>
      <c r="J127" s="22">
        <v>2206069</v>
      </c>
      <c r="K127" s="22">
        <v>2704630</v>
      </c>
      <c r="L127" s="22">
        <v>136157</v>
      </c>
      <c r="M127" s="22">
        <v>130116</v>
      </c>
      <c r="N127" s="22">
        <v>123642</v>
      </c>
      <c r="O127" s="22">
        <v>116701</v>
      </c>
      <c r="P127" s="22">
        <v>112975</v>
      </c>
      <c r="Q127" s="22">
        <v>1138107</v>
      </c>
      <c r="R127" s="22">
        <v>1757698</v>
      </c>
    </row>
    <row r="128" spans="1:18" x14ac:dyDescent="0.25">
      <c r="A128" s="22" t="s">
        <v>120</v>
      </c>
      <c r="B128" s="22" t="s">
        <v>292</v>
      </c>
      <c r="C128" s="22" t="s">
        <v>373</v>
      </c>
      <c r="D128" s="22" t="s">
        <v>374</v>
      </c>
      <c r="E128" s="22">
        <v>4733</v>
      </c>
      <c r="F128" s="22">
        <v>5005</v>
      </c>
      <c r="G128" s="22">
        <v>5293</v>
      </c>
      <c r="H128" s="22">
        <v>5598</v>
      </c>
      <c r="I128" s="22">
        <v>5920</v>
      </c>
      <c r="J128" s="22">
        <v>0</v>
      </c>
      <c r="K128" s="22">
        <v>26549</v>
      </c>
      <c r="L128" s="22">
        <v>1527</v>
      </c>
      <c r="M128" s="22">
        <v>1254</v>
      </c>
      <c r="N128" s="22">
        <v>967</v>
      </c>
      <c r="O128" s="22">
        <v>662</v>
      </c>
      <c r="P128" s="22">
        <v>340</v>
      </c>
      <c r="Q128" s="22">
        <v>0</v>
      </c>
      <c r="R128" s="22">
        <v>4750</v>
      </c>
    </row>
    <row r="129" spans="1:18" x14ac:dyDescent="0.25">
      <c r="A129" s="22" t="s">
        <v>120</v>
      </c>
      <c r="B129" s="22" t="s">
        <v>292</v>
      </c>
      <c r="C129" s="22" t="s">
        <v>375</v>
      </c>
      <c r="D129" s="22" t="s">
        <v>376</v>
      </c>
      <c r="E129" s="22">
        <v>536152</v>
      </c>
      <c r="F129" s="22">
        <v>564118</v>
      </c>
      <c r="G129" s="22">
        <v>593551</v>
      </c>
      <c r="H129" s="22">
        <v>624528</v>
      </c>
      <c r="I129" s="22">
        <v>657131</v>
      </c>
      <c r="J129" s="22">
        <v>2137369</v>
      </c>
      <c r="K129" s="22">
        <v>5112849</v>
      </c>
      <c r="L129" s="22">
        <v>263024</v>
      </c>
      <c r="M129" s="22">
        <v>235058</v>
      </c>
      <c r="N129" s="22">
        <v>205625</v>
      </c>
      <c r="O129" s="22">
        <v>174648</v>
      </c>
      <c r="P129" s="22">
        <v>142045</v>
      </c>
      <c r="Q129" s="22">
        <v>279351</v>
      </c>
      <c r="R129" s="22">
        <v>1299751</v>
      </c>
    </row>
    <row r="130" spans="1:18" x14ac:dyDescent="0.25">
      <c r="A130" s="22" t="s">
        <v>120</v>
      </c>
      <c r="B130" s="22" t="s">
        <v>292</v>
      </c>
      <c r="C130" s="22" t="s">
        <v>377</v>
      </c>
      <c r="D130" s="22" t="s">
        <v>378</v>
      </c>
      <c r="E130" s="22">
        <v>16633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16633</v>
      </c>
      <c r="L130" s="22">
        <v>1642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1642</v>
      </c>
    </row>
    <row r="131" spans="1:18" x14ac:dyDescent="0.25">
      <c r="A131" s="22" t="s">
        <v>120</v>
      </c>
      <c r="B131" s="22" t="s">
        <v>292</v>
      </c>
      <c r="C131" s="22" t="s">
        <v>379</v>
      </c>
      <c r="D131" s="22" t="s">
        <v>380</v>
      </c>
      <c r="E131" s="22">
        <v>57198</v>
      </c>
      <c r="F131" s="22">
        <v>51617</v>
      </c>
      <c r="G131" s="22">
        <v>53599</v>
      </c>
      <c r="H131" s="22">
        <v>55658</v>
      </c>
      <c r="I131" s="22">
        <v>57795</v>
      </c>
      <c r="J131" s="22">
        <v>29725</v>
      </c>
      <c r="K131" s="22">
        <v>305592</v>
      </c>
      <c r="L131" s="22">
        <v>10872</v>
      </c>
      <c r="M131" s="22">
        <v>8963</v>
      </c>
      <c r="N131" s="22">
        <v>6981</v>
      </c>
      <c r="O131" s="22">
        <v>4922</v>
      </c>
      <c r="P131" s="22">
        <v>2785</v>
      </c>
      <c r="Q131" s="22">
        <v>565</v>
      </c>
      <c r="R131" s="22">
        <v>35088</v>
      </c>
    </row>
    <row r="132" spans="1:18" x14ac:dyDescent="0.25">
      <c r="A132" s="22" t="s">
        <v>120</v>
      </c>
      <c r="B132" s="22" t="s">
        <v>292</v>
      </c>
      <c r="C132" s="22" t="s">
        <v>381</v>
      </c>
      <c r="D132" s="22" t="s">
        <v>382</v>
      </c>
      <c r="E132" s="22">
        <v>177624</v>
      </c>
      <c r="F132" s="22">
        <v>161273</v>
      </c>
      <c r="G132" s="22">
        <v>161010</v>
      </c>
      <c r="H132" s="22">
        <v>36016</v>
      </c>
      <c r="I132" s="22">
        <v>38906</v>
      </c>
      <c r="J132" s="22">
        <v>129507</v>
      </c>
      <c r="K132" s="22">
        <v>704336</v>
      </c>
      <c r="L132" s="22">
        <v>40302</v>
      </c>
      <c r="M132" s="22">
        <v>28225</v>
      </c>
      <c r="N132" s="22">
        <v>18144</v>
      </c>
      <c r="O132" s="22">
        <v>12103</v>
      </c>
      <c r="P132" s="22">
        <v>9214</v>
      </c>
      <c r="Q132" s="22">
        <v>33249</v>
      </c>
      <c r="R132" s="22">
        <v>141237</v>
      </c>
    </row>
    <row r="133" spans="1:18" x14ac:dyDescent="0.25">
      <c r="A133" s="22" t="s">
        <v>120</v>
      </c>
      <c r="B133" s="22" t="s">
        <v>292</v>
      </c>
      <c r="C133" s="22" t="s">
        <v>383</v>
      </c>
      <c r="D133" s="22" t="s">
        <v>384</v>
      </c>
      <c r="E133" s="22">
        <v>1194990</v>
      </c>
      <c r="F133" s="22">
        <v>1190907</v>
      </c>
      <c r="G133" s="22">
        <v>1023151</v>
      </c>
      <c r="H133" s="22">
        <v>568419</v>
      </c>
      <c r="I133" s="22">
        <v>599314</v>
      </c>
      <c r="J133" s="22">
        <v>2566635</v>
      </c>
      <c r="K133" s="22">
        <v>7143416</v>
      </c>
      <c r="L133" s="22">
        <v>360402</v>
      </c>
      <c r="M133" s="22">
        <v>301383</v>
      </c>
      <c r="N133" s="22">
        <v>244705</v>
      </c>
      <c r="O133" s="22">
        <v>196639</v>
      </c>
      <c r="P133" s="22">
        <v>165743</v>
      </c>
      <c r="Q133" s="22">
        <v>677504</v>
      </c>
      <c r="R133" s="22">
        <v>1946376</v>
      </c>
    </row>
    <row r="134" spans="1:18" x14ac:dyDescent="0.25">
      <c r="A134" s="22" t="s">
        <v>120</v>
      </c>
      <c r="B134" s="22" t="s">
        <v>292</v>
      </c>
      <c r="C134" s="22" t="s">
        <v>385</v>
      </c>
      <c r="D134" s="22" t="s">
        <v>386</v>
      </c>
      <c r="E134" s="22">
        <v>279388</v>
      </c>
      <c r="F134" s="22">
        <v>293852</v>
      </c>
      <c r="G134" s="22">
        <v>309074</v>
      </c>
      <c r="H134" s="22">
        <v>295768</v>
      </c>
      <c r="I134" s="22">
        <v>301401</v>
      </c>
      <c r="J134" s="22">
        <v>4318768</v>
      </c>
      <c r="K134" s="22">
        <v>5798251</v>
      </c>
      <c r="L134" s="22">
        <v>298037</v>
      </c>
      <c r="M134" s="22">
        <v>283573</v>
      </c>
      <c r="N134" s="22">
        <v>268351</v>
      </c>
      <c r="O134" s="22">
        <v>252668</v>
      </c>
      <c r="P134" s="22">
        <v>237371</v>
      </c>
      <c r="Q134" s="22">
        <v>1420056</v>
      </c>
      <c r="R134" s="22">
        <v>2760056</v>
      </c>
    </row>
    <row r="135" spans="1:18" x14ac:dyDescent="0.25">
      <c r="A135" s="22" t="s">
        <v>120</v>
      </c>
      <c r="B135" s="22" t="s">
        <v>292</v>
      </c>
      <c r="C135" s="22" t="s">
        <v>387</v>
      </c>
      <c r="D135" s="22" t="s">
        <v>388</v>
      </c>
      <c r="E135" s="22">
        <v>100693</v>
      </c>
      <c r="F135" s="22">
        <v>107112</v>
      </c>
      <c r="G135" s="22">
        <v>113941</v>
      </c>
      <c r="H135" s="22">
        <v>121204</v>
      </c>
      <c r="I135" s="22">
        <v>128931</v>
      </c>
      <c r="J135" s="22">
        <v>0</v>
      </c>
      <c r="K135" s="22">
        <v>571881</v>
      </c>
      <c r="L135" s="22">
        <v>36457</v>
      </c>
      <c r="M135" s="22">
        <v>30038</v>
      </c>
      <c r="N135" s="22">
        <v>23210</v>
      </c>
      <c r="O135" s="22">
        <v>15946</v>
      </c>
      <c r="P135" s="22">
        <v>8219</v>
      </c>
      <c r="Q135" s="22">
        <v>0</v>
      </c>
      <c r="R135" s="22">
        <v>113870</v>
      </c>
    </row>
    <row r="136" spans="1:18" x14ac:dyDescent="0.25">
      <c r="A136" s="22" t="s">
        <v>120</v>
      </c>
      <c r="B136" s="22" t="s">
        <v>292</v>
      </c>
      <c r="C136" s="22" t="s">
        <v>389</v>
      </c>
      <c r="D136" s="22" t="s">
        <v>390</v>
      </c>
      <c r="E136" s="22">
        <v>1545860</v>
      </c>
      <c r="F136" s="22">
        <v>1581776</v>
      </c>
      <c r="G136" s="22">
        <v>1601877</v>
      </c>
      <c r="H136" s="22">
        <v>1676629</v>
      </c>
      <c r="I136" s="22">
        <v>1668286</v>
      </c>
      <c r="J136" s="22">
        <v>10179668</v>
      </c>
      <c r="K136" s="22">
        <v>18254096</v>
      </c>
      <c r="L136" s="22">
        <v>844839</v>
      </c>
      <c r="M136" s="22">
        <v>773269</v>
      </c>
      <c r="N136" s="22">
        <v>697862</v>
      </c>
      <c r="O136" s="22">
        <v>622054</v>
      </c>
      <c r="P136" s="22">
        <v>542245</v>
      </c>
      <c r="Q136" s="22">
        <v>1903728</v>
      </c>
      <c r="R136" s="22">
        <v>5383997</v>
      </c>
    </row>
    <row r="137" spans="1:18" x14ac:dyDescent="0.25">
      <c r="A137" s="22" t="s">
        <v>120</v>
      </c>
      <c r="B137" s="22" t="s">
        <v>292</v>
      </c>
      <c r="C137" s="22" t="s">
        <v>391</v>
      </c>
      <c r="D137" s="22" t="s">
        <v>392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</row>
    <row r="138" spans="1:18" x14ac:dyDescent="0.25">
      <c r="A138" s="22" t="s">
        <v>120</v>
      </c>
      <c r="B138" s="22" t="s">
        <v>292</v>
      </c>
      <c r="C138" s="22" t="s">
        <v>393</v>
      </c>
      <c r="D138" s="22" t="s">
        <v>394</v>
      </c>
      <c r="E138" s="22">
        <v>39435</v>
      </c>
      <c r="F138" s="22">
        <v>42221</v>
      </c>
      <c r="G138" s="22">
        <v>45209</v>
      </c>
      <c r="H138" s="22">
        <v>33175</v>
      </c>
      <c r="I138" s="22">
        <v>15612</v>
      </c>
      <c r="J138" s="22">
        <v>344331</v>
      </c>
      <c r="K138" s="22">
        <v>519983</v>
      </c>
      <c r="L138" s="22">
        <v>32510</v>
      </c>
      <c r="M138" s="22">
        <v>29724</v>
      </c>
      <c r="N138" s="22">
        <v>26736</v>
      </c>
      <c r="O138" s="22">
        <v>23533</v>
      </c>
      <c r="P138" s="22">
        <v>21147</v>
      </c>
      <c r="Q138" s="22">
        <v>170290</v>
      </c>
      <c r="R138" s="22">
        <v>303940</v>
      </c>
    </row>
    <row r="139" spans="1:18" x14ac:dyDescent="0.25">
      <c r="A139" s="22" t="s">
        <v>120</v>
      </c>
      <c r="B139" s="22" t="s">
        <v>292</v>
      </c>
      <c r="C139" s="22" t="s">
        <v>395</v>
      </c>
      <c r="D139" s="22" t="s">
        <v>396</v>
      </c>
      <c r="E139" s="22">
        <v>67315</v>
      </c>
      <c r="F139" s="22">
        <v>37849</v>
      </c>
      <c r="G139" s="22">
        <v>37696</v>
      </c>
      <c r="H139" s="22">
        <v>38553</v>
      </c>
      <c r="I139" s="22">
        <v>39429</v>
      </c>
      <c r="J139" s="22">
        <v>156813</v>
      </c>
      <c r="K139" s="22">
        <v>377655</v>
      </c>
      <c r="L139" s="22">
        <v>9302</v>
      </c>
      <c r="M139" s="22">
        <v>6582</v>
      </c>
      <c r="N139" s="22">
        <v>5744</v>
      </c>
      <c r="O139" s="22">
        <v>4887</v>
      </c>
      <c r="P139" s="22">
        <v>4010</v>
      </c>
      <c r="Q139" s="22">
        <v>6888</v>
      </c>
      <c r="R139" s="22">
        <v>37413</v>
      </c>
    </row>
    <row r="140" spans="1:18" x14ac:dyDescent="0.25">
      <c r="A140" s="22" t="s">
        <v>120</v>
      </c>
      <c r="B140" s="22" t="s">
        <v>292</v>
      </c>
      <c r="C140" s="22" t="s">
        <v>397</v>
      </c>
      <c r="D140" s="22" t="s">
        <v>398</v>
      </c>
      <c r="E140" s="22">
        <v>1166389</v>
      </c>
      <c r="F140" s="22">
        <v>1159536</v>
      </c>
      <c r="G140" s="22">
        <v>1168701</v>
      </c>
      <c r="H140" s="22">
        <v>1224242</v>
      </c>
      <c r="I140" s="22">
        <v>1166901</v>
      </c>
      <c r="J140" s="22">
        <v>6524294</v>
      </c>
      <c r="K140" s="22">
        <v>12410063</v>
      </c>
      <c r="L140" s="22">
        <v>604325</v>
      </c>
      <c r="M140" s="22">
        <v>543190</v>
      </c>
      <c r="N140" s="22">
        <v>484974</v>
      </c>
      <c r="O140" s="22">
        <v>427470</v>
      </c>
      <c r="P140" s="22">
        <v>366997</v>
      </c>
      <c r="Q140" s="22">
        <v>1810985</v>
      </c>
      <c r="R140" s="22">
        <v>4237941</v>
      </c>
    </row>
    <row r="141" spans="1:18" x14ac:dyDescent="0.25">
      <c r="A141" s="22" t="s">
        <v>120</v>
      </c>
      <c r="B141" s="22" t="s">
        <v>292</v>
      </c>
      <c r="C141" s="22" t="s">
        <v>399</v>
      </c>
      <c r="D141" s="22" t="s">
        <v>400</v>
      </c>
      <c r="E141" s="22">
        <v>67279</v>
      </c>
      <c r="F141" s="22">
        <v>70613</v>
      </c>
      <c r="G141" s="22">
        <v>74113</v>
      </c>
      <c r="H141" s="22">
        <v>77787</v>
      </c>
      <c r="I141" s="22">
        <v>81642</v>
      </c>
      <c r="J141" s="22">
        <v>2796707</v>
      </c>
      <c r="K141" s="22">
        <v>3168141</v>
      </c>
      <c r="L141" s="22">
        <v>154309</v>
      </c>
      <c r="M141" s="22">
        <v>150975</v>
      </c>
      <c r="N141" s="22">
        <v>147475</v>
      </c>
      <c r="O141" s="22">
        <v>143801</v>
      </c>
      <c r="P141" s="22">
        <v>139946</v>
      </c>
      <c r="Q141" s="22">
        <v>1628195</v>
      </c>
      <c r="R141" s="22">
        <v>2364701</v>
      </c>
    </row>
    <row r="142" spans="1:18" x14ac:dyDescent="0.25">
      <c r="A142" s="22" t="s">
        <v>120</v>
      </c>
      <c r="B142" s="22" t="s">
        <v>292</v>
      </c>
      <c r="C142" s="22" t="s">
        <v>401</v>
      </c>
      <c r="D142" s="22" t="s">
        <v>402</v>
      </c>
      <c r="E142" s="22">
        <v>47743</v>
      </c>
      <c r="F142" s="22">
        <v>35690</v>
      </c>
      <c r="G142" s="22">
        <v>22900</v>
      </c>
      <c r="H142" s="22">
        <v>25448</v>
      </c>
      <c r="I142" s="22">
        <v>0</v>
      </c>
      <c r="J142" s="22">
        <v>0</v>
      </c>
      <c r="K142" s="22">
        <v>131781</v>
      </c>
      <c r="L142" s="22">
        <v>9734</v>
      </c>
      <c r="M142" s="22">
        <v>7671</v>
      </c>
      <c r="N142" s="22">
        <v>5378</v>
      </c>
      <c r="O142" s="22">
        <v>2831</v>
      </c>
      <c r="P142" s="22">
        <v>0</v>
      </c>
      <c r="Q142" s="22">
        <v>0</v>
      </c>
      <c r="R142" s="22">
        <v>25614</v>
      </c>
    </row>
    <row r="143" spans="1:18" x14ac:dyDescent="0.25">
      <c r="A143" s="22" t="s">
        <v>120</v>
      </c>
      <c r="B143" s="22" t="s">
        <v>292</v>
      </c>
      <c r="C143" s="22" t="s">
        <v>403</v>
      </c>
      <c r="D143" s="22" t="s">
        <v>404</v>
      </c>
      <c r="E143" s="22">
        <v>207152</v>
      </c>
      <c r="F143" s="22">
        <v>166246</v>
      </c>
      <c r="G143" s="22">
        <v>153176</v>
      </c>
      <c r="H143" s="22">
        <v>90304</v>
      </c>
      <c r="I143" s="22">
        <v>96098</v>
      </c>
      <c r="J143" s="22">
        <v>1132478</v>
      </c>
      <c r="K143" s="22">
        <v>1845454</v>
      </c>
      <c r="L143" s="22">
        <v>105571</v>
      </c>
      <c r="M143" s="22">
        <v>94247</v>
      </c>
      <c r="N143" s="22">
        <v>83165</v>
      </c>
      <c r="O143" s="22">
        <v>74604</v>
      </c>
      <c r="P143" s="22">
        <v>68810</v>
      </c>
      <c r="Q143" s="22">
        <v>360102</v>
      </c>
      <c r="R143" s="22">
        <v>786499</v>
      </c>
    </row>
    <row r="144" spans="1:18" x14ac:dyDescent="0.25">
      <c r="A144" s="22" t="s">
        <v>120</v>
      </c>
      <c r="B144" s="22" t="s">
        <v>292</v>
      </c>
      <c r="C144" s="22" t="s">
        <v>405</v>
      </c>
      <c r="D144" s="22" t="s">
        <v>406</v>
      </c>
      <c r="E144" s="22">
        <v>157773</v>
      </c>
      <c r="F144" s="22">
        <v>170340</v>
      </c>
      <c r="G144" s="22">
        <v>62494</v>
      </c>
      <c r="H144" s="22">
        <v>65568</v>
      </c>
      <c r="I144" s="22">
        <v>68795</v>
      </c>
      <c r="J144" s="22">
        <v>1802170</v>
      </c>
      <c r="K144" s="22">
        <v>2327140</v>
      </c>
      <c r="L144" s="22">
        <v>119509</v>
      </c>
      <c r="M144" s="22">
        <v>107833</v>
      </c>
      <c r="N144" s="22">
        <v>95043</v>
      </c>
      <c r="O144" s="22">
        <v>91968</v>
      </c>
      <c r="P144" s="22">
        <v>88742</v>
      </c>
      <c r="Q144" s="22">
        <v>887910</v>
      </c>
      <c r="R144" s="22">
        <v>1391005</v>
      </c>
    </row>
    <row r="145" spans="1:18" x14ac:dyDescent="0.25">
      <c r="A145" s="22" t="s">
        <v>120</v>
      </c>
      <c r="B145" s="22" t="s">
        <v>292</v>
      </c>
      <c r="C145" s="22" t="s">
        <v>407</v>
      </c>
      <c r="D145" s="22" t="s">
        <v>408</v>
      </c>
      <c r="E145" s="22">
        <v>121888</v>
      </c>
      <c r="F145" s="22">
        <v>127590</v>
      </c>
      <c r="G145" s="22">
        <v>126514</v>
      </c>
      <c r="H145" s="22">
        <v>112950</v>
      </c>
      <c r="I145" s="22">
        <v>118541</v>
      </c>
      <c r="J145" s="22">
        <v>896240</v>
      </c>
      <c r="K145" s="22">
        <v>1503723</v>
      </c>
      <c r="L145" s="22">
        <v>71931</v>
      </c>
      <c r="M145" s="22">
        <v>66229</v>
      </c>
      <c r="N145" s="22">
        <v>60240</v>
      </c>
      <c r="O145" s="22">
        <v>53949</v>
      </c>
      <c r="P145" s="22">
        <v>48358</v>
      </c>
      <c r="Q145" s="22">
        <v>361499</v>
      </c>
      <c r="R145" s="22">
        <v>662206</v>
      </c>
    </row>
    <row r="146" spans="1:18" x14ac:dyDescent="0.25">
      <c r="A146" s="22" t="s">
        <v>120</v>
      </c>
      <c r="B146" s="22" t="s">
        <v>292</v>
      </c>
      <c r="C146" s="22" t="s">
        <v>409</v>
      </c>
      <c r="D146" s="22" t="s">
        <v>410</v>
      </c>
      <c r="E146" s="22">
        <v>91988</v>
      </c>
      <c r="F146" s="22">
        <v>86521</v>
      </c>
      <c r="G146" s="22">
        <v>74056</v>
      </c>
      <c r="H146" s="22">
        <v>32424</v>
      </c>
      <c r="I146" s="22">
        <v>34299</v>
      </c>
      <c r="J146" s="22">
        <v>403346</v>
      </c>
      <c r="K146" s="22">
        <v>722634</v>
      </c>
      <c r="L146" s="22">
        <v>38357</v>
      </c>
      <c r="M146" s="22">
        <v>33325</v>
      </c>
      <c r="N146" s="22">
        <v>28320</v>
      </c>
      <c r="O146" s="22">
        <v>24924</v>
      </c>
      <c r="P146" s="22">
        <v>23049</v>
      </c>
      <c r="Q146" s="22">
        <v>131031</v>
      </c>
      <c r="R146" s="22">
        <v>279006</v>
      </c>
    </row>
    <row r="147" spans="1:18" x14ac:dyDescent="0.25">
      <c r="A147" s="22" t="s">
        <v>120</v>
      </c>
      <c r="B147" s="22" t="s">
        <v>292</v>
      </c>
      <c r="C147" s="22" t="s">
        <v>411</v>
      </c>
      <c r="D147" s="22" t="s">
        <v>412</v>
      </c>
      <c r="E147" s="22">
        <v>94761</v>
      </c>
      <c r="F147" s="22">
        <v>47500</v>
      </c>
      <c r="G147" s="22">
        <v>47500</v>
      </c>
      <c r="H147" s="22">
        <v>47500</v>
      </c>
      <c r="I147" s="22">
        <v>47500</v>
      </c>
      <c r="J147" s="22">
        <v>95000</v>
      </c>
      <c r="K147" s="22">
        <v>379761</v>
      </c>
      <c r="L147" s="22">
        <v>12619</v>
      </c>
      <c r="M147" s="22">
        <v>5938</v>
      </c>
      <c r="N147" s="22">
        <v>4750</v>
      </c>
      <c r="O147" s="22">
        <v>3563</v>
      </c>
      <c r="P147" s="22">
        <v>2375</v>
      </c>
      <c r="Q147" s="22">
        <v>1188</v>
      </c>
      <c r="R147" s="22">
        <v>30433</v>
      </c>
    </row>
    <row r="148" spans="1:18" x14ac:dyDescent="0.25">
      <c r="A148" s="22" t="s">
        <v>120</v>
      </c>
      <c r="B148" s="22" t="s">
        <v>292</v>
      </c>
      <c r="C148" s="22" t="s">
        <v>413</v>
      </c>
      <c r="D148" s="22" t="s">
        <v>414</v>
      </c>
      <c r="E148" s="22">
        <v>23106</v>
      </c>
      <c r="F148" s="22">
        <v>24446</v>
      </c>
      <c r="G148" s="22">
        <v>25868</v>
      </c>
      <c r="H148" s="22">
        <v>27368</v>
      </c>
      <c r="I148" s="22">
        <v>28959</v>
      </c>
      <c r="J148" s="22">
        <v>310253</v>
      </c>
      <c r="K148" s="22">
        <v>440000</v>
      </c>
      <c r="L148" s="22">
        <v>24246</v>
      </c>
      <c r="M148" s="22">
        <v>22906</v>
      </c>
      <c r="N148" s="22">
        <v>21486</v>
      </c>
      <c r="O148" s="22">
        <v>19984</v>
      </c>
      <c r="P148" s="22">
        <v>18393</v>
      </c>
      <c r="Q148" s="22">
        <v>94224</v>
      </c>
      <c r="R148" s="22">
        <v>201239</v>
      </c>
    </row>
    <row r="149" spans="1:18" x14ac:dyDescent="0.25">
      <c r="A149" s="22" t="s">
        <v>120</v>
      </c>
      <c r="B149" s="22" t="s">
        <v>292</v>
      </c>
      <c r="C149" s="22" t="s">
        <v>415</v>
      </c>
      <c r="D149" s="22" t="s">
        <v>416</v>
      </c>
      <c r="E149" s="22">
        <v>61595</v>
      </c>
      <c r="F149" s="22">
        <v>65290</v>
      </c>
      <c r="G149" s="22">
        <v>69208</v>
      </c>
      <c r="H149" s="22">
        <v>73360</v>
      </c>
      <c r="I149" s="22">
        <v>77762</v>
      </c>
      <c r="J149" s="22">
        <v>649456</v>
      </c>
      <c r="K149" s="22">
        <v>996671</v>
      </c>
      <c r="L149" s="22">
        <v>59800</v>
      </c>
      <c r="M149" s="22">
        <v>56105</v>
      </c>
      <c r="N149" s="22">
        <v>52187</v>
      </c>
      <c r="O149" s="22">
        <v>48035</v>
      </c>
      <c r="P149" s="22">
        <v>43633</v>
      </c>
      <c r="Q149" s="22">
        <v>164930</v>
      </c>
      <c r="R149" s="22">
        <v>424690</v>
      </c>
    </row>
    <row r="150" spans="1:18" x14ac:dyDescent="0.25">
      <c r="A150" s="22" t="s">
        <v>120</v>
      </c>
      <c r="B150" s="22" t="s">
        <v>292</v>
      </c>
      <c r="C150" s="22" t="s">
        <v>417</v>
      </c>
      <c r="D150" s="22" t="s">
        <v>418</v>
      </c>
      <c r="E150" s="22">
        <v>42746</v>
      </c>
      <c r="F150" s="22">
        <v>44832</v>
      </c>
      <c r="G150" s="22">
        <v>47021</v>
      </c>
      <c r="H150" s="22">
        <v>49318</v>
      </c>
      <c r="I150" s="22">
        <v>51727</v>
      </c>
      <c r="J150" s="22">
        <v>1390711</v>
      </c>
      <c r="K150" s="22">
        <v>1626355</v>
      </c>
      <c r="L150" s="22">
        <v>77824</v>
      </c>
      <c r="M150" s="22">
        <v>75738</v>
      </c>
      <c r="N150" s="22">
        <v>73549</v>
      </c>
      <c r="O150" s="22">
        <v>71252</v>
      </c>
      <c r="P150" s="22">
        <v>68843</v>
      </c>
      <c r="Q150" s="22">
        <v>761163</v>
      </c>
      <c r="R150" s="22">
        <v>1128369</v>
      </c>
    </row>
    <row r="151" spans="1:18" x14ac:dyDescent="0.25">
      <c r="A151" s="22" t="s">
        <v>120</v>
      </c>
      <c r="B151" s="22" t="s">
        <v>292</v>
      </c>
      <c r="C151" s="22" t="s">
        <v>419</v>
      </c>
      <c r="D151" s="22" t="s">
        <v>420</v>
      </c>
      <c r="E151" s="22">
        <v>256875</v>
      </c>
      <c r="F151" s="22">
        <v>267857</v>
      </c>
      <c r="G151" s="22">
        <v>249619</v>
      </c>
      <c r="H151" s="22">
        <v>261643</v>
      </c>
      <c r="I151" s="22">
        <v>274249</v>
      </c>
      <c r="J151" s="22">
        <v>1942611</v>
      </c>
      <c r="K151" s="22">
        <v>3252854</v>
      </c>
      <c r="L151" s="22">
        <v>151366</v>
      </c>
      <c r="M151" s="22">
        <v>138726</v>
      </c>
      <c r="N151" s="22">
        <v>125532</v>
      </c>
      <c r="O151" s="22">
        <v>113507</v>
      </c>
      <c r="P151" s="22">
        <v>100902</v>
      </c>
      <c r="Q151" s="22">
        <v>352013</v>
      </c>
      <c r="R151" s="22">
        <v>982046</v>
      </c>
    </row>
    <row r="152" spans="1:18" x14ac:dyDescent="0.25">
      <c r="A152" s="22" t="s">
        <v>120</v>
      </c>
      <c r="B152" s="22" t="s">
        <v>292</v>
      </c>
      <c r="C152" s="22" t="s">
        <v>421</v>
      </c>
      <c r="D152" s="22" t="s">
        <v>422</v>
      </c>
      <c r="E152" s="22">
        <v>2097075</v>
      </c>
      <c r="F152" s="22">
        <v>2205826</v>
      </c>
      <c r="G152" s="22">
        <v>2194613</v>
      </c>
      <c r="H152" s="22">
        <v>2244654</v>
      </c>
      <c r="I152" s="22">
        <v>2293016</v>
      </c>
      <c r="J152" s="22">
        <v>16681669</v>
      </c>
      <c r="K152" s="22">
        <v>27716853</v>
      </c>
      <c r="L152" s="22">
        <v>1340862</v>
      </c>
      <c r="M152" s="22">
        <v>1231931</v>
      </c>
      <c r="N152" s="22">
        <v>1115938</v>
      </c>
      <c r="O152" s="22">
        <v>1004550</v>
      </c>
      <c r="P152" s="22">
        <v>893688</v>
      </c>
      <c r="Q152" s="22">
        <v>2975718</v>
      </c>
      <c r="R152" s="22">
        <v>8562687</v>
      </c>
    </row>
    <row r="153" spans="1:18" x14ac:dyDescent="0.25">
      <c r="A153" s="22" t="s">
        <v>120</v>
      </c>
      <c r="B153" s="22" t="s">
        <v>292</v>
      </c>
      <c r="C153" s="22" t="s">
        <v>423</v>
      </c>
      <c r="D153" s="22" t="s">
        <v>424</v>
      </c>
      <c r="E153" s="22">
        <v>422912</v>
      </c>
      <c r="F153" s="22">
        <v>417647</v>
      </c>
      <c r="G153" s="22">
        <v>424145</v>
      </c>
      <c r="H153" s="22">
        <v>259150</v>
      </c>
      <c r="I153" s="22">
        <v>274421</v>
      </c>
      <c r="J153" s="22">
        <v>3442400</v>
      </c>
      <c r="K153" s="22">
        <v>5240675</v>
      </c>
      <c r="L153" s="22">
        <v>296989</v>
      </c>
      <c r="M153" s="22">
        <v>275547</v>
      </c>
      <c r="N153" s="22">
        <v>254600</v>
      </c>
      <c r="O153" s="22">
        <v>234468</v>
      </c>
      <c r="P153" s="22">
        <v>219198</v>
      </c>
      <c r="Q153" s="22">
        <v>1161970</v>
      </c>
      <c r="R153" s="22">
        <v>2442772</v>
      </c>
    </row>
    <row r="154" spans="1:18" x14ac:dyDescent="0.25">
      <c r="A154" s="22" t="s">
        <v>120</v>
      </c>
      <c r="B154" s="22" t="s">
        <v>292</v>
      </c>
      <c r="C154" s="22" t="s">
        <v>425</v>
      </c>
      <c r="D154" s="22" t="s">
        <v>426</v>
      </c>
      <c r="E154" s="22">
        <v>57068</v>
      </c>
      <c r="F154" s="22">
        <v>53659</v>
      </c>
      <c r="G154" s="22">
        <v>56197</v>
      </c>
      <c r="H154" s="22">
        <v>58856</v>
      </c>
      <c r="I154" s="22">
        <v>61640</v>
      </c>
      <c r="J154" s="22">
        <v>1919492</v>
      </c>
      <c r="K154" s="22">
        <v>2206912</v>
      </c>
      <c r="L154" s="22">
        <v>102490</v>
      </c>
      <c r="M154" s="22">
        <v>99905</v>
      </c>
      <c r="N154" s="22">
        <v>97370</v>
      </c>
      <c r="O154" s="22">
        <v>94710</v>
      </c>
      <c r="P154" s="22">
        <v>91925</v>
      </c>
      <c r="Q154" s="22">
        <v>998259</v>
      </c>
      <c r="R154" s="22">
        <v>1484659</v>
      </c>
    </row>
    <row r="155" spans="1:18" x14ac:dyDescent="0.25">
      <c r="A155" s="22" t="s">
        <v>120</v>
      </c>
      <c r="B155" s="22" t="s">
        <v>292</v>
      </c>
      <c r="C155" s="22" t="s">
        <v>427</v>
      </c>
      <c r="D155" s="22" t="s">
        <v>428</v>
      </c>
      <c r="E155" s="22">
        <v>62895</v>
      </c>
      <c r="F155" s="22">
        <v>68213</v>
      </c>
      <c r="G155" s="22">
        <v>74048</v>
      </c>
      <c r="H155" s="22">
        <v>78565</v>
      </c>
      <c r="I155" s="22">
        <v>83712</v>
      </c>
      <c r="J155" s="22">
        <v>50738</v>
      </c>
      <c r="K155" s="22">
        <v>418171</v>
      </c>
      <c r="L155" s="22">
        <v>33908</v>
      </c>
      <c r="M155" s="22">
        <v>28590</v>
      </c>
      <c r="N155" s="22">
        <v>22754</v>
      </c>
      <c r="O155" s="22">
        <v>16349</v>
      </c>
      <c r="P155" s="22">
        <v>11294</v>
      </c>
      <c r="Q155" s="22">
        <v>5990</v>
      </c>
      <c r="R155" s="22">
        <v>118885</v>
      </c>
    </row>
    <row r="156" spans="1:18" x14ac:dyDescent="0.25">
      <c r="A156" s="22" t="s">
        <v>120</v>
      </c>
      <c r="B156" s="22" t="s">
        <v>292</v>
      </c>
      <c r="C156" s="22" t="s">
        <v>429</v>
      </c>
      <c r="D156" s="22" t="s">
        <v>430</v>
      </c>
      <c r="E156" s="22">
        <v>340998</v>
      </c>
      <c r="F156" s="22">
        <v>297666</v>
      </c>
      <c r="G156" s="22">
        <v>319217</v>
      </c>
      <c r="H156" s="22">
        <v>317770</v>
      </c>
      <c r="I156" s="22">
        <v>241763</v>
      </c>
      <c r="J156" s="22">
        <v>1036605</v>
      </c>
      <c r="K156" s="22">
        <v>2554019</v>
      </c>
      <c r="L156" s="22">
        <v>200348</v>
      </c>
      <c r="M156" s="22">
        <v>171019</v>
      </c>
      <c r="N156" s="22">
        <v>147221</v>
      </c>
      <c r="O156" s="22">
        <v>121464</v>
      </c>
      <c r="P156" s="22">
        <v>95980</v>
      </c>
      <c r="Q156" s="22">
        <v>273721</v>
      </c>
      <c r="R156" s="22">
        <v>1009753</v>
      </c>
    </row>
    <row r="157" spans="1:18" x14ac:dyDescent="0.25">
      <c r="A157" s="22" t="s">
        <v>120</v>
      </c>
      <c r="B157" s="22" t="s">
        <v>292</v>
      </c>
      <c r="C157" s="22" t="s">
        <v>431</v>
      </c>
      <c r="D157" s="22" t="s">
        <v>432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</row>
    <row r="158" spans="1:18" x14ac:dyDescent="0.25">
      <c r="A158" s="22" t="s">
        <v>120</v>
      </c>
      <c r="B158" s="22" t="s">
        <v>292</v>
      </c>
      <c r="C158" s="22" t="s">
        <v>433</v>
      </c>
      <c r="D158" s="22" t="s">
        <v>434</v>
      </c>
      <c r="E158" s="22">
        <v>154217</v>
      </c>
      <c r="F158" s="22">
        <v>162646</v>
      </c>
      <c r="G158" s="22">
        <v>153168</v>
      </c>
      <c r="H158" s="22">
        <v>152269</v>
      </c>
      <c r="I158" s="22">
        <v>158017</v>
      </c>
      <c r="J158" s="22">
        <v>1187621</v>
      </c>
      <c r="K158" s="22">
        <v>1967938</v>
      </c>
      <c r="L158" s="22">
        <v>89558</v>
      </c>
      <c r="M158" s="22">
        <v>81747</v>
      </c>
      <c r="N158" s="22">
        <v>74207</v>
      </c>
      <c r="O158" s="22">
        <v>67197</v>
      </c>
      <c r="P158" s="22">
        <v>59979</v>
      </c>
      <c r="Q158" s="22">
        <v>327757</v>
      </c>
      <c r="R158" s="22">
        <v>700445</v>
      </c>
    </row>
    <row r="159" spans="1:18" x14ac:dyDescent="0.25">
      <c r="A159" s="22" t="s">
        <v>120</v>
      </c>
      <c r="B159" s="22" t="s">
        <v>292</v>
      </c>
      <c r="C159" s="22" t="s">
        <v>435</v>
      </c>
      <c r="D159" s="22" t="s">
        <v>436</v>
      </c>
      <c r="E159" s="22">
        <v>396812</v>
      </c>
      <c r="F159" s="22">
        <v>429473</v>
      </c>
      <c r="G159" s="22">
        <v>179921</v>
      </c>
      <c r="H159" s="22">
        <v>188663</v>
      </c>
      <c r="I159" s="22">
        <v>197829</v>
      </c>
      <c r="J159" s="22">
        <v>2710362</v>
      </c>
      <c r="K159" s="22">
        <v>4103060</v>
      </c>
      <c r="L159" s="22">
        <v>224891</v>
      </c>
      <c r="M159" s="22">
        <v>192210</v>
      </c>
      <c r="N159" s="22">
        <v>156565</v>
      </c>
      <c r="O159" s="22">
        <v>147823</v>
      </c>
      <c r="P159" s="22">
        <v>138657</v>
      </c>
      <c r="Q159" s="22">
        <v>1511929</v>
      </c>
      <c r="R159" s="22">
        <v>2372075</v>
      </c>
    </row>
    <row r="160" spans="1:18" x14ac:dyDescent="0.25">
      <c r="A160" s="22" t="s">
        <v>120</v>
      </c>
      <c r="B160" s="22" t="s">
        <v>292</v>
      </c>
      <c r="C160" s="22" t="s">
        <v>437</v>
      </c>
      <c r="D160" s="22" t="s">
        <v>438</v>
      </c>
      <c r="E160" s="22">
        <v>402797</v>
      </c>
      <c r="F160" s="22">
        <v>405829</v>
      </c>
      <c r="G160" s="22">
        <v>417703</v>
      </c>
      <c r="H160" s="22">
        <v>404889</v>
      </c>
      <c r="I160" s="22">
        <v>424648</v>
      </c>
      <c r="J160" s="22">
        <v>2803086</v>
      </c>
      <c r="K160" s="22">
        <v>4858952</v>
      </c>
      <c r="L160" s="22">
        <v>232699</v>
      </c>
      <c r="M160" s="22">
        <v>214249</v>
      </c>
      <c r="N160" s="22">
        <v>194863</v>
      </c>
      <c r="O160" s="22">
        <v>174492</v>
      </c>
      <c r="P160" s="22">
        <v>154734</v>
      </c>
      <c r="Q160" s="22">
        <v>563873</v>
      </c>
      <c r="R160" s="22">
        <v>1534910</v>
      </c>
    </row>
    <row r="161" spans="1:18" x14ac:dyDescent="0.25">
      <c r="A161" s="22" t="s">
        <v>120</v>
      </c>
      <c r="B161" s="22" t="s">
        <v>292</v>
      </c>
      <c r="C161" s="22" t="s">
        <v>439</v>
      </c>
      <c r="D161" s="22" t="s">
        <v>440</v>
      </c>
      <c r="E161" s="22">
        <v>129493</v>
      </c>
      <c r="F161" s="22">
        <v>126338</v>
      </c>
      <c r="G161" s="22">
        <v>130678</v>
      </c>
      <c r="H161" s="22">
        <v>135201</v>
      </c>
      <c r="I161" s="22">
        <v>139917</v>
      </c>
      <c r="J161" s="22">
        <v>1315414</v>
      </c>
      <c r="K161" s="22">
        <v>1977041</v>
      </c>
      <c r="L161" s="22">
        <v>61964</v>
      </c>
      <c r="M161" s="22">
        <v>56948</v>
      </c>
      <c r="N161" s="22">
        <v>52608</v>
      </c>
      <c r="O161" s="22">
        <v>48085</v>
      </c>
      <c r="P161" s="22">
        <v>43370</v>
      </c>
      <c r="Q161" s="22">
        <v>182224</v>
      </c>
      <c r="R161" s="22">
        <v>445199</v>
      </c>
    </row>
    <row r="162" spans="1:18" x14ac:dyDescent="0.25">
      <c r="A162" s="22" t="s">
        <v>120</v>
      </c>
      <c r="B162" s="22" t="s">
        <v>292</v>
      </c>
      <c r="C162" s="22" t="s">
        <v>441</v>
      </c>
      <c r="D162" s="22" t="s">
        <v>442</v>
      </c>
      <c r="E162" s="22">
        <v>267098</v>
      </c>
      <c r="F162" s="22">
        <v>216755</v>
      </c>
      <c r="G162" s="22">
        <v>230625</v>
      </c>
      <c r="H162" s="22">
        <v>177243</v>
      </c>
      <c r="I162" s="22">
        <v>185581</v>
      </c>
      <c r="J162" s="22">
        <v>2200518</v>
      </c>
      <c r="K162" s="22">
        <v>3277820</v>
      </c>
      <c r="L162" s="22">
        <v>164970</v>
      </c>
      <c r="M162" s="22">
        <v>146007</v>
      </c>
      <c r="N162" s="22">
        <v>132137</v>
      </c>
      <c r="O162" s="22">
        <v>117196</v>
      </c>
      <c r="P162" s="22">
        <v>108858</v>
      </c>
      <c r="Q162" s="22">
        <v>602391</v>
      </c>
      <c r="R162" s="22">
        <v>1271559</v>
      </c>
    </row>
    <row r="163" spans="1:18" x14ac:dyDescent="0.25">
      <c r="A163" s="22" t="s">
        <v>120</v>
      </c>
      <c r="B163" s="22" t="s">
        <v>292</v>
      </c>
      <c r="C163" s="22" t="s">
        <v>443</v>
      </c>
      <c r="D163" s="22" t="s">
        <v>444</v>
      </c>
      <c r="E163" s="22">
        <v>311176</v>
      </c>
      <c r="F163" s="22">
        <v>207167</v>
      </c>
      <c r="G163" s="22">
        <v>72098</v>
      </c>
      <c r="H163" s="22">
        <v>55074</v>
      </c>
      <c r="I163" s="22">
        <v>57588</v>
      </c>
      <c r="J163" s="22">
        <v>1314736</v>
      </c>
      <c r="K163" s="22">
        <v>2017839</v>
      </c>
      <c r="L163" s="22">
        <v>99174</v>
      </c>
      <c r="M163" s="22">
        <v>81316</v>
      </c>
      <c r="N163" s="22">
        <v>68919</v>
      </c>
      <c r="O163" s="22">
        <v>65752</v>
      </c>
      <c r="P163" s="22">
        <v>63238</v>
      </c>
      <c r="Q163" s="22">
        <v>667328</v>
      </c>
      <c r="R163" s="22">
        <v>1045727</v>
      </c>
    </row>
    <row r="164" spans="1:18" x14ac:dyDescent="0.25">
      <c r="A164" s="22" t="s">
        <v>120</v>
      </c>
      <c r="B164" s="22" t="s">
        <v>292</v>
      </c>
      <c r="C164" s="22" t="s">
        <v>445</v>
      </c>
      <c r="D164" s="22" t="s">
        <v>446</v>
      </c>
      <c r="E164" s="22">
        <v>834788</v>
      </c>
      <c r="F164" s="22">
        <v>790643</v>
      </c>
      <c r="G164" s="22">
        <v>823693</v>
      </c>
      <c r="H164" s="22">
        <v>858256</v>
      </c>
      <c r="I164" s="22">
        <v>277897</v>
      </c>
      <c r="J164" s="22">
        <v>2315101</v>
      </c>
      <c r="K164" s="22">
        <v>5900378</v>
      </c>
      <c r="L164" s="22">
        <v>275543</v>
      </c>
      <c r="M164" s="22">
        <v>235597</v>
      </c>
      <c r="N164" s="22">
        <v>202548</v>
      </c>
      <c r="O164" s="22">
        <v>167985</v>
      </c>
      <c r="P164" s="22">
        <v>135469</v>
      </c>
      <c r="Q164" s="22">
        <v>650802</v>
      </c>
      <c r="R164" s="22">
        <v>1667944</v>
      </c>
    </row>
    <row r="165" spans="1:18" x14ac:dyDescent="0.25">
      <c r="A165" s="22" t="s">
        <v>120</v>
      </c>
      <c r="B165" s="22" t="s">
        <v>292</v>
      </c>
      <c r="C165" s="22" t="s">
        <v>447</v>
      </c>
      <c r="D165" s="22" t="s">
        <v>448</v>
      </c>
      <c r="E165" s="22">
        <v>236479</v>
      </c>
      <c r="F165" s="22">
        <v>240055</v>
      </c>
      <c r="G165" s="22">
        <v>233633</v>
      </c>
      <c r="H165" s="22">
        <v>243265</v>
      </c>
      <c r="I165" s="22">
        <v>256458</v>
      </c>
      <c r="J165" s="22">
        <v>3099851</v>
      </c>
      <c r="K165" s="22">
        <v>4309741</v>
      </c>
      <c r="L165" s="22">
        <v>200369</v>
      </c>
      <c r="M165" s="22">
        <v>189303</v>
      </c>
      <c r="N165" s="22">
        <v>177571</v>
      </c>
      <c r="O165" s="22">
        <v>165132</v>
      </c>
      <c r="P165" s="22">
        <v>151938</v>
      </c>
      <c r="Q165" s="22">
        <v>917382</v>
      </c>
      <c r="R165" s="22">
        <v>1801695</v>
      </c>
    </row>
    <row r="166" spans="1:18" x14ac:dyDescent="0.25">
      <c r="A166" s="22" t="s">
        <v>120</v>
      </c>
      <c r="B166" s="22" t="s">
        <v>292</v>
      </c>
      <c r="C166" s="22" t="s">
        <v>449</v>
      </c>
      <c r="D166" s="22" t="s">
        <v>450</v>
      </c>
      <c r="E166" s="22">
        <v>307194</v>
      </c>
      <c r="F166" s="22">
        <v>287184</v>
      </c>
      <c r="G166" s="22">
        <v>233767</v>
      </c>
      <c r="H166" s="22">
        <v>232580</v>
      </c>
      <c r="I166" s="22">
        <v>169942</v>
      </c>
      <c r="J166" s="22">
        <v>1396700</v>
      </c>
      <c r="K166" s="22">
        <v>2627367</v>
      </c>
      <c r="L166" s="22">
        <v>115506</v>
      </c>
      <c r="M166" s="22">
        <v>101749</v>
      </c>
      <c r="N166" s="22">
        <v>88408</v>
      </c>
      <c r="O166" s="22">
        <v>77377</v>
      </c>
      <c r="P166" s="22">
        <v>68161</v>
      </c>
      <c r="Q166" s="22">
        <v>274042</v>
      </c>
      <c r="R166" s="22">
        <v>725243</v>
      </c>
    </row>
    <row r="167" spans="1:18" x14ac:dyDescent="0.25">
      <c r="A167" s="22" t="s">
        <v>120</v>
      </c>
      <c r="B167" s="22" t="s">
        <v>292</v>
      </c>
      <c r="C167" s="22" t="s">
        <v>451</v>
      </c>
      <c r="D167" s="22" t="s">
        <v>452</v>
      </c>
      <c r="E167" s="22">
        <v>580960</v>
      </c>
      <c r="F167" s="22">
        <v>563066</v>
      </c>
      <c r="G167" s="22">
        <v>548055</v>
      </c>
      <c r="H167" s="22">
        <v>469702</v>
      </c>
      <c r="I167" s="22">
        <v>443875</v>
      </c>
      <c r="J167" s="22">
        <v>3831307</v>
      </c>
      <c r="K167" s="22">
        <v>6436965</v>
      </c>
      <c r="L167" s="22">
        <v>323029</v>
      </c>
      <c r="M167" s="22">
        <v>291306</v>
      </c>
      <c r="N167" s="22">
        <v>263894</v>
      </c>
      <c r="O167" s="22">
        <v>236436</v>
      </c>
      <c r="P167" s="22">
        <v>211451</v>
      </c>
      <c r="Q167" s="22">
        <v>1127659</v>
      </c>
      <c r="R167" s="22">
        <v>2453775</v>
      </c>
    </row>
    <row r="168" spans="1:18" x14ac:dyDescent="0.25">
      <c r="A168" s="22" t="s">
        <v>120</v>
      </c>
      <c r="B168" s="22" t="s">
        <v>292</v>
      </c>
      <c r="C168" s="22" t="s">
        <v>453</v>
      </c>
      <c r="D168" s="22" t="s">
        <v>454</v>
      </c>
      <c r="E168" s="22">
        <v>90334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90334</v>
      </c>
      <c r="L168" s="22">
        <v>2313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2313</v>
      </c>
    </row>
    <row r="169" spans="1:18" x14ac:dyDescent="0.25">
      <c r="A169" s="22" t="s">
        <v>120</v>
      </c>
      <c r="B169" s="22" t="s">
        <v>292</v>
      </c>
      <c r="C169" s="22" t="s">
        <v>455</v>
      </c>
      <c r="D169" s="22" t="s">
        <v>456</v>
      </c>
      <c r="E169" s="22">
        <v>106992</v>
      </c>
      <c r="F169" s="22">
        <v>107728</v>
      </c>
      <c r="G169" s="22">
        <v>113084</v>
      </c>
      <c r="H169" s="22">
        <v>118711</v>
      </c>
      <c r="I169" s="22">
        <v>124624</v>
      </c>
      <c r="J169" s="22">
        <v>1751277</v>
      </c>
      <c r="K169" s="22">
        <v>2322416</v>
      </c>
      <c r="L169" s="22">
        <v>108889</v>
      </c>
      <c r="M169" s="22">
        <v>103669</v>
      </c>
      <c r="N169" s="22">
        <v>98313</v>
      </c>
      <c r="O169" s="22">
        <v>92686</v>
      </c>
      <c r="P169" s="22">
        <v>86774</v>
      </c>
      <c r="Q169" s="22">
        <v>561299</v>
      </c>
      <c r="R169" s="22">
        <v>1051630</v>
      </c>
    </row>
    <row r="170" spans="1:18" x14ac:dyDescent="0.25">
      <c r="A170" s="22" t="s">
        <v>120</v>
      </c>
      <c r="B170" s="22" t="s">
        <v>292</v>
      </c>
      <c r="C170" s="22" t="s">
        <v>457</v>
      </c>
      <c r="D170" s="22" t="s">
        <v>458</v>
      </c>
      <c r="E170" s="22">
        <v>1236954</v>
      </c>
      <c r="F170" s="22">
        <v>992205</v>
      </c>
      <c r="G170" s="22">
        <v>1040162</v>
      </c>
      <c r="H170" s="22">
        <v>1085529</v>
      </c>
      <c r="I170" s="22">
        <v>1137643</v>
      </c>
      <c r="J170" s="22">
        <v>24158781</v>
      </c>
      <c r="K170" s="22">
        <v>29651274</v>
      </c>
      <c r="L170" s="22">
        <v>1420314</v>
      </c>
      <c r="M170" s="22">
        <v>1340802</v>
      </c>
      <c r="N170" s="22">
        <v>1292845</v>
      </c>
      <c r="O170" s="22">
        <v>1242556</v>
      </c>
      <c r="P170" s="22">
        <v>1190443</v>
      </c>
      <c r="Q170" s="22">
        <v>10249013</v>
      </c>
      <c r="R170" s="22">
        <v>16735973</v>
      </c>
    </row>
    <row r="171" spans="1:18" x14ac:dyDescent="0.25">
      <c r="A171" s="22" t="s">
        <v>120</v>
      </c>
      <c r="B171" s="22" t="s">
        <v>292</v>
      </c>
      <c r="C171" s="22" t="s">
        <v>459</v>
      </c>
      <c r="D171" s="22" t="s">
        <v>460</v>
      </c>
      <c r="E171" s="22">
        <v>117503</v>
      </c>
      <c r="F171" s="22">
        <v>79219</v>
      </c>
      <c r="G171" s="22">
        <v>81014</v>
      </c>
      <c r="H171" s="22">
        <v>82890</v>
      </c>
      <c r="I171" s="22">
        <v>84853</v>
      </c>
      <c r="J171" s="22">
        <v>391157</v>
      </c>
      <c r="K171" s="22">
        <v>836636</v>
      </c>
      <c r="L171" s="22">
        <v>12098</v>
      </c>
      <c r="M171" s="22">
        <v>10382</v>
      </c>
      <c r="N171" s="22">
        <v>8587</v>
      </c>
      <c r="O171" s="22">
        <v>6711</v>
      </c>
      <c r="P171" s="22">
        <v>4748</v>
      </c>
      <c r="Q171" s="22">
        <v>3244</v>
      </c>
      <c r="R171" s="22">
        <v>45770</v>
      </c>
    </row>
    <row r="172" spans="1:18" x14ac:dyDescent="0.25">
      <c r="A172" s="22" t="s">
        <v>120</v>
      </c>
      <c r="B172" s="22" t="s">
        <v>292</v>
      </c>
      <c r="C172" s="22" t="s">
        <v>461</v>
      </c>
      <c r="D172" s="22" t="s">
        <v>462</v>
      </c>
      <c r="E172" s="22">
        <v>40435</v>
      </c>
      <c r="F172" s="22">
        <v>42685</v>
      </c>
      <c r="G172" s="22">
        <v>45065</v>
      </c>
      <c r="H172" s="22">
        <v>47584</v>
      </c>
      <c r="I172" s="22">
        <v>49383</v>
      </c>
      <c r="J172" s="22">
        <v>366895</v>
      </c>
      <c r="K172" s="22">
        <v>592047</v>
      </c>
      <c r="L172" s="22">
        <v>34704</v>
      </c>
      <c r="M172" s="22">
        <v>32455</v>
      </c>
      <c r="N172" s="22">
        <v>30076</v>
      </c>
      <c r="O172" s="22">
        <v>27556</v>
      </c>
      <c r="P172" s="22">
        <v>25758</v>
      </c>
      <c r="Q172" s="22">
        <v>113545</v>
      </c>
      <c r="R172" s="22">
        <v>264094</v>
      </c>
    </row>
    <row r="173" spans="1:18" x14ac:dyDescent="0.25">
      <c r="A173" s="22" t="s">
        <v>120</v>
      </c>
      <c r="B173" s="22" t="s">
        <v>292</v>
      </c>
      <c r="C173" s="22" t="s">
        <v>463</v>
      </c>
      <c r="D173" s="22" t="s">
        <v>464</v>
      </c>
      <c r="E173" s="22">
        <v>204371</v>
      </c>
      <c r="F173" s="22">
        <v>153228</v>
      </c>
      <c r="G173" s="22">
        <v>159753</v>
      </c>
      <c r="H173" s="22">
        <v>166556</v>
      </c>
      <c r="I173" s="22">
        <v>173649</v>
      </c>
      <c r="J173" s="22">
        <v>2199845</v>
      </c>
      <c r="K173" s="22">
        <v>3057402</v>
      </c>
      <c r="L173" s="22">
        <v>131776</v>
      </c>
      <c r="M173" s="22">
        <v>118630</v>
      </c>
      <c r="N173" s="22">
        <v>112104</v>
      </c>
      <c r="O173" s="22">
        <v>105302</v>
      </c>
      <c r="P173" s="22">
        <v>98209</v>
      </c>
      <c r="Q173" s="22">
        <v>518723</v>
      </c>
      <c r="R173" s="22">
        <v>1084744</v>
      </c>
    </row>
    <row r="174" spans="1:18" x14ac:dyDescent="0.25">
      <c r="A174" s="22" t="s">
        <v>120</v>
      </c>
      <c r="B174" s="22" t="s">
        <v>292</v>
      </c>
      <c r="C174" s="22" t="s">
        <v>465</v>
      </c>
      <c r="D174" s="22" t="s">
        <v>466</v>
      </c>
      <c r="E174" s="22">
        <v>109232</v>
      </c>
      <c r="F174" s="22">
        <v>112802</v>
      </c>
      <c r="G174" s="22">
        <v>116505</v>
      </c>
      <c r="H174" s="22">
        <v>120345</v>
      </c>
      <c r="I174" s="22">
        <v>124329</v>
      </c>
      <c r="J174" s="22">
        <v>757912</v>
      </c>
      <c r="K174" s="22">
        <v>1341125</v>
      </c>
      <c r="L174" s="22">
        <v>46781</v>
      </c>
      <c r="M174" s="22">
        <v>43351</v>
      </c>
      <c r="N174" s="22">
        <v>38788</v>
      </c>
      <c r="O174" s="22">
        <v>34588</v>
      </c>
      <c r="P174" s="22">
        <v>30244</v>
      </c>
      <c r="Q174" s="22">
        <v>106382</v>
      </c>
      <c r="R174" s="22">
        <v>300134</v>
      </c>
    </row>
    <row r="175" spans="1:18" x14ac:dyDescent="0.25">
      <c r="A175" s="22" t="s">
        <v>120</v>
      </c>
      <c r="B175" s="22" t="s">
        <v>292</v>
      </c>
      <c r="C175" s="22" t="s">
        <v>467</v>
      </c>
      <c r="D175" s="22" t="s">
        <v>468</v>
      </c>
      <c r="E175" s="22">
        <v>170833</v>
      </c>
      <c r="F175" s="22">
        <v>162845</v>
      </c>
      <c r="G175" s="22">
        <v>171472</v>
      </c>
      <c r="H175" s="22">
        <v>180562</v>
      </c>
      <c r="I175" s="22">
        <v>190141</v>
      </c>
      <c r="J175" s="22">
        <v>2259078</v>
      </c>
      <c r="K175" s="22">
        <v>3134931</v>
      </c>
      <c r="L175" s="22">
        <v>159637</v>
      </c>
      <c r="M175" s="22">
        <v>151448</v>
      </c>
      <c r="N175" s="22">
        <v>142821</v>
      </c>
      <c r="O175" s="22">
        <v>133731</v>
      </c>
      <c r="P175" s="22">
        <v>124153</v>
      </c>
      <c r="Q175" s="22">
        <v>648124</v>
      </c>
      <c r="R175" s="22">
        <v>1359914</v>
      </c>
    </row>
    <row r="176" spans="1:18" x14ac:dyDescent="0.25">
      <c r="A176" s="22" t="s">
        <v>120</v>
      </c>
      <c r="B176" s="22" t="s">
        <v>292</v>
      </c>
      <c r="C176" s="22" t="s">
        <v>469</v>
      </c>
      <c r="D176" s="22" t="s">
        <v>470</v>
      </c>
      <c r="E176" s="22">
        <v>566998</v>
      </c>
      <c r="F176" s="22">
        <v>446880</v>
      </c>
      <c r="G176" s="22">
        <v>343764</v>
      </c>
      <c r="H176" s="22">
        <v>363910</v>
      </c>
      <c r="I176" s="22">
        <v>385295</v>
      </c>
      <c r="J176" s="22">
        <v>4216134</v>
      </c>
      <c r="K176" s="22">
        <v>6322981</v>
      </c>
      <c r="L176" s="22">
        <v>333428</v>
      </c>
      <c r="M176" s="22">
        <v>312691</v>
      </c>
      <c r="N176" s="22">
        <v>293708</v>
      </c>
      <c r="O176" s="22">
        <v>273563</v>
      </c>
      <c r="P176" s="22">
        <v>252178</v>
      </c>
      <c r="Q176" s="22">
        <v>1198986</v>
      </c>
      <c r="R176" s="22">
        <v>2664554</v>
      </c>
    </row>
    <row r="177" spans="1:18" x14ac:dyDescent="0.25">
      <c r="A177" s="22" t="s">
        <v>120</v>
      </c>
      <c r="B177" s="22" t="s">
        <v>292</v>
      </c>
      <c r="C177" s="22" t="s">
        <v>471</v>
      </c>
      <c r="D177" s="22" t="s">
        <v>472</v>
      </c>
      <c r="E177" s="22">
        <v>720044</v>
      </c>
      <c r="F177" s="22">
        <v>763552</v>
      </c>
      <c r="G177" s="22">
        <v>810326</v>
      </c>
      <c r="H177" s="22">
        <v>860657</v>
      </c>
      <c r="I177" s="22">
        <v>914869</v>
      </c>
      <c r="J177" s="22">
        <v>5276875</v>
      </c>
      <c r="K177" s="22">
        <v>9346323</v>
      </c>
      <c r="L177" s="22">
        <v>590087</v>
      </c>
      <c r="M177" s="22">
        <v>548112</v>
      </c>
      <c r="N177" s="22">
        <v>502912</v>
      </c>
      <c r="O177" s="22">
        <v>454194</v>
      </c>
      <c r="P177" s="22">
        <v>401637</v>
      </c>
      <c r="Q177" s="22">
        <v>2137206</v>
      </c>
      <c r="R177" s="22">
        <v>4634148</v>
      </c>
    </row>
    <row r="178" spans="1:18" x14ac:dyDescent="0.25">
      <c r="A178" s="22" t="s">
        <v>120</v>
      </c>
      <c r="B178" s="22" t="s">
        <v>292</v>
      </c>
      <c r="C178" s="22" t="s">
        <v>473</v>
      </c>
      <c r="D178" s="22" t="s">
        <v>474</v>
      </c>
      <c r="E178" s="22">
        <v>215703</v>
      </c>
      <c r="F178" s="22">
        <v>200234</v>
      </c>
      <c r="G178" s="22">
        <v>207137</v>
      </c>
      <c r="H178" s="22">
        <v>211643</v>
      </c>
      <c r="I178" s="22">
        <v>221122</v>
      </c>
      <c r="J178" s="22">
        <v>2223678</v>
      </c>
      <c r="K178" s="22">
        <v>3279517</v>
      </c>
      <c r="L178" s="22">
        <v>145222</v>
      </c>
      <c r="M178" s="22">
        <v>136907</v>
      </c>
      <c r="N178" s="22">
        <v>127775</v>
      </c>
      <c r="O178" s="22">
        <v>118465</v>
      </c>
      <c r="P178" s="22">
        <v>126085</v>
      </c>
      <c r="Q178" s="22">
        <v>738555</v>
      </c>
      <c r="R178" s="22">
        <v>1393009</v>
      </c>
    </row>
    <row r="179" spans="1:18" x14ac:dyDescent="0.25">
      <c r="A179" s="22" t="s">
        <v>120</v>
      </c>
      <c r="B179" s="22" t="s">
        <v>292</v>
      </c>
      <c r="C179" s="22" t="s">
        <v>475</v>
      </c>
      <c r="D179" s="22" t="s">
        <v>476</v>
      </c>
      <c r="E179" s="22">
        <v>234549</v>
      </c>
      <c r="F179" s="22">
        <v>245523</v>
      </c>
      <c r="G179" s="22">
        <v>257009</v>
      </c>
      <c r="H179" s="22">
        <v>0</v>
      </c>
      <c r="I179" s="22">
        <v>0</v>
      </c>
      <c r="J179" s="22">
        <v>0</v>
      </c>
      <c r="K179" s="22">
        <v>737081</v>
      </c>
      <c r="L179" s="22">
        <v>31409</v>
      </c>
      <c r="M179" s="22">
        <v>20436</v>
      </c>
      <c r="N179" s="22">
        <v>8949</v>
      </c>
      <c r="O179" s="22">
        <v>0</v>
      </c>
      <c r="P179" s="22">
        <v>0</v>
      </c>
      <c r="Q179" s="22">
        <v>0</v>
      </c>
      <c r="R179" s="22">
        <v>60794</v>
      </c>
    </row>
    <row r="180" spans="1:18" x14ac:dyDescent="0.25">
      <c r="A180" s="22" t="s">
        <v>120</v>
      </c>
      <c r="B180" s="22" t="s">
        <v>292</v>
      </c>
      <c r="C180" s="22" t="s">
        <v>477</v>
      </c>
      <c r="D180" s="22" t="s">
        <v>478</v>
      </c>
      <c r="E180" s="22">
        <v>298906</v>
      </c>
      <c r="F180" s="22">
        <v>316752</v>
      </c>
      <c r="G180" s="22">
        <v>335714</v>
      </c>
      <c r="H180" s="22">
        <v>355864</v>
      </c>
      <c r="I180" s="22">
        <v>358967</v>
      </c>
      <c r="J180" s="22">
        <v>7789887</v>
      </c>
      <c r="K180" s="22">
        <v>9456090</v>
      </c>
      <c r="L180" s="22">
        <v>519838</v>
      </c>
      <c r="M180" s="22">
        <v>501603</v>
      </c>
      <c r="N180" s="22">
        <v>482235</v>
      </c>
      <c r="O180" s="22">
        <v>461623</v>
      </c>
      <c r="P180" s="22">
        <v>439850</v>
      </c>
      <c r="Q180" s="22">
        <v>3846619</v>
      </c>
      <c r="R180" s="22">
        <v>6251768</v>
      </c>
    </row>
    <row r="181" spans="1:18" x14ac:dyDescent="0.25">
      <c r="A181" s="22" t="s">
        <v>120</v>
      </c>
      <c r="B181" s="22" t="s">
        <v>292</v>
      </c>
      <c r="C181" s="22" t="s">
        <v>479</v>
      </c>
      <c r="D181" s="22" t="s">
        <v>480</v>
      </c>
      <c r="E181" s="22">
        <v>513826</v>
      </c>
      <c r="F181" s="22">
        <v>516412</v>
      </c>
      <c r="G181" s="22">
        <v>519111</v>
      </c>
      <c r="H181" s="22">
        <v>521929</v>
      </c>
      <c r="I181" s="22">
        <v>524872</v>
      </c>
      <c r="J181" s="22">
        <v>7605836</v>
      </c>
      <c r="K181" s="22">
        <v>10201986</v>
      </c>
      <c r="L181" s="22">
        <v>602310</v>
      </c>
      <c r="M181" s="22">
        <v>570980</v>
      </c>
      <c r="N181" s="22">
        <v>539538</v>
      </c>
      <c r="O181" s="22">
        <v>507975</v>
      </c>
      <c r="P181" s="22">
        <v>476289</v>
      </c>
      <c r="Q181" s="22">
        <v>3265816</v>
      </c>
      <c r="R181" s="22">
        <v>5962908</v>
      </c>
    </row>
    <row r="182" spans="1:18" x14ac:dyDescent="0.25">
      <c r="A182" s="22" t="s">
        <v>120</v>
      </c>
      <c r="B182" s="22" t="s">
        <v>292</v>
      </c>
      <c r="C182" s="22" t="s">
        <v>481</v>
      </c>
      <c r="D182" s="22" t="s">
        <v>482</v>
      </c>
      <c r="E182" s="22">
        <v>400021</v>
      </c>
      <c r="F182" s="22">
        <v>388296</v>
      </c>
      <c r="G182" s="22">
        <v>382327</v>
      </c>
      <c r="H182" s="22">
        <v>362683</v>
      </c>
      <c r="I182" s="22">
        <v>299475</v>
      </c>
      <c r="J182" s="22">
        <v>2692411</v>
      </c>
      <c r="K182" s="22">
        <v>4525213</v>
      </c>
      <c r="L182" s="22">
        <v>201716</v>
      </c>
      <c r="M182" s="22">
        <v>183224</v>
      </c>
      <c r="N182" s="22">
        <v>164631</v>
      </c>
      <c r="O182" s="22">
        <v>145432</v>
      </c>
      <c r="P182" s="22">
        <v>126484</v>
      </c>
      <c r="Q182" s="22">
        <v>690928</v>
      </c>
      <c r="R182" s="22">
        <v>1512415</v>
      </c>
    </row>
    <row r="183" spans="1:18" x14ac:dyDescent="0.25">
      <c r="A183" s="22" t="s">
        <v>120</v>
      </c>
      <c r="B183" s="22" t="s">
        <v>292</v>
      </c>
      <c r="C183" s="22" t="s">
        <v>483</v>
      </c>
      <c r="D183" s="22" t="s">
        <v>484</v>
      </c>
      <c r="E183" s="22">
        <v>130384</v>
      </c>
      <c r="F183" s="22">
        <v>127719</v>
      </c>
      <c r="G183" s="22">
        <v>135184</v>
      </c>
      <c r="H183" s="22">
        <v>59021</v>
      </c>
      <c r="I183" s="22">
        <v>31611</v>
      </c>
      <c r="J183" s="22">
        <v>681589</v>
      </c>
      <c r="K183" s="22">
        <v>1165508</v>
      </c>
      <c r="L183" s="22">
        <v>61297</v>
      </c>
      <c r="M183" s="22">
        <v>53153</v>
      </c>
      <c r="N183" s="22">
        <v>45687</v>
      </c>
      <c r="O183" s="22">
        <v>37758</v>
      </c>
      <c r="P183" s="22">
        <v>34670</v>
      </c>
      <c r="Q183" s="22">
        <v>279484</v>
      </c>
      <c r="R183" s="22">
        <v>512049</v>
      </c>
    </row>
    <row r="184" spans="1:18" x14ac:dyDescent="0.25">
      <c r="A184" s="22" t="s">
        <v>120</v>
      </c>
      <c r="B184" s="22" t="s">
        <v>292</v>
      </c>
      <c r="C184" s="22" t="s">
        <v>485</v>
      </c>
      <c r="D184" s="22" t="s">
        <v>486</v>
      </c>
      <c r="E184" s="22">
        <v>66615</v>
      </c>
      <c r="F184" s="22">
        <v>67238</v>
      </c>
      <c r="G184" s="22">
        <v>67898</v>
      </c>
      <c r="H184" s="22">
        <v>68597</v>
      </c>
      <c r="I184" s="22">
        <v>69338</v>
      </c>
      <c r="J184" s="22">
        <v>1045531</v>
      </c>
      <c r="K184" s="22">
        <v>1385217</v>
      </c>
      <c r="L184" s="22">
        <v>34385</v>
      </c>
      <c r="M184" s="22">
        <v>32501</v>
      </c>
      <c r="N184" s="22">
        <v>30941</v>
      </c>
      <c r="O184" s="22">
        <v>28622</v>
      </c>
      <c r="P184" s="22">
        <v>26622</v>
      </c>
      <c r="Q184" s="22">
        <v>222022</v>
      </c>
      <c r="R184" s="22">
        <v>375093</v>
      </c>
    </row>
    <row r="185" spans="1:18" x14ac:dyDescent="0.25">
      <c r="A185" s="22" t="s">
        <v>120</v>
      </c>
      <c r="B185" s="22" t="s">
        <v>292</v>
      </c>
      <c r="C185" s="22" t="s">
        <v>487</v>
      </c>
      <c r="D185" s="22" t="s">
        <v>488</v>
      </c>
      <c r="E185" s="22">
        <v>94724</v>
      </c>
      <c r="F185" s="22">
        <v>81993</v>
      </c>
      <c r="G185" s="22">
        <v>52266</v>
      </c>
      <c r="H185" s="22">
        <v>31174</v>
      </c>
      <c r="I185" s="22">
        <v>32273</v>
      </c>
      <c r="J185" s="22">
        <v>179254</v>
      </c>
      <c r="K185" s="22">
        <v>471684</v>
      </c>
      <c r="L185" s="22">
        <v>16912</v>
      </c>
      <c r="M185" s="22">
        <v>13245</v>
      </c>
      <c r="N185" s="22">
        <v>9867</v>
      </c>
      <c r="O185" s="22">
        <v>8211</v>
      </c>
      <c r="P185" s="22">
        <v>7112</v>
      </c>
      <c r="Q185" s="22">
        <v>17672</v>
      </c>
      <c r="R185" s="22">
        <v>73019</v>
      </c>
    </row>
    <row r="186" spans="1:18" x14ac:dyDescent="0.25">
      <c r="A186" s="22" t="s">
        <v>120</v>
      </c>
      <c r="B186" s="22" t="s">
        <v>292</v>
      </c>
      <c r="C186" s="22" t="s">
        <v>489</v>
      </c>
      <c r="D186" s="22" t="s">
        <v>490</v>
      </c>
      <c r="E186" s="22">
        <v>55925</v>
      </c>
      <c r="F186" s="22">
        <v>58440</v>
      </c>
      <c r="G186" s="22">
        <v>61069</v>
      </c>
      <c r="H186" s="22">
        <v>63816</v>
      </c>
      <c r="I186" s="22">
        <v>52000</v>
      </c>
      <c r="J186" s="22">
        <v>501791</v>
      </c>
      <c r="K186" s="22">
        <v>793041</v>
      </c>
      <c r="L186" s="22">
        <v>35481</v>
      </c>
      <c r="M186" s="22">
        <v>32966</v>
      </c>
      <c r="N186" s="22">
        <v>30337</v>
      </c>
      <c r="O186" s="22">
        <v>27590</v>
      </c>
      <c r="P186" s="22">
        <v>24011</v>
      </c>
      <c r="Q186" s="22">
        <v>140538</v>
      </c>
      <c r="R186" s="22">
        <v>290923</v>
      </c>
    </row>
    <row r="187" spans="1:18" x14ac:dyDescent="0.25">
      <c r="A187" s="22" t="s">
        <v>120</v>
      </c>
      <c r="B187" s="22" t="s">
        <v>292</v>
      </c>
      <c r="C187" s="22" t="s">
        <v>491</v>
      </c>
      <c r="D187" s="22" t="s">
        <v>492</v>
      </c>
      <c r="E187" s="22">
        <v>1189886</v>
      </c>
      <c r="F187" s="22">
        <v>940099</v>
      </c>
      <c r="G187" s="22">
        <v>625437</v>
      </c>
      <c r="H187" s="22">
        <v>567156</v>
      </c>
      <c r="I187" s="22">
        <v>448658</v>
      </c>
      <c r="J187" s="22">
        <v>2228683</v>
      </c>
      <c r="K187" s="22">
        <v>5999919</v>
      </c>
      <c r="L187" s="22">
        <v>278815</v>
      </c>
      <c r="M187" s="22">
        <v>230551</v>
      </c>
      <c r="N187" s="22">
        <v>192844</v>
      </c>
      <c r="O187" s="22">
        <v>165276</v>
      </c>
      <c r="P187" s="22">
        <v>140171</v>
      </c>
      <c r="Q187" s="22">
        <v>416133</v>
      </c>
      <c r="R187" s="22">
        <v>1423790</v>
      </c>
    </row>
    <row r="188" spans="1:18" x14ac:dyDescent="0.25">
      <c r="A188" s="22" t="s">
        <v>120</v>
      </c>
      <c r="B188" s="22" t="s">
        <v>292</v>
      </c>
      <c r="C188" s="22" t="s">
        <v>493</v>
      </c>
      <c r="D188" s="22" t="s">
        <v>494</v>
      </c>
      <c r="E188" s="22">
        <v>22610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22610</v>
      </c>
      <c r="L188" s="22">
        <v>1356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1356</v>
      </c>
    </row>
    <row r="189" spans="1:18" x14ac:dyDescent="0.25">
      <c r="A189" s="22" t="s">
        <v>120</v>
      </c>
      <c r="B189" s="22" t="s">
        <v>292</v>
      </c>
      <c r="C189" s="22" t="s">
        <v>495</v>
      </c>
      <c r="D189" s="22" t="s">
        <v>496</v>
      </c>
      <c r="E189" s="22">
        <v>154171</v>
      </c>
      <c r="F189" s="22">
        <v>138217</v>
      </c>
      <c r="G189" s="22">
        <v>143885</v>
      </c>
      <c r="H189" s="22">
        <v>150786</v>
      </c>
      <c r="I189" s="22">
        <v>155929</v>
      </c>
      <c r="J189" s="22">
        <v>2059811</v>
      </c>
      <c r="K189" s="22">
        <v>2802799</v>
      </c>
      <c r="L189" s="22">
        <v>115718</v>
      </c>
      <c r="M189" s="22">
        <v>106894</v>
      </c>
      <c r="N189" s="22">
        <v>98757</v>
      </c>
      <c r="O189" s="22">
        <v>88511</v>
      </c>
      <c r="P189" s="22">
        <v>78731</v>
      </c>
      <c r="Q189" s="22">
        <v>424111</v>
      </c>
      <c r="R189" s="22">
        <v>912722</v>
      </c>
    </row>
    <row r="190" spans="1:18" x14ac:dyDescent="0.25">
      <c r="A190" s="22" t="s">
        <v>120</v>
      </c>
      <c r="B190" s="22" t="s">
        <v>292</v>
      </c>
      <c r="C190" s="22" t="s">
        <v>497</v>
      </c>
      <c r="D190" s="22" t="s">
        <v>498</v>
      </c>
      <c r="E190" s="22">
        <v>292402</v>
      </c>
      <c r="F190" s="22">
        <v>268744</v>
      </c>
      <c r="G190" s="22">
        <v>281739</v>
      </c>
      <c r="H190" s="22">
        <v>291865</v>
      </c>
      <c r="I190" s="22">
        <v>293928</v>
      </c>
      <c r="J190" s="22">
        <v>1969388</v>
      </c>
      <c r="K190" s="22">
        <v>3398066</v>
      </c>
      <c r="L190" s="22">
        <v>160980</v>
      </c>
      <c r="M190" s="22">
        <v>147469</v>
      </c>
      <c r="N190" s="22">
        <v>133474</v>
      </c>
      <c r="O190" s="22">
        <v>119848</v>
      </c>
      <c r="P190" s="22">
        <v>105755</v>
      </c>
      <c r="Q190" s="22">
        <v>353573</v>
      </c>
      <c r="R190" s="22">
        <v>1021099</v>
      </c>
    </row>
    <row r="191" spans="1:18" x14ac:dyDescent="0.25">
      <c r="A191" s="22" t="s">
        <v>120</v>
      </c>
      <c r="B191" s="22" t="s">
        <v>292</v>
      </c>
      <c r="C191" s="22" t="s">
        <v>499</v>
      </c>
      <c r="D191" s="22" t="s">
        <v>500</v>
      </c>
      <c r="E191" s="22">
        <v>182778</v>
      </c>
      <c r="F191" s="22">
        <v>184946</v>
      </c>
      <c r="G191" s="22">
        <v>96828</v>
      </c>
      <c r="H191" s="22">
        <v>46100</v>
      </c>
      <c r="I191" s="22">
        <v>48221</v>
      </c>
      <c r="J191" s="22">
        <v>961759</v>
      </c>
      <c r="K191" s="22">
        <v>1520632</v>
      </c>
      <c r="L191" s="22">
        <v>62126</v>
      </c>
      <c r="M191" s="22">
        <v>56146</v>
      </c>
      <c r="N191" s="22">
        <v>50646</v>
      </c>
      <c r="O191" s="22">
        <v>47544</v>
      </c>
      <c r="P191" s="22">
        <v>45422</v>
      </c>
      <c r="Q191" s="22">
        <v>349245</v>
      </c>
      <c r="R191" s="22">
        <v>611129</v>
      </c>
    </row>
    <row r="192" spans="1:18" x14ac:dyDescent="0.25">
      <c r="A192" s="22" t="s">
        <v>120</v>
      </c>
      <c r="B192" s="22" t="s">
        <v>292</v>
      </c>
      <c r="C192" s="22" t="s">
        <v>501</v>
      </c>
      <c r="D192" s="22" t="s">
        <v>502</v>
      </c>
      <c r="E192" s="22">
        <v>161165</v>
      </c>
      <c r="F192" s="22">
        <v>169008</v>
      </c>
      <c r="G192" s="22">
        <v>177260</v>
      </c>
      <c r="H192" s="22">
        <v>167500</v>
      </c>
      <c r="I192" s="22">
        <v>169609</v>
      </c>
      <c r="J192" s="22">
        <v>2745825</v>
      </c>
      <c r="K192" s="22">
        <v>3590367</v>
      </c>
      <c r="L192" s="22">
        <v>178949</v>
      </c>
      <c r="M192" s="22">
        <v>171107</v>
      </c>
      <c r="N192" s="22">
        <v>162854</v>
      </c>
      <c r="O192" s="22">
        <v>154167</v>
      </c>
      <c r="P192" s="22">
        <v>146052</v>
      </c>
      <c r="Q192" s="22">
        <v>1386848</v>
      </c>
      <c r="R192" s="22">
        <v>2199977</v>
      </c>
    </row>
    <row r="193" spans="1:18" x14ac:dyDescent="0.25">
      <c r="A193" s="22" t="s">
        <v>120</v>
      </c>
      <c r="B193" s="22" t="s">
        <v>292</v>
      </c>
      <c r="C193" s="22" t="s">
        <v>503</v>
      </c>
      <c r="D193" s="22" t="s">
        <v>504</v>
      </c>
      <c r="E193" s="22">
        <v>278133</v>
      </c>
      <c r="F193" s="22">
        <v>295864</v>
      </c>
      <c r="G193" s="22">
        <v>314724</v>
      </c>
      <c r="H193" s="22">
        <v>0</v>
      </c>
      <c r="I193" s="22">
        <v>0</v>
      </c>
      <c r="J193" s="22">
        <v>0</v>
      </c>
      <c r="K193" s="22">
        <v>888721</v>
      </c>
      <c r="L193" s="22">
        <v>56656</v>
      </c>
      <c r="M193" s="22">
        <v>38925</v>
      </c>
      <c r="N193" s="22">
        <v>20064</v>
      </c>
      <c r="O193" s="22">
        <v>0</v>
      </c>
      <c r="P193" s="22">
        <v>0</v>
      </c>
      <c r="Q193" s="22">
        <v>0</v>
      </c>
      <c r="R193" s="22">
        <v>115645</v>
      </c>
    </row>
    <row r="194" spans="1:18" x14ac:dyDescent="0.25">
      <c r="A194" s="22" t="s">
        <v>120</v>
      </c>
      <c r="B194" s="22" t="s">
        <v>292</v>
      </c>
      <c r="C194" s="22" t="s">
        <v>505</v>
      </c>
      <c r="D194" s="22" t="s">
        <v>506</v>
      </c>
      <c r="E194" s="22">
        <v>30523</v>
      </c>
      <c r="F194" s="22">
        <v>32232</v>
      </c>
      <c r="G194" s="22">
        <v>34037</v>
      </c>
      <c r="H194" s="22">
        <v>35942</v>
      </c>
      <c r="I194" s="22">
        <v>0</v>
      </c>
      <c r="J194" s="22">
        <v>0</v>
      </c>
      <c r="K194" s="22">
        <v>132734</v>
      </c>
      <c r="L194" s="22">
        <v>7432</v>
      </c>
      <c r="M194" s="22">
        <v>5723</v>
      </c>
      <c r="N194" s="22">
        <v>3918</v>
      </c>
      <c r="O194" s="22">
        <v>2013</v>
      </c>
      <c r="P194" s="22">
        <v>0</v>
      </c>
      <c r="Q194" s="22">
        <v>0</v>
      </c>
      <c r="R194" s="22">
        <v>19086</v>
      </c>
    </row>
    <row r="195" spans="1:18" x14ac:dyDescent="0.25">
      <c r="A195" s="22" t="s">
        <v>120</v>
      </c>
      <c r="B195" s="22" t="s">
        <v>292</v>
      </c>
      <c r="C195" s="22" t="s">
        <v>507</v>
      </c>
      <c r="D195" s="22" t="s">
        <v>508</v>
      </c>
      <c r="E195" s="22">
        <v>374471</v>
      </c>
      <c r="F195" s="22">
        <v>349941</v>
      </c>
      <c r="G195" s="22">
        <v>304988</v>
      </c>
      <c r="H195" s="22">
        <v>283077</v>
      </c>
      <c r="I195" s="22">
        <v>284407</v>
      </c>
      <c r="J195" s="22">
        <v>1222055</v>
      </c>
      <c r="K195" s="22">
        <v>2818939</v>
      </c>
      <c r="L195" s="22">
        <v>168038</v>
      </c>
      <c r="M195" s="22">
        <v>145488</v>
      </c>
      <c r="N195" s="22">
        <v>121328</v>
      </c>
      <c r="O195" s="22">
        <v>102470</v>
      </c>
      <c r="P195" s="22">
        <v>83059</v>
      </c>
      <c r="Q195" s="22">
        <v>175123</v>
      </c>
      <c r="R195" s="22">
        <v>795506</v>
      </c>
    </row>
    <row r="196" spans="1:18" x14ac:dyDescent="0.25">
      <c r="A196" s="22" t="s">
        <v>120</v>
      </c>
      <c r="B196" s="22" t="s">
        <v>292</v>
      </c>
      <c r="C196" s="22" t="s">
        <v>509</v>
      </c>
      <c r="D196" s="22" t="s">
        <v>510</v>
      </c>
      <c r="E196" s="22">
        <v>707983</v>
      </c>
      <c r="F196" s="22">
        <v>730244</v>
      </c>
      <c r="G196" s="22">
        <v>721866</v>
      </c>
      <c r="H196" s="22">
        <v>742525</v>
      </c>
      <c r="I196" s="22">
        <v>779569</v>
      </c>
      <c r="J196" s="22">
        <v>6477532</v>
      </c>
      <c r="K196" s="22">
        <v>10159719</v>
      </c>
      <c r="L196" s="22">
        <v>498667</v>
      </c>
      <c r="M196" s="22">
        <v>461036</v>
      </c>
      <c r="N196" s="22">
        <v>421619</v>
      </c>
      <c r="O196" s="22">
        <v>385021</v>
      </c>
      <c r="P196" s="22">
        <v>347977</v>
      </c>
      <c r="Q196" s="22">
        <v>1258947</v>
      </c>
      <c r="R196" s="22">
        <v>3373267</v>
      </c>
    </row>
    <row r="197" spans="1:18" x14ac:dyDescent="0.25">
      <c r="A197" s="22" t="s">
        <v>120</v>
      </c>
      <c r="B197" s="22" t="s">
        <v>511</v>
      </c>
      <c r="C197" s="22" t="s">
        <v>512</v>
      </c>
      <c r="D197" s="22" t="s">
        <v>513</v>
      </c>
      <c r="E197" s="22">
        <v>35000</v>
      </c>
      <c r="F197" s="22">
        <v>35000</v>
      </c>
      <c r="G197" s="22">
        <v>35000</v>
      </c>
      <c r="H197" s="22">
        <v>35000</v>
      </c>
      <c r="I197" s="22">
        <v>35000</v>
      </c>
      <c r="J197" s="22">
        <v>197000</v>
      </c>
      <c r="K197" s="22">
        <v>372000</v>
      </c>
      <c r="L197" s="22">
        <v>8620</v>
      </c>
      <c r="M197" s="22">
        <v>7804</v>
      </c>
      <c r="N197" s="22">
        <v>6989</v>
      </c>
      <c r="O197" s="22">
        <v>6174</v>
      </c>
      <c r="P197" s="22">
        <v>5359</v>
      </c>
      <c r="Q197" s="22">
        <v>16338</v>
      </c>
      <c r="R197" s="22">
        <v>51284</v>
      </c>
    </row>
    <row r="198" spans="1:18" x14ac:dyDescent="0.25">
      <c r="A198" s="22" t="s">
        <v>120</v>
      </c>
      <c r="B198" s="22" t="s">
        <v>511</v>
      </c>
      <c r="C198" s="22" t="s">
        <v>514</v>
      </c>
      <c r="D198" s="22" t="s">
        <v>515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</row>
    <row r="199" spans="1:18" x14ac:dyDescent="0.25">
      <c r="A199" s="22" t="s">
        <v>120</v>
      </c>
      <c r="B199" s="22" t="s">
        <v>511</v>
      </c>
      <c r="C199" s="22" t="s">
        <v>516</v>
      </c>
      <c r="D199" s="22" t="s">
        <v>517</v>
      </c>
      <c r="E199" s="22">
        <v>12467</v>
      </c>
      <c r="F199" s="22">
        <v>7231</v>
      </c>
      <c r="G199" s="22">
        <v>7589</v>
      </c>
      <c r="H199" s="22">
        <v>7965</v>
      </c>
      <c r="I199" s="22">
        <v>8359</v>
      </c>
      <c r="J199" s="22">
        <v>245646</v>
      </c>
      <c r="K199" s="22">
        <v>289257</v>
      </c>
      <c r="L199" s="22">
        <v>13953</v>
      </c>
      <c r="M199" s="22">
        <v>13448</v>
      </c>
      <c r="N199" s="22">
        <v>13090</v>
      </c>
      <c r="O199" s="22">
        <v>12714</v>
      </c>
      <c r="P199" s="22">
        <v>12320</v>
      </c>
      <c r="Q199" s="22">
        <v>126573</v>
      </c>
      <c r="R199" s="22">
        <v>192098</v>
      </c>
    </row>
    <row r="200" spans="1:18" x14ac:dyDescent="0.25">
      <c r="A200" s="22" t="s">
        <v>120</v>
      </c>
      <c r="B200" s="22" t="s">
        <v>511</v>
      </c>
      <c r="C200" s="22" t="s">
        <v>518</v>
      </c>
      <c r="D200" s="22" t="s">
        <v>519</v>
      </c>
      <c r="E200" s="22">
        <v>4298</v>
      </c>
      <c r="F200" s="22">
        <v>4567</v>
      </c>
      <c r="G200" s="22">
        <v>4852</v>
      </c>
      <c r="H200" s="22">
        <v>5155</v>
      </c>
      <c r="I200" s="22">
        <v>5477</v>
      </c>
      <c r="J200" s="22">
        <v>49224</v>
      </c>
      <c r="K200" s="22">
        <v>73573</v>
      </c>
      <c r="L200" s="22">
        <v>4598</v>
      </c>
      <c r="M200" s="22">
        <v>4329</v>
      </c>
      <c r="N200" s="22">
        <v>4044</v>
      </c>
      <c r="O200" s="22">
        <v>3741</v>
      </c>
      <c r="P200" s="22">
        <v>3076</v>
      </c>
      <c r="Q200" s="22">
        <v>13392</v>
      </c>
      <c r="R200" s="22">
        <v>33180</v>
      </c>
    </row>
    <row r="201" spans="1:18" x14ac:dyDescent="0.25">
      <c r="A201" s="22" t="s">
        <v>120</v>
      </c>
      <c r="B201" s="22" t="s">
        <v>511</v>
      </c>
      <c r="C201" s="22" t="s">
        <v>520</v>
      </c>
      <c r="D201" s="22" t="s">
        <v>521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</row>
    <row r="202" spans="1:18" x14ac:dyDescent="0.25">
      <c r="A202" s="22" t="s">
        <v>120</v>
      </c>
      <c r="B202" s="22" t="s">
        <v>511</v>
      </c>
      <c r="C202" s="22" t="s">
        <v>522</v>
      </c>
      <c r="D202" s="22" t="s">
        <v>523</v>
      </c>
      <c r="E202" s="22">
        <v>25307</v>
      </c>
      <c r="F202" s="22">
        <v>25307</v>
      </c>
      <c r="G202" s="22">
        <v>25307</v>
      </c>
      <c r="H202" s="22">
        <v>25307</v>
      </c>
      <c r="I202" s="22">
        <v>25307</v>
      </c>
      <c r="J202" s="22">
        <v>50616</v>
      </c>
      <c r="K202" s="22">
        <v>177151</v>
      </c>
      <c r="L202" s="22">
        <v>3986</v>
      </c>
      <c r="M202" s="22">
        <v>3796</v>
      </c>
      <c r="N202" s="22">
        <v>3480</v>
      </c>
      <c r="O202" s="22">
        <v>3037</v>
      </c>
      <c r="P202" s="22">
        <v>2467</v>
      </c>
      <c r="Q202" s="22">
        <v>2847</v>
      </c>
      <c r="R202" s="22">
        <v>19613</v>
      </c>
    </row>
    <row r="203" spans="1:18" x14ac:dyDescent="0.25">
      <c r="A203" s="22" t="s">
        <v>120</v>
      </c>
      <c r="B203" s="22" t="s">
        <v>511</v>
      </c>
      <c r="C203" s="22" t="s">
        <v>524</v>
      </c>
      <c r="D203" s="22" t="s">
        <v>525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</row>
    <row r="204" spans="1:18" x14ac:dyDescent="0.25">
      <c r="A204" s="22" t="s">
        <v>120</v>
      </c>
      <c r="B204" s="22" t="s">
        <v>511</v>
      </c>
      <c r="C204" s="22" t="s">
        <v>526</v>
      </c>
      <c r="D204" s="22" t="s">
        <v>527</v>
      </c>
      <c r="E204" s="22">
        <v>15027</v>
      </c>
      <c r="F204" s="22">
        <v>15700</v>
      </c>
      <c r="G204" s="22">
        <v>16400</v>
      </c>
      <c r="H204" s="22">
        <v>17133</v>
      </c>
      <c r="I204" s="22">
        <v>17900</v>
      </c>
      <c r="J204" s="22">
        <v>461509</v>
      </c>
      <c r="K204" s="22">
        <v>543669</v>
      </c>
      <c r="L204" s="22">
        <v>23877</v>
      </c>
      <c r="M204" s="22">
        <v>23204</v>
      </c>
      <c r="N204" s="22">
        <v>22504</v>
      </c>
      <c r="O204" s="22">
        <v>21771</v>
      </c>
      <c r="P204" s="22">
        <v>21004</v>
      </c>
      <c r="Q204" s="22">
        <v>199852</v>
      </c>
      <c r="R204" s="22">
        <v>312212</v>
      </c>
    </row>
    <row r="205" spans="1:18" x14ac:dyDescent="0.25">
      <c r="A205" s="22" t="s">
        <v>120</v>
      </c>
      <c r="B205" s="22" t="s">
        <v>511</v>
      </c>
      <c r="C205" s="22" t="s">
        <v>528</v>
      </c>
      <c r="D205" s="22" t="s">
        <v>529</v>
      </c>
      <c r="E205" s="22">
        <v>6795</v>
      </c>
      <c r="F205" s="22">
        <v>7120</v>
      </c>
      <c r="G205" s="22">
        <v>7461</v>
      </c>
      <c r="H205" s="22">
        <v>7818</v>
      </c>
      <c r="I205" s="22">
        <v>8191</v>
      </c>
      <c r="J205" s="22">
        <v>149941</v>
      </c>
      <c r="K205" s="22">
        <v>187326</v>
      </c>
      <c r="L205" s="22">
        <v>8774</v>
      </c>
      <c r="M205" s="22">
        <v>8449</v>
      </c>
      <c r="N205" s="22">
        <v>8108</v>
      </c>
      <c r="O205" s="22">
        <v>7751</v>
      </c>
      <c r="P205" s="22">
        <v>7078</v>
      </c>
      <c r="Q205" s="22">
        <v>71221</v>
      </c>
      <c r="R205" s="22">
        <v>111381</v>
      </c>
    </row>
    <row r="206" spans="1:18" x14ac:dyDescent="0.25">
      <c r="A206" s="22" t="s">
        <v>120</v>
      </c>
      <c r="B206" s="22" t="s">
        <v>511</v>
      </c>
      <c r="C206" s="22" t="s">
        <v>530</v>
      </c>
      <c r="D206" s="22" t="s">
        <v>531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</row>
    <row r="207" spans="1:18" x14ac:dyDescent="0.25">
      <c r="A207" s="22" t="s">
        <v>120</v>
      </c>
      <c r="B207" s="22" t="s">
        <v>511</v>
      </c>
      <c r="C207" s="22" t="s">
        <v>532</v>
      </c>
      <c r="D207" s="22" t="s">
        <v>533</v>
      </c>
      <c r="E207" s="22">
        <v>53479</v>
      </c>
      <c r="F207" s="22">
        <v>41531</v>
      </c>
      <c r="G207" s="22">
        <v>25217</v>
      </c>
      <c r="H207" s="22">
        <v>16450</v>
      </c>
      <c r="I207" s="22">
        <v>16587</v>
      </c>
      <c r="J207" s="22">
        <v>84591</v>
      </c>
      <c r="K207" s="22">
        <v>237855</v>
      </c>
      <c r="L207" s="22">
        <v>12728</v>
      </c>
      <c r="M207" s="22">
        <v>9214</v>
      </c>
      <c r="N207" s="22">
        <v>7292</v>
      </c>
      <c r="O207" s="22">
        <v>6122</v>
      </c>
      <c r="P207" s="22">
        <v>5208</v>
      </c>
      <c r="Q207" s="22">
        <v>11650</v>
      </c>
      <c r="R207" s="22">
        <v>52214</v>
      </c>
    </row>
    <row r="208" spans="1:18" x14ac:dyDescent="0.25">
      <c r="A208" s="22" t="s">
        <v>120</v>
      </c>
      <c r="B208" s="22" t="s">
        <v>511</v>
      </c>
      <c r="C208" s="22" t="s">
        <v>534</v>
      </c>
      <c r="D208" s="22" t="s">
        <v>535</v>
      </c>
      <c r="E208" s="22">
        <v>11661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11661</v>
      </c>
      <c r="L208" s="22">
        <v>938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938</v>
      </c>
    </row>
    <row r="209" spans="1:18" x14ac:dyDescent="0.25">
      <c r="A209" s="22" t="s">
        <v>120</v>
      </c>
      <c r="B209" s="22" t="s">
        <v>511</v>
      </c>
      <c r="C209" s="22" t="s">
        <v>536</v>
      </c>
      <c r="D209" s="22" t="s">
        <v>537</v>
      </c>
      <c r="E209" s="22">
        <v>2456</v>
      </c>
      <c r="F209" s="22">
        <v>2747</v>
      </c>
      <c r="G209" s="22">
        <v>736</v>
      </c>
      <c r="H209" s="22">
        <v>0</v>
      </c>
      <c r="I209" s="22">
        <v>0</v>
      </c>
      <c r="J209" s="22">
        <v>0</v>
      </c>
      <c r="K209" s="22">
        <v>5939</v>
      </c>
      <c r="L209" s="22">
        <v>544</v>
      </c>
      <c r="M209" s="22">
        <v>253</v>
      </c>
      <c r="N209" s="22">
        <v>14</v>
      </c>
      <c r="O209" s="22">
        <v>0</v>
      </c>
      <c r="P209" s="22">
        <v>0</v>
      </c>
      <c r="Q209" s="22">
        <v>0</v>
      </c>
      <c r="R209" s="22">
        <v>811</v>
      </c>
    </row>
    <row r="210" spans="1:18" x14ac:dyDescent="0.25">
      <c r="A210" s="22" t="s">
        <v>120</v>
      </c>
      <c r="B210" s="22" t="s">
        <v>511</v>
      </c>
      <c r="C210" s="22" t="s">
        <v>538</v>
      </c>
      <c r="D210" s="22" t="s">
        <v>539</v>
      </c>
      <c r="E210" s="22">
        <v>7055</v>
      </c>
      <c r="F210" s="22">
        <v>7718</v>
      </c>
      <c r="G210" s="22">
        <v>8450</v>
      </c>
      <c r="H210" s="22">
        <v>9259</v>
      </c>
      <c r="I210" s="22">
        <v>2292</v>
      </c>
      <c r="J210" s="22">
        <v>16072</v>
      </c>
      <c r="K210" s="22">
        <v>50846</v>
      </c>
      <c r="L210" s="22">
        <v>3884</v>
      </c>
      <c r="M210" s="22">
        <v>3220</v>
      </c>
      <c r="N210" s="22">
        <v>2488</v>
      </c>
      <c r="O210" s="22">
        <v>1679</v>
      </c>
      <c r="P210" s="22">
        <v>787</v>
      </c>
      <c r="Q210" s="22">
        <v>2402</v>
      </c>
      <c r="R210" s="22">
        <v>14460</v>
      </c>
    </row>
    <row r="211" spans="1:18" x14ac:dyDescent="0.25">
      <c r="A211" s="22" t="s">
        <v>120</v>
      </c>
      <c r="B211" s="22" t="s">
        <v>511</v>
      </c>
      <c r="C211" s="22" t="s">
        <v>540</v>
      </c>
      <c r="D211" s="22" t="s">
        <v>541</v>
      </c>
      <c r="E211" s="22">
        <v>30708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30708</v>
      </c>
      <c r="L211" s="22">
        <v>3493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3493</v>
      </c>
    </row>
    <row r="212" spans="1:18" x14ac:dyDescent="0.25">
      <c r="A212" s="22" t="s">
        <v>120</v>
      </c>
      <c r="B212" s="22" t="s">
        <v>511</v>
      </c>
      <c r="C212" s="22" t="s">
        <v>542</v>
      </c>
      <c r="D212" s="22" t="s">
        <v>543</v>
      </c>
      <c r="E212" s="22">
        <v>25640</v>
      </c>
      <c r="F212" s="22">
        <v>10800</v>
      </c>
      <c r="G212" s="22">
        <v>11718</v>
      </c>
      <c r="H212" s="22">
        <v>0</v>
      </c>
      <c r="I212" s="22">
        <v>0</v>
      </c>
      <c r="J212" s="22">
        <v>0</v>
      </c>
      <c r="K212" s="22">
        <v>48158</v>
      </c>
      <c r="L212" s="22">
        <v>4120</v>
      </c>
      <c r="M212" s="22">
        <v>1460</v>
      </c>
      <c r="N212" s="22">
        <v>540</v>
      </c>
      <c r="O212" s="22">
        <v>0</v>
      </c>
      <c r="P212" s="22">
        <v>0</v>
      </c>
      <c r="Q212" s="22">
        <v>0</v>
      </c>
      <c r="R212" s="22">
        <v>6120</v>
      </c>
    </row>
    <row r="213" spans="1:18" x14ac:dyDescent="0.25">
      <c r="A213" s="22" t="s">
        <v>120</v>
      </c>
      <c r="B213" s="22" t="s">
        <v>511</v>
      </c>
      <c r="C213" s="22" t="s">
        <v>544</v>
      </c>
      <c r="D213" s="22" t="s">
        <v>545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</row>
    <row r="214" spans="1:18" x14ac:dyDescent="0.25">
      <c r="A214" s="22" t="s">
        <v>120</v>
      </c>
      <c r="B214" s="22" t="s">
        <v>511</v>
      </c>
      <c r="C214" s="22" t="s">
        <v>546</v>
      </c>
      <c r="D214" s="22" t="s">
        <v>547</v>
      </c>
      <c r="E214" s="22">
        <v>79251</v>
      </c>
      <c r="F214" s="22">
        <v>80339</v>
      </c>
      <c r="G214" s="22">
        <v>81494</v>
      </c>
      <c r="H214" s="22">
        <v>71990</v>
      </c>
      <c r="I214" s="22">
        <v>84024</v>
      </c>
      <c r="J214" s="22">
        <v>382582</v>
      </c>
      <c r="K214" s="22">
        <v>779680</v>
      </c>
      <c r="L214" s="22">
        <v>33638</v>
      </c>
      <c r="M214" s="22">
        <v>30082</v>
      </c>
      <c r="N214" s="22">
        <v>26460</v>
      </c>
      <c r="O214" s="22">
        <v>22767</v>
      </c>
      <c r="P214" s="22">
        <v>18997</v>
      </c>
      <c r="Q214" s="22">
        <v>50093</v>
      </c>
      <c r="R214" s="22">
        <v>182037</v>
      </c>
    </row>
    <row r="215" spans="1:18" x14ac:dyDescent="0.25">
      <c r="A215" s="22" t="s">
        <v>120</v>
      </c>
      <c r="B215" s="22" t="s">
        <v>511</v>
      </c>
      <c r="C215" s="22" t="s">
        <v>548</v>
      </c>
      <c r="D215" s="22" t="s">
        <v>549</v>
      </c>
      <c r="E215" s="22">
        <v>7900</v>
      </c>
      <c r="F215" s="22">
        <v>7900</v>
      </c>
      <c r="G215" s="22">
        <v>7900</v>
      </c>
      <c r="H215" s="22">
        <v>7900</v>
      </c>
      <c r="I215" s="22">
        <v>0</v>
      </c>
      <c r="J215" s="22">
        <v>0</v>
      </c>
      <c r="K215" s="22">
        <v>31600</v>
      </c>
      <c r="L215" s="22">
        <v>711</v>
      </c>
      <c r="M215" s="22">
        <v>533</v>
      </c>
      <c r="N215" s="22">
        <v>355</v>
      </c>
      <c r="O215" s="22">
        <v>178</v>
      </c>
      <c r="P215" s="22">
        <v>0</v>
      </c>
      <c r="Q215" s="22">
        <v>0</v>
      </c>
      <c r="R215" s="22">
        <v>1777</v>
      </c>
    </row>
    <row r="216" spans="1:18" x14ac:dyDescent="0.25">
      <c r="A216" s="22" t="s">
        <v>120</v>
      </c>
      <c r="B216" s="22" t="s">
        <v>511</v>
      </c>
      <c r="C216" s="22" t="s">
        <v>550</v>
      </c>
      <c r="D216" s="22" t="s">
        <v>551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</row>
    <row r="217" spans="1:18" x14ac:dyDescent="0.25">
      <c r="A217" s="22" t="s">
        <v>120</v>
      </c>
      <c r="B217" s="22" t="s">
        <v>511</v>
      </c>
      <c r="C217" s="22" t="s">
        <v>552</v>
      </c>
      <c r="D217" s="22" t="s">
        <v>553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x14ac:dyDescent="0.25">
      <c r="A218" s="22" t="s">
        <v>120</v>
      </c>
      <c r="B218" s="22" t="s">
        <v>511</v>
      </c>
      <c r="C218" s="22" t="s">
        <v>554</v>
      </c>
      <c r="D218" s="22" t="s">
        <v>555</v>
      </c>
      <c r="E218" s="22">
        <v>2769</v>
      </c>
      <c r="F218" s="22">
        <v>2939</v>
      </c>
      <c r="G218" s="22">
        <v>3119</v>
      </c>
      <c r="H218" s="22">
        <v>3310</v>
      </c>
      <c r="I218" s="22">
        <v>3513</v>
      </c>
      <c r="J218" s="22">
        <v>31412</v>
      </c>
      <c r="K218" s="22">
        <v>47062</v>
      </c>
      <c r="L218" s="22">
        <v>2883</v>
      </c>
      <c r="M218" s="22">
        <v>2713</v>
      </c>
      <c r="N218" s="22">
        <v>2533</v>
      </c>
      <c r="O218" s="22">
        <v>2342</v>
      </c>
      <c r="P218" s="22">
        <v>2139</v>
      </c>
      <c r="Q218" s="22">
        <v>8152</v>
      </c>
      <c r="R218" s="22">
        <v>20762</v>
      </c>
    </row>
    <row r="219" spans="1:18" x14ac:dyDescent="0.25">
      <c r="A219" s="22" t="s">
        <v>120</v>
      </c>
      <c r="B219" s="22" t="s">
        <v>511</v>
      </c>
      <c r="C219" s="22" t="s">
        <v>556</v>
      </c>
      <c r="D219" s="22" t="s">
        <v>557</v>
      </c>
      <c r="E219" s="22">
        <v>541616</v>
      </c>
      <c r="F219" s="22">
        <v>25996</v>
      </c>
      <c r="G219" s="22">
        <v>27198</v>
      </c>
      <c r="H219" s="22">
        <v>28455</v>
      </c>
      <c r="I219" s="22">
        <v>29770</v>
      </c>
      <c r="J219" s="22">
        <v>641113</v>
      </c>
      <c r="K219" s="22">
        <v>1294148</v>
      </c>
      <c r="L219" s="22">
        <v>41464</v>
      </c>
      <c r="M219" s="22">
        <v>34139</v>
      </c>
      <c r="N219" s="22">
        <v>32938</v>
      </c>
      <c r="O219" s="22">
        <v>31681</v>
      </c>
      <c r="P219" s="22">
        <v>30366</v>
      </c>
      <c r="Q219" s="22">
        <v>249694</v>
      </c>
      <c r="R219" s="22">
        <v>420282</v>
      </c>
    </row>
    <row r="220" spans="1:18" x14ac:dyDescent="0.25">
      <c r="A220" s="22" t="s">
        <v>120</v>
      </c>
      <c r="B220" s="22" t="s">
        <v>511</v>
      </c>
      <c r="C220" s="22" t="s">
        <v>558</v>
      </c>
      <c r="D220" s="22" t="s">
        <v>559</v>
      </c>
      <c r="E220" s="22">
        <v>9749</v>
      </c>
      <c r="F220" s="22">
        <v>10273</v>
      </c>
      <c r="G220" s="22">
        <v>10825</v>
      </c>
      <c r="H220" s="22">
        <v>11407</v>
      </c>
      <c r="I220" s="22">
        <v>12020</v>
      </c>
      <c r="J220" s="22">
        <v>40075</v>
      </c>
      <c r="K220" s="22">
        <v>94349</v>
      </c>
      <c r="L220" s="22">
        <v>5071</v>
      </c>
      <c r="M220" s="22">
        <v>4547</v>
      </c>
      <c r="N220" s="22">
        <v>3995</v>
      </c>
      <c r="O220" s="22">
        <v>3413</v>
      </c>
      <c r="P220" s="22">
        <v>2800</v>
      </c>
      <c r="Q220" s="22">
        <v>4385</v>
      </c>
      <c r="R220" s="22">
        <v>24211</v>
      </c>
    </row>
    <row r="221" spans="1:18" x14ac:dyDescent="0.25">
      <c r="A221" s="22" t="s">
        <v>120</v>
      </c>
      <c r="B221" s="22" t="s">
        <v>511</v>
      </c>
      <c r="C221" s="22" t="s">
        <v>560</v>
      </c>
      <c r="D221" s="22" t="s">
        <v>561</v>
      </c>
      <c r="E221" s="22">
        <v>8172</v>
      </c>
      <c r="F221" s="22">
        <v>8484</v>
      </c>
      <c r="G221" s="22">
        <v>8809</v>
      </c>
      <c r="H221" s="22">
        <v>18673</v>
      </c>
      <c r="I221" s="22">
        <v>36238</v>
      </c>
      <c r="J221" s="22">
        <v>0</v>
      </c>
      <c r="K221" s="22">
        <v>80376</v>
      </c>
      <c r="L221" s="22">
        <v>3428</v>
      </c>
      <c r="M221" s="22">
        <v>3116</v>
      </c>
      <c r="N221" s="22">
        <v>2791</v>
      </c>
      <c r="O221" s="22">
        <v>2451</v>
      </c>
      <c r="P221" s="22">
        <v>1884</v>
      </c>
      <c r="Q221" s="22">
        <v>0</v>
      </c>
      <c r="R221" s="22">
        <v>13670</v>
      </c>
    </row>
    <row r="222" spans="1:18" x14ac:dyDescent="0.25">
      <c r="A222" s="22" t="s">
        <v>120</v>
      </c>
      <c r="B222" s="22" t="s">
        <v>511</v>
      </c>
      <c r="C222" s="22" t="s">
        <v>562</v>
      </c>
      <c r="D222" s="22" t="s">
        <v>563</v>
      </c>
      <c r="E222" s="22">
        <v>279836</v>
      </c>
      <c r="F222" s="22">
        <v>282162</v>
      </c>
      <c r="G222" s="22">
        <v>268367</v>
      </c>
      <c r="H222" s="22">
        <v>269513</v>
      </c>
      <c r="I222" s="22">
        <v>255970</v>
      </c>
      <c r="J222" s="22">
        <v>1091464</v>
      </c>
      <c r="K222" s="22">
        <v>2447312</v>
      </c>
      <c r="L222" s="22">
        <v>96372</v>
      </c>
      <c r="M222" s="22">
        <v>83935</v>
      </c>
      <c r="N222" s="22">
        <v>71469</v>
      </c>
      <c r="O222" s="22">
        <v>60015</v>
      </c>
      <c r="P222" s="22">
        <v>48651</v>
      </c>
      <c r="Q222" s="22">
        <v>94947</v>
      </c>
      <c r="R222" s="22">
        <v>455389</v>
      </c>
    </row>
    <row r="223" spans="1:18" x14ac:dyDescent="0.25">
      <c r="A223" s="22" t="s">
        <v>120</v>
      </c>
      <c r="B223" s="22" t="s">
        <v>511</v>
      </c>
      <c r="C223" s="22" t="s">
        <v>564</v>
      </c>
      <c r="D223" s="22" t="s">
        <v>565</v>
      </c>
      <c r="E223" s="22">
        <v>25816</v>
      </c>
      <c r="F223" s="22">
        <v>10357</v>
      </c>
      <c r="G223" s="22">
        <v>2265</v>
      </c>
      <c r="H223" s="22">
        <v>0</v>
      </c>
      <c r="I223" s="22">
        <v>0</v>
      </c>
      <c r="J223" s="22">
        <v>0</v>
      </c>
      <c r="K223" s="22">
        <v>38438</v>
      </c>
      <c r="L223" s="22">
        <v>572</v>
      </c>
      <c r="M223" s="22">
        <v>159</v>
      </c>
      <c r="N223" s="22">
        <v>9</v>
      </c>
      <c r="O223" s="22">
        <v>0</v>
      </c>
      <c r="P223" s="22">
        <v>0</v>
      </c>
      <c r="Q223" s="22">
        <v>0</v>
      </c>
      <c r="R223" s="22">
        <v>740</v>
      </c>
    </row>
    <row r="224" spans="1:18" x14ac:dyDescent="0.25">
      <c r="A224" s="22" t="s">
        <v>120</v>
      </c>
      <c r="B224" s="22" t="s">
        <v>511</v>
      </c>
      <c r="C224" s="22" t="s">
        <v>566</v>
      </c>
      <c r="D224" s="22" t="s">
        <v>567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120</v>
      </c>
      <c r="B225" s="22" t="s">
        <v>511</v>
      </c>
      <c r="C225" s="22" t="s">
        <v>568</v>
      </c>
      <c r="D225" s="22" t="s">
        <v>569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120</v>
      </c>
      <c r="B226" s="22" t="s">
        <v>511</v>
      </c>
      <c r="C226" s="22" t="s">
        <v>570</v>
      </c>
      <c r="D226" s="22" t="s">
        <v>571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</row>
    <row r="227" spans="1:18" x14ac:dyDescent="0.25">
      <c r="A227" s="22" t="s">
        <v>120</v>
      </c>
      <c r="B227" s="22" t="s">
        <v>511</v>
      </c>
      <c r="C227" s="22" t="s">
        <v>572</v>
      </c>
      <c r="D227" s="22" t="s">
        <v>573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120</v>
      </c>
      <c r="B228" s="22" t="s">
        <v>511</v>
      </c>
      <c r="C228" s="22" t="s">
        <v>574</v>
      </c>
      <c r="D228" s="22" t="s">
        <v>575</v>
      </c>
      <c r="E228" s="22">
        <v>80653</v>
      </c>
      <c r="F228" s="22">
        <v>71975</v>
      </c>
      <c r="G228" s="22">
        <v>60220</v>
      </c>
      <c r="H228" s="22">
        <v>59739</v>
      </c>
      <c r="I228" s="22">
        <v>16857</v>
      </c>
      <c r="J228" s="22">
        <v>97892</v>
      </c>
      <c r="K228" s="22">
        <v>387336</v>
      </c>
      <c r="L228" s="22">
        <v>15146</v>
      </c>
      <c r="M228" s="22">
        <v>11465</v>
      </c>
      <c r="N228" s="22">
        <v>7557</v>
      </c>
      <c r="O228" s="22">
        <v>5011</v>
      </c>
      <c r="P228" s="22">
        <v>2409</v>
      </c>
      <c r="Q228" s="22">
        <v>6160</v>
      </c>
      <c r="R228" s="22">
        <v>47748</v>
      </c>
    </row>
    <row r="229" spans="1:18" x14ac:dyDescent="0.25">
      <c r="A229" s="22" t="s">
        <v>120</v>
      </c>
      <c r="B229" s="22" t="s">
        <v>511</v>
      </c>
      <c r="C229" s="22" t="s">
        <v>576</v>
      </c>
      <c r="D229" s="22" t="s">
        <v>577</v>
      </c>
      <c r="E229" s="22">
        <v>10964</v>
      </c>
      <c r="F229" s="22">
        <v>7880</v>
      </c>
      <c r="G229" s="22">
        <v>0</v>
      </c>
      <c r="H229" s="22">
        <v>0</v>
      </c>
      <c r="I229" s="22">
        <v>0</v>
      </c>
      <c r="J229" s="22">
        <v>0</v>
      </c>
      <c r="K229" s="22">
        <v>18844</v>
      </c>
      <c r="L229" s="22">
        <v>1262</v>
      </c>
      <c r="M229" s="22">
        <v>271</v>
      </c>
      <c r="N229" s="22">
        <v>0</v>
      </c>
      <c r="O229" s="22">
        <v>0</v>
      </c>
      <c r="P229" s="22">
        <v>0</v>
      </c>
      <c r="Q229" s="22">
        <v>0</v>
      </c>
      <c r="R229" s="22">
        <v>1533</v>
      </c>
    </row>
    <row r="230" spans="1:18" x14ac:dyDescent="0.25">
      <c r="A230" s="22" t="s">
        <v>120</v>
      </c>
      <c r="B230" s="22" t="s">
        <v>511</v>
      </c>
      <c r="C230" s="22" t="s">
        <v>578</v>
      </c>
      <c r="D230" s="22" t="s">
        <v>579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</row>
    <row r="231" spans="1:18" x14ac:dyDescent="0.25">
      <c r="A231" s="22" t="s">
        <v>120</v>
      </c>
      <c r="B231" s="22" t="s">
        <v>511</v>
      </c>
      <c r="C231" s="22" t="s">
        <v>580</v>
      </c>
      <c r="D231" s="22" t="s">
        <v>581</v>
      </c>
      <c r="E231" s="22">
        <v>23009</v>
      </c>
      <c r="F231" s="22">
        <v>24331</v>
      </c>
      <c r="G231" s="22">
        <v>25748</v>
      </c>
      <c r="H231" s="22">
        <v>17578</v>
      </c>
      <c r="I231" s="22">
        <v>18300</v>
      </c>
      <c r="J231" s="22">
        <v>444313</v>
      </c>
      <c r="K231" s="22">
        <v>553279</v>
      </c>
      <c r="L231" s="22">
        <v>23565</v>
      </c>
      <c r="M231" s="22">
        <v>22240</v>
      </c>
      <c r="N231" s="22">
        <v>20824</v>
      </c>
      <c r="O231" s="22">
        <v>19311</v>
      </c>
      <c r="P231" s="22">
        <v>18590</v>
      </c>
      <c r="Q231" s="22">
        <v>171664</v>
      </c>
      <c r="R231" s="22">
        <v>276194</v>
      </c>
    </row>
    <row r="232" spans="1:18" x14ac:dyDescent="0.25">
      <c r="A232" s="22" t="s">
        <v>120</v>
      </c>
      <c r="B232" s="22" t="s">
        <v>511</v>
      </c>
      <c r="C232" s="22" t="s">
        <v>582</v>
      </c>
      <c r="D232" s="22" t="s">
        <v>583</v>
      </c>
      <c r="E232" s="22">
        <v>58642</v>
      </c>
      <c r="F232" s="22">
        <v>48486</v>
      </c>
      <c r="G232" s="22">
        <v>51097</v>
      </c>
      <c r="H232" s="22">
        <v>35819</v>
      </c>
      <c r="I232" s="22">
        <v>37797</v>
      </c>
      <c r="J232" s="22">
        <v>471584</v>
      </c>
      <c r="K232" s="22">
        <v>703425</v>
      </c>
      <c r="L232" s="22">
        <v>38428</v>
      </c>
      <c r="M232" s="22">
        <v>35130</v>
      </c>
      <c r="N232" s="22">
        <v>32518</v>
      </c>
      <c r="O232" s="22">
        <v>29765</v>
      </c>
      <c r="P232" s="22">
        <v>27787</v>
      </c>
      <c r="Q232" s="22">
        <v>143642</v>
      </c>
      <c r="R232" s="22">
        <v>307270</v>
      </c>
    </row>
    <row r="233" spans="1:18" x14ac:dyDescent="0.25">
      <c r="A233" s="22" t="s">
        <v>120</v>
      </c>
      <c r="B233" s="22" t="s">
        <v>511</v>
      </c>
      <c r="C233" s="22" t="s">
        <v>584</v>
      </c>
      <c r="D233" s="22" t="s">
        <v>585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120</v>
      </c>
      <c r="B234" s="22" t="s">
        <v>511</v>
      </c>
      <c r="C234" s="22" t="s">
        <v>586</v>
      </c>
      <c r="D234" s="22" t="s">
        <v>587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120</v>
      </c>
      <c r="B235" s="22" t="s">
        <v>511</v>
      </c>
      <c r="C235" s="22" t="s">
        <v>588</v>
      </c>
      <c r="D235" s="22" t="s">
        <v>589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</row>
    <row r="236" spans="1:18" x14ac:dyDescent="0.25">
      <c r="A236" s="22" t="s">
        <v>120</v>
      </c>
      <c r="B236" s="22" t="s">
        <v>511</v>
      </c>
      <c r="C236" s="22" t="s">
        <v>590</v>
      </c>
      <c r="D236" s="22" t="s">
        <v>591</v>
      </c>
      <c r="E236" s="22">
        <v>21873</v>
      </c>
      <c r="F236" s="22">
        <v>22826</v>
      </c>
      <c r="G236" s="22">
        <v>23821</v>
      </c>
      <c r="H236" s="22">
        <v>24859</v>
      </c>
      <c r="I236" s="22">
        <v>25942</v>
      </c>
      <c r="J236" s="22">
        <v>69909</v>
      </c>
      <c r="K236" s="22">
        <v>189230</v>
      </c>
      <c r="L236" s="22">
        <v>7924</v>
      </c>
      <c r="M236" s="22">
        <v>6971</v>
      </c>
      <c r="N236" s="22">
        <v>5977</v>
      </c>
      <c r="O236" s="22">
        <v>4939</v>
      </c>
      <c r="P236" s="22">
        <v>3855</v>
      </c>
      <c r="Q236" s="22">
        <v>4586</v>
      </c>
      <c r="R236" s="22">
        <v>34252</v>
      </c>
    </row>
    <row r="237" spans="1:18" x14ac:dyDescent="0.25">
      <c r="A237" s="22" t="s">
        <v>120</v>
      </c>
      <c r="B237" s="22" t="s">
        <v>511</v>
      </c>
      <c r="C237" s="22" t="s">
        <v>592</v>
      </c>
      <c r="D237" s="22" t="s">
        <v>593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120</v>
      </c>
      <c r="B238" s="22" t="s">
        <v>511</v>
      </c>
      <c r="C238" s="22" t="s">
        <v>594</v>
      </c>
      <c r="D238" s="22" t="s">
        <v>595</v>
      </c>
      <c r="E238" s="22"/>
      <c r="F238" s="22"/>
      <c r="G238" s="22"/>
      <c r="H238" s="22"/>
      <c r="I238" s="22"/>
      <c r="J238" s="22"/>
      <c r="K238" s="22">
        <v>0</v>
      </c>
      <c r="L238" s="22"/>
      <c r="M238" s="22"/>
      <c r="N238" s="22"/>
      <c r="O238" s="22"/>
      <c r="P238" s="22"/>
      <c r="Q238" s="22"/>
      <c r="R238" s="22">
        <v>0</v>
      </c>
    </row>
    <row r="239" spans="1:18" x14ac:dyDescent="0.25">
      <c r="A239" s="22" t="s">
        <v>120</v>
      </c>
      <c r="B239" s="22" t="s">
        <v>511</v>
      </c>
      <c r="C239" s="22" t="s">
        <v>596</v>
      </c>
      <c r="D239" s="22" t="s">
        <v>597</v>
      </c>
      <c r="E239" s="22">
        <v>10742</v>
      </c>
      <c r="F239" s="22">
        <v>11282</v>
      </c>
      <c r="G239" s="22">
        <v>11849</v>
      </c>
      <c r="H239" s="22">
        <v>12445</v>
      </c>
      <c r="I239" s="22">
        <v>13070</v>
      </c>
      <c r="J239" s="22">
        <v>206903</v>
      </c>
      <c r="K239" s="22">
        <v>266291</v>
      </c>
      <c r="L239" s="22">
        <v>13087</v>
      </c>
      <c r="M239" s="22">
        <v>12547</v>
      </c>
      <c r="N239" s="22">
        <v>11980</v>
      </c>
      <c r="O239" s="22">
        <v>11384</v>
      </c>
      <c r="P239" s="22">
        <v>10759</v>
      </c>
      <c r="Q239" s="22">
        <v>67136</v>
      </c>
      <c r="R239" s="22">
        <v>126893</v>
      </c>
    </row>
    <row r="240" spans="1:18" x14ac:dyDescent="0.25">
      <c r="A240" s="22" t="s">
        <v>120</v>
      </c>
      <c r="B240" s="22" t="s">
        <v>511</v>
      </c>
      <c r="C240" s="22" t="s">
        <v>598</v>
      </c>
      <c r="D240" s="22" t="s">
        <v>599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</row>
    <row r="241" spans="1:18" x14ac:dyDescent="0.25">
      <c r="A241" s="22" t="s">
        <v>120</v>
      </c>
      <c r="B241" s="22" t="s">
        <v>511</v>
      </c>
      <c r="C241" s="22" t="s">
        <v>600</v>
      </c>
      <c r="D241" s="22" t="s">
        <v>601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</row>
    <row r="242" spans="1:18" x14ac:dyDescent="0.25">
      <c r="A242" s="22" t="s">
        <v>120</v>
      </c>
      <c r="B242" s="22" t="s">
        <v>511</v>
      </c>
      <c r="C242" s="22" t="s">
        <v>602</v>
      </c>
      <c r="D242" s="22" t="s">
        <v>603</v>
      </c>
      <c r="E242" s="22">
        <v>18619</v>
      </c>
      <c r="F242" s="22">
        <v>19628</v>
      </c>
      <c r="G242" s="22">
        <v>20693</v>
      </c>
      <c r="H242" s="22">
        <v>21817</v>
      </c>
      <c r="I242" s="22">
        <v>23003</v>
      </c>
      <c r="J242" s="22">
        <v>235654</v>
      </c>
      <c r="K242" s="22">
        <v>339414</v>
      </c>
      <c r="L242" s="22">
        <v>17676</v>
      </c>
      <c r="M242" s="22">
        <v>16667</v>
      </c>
      <c r="N242" s="22">
        <v>15601</v>
      </c>
      <c r="O242" s="22">
        <v>14478</v>
      </c>
      <c r="P242" s="22">
        <v>13291</v>
      </c>
      <c r="Q242" s="22">
        <v>89057</v>
      </c>
      <c r="R242" s="22">
        <v>166770</v>
      </c>
    </row>
    <row r="243" spans="1:18" x14ac:dyDescent="0.25">
      <c r="A243" s="22" t="s">
        <v>120</v>
      </c>
      <c r="B243" s="22" t="s">
        <v>511</v>
      </c>
      <c r="C243" s="22" t="s">
        <v>604</v>
      </c>
      <c r="D243" s="22" t="s">
        <v>605</v>
      </c>
      <c r="E243" s="22">
        <v>40000</v>
      </c>
      <c r="F243" s="22">
        <v>40000</v>
      </c>
      <c r="G243" s="22">
        <v>40000</v>
      </c>
      <c r="H243" s="22">
        <v>40000</v>
      </c>
      <c r="I243" s="22">
        <v>40000</v>
      </c>
      <c r="J243" s="22">
        <v>0</v>
      </c>
      <c r="K243" s="22">
        <v>200000</v>
      </c>
      <c r="L243" s="22">
        <v>6472</v>
      </c>
      <c r="M243" s="22">
        <v>4935</v>
      </c>
      <c r="N243" s="22">
        <v>3675</v>
      </c>
      <c r="O243" s="22">
        <v>2415</v>
      </c>
      <c r="P243" s="22">
        <v>1155</v>
      </c>
      <c r="Q243" s="22">
        <v>0</v>
      </c>
      <c r="R243" s="22">
        <v>18652</v>
      </c>
    </row>
    <row r="244" spans="1:18" x14ac:dyDescent="0.25">
      <c r="A244" s="22" t="s">
        <v>120</v>
      </c>
      <c r="B244" s="22" t="s">
        <v>511</v>
      </c>
      <c r="C244" s="22" t="s">
        <v>606</v>
      </c>
      <c r="D244" s="22" t="s">
        <v>607</v>
      </c>
      <c r="E244" s="22">
        <v>9900</v>
      </c>
      <c r="F244" s="22">
        <v>159300</v>
      </c>
      <c r="G244" s="22">
        <v>8607</v>
      </c>
      <c r="H244" s="22">
        <v>0</v>
      </c>
      <c r="I244" s="22">
        <v>0</v>
      </c>
      <c r="J244" s="22">
        <v>0</v>
      </c>
      <c r="K244" s="22">
        <v>177807</v>
      </c>
      <c r="L244" s="22">
        <v>3735</v>
      </c>
      <c r="M244" s="22">
        <v>1878</v>
      </c>
      <c r="N244" s="22">
        <v>60</v>
      </c>
      <c r="O244" s="22">
        <v>0</v>
      </c>
      <c r="P244" s="22">
        <v>0</v>
      </c>
      <c r="Q244" s="22">
        <v>0</v>
      </c>
      <c r="R244" s="22">
        <v>5673</v>
      </c>
    </row>
    <row r="245" spans="1:18" x14ac:dyDescent="0.25">
      <c r="A245" s="22" t="s">
        <v>120</v>
      </c>
      <c r="B245" s="22" t="s">
        <v>511</v>
      </c>
      <c r="C245" s="22" t="s">
        <v>608</v>
      </c>
      <c r="D245" s="22" t="s">
        <v>609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120</v>
      </c>
      <c r="B246" s="22" t="s">
        <v>511</v>
      </c>
      <c r="C246" s="22" t="s">
        <v>610</v>
      </c>
      <c r="D246" s="22" t="s">
        <v>611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120</v>
      </c>
      <c r="B247" s="22" t="s">
        <v>511</v>
      </c>
      <c r="C247" s="22" t="s">
        <v>612</v>
      </c>
      <c r="D247" s="22" t="s">
        <v>613</v>
      </c>
      <c r="E247" s="22">
        <v>5106</v>
      </c>
      <c r="F247" s="22">
        <v>5105</v>
      </c>
      <c r="G247" s="22">
        <v>0</v>
      </c>
      <c r="H247" s="22">
        <v>0</v>
      </c>
      <c r="I247" s="22">
        <v>0</v>
      </c>
      <c r="J247" s="22">
        <v>0</v>
      </c>
      <c r="K247" s="22">
        <v>10211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120</v>
      </c>
      <c r="B248" s="22" t="s">
        <v>511</v>
      </c>
      <c r="C248" s="22" t="s">
        <v>614</v>
      </c>
      <c r="D248" s="22" t="s">
        <v>615</v>
      </c>
      <c r="E248" s="22"/>
      <c r="F248" s="22"/>
      <c r="G248" s="22"/>
      <c r="H248" s="22"/>
      <c r="I248" s="22"/>
      <c r="J248" s="22"/>
      <c r="K248" s="22">
        <v>0</v>
      </c>
      <c r="L248" s="22"/>
      <c r="M248" s="22"/>
      <c r="N248" s="22"/>
      <c r="O248" s="22"/>
      <c r="P248" s="22"/>
      <c r="Q248" s="22"/>
      <c r="R248" s="22">
        <v>0</v>
      </c>
    </row>
    <row r="249" spans="1:18" x14ac:dyDescent="0.25">
      <c r="A249" s="22" t="s">
        <v>120</v>
      </c>
      <c r="B249" s="22" t="s">
        <v>511</v>
      </c>
      <c r="C249" s="22" t="s">
        <v>616</v>
      </c>
      <c r="D249" s="22" t="s">
        <v>617</v>
      </c>
      <c r="E249" s="22">
        <v>20210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20210</v>
      </c>
      <c r="L249" s="22">
        <v>2374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2374</v>
      </c>
    </row>
    <row r="250" spans="1:18" x14ac:dyDescent="0.25">
      <c r="A250" s="22" t="s">
        <v>120</v>
      </c>
      <c r="B250" s="22" t="s">
        <v>511</v>
      </c>
      <c r="C250" s="22" t="s">
        <v>618</v>
      </c>
      <c r="D250" s="22" t="s">
        <v>619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120</v>
      </c>
      <c r="B251" s="22" t="s">
        <v>511</v>
      </c>
      <c r="C251" s="22" t="s">
        <v>620</v>
      </c>
      <c r="D251" s="22" t="s">
        <v>621</v>
      </c>
      <c r="E251" s="22">
        <v>3791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3791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</row>
    <row r="252" spans="1:18" x14ac:dyDescent="0.25">
      <c r="A252" s="22" t="s">
        <v>120</v>
      </c>
      <c r="B252" s="22" t="s">
        <v>511</v>
      </c>
      <c r="C252" s="22" t="s">
        <v>622</v>
      </c>
      <c r="D252" s="22" t="s">
        <v>623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</row>
    <row r="253" spans="1:18" x14ac:dyDescent="0.25">
      <c r="A253" s="22" t="s">
        <v>120</v>
      </c>
      <c r="B253" s="22" t="s">
        <v>511</v>
      </c>
      <c r="C253" s="22" t="s">
        <v>624</v>
      </c>
      <c r="D253" s="22" t="s">
        <v>625</v>
      </c>
      <c r="E253" s="22">
        <v>19828</v>
      </c>
      <c r="F253" s="22">
        <v>21173</v>
      </c>
      <c r="G253" s="22">
        <v>16094</v>
      </c>
      <c r="H253" s="22">
        <v>17000</v>
      </c>
      <c r="I253" s="22">
        <v>17956</v>
      </c>
      <c r="J253" s="22">
        <v>82507</v>
      </c>
      <c r="K253" s="22">
        <v>174558</v>
      </c>
      <c r="L253" s="22">
        <v>10301</v>
      </c>
      <c r="M253" s="22">
        <v>8956</v>
      </c>
      <c r="N253" s="22">
        <v>7513</v>
      </c>
      <c r="O253" s="22">
        <v>6607</v>
      </c>
      <c r="P253" s="22">
        <v>5651</v>
      </c>
      <c r="Q253" s="22">
        <v>11919</v>
      </c>
      <c r="R253" s="22">
        <v>50947</v>
      </c>
    </row>
    <row r="254" spans="1:18" x14ac:dyDescent="0.25">
      <c r="A254" s="22" t="s">
        <v>120</v>
      </c>
      <c r="B254" s="22" t="s">
        <v>511</v>
      </c>
      <c r="C254" s="22" t="s">
        <v>626</v>
      </c>
      <c r="D254" s="22" t="s">
        <v>627</v>
      </c>
      <c r="E254" s="22">
        <v>79323</v>
      </c>
      <c r="F254" s="22">
        <v>4566</v>
      </c>
      <c r="G254" s="22">
        <v>4823</v>
      </c>
      <c r="H254" s="22">
        <v>5094</v>
      </c>
      <c r="I254" s="22">
        <v>5381</v>
      </c>
      <c r="J254" s="22">
        <v>64303</v>
      </c>
      <c r="K254" s="22">
        <v>163490</v>
      </c>
      <c r="L254" s="22">
        <v>9478</v>
      </c>
      <c r="M254" s="22">
        <v>4734</v>
      </c>
      <c r="N254" s="22">
        <v>4478</v>
      </c>
      <c r="O254" s="22">
        <v>4206</v>
      </c>
      <c r="P254" s="22">
        <v>3920</v>
      </c>
      <c r="Q254" s="22">
        <v>19400</v>
      </c>
      <c r="R254" s="22">
        <v>46216</v>
      </c>
    </row>
    <row r="255" spans="1:18" x14ac:dyDescent="0.25">
      <c r="A255" s="22" t="s">
        <v>120</v>
      </c>
      <c r="B255" s="22" t="s">
        <v>511</v>
      </c>
      <c r="C255" s="22" t="s">
        <v>628</v>
      </c>
      <c r="D255" s="22" t="s">
        <v>629</v>
      </c>
      <c r="E255" s="22">
        <v>36431</v>
      </c>
      <c r="F255" s="22">
        <v>38067</v>
      </c>
      <c r="G255" s="22">
        <v>39777</v>
      </c>
      <c r="H255" s="22">
        <v>41564</v>
      </c>
      <c r="I255" s="22">
        <v>43432</v>
      </c>
      <c r="J255" s="22">
        <v>110909</v>
      </c>
      <c r="K255" s="22">
        <v>310180</v>
      </c>
      <c r="L255" s="22">
        <v>13594</v>
      </c>
      <c r="M255" s="22">
        <v>11958</v>
      </c>
      <c r="N255" s="22">
        <v>10248</v>
      </c>
      <c r="O255" s="22">
        <v>8461</v>
      </c>
      <c r="P255" s="22">
        <v>6592</v>
      </c>
      <c r="Q255" s="22">
        <v>59729</v>
      </c>
      <c r="R255" s="22">
        <v>110582</v>
      </c>
    </row>
    <row r="256" spans="1:18" x14ac:dyDescent="0.25">
      <c r="A256" s="22" t="s">
        <v>120</v>
      </c>
      <c r="B256" s="22" t="s">
        <v>511</v>
      </c>
      <c r="C256" s="22" t="s">
        <v>630</v>
      </c>
      <c r="D256" s="22" t="s">
        <v>631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</row>
    <row r="257" spans="1:18" x14ac:dyDescent="0.25">
      <c r="A257" s="22" t="s">
        <v>120</v>
      </c>
      <c r="B257" s="22" t="s">
        <v>511</v>
      </c>
      <c r="C257" s="22" t="s">
        <v>632</v>
      </c>
      <c r="D257" s="22" t="s">
        <v>633</v>
      </c>
      <c r="E257" s="22">
        <v>116394</v>
      </c>
      <c r="F257" s="22">
        <v>117455</v>
      </c>
      <c r="G257" s="22">
        <v>111866</v>
      </c>
      <c r="H257" s="22">
        <v>112669</v>
      </c>
      <c r="I257" s="22">
        <v>28423</v>
      </c>
      <c r="J257" s="22">
        <v>0</v>
      </c>
      <c r="K257" s="22">
        <v>486807</v>
      </c>
      <c r="L257" s="22">
        <v>8989</v>
      </c>
      <c r="M257" s="22">
        <v>6705</v>
      </c>
      <c r="N257" s="22">
        <v>4272</v>
      </c>
      <c r="O257" s="22">
        <v>2160</v>
      </c>
      <c r="P257" s="22">
        <v>0</v>
      </c>
      <c r="Q257" s="22">
        <v>0</v>
      </c>
      <c r="R257" s="22">
        <v>22126</v>
      </c>
    </row>
    <row r="258" spans="1:18" x14ac:dyDescent="0.25">
      <c r="A258" s="22" t="s">
        <v>120</v>
      </c>
      <c r="B258" s="22" t="s">
        <v>511</v>
      </c>
      <c r="C258" s="22" t="s">
        <v>634</v>
      </c>
      <c r="D258" s="22" t="s">
        <v>635</v>
      </c>
      <c r="E258" s="22">
        <v>98164</v>
      </c>
      <c r="F258" s="22">
        <v>103061</v>
      </c>
      <c r="G258" s="22">
        <v>67474</v>
      </c>
      <c r="H258" s="22">
        <v>70089</v>
      </c>
      <c r="I258" s="22">
        <v>73063</v>
      </c>
      <c r="J258" s="22">
        <v>262023</v>
      </c>
      <c r="K258" s="22">
        <v>673874</v>
      </c>
      <c r="L258" s="22">
        <v>29128</v>
      </c>
      <c r="M258" s="22">
        <v>24232</v>
      </c>
      <c r="N258" s="22">
        <v>19076</v>
      </c>
      <c r="O258" s="22">
        <v>15645</v>
      </c>
      <c r="P258" s="22">
        <v>13228</v>
      </c>
      <c r="Q258" s="22">
        <v>21172</v>
      </c>
      <c r="R258" s="22">
        <v>122481</v>
      </c>
    </row>
    <row r="259" spans="1:18" x14ac:dyDescent="0.25">
      <c r="A259" s="22" t="s">
        <v>120</v>
      </c>
      <c r="B259" s="22" t="s">
        <v>511</v>
      </c>
      <c r="C259" s="22" t="s">
        <v>636</v>
      </c>
      <c r="D259" s="22" t="s">
        <v>637</v>
      </c>
      <c r="E259" s="22">
        <v>113045</v>
      </c>
      <c r="F259" s="22">
        <v>117382</v>
      </c>
      <c r="G259" s="22">
        <v>119111</v>
      </c>
      <c r="H259" s="22">
        <v>60462</v>
      </c>
      <c r="I259" s="22">
        <v>63331</v>
      </c>
      <c r="J259" s="22">
        <v>60978</v>
      </c>
      <c r="K259" s="22">
        <v>534309</v>
      </c>
      <c r="L259" s="22">
        <v>22131</v>
      </c>
      <c r="M259" s="22">
        <v>17795</v>
      </c>
      <c r="N259" s="22">
        <v>12985</v>
      </c>
      <c r="O259" s="22">
        <v>9135</v>
      </c>
      <c r="P259" s="22">
        <v>6266</v>
      </c>
      <c r="Q259" s="22">
        <v>5757</v>
      </c>
      <c r="R259" s="22">
        <v>74069</v>
      </c>
    </row>
    <row r="260" spans="1:18" x14ac:dyDescent="0.25">
      <c r="A260" s="22" t="s">
        <v>120</v>
      </c>
      <c r="B260" s="22" t="s">
        <v>511</v>
      </c>
      <c r="C260" s="22" t="s">
        <v>638</v>
      </c>
      <c r="D260" s="22" t="s">
        <v>639</v>
      </c>
      <c r="E260" s="22">
        <v>12482</v>
      </c>
      <c r="F260" s="22">
        <v>13366</v>
      </c>
      <c r="G260" s="22">
        <v>4342</v>
      </c>
      <c r="H260" s="22">
        <v>4609</v>
      </c>
      <c r="I260" s="22">
        <v>4891</v>
      </c>
      <c r="J260" s="22">
        <v>0</v>
      </c>
      <c r="K260" s="22">
        <v>39690</v>
      </c>
      <c r="L260" s="22">
        <v>2677</v>
      </c>
      <c r="M260" s="22">
        <v>1794</v>
      </c>
      <c r="N260" s="22">
        <v>848</v>
      </c>
      <c r="O260" s="22">
        <v>582</v>
      </c>
      <c r="P260" s="22">
        <v>300</v>
      </c>
      <c r="Q260" s="22">
        <v>0</v>
      </c>
      <c r="R260" s="22">
        <v>6201</v>
      </c>
    </row>
    <row r="261" spans="1:18" x14ac:dyDescent="0.25">
      <c r="A261" s="22" t="s">
        <v>120</v>
      </c>
      <c r="B261" s="22" t="s">
        <v>511</v>
      </c>
      <c r="C261" s="22" t="s">
        <v>640</v>
      </c>
      <c r="D261" s="22" t="s">
        <v>641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</row>
    <row r="262" spans="1:18" x14ac:dyDescent="0.25">
      <c r="A262" s="22" t="s">
        <v>120</v>
      </c>
      <c r="B262" s="22" t="s">
        <v>511</v>
      </c>
      <c r="C262" s="22" t="s">
        <v>642</v>
      </c>
      <c r="D262" s="22" t="s">
        <v>643</v>
      </c>
      <c r="E262" s="22">
        <v>72262</v>
      </c>
      <c r="F262" s="22">
        <v>71017</v>
      </c>
      <c r="G262" s="22">
        <v>65779</v>
      </c>
      <c r="H262" s="22">
        <v>57295</v>
      </c>
      <c r="I262" s="22">
        <v>15497</v>
      </c>
      <c r="J262" s="22">
        <v>60309</v>
      </c>
      <c r="K262" s="22">
        <v>342159</v>
      </c>
      <c r="L262" s="22">
        <v>14255</v>
      </c>
      <c r="M262" s="22">
        <v>11505</v>
      </c>
      <c r="N262" s="22">
        <v>8961</v>
      </c>
      <c r="O262" s="22">
        <v>6422</v>
      </c>
      <c r="P262" s="22">
        <v>4628</v>
      </c>
      <c r="Q262" s="22">
        <v>17346</v>
      </c>
      <c r="R262" s="22">
        <v>63117</v>
      </c>
    </row>
    <row r="263" spans="1:18" x14ac:dyDescent="0.25">
      <c r="A263" s="22" t="s">
        <v>120</v>
      </c>
      <c r="B263" s="22" t="s">
        <v>511</v>
      </c>
      <c r="C263" s="22" t="s">
        <v>644</v>
      </c>
      <c r="D263" s="22" t="s">
        <v>645</v>
      </c>
      <c r="E263" s="22">
        <v>16871</v>
      </c>
      <c r="F263" s="22">
        <v>7565</v>
      </c>
      <c r="G263" s="22">
        <v>0</v>
      </c>
      <c r="H263" s="22">
        <v>0</v>
      </c>
      <c r="I263" s="22">
        <v>0</v>
      </c>
      <c r="J263" s="22">
        <v>0</v>
      </c>
      <c r="K263" s="22">
        <v>24436</v>
      </c>
      <c r="L263" s="22">
        <v>1721</v>
      </c>
      <c r="M263" s="22">
        <v>378</v>
      </c>
      <c r="N263" s="22">
        <v>0</v>
      </c>
      <c r="O263" s="22">
        <v>0</v>
      </c>
      <c r="P263" s="22">
        <v>0</v>
      </c>
      <c r="Q263" s="22">
        <v>0</v>
      </c>
      <c r="R263" s="22">
        <v>2099</v>
      </c>
    </row>
    <row r="264" spans="1:18" x14ac:dyDescent="0.25">
      <c r="A264" s="22" t="s">
        <v>120</v>
      </c>
      <c r="B264" s="22" t="s">
        <v>511</v>
      </c>
      <c r="C264" s="22" t="s">
        <v>646</v>
      </c>
      <c r="D264" s="22" t="s">
        <v>647</v>
      </c>
      <c r="E264" s="22">
        <v>8090</v>
      </c>
      <c r="F264" s="22">
        <v>8596</v>
      </c>
      <c r="G264" s="22">
        <v>9133</v>
      </c>
      <c r="H264" s="22">
        <v>9704</v>
      </c>
      <c r="I264" s="22">
        <v>10310</v>
      </c>
      <c r="J264" s="22">
        <v>109403</v>
      </c>
      <c r="K264" s="22">
        <v>155236</v>
      </c>
      <c r="L264" s="22">
        <v>9702</v>
      </c>
      <c r="M264" s="22">
        <v>9196</v>
      </c>
      <c r="N264" s="22">
        <v>8659</v>
      </c>
      <c r="O264" s="22">
        <v>8088</v>
      </c>
      <c r="P264" s="22">
        <v>7482</v>
      </c>
      <c r="Q264" s="22">
        <v>40419</v>
      </c>
      <c r="R264" s="22">
        <v>83546</v>
      </c>
    </row>
    <row r="265" spans="1:18" x14ac:dyDescent="0.25">
      <c r="A265" s="22" t="s">
        <v>120</v>
      </c>
      <c r="B265" s="22" t="s">
        <v>511</v>
      </c>
      <c r="C265" s="22" t="s">
        <v>648</v>
      </c>
      <c r="D265" s="22" t="s">
        <v>649</v>
      </c>
      <c r="E265" s="22">
        <v>3597</v>
      </c>
      <c r="F265" s="22">
        <v>3796</v>
      </c>
      <c r="G265" s="22">
        <v>4005</v>
      </c>
      <c r="H265" s="22">
        <v>4227</v>
      </c>
      <c r="I265" s="22">
        <v>4460</v>
      </c>
      <c r="J265" s="22">
        <v>164567</v>
      </c>
      <c r="K265" s="22">
        <v>184652</v>
      </c>
      <c r="L265" s="22">
        <v>10019</v>
      </c>
      <c r="M265" s="22">
        <v>9820</v>
      </c>
      <c r="N265" s="22">
        <v>9611</v>
      </c>
      <c r="O265" s="22">
        <v>9389</v>
      </c>
      <c r="P265" s="22">
        <v>9156</v>
      </c>
      <c r="Q265" s="22">
        <v>107752</v>
      </c>
      <c r="R265" s="22">
        <v>155747</v>
      </c>
    </row>
    <row r="266" spans="1:18" x14ac:dyDescent="0.25">
      <c r="A266" s="22" t="s">
        <v>120</v>
      </c>
      <c r="B266" s="22" t="s">
        <v>511</v>
      </c>
      <c r="C266" s="22" t="s">
        <v>650</v>
      </c>
      <c r="D266" s="22" t="s">
        <v>651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</row>
    <row r="267" spans="1:18" x14ac:dyDescent="0.25">
      <c r="A267" s="22" t="s">
        <v>120</v>
      </c>
      <c r="B267" s="22" t="s">
        <v>511</v>
      </c>
      <c r="C267" s="22" t="s">
        <v>652</v>
      </c>
      <c r="D267" s="22" t="s">
        <v>653</v>
      </c>
      <c r="E267" s="22">
        <v>10884</v>
      </c>
      <c r="F267" s="22">
        <v>10884</v>
      </c>
      <c r="G267" s="22">
        <v>10884</v>
      </c>
      <c r="H267" s="22">
        <v>10884</v>
      </c>
      <c r="I267" s="22">
        <v>10884</v>
      </c>
      <c r="J267" s="22">
        <v>184231</v>
      </c>
      <c r="K267" s="22">
        <v>238651</v>
      </c>
      <c r="L267" s="22">
        <v>5769</v>
      </c>
      <c r="M267" s="22">
        <v>5547</v>
      </c>
      <c r="N267" s="22">
        <v>5275</v>
      </c>
      <c r="O267" s="22">
        <v>5003</v>
      </c>
      <c r="P267" s="22">
        <v>4783</v>
      </c>
      <c r="Q267" s="22">
        <v>39983</v>
      </c>
      <c r="R267" s="22">
        <v>66360</v>
      </c>
    </row>
    <row r="268" spans="1:18" x14ac:dyDescent="0.25">
      <c r="A268" s="22" t="s">
        <v>120</v>
      </c>
      <c r="B268" s="22" t="s">
        <v>511</v>
      </c>
      <c r="C268" s="22" t="s">
        <v>654</v>
      </c>
      <c r="D268" s="22" t="s">
        <v>655</v>
      </c>
      <c r="E268" s="22">
        <v>15258</v>
      </c>
      <c r="F268" s="22">
        <v>15778</v>
      </c>
      <c r="G268" s="22">
        <v>16315</v>
      </c>
      <c r="H268" s="22">
        <v>16870</v>
      </c>
      <c r="I268" s="22">
        <v>6061</v>
      </c>
      <c r="J268" s="22">
        <v>0</v>
      </c>
      <c r="K268" s="22">
        <v>70282</v>
      </c>
      <c r="L268" s="22">
        <v>2180</v>
      </c>
      <c r="M268" s="22">
        <v>1660</v>
      </c>
      <c r="N268" s="22">
        <v>1124</v>
      </c>
      <c r="O268" s="22">
        <v>568</v>
      </c>
      <c r="P268" s="22">
        <v>72</v>
      </c>
      <c r="Q268" s="22">
        <v>0</v>
      </c>
      <c r="R268" s="22">
        <v>5604</v>
      </c>
    </row>
    <row r="269" spans="1:18" x14ac:dyDescent="0.25">
      <c r="A269" s="22" t="s">
        <v>120</v>
      </c>
      <c r="B269" s="22" t="s">
        <v>511</v>
      </c>
      <c r="C269" s="22" t="s">
        <v>656</v>
      </c>
      <c r="D269" s="22" t="s">
        <v>657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</row>
    <row r="270" spans="1:18" x14ac:dyDescent="0.25">
      <c r="A270" s="22" t="s">
        <v>120</v>
      </c>
      <c r="B270" s="22" t="s">
        <v>511</v>
      </c>
      <c r="C270" s="22" t="s">
        <v>658</v>
      </c>
      <c r="D270" s="22" t="s">
        <v>659</v>
      </c>
      <c r="E270" s="22">
        <v>28517</v>
      </c>
      <c r="F270" s="22">
        <v>30738</v>
      </c>
      <c r="G270" s="22">
        <v>33140</v>
      </c>
      <c r="H270" s="22">
        <v>32105</v>
      </c>
      <c r="I270" s="22">
        <v>21649</v>
      </c>
      <c r="J270" s="22">
        <v>85423</v>
      </c>
      <c r="K270" s="22">
        <v>231572</v>
      </c>
      <c r="L270" s="22">
        <v>17013</v>
      </c>
      <c r="M270" s="22">
        <v>14792</v>
      </c>
      <c r="N270" s="22">
        <v>12395</v>
      </c>
      <c r="O270" s="22">
        <v>9809</v>
      </c>
      <c r="P270" s="22">
        <v>7344</v>
      </c>
      <c r="Q270" s="22">
        <v>35245</v>
      </c>
      <c r="R270" s="22">
        <v>96598</v>
      </c>
    </row>
    <row r="271" spans="1:18" x14ac:dyDescent="0.25">
      <c r="A271" s="22" t="s">
        <v>120</v>
      </c>
      <c r="B271" s="22" t="s">
        <v>511</v>
      </c>
      <c r="C271" s="22" t="s">
        <v>660</v>
      </c>
      <c r="D271" s="22" t="s">
        <v>661</v>
      </c>
      <c r="E271" s="22">
        <v>24238</v>
      </c>
      <c r="F271" s="22">
        <v>25449</v>
      </c>
      <c r="G271" s="22">
        <v>26721</v>
      </c>
      <c r="H271" s="22">
        <v>16847</v>
      </c>
      <c r="I271" s="22">
        <v>16708</v>
      </c>
      <c r="J271" s="22">
        <v>302818</v>
      </c>
      <c r="K271" s="22">
        <v>412781</v>
      </c>
      <c r="L271" s="22">
        <v>18803</v>
      </c>
      <c r="M271" s="22">
        <v>17592</v>
      </c>
      <c r="N271" s="22">
        <v>16319</v>
      </c>
      <c r="O271" s="22">
        <v>14982</v>
      </c>
      <c r="P271" s="22">
        <v>14222</v>
      </c>
      <c r="Q271" s="22">
        <v>119443</v>
      </c>
      <c r="R271" s="22">
        <v>201361</v>
      </c>
    </row>
    <row r="272" spans="1:18" x14ac:dyDescent="0.25">
      <c r="A272" s="22" t="s">
        <v>120</v>
      </c>
      <c r="B272" s="22" t="s">
        <v>511</v>
      </c>
      <c r="C272" s="22" t="s">
        <v>662</v>
      </c>
      <c r="D272" s="22" t="s">
        <v>663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120</v>
      </c>
      <c r="B273" s="22" t="s">
        <v>511</v>
      </c>
      <c r="C273" s="22" t="s">
        <v>664</v>
      </c>
      <c r="D273" s="22" t="s">
        <v>665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120</v>
      </c>
      <c r="B274" s="22" t="s">
        <v>511</v>
      </c>
      <c r="C274" s="22" t="s">
        <v>666</v>
      </c>
      <c r="D274" s="22" t="s">
        <v>667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</row>
    <row r="275" spans="1:18" x14ac:dyDescent="0.25">
      <c r="A275" s="22" t="s">
        <v>120</v>
      </c>
      <c r="B275" s="22" t="s">
        <v>511</v>
      </c>
      <c r="C275" s="22" t="s">
        <v>668</v>
      </c>
      <c r="D275" s="22" t="s">
        <v>669</v>
      </c>
      <c r="E275" s="22">
        <v>19296</v>
      </c>
      <c r="F275" s="22">
        <v>20286</v>
      </c>
      <c r="G275" s="22">
        <v>21328</v>
      </c>
      <c r="H275" s="22">
        <v>22424</v>
      </c>
      <c r="I275" s="22">
        <v>20571</v>
      </c>
      <c r="J275" s="22">
        <v>330899</v>
      </c>
      <c r="K275" s="22">
        <v>434804</v>
      </c>
      <c r="L275" s="22">
        <v>21599</v>
      </c>
      <c r="M275" s="22">
        <v>20608</v>
      </c>
      <c r="N275" s="22">
        <v>19567</v>
      </c>
      <c r="O275" s="22">
        <v>18471</v>
      </c>
      <c r="P275" s="22">
        <v>20992</v>
      </c>
      <c r="Q275" s="22">
        <v>95131</v>
      </c>
      <c r="R275" s="22">
        <v>196368</v>
      </c>
    </row>
    <row r="276" spans="1:18" x14ac:dyDescent="0.25">
      <c r="A276" s="22" t="s">
        <v>120</v>
      </c>
      <c r="B276" s="22" t="s">
        <v>511</v>
      </c>
      <c r="C276" s="22" t="s">
        <v>670</v>
      </c>
      <c r="D276" s="22" t="s">
        <v>671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120</v>
      </c>
      <c r="B277" s="22" t="s">
        <v>511</v>
      </c>
      <c r="C277" s="22" t="s">
        <v>672</v>
      </c>
      <c r="D277" s="22" t="s">
        <v>673</v>
      </c>
      <c r="E277" s="22">
        <v>10099</v>
      </c>
      <c r="F277" s="22">
        <v>10546</v>
      </c>
      <c r="G277" s="22">
        <v>11013</v>
      </c>
      <c r="H277" s="22">
        <v>11503</v>
      </c>
      <c r="I277" s="22">
        <v>12015</v>
      </c>
      <c r="J277" s="22">
        <v>73644</v>
      </c>
      <c r="K277" s="22">
        <v>128820</v>
      </c>
      <c r="L277" s="22">
        <v>6689</v>
      </c>
      <c r="M277" s="22">
        <v>6242</v>
      </c>
      <c r="N277" s="22">
        <v>5775</v>
      </c>
      <c r="O277" s="22">
        <v>5286</v>
      </c>
      <c r="P277" s="22">
        <v>4774</v>
      </c>
      <c r="Q277" s="22">
        <v>32541</v>
      </c>
      <c r="R277" s="22">
        <v>61307</v>
      </c>
    </row>
    <row r="278" spans="1:18" x14ac:dyDescent="0.25">
      <c r="A278" s="22" t="s">
        <v>120</v>
      </c>
      <c r="B278" s="22" t="s">
        <v>511</v>
      </c>
      <c r="C278" s="22" t="s">
        <v>674</v>
      </c>
      <c r="D278" s="22" t="s">
        <v>675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</row>
    <row r="279" spans="1:18" x14ac:dyDescent="0.25">
      <c r="A279" s="22" t="s">
        <v>120</v>
      </c>
      <c r="B279" s="22" t="s">
        <v>511</v>
      </c>
      <c r="C279" s="22" t="s">
        <v>676</v>
      </c>
      <c r="D279" s="22" t="s">
        <v>677</v>
      </c>
      <c r="E279" s="22">
        <v>101127</v>
      </c>
      <c r="F279" s="22">
        <v>104288</v>
      </c>
      <c r="G279" s="22">
        <v>83517</v>
      </c>
      <c r="H279" s="22">
        <v>61347</v>
      </c>
      <c r="I279" s="22">
        <v>62755</v>
      </c>
      <c r="J279" s="22">
        <v>0</v>
      </c>
      <c r="K279" s="22">
        <v>413034</v>
      </c>
      <c r="L279" s="22">
        <v>10783</v>
      </c>
      <c r="M279" s="22">
        <v>7622</v>
      </c>
      <c r="N279" s="22">
        <v>4354</v>
      </c>
      <c r="O279" s="22">
        <v>2486</v>
      </c>
      <c r="P279" s="22">
        <v>1078</v>
      </c>
      <c r="Q279" s="22">
        <v>0</v>
      </c>
      <c r="R279" s="22">
        <v>26323</v>
      </c>
    </row>
    <row r="280" spans="1:18" x14ac:dyDescent="0.25">
      <c r="A280" s="22" t="s">
        <v>120</v>
      </c>
      <c r="B280" s="22" t="s">
        <v>511</v>
      </c>
      <c r="C280" s="22" t="s">
        <v>678</v>
      </c>
      <c r="D280" s="22" t="s">
        <v>679</v>
      </c>
      <c r="E280" s="22">
        <v>5475</v>
      </c>
      <c r="F280" s="22">
        <v>6078</v>
      </c>
      <c r="G280" s="22">
        <v>6746</v>
      </c>
      <c r="H280" s="22">
        <v>7488</v>
      </c>
      <c r="I280" s="22">
        <v>0</v>
      </c>
      <c r="J280" s="22">
        <v>0</v>
      </c>
      <c r="K280" s="22">
        <v>25787</v>
      </c>
      <c r="L280" s="22">
        <v>2837</v>
      </c>
      <c r="M280" s="22">
        <v>2234</v>
      </c>
      <c r="N280" s="22">
        <v>1566</v>
      </c>
      <c r="O280" s="22">
        <v>824</v>
      </c>
      <c r="P280" s="22">
        <v>0</v>
      </c>
      <c r="Q280" s="22">
        <v>0</v>
      </c>
      <c r="R280" s="22">
        <v>7461</v>
      </c>
    </row>
    <row r="281" spans="1:18" x14ac:dyDescent="0.25">
      <c r="A281" s="22" t="s">
        <v>120</v>
      </c>
      <c r="B281" s="22" t="s">
        <v>511</v>
      </c>
      <c r="C281" s="22" t="s">
        <v>680</v>
      </c>
      <c r="D281" s="22" t="s">
        <v>681</v>
      </c>
      <c r="E281" s="22">
        <v>46629</v>
      </c>
      <c r="F281" s="22">
        <v>45961</v>
      </c>
      <c r="G281" s="22">
        <v>48497</v>
      </c>
      <c r="H281" s="22">
        <v>51174</v>
      </c>
      <c r="I281" s="22">
        <v>53998</v>
      </c>
      <c r="J281" s="22">
        <v>815824</v>
      </c>
      <c r="K281" s="22">
        <v>1062083</v>
      </c>
      <c r="L281" s="22">
        <v>56249</v>
      </c>
      <c r="M281" s="22">
        <v>53484</v>
      </c>
      <c r="N281" s="22">
        <v>50948</v>
      </c>
      <c r="O281" s="22">
        <v>48271</v>
      </c>
      <c r="P281" s="22">
        <v>45446</v>
      </c>
      <c r="Q281" s="22">
        <v>513063</v>
      </c>
      <c r="R281" s="22">
        <v>767461</v>
      </c>
    </row>
    <row r="282" spans="1:18" x14ac:dyDescent="0.25">
      <c r="A282" s="22" t="s">
        <v>120</v>
      </c>
      <c r="B282" s="22" t="s">
        <v>511</v>
      </c>
      <c r="C282" s="22" t="s">
        <v>682</v>
      </c>
      <c r="D282" s="22" t="s">
        <v>683</v>
      </c>
      <c r="E282" s="22">
        <v>21444</v>
      </c>
      <c r="F282" s="22">
        <v>22434</v>
      </c>
      <c r="G282" s="22">
        <v>23469</v>
      </c>
      <c r="H282" s="22">
        <v>24552</v>
      </c>
      <c r="I282" s="22">
        <v>25684</v>
      </c>
      <c r="J282" s="22">
        <v>427321</v>
      </c>
      <c r="K282" s="22">
        <v>544904</v>
      </c>
      <c r="L282" s="22">
        <v>24611</v>
      </c>
      <c r="M282" s="22">
        <v>23622</v>
      </c>
      <c r="N282" s="22">
        <v>22387</v>
      </c>
      <c r="O282" s="22">
        <v>21504</v>
      </c>
      <c r="P282" s="22">
        <v>20371</v>
      </c>
      <c r="Q282" s="22">
        <v>136804</v>
      </c>
      <c r="R282" s="22">
        <v>249299</v>
      </c>
    </row>
    <row r="283" spans="1:18" x14ac:dyDescent="0.25">
      <c r="A283" s="22" t="s">
        <v>120</v>
      </c>
      <c r="B283" s="22" t="s">
        <v>511</v>
      </c>
      <c r="C283" s="22" t="s">
        <v>684</v>
      </c>
      <c r="D283" s="22" t="s">
        <v>685</v>
      </c>
      <c r="E283" s="22">
        <v>10791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10791</v>
      </c>
      <c r="L283" s="22">
        <v>735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735</v>
      </c>
    </row>
    <row r="284" spans="1:18" x14ac:dyDescent="0.25">
      <c r="A284" s="22" t="s">
        <v>120</v>
      </c>
      <c r="B284" s="22" t="s">
        <v>511</v>
      </c>
      <c r="C284" s="22" t="s">
        <v>686</v>
      </c>
      <c r="D284" s="22" t="s">
        <v>687</v>
      </c>
      <c r="E284" s="22">
        <v>16363</v>
      </c>
      <c r="F284" s="22">
        <v>17879</v>
      </c>
      <c r="G284" s="22">
        <v>19537</v>
      </c>
      <c r="H284" s="22">
        <v>21349</v>
      </c>
      <c r="I284" s="22">
        <v>23329</v>
      </c>
      <c r="J284" s="22">
        <v>150881</v>
      </c>
      <c r="K284" s="22">
        <v>249338</v>
      </c>
      <c r="L284" s="22">
        <v>23147</v>
      </c>
      <c r="M284" s="22">
        <v>21631</v>
      </c>
      <c r="N284" s="22">
        <v>19973</v>
      </c>
      <c r="O284" s="22">
        <v>19161</v>
      </c>
      <c r="P284" s="22">
        <v>16181</v>
      </c>
      <c r="Q284" s="22">
        <v>52679</v>
      </c>
      <c r="R284" s="22">
        <v>152772</v>
      </c>
    </row>
    <row r="285" spans="1:18" x14ac:dyDescent="0.25">
      <c r="A285" s="22" t="s">
        <v>120</v>
      </c>
      <c r="B285" s="22" t="s">
        <v>511</v>
      </c>
      <c r="C285" s="22" t="s">
        <v>688</v>
      </c>
      <c r="D285" s="22" t="s">
        <v>689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x14ac:dyDescent="0.25">
      <c r="A286" s="22" t="s">
        <v>120</v>
      </c>
      <c r="B286" s="22" t="s">
        <v>511</v>
      </c>
      <c r="C286" s="22" t="s">
        <v>690</v>
      </c>
      <c r="D286" s="22" t="s">
        <v>691</v>
      </c>
      <c r="E286" s="22">
        <v>20350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20350</v>
      </c>
      <c r="L286" s="22">
        <v>2315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2315</v>
      </c>
    </row>
    <row r="287" spans="1:18" x14ac:dyDescent="0.25">
      <c r="A287" s="22" t="s">
        <v>120</v>
      </c>
      <c r="B287" s="22" t="s">
        <v>511</v>
      </c>
      <c r="C287" s="22" t="s">
        <v>692</v>
      </c>
      <c r="D287" s="22" t="s">
        <v>693</v>
      </c>
      <c r="E287" s="22">
        <v>31982</v>
      </c>
      <c r="F287" s="22">
        <v>27433</v>
      </c>
      <c r="G287" s="22">
        <v>28145</v>
      </c>
      <c r="H287" s="22">
        <v>28896</v>
      </c>
      <c r="I287" s="22">
        <v>29689</v>
      </c>
      <c r="J287" s="22">
        <v>225500</v>
      </c>
      <c r="K287" s="22">
        <v>371645</v>
      </c>
      <c r="L287" s="22">
        <v>13240</v>
      </c>
      <c r="M287" s="22">
        <v>11950</v>
      </c>
      <c r="N287" s="22">
        <v>10962</v>
      </c>
      <c r="O287" s="22">
        <v>9937</v>
      </c>
      <c r="P287" s="22">
        <v>8869</v>
      </c>
      <c r="Q287" s="22">
        <v>38249</v>
      </c>
      <c r="R287" s="22">
        <v>93207</v>
      </c>
    </row>
    <row r="288" spans="1:18" x14ac:dyDescent="0.25">
      <c r="A288" s="22" t="s">
        <v>120</v>
      </c>
      <c r="B288" s="22" t="s">
        <v>511</v>
      </c>
      <c r="C288" s="22" t="s">
        <v>694</v>
      </c>
      <c r="D288" s="22" t="s">
        <v>695</v>
      </c>
      <c r="E288" s="22">
        <v>74583</v>
      </c>
      <c r="F288" s="22">
        <v>77010</v>
      </c>
      <c r="G288" s="22">
        <v>54678</v>
      </c>
      <c r="H288" s="22">
        <v>0</v>
      </c>
      <c r="I288" s="22">
        <v>0</v>
      </c>
      <c r="J288" s="22">
        <v>0</v>
      </c>
      <c r="K288" s="22">
        <v>206271</v>
      </c>
      <c r="L288" s="22">
        <v>10567</v>
      </c>
      <c r="M288" s="22">
        <v>7004</v>
      </c>
      <c r="N288" s="22">
        <v>3353</v>
      </c>
      <c r="O288" s="22">
        <v>0</v>
      </c>
      <c r="P288" s="22">
        <v>0</v>
      </c>
      <c r="Q288" s="22">
        <v>0</v>
      </c>
      <c r="R288" s="22">
        <v>20924</v>
      </c>
    </row>
    <row r="289" spans="1:18" x14ac:dyDescent="0.25">
      <c r="A289" s="22" t="s">
        <v>120</v>
      </c>
      <c r="B289" s="22" t="s">
        <v>511</v>
      </c>
      <c r="C289" s="22" t="s">
        <v>696</v>
      </c>
      <c r="D289" s="22" t="s">
        <v>697</v>
      </c>
      <c r="E289" s="22">
        <v>28293</v>
      </c>
      <c r="F289" s="22">
        <v>7944</v>
      </c>
      <c r="G289" s="22">
        <v>8309</v>
      </c>
      <c r="H289" s="22">
        <v>8691</v>
      </c>
      <c r="I289" s="22">
        <v>9090</v>
      </c>
      <c r="J289" s="22">
        <v>31671</v>
      </c>
      <c r="K289" s="22">
        <v>93998</v>
      </c>
      <c r="L289" s="22">
        <v>5888</v>
      </c>
      <c r="M289" s="22">
        <v>3056</v>
      </c>
      <c r="N289" s="22">
        <v>2691</v>
      </c>
      <c r="O289" s="22">
        <v>2309</v>
      </c>
      <c r="P289" s="22">
        <v>1910</v>
      </c>
      <c r="Q289" s="22">
        <v>3147</v>
      </c>
      <c r="R289" s="22">
        <v>19001</v>
      </c>
    </row>
    <row r="290" spans="1:18" x14ac:dyDescent="0.25">
      <c r="A290" s="22" t="s">
        <v>120</v>
      </c>
      <c r="B290" s="22" t="s">
        <v>511</v>
      </c>
      <c r="C290" s="22" t="s">
        <v>698</v>
      </c>
      <c r="D290" s="22" t="s">
        <v>699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120</v>
      </c>
      <c r="B291" s="22" t="s">
        <v>511</v>
      </c>
      <c r="C291" s="22" t="s">
        <v>700</v>
      </c>
      <c r="D291" s="22" t="s">
        <v>701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120</v>
      </c>
      <c r="B292" s="22" t="s">
        <v>511</v>
      </c>
      <c r="C292" s="22" t="s">
        <v>702</v>
      </c>
      <c r="D292" s="22" t="s">
        <v>703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120</v>
      </c>
      <c r="B293" s="22" t="s">
        <v>511</v>
      </c>
      <c r="C293" s="22" t="s">
        <v>704</v>
      </c>
      <c r="D293" s="22" t="s">
        <v>705</v>
      </c>
      <c r="E293" s="22">
        <v>3246</v>
      </c>
      <c r="F293" s="22">
        <v>3525</v>
      </c>
      <c r="G293" s="22">
        <v>3830</v>
      </c>
      <c r="H293" s="22">
        <v>4160</v>
      </c>
      <c r="I293" s="22">
        <v>4519</v>
      </c>
      <c r="J293" s="22">
        <v>4908</v>
      </c>
      <c r="K293" s="22">
        <v>24188</v>
      </c>
      <c r="L293" s="22">
        <v>2086</v>
      </c>
      <c r="M293" s="22">
        <v>1806</v>
      </c>
      <c r="N293" s="22">
        <v>1502</v>
      </c>
      <c r="O293" s="22">
        <v>1172</v>
      </c>
      <c r="P293" s="22">
        <v>813</v>
      </c>
      <c r="Q293" s="22">
        <v>423</v>
      </c>
      <c r="R293" s="22">
        <v>7802</v>
      </c>
    </row>
    <row r="294" spans="1:18" x14ac:dyDescent="0.25">
      <c r="A294" s="22" t="s">
        <v>120</v>
      </c>
      <c r="B294" s="22" t="s">
        <v>706</v>
      </c>
      <c r="C294" s="22" t="s">
        <v>707</v>
      </c>
      <c r="D294" s="22" t="s">
        <v>708</v>
      </c>
      <c r="E294" s="22">
        <v>9748</v>
      </c>
      <c r="F294" s="22">
        <v>10479</v>
      </c>
      <c r="G294" s="22">
        <v>0</v>
      </c>
      <c r="H294" s="22">
        <v>0</v>
      </c>
      <c r="I294" s="22">
        <v>0</v>
      </c>
      <c r="J294" s="22">
        <v>0</v>
      </c>
      <c r="K294" s="22">
        <v>20227</v>
      </c>
      <c r="L294" s="22">
        <v>1517</v>
      </c>
      <c r="M294" s="22">
        <v>786</v>
      </c>
      <c r="N294" s="22">
        <v>0</v>
      </c>
      <c r="O294" s="22">
        <v>0</v>
      </c>
      <c r="P294" s="22">
        <v>0</v>
      </c>
      <c r="Q294" s="22">
        <v>0</v>
      </c>
      <c r="R294" s="22">
        <v>2303</v>
      </c>
    </row>
    <row r="295" spans="1:18" x14ac:dyDescent="0.25">
      <c r="A295" s="22" t="s">
        <v>120</v>
      </c>
      <c r="B295" s="22" t="s">
        <v>706</v>
      </c>
      <c r="C295" s="22" t="s">
        <v>709</v>
      </c>
      <c r="D295" s="22" t="s">
        <v>710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120</v>
      </c>
      <c r="B296" s="22" t="s">
        <v>706</v>
      </c>
      <c r="C296" s="22" t="s">
        <v>711</v>
      </c>
      <c r="D296" s="22" t="s">
        <v>712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120</v>
      </c>
      <c r="B297" s="22" t="s">
        <v>706</v>
      </c>
      <c r="C297" s="22" t="s">
        <v>713</v>
      </c>
      <c r="D297" s="22" t="s">
        <v>714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120</v>
      </c>
      <c r="B298" s="22" t="s">
        <v>706</v>
      </c>
      <c r="C298" s="22" t="s">
        <v>715</v>
      </c>
      <c r="D298" s="22" t="s">
        <v>716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120</v>
      </c>
      <c r="B299" s="22" t="s">
        <v>706</v>
      </c>
      <c r="C299" s="22" t="s">
        <v>717</v>
      </c>
      <c r="D299" s="22" t="s">
        <v>718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120</v>
      </c>
      <c r="B300" s="22" t="s">
        <v>706</v>
      </c>
      <c r="C300" s="22" t="s">
        <v>719</v>
      </c>
      <c r="D300" s="22" t="s">
        <v>720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120</v>
      </c>
      <c r="B301" s="22" t="s">
        <v>706</v>
      </c>
      <c r="C301" s="22" t="s">
        <v>721</v>
      </c>
      <c r="D301" s="22" t="s">
        <v>722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120</v>
      </c>
      <c r="B302" s="22" t="s">
        <v>706</v>
      </c>
      <c r="C302" s="22" t="s">
        <v>723</v>
      </c>
      <c r="D302" s="22" t="s">
        <v>724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120</v>
      </c>
      <c r="B303" s="22" t="s">
        <v>706</v>
      </c>
      <c r="C303" s="22" t="s">
        <v>725</v>
      </c>
      <c r="D303" s="22" t="s">
        <v>726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120</v>
      </c>
      <c r="B304" s="22" t="s">
        <v>706</v>
      </c>
      <c r="C304" s="22" t="s">
        <v>727</v>
      </c>
      <c r="D304" s="22" t="s">
        <v>728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120</v>
      </c>
      <c r="B305" s="22" t="s">
        <v>706</v>
      </c>
      <c r="C305" s="22" t="s">
        <v>729</v>
      </c>
      <c r="D305" s="22" t="s">
        <v>730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120</v>
      </c>
      <c r="B306" s="22" t="s">
        <v>706</v>
      </c>
      <c r="C306" s="22" t="s">
        <v>731</v>
      </c>
      <c r="D306" s="22" t="s">
        <v>732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120</v>
      </c>
      <c r="B307" s="22" t="s">
        <v>706</v>
      </c>
      <c r="C307" s="22" t="s">
        <v>733</v>
      </c>
      <c r="D307" s="22" t="s">
        <v>734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120</v>
      </c>
      <c r="B308" s="22" t="s">
        <v>706</v>
      </c>
      <c r="C308" s="22" t="s">
        <v>735</v>
      </c>
      <c r="D308" s="22" t="s">
        <v>736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120</v>
      </c>
      <c r="B309" s="22" t="s">
        <v>706</v>
      </c>
      <c r="C309" s="22" t="s">
        <v>737</v>
      </c>
      <c r="D309" s="22" t="s">
        <v>738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120</v>
      </c>
      <c r="B310" s="22" t="s">
        <v>706</v>
      </c>
      <c r="C310" s="22" t="s">
        <v>739</v>
      </c>
      <c r="D310" s="22" t="s">
        <v>740</v>
      </c>
      <c r="E310" s="22"/>
      <c r="F310" s="22"/>
      <c r="G310" s="22"/>
      <c r="H310" s="22"/>
      <c r="I310" s="22"/>
      <c r="J310" s="22"/>
      <c r="K310" s="22">
        <v>0</v>
      </c>
      <c r="L310" s="22"/>
      <c r="M310" s="22"/>
      <c r="N310" s="22"/>
      <c r="O310" s="22"/>
      <c r="P310" s="22"/>
      <c r="Q310" s="22"/>
      <c r="R310" s="22">
        <v>0</v>
      </c>
    </row>
    <row r="311" spans="1:18" x14ac:dyDescent="0.25">
      <c r="A311" s="22" t="s">
        <v>120</v>
      </c>
      <c r="B311" s="22" t="s">
        <v>706</v>
      </c>
      <c r="C311" s="22" t="s">
        <v>741</v>
      </c>
      <c r="D311" s="22" t="s">
        <v>742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120</v>
      </c>
      <c r="B312" s="22" t="s">
        <v>706</v>
      </c>
      <c r="C312" s="22" t="s">
        <v>743</v>
      </c>
      <c r="D312" s="22" t="s">
        <v>744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120</v>
      </c>
      <c r="B313" s="22" t="s">
        <v>706</v>
      </c>
      <c r="C313" s="22" t="s">
        <v>745</v>
      </c>
      <c r="D313" s="22" t="s">
        <v>746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120</v>
      </c>
      <c r="B314" s="22" t="s">
        <v>706</v>
      </c>
      <c r="C314" s="22" t="s">
        <v>747</v>
      </c>
      <c r="D314" s="22" t="s">
        <v>748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120</v>
      </c>
      <c r="B315" s="22" t="s">
        <v>706</v>
      </c>
      <c r="C315" s="22" t="s">
        <v>749</v>
      </c>
      <c r="D315" s="22" t="s">
        <v>750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120</v>
      </c>
      <c r="B316" s="22" t="s">
        <v>706</v>
      </c>
      <c r="C316" s="22" t="s">
        <v>751</v>
      </c>
      <c r="D316" s="22" t="s">
        <v>752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120</v>
      </c>
      <c r="B317" s="22" t="s">
        <v>706</v>
      </c>
      <c r="C317" s="22" t="s">
        <v>753</v>
      </c>
      <c r="D317" s="22" t="s">
        <v>754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120</v>
      </c>
      <c r="B318" s="22" t="s">
        <v>706</v>
      </c>
      <c r="C318" s="22" t="s">
        <v>755</v>
      </c>
      <c r="D318" s="22" t="s">
        <v>756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120</v>
      </c>
      <c r="B319" s="22" t="s">
        <v>706</v>
      </c>
      <c r="C319" s="22" t="s">
        <v>757</v>
      </c>
      <c r="D319" s="22" t="s">
        <v>758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120</v>
      </c>
      <c r="B320" s="22" t="s">
        <v>706</v>
      </c>
      <c r="C320" s="22" t="s">
        <v>759</v>
      </c>
      <c r="D320" s="22" t="s">
        <v>760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120</v>
      </c>
      <c r="B321" s="22" t="s">
        <v>706</v>
      </c>
      <c r="C321" s="22" t="s">
        <v>761</v>
      </c>
      <c r="D321" s="22" t="s">
        <v>762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120</v>
      </c>
      <c r="B322" s="22" t="s">
        <v>706</v>
      </c>
      <c r="C322" s="22" t="s">
        <v>763</v>
      </c>
      <c r="D322" s="22" t="s">
        <v>764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x14ac:dyDescent="0.25">
      <c r="A323" s="22" t="s">
        <v>120</v>
      </c>
      <c r="B323" s="22" t="s">
        <v>706</v>
      </c>
      <c r="C323" s="22" t="s">
        <v>765</v>
      </c>
      <c r="D323" s="22" t="s">
        <v>766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120</v>
      </c>
      <c r="B324" s="22" t="s">
        <v>706</v>
      </c>
      <c r="C324" s="22" t="s">
        <v>767</v>
      </c>
      <c r="D324" s="22" t="s">
        <v>768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120</v>
      </c>
      <c r="B325" s="22" t="s">
        <v>706</v>
      </c>
      <c r="C325" s="22" t="s">
        <v>769</v>
      </c>
      <c r="D325" s="22" t="s">
        <v>770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120</v>
      </c>
      <c r="B326" s="22" t="s">
        <v>706</v>
      </c>
      <c r="C326" s="22" t="s">
        <v>771</v>
      </c>
      <c r="D326" s="22" t="s">
        <v>772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120</v>
      </c>
      <c r="B327" s="22" t="s">
        <v>706</v>
      </c>
      <c r="C327" s="22" t="s">
        <v>773</v>
      </c>
      <c r="D327" s="22" t="s">
        <v>774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120</v>
      </c>
      <c r="B328" s="22" t="s">
        <v>706</v>
      </c>
      <c r="C328" s="22" t="s">
        <v>775</v>
      </c>
      <c r="D328" s="22" t="s">
        <v>776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 t="s">
        <v>120</v>
      </c>
      <c r="B329" s="22" t="s">
        <v>706</v>
      </c>
      <c r="C329" s="22" t="s">
        <v>777</v>
      </c>
      <c r="D329" s="22" t="s">
        <v>778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120</v>
      </c>
      <c r="B330" s="22" t="s">
        <v>706</v>
      </c>
      <c r="C330" s="22" t="s">
        <v>779</v>
      </c>
      <c r="D330" s="22" t="s">
        <v>780</v>
      </c>
      <c r="E330" s="22">
        <v>17476</v>
      </c>
      <c r="F330" s="22">
        <v>14588</v>
      </c>
      <c r="G330" s="22">
        <v>14317</v>
      </c>
      <c r="H330" s="22">
        <v>14901</v>
      </c>
      <c r="I330" s="22">
        <v>15510</v>
      </c>
      <c r="J330" s="22">
        <v>59350</v>
      </c>
      <c r="K330" s="22">
        <v>136142</v>
      </c>
      <c r="L330" s="22">
        <v>5288</v>
      </c>
      <c r="M330" s="22">
        <v>4630</v>
      </c>
      <c r="N330" s="22">
        <v>4065</v>
      </c>
      <c r="O330" s="22">
        <v>3481</v>
      </c>
      <c r="P330" s="22">
        <v>2872</v>
      </c>
      <c r="Q330" s="22">
        <v>4718</v>
      </c>
      <c r="R330" s="22">
        <v>25054</v>
      </c>
    </row>
    <row r="331" spans="1:18" x14ac:dyDescent="0.25">
      <c r="A331" s="22" t="s">
        <v>120</v>
      </c>
      <c r="B331" s="22" t="s">
        <v>706</v>
      </c>
      <c r="C331" s="22" t="s">
        <v>781</v>
      </c>
      <c r="D331" s="22" t="s">
        <v>782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120</v>
      </c>
      <c r="B332" s="22" t="s">
        <v>706</v>
      </c>
      <c r="C332" s="22" t="s">
        <v>783</v>
      </c>
      <c r="D332" s="22" t="s">
        <v>784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120</v>
      </c>
      <c r="B333" s="22" t="s">
        <v>706</v>
      </c>
      <c r="C333" s="22" t="s">
        <v>785</v>
      </c>
      <c r="D333" s="22" t="s">
        <v>786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120</v>
      </c>
      <c r="B334" s="22" t="s">
        <v>706</v>
      </c>
      <c r="C334" s="22" t="s">
        <v>787</v>
      </c>
      <c r="D334" s="22" t="s">
        <v>788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</row>
    <row r="335" spans="1:18" x14ac:dyDescent="0.25">
      <c r="A335" s="22" t="s">
        <v>120</v>
      </c>
      <c r="B335" s="22" t="s">
        <v>706</v>
      </c>
      <c r="C335" s="22" t="s">
        <v>789</v>
      </c>
      <c r="D335" s="22" t="s">
        <v>790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</row>
    <row r="336" spans="1:18" x14ac:dyDescent="0.25">
      <c r="A336" s="22" t="s">
        <v>120</v>
      </c>
      <c r="B336" s="22" t="s">
        <v>706</v>
      </c>
      <c r="C336" s="22" t="s">
        <v>791</v>
      </c>
      <c r="D336" s="22" t="s">
        <v>792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</row>
    <row r="337" spans="1:18" x14ac:dyDescent="0.25">
      <c r="A337" s="22" t="s">
        <v>120</v>
      </c>
      <c r="B337" s="22" t="s">
        <v>706</v>
      </c>
      <c r="C337" s="22" t="s">
        <v>793</v>
      </c>
      <c r="D337" s="22" t="s">
        <v>794</v>
      </c>
      <c r="E337" s="22">
        <v>5135</v>
      </c>
      <c r="F337" s="22">
        <v>5455</v>
      </c>
      <c r="G337" s="22">
        <v>5796</v>
      </c>
      <c r="H337" s="22">
        <v>6159</v>
      </c>
      <c r="I337" s="22">
        <v>6544</v>
      </c>
      <c r="J337" s="22">
        <v>14340</v>
      </c>
      <c r="K337" s="22">
        <v>43429</v>
      </c>
      <c r="L337" s="22">
        <v>2714</v>
      </c>
      <c r="M337" s="22">
        <v>2393</v>
      </c>
      <c r="N337" s="22">
        <v>2052</v>
      </c>
      <c r="O337" s="22">
        <v>1690</v>
      </c>
      <c r="P337" s="22">
        <v>1305</v>
      </c>
      <c r="Q337" s="22">
        <v>1358</v>
      </c>
      <c r="R337" s="22">
        <v>11512</v>
      </c>
    </row>
    <row r="338" spans="1:18" x14ac:dyDescent="0.25">
      <c r="A338" s="22" t="s">
        <v>120</v>
      </c>
      <c r="B338" s="22" t="s">
        <v>706</v>
      </c>
      <c r="C338" s="22" t="s">
        <v>795</v>
      </c>
      <c r="D338" s="22" t="s">
        <v>796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</row>
    <row r="339" spans="1:18" x14ac:dyDescent="0.25">
      <c r="A339" s="22" t="s">
        <v>120</v>
      </c>
      <c r="B339" s="22" t="s">
        <v>706</v>
      </c>
      <c r="C339" s="22" t="s">
        <v>797</v>
      </c>
      <c r="D339" s="22" t="s">
        <v>798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</row>
    <row r="340" spans="1:18" x14ac:dyDescent="0.25">
      <c r="A340" s="22" t="s">
        <v>120</v>
      </c>
      <c r="B340" s="22" t="s">
        <v>706</v>
      </c>
      <c r="C340" s="22" t="s">
        <v>799</v>
      </c>
      <c r="D340" s="22" t="s">
        <v>800</v>
      </c>
      <c r="E340" s="22"/>
      <c r="F340" s="22"/>
      <c r="G340" s="22"/>
      <c r="H340" s="22"/>
      <c r="I340" s="22"/>
      <c r="J340" s="22"/>
      <c r="K340" s="22">
        <v>0</v>
      </c>
      <c r="L340" s="22"/>
      <c r="M340" s="22"/>
      <c r="N340" s="22"/>
      <c r="O340" s="22"/>
      <c r="P340" s="22"/>
      <c r="Q340" s="22"/>
      <c r="R340" s="22">
        <v>0</v>
      </c>
    </row>
    <row r="341" spans="1:18" x14ac:dyDescent="0.25">
      <c r="A341" s="22" t="s">
        <v>120</v>
      </c>
      <c r="B341" s="22" t="s">
        <v>706</v>
      </c>
      <c r="C341" s="22" t="s">
        <v>801</v>
      </c>
      <c r="D341" s="22" t="s">
        <v>802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</row>
    <row r="342" spans="1:18" x14ac:dyDescent="0.25">
      <c r="A342" s="22" t="s">
        <v>120</v>
      </c>
      <c r="B342" s="22" t="s">
        <v>706</v>
      </c>
      <c r="C342" s="22" t="s">
        <v>803</v>
      </c>
      <c r="D342" s="22" t="s">
        <v>804</v>
      </c>
      <c r="E342" s="22">
        <v>19619</v>
      </c>
      <c r="F342" s="22">
        <v>20336</v>
      </c>
      <c r="G342" s="22">
        <v>21079</v>
      </c>
      <c r="H342" s="22">
        <v>10826</v>
      </c>
      <c r="I342" s="22">
        <v>0</v>
      </c>
      <c r="J342" s="22">
        <v>0</v>
      </c>
      <c r="K342" s="22">
        <v>71860</v>
      </c>
      <c r="L342" s="22">
        <v>2425</v>
      </c>
      <c r="M342" s="22">
        <v>1709</v>
      </c>
      <c r="N342" s="22">
        <v>966</v>
      </c>
      <c r="O342" s="22">
        <v>196</v>
      </c>
      <c r="P342" s="22">
        <v>0</v>
      </c>
      <c r="Q342" s="22">
        <v>0</v>
      </c>
      <c r="R342" s="22">
        <v>5296</v>
      </c>
    </row>
    <row r="343" spans="1:18" x14ac:dyDescent="0.25">
      <c r="A343" s="22" t="s">
        <v>120</v>
      </c>
      <c r="B343" s="22" t="s">
        <v>706</v>
      </c>
      <c r="C343" s="22" t="s">
        <v>805</v>
      </c>
      <c r="D343" s="22" t="s">
        <v>806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</row>
    <row r="344" spans="1:18" x14ac:dyDescent="0.25">
      <c r="A344" s="22" t="s">
        <v>120</v>
      </c>
      <c r="B344" s="22" t="s">
        <v>706</v>
      </c>
      <c r="C344" s="22" t="s">
        <v>807</v>
      </c>
      <c r="D344" s="22" t="s">
        <v>808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120</v>
      </c>
      <c r="B345" s="22" t="s">
        <v>809</v>
      </c>
      <c r="C345" s="22" t="s">
        <v>810</v>
      </c>
      <c r="D345" s="22" t="s">
        <v>811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</row>
    <row r="346" spans="1:18" x14ac:dyDescent="0.25">
      <c r="A346" s="22" t="s">
        <v>120</v>
      </c>
      <c r="B346" s="22" t="s">
        <v>809</v>
      </c>
      <c r="C346" s="22" t="s">
        <v>812</v>
      </c>
      <c r="D346" s="22" t="s">
        <v>813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</row>
    <row r="347" spans="1:18" x14ac:dyDescent="0.25">
      <c r="A347" s="22" t="s">
        <v>120</v>
      </c>
      <c r="B347" s="22" t="s">
        <v>809</v>
      </c>
      <c r="C347" s="22" t="s">
        <v>814</v>
      </c>
      <c r="D347" s="22" t="s">
        <v>815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</row>
    <row r="348" spans="1:18" x14ac:dyDescent="0.25">
      <c r="A348" s="22" t="s">
        <v>120</v>
      </c>
      <c r="B348" s="22" t="s">
        <v>809</v>
      </c>
      <c r="C348" s="22" t="s">
        <v>816</v>
      </c>
      <c r="D348" s="22" t="s">
        <v>817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</row>
    <row r="349" spans="1:18" x14ac:dyDescent="0.25">
      <c r="A349" s="22" t="s">
        <v>120</v>
      </c>
      <c r="B349" s="22" t="s">
        <v>809</v>
      </c>
      <c r="C349" s="22" t="s">
        <v>818</v>
      </c>
      <c r="D349" s="22" t="s">
        <v>819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</row>
    <row r="350" spans="1:18" x14ac:dyDescent="0.25">
      <c r="A350" s="22" t="s">
        <v>120</v>
      </c>
      <c r="B350" s="22" t="s">
        <v>809</v>
      </c>
      <c r="C350" s="22" t="s">
        <v>820</v>
      </c>
      <c r="D350" s="22" t="s">
        <v>821</v>
      </c>
      <c r="E350" s="22">
        <v>73429</v>
      </c>
      <c r="F350" s="22">
        <v>78121</v>
      </c>
      <c r="G350" s="22">
        <v>83112</v>
      </c>
      <c r="H350" s="22">
        <v>0</v>
      </c>
      <c r="I350" s="22">
        <v>0</v>
      </c>
      <c r="J350" s="22">
        <v>0</v>
      </c>
      <c r="K350" s="22">
        <v>234662</v>
      </c>
      <c r="L350" s="22">
        <v>14995</v>
      </c>
      <c r="M350" s="22">
        <v>10303</v>
      </c>
      <c r="N350" s="22">
        <v>5311</v>
      </c>
      <c r="O350" s="22">
        <v>0</v>
      </c>
      <c r="P350" s="22">
        <v>0</v>
      </c>
      <c r="Q350" s="22">
        <v>0</v>
      </c>
      <c r="R350" s="22">
        <v>30609</v>
      </c>
    </row>
    <row r="351" spans="1:18" x14ac:dyDescent="0.25">
      <c r="A351" s="22" t="s">
        <v>120</v>
      </c>
      <c r="B351" s="22" t="s">
        <v>822</v>
      </c>
      <c r="C351" s="22" t="s">
        <v>823</v>
      </c>
      <c r="D351" s="22" t="s">
        <v>824</v>
      </c>
      <c r="E351" s="22">
        <v>294254</v>
      </c>
      <c r="F351" s="22">
        <v>294254</v>
      </c>
      <c r="G351" s="22">
        <v>294254</v>
      </c>
      <c r="H351" s="22">
        <v>294254</v>
      </c>
      <c r="I351" s="22">
        <v>147127</v>
      </c>
      <c r="J351" s="22">
        <v>0</v>
      </c>
      <c r="K351" s="22">
        <v>1324143</v>
      </c>
      <c r="L351" s="22">
        <v>27586</v>
      </c>
      <c r="M351" s="22">
        <v>20966</v>
      </c>
      <c r="N351" s="22">
        <v>14345</v>
      </c>
      <c r="O351" s="22">
        <v>7724</v>
      </c>
      <c r="P351" s="22">
        <v>1379</v>
      </c>
      <c r="Q351" s="22">
        <v>0</v>
      </c>
      <c r="R351" s="22">
        <v>72000</v>
      </c>
    </row>
    <row r="352" spans="1:18" x14ac:dyDescent="0.25">
      <c r="A352" s="22"/>
      <c r="B352" s="22"/>
      <c r="C352" s="22"/>
      <c r="D352" s="22" t="s">
        <v>825</v>
      </c>
      <c r="E352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9F4B4-79EE-4231-B141-F9B73F9F8261}">
  <dimension ref="A1:R35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1281</v>
      </c>
      <c r="D1" s="20" t="s">
        <v>1306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1283</v>
      </c>
      <c r="F2" s="21" t="s">
        <v>1284</v>
      </c>
      <c r="G2" s="21" t="s">
        <v>1285</v>
      </c>
      <c r="H2" s="21" t="s">
        <v>1286</v>
      </c>
      <c r="I2" s="21" t="s">
        <v>1287</v>
      </c>
      <c r="J2" s="21" t="s">
        <v>1288</v>
      </c>
      <c r="K2" s="21" t="s">
        <v>1289</v>
      </c>
      <c r="L2" s="21" t="s">
        <v>1283</v>
      </c>
      <c r="M2" s="21" t="s">
        <v>1284</v>
      </c>
      <c r="N2" s="21" t="s">
        <v>1285</v>
      </c>
      <c r="O2" s="21" t="s">
        <v>1286</v>
      </c>
      <c r="P2" s="21" t="s">
        <v>1287</v>
      </c>
      <c r="Q2" s="21" t="s">
        <v>1288</v>
      </c>
      <c r="R2" s="21" t="s">
        <v>1290</v>
      </c>
    </row>
    <row r="3" spans="1:18" x14ac:dyDescent="0.25">
      <c r="A3" s="21"/>
      <c r="B3" s="21"/>
      <c r="C3" s="21"/>
      <c r="D3" s="21" t="s">
        <v>87</v>
      </c>
      <c r="E3" s="21" t="s">
        <v>1291</v>
      </c>
      <c r="F3" s="21" t="s">
        <v>1292</v>
      </c>
      <c r="G3" s="21" t="s">
        <v>1293</v>
      </c>
      <c r="H3" s="21" t="s">
        <v>1294</v>
      </c>
      <c r="I3" s="21" t="s">
        <v>1295</v>
      </c>
      <c r="J3" s="21" t="s">
        <v>1296</v>
      </c>
      <c r="K3" s="21" t="s">
        <v>1297</v>
      </c>
      <c r="L3" s="21" t="s">
        <v>1298</v>
      </c>
      <c r="M3" s="21" t="s">
        <v>1299</v>
      </c>
      <c r="N3" s="21" t="s">
        <v>1300</v>
      </c>
      <c r="O3" s="21" t="s">
        <v>1301</v>
      </c>
      <c r="P3" s="21" t="s">
        <v>1302</v>
      </c>
      <c r="Q3" s="21" t="s">
        <v>1303</v>
      </c>
      <c r="R3" s="21" t="s">
        <v>1304</v>
      </c>
    </row>
    <row r="4" spans="1:18" x14ac:dyDescent="0.25">
      <c r="A4" s="22" t="s">
        <v>120</v>
      </c>
      <c r="B4" s="22" t="s">
        <v>121</v>
      </c>
      <c r="C4" s="22" t="s">
        <v>122</v>
      </c>
      <c r="D4" s="22" t="s">
        <v>123</v>
      </c>
      <c r="E4" s="22">
        <v>2748240</v>
      </c>
      <c r="F4" s="22">
        <v>2827831</v>
      </c>
      <c r="G4" s="22">
        <v>2943844</v>
      </c>
      <c r="H4" s="22">
        <v>2964497</v>
      </c>
      <c r="I4" s="22">
        <v>2917949</v>
      </c>
      <c r="J4" s="22">
        <v>19768492</v>
      </c>
      <c r="K4" s="22">
        <v>34170853</v>
      </c>
      <c r="L4" s="22">
        <v>1556462</v>
      </c>
      <c r="M4" s="22">
        <v>1490862</v>
      </c>
      <c r="N4" s="22">
        <v>1347385</v>
      </c>
      <c r="O4" s="22">
        <v>1197886</v>
      </c>
      <c r="P4" s="22">
        <v>1047587</v>
      </c>
      <c r="Q4" s="22">
        <v>4364829</v>
      </c>
      <c r="R4" s="22">
        <v>11005011</v>
      </c>
    </row>
    <row r="5" spans="1:18" x14ac:dyDescent="0.25">
      <c r="A5" s="22" t="s">
        <v>120</v>
      </c>
      <c r="B5" s="22" t="s">
        <v>121</v>
      </c>
      <c r="C5" s="22" t="s">
        <v>124</v>
      </c>
      <c r="D5" s="22" t="s">
        <v>125</v>
      </c>
      <c r="E5" s="22">
        <v>554251</v>
      </c>
      <c r="F5" s="22">
        <v>479411</v>
      </c>
      <c r="G5" s="22">
        <v>500773</v>
      </c>
      <c r="H5" s="22">
        <v>484634</v>
      </c>
      <c r="I5" s="22">
        <v>450139</v>
      </c>
      <c r="J5" s="22">
        <v>5315065</v>
      </c>
      <c r="K5" s="22">
        <v>7784273</v>
      </c>
      <c r="L5" s="22">
        <v>308386</v>
      </c>
      <c r="M5" s="22">
        <v>280034</v>
      </c>
      <c r="N5" s="22">
        <v>256302</v>
      </c>
      <c r="O5" s="22">
        <v>231473</v>
      </c>
      <c r="P5" s="22">
        <v>207500</v>
      </c>
      <c r="Q5" s="22">
        <v>938472</v>
      </c>
      <c r="R5" s="22">
        <v>2222167</v>
      </c>
    </row>
    <row r="6" spans="1:18" x14ac:dyDescent="0.25">
      <c r="A6" s="22" t="s">
        <v>120</v>
      </c>
      <c r="B6" s="22" t="s">
        <v>121</v>
      </c>
      <c r="C6" s="22" t="s">
        <v>126</v>
      </c>
      <c r="D6" s="22" t="s">
        <v>127</v>
      </c>
      <c r="E6" s="22">
        <v>183051000</v>
      </c>
      <c r="F6" s="22">
        <v>174457000</v>
      </c>
      <c r="G6" s="22">
        <v>179969000</v>
      </c>
      <c r="H6" s="22">
        <v>157644000</v>
      </c>
      <c r="I6" s="22">
        <v>381124000</v>
      </c>
      <c r="J6" s="22">
        <v>1385605000</v>
      </c>
      <c r="K6" s="22">
        <v>2461850000</v>
      </c>
      <c r="L6" s="22">
        <v>112111000</v>
      </c>
      <c r="M6" s="22">
        <v>102982000</v>
      </c>
      <c r="N6" s="22">
        <v>94638000</v>
      </c>
      <c r="O6" s="22">
        <v>86848000</v>
      </c>
      <c r="P6" s="22">
        <v>76123000</v>
      </c>
      <c r="Q6" s="22">
        <v>513545000</v>
      </c>
      <c r="R6" s="22">
        <v>986247000</v>
      </c>
    </row>
    <row r="7" spans="1:18" x14ac:dyDescent="0.25">
      <c r="A7" s="22" t="s">
        <v>120</v>
      </c>
      <c r="B7" s="22" t="s">
        <v>121</v>
      </c>
      <c r="C7" s="22" t="s">
        <v>128</v>
      </c>
      <c r="D7" s="22" t="s">
        <v>129</v>
      </c>
      <c r="E7" s="22">
        <v>1928258</v>
      </c>
      <c r="F7" s="22">
        <v>1883101</v>
      </c>
      <c r="G7" s="22">
        <v>1945589</v>
      </c>
      <c r="H7" s="22">
        <v>1893444</v>
      </c>
      <c r="I7" s="22">
        <v>1954826</v>
      </c>
      <c r="J7" s="22">
        <v>17644899</v>
      </c>
      <c r="K7" s="22">
        <v>27250117</v>
      </c>
      <c r="L7" s="22">
        <v>1331397</v>
      </c>
      <c r="M7" s="22">
        <v>1227839</v>
      </c>
      <c r="N7" s="22">
        <v>1127588</v>
      </c>
      <c r="O7" s="22">
        <v>1024794</v>
      </c>
      <c r="P7" s="22">
        <v>927032</v>
      </c>
      <c r="Q7" s="22">
        <v>5376584</v>
      </c>
      <c r="R7" s="22">
        <v>11015234</v>
      </c>
    </row>
    <row r="8" spans="1:18" x14ac:dyDescent="0.25">
      <c r="A8" s="22" t="s">
        <v>120</v>
      </c>
      <c r="B8" s="22" t="s">
        <v>121</v>
      </c>
      <c r="C8" s="22" t="s">
        <v>130</v>
      </c>
      <c r="D8" s="22" t="s">
        <v>131</v>
      </c>
      <c r="E8" s="22">
        <v>988836</v>
      </c>
      <c r="F8" s="22">
        <v>1045220</v>
      </c>
      <c r="G8" s="22">
        <v>1105252</v>
      </c>
      <c r="H8" s="22">
        <v>907869</v>
      </c>
      <c r="I8" s="22">
        <v>878688</v>
      </c>
      <c r="J8" s="22">
        <v>13963834</v>
      </c>
      <c r="K8" s="22">
        <v>18889699</v>
      </c>
      <c r="L8" s="22">
        <v>914784</v>
      </c>
      <c r="M8" s="22">
        <v>858399</v>
      </c>
      <c r="N8" s="22">
        <v>798367</v>
      </c>
      <c r="O8" s="22">
        <v>734422</v>
      </c>
      <c r="P8" s="22">
        <v>690863</v>
      </c>
      <c r="Q8" s="22">
        <v>4663169</v>
      </c>
      <c r="R8" s="22">
        <v>8660004</v>
      </c>
    </row>
    <row r="9" spans="1:18" x14ac:dyDescent="0.25">
      <c r="A9" s="22" t="s">
        <v>120</v>
      </c>
      <c r="B9" s="22" t="s">
        <v>121</v>
      </c>
      <c r="C9" s="22" t="s">
        <v>132</v>
      </c>
      <c r="D9" s="22" t="s">
        <v>133</v>
      </c>
      <c r="E9" s="22">
        <v>61735000</v>
      </c>
      <c r="F9" s="22">
        <v>63583000</v>
      </c>
      <c r="G9" s="22">
        <v>65191000</v>
      </c>
      <c r="H9" s="22">
        <v>67623000</v>
      </c>
      <c r="I9" s="22">
        <v>70296000</v>
      </c>
      <c r="J9" s="22">
        <v>1164138000</v>
      </c>
      <c r="K9" s="22">
        <v>1492566000</v>
      </c>
      <c r="L9" s="22">
        <v>73331000</v>
      </c>
      <c r="M9" s="22">
        <v>70918000</v>
      </c>
      <c r="N9" s="22">
        <v>70561000</v>
      </c>
      <c r="O9" s="22">
        <v>66117000</v>
      </c>
      <c r="P9" s="22">
        <v>60382000</v>
      </c>
      <c r="Q9" s="22">
        <v>482592000</v>
      </c>
      <c r="R9" s="22">
        <v>823901000</v>
      </c>
    </row>
    <row r="10" spans="1:18" x14ac:dyDescent="0.25">
      <c r="A10" s="22" t="s">
        <v>120</v>
      </c>
      <c r="B10" s="22" t="s">
        <v>121</v>
      </c>
      <c r="C10" s="22" t="s">
        <v>134</v>
      </c>
      <c r="D10" s="22" t="s">
        <v>135</v>
      </c>
      <c r="E10" s="22">
        <v>684693</v>
      </c>
      <c r="F10" s="22">
        <v>725502</v>
      </c>
      <c r="G10" s="22">
        <v>768774</v>
      </c>
      <c r="H10" s="22">
        <v>814657</v>
      </c>
      <c r="I10" s="22">
        <v>808502</v>
      </c>
      <c r="J10" s="22">
        <v>9104321</v>
      </c>
      <c r="K10" s="22">
        <v>12906449</v>
      </c>
      <c r="L10" s="22">
        <v>751220</v>
      </c>
      <c r="M10" s="22">
        <v>710411</v>
      </c>
      <c r="N10" s="22">
        <v>667140</v>
      </c>
      <c r="O10" s="22">
        <v>621256</v>
      </c>
      <c r="P10" s="22">
        <v>572600</v>
      </c>
      <c r="Q10" s="22">
        <v>2725065</v>
      </c>
      <c r="R10" s="22">
        <v>6047692</v>
      </c>
    </row>
    <row r="11" spans="1:18" x14ac:dyDescent="0.25">
      <c r="A11" s="22" t="s">
        <v>120</v>
      </c>
      <c r="B11" s="22" t="s">
        <v>121</v>
      </c>
      <c r="C11" s="22" t="s">
        <v>136</v>
      </c>
      <c r="D11" s="22" t="s">
        <v>137</v>
      </c>
      <c r="E11" s="22">
        <v>5230469</v>
      </c>
      <c r="F11" s="22">
        <v>5450401</v>
      </c>
      <c r="G11" s="22">
        <v>5331554</v>
      </c>
      <c r="H11" s="22">
        <v>5264836</v>
      </c>
      <c r="I11" s="22">
        <v>5076909</v>
      </c>
      <c r="J11" s="22">
        <v>78181512</v>
      </c>
      <c r="K11" s="22">
        <v>104535681</v>
      </c>
      <c r="L11" s="22">
        <v>5006993</v>
      </c>
      <c r="M11" s="22">
        <v>4771624</v>
      </c>
      <c r="N11" s="22">
        <v>4526574</v>
      </c>
      <c r="O11" s="22">
        <v>4275885</v>
      </c>
      <c r="P11" s="22">
        <v>4017949</v>
      </c>
      <c r="Q11" s="22">
        <v>28546704</v>
      </c>
      <c r="R11" s="22">
        <v>51145729</v>
      </c>
    </row>
    <row r="12" spans="1:18" x14ac:dyDescent="0.25">
      <c r="A12" s="22" t="s">
        <v>120</v>
      </c>
      <c r="B12" s="22" t="s">
        <v>121</v>
      </c>
      <c r="C12" s="22" t="s">
        <v>138</v>
      </c>
      <c r="D12" s="22" t="s">
        <v>139</v>
      </c>
      <c r="E12" s="22">
        <v>1904581</v>
      </c>
      <c r="F12" s="22">
        <v>1898582</v>
      </c>
      <c r="G12" s="22">
        <v>1907549</v>
      </c>
      <c r="H12" s="22">
        <v>1961898</v>
      </c>
      <c r="I12" s="22">
        <v>2057697</v>
      </c>
      <c r="J12" s="22">
        <v>34003673</v>
      </c>
      <c r="K12" s="22">
        <v>43733980</v>
      </c>
      <c r="L12" s="22">
        <v>2063598</v>
      </c>
      <c r="M12" s="22">
        <v>1964355</v>
      </c>
      <c r="N12" s="22">
        <v>1866306</v>
      </c>
      <c r="O12" s="22">
        <v>1772818</v>
      </c>
      <c r="P12" s="22">
        <v>1677019</v>
      </c>
      <c r="Q12" s="22">
        <v>16184303</v>
      </c>
      <c r="R12" s="22">
        <v>25528399</v>
      </c>
    </row>
    <row r="13" spans="1:18" x14ac:dyDescent="0.25">
      <c r="A13" s="22" t="s">
        <v>120</v>
      </c>
      <c r="B13" s="22" t="s">
        <v>121</v>
      </c>
      <c r="C13" s="22" t="s">
        <v>140</v>
      </c>
      <c r="D13" s="22" t="s">
        <v>141</v>
      </c>
      <c r="E13" s="22">
        <v>6735000</v>
      </c>
      <c r="F13" s="22">
        <v>6351000</v>
      </c>
      <c r="G13" s="22">
        <v>5246000</v>
      </c>
      <c r="H13" s="22">
        <v>4971000</v>
      </c>
      <c r="I13" s="22">
        <v>4163000</v>
      </c>
      <c r="J13" s="22">
        <v>18671000</v>
      </c>
      <c r="K13" s="22">
        <v>46137000</v>
      </c>
      <c r="L13" s="22">
        <v>2236000</v>
      </c>
      <c r="M13" s="22">
        <v>1945000</v>
      </c>
      <c r="N13" s="22">
        <v>1660000</v>
      </c>
      <c r="O13" s="22">
        <v>1387000</v>
      </c>
      <c r="P13" s="22">
        <v>1117000</v>
      </c>
      <c r="Q13" s="22">
        <v>3981000</v>
      </c>
      <c r="R13" s="22">
        <v>12326000</v>
      </c>
    </row>
    <row r="14" spans="1:18" x14ac:dyDescent="0.25">
      <c r="A14" s="22" t="s">
        <v>120</v>
      </c>
      <c r="B14" s="22" t="s">
        <v>121</v>
      </c>
      <c r="C14" s="22" t="s">
        <v>142</v>
      </c>
      <c r="D14" s="22" t="s">
        <v>143</v>
      </c>
      <c r="E14" s="22">
        <v>16699000</v>
      </c>
      <c r="F14" s="22">
        <v>17347000</v>
      </c>
      <c r="G14" s="22">
        <v>17654000</v>
      </c>
      <c r="H14" s="22">
        <v>18175000</v>
      </c>
      <c r="I14" s="22">
        <v>18009000</v>
      </c>
      <c r="J14" s="22">
        <v>128305000</v>
      </c>
      <c r="K14" s="22">
        <v>216189000</v>
      </c>
      <c r="L14" s="22">
        <v>11513000</v>
      </c>
      <c r="M14" s="22">
        <v>10456000</v>
      </c>
      <c r="N14" s="22">
        <v>9431000</v>
      </c>
      <c r="O14" s="22">
        <v>8389000</v>
      </c>
      <c r="P14" s="22">
        <v>7314000</v>
      </c>
      <c r="Q14" s="22">
        <v>34581000</v>
      </c>
      <c r="R14" s="22">
        <v>81684000</v>
      </c>
    </row>
    <row r="15" spans="1:18" x14ac:dyDescent="0.25">
      <c r="A15" s="22" t="s">
        <v>120</v>
      </c>
      <c r="B15" s="22" t="s">
        <v>121</v>
      </c>
      <c r="C15" s="22" t="s">
        <v>144</v>
      </c>
      <c r="D15" s="22" t="s">
        <v>145</v>
      </c>
      <c r="E15" s="22">
        <v>10001695</v>
      </c>
      <c r="F15" s="22">
        <v>10411989</v>
      </c>
      <c r="G15" s="22">
        <v>10515540</v>
      </c>
      <c r="H15" s="22">
        <v>10633302</v>
      </c>
      <c r="I15" s="22">
        <v>10888877</v>
      </c>
      <c r="J15" s="22">
        <v>128084552</v>
      </c>
      <c r="K15" s="22">
        <v>180535955</v>
      </c>
      <c r="L15" s="22">
        <v>8229175</v>
      </c>
      <c r="M15" s="22">
        <v>7829736</v>
      </c>
      <c r="N15" s="22">
        <v>7412617</v>
      </c>
      <c r="O15" s="22">
        <v>6977012</v>
      </c>
      <c r="P15" s="22">
        <v>6519670</v>
      </c>
      <c r="Q15" s="22">
        <v>60403278</v>
      </c>
      <c r="R15" s="22">
        <v>97371488</v>
      </c>
    </row>
    <row r="16" spans="1:18" x14ac:dyDescent="0.25">
      <c r="A16" s="22" t="s">
        <v>120</v>
      </c>
      <c r="B16" s="22" t="s">
        <v>121</v>
      </c>
      <c r="C16" s="22" t="s">
        <v>146</v>
      </c>
      <c r="D16" s="22" t="s">
        <v>147</v>
      </c>
      <c r="E16" s="22">
        <v>1058549</v>
      </c>
      <c r="F16" s="22">
        <v>934646</v>
      </c>
      <c r="G16" s="22">
        <v>988368</v>
      </c>
      <c r="H16" s="22">
        <v>965645</v>
      </c>
      <c r="I16" s="22">
        <v>932894</v>
      </c>
      <c r="J16" s="22">
        <v>6360175</v>
      </c>
      <c r="K16" s="22">
        <v>11240277</v>
      </c>
      <c r="L16" s="22">
        <v>593530</v>
      </c>
      <c r="M16" s="22">
        <v>522685</v>
      </c>
      <c r="N16" s="22">
        <v>468963</v>
      </c>
      <c r="O16" s="22">
        <v>411901</v>
      </c>
      <c r="P16" s="22">
        <v>358408</v>
      </c>
      <c r="Q16" s="22">
        <v>1322593</v>
      </c>
      <c r="R16" s="22">
        <v>3678080</v>
      </c>
    </row>
    <row r="17" spans="1:18" x14ac:dyDescent="0.25">
      <c r="A17" s="22" t="s">
        <v>120</v>
      </c>
      <c r="B17" s="22" t="s">
        <v>121</v>
      </c>
      <c r="C17" s="22" t="s">
        <v>148</v>
      </c>
      <c r="D17" s="22" t="s">
        <v>149</v>
      </c>
      <c r="E17" s="22">
        <v>4812297</v>
      </c>
      <c r="F17" s="22">
        <v>4962101</v>
      </c>
      <c r="G17" s="22">
        <v>4368585</v>
      </c>
      <c r="H17" s="22">
        <v>3962794</v>
      </c>
      <c r="I17" s="22">
        <v>3588392</v>
      </c>
      <c r="J17" s="22">
        <v>49269878</v>
      </c>
      <c r="K17" s="22">
        <v>70964047</v>
      </c>
      <c r="L17" s="22">
        <v>3330412</v>
      </c>
      <c r="M17" s="22">
        <v>3083713</v>
      </c>
      <c r="N17" s="22">
        <v>2829953</v>
      </c>
      <c r="O17" s="22">
        <v>2601592</v>
      </c>
      <c r="P17" s="22">
        <v>2412025</v>
      </c>
      <c r="Q17" s="22">
        <v>14261027</v>
      </c>
      <c r="R17" s="22">
        <v>28518722</v>
      </c>
    </row>
    <row r="18" spans="1:18" x14ac:dyDescent="0.25">
      <c r="A18" s="22" t="s">
        <v>120</v>
      </c>
      <c r="B18" s="22" t="s">
        <v>121</v>
      </c>
      <c r="C18" s="22" t="s">
        <v>150</v>
      </c>
      <c r="D18" s="22" t="s">
        <v>151</v>
      </c>
      <c r="E18" s="22">
        <v>1050820</v>
      </c>
      <c r="F18" s="22">
        <v>898471</v>
      </c>
      <c r="G18" s="22">
        <v>832504</v>
      </c>
      <c r="H18" s="22">
        <v>801289</v>
      </c>
      <c r="I18" s="22">
        <v>663029</v>
      </c>
      <c r="J18" s="22">
        <v>13771335</v>
      </c>
      <c r="K18" s="22">
        <v>18017448</v>
      </c>
      <c r="L18" s="22">
        <v>1252794</v>
      </c>
      <c r="M18" s="22">
        <v>1194590</v>
      </c>
      <c r="N18" s="22">
        <v>1138930</v>
      </c>
      <c r="O18" s="22">
        <v>1090515</v>
      </c>
      <c r="P18" s="22">
        <v>1044212</v>
      </c>
      <c r="Q18" s="22">
        <v>8099087</v>
      </c>
      <c r="R18" s="22">
        <v>13820128</v>
      </c>
    </row>
    <row r="19" spans="1:18" x14ac:dyDescent="0.25">
      <c r="A19" s="22" t="s">
        <v>120</v>
      </c>
      <c r="B19" s="22" t="s">
        <v>152</v>
      </c>
      <c r="C19" s="22" t="s">
        <v>153</v>
      </c>
      <c r="D19" s="22" t="s">
        <v>154</v>
      </c>
      <c r="E19" s="22">
        <v>298741</v>
      </c>
      <c r="F19" s="22">
        <v>298741</v>
      </c>
      <c r="G19" s="22">
        <v>298741</v>
      </c>
      <c r="H19" s="22">
        <v>298741</v>
      </c>
      <c r="I19" s="22">
        <v>298751</v>
      </c>
      <c r="J19" s="22">
        <v>258274</v>
      </c>
      <c r="K19" s="22">
        <v>1751989</v>
      </c>
      <c r="L19" s="22">
        <v>40882</v>
      </c>
      <c r="M19" s="22">
        <v>33771</v>
      </c>
      <c r="N19" s="22">
        <v>26659</v>
      </c>
      <c r="O19" s="22">
        <v>19547</v>
      </c>
      <c r="P19" s="22">
        <v>12436</v>
      </c>
      <c r="Q19" s="22">
        <v>5324</v>
      </c>
      <c r="R19" s="22">
        <v>138619</v>
      </c>
    </row>
    <row r="20" spans="1:18" x14ac:dyDescent="0.25">
      <c r="A20" s="22" t="s">
        <v>120</v>
      </c>
      <c r="B20" s="22" t="s">
        <v>152</v>
      </c>
      <c r="C20" s="22" t="s">
        <v>155</v>
      </c>
      <c r="D20" s="22" t="s">
        <v>156</v>
      </c>
      <c r="E20" s="22">
        <v>439626</v>
      </c>
      <c r="F20" s="22">
        <v>463198</v>
      </c>
      <c r="G20" s="22">
        <v>484066</v>
      </c>
      <c r="H20" s="22">
        <v>510079</v>
      </c>
      <c r="I20" s="22">
        <v>537498</v>
      </c>
      <c r="J20" s="22">
        <v>4568018</v>
      </c>
      <c r="K20" s="22">
        <v>7002485</v>
      </c>
      <c r="L20" s="22">
        <v>368824</v>
      </c>
      <c r="M20" s="22">
        <v>345422</v>
      </c>
      <c r="N20" s="22">
        <v>320746</v>
      </c>
      <c r="O20" s="22">
        <v>294734</v>
      </c>
      <c r="P20" s="22">
        <v>267314</v>
      </c>
      <c r="Q20" s="22">
        <v>1088177</v>
      </c>
      <c r="R20" s="22">
        <v>2685217</v>
      </c>
    </row>
    <row r="21" spans="1:18" x14ac:dyDescent="0.25">
      <c r="A21" s="22" t="s">
        <v>120</v>
      </c>
      <c r="B21" s="22" t="s">
        <v>152</v>
      </c>
      <c r="C21" s="22" t="s">
        <v>157</v>
      </c>
      <c r="D21" s="22" t="s">
        <v>158</v>
      </c>
      <c r="E21" s="22">
        <v>1709972</v>
      </c>
      <c r="F21" s="22">
        <v>1783858</v>
      </c>
      <c r="G21" s="22">
        <v>1777986</v>
      </c>
      <c r="H21" s="22">
        <v>1396272</v>
      </c>
      <c r="I21" s="22">
        <v>1284770</v>
      </c>
      <c r="J21" s="22">
        <v>3760313</v>
      </c>
      <c r="K21" s="22">
        <v>11713171</v>
      </c>
      <c r="L21" s="22">
        <v>456697</v>
      </c>
      <c r="M21" s="22">
        <v>382811</v>
      </c>
      <c r="N21" s="22">
        <v>305625</v>
      </c>
      <c r="O21" s="22">
        <v>229763</v>
      </c>
      <c r="P21" s="22">
        <v>176017</v>
      </c>
      <c r="Q21" s="22">
        <v>373955</v>
      </c>
      <c r="R21" s="22">
        <v>1924868</v>
      </c>
    </row>
    <row r="22" spans="1:18" x14ac:dyDescent="0.25">
      <c r="A22" s="22" t="s">
        <v>120</v>
      </c>
      <c r="B22" s="22" t="s">
        <v>152</v>
      </c>
      <c r="C22" s="22" t="s">
        <v>159</v>
      </c>
      <c r="D22" s="22" t="s">
        <v>160</v>
      </c>
      <c r="E22" s="22">
        <v>10199012</v>
      </c>
      <c r="F22" s="22">
        <v>10403907</v>
      </c>
      <c r="G22" s="22">
        <v>10449100</v>
      </c>
      <c r="H22" s="22">
        <v>9859067</v>
      </c>
      <c r="I22" s="22">
        <v>9795055</v>
      </c>
      <c r="J22" s="22">
        <v>76086366</v>
      </c>
      <c r="K22" s="22">
        <v>126792507</v>
      </c>
      <c r="L22" s="22">
        <v>6372981</v>
      </c>
      <c r="M22" s="22">
        <v>5811552</v>
      </c>
      <c r="N22" s="22">
        <v>5247293</v>
      </c>
      <c r="O22" s="22">
        <v>4693664</v>
      </c>
      <c r="P22" s="22">
        <v>4161269</v>
      </c>
      <c r="Q22" s="22">
        <v>27682686</v>
      </c>
      <c r="R22" s="22">
        <v>53969445</v>
      </c>
    </row>
    <row r="23" spans="1:18" x14ac:dyDescent="0.25">
      <c r="A23" s="22" t="s">
        <v>120</v>
      </c>
      <c r="B23" s="22" t="s">
        <v>152</v>
      </c>
      <c r="C23" s="22" t="s">
        <v>161</v>
      </c>
      <c r="D23" s="22" t="s">
        <v>162</v>
      </c>
      <c r="E23" s="22">
        <v>8267876</v>
      </c>
      <c r="F23" s="22">
        <v>10078644</v>
      </c>
      <c r="G23" s="22">
        <v>9865700</v>
      </c>
      <c r="H23" s="22">
        <v>9846976</v>
      </c>
      <c r="I23" s="22">
        <v>9773493</v>
      </c>
      <c r="J23" s="22">
        <v>189396063</v>
      </c>
      <c r="K23" s="22">
        <v>237228752</v>
      </c>
      <c r="L23" s="22">
        <v>12261492</v>
      </c>
      <c r="M23" s="22">
        <v>11746541</v>
      </c>
      <c r="N23" s="22">
        <v>11181302</v>
      </c>
      <c r="O23" s="22">
        <v>10629731</v>
      </c>
      <c r="P23" s="22">
        <v>10083116</v>
      </c>
      <c r="Q23" s="22">
        <v>84104215</v>
      </c>
      <c r="R23" s="22">
        <v>140006397</v>
      </c>
    </row>
    <row r="24" spans="1:18" x14ac:dyDescent="0.25">
      <c r="A24" s="22" t="s">
        <v>120</v>
      </c>
      <c r="B24" s="22" t="s">
        <v>163</v>
      </c>
      <c r="C24" s="22" t="s">
        <v>164</v>
      </c>
      <c r="D24" s="22" t="s">
        <v>165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</row>
    <row r="25" spans="1:18" x14ac:dyDescent="0.25">
      <c r="A25" s="22" t="s">
        <v>120</v>
      </c>
      <c r="B25" s="22" t="s">
        <v>163</v>
      </c>
      <c r="C25" s="22" t="s">
        <v>166</v>
      </c>
      <c r="D25" s="22" t="s">
        <v>167</v>
      </c>
      <c r="E25" s="22">
        <v>3779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3779</v>
      </c>
      <c r="L25" s="22">
        <v>454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454</v>
      </c>
    </row>
    <row r="26" spans="1:18" x14ac:dyDescent="0.25">
      <c r="A26" s="22" t="s">
        <v>120</v>
      </c>
      <c r="B26" s="22" t="s">
        <v>163</v>
      </c>
      <c r="C26" s="22" t="s">
        <v>168</v>
      </c>
      <c r="D26" s="22" t="s">
        <v>169</v>
      </c>
      <c r="E26" s="22">
        <v>94285</v>
      </c>
      <c r="F26" s="22">
        <v>87168</v>
      </c>
      <c r="G26" s="22">
        <v>0</v>
      </c>
      <c r="H26" s="22">
        <v>0</v>
      </c>
      <c r="I26" s="22">
        <v>0</v>
      </c>
      <c r="J26" s="22">
        <v>0</v>
      </c>
      <c r="K26" s="22">
        <v>181453</v>
      </c>
      <c r="L26" s="22">
        <v>11393</v>
      </c>
      <c r="M26" s="22">
        <v>5121</v>
      </c>
      <c r="N26" s="22">
        <v>0</v>
      </c>
      <c r="O26" s="22">
        <v>0</v>
      </c>
      <c r="P26" s="22">
        <v>0</v>
      </c>
      <c r="Q26" s="22">
        <v>0</v>
      </c>
      <c r="R26" s="22">
        <v>16514</v>
      </c>
    </row>
    <row r="27" spans="1:18" x14ac:dyDescent="0.25">
      <c r="A27" s="22" t="s">
        <v>120</v>
      </c>
      <c r="B27" s="22" t="s">
        <v>163</v>
      </c>
      <c r="C27" s="22" t="s">
        <v>170</v>
      </c>
      <c r="D27" s="22" t="s">
        <v>171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</row>
    <row r="28" spans="1:18" x14ac:dyDescent="0.25">
      <c r="A28" s="22" t="s">
        <v>120</v>
      </c>
      <c r="B28" s="22" t="s">
        <v>163</v>
      </c>
      <c r="C28" s="22" t="s">
        <v>172</v>
      </c>
      <c r="D28" s="22" t="s">
        <v>173</v>
      </c>
      <c r="E28" s="22">
        <v>1912245</v>
      </c>
      <c r="F28" s="22">
        <v>1916702</v>
      </c>
      <c r="G28" s="22">
        <v>1965209</v>
      </c>
      <c r="H28" s="22">
        <v>777542</v>
      </c>
      <c r="I28" s="22">
        <v>806829</v>
      </c>
      <c r="J28" s="22">
        <v>7556207</v>
      </c>
      <c r="K28" s="22">
        <v>14934734</v>
      </c>
      <c r="L28" s="22">
        <v>489743</v>
      </c>
      <c r="M28" s="22">
        <v>437806</v>
      </c>
      <c r="N28" s="22">
        <v>389299</v>
      </c>
      <c r="O28" s="22">
        <v>344850</v>
      </c>
      <c r="P28" s="22">
        <v>315563</v>
      </c>
      <c r="Q28" s="22">
        <v>1451950</v>
      </c>
      <c r="R28" s="22">
        <v>3429211</v>
      </c>
    </row>
    <row r="29" spans="1:18" x14ac:dyDescent="0.25">
      <c r="A29" s="22" t="s">
        <v>120</v>
      </c>
      <c r="B29" s="22" t="s">
        <v>163</v>
      </c>
      <c r="C29" s="22" t="s">
        <v>174</v>
      </c>
      <c r="D29" s="22" t="s">
        <v>175</v>
      </c>
      <c r="E29" s="22">
        <v>10700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10700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</row>
    <row r="30" spans="1:18" x14ac:dyDescent="0.25">
      <c r="A30" s="22" t="s">
        <v>120</v>
      </c>
      <c r="B30" s="22" t="s">
        <v>163</v>
      </c>
      <c r="C30" s="22" t="s">
        <v>176</v>
      </c>
      <c r="D30" s="22" t="s">
        <v>177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</row>
    <row r="31" spans="1:18" x14ac:dyDescent="0.25">
      <c r="A31" s="22" t="s">
        <v>120</v>
      </c>
      <c r="B31" s="22" t="s">
        <v>163</v>
      </c>
      <c r="C31" s="22" t="s">
        <v>178</v>
      </c>
      <c r="D31" s="22" t="s">
        <v>179</v>
      </c>
      <c r="E31" s="22">
        <v>536253</v>
      </c>
      <c r="F31" s="22">
        <v>292211</v>
      </c>
      <c r="G31" s="22">
        <v>84215</v>
      </c>
      <c r="H31" s="22">
        <v>86397</v>
      </c>
      <c r="I31" s="22">
        <v>88717</v>
      </c>
      <c r="J31" s="22">
        <v>810194</v>
      </c>
      <c r="K31" s="22">
        <v>1897987</v>
      </c>
      <c r="L31" s="22">
        <v>79971</v>
      </c>
      <c r="M31" s="22">
        <v>59131</v>
      </c>
      <c r="N31" s="22">
        <v>52245</v>
      </c>
      <c r="O31" s="22">
        <v>50063</v>
      </c>
      <c r="P31" s="22">
        <v>47743</v>
      </c>
      <c r="Q31" s="22">
        <v>327326</v>
      </c>
      <c r="R31" s="22">
        <v>616479</v>
      </c>
    </row>
    <row r="32" spans="1:18" x14ac:dyDescent="0.25">
      <c r="A32" s="22" t="s">
        <v>120</v>
      </c>
      <c r="B32" s="22" t="s">
        <v>163</v>
      </c>
      <c r="C32" s="22" t="s">
        <v>180</v>
      </c>
      <c r="D32" s="22" t="s">
        <v>181</v>
      </c>
      <c r="E32" s="22">
        <v>691767</v>
      </c>
      <c r="F32" s="22">
        <v>717459</v>
      </c>
      <c r="G32" s="22">
        <v>737341</v>
      </c>
      <c r="H32" s="22">
        <v>426654</v>
      </c>
      <c r="I32" s="22">
        <v>3105</v>
      </c>
      <c r="J32" s="22">
        <v>37340</v>
      </c>
      <c r="K32" s="22">
        <v>2613666</v>
      </c>
      <c r="L32" s="22">
        <v>88018</v>
      </c>
      <c r="M32" s="22">
        <v>62326</v>
      </c>
      <c r="N32" s="22">
        <v>35625</v>
      </c>
      <c r="O32" s="22">
        <v>12199</v>
      </c>
      <c r="P32" s="22">
        <v>2325</v>
      </c>
      <c r="Q32" s="22">
        <v>11535</v>
      </c>
      <c r="R32" s="22">
        <v>212028</v>
      </c>
    </row>
    <row r="33" spans="1:18" x14ac:dyDescent="0.25">
      <c r="A33" s="22" t="s">
        <v>120</v>
      </c>
      <c r="B33" s="22" t="s">
        <v>163</v>
      </c>
      <c r="C33" s="22" t="s">
        <v>182</v>
      </c>
      <c r="D33" s="22" t="s">
        <v>183</v>
      </c>
      <c r="E33" s="22">
        <v>715370</v>
      </c>
      <c r="F33" s="22">
        <v>450219</v>
      </c>
      <c r="G33" s="22">
        <v>134180</v>
      </c>
      <c r="H33" s="22">
        <v>147378</v>
      </c>
      <c r="I33" s="22">
        <v>161892</v>
      </c>
      <c r="J33" s="22">
        <v>822996</v>
      </c>
      <c r="K33" s="22">
        <v>2432035</v>
      </c>
      <c r="L33" s="22">
        <v>152886</v>
      </c>
      <c r="M33" s="22">
        <v>114789</v>
      </c>
      <c r="N33" s="22">
        <v>88027</v>
      </c>
      <c r="O33" s="22">
        <v>74830</v>
      </c>
      <c r="P33" s="22">
        <v>60316</v>
      </c>
      <c r="Q33" s="22">
        <v>792281</v>
      </c>
      <c r="R33" s="22">
        <v>1283129</v>
      </c>
    </row>
    <row r="34" spans="1:18" x14ac:dyDescent="0.25">
      <c r="A34" s="22" t="s">
        <v>120</v>
      </c>
      <c r="B34" s="22" t="s">
        <v>163</v>
      </c>
      <c r="C34" s="22" t="s">
        <v>184</v>
      </c>
      <c r="D34" s="22" t="s">
        <v>185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</row>
    <row r="35" spans="1:18" x14ac:dyDescent="0.25">
      <c r="A35" s="22" t="s">
        <v>120</v>
      </c>
      <c r="B35" s="22" t="s">
        <v>163</v>
      </c>
      <c r="C35" s="22" t="s">
        <v>186</v>
      </c>
      <c r="D35" s="22" t="s">
        <v>187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</row>
    <row r="36" spans="1:18" x14ac:dyDescent="0.25">
      <c r="A36" s="22" t="s">
        <v>120</v>
      </c>
      <c r="B36" s="22" t="s">
        <v>163</v>
      </c>
      <c r="C36" s="22" t="s">
        <v>188</v>
      </c>
      <c r="D36" s="22" t="s">
        <v>189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</row>
    <row r="37" spans="1:18" x14ac:dyDescent="0.25">
      <c r="A37" s="22" t="s">
        <v>120</v>
      </c>
      <c r="B37" s="22" t="s">
        <v>163</v>
      </c>
      <c r="C37" s="22" t="s">
        <v>190</v>
      </c>
      <c r="D37" s="22" t="s">
        <v>191</v>
      </c>
      <c r="E37" s="22">
        <v>84788</v>
      </c>
      <c r="F37" s="22">
        <v>89871</v>
      </c>
      <c r="G37" s="22">
        <v>95259</v>
      </c>
      <c r="H37" s="22">
        <v>100972</v>
      </c>
      <c r="I37" s="22">
        <v>107027</v>
      </c>
      <c r="J37" s="22">
        <v>0</v>
      </c>
      <c r="K37" s="22">
        <v>477917</v>
      </c>
      <c r="L37" s="22">
        <v>28659</v>
      </c>
      <c r="M37" s="22">
        <v>23576</v>
      </c>
      <c r="N37" s="22">
        <v>18188</v>
      </c>
      <c r="O37" s="22">
        <v>12476</v>
      </c>
      <c r="P37" s="22">
        <v>6420</v>
      </c>
      <c r="Q37" s="22">
        <v>0</v>
      </c>
      <c r="R37" s="22">
        <v>89319</v>
      </c>
    </row>
    <row r="38" spans="1:18" x14ac:dyDescent="0.25">
      <c r="A38" s="22" t="s">
        <v>120</v>
      </c>
      <c r="B38" s="22" t="s">
        <v>163</v>
      </c>
      <c r="C38" s="22" t="s">
        <v>192</v>
      </c>
      <c r="D38" s="22" t="s">
        <v>193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</row>
    <row r="39" spans="1:18" x14ac:dyDescent="0.25">
      <c r="A39" s="22" t="s">
        <v>120</v>
      </c>
      <c r="B39" s="22" t="s">
        <v>163</v>
      </c>
      <c r="C39" s="22" t="s">
        <v>194</v>
      </c>
      <c r="D39" s="22" t="s">
        <v>195</v>
      </c>
      <c r="E39" s="22">
        <v>26681</v>
      </c>
      <c r="F39" s="22">
        <v>17430</v>
      </c>
      <c r="G39" s="22">
        <v>9985</v>
      </c>
      <c r="H39" s="22">
        <v>7690</v>
      </c>
      <c r="I39" s="22">
        <v>0</v>
      </c>
      <c r="J39" s="22">
        <v>0</v>
      </c>
      <c r="K39" s="22">
        <v>61786</v>
      </c>
      <c r="L39" s="22">
        <v>1284</v>
      </c>
      <c r="M39" s="22">
        <v>823</v>
      </c>
      <c r="N39" s="22">
        <v>558</v>
      </c>
      <c r="O39" s="22">
        <v>284</v>
      </c>
      <c r="P39" s="22">
        <v>0</v>
      </c>
      <c r="Q39" s="22">
        <v>0</v>
      </c>
      <c r="R39" s="22">
        <v>2949</v>
      </c>
    </row>
    <row r="40" spans="1:18" x14ac:dyDescent="0.25">
      <c r="A40" s="22" t="s">
        <v>120</v>
      </c>
      <c r="B40" s="22" t="s">
        <v>163</v>
      </c>
      <c r="C40" s="22" t="s">
        <v>196</v>
      </c>
      <c r="D40" s="22" t="s">
        <v>197</v>
      </c>
      <c r="E40" s="22">
        <v>648557</v>
      </c>
      <c r="F40" s="22">
        <v>627309</v>
      </c>
      <c r="G40" s="22">
        <v>424071</v>
      </c>
      <c r="H40" s="22">
        <v>176563</v>
      </c>
      <c r="I40" s="22">
        <v>176112</v>
      </c>
      <c r="J40" s="22">
        <v>2697644</v>
      </c>
      <c r="K40" s="22">
        <v>4750256</v>
      </c>
      <c r="L40" s="22">
        <v>225470</v>
      </c>
      <c r="M40" s="22">
        <v>191346</v>
      </c>
      <c r="N40" s="22">
        <v>159915</v>
      </c>
      <c r="O40" s="22">
        <v>143455</v>
      </c>
      <c r="P40" s="22">
        <v>134279</v>
      </c>
      <c r="Q40" s="22">
        <v>859203</v>
      </c>
      <c r="R40" s="22">
        <v>1713668</v>
      </c>
    </row>
    <row r="41" spans="1:18" x14ac:dyDescent="0.25">
      <c r="A41" s="22" t="s">
        <v>120</v>
      </c>
      <c r="B41" s="22" t="s">
        <v>163</v>
      </c>
      <c r="C41" s="22" t="s">
        <v>198</v>
      </c>
      <c r="D41" s="22" t="s">
        <v>199</v>
      </c>
      <c r="E41" s="22">
        <v>104820</v>
      </c>
      <c r="F41" s="22">
        <v>111052</v>
      </c>
      <c r="G41" s="22">
        <v>117655</v>
      </c>
      <c r="H41" s="22">
        <v>124653</v>
      </c>
      <c r="I41" s="22">
        <v>132065</v>
      </c>
      <c r="J41" s="22">
        <v>537462</v>
      </c>
      <c r="K41" s="22">
        <v>1127707</v>
      </c>
      <c r="L41" s="22">
        <v>67783</v>
      </c>
      <c r="M41" s="22">
        <v>61551</v>
      </c>
      <c r="N41" s="22">
        <v>54948</v>
      </c>
      <c r="O41" s="22">
        <v>47952</v>
      </c>
      <c r="P41" s="22">
        <v>40538</v>
      </c>
      <c r="Q41" s="22">
        <v>96140</v>
      </c>
      <c r="R41" s="22">
        <v>368912</v>
      </c>
    </row>
    <row r="42" spans="1:18" x14ac:dyDescent="0.25">
      <c r="A42" s="22" t="s">
        <v>120</v>
      </c>
      <c r="B42" s="22" t="s">
        <v>163</v>
      </c>
      <c r="C42" s="22" t="s">
        <v>200</v>
      </c>
      <c r="D42" s="22" t="s">
        <v>201</v>
      </c>
      <c r="E42" s="22">
        <v>2897141</v>
      </c>
      <c r="F42" s="22">
        <v>3004757</v>
      </c>
      <c r="G42" s="22">
        <v>3121055</v>
      </c>
      <c r="H42" s="22">
        <v>3224130</v>
      </c>
      <c r="I42" s="22">
        <v>2143738</v>
      </c>
      <c r="J42" s="22">
        <v>20509582</v>
      </c>
      <c r="K42" s="22">
        <v>34900403</v>
      </c>
      <c r="L42" s="22">
        <v>1472497</v>
      </c>
      <c r="M42" s="22">
        <v>1360508</v>
      </c>
      <c r="N42" s="22">
        <v>1244209</v>
      </c>
      <c r="O42" s="22">
        <v>1123154</v>
      </c>
      <c r="P42" s="22">
        <v>1006329</v>
      </c>
      <c r="Q42" s="22">
        <v>5411702</v>
      </c>
      <c r="R42" s="22">
        <v>11618399</v>
      </c>
    </row>
    <row r="43" spans="1:18" x14ac:dyDescent="0.25">
      <c r="A43" s="22" t="s">
        <v>120</v>
      </c>
      <c r="B43" s="22" t="s">
        <v>163</v>
      </c>
      <c r="C43" s="22" t="s">
        <v>202</v>
      </c>
      <c r="D43" s="22" t="s">
        <v>203</v>
      </c>
      <c r="E43" s="22">
        <v>23141</v>
      </c>
      <c r="F43" s="22">
        <v>24304</v>
      </c>
      <c r="G43" s="22">
        <v>25525</v>
      </c>
      <c r="H43" s="22">
        <v>26808</v>
      </c>
      <c r="I43" s="22">
        <v>28156</v>
      </c>
      <c r="J43" s="22">
        <v>1229053</v>
      </c>
      <c r="K43" s="22">
        <v>1356987</v>
      </c>
      <c r="L43" s="22">
        <v>67077</v>
      </c>
      <c r="M43" s="22">
        <v>65914</v>
      </c>
      <c r="N43" s="22">
        <v>64693</v>
      </c>
      <c r="O43" s="22">
        <v>63410</v>
      </c>
      <c r="P43" s="22">
        <v>62062</v>
      </c>
      <c r="Q43" s="22">
        <v>1169128</v>
      </c>
      <c r="R43" s="22">
        <v>1492284</v>
      </c>
    </row>
    <row r="44" spans="1:18" x14ac:dyDescent="0.25">
      <c r="A44" s="22" t="s">
        <v>120</v>
      </c>
      <c r="B44" s="22" t="s">
        <v>163</v>
      </c>
      <c r="C44" s="22" t="s">
        <v>204</v>
      </c>
      <c r="D44" s="22" t="s">
        <v>205</v>
      </c>
      <c r="E44" s="22">
        <v>958298</v>
      </c>
      <c r="F44" s="22">
        <v>1000788</v>
      </c>
      <c r="G44" s="22">
        <v>1045163</v>
      </c>
      <c r="H44" s="22">
        <v>1091506</v>
      </c>
      <c r="I44" s="22">
        <v>1139903</v>
      </c>
      <c r="J44" s="22">
        <v>4402641</v>
      </c>
      <c r="K44" s="22">
        <v>9638299</v>
      </c>
      <c r="L44" s="22">
        <v>412332</v>
      </c>
      <c r="M44" s="22">
        <v>369842</v>
      </c>
      <c r="N44" s="22">
        <v>325467</v>
      </c>
      <c r="O44" s="22">
        <v>279124</v>
      </c>
      <c r="P44" s="22">
        <v>231727</v>
      </c>
      <c r="Q44" s="22">
        <v>394555</v>
      </c>
      <c r="R44" s="22">
        <v>2013047</v>
      </c>
    </row>
    <row r="45" spans="1:18" x14ac:dyDescent="0.25">
      <c r="A45" s="22" t="s">
        <v>120</v>
      </c>
      <c r="B45" s="22" t="s">
        <v>163</v>
      </c>
      <c r="C45" s="22" t="s">
        <v>206</v>
      </c>
      <c r="D45" s="22" t="s">
        <v>207</v>
      </c>
      <c r="E45" s="22">
        <v>3033583</v>
      </c>
      <c r="F45" s="22">
        <v>5152283</v>
      </c>
      <c r="G45" s="22">
        <v>5376719</v>
      </c>
      <c r="H45" s="22">
        <v>5610963</v>
      </c>
      <c r="I45" s="22">
        <v>5855444</v>
      </c>
      <c r="J45" s="22">
        <v>16778236</v>
      </c>
      <c r="K45" s="22">
        <v>41807228</v>
      </c>
      <c r="L45" s="22">
        <v>2255688</v>
      </c>
      <c r="M45" s="22">
        <v>2324974</v>
      </c>
      <c r="N45" s="22">
        <v>2100538</v>
      </c>
      <c r="O45" s="22">
        <v>1866294</v>
      </c>
      <c r="P45" s="22">
        <v>1621813</v>
      </c>
      <c r="Q45" s="22">
        <v>4523605</v>
      </c>
      <c r="R45" s="22">
        <v>14692912</v>
      </c>
    </row>
    <row r="46" spans="1:18" x14ac:dyDescent="0.25">
      <c r="A46" s="22" t="s">
        <v>120</v>
      </c>
      <c r="B46" s="22" t="s">
        <v>163</v>
      </c>
      <c r="C46" s="22" t="s">
        <v>208</v>
      </c>
      <c r="D46" s="22" t="s">
        <v>209</v>
      </c>
      <c r="E46" s="22">
        <v>616760</v>
      </c>
      <c r="F46" s="22">
        <v>629048</v>
      </c>
      <c r="G46" s="22">
        <v>639255</v>
      </c>
      <c r="H46" s="22">
        <v>631032</v>
      </c>
      <c r="I46" s="22">
        <v>406152</v>
      </c>
      <c r="J46" s="22">
        <v>3388848</v>
      </c>
      <c r="K46" s="22">
        <v>6311095</v>
      </c>
      <c r="L46" s="22">
        <v>279484</v>
      </c>
      <c r="M46" s="22">
        <v>253901</v>
      </c>
      <c r="N46" s="22">
        <v>227502</v>
      </c>
      <c r="O46" s="22">
        <v>200768</v>
      </c>
      <c r="P46" s="22">
        <v>171944</v>
      </c>
      <c r="Q46" s="22">
        <v>1355858</v>
      </c>
      <c r="R46" s="22">
        <v>2489457</v>
      </c>
    </row>
    <row r="47" spans="1:18" x14ac:dyDescent="0.25">
      <c r="A47" s="22" t="s">
        <v>120</v>
      </c>
      <c r="B47" s="22" t="s">
        <v>163</v>
      </c>
      <c r="C47" s="22" t="s">
        <v>210</v>
      </c>
      <c r="D47" s="22" t="s">
        <v>211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</row>
    <row r="48" spans="1:18" x14ac:dyDescent="0.25">
      <c r="A48" s="22" t="s">
        <v>120</v>
      </c>
      <c r="B48" s="22" t="s">
        <v>163</v>
      </c>
      <c r="C48" s="22" t="s">
        <v>212</v>
      </c>
      <c r="D48" s="22" t="s">
        <v>213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</row>
    <row r="49" spans="1:18" x14ac:dyDescent="0.25">
      <c r="A49" s="22" t="s">
        <v>120</v>
      </c>
      <c r="B49" s="22" t="s">
        <v>163</v>
      </c>
      <c r="C49" s="22" t="s">
        <v>214</v>
      </c>
      <c r="D49" s="22" t="s">
        <v>215</v>
      </c>
      <c r="E49" s="22">
        <v>1175496</v>
      </c>
      <c r="F49" s="22">
        <v>900722</v>
      </c>
      <c r="G49" s="22">
        <v>939679</v>
      </c>
      <c r="H49" s="22">
        <v>935662</v>
      </c>
      <c r="I49" s="22">
        <v>977568</v>
      </c>
      <c r="J49" s="22">
        <v>16183210</v>
      </c>
      <c r="K49" s="22">
        <v>21112337</v>
      </c>
      <c r="L49" s="22">
        <v>934587</v>
      </c>
      <c r="M49" s="22">
        <v>876526</v>
      </c>
      <c r="N49" s="22">
        <v>833305</v>
      </c>
      <c r="O49" s="22">
        <v>788233</v>
      </c>
      <c r="P49" s="22">
        <v>746327</v>
      </c>
      <c r="Q49" s="22">
        <v>5001439</v>
      </c>
      <c r="R49" s="22">
        <v>9180417</v>
      </c>
    </row>
    <row r="50" spans="1:18" x14ac:dyDescent="0.25">
      <c r="A50" s="22" t="s">
        <v>120</v>
      </c>
      <c r="B50" s="22" t="s">
        <v>163</v>
      </c>
      <c r="C50" s="22" t="s">
        <v>216</v>
      </c>
      <c r="D50" s="22" t="s">
        <v>217</v>
      </c>
      <c r="E50" s="22">
        <v>153563</v>
      </c>
      <c r="F50" s="22">
        <v>161238</v>
      </c>
      <c r="G50" s="22">
        <v>169298</v>
      </c>
      <c r="H50" s="22">
        <v>177764</v>
      </c>
      <c r="I50" s="22">
        <v>186656</v>
      </c>
      <c r="J50" s="22">
        <v>2958185</v>
      </c>
      <c r="K50" s="22">
        <v>3806704</v>
      </c>
      <c r="L50" s="22">
        <v>183714</v>
      </c>
      <c r="M50" s="22">
        <v>176038</v>
      </c>
      <c r="N50" s="22">
        <v>167978</v>
      </c>
      <c r="O50" s="22">
        <v>159513</v>
      </c>
      <c r="P50" s="22">
        <v>150621</v>
      </c>
      <c r="Q50" s="22">
        <v>968073</v>
      </c>
      <c r="R50" s="22">
        <v>1805937</v>
      </c>
    </row>
    <row r="51" spans="1:18" x14ac:dyDescent="0.25">
      <c r="A51" s="22" t="s">
        <v>120</v>
      </c>
      <c r="B51" s="22" t="s">
        <v>163</v>
      </c>
      <c r="C51" s="22" t="s">
        <v>218</v>
      </c>
      <c r="D51" s="22" t="s">
        <v>219</v>
      </c>
      <c r="E51" s="22">
        <v>226302</v>
      </c>
      <c r="F51" s="22">
        <v>239775</v>
      </c>
      <c r="G51" s="22">
        <v>254064</v>
      </c>
      <c r="H51" s="22">
        <v>269217</v>
      </c>
      <c r="I51" s="22">
        <v>285288</v>
      </c>
      <c r="J51" s="22">
        <v>4336075</v>
      </c>
      <c r="K51" s="22">
        <v>5610721</v>
      </c>
      <c r="L51" s="22">
        <v>334161</v>
      </c>
      <c r="M51" s="22">
        <v>320687</v>
      </c>
      <c r="N51" s="22">
        <v>306396</v>
      </c>
      <c r="O51" s="22">
        <v>291246</v>
      </c>
      <c r="P51" s="22">
        <v>275175</v>
      </c>
      <c r="Q51" s="22">
        <v>1660021</v>
      </c>
      <c r="R51" s="22">
        <v>3187686</v>
      </c>
    </row>
    <row r="52" spans="1:18" x14ac:dyDescent="0.25">
      <c r="A52" s="22" t="s">
        <v>120</v>
      </c>
      <c r="B52" s="22" t="s">
        <v>163</v>
      </c>
      <c r="C52" s="22" t="s">
        <v>220</v>
      </c>
      <c r="D52" s="22" t="s">
        <v>221</v>
      </c>
      <c r="E52" s="22">
        <v>62758</v>
      </c>
      <c r="F52" s="22">
        <v>66559</v>
      </c>
      <c r="G52" s="22">
        <v>70592</v>
      </c>
      <c r="H52" s="22">
        <v>74873</v>
      </c>
      <c r="I52" s="22">
        <v>75408</v>
      </c>
      <c r="J52" s="22">
        <v>147760</v>
      </c>
      <c r="K52" s="22">
        <v>497950</v>
      </c>
      <c r="L52" s="22">
        <v>28390</v>
      </c>
      <c r="M52" s="22">
        <v>24589</v>
      </c>
      <c r="N52" s="22">
        <v>20555</v>
      </c>
      <c r="O52" s="22">
        <v>16275</v>
      </c>
      <c r="P52" s="22">
        <v>11734</v>
      </c>
      <c r="Q52" s="22">
        <v>31060</v>
      </c>
      <c r="R52" s="22">
        <v>132603</v>
      </c>
    </row>
    <row r="53" spans="1:18" x14ac:dyDescent="0.25">
      <c r="A53" s="22" t="s">
        <v>120</v>
      </c>
      <c r="B53" s="22" t="s">
        <v>163</v>
      </c>
      <c r="C53" s="22" t="s">
        <v>222</v>
      </c>
      <c r="D53" s="22" t="s">
        <v>223</v>
      </c>
      <c r="E53" s="22">
        <v>81120</v>
      </c>
      <c r="F53" s="22">
        <v>85862</v>
      </c>
      <c r="G53" s="22">
        <v>90881</v>
      </c>
      <c r="H53" s="22">
        <v>96194</v>
      </c>
      <c r="I53" s="22">
        <v>101818</v>
      </c>
      <c r="J53" s="22">
        <v>2244281</v>
      </c>
      <c r="K53" s="22">
        <v>2700156</v>
      </c>
      <c r="L53" s="22">
        <v>157808</v>
      </c>
      <c r="M53" s="22">
        <v>153066</v>
      </c>
      <c r="N53" s="22">
        <v>148047</v>
      </c>
      <c r="O53" s="22">
        <v>142734</v>
      </c>
      <c r="P53" s="22">
        <v>137110</v>
      </c>
      <c r="Q53" s="22">
        <v>1104227</v>
      </c>
      <c r="R53" s="22">
        <v>1842992</v>
      </c>
    </row>
    <row r="54" spans="1:18" x14ac:dyDescent="0.25">
      <c r="A54" s="22" t="s">
        <v>120</v>
      </c>
      <c r="B54" s="22" t="s">
        <v>163</v>
      </c>
      <c r="C54" s="22" t="s">
        <v>224</v>
      </c>
      <c r="D54" s="22" t="s">
        <v>225</v>
      </c>
      <c r="E54" s="22">
        <v>633056</v>
      </c>
      <c r="F54" s="22">
        <v>659702</v>
      </c>
      <c r="G54" s="22">
        <v>695237</v>
      </c>
      <c r="H54" s="22">
        <v>732695</v>
      </c>
      <c r="I54" s="22">
        <v>772182</v>
      </c>
      <c r="J54" s="22">
        <v>3245099</v>
      </c>
      <c r="K54" s="22">
        <v>6737971</v>
      </c>
      <c r="L54" s="22">
        <v>365504</v>
      </c>
      <c r="M54" s="22">
        <v>330965</v>
      </c>
      <c r="N54" s="22">
        <v>295430</v>
      </c>
      <c r="O54" s="22">
        <v>257972</v>
      </c>
      <c r="P54" s="22">
        <v>218485</v>
      </c>
      <c r="Q54" s="22">
        <v>449026</v>
      </c>
      <c r="R54" s="22">
        <v>1917382</v>
      </c>
    </row>
    <row r="55" spans="1:18" x14ac:dyDescent="0.25">
      <c r="A55" s="22" t="s">
        <v>120</v>
      </c>
      <c r="B55" s="22" t="s">
        <v>163</v>
      </c>
      <c r="C55" s="22" t="s">
        <v>226</v>
      </c>
      <c r="D55" s="22" t="s">
        <v>227</v>
      </c>
      <c r="E55" s="22">
        <v>119330</v>
      </c>
      <c r="F55" s="22">
        <v>15972</v>
      </c>
      <c r="G55" s="22">
        <v>8238</v>
      </c>
      <c r="H55" s="22">
        <v>0</v>
      </c>
      <c r="I55" s="22">
        <v>0</v>
      </c>
      <c r="J55" s="22">
        <v>0</v>
      </c>
      <c r="K55" s="22">
        <v>143540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</row>
    <row r="56" spans="1:18" x14ac:dyDescent="0.25">
      <c r="A56" s="22" t="s">
        <v>120</v>
      </c>
      <c r="B56" s="22" t="s">
        <v>163</v>
      </c>
      <c r="C56" s="22" t="s">
        <v>228</v>
      </c>
      <c r="D56" s="22" t="s">
        <v>229</v>
      </c>
      <c r="E56" s="22">
        <v>158575</v>
      </c>
      <c r="F56" s="22">
        <v>158547</v>
      </c>
      <c r="G56" s="22">
        <v>165947</v>
      </c>
      <c r="H56" s="22">
        <v>173692</v>
      </c>
      <c r="I56" s="22">
        <v>181798</v>
      </c>
      <c r="J56" s="22">
        <v>1795547</v>
      </c>
      <c r="K56" s="22">
        <v>2634106</v>
      </c>
      <c r="L56" s="22">
        <v>120308</v>
      </c>
      <c r="M56" s="22">
        <v>112413</v>
      </c>
      <c r="N56" s="22">
        <v>105013</v>
      </c>
      <c r="O56" s="22">
        <v>97268</v>
      </c>
      <c r="P56" s="22">
        <v>91162</v>
      </c>
      <c r="Q56" s="22">
        <v>370130</v>
      </c>
      <c r="R56" s="22">
        <v>896294</v>
      </c>
    </row>
    <row r="57" spans="1:18" x14ac:dyDescent="0.25">
      <c r="A57" s="22" t="s">
        <v>120</v>
      </c>
      <c r="B57" s="22" t="s">
        <v>163</v>
      </c>
      <c r="C57" s="22" t="s">
        <v>230</v>
      </c>
      <c r="D57" s="22" t="s">
        <v>231</v>
      </c>
      <c r="E57" s="22">
        <v>26365</v>
      </c>
      <c r="F57" s="22">
        <v>28639</v>
      </c>
      <c r="G57" s="22">
        <v>31110</v>
      </c>
      <c r="H57" s="22">
        <v>33793</v>
      </c>
      <c r="I57" s="22">
        <v>36707</v>
      </c>
      <c r="J57" s="22">
        <v>39874</v>
      </c>
      <c r="K57" s="22">
        <v>196488</v>
      </c>
      <c r="L57" s="22">
        <v>16947</v>
      </c>
      <c r="M57" s="22">
        <v>14673</v>
      </c>
      <c r="N57" s="22">
        <v>12203</v>
      </c>
      <c r="O57" s="22">
        <v>9520</v>
      </c>
      <c r="P57" s="22">
        <v>6605</v>
      </c>
      <c r="Q57" s="22">
        <v>3439</v>
      </c>
      <c r="R57" s="22">
        <v>63387</v>
      </c>
    </row>
    <row r="58" spans="1:18" x14ac:dyDescent="0.25">
      <c r="A58" s="22" t="s">
        <v>120</v>
      </c>
      <c r="B58" s="22" t="s">
        <v>163</v>
      </c>
      <c r="C58" s="22" t="s">
        <v>232</v>
      </c>
      <c r="D58" s="22" t="s">
        <v>233</v>
      </c>
      <c r="E58" s="22">
        <v>467667</v>
      </c>
      <c r="F58" s="22">
        <v>467667</v>
      </c>
      <c r="G58" s="22">
        <v>467667</v>
      </c>
      <c r="H58" s="22">
        <v>467667</v>
      </c>
      <c r="I58" s="22">
        <v>467667</v>
      </c>
      <c r="J58" s="22">
        <v>2661665</v>
      </c>
      <c r="K58" s="22">
        <v>5000000</v>
      </c>
      <c r="L58" s="22">
        <v>122500</v>
      </c>
      <c r="M58" s="22">
        <v>114068</v>
      </c>
      <c r="N58" s="22">
        <v>105429</v>
      </c>
      <c r="O58" s="22">
        <v>96579</v>
      </c>
      <c r="P58" s="22">
        <v>87512</v>
      </c>
      <c r="Q58" s="22">
        <v>345841</v>
      </c>
      <c r="R58" s="22">
        <v>871929</v>
      </c>
    </row>
    <row r="59" spans="1:18" x14ac:dyDescent="0.25">
      <c r="A59" s="22" t="s">
        <v>120</v>
      </c>
      <c r="B59" s="22" t="s">
        <v>163</v>
      </c>
      <c r="C59" s="22" t="s">
        <v>234</v>
      </c>
      <c r="D59" s="22" t="s">
        <v>235</v>
      </c>
      <c r="E59" s="22">
        <v>626555</v>
      </c>
      <c r="F59" s="22">
        <v>656538</v>
      </c>
      <c r="G59" s="22">
        <v>688345</v>
      </c>
      <c r="H59" s="22">
        <v>482461</v>
      </c>
      <c r="I59" s="22">
        <v>509541</v>
      </c>
      <c r="J59" s="22">
        <v>3275300</v>
      </c>
      <c r="K59" s="22">
        <v>6238740</v>
      </c>
      <c r="L59" s="22">
        <v>350760</v>
      </c>
      <c r="M59" s="22">
        <v>320778</v>
      </c>
      <c r="N59" s="22">
        <v>288971</v>
      </c>
      <c r="O59" s="22">
        <v>256275</v>
      </c>
      <c r="P59" s="22">
        <v>224711</v>
      </c>
      <c r="Q59" s="22">
        <v>774397</v>
      </c>
      <c r="R59" s="22">
        <v>2215892</v>
      </c>
    </row>
    <row r="60" spans="1:18" x14ac:dyDescent="0.25">
      <c r="A60" s="22" t="s">
        <v>120</v>
      </c>
      <c r="B60" s="22" t="s">
        <v>163</v>
      </c>
      <c r="C60" s="22" t="s">
        <v>236</v>
      </c>
      <c r="D60" s="22" t="s">
        <v>237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</row>
    <row r="61" spans="1:18" x14ac:dyDescent="0.25">
      <c r="A61" s="22" t="s">
        <v>120</v>
      </c>
      <c r="B61" s="22" t="s">
        <v>163</v>
      </c>
      <c r="C61" s="22" t="s">
        <v>238</v>
      </c>
      <c r="D61" s="22" t="s">
        <v>239</v>
      </c>
      <c r="E61" s="22">
        <v>159379</v>
      </c>
      <c r="F61" s="22">
        <v>164755</v>
      </c>
      <c r="G61" s="22">
        <v>170322</v>
      </c>
      <c r="H61" s="22">
        <v>176084</v>
      </c>
      <c r="I61" s="22">
        <v>180340</v>
      </c>
      <c r="J61" s="22">
        <v>973119</v>
      </c>
      <c r="K61" s="22">
        <v>1823999</v>
      </c>
      <c r="L61" s="22">
        <v>61279</v>
      </c>
      <c r="M61" s="22">
        <v>55903</v>
      </c>
      <c r="N61" s="22">
        <v>50336</v>
      </c>
      <c r="O61" s="22">
        <v>44574</v>
      </c>
      <c r="P61" s="22">
        <v>38609</v>
      </c>
      <c r="Q61" s="22">
        <v>95937</v>
      </c>
      <c r="R61" s="22">
        <v>346638</v>
      </c>
    </row>
    <row r="62" spans="1:18" x14ac:dyDescent="0.25">
      <c r="A62" s="22" t="s">
        <v>120</v>
      </c>
      <c r="B62" s="22" t="s">
        <v>163</v>
      </c>
      <c r="C62" s="22" t="s">
        <v>240</v>
      </c>
      <c r="D62" s="22" t="s">
        <v>241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</row>
    <row r="63" spans="1:18" x14ac:dyDescent="0.25">
      <c r="A63" s="22" t="s">
        <v>120</v>
      </c>
      <c r="B63" s="22" t="s">
        <v>163</v>
      </c>
      <c r="C63" s="22" t="s">
        <v>242</v>
      </c>
      <c r="D63" s="22" t="s">
        <v>243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</row>
    <row r="64" spans="1:18" x14ac:dyDescent="0.25">
      <c r="A64" s="22" t="s">
        <v>120</v>
      </c>
      <c r="B64" s="22" t="s">
        <v>163</v>
      </c>
      <c r="C64" s="22" t="s">
        <v>244</v>
      </c>
      <c r="D64" s="22" t="s">
        <v>245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</row>
    <row r="65" spans="1:18" x14ac:dyDescent="0.25">
      <c r="A65" s="22" t="s">
        <v>120</v>
      </c>
      <c r="B65" s="22" t="s">
        <v>163</v>
      </c>
      <c r="C65" s="22" t="s">
        <v>246</v>
      </c>
      <c r="D65" s="22" t="s">
        <v>247</v>
      </c>
      <c r="E65" s="22">
        <v>597681</v>
      </c>
      <c r="F65" s="22">
        <v>626188</v>
      </c>
      <c r="G65" s="22">
        <v>656072</v>
      </c>
      <c r="H65" s="22">
        <v>687401</v>
      </c>
      <c r="I65" s="22">
        <v>720245</v>
      </c>
      <c r="J65" s="22">
        <v>1732384</v>
      </c>
      <c r="K65" s="22">
        <v>5019971</v>
      </c>
      <c r="L65" s="22">
        <v>232639</v>
      </c>
      <c r="M65" s="22">
        <v>204133</v>
      </c>
      <c r="N65" s="22">
        <v>174248</v>
      </c>
      <c r="O65" s="22">
        <v>75469</v>
      </c>
      <c r="P65" s="22">
        <v>110075</v>
      </c>
      <c r="Q65" s="22">
        <v>126830</v>
      </c>
      <c r="R65" s="22">
        <v>923394</v>
      </c>
    </row>
    <row r="66" spans="1:18" x14ac:dyDescent="0.25">
      <c r="A66" s="22" t="s">
        <v>120</v>
      </c>
      <c r="B66" s="22" t="s">
        <v>163</v>
      </c>
      <c r="C66" s="22" t="s">
        <v>248</v>
      </c>
      <c r="D66" s="22" t="s">
        <v>249</v>
      </c>
      <c r="E66" s="22">
        <v>4812671</v>
      </c>
      <c r="F66" s="22">
        <v>4528876</v>
      </c>
      <c r="G66" s="22">
        <v>4519335</v>
      </c>
      <c r="H66" s="22">
        <v>4532578</v>
      </c>
      <c r="I66" s="22">
        <v>4546408</v>
      </c>
      <c r="J66" s="22">
        <v>37929181</v>
      </c>
      <c r="K66" s="22">
        <v>60869049</v>
      </c>
      <c r="L66" s="22">
        <v>1308445</v>
      </c>
      <c r="M66" s="22">
        <v>1201439</v>
      </c>
      <c r="N66" s="22">
        <v>1103167</v>
      </c>
      <c r="O66" s="22">
        <v>1005555</v>
      </c>
      <c r="P66" s="22">
        <v>879357</v>
      </c>
      <c r="Q66" s="22">
        <v>5853646</v>
      </c>
      <c r="R66" s="22">
        <v>11351609</v>
      </c>
    </row>
    <row r="67" spans="1:18" x14ac:dyDescent="0.25">
      <c r="A67" s="22" t="s">
        <v>120</v>
      </c>
      <c r="B67" s="22" t="s">
        <v>163</v>
      </c>
      <c r="C67" s="22" t="s">
        <v>250</v>
      </c>
      <c r="D67" s="22" t="s">
        <v>251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5">
      <c r="A68" s="22" t="s">
        <v>120</v>
      </c>
      <c r="B68" s="22" t="s">
        <v>163</v>
      </c>
      <c r="C68" s="22" t="s">
        <v>252</v>
      </c>
      <c r="D68" s="22" t="s">
        <v>253</v>
      </c>
      <c r="E68" s="22">
        <v>8799</v>
      </c>
      <c r="F68" s="22">
        <v>4714</v>
      </c>
      <c r="G68" s="22">
        <v>5132</v>
      </c>
      <c r="H68" s="22">
        <v>5587</v>
      </c>
      <c r="I68" s="22">
        <v>6083</v>
      </c>
      <c r="J68" s="22">
        <v>0</v>
      </c>
      <c r="K68" s="22">
        <v>30315</v>
      </c>
      <c r="L68" s="22">
        <v>2819</v>
      </c>
      <c r="M68" s="22">
        <v>1909</v>
      </c>
      <c r="N68" s="22">
        <v>1491</v>
      </c>
      <c r="O68" s="22">
        <v>1036</v>
      </c>
      <c r="P68" s="22">
        <v>540</v>
      </c>
      <c r="Q68" s="22">
        <v>0</v>
      </c>
      <c r="R68" s="22">
        <v>7795</v>
      </c>
    </row>
    <row r="69" spans="1:18" x14ac:dyDescent="0.25">
      <c r="A69" s="22" t="s">
        <v>120</v>
      </c>
      <c r="B69" s="22" t="s">
        <v>163</v>
      </c>
      <c r="C69" s="22" t="s">
        <v>254</v>
      </c>
      <c r="D69" s="22" t="s">
        <v>255</v>
      </c>
      <c r="E69" s="22">
        <v>44607</v>
      </c>
      <c r="F69" s="22">
        <v>47144</v>
      </c>
      <c r="G69" s="22">
        <v>49835</v>
      </c>
      <c r="H69" s="22">
        <v>52677</v>
      </c>
      <c r="I69" s="22">
        <v>5040</v>
      </c>
      <c r="J69" s="22">
        <v>114330</v>
      </c>
      <c r="K69" s="22">
        <v>313633</v>
      </c>
      <c r="L69" s="22">
        <v>17107</v>
      </c>
      <c r="M69" s="22">
        <v>14570</v>
      </c>
      <c r="N69" s="22">
        <v>11879</v>
      </c>
      <c r="O69" s="22">
        <v>9036</v>
      </c>
      <c r="P69" s="22">
        <v>6030</v>
      </c>
      <c r="Q69" s="22">
        <v>49177</v>
      </c>
      <c r="R69" s="22">
        <v>107799</v>
      </c>
    </row>
    <row r="70" spans="1:18" x14ac:dyDescent="0.25">
      <c r="A70" s="22" t="s">
        <v>120</v>
      </c>
      <c r="B70" s="22" t="s">
        <v>163</v>
      </c>
      <c r="C70" s="22" t="s">
        <v>256</v>
      </c>
      <c r="D70" s="22" t="s">
        <v>257</v>
      </c>
      <c r="E70" s="22">
        <v>7135</v>
      </c>
      <c r="F70" s="22">
        <v>7437</v>
      </c>
      <c r="G70" s="22">
        <v>3836</v>
      </c>
      <c r="H70" s="22">
        <v>0</v>
      </c>
      <c r="I70" s="22">
        <v>0</v>
      </c>
      <c r="J70" s="22">
        <v>0</v>
      </c>
      <c r="K70" s="22">
        <v>18408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</row>
    <row r="71" spans="1:18" x14ac:dyDescent="0.25">
      <c r="A71" s="22" t="s">
        <v>120</v>
      </c>
      <c r="B71" s="22" t="s">
        <v>163</v>
      </c>
      <c r="C71" s="22" t="s">
        <v>258</v>
      </c>
      <c r="D71" s="22" t="s">
        <v>259</v>
      </c>
      <c r="E71" s="22">
        <v>121426</v>
      </c>
      <c r="F71" s="22">
        <v>124992</v>
      </c>
      <c r="G71" s="22">
        <v>128719</v>
      </c>
      <c r="H71" s="22">
        <v>135788</v>
      </c>
      <c r="I71" s="22">
        <v>143247</v>
      </c>
      <c r="J71" s="22">
        <v>2082622</v>
      </c>
      <c r="K71" s="22">
        <v>2736794</v>
      </c>
      <c r="L71" s="22">
        <v>142223</v>
      </c>
      <c r="M71" s="22">
        <v>135875</v>
      </c>
      <c r="N71" s="22">
        <v>129177</v>
      </c>
      <c r="O71" s="22">
        <v>122109</v>
      </c>
      <c r="P71" s="22">
        <v>114649</v>
      </c>
      <c r="Q71" s="22">
        <v>904207</v>
      </c>
      <c r="R71" s="22">
        <v>1548240</v>
      </c>
    </row>
    <row r="72" spans="1:18" x14ac:dyDescent="0.25">
      <c r="A72" s="22" t="s">
        <v>120</v>
      </c>
      <c r="B72" s="22" t="s">
        <v>163</v>
      </c>
      <c r="C72" s="22" t="s">
        <v>260</v>
      </c>
      <c r="D72" s="22" t="s">
        <v>261</v>
      </c>
      <c r="E72" s="22">
        <v>534231</v>
      </c>
      <c r="F72" s="22">
        <v>276376</v>
      </c>
      <c r="G72" s="22">
        <v>0</v>
      </c>
      <c r="H72" s="22">
        <v>0</v>
      </c>
      <c r="I72" s="22">
        <v>0</v>
      </c>
      <c r="J72" s="22">
        <v>0</v>
      </c>
      <c r="K72" s="22">
        <v>810607</v>
      </c>
      <c r="L72" s="22">
        <v>31248</v>
      </c>
      <c r="M72" s="22">
        <v>6364</v>
      </c>
      <c r="N72" s="22">
        <v>0</v>
      </c>
      <c r="O72" s="22">
        <v>0</v>
      </c>
      <c r="P72" s="22">
        <v>0</v>
      </c>
      <c r="Q72" s="22">
        <v>0</v>
      </c>
      <c r="R72" s="22">
        <v>37612</v>
      </c>
    </row>
    <row r="73" spans="1:18" x14ac:dyDescent="0.25">
      <c r="A73" s="22" t="s">
        <v>120</v>
      </c>
      <c r="B73" s="22" t="s">
        <v>163</v>
      </c>
      <c r="C73" s="22" t="s">
        <v>262</v>
      </c>
      <c r="D73" s="22" t="s">
        <v>263</v>
      </c>
      <c r="E73" s="22">
        <v>101797</v>
      </c>
      <c r="F73" s="22">
        <v>108646</v>
      </c>
      <c r="G73" s="22">
        <v>100619</v>
      </c>
      <c r="H73" s="22">
        <v>106954</v>
      </c>
      <c r="I73" s="22">
        <v>113688</v>
      </c>
      <c r="J73" s="22">
        <v>842081</v>
      </c>
      <c r="K73" s="22">
        <v>1373785</v>
      </c>
      <c r="L73" s="22">
        <v>87748</v>
      </c>
      <c r="M73" s="22">
        <v>80900</v>
      </c>
      <c r="N73" s="22">
        <v>73576</v>
      </c>
      <c r="O73" s="22">
        <v>67241</v>
      </c>
      <c r="P73" s="22">
        <v>60507</v>
      </c>
      <c r="Q73" s="22">
        <v>201146</v>
      </c>
      <c r="R73" s="22">
        <v>571118</v>
      </c>
    </row>
    <row r="74" spans="1:18" x14ac:dyDescent="0.25">
      <c r="A74" s="22" t="s">
        <v>120</v>
      </c>
      <c r="B74" s="22" t="s">
        <v>163</v>
      </c>
      <c r="C74" s="22" t="s">
        <v>264</v>
      </c>
      <c r="D74" s="22" t="s">
        <v>265</v>
      </c>
      <c r="E74" s="22">
        <v>1014660</v>
      </c>
      <c r="F74" s="22">
        <v>1032570</v>
      </c>
      <c r="G74" s="22">
        <v>1050722</v>
      </c>
      <c r="H74" s="22">
        <v>978516</v>
      </c>
      <c r="I74" s="22">
        <v>1025907</v>
      </c>
      <c r="J74" s="22">
        <v>8474166</v>
      </c>
      <c r="K74" s="22">
        <v>13576541</v>
      </c>
      <c r="L74" s="22">
        <v>625665</v>
      </c>
      <c r="M74" s="22">
        <v>580148</v>
      </c>
      <c r="N74" s="22">
        <v>534430</v>
      </c>
      <c r="O74" s="22">
        <v>487690</v>
      </c>
      <c r="P74" s="22">
        <v>440298</v>
      </c>
      <c r="Q74" s="22">
        <v>1810612</v>
      </c>
      <c r="R74" s="22">
        <v>4478843</v>
      </c>
    </row>
    <row r="75" spans="1:18" x14ac:dyDescent="0.25">
      <c r="A75" s="22" t="s">
        <v>120</v>
      </c>
      <c r="B75" s="22" t="s">
        <v>163</v>
      </c>
      <c r="C75" s="22" t="s">
        <v>266</v>
      </c>
      <c r="D75" s="22" t="s">
        <v>267</v>
      </c>
      <c r="E75" s="22">
        <v>253384</v>
      </c>
      <c r="F75" s="22">
        <v>268730</v>
      </c>
      <c r="G75" s="22">
        <v>260643</v>
      </c>
      <c r="H75" s="22">
        <v>275922</v>
      </c>
      <c r="I75" s="22">
        <v>292099</v>
      </c>
      <c r="J75" s="22">
        <v>3361249</v>
      </c>
      <c r="K75" s="22">
        <v>4712027</v>
      </c>
      <c r="L75" s="22">
        <v>274715</v>
      </c>
      <c r="M75" s="22">
        <v>259369</v>
      </c>
      <c r="N75" s="22">
        <v>243080</v>
      </c>
      <c r="O75" s="22">
        <v>227800</v>
      </c>
      <c r="P75" s="22">
        <v>211623</v>
      </c>
      <c r="Q75" s="22">
        <v>1242970</v>
      </c>
      <c r="R75" s="22">
        <v>2459557</v>
      </c>
    </row>
    <row r="76" spans="1:18" x14ac:dyDescent="0.25">
      <c r="A76" s="22" t="s">
        <v>120</v>
      </c>
      <c r="B76" s="22" t="s">
        <v>163</v>
      </c>
      <c r="C76" s="22" t="s">
        <v>268</v>
      </c>
      <c r="D76" s="22" t="s">
        <v>269</v>
      </c>
      <c r="E76" s="22">
        <v>64352</v>
      </c>
      <c r="F76" s="22">
        <v>67708</v>
      </c>
      <c r="G76" s="22">
        <v>71240</v>
      </c>
      <c r="H76" s="22">
        <v>74957</v>
      </c>
      <c r="I76" s="22">
        <v>78868</v>
      </c>
      <c r="J76" s="22">
        <v>791555</v>
      </c>
      <c r="K76" s="22">
        <v>1148680</v>
      </c>
      <c r="L76" s="22">
        <v>57898</v>
      </c>
      <c r="M76" s="22">
        <v>54542</v>
      </c>
      <c r="N76" s="22">
        <v>51011</v>
      </c>
      <c r="O76" s="22">
        <v>47293</v>
      </c>
      <c r="P76" s="22">
        <v>43382</v>
      </c>
      <c r="Q76" s="22">
        <v>202469</v>
      </c>
      <c r="R76" s="22">
        <v>456595</v>
      </c>
    </row>
    <row r="77" spans="1:18" x14ac:dyDescent="0.25">
      <c r="A77" s="22" t="s">
        <v>120</v>
      </c>
      <c r="B77" s="22" t="s">
        <v>163</v>
      </c>
      <c r="C77" s="22" t="s">
        <v>270</v>
      </c>
      <c r="D77" s="22" t="s">
        <v>271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</row>
    <row r="78" spans="1:18" x14ac:dyDescent="0.25">
      <c r="A78" s="22" t="s">
        <v>120</v>
      </c>
      <c r="B78" s="22" t="s">
        <v>163</v>
      </c>
      <c r="C78" s="22" t="s">
        <v>272</v>
      </c>
      <c r="D78" s="22" t="s">
        <v>273</v>
      </c>
      <c r="E78" s="22">
        <v>190547</v>
      </c>
      <c r="F78" s="22">
        <v>88628</v>
      </c>
      <c r="G78" s="22">
        <v>89364</v>
      </c>
      <c r="H78" s="22">
        <v>94243</v>
      </c>
      <c r="I78" s="22">
        <v>99388</v>
      </c>
      <c r="J78" s="22">
        <v>518821</v>
      </c>
      <c r="K78" s="22">
        <v>1080991</v>
      </c>
      <c r="L78" s="22">
        <v>53338</v>
      </c>
      <c r="M78" s="22">
        <v>46921</v>
      </c>
      <c r="N78" s="22">
        <v>42006</v>
      </c>
      <c r="O78" s="22">
        <v>37127</v>
      </c>
      <c r="P78" s="22">
        <v>31982</v>
      </c>
      <c r="Q78" s="22">
        <v>72346</v>
      </c>
      <c r="R78" s="22">
        <v>283720</v>
      </c>
    </row>
    <row r="79" spans="1:18" x14ac:dyDescent="0.25">
      <c r="A79" s="22" t="s">
        <v>120</v>
      </c>
      <c r="B79" s="22" t="s">
        <v>163</v>
      </c>
      <c r="C79" s="22" t="s">
        <v>274</v>
      </c>
      <c r="D79" s="22" t="s">
        <v>275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</row>
    <row r="80" spans="1:18" x14ac:dyDescent="0.25">
      <c r="A80" s="22" t="s">
        <v>120</v>
      </c>
      <c r="B80" s="22" t="s">
        <v>163</v>
      </c>
      <c r="C80" s="22" t="s">
        <v>276</v>
      </c>
      <c r="D80" s="22" t="s">
        <v>277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</row>
    <row r="81" spans="1:18" x14ac:dyDescent="0.25">
      <c r="A81" s="22" t="s">
        <v>120</v>
      </c>
      <c r="B81" s="22" t="s">
        <v>163</v>
      </c>
      <c r="C81" s="22" t="s">
        <v>278</v>
      </c>
      <c r="D81" s="22" t="s">
        <v>279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</row>
    <row r="82" spans="1:18" x14ac:dyDescent="0.25">
      <c r="A82" s="22" t="s">
        <v>120</v>
      </c>
      <c r="B82" s="22" t="s">
        <v>163</v>
      </c>
      <c r="C82" s="22" t="s">
        <v>280</v>
      </c>
      <c r="D82" s="22" t="s">
        <v>281</v>
      </c>
      <c r="E82" s="22">
        <v>73217</v>
      </c>
      <c r="F82" s="22">
        <v>72804</v>
      </c>
      <c r="G82" s="22">
        <v>76904</v>
      </c>
      <c r="H82" s="22">
        <v>81233</v>
      </c>
      <c r="I82" s="22">
        <v>46192</v>
      </c>
      <c r="J82" s="22">
        <v>636067</v>
      </c>
      <c r="K82" s="22">
        <v>986417</v>
      </c>
      <c r="L82" s="22">
        <v>54867</v>
      </c>
      <c r="M82" s="22">
        <v>50987</v>
      </c>
      <c r="N82" s="22">
        <v>46888</v>
      </c>
      <c r="O82" s="22">
        <v>42558</v>
      </c>
      <c r="P82" s="22">
        <v>37985</v>
      </c>
      <c r="Q82" s="22">
        <v>205702</v>
      </c>
      <c r="R82" s="22">
        <v>438987</v>
      </c>
    </row>
    <row r="83" spans="1:18" x14ac:dyDescent="0.25">
      <c r="A83" s="22" t="s">
        <v>120</v>
      </c>
      <c r="B83" s="22" t="s">
        <v>163</v>
      </c>
      <c r="C83" s="22" t="s">
        <v>282</v>
      </c>
      <c r="D83" s="22" t="s">
        <v>283</v>
      </c>
      <c r="E83" s="22">
        <v>86185</v>
      </c>
      <c r="F83" s="22">
        <v>90752</v>
      </c>
      <c r="G83" s="22">
        <v>75861</v>
      </c>
      <c r="H83" s="22">
        <v>55955</v>
      </c>
      <c r="I83" s="22">
        <v>17303</v>
      </c>
      <c r="J83" s="22">
        <v>126786</v>
      </c>
      <c r="K83" s="22">
        <v>452842</v>
      </c>
      <c r="L83" s="22">
        <v>25970</v>
      </c>
      <c r="M83" s="22">
        <v>21403</v>
      </c>
      <c r="N83" s="22">
        <v>16378</v>
      </c>
      <c r="O83" s="22">
        <v>12890</v>
      </c>
      <c r="P83" s="22">
        <v>11542</v>
      </c>
      <c r="Q83" s="22">
        <v>38992</v>
      </c>
      <c r="R83" s="22">
        <v>127175</v>
      </c>
    </row>
    <row r="84" spans="1:18" x14ac:dyDescent="0.25">
      <c r="A84" s="22" t="s">
        <v>120</v>
      </c>
      <c r="B84" s="22" t="s">
        <v>163</v>
      </c>
      <c r="C84" s="22" t="s">
        <v>284</v>
      </c>
      <c r="D84" s="22" t="s">
        <v>285</v>
      </c>
      <c r="E84" s="22">
        <v>61363</v>
      </c>
      <c r="F84" s="22">
        <v>65838</v>
      </c>
      <c r="G84" s="22">
        <v>70656</v>
      </c>
      <c r="H84" s="22">
        <v>44234</v>
      </c>
      <c r="I84" s="22">
        <v>46935</v>
      </c>
      <c r="J84" s="22">
        <v>479544</v>
      </c>
      <c r="K84" s="22">
        <v>768570</v>
      </c>
      <c r="L84" s="22">
        <v>48399</v>
      </c>
      <c r="M84" s="22">
        <v>43923</v>
      </c>
      <c r="N84" s="22">
        <v>39106</v>
      </c>
      <c r="O84" s="22">
        <v>33920</v>
      </c>
      <c r="P84" s="22">
        <v>31219</v>
      </c>
      <c r="Q84" s="22">
        <v>137348</v>
      </c>
      <c r="R84" s="22">
        <v>333915</v>
      </c>
    </row>
    <row r="85" spans="1:18" x14ac:dyDescent="0.25">
      <c r="A85" s="22" t="s">
        <v>120</v>
      </c>
      <c r="B85" s="22" t="s">
        <v>163</v>
      </c>
      <c r="C85" s="22" t="s">
        <v>286</v>
      </c>
      <c r="D85" s="22" t="s">
        <v>287</v>
      </c>
      <c r="E85" s="22">
        <v>900000</v>
      </c>
      <c r="F85" s="22">
        <v>900000</v>
      </c>
      <c r="G85" s="22">
        <v>850000</v>
      </c>
      <c r="H85" s="22">
        <v>0</v>
      </c>
      <c r="I85" s="22">
        <v>0</v>
      </c>
      <c r="J85" s="22">
        <v>0</v>
      </c>
      <c r="K85" s="22">
        <v>2650000</v>
      </c>
      <c r="L85" s="22">
        <v>76299</v>
      </c>
      <c r="M85" s="22">
        <v>54297</v>
      </c>
      <c r="N85" s="22">
        <v>27794</v>
      </c>
      <c r="O85" s="22">
        <v>0</v>
      </c>
      <c r="P85" s="22">
        <v>0</v>
      </c>
      <c r="Q85" s="22">
        <v>0</v>
      </c>
      <c r="R85" s="22">
        <v>158390</v>
      </c>
    </row>
    <row r="86" spans="1:18" x14ac:dyDescent="0.25">
      <c r="A86" s="22" t="s">
        <v>120</v>
      </c>
      <c r="B86" s="22" t="s">
        <v>163</v>
      </c>
      <c r="C86" s="22" t="s">
        <v>288</v>
      </c>
      <c r="D86" s="22" t="s">
        <v>289</v>
      </c>
      <c r="E86" s="22">
        <v>2661325</v>
      </c>
      <c r="F86" s="22">
        <v>2770024</v>
      </c>
      <c r="G86" s="22">
        <v>1203808</v>
      </c>
      <c r="H86" s="22">
        <v>1243525</v>
      </c>
      <c r="I86" s="22">
        <v>625759</v>
      </c>
      <c r="J86" s="22">
        <v>4475124</v>
      </c>
      <c r="K86" s="22">
        <v>12979565</v>
      </c>
      <c r="L86" s="22">
        <v>512444</v>
      </c>
      <c r="M86" s="22">
        <v>403745</v>
      </c>
      <c r="N86" s="22">
        <v>309530</v>
      </c>
      <c r="O86" s="22">
        <v>269811</v>
      </c>
      <c r="P86" s="22">
        <v>232110</v>
      </c>
      <c r="Q86" s="22">
        <v>1531208</v>
      </c>
      <c r="R86" s="22">
        <v>3258848</v>
      </c>
    </row>
    <row r="87" spans="1:18" x14ac:dyDescent="0.25">
      <c r="A87" s="22" t="s">
        <v>120</v>
      </c>
      <c r="B87" s="22" t="s">
        <v>163</v>
      </c>
      <c r="C87" s="22" t="s">
        <v>290</v>
      </c>
      <c r="D87" s="22" t="s">
        <v>291</v>
      </c>
      <c r="E87" s="22">
        <v>171864</v>
      </c>
      <c r="F87" s="22">
        <v>130750</v>
      </c>
      <c r="G87" s="22">
        <v>136724</v>
      </c>
      <c r="H87" s="22">
        <v>142971</v>
      </c>
      <c r="I87" s="22">
        <v>149505</v>
      </c>
      <c r="J87" s="22">
        <v>3094838</v>
      </c>
      <c r="K87" s="22">
        <v>3826652</v>
      </c>
      <c r="L87" s="22">
        <v>172221</v>
      </c>
      <c r="M87" s="22">
        <v>166510</v>
      </c>
      <c r="N87" s="22">
        <v>160537</v>
      </c>
      <c r="O87" s="22">
        <v>154290</v>
      </c>
      <c r="P87" s="22">
        <v>147755</v>
      </c>
      <c r="Q87" s="22">
        <v>1255111</v>
      </c>
      <c r="R87" s="22">
        <v>2056424</v>
      </c>
    </row>
    <row r="88" spans="1:18" x14ac:dyDescent="0.25">
      <c r="A88" s="22" t="s">
        <v>120</v>
      </c>
      <c r="B88" s="22" t="s">
        <v>292</v>
      </c>
      <c r="C88" s="22" t="s">
        <v>293</v>
      </c>
      <c r="D88" s="22" t="s">
        <v>294</v>
      </c>
      <c r="E88" s="22">
        <v>524861</v>
      </c>
      <c r="F88" s="22">
        <v>513127</v>
      </c>
      <c r="G88" s="22">
        <v>490791</v>
      </c>
      <c r="H88" s="22">
        <v>336549</v>
      </c>
      <c r="I88" s="22">
        <v>137253</v>
      </c>
      <c r="J88" s="22">
        <v>181000</v>
      </c>
      <c r="K88" s="22">
        <v>2183581</v>
      </c>
      <c r="L88" s="22">
        <v>111196</v>
      </c>
      <c r="M88" s="22">
        <v>85398</v>
      </c>
      <c r="N88" s="22">
        <v>58028</v>
      </c>
      <c r="O88" s="22">
        <v>34348</v>
      </c>
      <c r="P88" s="22">
        <v>20074</v>
      </c>
      <c r="Q88" s="22">
        <v>15603</v>
      </c>
      <c r="R88" s="22">
        <v>324647</v>
      </c>
    </row>
    <row r="89" spans="1:18" x14ac:dyDescent="0.25">
      <c r="A89" s="22" t="s">
        <v>120</v>
      </c>
      <c r="B89" s="22" t="s">
        <v>292</v>
      </c>
      <c r="C89" s="22" t="s">
        <v>295</v>
      </c>
      <c r="D89" s="22" t="s">
        <v>296</v>
      </c>
      <c r="E89" s="22">
        <v>2603064</v>
      </c>
      <c r="F89" s="22">
        <v>2704618</v>
      </c>
      <c r="G89" s="22">
        <v>2810236</v>
      </c>
      <c r="H89" s="22">
        <v>1579003</v>
      </c>
      <c r="I89" s="22">
        <v>1550659</v>
      </c>
      <c r="J89" s="22">
        <v>8590394</v>
      </c>
      <c r="K89" s="22">
        <v>19837974</v>
      </c>
      <c r="L89" s="22">
        <v>690658</v>
      </c>
      <c r="M89" s="22">
        <v>589103</v>
      </c>
      <c r="N89" s="22">
        <v>483486</v>
      </c>
      <c r="O89" s="22">
        <v>388146</v>
      </c>
      <c r="P89" s="22">
        <v>333454</v>
      </c>
      <c r="Q89" s="22">
        <v>830167</v>
      </c>
      <c r="R89" s="22">
        <v>3315014</v>
      </c>
    </row>
    <row r="90" spans="1:18" x14ac:dyDescent="0.25">
      <c r="A90" s="22" t="s">
        <v>120</v>
      </c>
      <c r="B90" s="22" t="s">
        <v>292</v>
      </c>
      <c r="C90" s="22" t="s">
        <v>297</v>
      </c>
      <c r="D90" s="22" t="s">
        <v>298</v>
      </c>
      <c r="E90" s="22">
        <v>752635</v>
      </c>
      <c r="F90" s="22">
        <v>774121</v>
      </c>
      <c r="G90" s="22">
        <v>796250</v>
      </c>
      <c r="H90" s="22">
        <v>819040</v>
      </c>
      <c r="I90" s="22">
        <v>508999</v>
      </c>
      <c r="J90" s="22">
        <v>0</v>
      </c>
      <c r="K90" s="22">
        <v>3651045</v>
      </c>
      <c r="L90" s="22">
        <v>95901</v>
      </c>
      <c r="M90" s="22">
        <v>74415</v>
      </c>
      <c r="N90" s="22">
        <v>52287</v>
      </c>
      <c r="O90" s="22">
        <v>29496</v>
      </c>
      <c r="P90" s="22">
        <v>9000</v>
      </c>
      <c r="Q90" s="22">
        <v>0</v>
      </c>
      <c r="R90" s="22">
        <v>261099</v>
      </c>
    </row>
    <row r="91" spans="1:18" x14ac:dyDescent="0.25">
      <c r="A91" s="22" t="s">
        <v>120</v>
      </c>
      <c r="B91" s="22" t="s">
        <v>292</v>
      </c>
      <c r="C91" s="22" t="s">
        <v>299</v>
      </c>
      <c r="D91" s="22" t="s">
        <v>300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</row>
    <row r="92" spans="1:18" x14ac:dyDescent="0.25">
      <c r="A92" s="22" t="s">
        <v>120</v>
      </c>
      <c r="B92" s="22" t="s">
        <v>292</v>
      </c>
      <c r="C92" s="22" t="s">
        <v>301</v>
      </c>
      <c r="D92" s="22" t="s">
        <v>302</v>
      </c>
      <c r="E92" s="22">
        <v>209800</v>
      </c>
      <c r="F92" s="22">
        <v>213234</v>
      </c>
      <c r="G92" s="22">
        <v>116865</v>
      </c>
      <c r="H92" s="22">
        <v>120705</v>
      </c>
      <c r="I92" s="22">
        <v>124765</v>
      </c>
      <c r="J92" s="22">
        <v>963266</v>
      </c>
      <c r="K92" s="22">
        <v>1748635</v>
      </c>
      <c r="L92" s="22">
        <v>82819</v>
      </c>
      <c r="M92" s="22">
        <v>76010</v>
      </c>
      <c r="N92" s="22">
        <v>69004</v>
      </c>
      <c r="O92" s="22">
        <v>64040</v>
      </c>
      <c r="P92" s="22">
        <v>58855</v>
      </c>
      <c r="Q92" s="22">
        <v>295433</v>
      </c>
      <c r="R92" s="22">
        <v>646161</v>
      </c>
    </row>
    <row r="93" spans="1:18" x14ac:dyDescent="0.25">
      <c r="A93" s="22" t="s">
        <v>120</v>
      </c>
      <c r="B93" s="22" t="s">
        <v>292</v>
      </c>
      <c r="C93" s="22" t="s">
        <v>303</v>
      </c>
      <c r="D93" s="22" t="s">
        <v>304</v>
      </c>
      <c r="E93" s="22">
        <v>1128096</v>
      </c>
      <c r="F93" s="22">
        <v>1141625</v>
      </c>
      <c r="G93" s="22">
        <v>1056984</v>
      </c>
      <c r="H93" s="22">
        <v>1066307</v>
      </c>
      <c r="I93" s="22">
        <v>1052701</v>
      </c>
      <c r="J93" s="22">
        <v>9464383</v>
      </c>
      <c r="K93" s="22">
        <v>14910096</v>
      </c>
      <c r="L93" s="22">
        <v>664133</v>
      </c>
      <c r="M93" s="22">
        <v>611746</v>
      </c>
      <c r="N93" s="22">
        <v>558367</v>
      </c>
      <c r="O93" s="22">
        <v>513629</v>
      </c>
      <c r="P93" s="22">
        <v>468438</v>
      </c>
      <c r="Q93" s="22">
        <v>2612958</v>
      </c>
      <c r="R93" s="22">
        <v>5429271</v>
      </c>
    </row>
    <row r="94" spans="1:18" x14ac:dyDescent="0.25">
      <c r="A94" s="22" t="s">
        <v>120</v>
      </c>
      <c r="B94" s="22" t="s">
        <v>292</v>
      </c>
      <c r="C94" s="22" t="s">
        <v>305</v>
      </c>
      <c r="D94" s="22" t="s">
        <v>306</v>
      </c>
      <c r="E94" s="22">
        <v>63746</v>
      </c>
      <c r="F94" s="22">
        <v>68008</v>
      </c>
      <c r="G94" s="22">
        <v>72577</v>
      </c>
      <c r="H94" s="22">
        <v>77478</v>
      </c>
      <c r="I94" s="22">
        <v>82735</v>
      </c>
      <c r="J94" s="22">
        <v>2029451</v>
      </c>
      <c r="K94" s="22">
        <v>2393995</v>
      </c>
      <c r="L94" s="22">
        <v>135603</v>
      </c>
      <c r="M94" s="22">
        <v>131341</v>
      </c>
      <c r="N94" s="22">
        <v>126772</v>
      </c>
      <c r="O94" s="22">
        <v>121871</v>
      </c>
      <c r="P94" s="22">
        <v>116614</v>
      </c>
      <c r="Q94" s="22">
        <v>1266519</v>
      </c>
      <c r="R94" s="22">
        <v>1898720</v>
      </c>
    </row>
    <row r="95" spans="1:18" x14ac:dyDescent="0.25">
      <c r="A95" s="22" t="s">
        <v>120</v>
      </c>
      <c r="B95" s="22" t="s">
        <v>292</v>
      </c>
      <c r="C95" s="22" t="s">
        <v>307</v>
      </c>
      <c r="D95" s="22" t="s">
        <v>308</v>
      </c>
      <c r="E95" s="22">
        <v>56394</v>
      </c>
      <c r="F95" s="22">
        <v>16479</v>
      </c>
      <c r="G95" s="22">
        <v>11339</v>
      </c>
      <c r="H95" s="22">
        <v>11830</v>
      </c>
      <c r="I95" s="22">
        <v>4744</v>
      </c>
      <c r="J95" s="22">
        <v>0</v>
      </c>
      <c r="K95" s="22">
        <v>100786</v>
      </c>
      <c r="L95" s="22">
        <v>3519</v>
      </c>
      <c r="M95" s="22">
        <v>1536</v>
      </c>
      <c r="N95" s="22">
        <v>967</v>
      </c>
      <c r="O95" s="22">
        <v>475</v>
      </c>
      <c r="P95" s="22">
        <v>45</v>
      </c>
      <c r="Q95" s="22">
        <v>0</v>
      </c>
      <c r="R95" s="22">
        <v>6542</v>
      </c>
    </row>
    <row r="96" spans="1:18" x14ac:dyDescent="0.25">
      <c r="A96" s="22" t="s">
        <v>120</v>
      </c>
      <c r="B96" s="22" t="s">
        <v>292</v>
      </c>
      <c r="C96" s="22" t="s">
        <v>309</v>
      </c>
      <c r="D96" s="22" t="s">
        <v>310</v>
      </c>
      <c r="E96" s="22">
        <v>506025</v>
      </c>
      <c r="F96" s="22">
        <v>455319</v>
      </c>
      <c r="G96" s="22">
        <v>484536</v>
      </c>
      <c r="H96" s="22">
        <v>497679</v>
      </c>
      <c r="I96" s="22">
        <v>530017</v>
      </c>
      <c r="J96" s="22">
        <v>4767478</v>
      </c>
      <c r="K96" s="22">
        <v>7241054</v>
      </c>
      <c r="L96" s="22">
        <v>449250</v>
      </c>
      <c r="M96" s="22">
        <v>418472</v>
      </c>
      <c r="N96" s="22">
        <v>389258</v>
      </c>
      <c r="O96" s="22">
        <v>358062</v>
      </c>
      <c r="P96" s="22">
        <v>325720</v>
      </c>
      <c r="Q96" s="22">
        <v>1232163</v>
      </c>
      <c r="R96" s="22">
        <v>3172925</v>
      </c>
    </row>
    <row r="97" spans="1:18" x14ac:dyDescent="0.25">
      <c r="A97" s="22" t="s">
        <v>120</v>
      </c>
      <c r="B97" s="22" t="s">
        <v>292</v>
      </c>
      <c r="C97" s="22" t="s">
        <v>311</v>
      </c>
      <c r="D97" s="22" t="s">
        <v>312</v>
      </c>
      <c r="E97" s="22">
        <v>196633</v>
      </c>
      <c r="F97" s="22">
        <v>203563</v>
      </c>
      <c r="G97" s="22">
        <v>121166</v>
      </c>
      <c r="H97" s="22">
        <v>97770</v>
      </c>
      <c r="I97" s="22">
        <v>95786</v>
      </c>
      <c r="J97" s="22">
        <v>292404</v>
      </c>
      <c r="K97" s="22">
        <v>1007322</v>
      </c>
      <c r="L97" s="22">
        <v>23060</v>
      </c>
      <c r="M97" s="22">
        <v>18454</v>
      </c>
      <c r="N97" s="22">
        <v>15985</v>
      </c>
      <c r="O97" s="22">
        <v>9930</v>
      </c>
      <c r="P97" s="22">
        <v>7708</v>
      </c>
      <c r="Q97" s="22">
        <v>19982</v>
      </c>
      <c r="R97" s="22">
        <v>95119</v>
      </c>
    </row>
    <row r="98" spans="1:18" x14ac:dyDescent="0.25">
      <c r="A98" s="22" t="s">
        <v>120</v>
      </c>
      <c r="B98" s="22" t="s">
        <v>292</v>
      </c>
      <c r="C98" s="22" t="s">
        <v>313</v>
      </c>
      <c r="D98" s="22" t="s">
        <v>314</v>
      </c>
      <c r="E98" s="22">
        <v>453519</v>
      </c>
      <c r="F98" s="22">
        <v>341944</v>
      </c>
      <c r="G98" s="22">
        <v>359922</v>
      </c>
      <c r="H98" s="22">
        <v>379146</v>
      </c>
      <c r="I98" s="22">
        <v>346668</v>
      </c>
      <c r="J98" s="22">
        <v>1551573</v>
      </c>
      <c r="K98" s="22">
        <v>3432772</v>
      </c>
      <c r="L98" s="22">
        <v>159330</v>
      </c>
      <c r="M98" s="22">
        <v>142509</v>
      </c>
      <c r="N98" s="22">
        <v>124531</v>
      </c>
      <c r="O98" s="22">
        <v>105070</v>
      </c>
      <c r="P98" s="22">
        <v>84741</v>
      </c>
      <c r="Q98" s="22">
        <v>187388</v>
      </c>
      <c r="R98" s="22">
        <v>803569</v>
      </c>
    </row>
    <row r="99" spans="1:18" x14ac:dyDescent="0.25">
      <c r="A99" s="22" t="s">
        <v>120</v>
      </c>
      <c r="B99" s="22" t="s">
        <v>292</v>
      </c>
      <c r="C99" s="22" t="s">
        <v>315</v>
      </c>
      <c r="D99" s="22" t="s">
        <v>316</v>
      </c>
      <c r="E99" s="22">
        <v>174233</v>
      </c>
      <c r="F99" s="22">
        <v>176398</v>
      </c>
      <c r="G99" s="22">
        <v>122061</v>
      </c>
      <c r="H99" s="22">
        <v>120835</v>
      </c>
      <c r="I99" s="22">
        <v>127410</v>
      </c>
      <c r="J99" s="22">
        <v>1039500</v>
      </c>
      <c r="K99" s="22">
        <v>1760437</v>
      </c>
      <c r="L99" s="22">
        <v>89315</v>
      </c>
      <c r="M99" s="22">
        <v>80384</v>
      </c>
      <c r="N99" s="22">
        <v>72061</v>
      </c>
      <c r="O99" s="22">
        <v>65353</v>
      </c>
      <c r="P99" s="22">
        <v>58778</v>
      </c>
      <c r="Q99" s="22">
        <v>272807</v>
      </c>
      <c r="R99" s="22">
        <v>638698</v>
      </c>
    </row>
    <row r="100" spans="1:18" x14ac:dyDescent="0.25">
      <c r="A100" s="22" t="s">
        <v>120</v>
      </c>
      <c r="B100" s="22" t="s">
        <v>292</v>
      </c>
      <c r="C100" s="22" t="s">
        <v>317</v>
      </c>
      <c r="D100" s="22" t="s">
        <v>318</v>
      </c>
      <c r="E100" s="22">
        <v>96798</v>
      </c>
      <c r="F100" s="22">
        <v>97797</v>
      </c>
      <c r="G100" s="22">
        <v>100579</v>
      </c>
      <c r="H100" s="22">
        <v>105153</v>
      </c>
      <c r="I100" s="22">
        <v>109935</v>
      </c>
      <c r="J100" s="22">
        <v>472318</v>
      </c>
      <c r="K100" s="22">
        <v>982580</v>
      </c>
      <c r="L100" s="22">
        <v>43105</v>
      </c>
      <c r="M100" s="22">
        <v>38920</v>
      </c>
      <c r="N100" s="22">
        <v>34546</v>
      </c>
      <c r="O100" s="22">
        <v>29973</v>
      </c>
      <c r="P100" s="22">
        <v>25192</v>
      </c>
      <c r="Q100" s="22">
        <v>161660</v>
      </c>
      <c r="R100" s="22">
        <v>333396</v>
      </c>
    </row>
    <row r="101" spans="1:18" x14ac:dyDescent="0.25">
      <c r="A101" s="22" t="s">
        <v>120</v>
      </c>
      <c r="B101" s="22" t="s">
        <v>292</v>
      </c>
      <c r="C101" s="22" t="s">
        <v>319</v>
      </c>
      <c r="D101" s="22" t="s">
        <v>320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</row>
    <row r="102" spans="1:18" x14ac:dyDescent="0.25">
      <c r="A102" s="22" t="s">
        <v>120</v>
      </c>
      <c r="B102" s="22" t="s">
        <v>292</v>
      </c>
      <c r="C102" s="22" t="s">
        <v>321</v>
      </c>
      <c r="D102" s="22" t="s">
        <v>322</v>
      </c>
      <c r="E102" s="22">
        <v>129109</v>
      </c>
      <c r="F102" s="22">
        <v>135658</v>
      </c>
      <c r="G102" s="22">
        <v>117767</v>
      </c>
      <c r="H102" s="22">
        <v>119480</v>
      </c>
      <c r="I102" s="22">
        <v>107589</v>
      </c>
      <c r="J102" s="22">
        <v>1076373</v>
      </c>
      <c r="K102" s="22">
        <v>1685976</v>
      </c>
      <c r="L102" s="22">
        <v>92235</v>
      </c>
      <c r="M102" s="22">
        <v>85686</v>
      </c>
      <c r="N102" s="22">
        <v>78977</v>
      </c>
      <c r="O102" s="22">
        <v>72948</v>
      </c>
      <c r="P102" s="22">
        <v>66637</v>
      </c>
      <c r="Q102" s="22">
        <v>482705</v>
      </c>
      <c r="R102" s="22">
        <v>879188</v>
      </c>
    </row>
    <row r="103" spans="1:18" x14ac:dyDescent="0.25">
      <c r="A103" s="22" t="s">
        <v>120</v>
      </c>
      <c r="B103" s="22" t="s">
        <v>292</v>
      </c>
      <c r="C103" s="22" t="s">
        <v>323</v>
      </c>
      <c r="D103" s="22" t="s">
        <v>324</v>
      </c>
      <c r="E103" s="22">
        <v>291039</v>
      </c>
      <c r="F103" s="22">
        <v>244378</v>
      </c>
      <c r="G103" s="22">
        <v>190016</v>
      </c>
      <c r="H103" s="22">
        <v>159867</v>
      </c>
      <c r="I103" s="22">
        <v>167226</v>
      </c>
      <c r="J103" s="22">
        <v>1394326</v>
      </c>
      <c r="K103" s="22">
        <v>2446852</v>
      </c>
      <c r="L103" s="22">
        <v>111238</v>
      </c>
      <c r="M103" s="22">
        <v>95699</v>
      </c>
      <c r="N103" s="22">
        <v>85154</v>
      </c>
      <c r="O103" s="22">
        <v>76152</v>
      </c>
      <c r="P103" s="22">
        <v>68727</v>
      </c>
      <c r="Q103" s="22">
        <v>354705</v>
      </c>
      <c r="R103" s="22">
        <v>791675</v>
      </c>
    </row>
    <row r="104" spans="1:18" x14ac:dyDescent="0.25">
      <c r="A104" s="22" t="s">
        <v>120</v>
      </c>
      <c r="B104" s="22" t="s">
        <v>292</v>
      </c>
      <c r="C104" s="22" t="s">
        <v>325</v>
      </c>
      <c r="D104" s="22" t="s">
        <v>326</v>
      </c>
      <c r="E104" s="22">
        <v>1351749</v>
      </c>
      <c r="F104" s="22">
        <v>1431974</v>
      </c>
      <c r="G104" s="22">
        <v>1428609</v>
      </c>
      <c r="H104" s="22">
        <v>1413993</v>
      </c>
      <c r="I104" s="22">
        <v>8551655</v>
      </c>
      <c r="J104" s="22">
        <v>6743960</v>
      </c>
      <c r="K104" s="22">
        <v>20921940</v>
      </c>
      <c r="L104" s="22">
        <v>1222018</v>
      </c>
      <c r="M104" s="22">
        <v>1131751</v>
      </c>
      <c r="N104" s="22">
        <v>1051006</v>
      </c>
      <c r="O104" s="22">
        <v>954854</v>
      </c>
      <c r="P104" s="22">
        <v>881618</v>
      </c>
      <c r="Q104" s="22">
        <v>5007151</v>
      </c>
      <c r="R104" s="22">
        <v>10248398</v>
      </c>
    </row>
    <row r="105" spans="1:18" x14ac:dyDescent="0.25">
      <c r="A105" s="22" t="s">
        <v>120</v>
      </c>
      <c r="B105" s="22" t="s">
        <v>292</v>
      </c>
      <c r="C105" s="22" t="s">
        <v>327</v>
      </c>
      <c r="D105" s="22" t="s">
        <v>328</v>
      </c>
      <c r="E105" s="22">
        <v>153016</v>
      </c>
      <c r="F105" s="22">
        <v>73258</v>
      </c>
      <c r="G105" s="22">
        <v>77196</v>
      </c>
      <c r="H105" s="22">
        <v>81346</v>
      </c>
      <c r="I105" s="22">
        <v>0</v>
      </c>
      <c r="J105" s="22">
        <v>0</v>
      </c>
      <c r="K105" s="22">
        <v>384816</v>
      </c>
      <c r="L105" s="22">
        <v>17652</v>
      </c>
      <c r="M105" s="22">
        <v>12459</v>
      </c>
      <c r="N105" s="22">
        <v>8522</v>
      </c>
      <c r="O105" s="22">
        <v>4372</v>
      </c>
      <c r="P105" s="22">
        <v>0</v>
      </c>
      <c r="Q105" s="22">
        <v>0</v>
      </c>
      <c r="R105" s="22">
        <v>43005</v>
      </c>
    </row>
    <row r="106" spans="1:18" x14ac:dyDescent="0.25">
      <c r="A106" s="22" t="s">
        <v>120</v>
      </c>
      <c r="B106" s="22" t="s">
        <v>292</v>
      </c>
      <c r="C106" s="22" t="s">
        <v>329</v>
      </c>
      <c r="D106" s="22" t="s">
        <v>330</v>
      </c>
      <c r="E106" s="22">
        <v>408906</v>
      </c>
      <c r="F106" s="22">
        <v>418215</v>
      </c>
      <c r="G106" s="22">
        <v>427895</v>
      </c>
      <c r="H106" s="22">
        <v>355184</v>
      </c>
      <c r="I106" s="22">
        <v>366319</v>
      </c>
      <c r="J106" s="22">
        <v>2447389</v>
      </c>
      <c r="K106" s="22">
        <v>4423908</v>
      </c>
      <c r="L106" s="22">
        <v>168899</v>
      </c>
      <c r="M106" s="22">
        <v>152215</v>
      </c>
      <c r="N106" s="22">
        <v>134962</v>
      </c>
      <c r="O106" s="22">
        <v>117887</v>
      </c>
      <c r="P106" s="22">
        <v>101253</v>
      </c>
      <c r="Q106" s="22">
        <v>415732</v>
      </c>
      <c r="R106" s="22">
        <v>1090948</v>
      </c>
    </row>
    <row r="107" spans="1:18" x14ac:dyDescent="0.25">
      <c r="A107" s="22" t="s">
        <v>120</v>
      </c>
      <c r="B107" s="22" t="s">
        <v>292</v>
      </c>
      <c r="C107" s="22" t="s">
        <v>331</v>
      </c>
      <c r="D107" s="22" t="s">
        <v>332</v>
      </c>
      <c r="E107" s="22">
        <v>70761</v>
      </c>
      <c r="F107" s="22">
        <v>74206</v>
      </c>
      <c r="G107" s="22">
        <v>78046</v>
      </c>
      <c r="H107" s="22">
        <v>69263</v>
      </c>
      <c r="I107" s="22">
        <v>72769</v>
      </c>
      <c r="J107" s="22">
        <v>1519513</v>
      </c>
      <c r="K107" s="22">
        <v>1884558</v>
      </c>
      <c r="L107" s="22">
        <v>92632</v>
      </c>
      <c r="M107" s="22">
        <v>88987</v>
      </c>
      <c r="N107" s="22">
        <v>85147</v>
      </c>
      <c r="O107" s="22">
        <v>81103</v>
      </c>
      <c r="P107" s="22">
        <v>77597</v>
      </c>
      <c r="Q107" s="22">
        <v>711823</v>
      </c>
      <c r="R107" s="22">
        <v>1137289</v>
      </c>
    </row>
    <row r="108" spans="1:18" x14ac:dyDescent="0.25">
      <c r="A108" s="22" t="s">
        <v>120</v>
      </c>
      <c r="B108" s="22" t="s">
        <v>292</v>
      </c>
      <c r="C108" s="22" t="s">
        <v>333</v>
      </c>
      <c r="D108" s="22" t="s">
        <v>334</v>
      </c>
      <c r="E108" s="22">
        <v>985301</v>
      </c>
      <c r="F108" s="22">
        <v>834783</v>
      </c>
      <c r="G108" s="22">
        <v>775341</v>
      </c>
      <c r="H108" s="22">
        <v>678308</v>
      </c>
      <c r="I108" s="22">
        <v>684367</v>
      </c>
      <c r="J108" s="22">
        <v>11745109</v>
      </c>
      <c r="K108" s="22">
        <v>15703209</v>
      </c>
      <c r="L108" s="22">
        <v>1063333</v>
      </c>
      <c r="M108" s="22">
        <v>1004403</v>
      </c>
      <c r="N108" s="22">
        <v>953393</v>
      </c>
      <c r="O108" s="22">
        <v>903113</v>
      </c>
      <c r="P108" s="22">
        <v>857870</v>
      </c>
      <c r="Q108" s="22">
        <v>6943366</v>
      </c>
      <c r="R108" s="22">
        <v>11725478</v>
      </c>
    </row>
    <row r="109" spans="1:18" x14ac:dyDescent="0.25">
      <c r="A109" s="22" t="s">
        <v>120</v>
      </c>
      <c r="B109" s="22" t="s">
        <v>292</v>
      </c>
      <c r="C109" s="22" t="s">
        <v>335</v>
      </c>
      <c r="D109" s="22" t="s">
        <v>336</v>
      </c>
      <c r="E109" s="22">
        <v>143467</v>
      </c>
      <c r="F109" s="22">
        <v>152020</v>
      </c>
      <c r="G109" s="22">
        <v>161102</v>
      </c>
      <c r="H109" s="22">
        <v>170750</v>
      </c>
      <c r="I109" s="22">
        <v>152772</v>
      </c>
      <c r="J109" s="22">
        <v>4039708</v>
      </c>
      <c r="K109" s="22">
        <v>4819819</v>
      </c>
      <c r="L109" s="22">
        <v>259932</v>
      </c>
      <c r="M109" s="22">
        <v>251379</v>
      </c>
      <c r="N109" s="22">
        <v>242297</v>
      </c>
      <c r="O109" s="22">
        <v>232648</v>
      </c>
      <c r="P109" s="22">
        <v>222398</v>
      </c>
      <c r="Q109" s="22">
        <v>2225507</v>
      </c>
      <c r="R109" s="22">
        <v>3434161</v>
      </c>
    </row>
    <row r="110" spans="1:18" x14ac:dyDescent="0.25">
      <c r="A110" s="22" t="s">
        <v>120</v>
      </c>
      <c r="B110" s="22" t="s">
        <v>292</v>
      </c>
      <c r="C110" s="22" t="s">
        <v>337</v>
      </c>
      <c r="D110" s="22" t="s">
        <v>338</v>
      </c>
      <c r="E110" s="22">
        <v>447283</v>
      </c>
      <c r="F110" s="22">
        <v>435334</v>
      </c>
      <c r="G110" s="22">
        <v>426613</v>
      </c>
      <c r="H110" s="22">
        <v>391078</v>
      </c>
      <c r="I110" s="22">
        <v>400443</v>
      </c>
      <c r="J110" s="22">
        <v>3529574</v>
      </c>
      <c r="K110" s="22">
        <v>5630325</v>
      </c>
      <c r="L110" s="22">
        <v>327634</v>
      </c>
      <c r="M110" s="22">
        <v>303744</v>
      </c>
      <c r="N110" s="22">
        <v>279326</v>
      </c>
      <c r="O110" s="22">
        <v>257277</v>
      </c>
      <c r="P110" s="22">
        <v>235964</v>
      </c>
      <c r="Q110" s="22">
        <v>1270906</v>
      </c>
      <c r="R110" s="22">
        <v>2674851</v>
      </c>
    </row>
    <row r="111" spans="1:18" x14ac:dyDescent="0.25">
      <c r="A111" s="22" t="s">
        <v>120</v>
      </c>
      <c r="B111" s="22" t="s">
        <v>292</v>
      </c>
      <c r="C111" s="22" t="s">
        <v>339</v>
      </c>
      <c r="D111" s="22" t="s">
        <v>340</v>
      </c>
      <c r="E111" s="22">
        <v>19502</v>
      </c>
      <c r="F111" s="22">
        <v>20437</v>
      </c>
      <c r="G111" s="22">
        <v>21417</v>
      </c>
      <c r="H111" s="22">
        <v>22445</v>
      </c>
      <c r="I111" s="22">
        <v>23522</v>
      </c>
      <c r="J111" s="22">
        <v>522476</v>
      </c>
      <c r="K111" s="22">
        <v>629799</v>
      </c>
      <c r="L111" s="22">
        <v>29966</v>
      </c>
      <c r="M111" s="22">
        <v>29031</v>
      </c>
      <c r="N111" s="22">
        <v>28051</v>
      </c>
      <c r="O111" s="22">
        <v>27023</v>
      </c>
      <c r="P111" s="22">
        <v>25946</v>
      </c>
      <c r="Q111" s="22">
        <v>237338</v>
      </c>
      <c r="R111" s="22">
        <v>377355</v>
      </c>
    </row>
    <row r="112" spans="1:18" x14ac:dyDescent="0.25">
      <c r="A112" s="22" t="s">
        <v>120</v>
      </c>
      <c r="B112" s="22" t="s">
        <v>292</v>
      </c>
      <c r="C112" s="22" t="s">
        <v>341</v>
      </c>
      <c r="D112" s="22" t="s">
        <v>342</v>
      </c>
      <c r="E112" s="22">
        <v>970373</v>
      </c>
      <c r="F112" s="22">
        <v>1280304</v>
      </c>
      <c r="G112" s="22">
        <v>741779</v>
      </c>
      <c r="H112" s="22">
        <v>787110</v>
      </c>
      <c r="I112" s="22">
        <v>796763</v>
      </c>
      <c r="J112" s="22">
        <v>12667361</v>
      </c>
      <c r="K112" s="22">
        <v>17243690</v>
      </c>
      <c r="L112" s="22">
        <v>1146228</v>
      </c>
      <c r="M112" s="22">
        <v>1133118</v>
      </c>
      <c r="N112" s="22">
        <v>1056430</v>
      </c>
      <c r="O112" s="22">
        <v>1007397</v>
      </c>
      <c r="P112" s="22">
        <v>953020</v>
      </c>
      <c r="Q112" s="22">
        <v>10685302</v>
      </c>
      <c r="R112" s="22">
        <v>15981495</v>
      </c>
    </row>
    <row r="113" spans="1:18" x14ac:dyDescent="0.25">
      <c r="A113" s="22" t="s">
        <v>120</v>
      </c>
      <c r="B113" s="22" t="s">
        <v>292</v>
      </c>
      <c r="C113" s="22" t="s">
        <v>343</v>
      </c>
      <c r="D113" s="22" t="s">
        <v>344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</row>
    <row r="114" spans="1:18" x14ac:dyDescent="0.25">
      <c r="A114" s="22" t="s">
        <v>120</v>
      </c>
      <c r="B114" s="22" t="s">
        <v>292</v>
      </c>
      <c r="C114" s="22" t="s">
        <v>345</v>
      </c>
      <c r="D114" s="22" t="s">
        <v>346</v>
      </c>
      <c r="E114" s="22">
        <v>66548</v>
      </c>
      <c r="F114" s="22">
        <v>58794</v>
      </c>
      <c r="G114" s="22">
        <v>64012</v>
      </c>
      <c r="H114" s="22">
        <v>69693</v>
      </c>
      <c r="I114" s="22">
        <v>0</v>
      </c>
      <c r="J114" s="22">
        <v>0</v>
      </c>
      <c r="K114" s="22">
        <v>259047</v>
      </c>
      <c r="L114" s="22">
        <v>22270</v>
      </c>
      <c r="M114" s="22">
        <v>17084</v>
      </c>
      <c r="N114" s="22">
        <v>11866</v>
      </c>
      <c r="O114" s="22">
        <v>6185</v>
      </c>
      <c r="P114" s="22">
        <v>0</v>
      </c>
      <c r="Q114" s="22">
        <v>0</v>
      </c>
      <c r="R114" s="22">
        <v>57405</v>
      </c>
    </row>
    <row r="115" spans="1:18" x14ac:dyDescent="0.25">
      <c r="A115" s="22" t="s">
        <v>120</v>
      </c>
      <c r="B115" s="22" t="s">
        <v>292</v>
      </c>
      <c r="C115" s="22" t="s">
        <v>347</v>
      </c>
      <c r="D115" s="22" t="s">
        <v>348</v>
      </c>
      <c r="E115" s="22">
        <v>85344</v>
      </c>
      <c r="F115" s="22">
        <v>52867</v>
      </c>
      <c r="G115" s="22">
        <v>54434</v>
      </c>
      <c r="H115" s="22">
        <v>56065</v>
      </c>
      <c r="I115" s="22">
        <v>53117</v>
      </c>
      <c r="J115" s="22">
        <v>441833</v>
      </c>
      <c r="K115" s="22">
        <v>743660</v>
      </c>
      <c r="L115" s="22">
        <v>32639</v>
      </c>
      <c r="M115" s="22">
        <v>27666</v>
      </c>
      <c r="N115" s="22">
        <v>25606</v>
      </c>
      <c r="O115" s="22">
        <v>23481</v>
      </c>
      <c r="P115" s="22">
        <v>21323</v>
      </c>
      <c r="Q115" s="22">
        <v>138405</v>
      </c>
      <c r="R115" s="22">
        <v>269120</v>
      </c>
    </row>
    <row r="116" spans="1:18" x14ac:dyDescent="0.25">
      <c r="A116" s="22" t="s">
        <v>120</v>
      </c>
      <c r="B116" s="22" t="s">
        <v>292</v>
      </c>
      <c r="C116" s="22" t="s">
        <v>349</v>
      </c>
      <c r="D116" s="22" t="s">
        <v>350</v>
      </c>
      <c r="E116" s="22">
        <v>83798</v>
      </c>
      <c r="F116" s="22">
        <v>87402</v>
      </c>
      <c r="G116" s="22">
        <v>79971</v>
      </c>
      <c r="H116" s="22">
        <v>71991</v>
      </c>
      <c r="I116" s="22">
        <v>75102</v>
      </c>
      <c r="J116" s="22">
        <v>379034</v>
      </c>
      <c r="K116" s="22">
        <v>777298</v>
      </c>
      <c r="L116" s="22">
        <v>30485</v>
      </c>
      <c r="M116" s="22">
        <v>27747</v>
      </c>
      <c r="N116" s="22">
        <v>24889</v>
      </c>
      <c r="O116" s="22">
        <v>21908</v>
      </c>
      <c r="P116" s="22">
        <v>18797</v>
      </c>
      <c r="Q116" s="22">
        <v>44292</v>
      </c>
      <c r="R116" s="22">
        <v>168118</v>
      </c>
    </row>
    <row r="117" spans="1:18" x14ac:dyDescent="0.25">
      <c r="A117" s="22" t="s">
        <v>120</v>
      </c>
      <c r="B117" s="22" t="s">
        <v>292</v>
      </c>
      <c r="C117" s="22" t="s">
        <v>351</v>
      </c>
      <c r="D117" s="22" t="s">
        <v>352</v>
      </c>
      <c r="E117" s="22">
        <v>835541</v>
      </c>
      <c r="F117" s="22">
        <v>854743</v>
      </c>
      <c r="G117" s="22">
        <v>681410</v>
      </c>
      <c r="H117" s="22">
        <v>469500</v>
      </c>
      <c r="I117" s="22">
        <v>478811</v>
      </c>
      <c r="J117" s="22">
        <v>2577312</v>
      </c>
      <c r="K117" s="22">
        <v>5897317</v>
      </c>
      <c r="L117" s="22">
        <v>346045</v>
      </c>
      <c r="M117" s="22">
        <v>292593</v>
      </c>
      <c r="N117" s="22">
        <v>231016</v>
      </c>
      <c r="O117" s="22">
        <v>192385</v>
      </c>
      <c r="P117" s="22">
        <v>163447</v>
      </c>
      <c r="Q117" s="22">
        <v>649239</v>
      </c>
      <c r="R117" s="22">
        <v>1874725</v>
      </c>
    </row>
    <row r="118" spans="1:18" x14ac:dyDescent="0.25">
      <c r="A118" s="22" t="s">
        <v>120</v>
      </c>
      <c r="B118" s="22" t="s">
        <v>292</v>
      </c>
      <c r="C118" s="22" t="s">
        <v>353</v>
      </c>
      <c r="D118" s="22" t="s">
        <v>354</v>
      </c>
      <c r="E118" s="22">
        <v>692050</v>
      </c>
      <c r="F118" s="22">
        <v>699010</v>
      </c>
      <c r="G118" s="22">
        <v>722088</v>
      </c>
      <c r="H118" s="22">
        <v>579647</v>
      </c>
      <c r="I118" s="22">
        <v>436622</v>
      </c>
      <c r="J118" s="22">
        <v>5012865</v>
      </c>
      <c r="K118" s="22">
        <v>8142282</v>
      </c>
      <c r="L118" s="22">
        <v>391420</v>
      </c>
      <c r="M118" s="22">
        <v>356962</v>
      </c>
      <c r="N118" s="22">
        <v>322476</v>
      </c>
      <c r="O118" s="22">
        <v>288386</v>
      </c>
      <c r="P118" s="22">
        <v>259810</v>
      </c>
      <c r="Q118" s="22">
        <v>1540977</v>
      </c>
      <c r="R118" s="22">
        <v>3160031</v>
      </c>
    </row>
    <row r="119" spans="1:18" x14ac:dyDescent="0.25">
      <c r="A119" s="22" t="s">
        <v>120</v>
      </c>
      <c r="B119" s="22" t="s">
        <v>292</v>
      </c>
      <c r="C119" s="22" t="s">
        <v>355</v>
      </c>
      <c r="D119" s="22" t="s">
        <v>356</v>
      </c>
      <c r="E119" s="22">
        <v>135848</v>
      </c>
      <c r="F119" s="22">
        <v>142811</v>
      </c>
      <c r="G119" s="22">
        <v>150139</v>
      </c>
      <c r="H119" s="22">
        <v>157852</v>
      </c>
      <c r="I119" s="22">
        <v>165972</v>
      </c>
      <c r="J119" s="22">
        <v>3022714</v>
      </c>
      <c r="K119" s="22">
        <v>3775336</v>
      </c>
      <c r="L119" s="22">
        <v>187218</v>
      </c>
      <c r="M119" s="22">
        <v>180256</v>
      </c>
      <c r="N119" s="22">
        <v>172928</v>
      </c>
      <c r="O119" s="22">
        <v>165215</v>
      </c>
      <c r="P119" s="22">
        <v>157095</v>
      </c>
      <c r="Q119" s="22">
        <v>1138957</v>
      </c>
      <c r="R119" s="22">
        <v>2001669</v>
      </c>
    </row>
    <row r="120" spans="1:18" x14ac:dyDescent="0.25">
      <c r="A120" s="22" t="s">
        <v>120</v>
      </c>
      <c r="B120" s="22" t="s">
        <v>292</v>
      </c>
      <c r="C120" s="22" t="s">
        <v>357</v>
      </c>
      <c r="D120" s="22" t="s">
        <v>358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</row>
    <row r="121" spans="1:18" x14ac:dyDescent="0.25">
      <c r="A121" s="22" t="s">
        <v>120</v>
      </c>
      <c r="B121" s="22" t="s">
        <v>292</v>
      </c>
      <c r="C121" s="22" t="s">
        <v>359</v>
      </c>
      <c r="D121" s="22" t="s">
        <v>360</v>
      </c>
      <c r="E121" s="22">
        <v>961806</v>
      </c>
      <c r="F121" s="22">
        <v>448228</v>
      </c>
      <c r="G121" s="22">
        <v>469984</v>
      </c>
      <c r="H121" s="22">
        <v>263877</v>
      </c>
      <c r="I121" s="22">
        <v>277102</v>
      </c>
      <c r="J121" s="22">
        <v>4815076</v>
      </c>
      <c r="K121" s="22">
        <v>7236073</v>
      </c>
      <c r="L121" s="22">
        <v>338115</v>
      </c>
      <c r="M121" s="22">
        <v>303689</v>
      </c>
      <c r="N121" s="22">
        <v>281934</v>
      </c>
      <c r="O121" s="22">
        <v>261732</v>
      </c>
      <c r="P121" s="22">
        <v>248507</v>
      </c>
      <c r="Q121" s="22">
        <v>1871725</v>
      </c>
      <c r="R121" s="22">
        <v>3305702</v>
      </c>
    </row>
    <row r="122" spans="1:18" x14ac:dyDescent="0.25">
      <c r="A122" s="22" t="s">
        <v>120</v>
      </c>
      <c r="B122" s="22" t="s">
        <v>292</v>
      </c>
      <c r="C122" s="22" t="s">
        <v>361</v>
      </c>
      <c r="D122" s="22" t="s">
        <v>362</v>
      </c>
      <c r="E122" s="22">
        <v>84593</v>
      </c>
      <c r="F122" s="22">
        <v>82594</v>
      </c>
      <c r="G122" s="22">
        <v>0</v>
      </c>
      <c r="H122" s="22">
        <v>0</v>
      </c>
      <c r="I122" s="22">
        <v>0</v>
      </c>
      <c r="J122" s="22">
        <v>0</v>
      </c>
      <c r="K122" s="22">
        <v>167187</v>
      </c>
      <c r="L122" s="22">
        <v>18264</v>
      </c>
      <c r="M122" s="22">
        <v>8967</v>
      </c>
      <c r="N122" s="22">
        <v>0</v>
      </c>
      <c r="O122" s="22">
        <v>0</v>
      </c>
      <c r="P122" s="22">
        <v>0</v>
      </c>
      <c r="Q122" s="22">
        <v>0</v>
      </c>
      <c r="R122" s="22">
        <v>27231</v>
      </c>
    </row>
    <row r="123" spans="1:18" x14ac:dyDescent="0.25">
      <c r="A123" s="22" t="s">
        <v>120</v>
      </c>
      <c r="B123" s="22" t="s">
        <v>292</v>
      </c>
      <c r="C123" s="22" t="s">
        <v>363</v>
      </c>
      <c r="D123" s="22" t="s">
        <v>364</v>
      </c>
      <c r="E123" s="22">
        <v>379979</v>
      </c>
      <c r="F123" s="22">
        <v>367354</v>
      </c>
      <c r="G123" s="22">
        <v>360794</v>
      </c>
      <c r="H123" s="22">
        <v>379258</v>
      </c>
      <c r="I123" s="22">
        <v>370787</v>
      </c>
      <c r="J123" s="22">
        <v>1892227</v>
      </c>
      <c r="K123" s="22">
        <v>3750399</v>
      </c>
      <c r="L123" s="22">
        <v>201544</v>
      </c>
      <c r="M123" s="22">
        <v>176143</v>
      </c>
      <c r="N123" s="22">
        <v>158715</v>
      </c>
      <c r="O123" s="22">
        <v>119878</v>
      </c>
      <c r="P123" s="22">
        <v>109047</v>
      </c>
      <c r="Q123" s="22">
        <v>498911</v>
      </c>
      <c r="R123" s="22">
        <v>1264238</v>
      </c>
    </row>
    <row r="124" spans="1:18" x14ac:dyDescent="0.25">
      <c r="A124" s="22" t="s">
        <v>120</v>
      </c>
      <c r="B124" s="22" t="s">
        <v>292</v>
      </c>
      <c r="C124" s="22" t="s">
        <v>365</v>
      </c>
      <c r="D124" s="22" t="s">
        <v>366</v>
      </c>
      <c r="E124" s="22">
        <v>54929</v>
      </c>
      <c r="F124" s="22">
        <v>35302</v>
      </c>
      <c r="G124" s="22">
        <v>37140</v>
      </c>
      <c r="H124" s="22">
        <v>39075</v>
      </c>
      <c r="I124" s="22">
        <v>41112</v>
      </c>
      <c r="J124" s="22">
        <v>469476</v>
      </c>
      <c r="K124" s="22">
        <v>677034</v>
      </c>
      <c r="L124" s="22">
        <v>33394</v>
      </c>
      <c r="M124" s="22">
        <v>30853</v>
      </c>
      <c r="N124" s="22">
        <v>29015</v>
      </c>
      <c r="O124" s="22">
        <v>27080</v>
      </c>
      <c r="P124" s="22">
        <v>25043</v>
      </c>
      <c r="Q124" s="22">
        <v>128414</v>
      </c>
      <c r="R124" s="22">
        <v>273799</v>
      </c>
    </row>
    <row r="125" spans="1:18" x14ac:dyDescent="0.25">
      <c r="A125" s="22" t="s">
        <v>120</v>
      </c>
      <c r="B125" s="22" t="s">
        <v>292</v>
      </c>
      <c r="C125" s="22" t="s">
        <v>367</v>
      </c>
      <c r="D125" s="22" t="s">
        <v>368</v>
      </c>
      <c r="E125" s="22">
        <v>140334</v>
      </c>
      <c r="F125" s="22">
        <v>147730</v>
      </c>
      <c r="G125" s="22">
        <v>155520</v>
      </c>
      <c r="H125" s="22">
        <v>102618</v>
      </c>
      <c r="I125" s="22">
        <v>103143</v>
      </c>
      <c r="J125" s="22">
        <v>1393539</v>
      </c>
      <c r="K125" s="22">
        <v>2042884</v>
      </c>
      <c r="L125" s="22">
        <v>102710</v>
      </c>
      <c r="M125" s="22">
        <v>95313</v>
      </c>
      <c r="N125" s="22">
        <v>87703</v>
      </c>
      <c r="O125" s="22">
        <v>79317</v>
      </c>
      <c r="P125" s="22">
        <v>74117</v>
      </c>
      <c r="Q125" s="22">
        <v>672063</v>
      </c>
      <c r="R125" s="22">
        <v>1111223</v>
      </c>
    </row>
    <row r="126" spans="1:18" x14ac:dyDescent="0.25">
      <c r="A126" s="22" t="s">
        <v>120</v>
      </c>
      <c r="B126" s="22" t="s">
        <v>292</v>
      </c>
      <c r="C126" s="22" t="s">
        <v>369</v>
      </c>
      <c r="D126" s="22" t="s">
        <v>370</v>
      </c>
      <c r="E126" s="22">
        <v>165980</v>
      </c>
      <c r="F126" s="22">
        <v>145503</v>
      </c>
      <c r="G126" s="22">
        <v>155425</v>
      </c>
      <c r="H126" s="22">
        <v>166061</v>
      </c>
      <c r="I126" s="22">
        <v>177463</v>
      </c>
      <c r="J126" s="22">
        <v>1383683</v>
      </c>
      <c r="K126" s="22">
        <v>2194115</v>
      </c>
      <c r="L126" s="22">
        <v>131637</v>
      </c>
      <c r="M126" s="22">
        <v>119888</v>
      </c>
      <c r="N126" s="22">
        <v>109966</v>
      </c>
      <c r="O126" s="22">
        <v>99330</v>
      </c>
      <c r="P126" s="22">
        <v>87928</v>
      </c>
      <c r="Q126" s="22">
        <v>510018</v>
      </c>
      <c r="R126" s="22">
        <v>1058767</v>
      </c>
    </row>
    <row r="127" spans="1:18" x14ac:dyDescent="0.25">
      <c r="A127" s="22" t="s">
        <v>120</v>
      </c>
      <c r="B127" s="22" t="s">
        <v>292</v>
      </c>
      <c r="C127" s="22" t="s">
        <v>371</v>
      </c>
      <c r="D127" s="22" t="s">
        <v>372</v>
      </c>
      <c r="E127" s="22">
        <v>112560</v>
      </c>
      <c r="F127" s="22">
        <v>119427</v>
      </c>
      <c r="G127" s="22">
        <v>116070</v>
      </c>
      <c r="H127" s="22">
        <v>73389</v>
      </c>
      <c r="I127" s="22">
        <v>77115</v>
      </c>
      <c r="J127" s="22">
        <v>2206069</v>
      </c>
      <c r="K127" s="22">
        <v>2704630</v>
      </c>
      <c r="L127" s="22">
        <v>136157</v>
      </c>
      <c r="M127" s="22">
        <v>130116</v>
      </c>
      <c r="N127" s="22">
        <v>123642</v>
      </c>
      <c r="O127" s="22">
        <v>116701</v>
      </c>
      <c r="P127" s="22">
        <v>112975</v>
      </c>
      <c r="Q127" s="22">
        <v>1138107</v>
      </c>
      <c r="R127" s="22">
        <v>1757698</v>
      </c>
    </row>
    <row r="128" spans="1:18" x14ac:dyDescent="0.25">
      <c r="A128" s="22" t="s">
        <v>120</v>
      </c>
      <c r="B128" s="22" t="s">
        <v>292</v>
      </c>
      <c r="C128" s="22" t="s">
        <v>373</v>
      </c>
      <c r="D128" s="22" t="s">
        <v>374</v>
      </c>
      <c r="E128" s="22">
        <v>4733</v>
      </c>
      <c r="F128" s="22">
        <v>5005</v>
      </c>
      <c r="G128" s="22">
        <v>5293</v>
      </c>
      <c r="H128" s="22">
        <v>5598</v>
      </c>
      <c r="I128" s="22">
        <v>5920</v>
      </c>
      <c r="J128" s="22">
        <v>0</v>
      </c>
      <c r="K128" s="22">
        <v>26549</v>
      </c>
      <c r="L128" s="22">
        <v>1527</v>
      </c>
      <c r="M128" s="22">
        <v>1254</v>
      </c>
      <c r="N128" s="22">
        <v>967</v>
      </c>
      <c r="O128" s="22">
        <v>662</v>
      </c>
      <c r="P128" s="22">
        <v>340</v>
      </c>
      <c r="Q128" s="22">
        <v>0</v>
      </c>
      <c r="R128" s="22">
        <v>4750</v>
      </c>
    </row>
    <row r="129" spans="1:18" x14ac:dyDescent="0.25">
      <c r="A129" s="22" t="s">
        <v>120</v>
      </c>
      <c r="B129" s="22" t="s">
        <v>292</v>
      </c>
      <c r="C129" s="22" t="s">
        <v>375</v>
      </c>
      <c r="D129" s="22" t="s">
        <v>376</v>
      </c>
      <c r="E129" s="22">
        <v>536152</v>
      </c>
      <c r="F129" s="22">
        <v>564118</v>
      </c>
      <c r="G129" s="22">
        <v>593551</v>
      </c>
      <c r="H129" s="22">
        <v>624528</v>
      </c>
      <c r="I129" s="22">
        <v>657131</v>
      </c>
      <c r="J129" s="22">
        <v>2137369</v>
      </c>
      <c r="K129" s="22">
        <v>5112849</v>
      </c>
      <c r="L129" s="22">
        <v>263024</v>
      </c>
      <c r="M129" s="22">
        <v>235058</v>
      </c>
      <c r="N129" s="22">
        <v>205625</v>
      </c>
      <c r="O129" s="22">
        <v>174648</v>
      </c>
      <c r="P129" s="22">
        <v>142045</v>
      </c>
      <c r="Q129" s="22">
        <v>279351</v>
      </c>
      <c r="R129" s="22">
        <v>1299751</v>
      </c>
    </row>
    <row r="130" spans="1:18" x14ac:dyDescent="0.25">
      <c r="A130" s="22" t="s">
        <v>120</v>
      </c>
      <c r="B130" s="22" t="s">
        <v>292</v>
      </c>
      <c r="C130" s="22" t="s">
        <v>377</v>
      </c>
      <c r="D130" s="22" t="s">
        <v>378</v>
      </c>
      <c r="E130" s="22">
        <v>16633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16633</v>
      </c>
      <c r="L130" s="22">
        <v>1642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1642</v>
      </c>
    </row>
    <row r="131" spans="1:18" x14ac:dyDescent="0.25">
      <c r="A131" s="22" t="s">
        <v>120</v>
      </c>
      <c r="B131" s="22" t="s">
        <v>292</v>
      </c>
      <c r="C131" s="22" t="s">
        <v>379</v>
      </c>
      <c r="D131" s="22" t="s">
        <v>380</v>
      </c>
      <c r="E131" s="22">
        <v>57198</v>
      </c>
      <c r="F131" s="22">
        <v>51617</v>
      </c>
      <c r="G131" s="22">
        <v>53599</v>
      </c>
      <c r="H131" s="22">
        <v>55658</v>
      </c>
      <c r="I131" s="22">
        <v>57795</v>
      </c>
      <c r="J131" s="22">
        <v>29725</v>
      </c>
      <c r="K131" s="22">
        <v>305592</v>
      </c>
      <c r="L131" s="22">
        <v>10872</v>
      </c>
      <c r="M131" s="22">
        <v>8963</v>
      </c>
      <c r="N131" s="22">
        <v>6981</v>
      </c>
      <c r="O131" s="22">
        <v>4922</v>
      </c>
      <c r="P131" s="22">
        <v>2785</v>
      </c>
      <c r="Q131" s="22">
        <v>565</v>
      </c>
      <c r="R131" s="22">
        <v>35088</v>
      </c>
    </row>
    <row r="132" spans="1:18" x14ac:dyDescent="0.25">
      <c r="A132" s="22" t="s">
        <v>120</v>
      </c>
      <c r="B132" s="22" t="s">
        <v>292</v>
      </c>
      <c r="C132" s="22" t="s">
        <v>381</v>
      </c>
      <c r="D132" s="22" t="s">
        <v>382</v>
      </c>
      <c r="E132" s="22">
        <v>222251</v>
      </c>
      <c r="F132" s="22">
        <v>183587</v>
      </c>
      <c r="G132" s="22">
        <v>161010</v>
      </c>
      <c r="H132" s="22">
        <v>36016</v>
      </c>
      <c r="I132" s="22">
        <v>38906</v>
      </c>
      <c r="J132" s="22">
        <v>129507</v>
      </c>
      <c r="K132" s="22">
        <v>771277</v>
      </c>
      <c r="L132" s="22">
        <v>40302</v>
      </c>
      <c r="M132" s="22">
        <v>28225</v>
      </c>
      <c r="N132" s="22">
        <v>18144</v>
      </c>
      <c r="O132" s="22">
        <v>12103</v>
      </c>
      <c r="P132" s="22">
        <v>9214</v>
      </c>
      <c r="Q132" s="22">
        <v>33249</v>
      </c>
      <c r="R132" s="22">
        <v>141237</v>
      </c>
    </row>
    <row r="133" spans="1:18" x14ac:dyDescent="0.25">
      <c r="A133" s="22" t="s">
        <v>120</v>
      </c>
      <c r="B133" s="22" t="s">
        <v>292</v>
      </c>
      <c r="C133" s="22" t="s">
        <v>383</v>
      </c>
      <c r="D133" s="22" t="s">
        <v>384</v>
      </c>
      <c r="E133" s="22">
        <v>1194990</v>
      </c>
      <c r="F133" s="22">
        <v>1190907</v>
      </c>
      <c r="G133" s="22">
        <v>1023151</v>
      </c>
      <c r="H133" s="22">
        <v>568419</v>
      </c>
      <c r="I133" s="22">
        <v>599314</v>
      </c>
      <c r="J133" s="22">
        <v>2566635</v>
      </c>
      <c r="K133" s="22">
        <v>7143416</v>
      </c>
      <c r="L133" s="22">
        <v>360402</v>
      </c>
      <c r="M133" s="22">
        <v>301383</v>
      </c>
      <c r="N133" s="22">
        <v>244705</v>
      </c>
      <c r="O133" s="22">
        <v>196639</v>
      </c>
      <c r="P133" s="22">
        <v>165743</v>
      </c>
      <c r="Q133" s="22">
        <v>677504</v>
      </c>
      <c r="R133" s="22">
        <v>1946376</v>
      </c>
    </row>
    <row r="134" spans="1:18" x14ac:dyDescent="0.25">
      <c r="A134" s="22" t="s">
        <v>120</v>
      </c>
      <c r="B134" s="22" t="s">
        <v>292</v>
      </c>
      <c r="C134" s="22" t="s">
        <v>385</v>
      </c>
      <c r="D134" s="22" t="s">
        <v>386</v>
      </c>
      <c r="E134" s="22">
        <v>279388</v>
      </c>
      <c r="F134" s="22">
        <v>293852</v>
      </c>
      <c r="G134" s="22">
        <v>309074</v>
      </c>
      <c r="H134" s="22">
        <v>295768</v>
      </c>
      <c r="I134" s="22">
        <v>301401</v>
      </c>
      <c r="J134" s="22">
        <v>4318768</v>
      </c>
      <c r="K134" s="22">
        <v>5798251</v>
      </c>
      <c r="L134" s="22">
        <v>298037</v>
      </c>
      <c r="M134" s="22">
        <v>283573</v>
      </c>
      <c r="N134" s="22">
        <v>268351</v>
      </c>
      <c r="O134" s="22">
        <v>252668</v>
      </c>
      <c r="P134" s="22">
        <v>237371</v>
      </c>
      <c r="Q134" s="22">
        <v>1420056</v>
      </c>
      <c r="R134" s="22">
        <v>2760056</v>
      </c>
    </row>
    <row r="135" spans="1:18" x14ac:dyDescent="0.25">
      <c r="A135" s="22" t="s">
        <v>120</v>
      </c>
      <c r="B135" s="22" t="s">
        <v>292</v>
      </c>
      <c r="C135" s="22" t="s">
        <v>387</v>
      </c>
      <c r="D135" s="22" t="s">
        <v>388</v>
      </c>
      <c r="E135" s="22">
        <v>100693</v>
      </c>
      <c r="F135" s="22">
        <v>107112</v>
      </c>
      <c r="G135" s="22">
        <v>113941</v>
      </c>
      <c r="H135" s="22">
        <v>121204</v>
      </c>
      <c r="I135" s="22">
        <v>128931</v>
      </c>
      <c r="J135" s="22">
        <v>0</v>
      </c>
      <c r="K135" s="22">
        <v>571881</v>
      </c>
      <c r="L135" s="22">
        <v>36457</v>
      </c>
      <c r="M135" s="22">
        <v>30038</v>
      </c>
      <c r="N135" s="22">
        <v>23210</v>
      </c>
      <c r="O135" s="22">
        <v>15946</v>
      </c>
      <c r="P135" s="22">
        <v>8219</v>
      </c>
      <c r="Q135" s="22">
        <v>0</v>
      </c>
      <c r="R135" s="22">
        <v>113870</v>
      </c>
    </row>
    <row r="136" spans="1:18" x14ac:dyDescent="0.25">
      <c r="A136" s="22" t="s">
        <v>120</v>
      </c>
      <c r="B136" s="22" t="s">
        <v>292</v>
      </c>
      <c r="C136" s="22" t="s">
        <v>389</v>
      </c>
      <c r="D136" s="22" t="s">
        <v>390</v>
      </c>
      <c r="E136" s="22">
        <v>1545860</v>
      </c>
      <c r="F136" s="22">
        <v>1581776</v>
      </c>
      <c r="G136" s="22">
        <v>1601877</v>
      </c>
      <c r="H136" s="22">
        <v>1676629</v>
      </c>
      <c r="I136" s="22">
        <v>1668286</v>
      </c>
      <c r="J136" s="22">
        <v>10179668</v>
      </c>
      <c r="K136" s="22">
        <v>18254096</v>
      </c>
      <c r="L136" s="22">
        <v>844839</v>
      </c>
      <c r="M136" s="22">
        <v>773269</v>
      </c>
      <c r="N136" s="22">
        <v>697862</v>
      </c>
      <c r="O136" s="22">
        <v>622054</v>
      </c>
      <c r="P136" s="22">
        <v>542245</v>
      </c>
      <c r="Q136" s="22">
        <v>1903728</v>
      </c>
      <c r="R136" s="22">
        <v>5383997</v>
      </c>
    </row>
    <row r="137" spans="1:18" x14ac:dyDescent="0.25">
      <c r="A137" s="22" t="s">
        <v>120</v>
      </c>
      <c r="B137" s="22" t="s">
        <v>292</v>
      </c>
      <c r="C137" s="22" t="s">
        <v>391</v>
      </c>
      <c r="D137" s="22" t="s">
        <v>392</v>
      </c>
      <c r="E137" s="22">
        <v>200000</v>
      </c>
      <c r="F137" s="22">
        <v>200000</v>
      </c>
      <c r="G137" s="22">
        <v>0</v>
      </c>
      <c r="H137" s="22">
        <v>0</v>
      </c>
      <c r="I137" s="22">
        <v>0</v>
      </c>
      <c r="J137" s="22">
        <v>0</v>
      </c>
      <c r="K137" s="22">
        <v>400000</v>
      </c>
      <c r="L137" s="22">
        <v>17000</v>
      </c>
      <c r="M137" s="22">
        <v>8500</v>
      </c>
      <c r="N137" s="22">
        <v>0</v>
      </c>
      <c r="O137" s="22">
        <v>0</v>
      </c>
      <c r="P137" s="22">
        <v>0</v>
      </c>
      <c r="Q137" s="22">
        <v>0</v>
      </c>
      <c r="R137" s="22">
        <v>25500</v>
      </c>
    </row>
    <row r="138" spans="1:18" x14ac:dyDescent="0.25">
      <c r="A138" s="22" t="s">
        <v>120</v>
      </c>
      <c r="B138" s="22" t="s">
        <v>292</v>
      </c>
      <c r="C138" s="22" t="s">
        <v>393</v>
      </c>
      <c r="D138" s="22" t="s">
        <v>394</v>
      </c>
      <c r="E138" s="22">
        <v>39435</v>
      </c>
      <c r="F138" s="22">
        <v>42221</v>
      </c>
      <c r="G138" s="22">
        <v>45209</v>
      </c>
      <c r="H138" s="22">
        <v>33175</v>
      </c>
      <c r="I138" s="22">
        <v>15612</v>
      </c>
      <c r="J138" s="22">
        <v>344331</v>
      </c>
      <c r="K138" s="22">
        <v>519983</v>
      </c>
      <c r="L138" s="22">
        <v>32510</v>
      </c>
      <c r="M138" s="22">
        <v>29724</v>
      </c>
      <c r="N138" s="22">
        <v>26736</v>
      </c>
      <c r="O138" s="22">
        <v>23533</v>
      </c>
      <c r="P138" s="22">
        <v>21147</v>
      </c>
      <c r="Q138" s="22">
        <v>170290</v>
      </c>
      <c r="R138" s="22">
        <v>303940</v>
      </c>
    </row>
    <row r="139" spans="1:18" x14ac:dyDescent="0.25">
      <c r="A139" s="22" t="s">
        <v>120</v>
      </c>
      <c r="B139" s="22" t="s">
        <v>292</v>
      </c>
      <c r="C139" s="22" t="s">
        <v>395</v>
      </c>
      <c r="D139" s="22" t="s">
        <v>396</v>
      </c>
      <c r="E139" s="22">
        <v>67315</v>
      </c>
      <c r="F139" s="22">
        <v>37849</v>
      </c>
      <c r="G139" s="22">
        <v>37696</v>
      </c>
      <c r="H139" s="22">
        <v>38553</v>
      </c>
      <c r="I139" s="22">
        <v>39429</v>
      </c>
      <c r="J139" s="22">
        <v>156813</v>
      </c>
      <c r="K139" s="22">
        <v>377655</v>
      </c>
      <c r="L139" s="22">
        <v>9302</v>
      </c>
      <c r="M139" s="22">
        <v>6582</v>
      </c>
      <c r="N139" s="22">
        <v>5744</v>
      </c>
      <c r="O139" s="22">
        <v>4887</v>
      </c>
      <c r="P139" s="22">
        <v>4010</v>
      </c>
      <c r="Q139" s="22">
        <v>6888</v>
      </c>
      <c r="R139" s="22">
        <v>37413</v>
      </c>
    </row>
    <row r="140" spans="1:18" x14ac:dyDescent="0.25">
      <c r="A140" s="22" t="s">
        <v>120</v>
      </c>
      <c r="B140" s="22" t="s">
        <v>292</v>
      </c>
      <c r="C140" s="22" t="s">
        <v>397</v>
      </c>
      <c r="D140" s="22" t="s">
        <v>398</v>
      </c>
      <c r="E140" s="22">
        <v>1166389</v>
      </c>
      <c r="F140" s="22">
        <v>1159536</v>
      </c>
      <c r="G140" s="22">
        <v>1168701</v>
      </c>
      <c r="H140" s="22">
        <v>1224242</v>
      </c>
      <c r="I140" s="22">
        <v>1166901</v>
      </c>
      <c r="J140" s="22">
        <v>6524294</v>
      </c>
      <c r="K140" s="22">
        <v>12410063</v>
      </c>
      <c r="L140" s="22">
        <v>604325</v>
      </c>
      <c r="M140" s="22">
        <v>543190</v>
      </c>
      <c r="N140" s="22">
        <v>484974</v>
      </c>
      <c r="O140" s="22">
        <v>427470</v>
      </c>
      <c r="P140" s="22">
        <v>366997</v>
      </c>
      <c r="Q140" s="22">
        <v>1810985</v>
      </c>
      <c r="R140" s="22">
        <v>4237941</v>
      </c>
    </row>
    <row r="141" spans="1:18" x14ac:dyDescent="0.25">
      <c r="A141" s="22" t="s">
        <v>120</v>
      </c>
      <c r="B141" s="22" t="s">
        <v>292</v>
      </c>
      <c r="C141" s="22" t="s">
        <v>399</v>
      </c>
      <c r="D141" s="22" t="s">
        <v>400</v>
      </c>
      <c r="E141" s="22">
        <v>67279</v>
      </c>
      <c r="F141" s="22">
        <v>70613</v>
      </c>
      <c r="G141" s="22">
        <v>74113</v>
      </c>
      <c r="H141" s="22">
        <v>77787</v>
      </c>
      <c r="I141" s="22">
        <v>81642</v>
      </c>
      <c r="J141" s="22">
        <v>2796707</v>
      </c>
      <c r="K141" s="22">
        <v>3168141</v>
      </c>
      <c r="L141" s="22">
        <v>154309</v>
      </c>
      <c r="M141" s="22">
        <v>150975</v>
      </c>
      <c r="N141" s="22">
        <v>147475</v>
      </c>
      <c r="O141" s="22">
        <v>143801</v>
      </c>
      <c r="P141" s="22">
        <v>139946</v>
      </c>
      <c r="Q141" s="22">
        <v>1628195</v>
      </c>
      <c r="R141" s="22">
        <v>2364701</v>
      </c>
    </row>
    <row r="142" spans="1:18" x14ac:dyDescent="0.25">
      <c r="A142" s="22" t="s">
        <v>120</v>
      </c>
      <c r="B142" s="22" t="s">
        <v>292</v>
      </c>
      <c r="C142" s="22" t="s">
        <v>401</v>
      </c>
      <c r="D142" s="22" t="s">
        <v>402</v>
      </c>
      <c r="E142" s="22">
        <v>47743</v>
      </c>
      <c r="F142" s="22">
        <v>35690</v>
      </c>
      <c r="G142" s="22">
        <v>22900</v>
      </c>
      <c r="H142" s="22">
        <v>25448</v>
      </c>
      <c r="I142" s="22">
        <v>0</v>
      </c>
      <c r="J142" s="22">
        <v>0</v>
      </c>
      <c r="K142" s="22">
        <v>131781</v>
      </c>
      <c r="L142" s="22">
        <v>9734</v>
      </c>
      <c r="M142" s="22">
        <v>7671</v>
      </c>
      <c r="N142" s="22">
        <v>5378</v>
      </c>
      <c r="O142" s="22">
        <v>2831</v>
      </c>
      <c r="P142" s="22">
        <v>0</v>
      </c>
      <c r="Q142" s="22">
        <v>0</v>
      </c>
      <c r="R142" s="22">
        <v>25614</v>
      </c>
    </row>
    <row r="143" spans="1:18" x14ac:dyDescent="0.25">
      <c r="A143" s="22" t="s">
        <v>120</v>
      </c>
      <c r="B143" s="22" t="s">
        <v>292</v>
      </c>
      <c r="C143" s="22" t="s">
        <v>403</v>
      </c>
      <c r="D143" s="22" t="s">
        <v>404</v>
      </c>
      <c r="E143" s="22">
        <v>207152</v>
      </c>
      <c r="F143" s="22">
        <v>166246</v>
      </c>
      <c r="G143" s="22">
        <v>153176</v>
      </c>
      <c r="H143" s="22">
        <v>90304</v>
      </c>
      <c r="I143" s="22">
        <v>96098</v>
      </c>
      <c r="J143" s="22">
        <v>1132478</v>
      </c>
      <c r="K143" s="22">
        <v>1845454</v>
      </c>
      <c r="L143" s="22">
        <v>105571</v>
      </c>
      <c r="M143" s="22">
        <v>94247</v>
      </c>
      <c r="N143" s="22">
        <v>83165</v>
      </c>
      <c r="O143" s="22">
        <v>74604</v>
      </c>
      <c r="P143" s="22">
        <v>68810</v>
      </c>
      <c r="Q143" s="22">
        <v>360102</v>
      </c>
      <c r="R143" s="22">
        <v>786499</v>
      </c>
    </row>
    <row r="144" spans="1:18" x14ac:dyDescent="0.25">
      <c r="A144" s="22" t="s">
        <v>120</v>
      </c>
      <c r="B144" s="22" t="s">
        <v>292</v>
      </c>
      <c r="C144" s="22" t="s">
        <v>405</v>
      </c>
      <c r="D144" s="22" t="s">
        <v>406</v>
      </c>
      <c r="E144" s="22">
        <v>195533</v>
      </c>
      <c r="F144" s="22">
        <v>209517</v>
      </c>
      <c r="G144" s="22">
        <v>103141</v>
      </c>
      <c r="H144" s="22">
        <v>107740</v>
      </c>
      <c r="I144" s="22">
        <v>112550</v>
      </c>
      <c r="J144" s="22">
        <v>2020294</v>
      </c>
      <c r="K144" s="22">
        <v>2748775</v>
      </c>
      <c r="L144" s="22">
        <v>134838</v>
      </c>
      <c r="M144" s="22">
        <v>121745</v>
      </c>
      <c r="N144" s="22">
        <v>107485</v>
      </c>
      <c r="O144" s="22">
        <v>102884</v>
      </c>
      <c r="P144" s="22">
        <v>98076</v>
      </c>
      <c r="Q144" s="22">
        <v>908681</v>
      </c>
      <c r="R144" s="22">
        <v>1473709</v>
      </c>
    </row>
    <row r="145" spans="1:18" x14ac:dyDescent="0.25">
      <c r="A145" s="22" t="s">
        <v>120</v>
      </c>
      <c r="B145" s="22" t="s">
        <v>292</v>
      </c>
      <c r="C145" s="22" t="s">
        <v>407</v>
      </c>
      <c r="D145" s="22" t="s">
        <v>408</v>
      </c>
      <c r="E145" s="22">
        <v>121888</v>
      </c>
      <c r="F145" s="22">
        <v>127590</v>
      </c>
      <c r="G145" s="22">
        <v>126514</v>
      </c>
      <c r="H145" s="22">
        <v>112950</v>
      </c>
      <c r="I145" s="22">
        <v>118541</v>
      </c>
      <c r="J145" s="22">
        <v>896240</v>
      </c>
      <c r="K145" s="22">
        <v>1503723</v>
      </c>
      <c r="L145" s="22">
        <v>71931</v>
      </c>
      <c r="M145" s="22">
        <v>66229</v>
      </c>
      <c r="N145" s="22">
        <v>60240</v>
      </c>
      <c r="O145" s="22">
        <v>53949</v>
      </c>
      <c r="P145" s="22">
        <v>48358</v>
      </c>
      <c r="Q145" s="22">
        <v>361499</v>
      </c>
      <c r="R145" s="22">
        <v>662206</v>
      </c>
    </row>
    <row r="146" spans="1:18" x14ac:dyDescent="0.25">
      <c r="A146" s="22" t="s">
        <v>120</v>
      </c>
      <c r="B146" s="22" t="s">
        <v>292</v>
      </c>
      <c r="C146" s="22" t="s">
        <v>409</v>
      </c>
      <c r="D146" s="22" t="s">
        <v>410</v>
      </c>
      <c r="E146" s="22">
        <v>91988</v>
      </c>
      <c r="F146" s="22">
        <v>86521</v>
      </c>
      <c r="G146" s="22">
        <v>74056</v>
      </c>
      <c r="H146" s="22">
        <v>32424</v>
      </c>
      <c r="I146" s="22">
        <v>34299</v>
      </c>
      <c r="J146" s="22">
        <v>403346</v>
      </c>
      <c r="K146" s="22">
        <v>722634</v>
      </c>
      <c r="L146" s="22">
        <v>38357</v>
      </c>
      <c r="M146" s="22">
        <v>33325</v>
      </c>
      <c r="N146" s="22">
        <v>28320</v>
      </c>
      <c r="O146" s="22">
        <v>24924</v>
      </c>
      <c r="P146" s="22">
        <v>23049</v>
      </c>
      <c r="Q146" s="22">
        <v>131031</v>
      </c>
      <c r="R146" s="22">
        <v>279006</v>
      </c>
    </row>
    <row r="147" spans="1:18" x14ac:dyDescent="0.25">
      <c r="A147" s="22" t="s">
        <v>120</v>
      </c>
      <c r="B147" s="22" t="s">
        <v>292</v>
      </c>
      <c r="C147" s="22" t="s">
        <v>411</v>
      </c>
      <c r="D147" s="22" t="s">
        <v>412</v>
      </c>
      <c r="E147" s="22">
        <v>94761</v>
      </c>
      <c r="F147" s="22">
        <v>47500</v>
      </c>
      <c r="G147" s="22">
        <v>47500</v>
      </c>
      <c r="H147" s="22">
        <v>47500</v>
      </c>
      <c r="I147" s="22">
        <v>47500</v>
      </c>
      <c r="J147" s="22">
        <v>95000</v>
      </c>
      <c r="K147" s="22">
        <v>379761</v>
      </c>
      <c r="L147" s="22">
        <v>12619</v>
      </c>
      <c r="M147" s="22">
        <v>5938</v>
      </c>
      <c r="N147" s="22">
        <v>4750</v>
      </c>
      <c r="O147" s="22">
        <v>3563</v>
      </c>
      <c r="P147" s="22">
        <v>2375</v>
      </c>
      <c r="Q147" s="22">
        <v>1188</v>
      </c>
      <c r="R147" s="22">
        <v>30433</v>
      </c>
    </row>
    <row r="148" spans="1:18" x14ac:dyDescent="0.25">
      <c r="A148" s="22" t="s">
        <v>120</v>
      </c>
      <c r="B148" s="22" t="s">
        <v>292</v>
      </c>
      <c r="C148" s="22" t="s">
        <v>413</v>
      </c>
      <c r="D148" s="22" t="s">
        <v>414</v>
      </c>
      <c r="E148" s="22">
        <v>23106</v>
      </c>
      <c r="F148" s="22">
        <v>24446</v>
      </c>
      <c r="G148" s="22">
        <v>25868</v>
      </c>
      <c r="H148" s="22">
        <v>27368</v>
      </c>
      <c r="I148" s="22">
        <v>28959</v>
      </c>
      <c r="J148" s="22">
        <v>310253</v>
      </c>
      <c r="K148" s="22">
        <v>440000</v>
      </c>
      <c r="L148" s="22">
        <v>24246</v>
      </c>
      <c r="M148" s="22">
        <v>22906</v>
      </c>
      <c r="N148" s="22">
        <v>21486</v>
      </c>
      <c r="O148" s="22">
        <v>19984</v>
      </c>
      <c r="P148" s="22">
        <v>18393</v>
      </c>
      <c r="Q148" s="22">
        <v>94224</v>
      </c>
      <c r="R148" s="22">
        <v>201239</v>
      </c>
    </row>
    <row r="149" spans="1:18" x14ac:dyDescent="0.25">
      <c r="A149" s="22" t="s">
        <v>120</v>
      </c>
      <c r="B149" s="22" t="s">
        <v>292</v>
      </c>
      <c r="C149" s="22" t="s">
        <v>415</v>
      </c>
      <c r="D149" s="22" t="s">
        <v>416</v>
      </c>
      <c r="E149" s="22">
        <v>61595</v>
      </c>
      <c r="F149" s="22">
        <v>65290</v>
      </c>
      <c r="G149" s="22">
        <v>69208</v>
      </c>
      <c r="H149" s="22">
        <v>73360</v>
      </c>
      <c r="I149" s="22">
        <v>77762</v>
      </c>
      <c r="J149" s="22">
        <v>649456</v>
      </c>
      <c r="K149" s="22">
        <v>996671</v>
      </c>
      <c r="L149" s="22">
        <v>59800</v>
      </c>
      <c r="M149" s="22">
        <v>56105</v>
      </c>
      <c r="N149" s="22">
        <v>52187</v>
      </c>
      <c r="O149" s="22">
        <v>48035</v>
      </c>
      <c r="P149" s="22">
        <v>43633</v>
      </c>
      <c r="Q149" s="22">
        <v>164930</v>
      </c>
      <c r="R149" s="22">
        <v>424690</v>
      </c>
    </row>
    <row r="150" spans="1:18" x14ac:dyDescent="0.25">
      <c r="A150" s="22" t="s">
        <v>120</v>
      </c>
      <c r="B150" s="22" t="s">
        <v>292</v>
      </c>
      <c r="C150" s="22" t="s">
        <v>417</v>
      </c>
      <c r="D150" s="22" t="s">
        <v>418</v>
      </c>
      <c r="E150" s="22">
        <v>42746</v>
      </c>
      <c r="F150" s="22">
        <v>44832</v>
      </c>
      <c r="G150" s="22">
        <v>47021</v>
      </c>
      <c r="H150" s="22">
        <v>49318</v>
      </c>
      <c r="I150" s="22">
        <v>51727</v>
      </c>
      <c r="J150" s="22">
        <v>1390711</v>
      </c>
      <c r="K150" s="22">
        <v>1626355</v>
      </c>
      <c r="L150" s="22">
        <v>77824</v>
      </c>
      <c r="M150" s="22">
        <v>75738</v>
      </c>
      <c r="N150" s="22">
        <v>73549</v>
      </c>
      <c r="O150" s="22">
        <v>71252</v>
      </c>
      <c r="P150" s="22">
        <v>68843</v>
      </c>
      <c r="Q150" s="22">
        <v>761163</v>
      </c>
      <c r="R150" s="22">
        <v>1128369</v>
      </c>
    </row>
    <row r="151" spans="1:18" x14ac:dyDescent="0.25">
      <c r="A151" s="22" t="s">
        <v>120</v>
      </c>
      <c r="B151" s="22" t="s">
        <v>292</v>
      </c>
      <c r="C151" s="22" t="s">
        <v>419</v>
      </c>
      <c r="D151" s="22" t="s">
        <v>420</v>
      </c>
      <c r="E151" s="22">
        <v>256875</v>
      </c>
      <c r="F151" s="22">
        <v>267857</v>
      </c>
      <c r="G151" s="22">
        <v>249619</v>
      </c>
      <c r="H151" s="22">
        <v>261643</v>
      </c>
      <c r="I151" s="22">
        <v>274249</v>
      </c>
      <c r="J151" s="22">
        <v>1942611</v>
      </c>
      <c r="K151" s="22">
        <v>3252854</v>
      </c>
      <c r="L151" s="22">
        <v>151366</v>
      </c>
      <c r="M151" s="22">
        <v>138726</v>
      </c>
      <c r="N151" s="22">
        <v>125532</v>
      </c>
      <c r="O151" s="22">
        <v>113507</v>
      </c>
      <c r="P151" s="22">
        <v>100902</v>
      </c>
      <c r="Q151" s="22">
        <v>352013</v>
      </c>
      <c r="R151" s="22">
        <v>982046</v>
      </c>
    </row>
    <row r="152" spans="1:18" x14ac:dyDescent="0.25">
      <c r="A152" s="22" t="s">
        <v>120</v>
      </c>
      <c r="B152" s="22" t="s">
        <v>292</v>
      </c>
      <c r="C152" s="22" t="s">
        <v>421</v>
      </c>
      <c r="D152" s="22" t="s">
        <v>422</v>
      </c>
      <c r="E152" s="22">
        <v>2157075</v>
      </c>
      <c r="F152" s="22">
        <v>2205826</v>
      </c>
      <c r="G152" s="22">
        <v>2194613</v>
      </c>
      <c r="H152" s="22">
        <v>2244654</v>
      </c>
      <c r="I152" s="22">
        <v>2293016</v>
      </c>
      <c r="J152" s="22">
        <v>16681669</v>
      </c>
      <c r="K152" s="22">
        <v>27776853</v>
      </c>
      <c r="L152" s="22">
        <v>1342500</v>
      </c>
      <c r="M152" s="22">
        <v>1231931</v>
      </c>
      <c r="N152" s="22">
        <v>1115938</v>
      </c>
      <c r="O152" s="22">
        <v>1004550</v>
      </c>
      <c r="P152" s="22">
        <v>893688</v>
      </c>
      <c r="Q152" s="22">
        <v>2975718</v>
      </c>
      <c r="R152" s="22">
        <v>8564325</v>
      </c>
    </row>
    <row r="153" spans="1:18" x14ac:dyDescent="0.25">
      <c r="A153" s="22" t="s">
        <v>120</v>
      </c>
      <c r="B153" s="22" t="s">
        <v>292</v>
      </c>
      <c r="C153" s="22" t="s">
        <v>423</v>
      </c>
      <c r="D153" s="22" t="s">
        <v>424</v>
      </c>
      <c r="E153" s="22">
        <v>422912</v>
      </c>
      <c r="F153" s="22">
        <v>417647</v>
      </c>
      <c r="G153" s="22">
        <v>424145</v>
      </c>
      <c r="H153" s="22">
        <v>259150</v>
      </c>
      <c r="I153" s="22">
        <v>274421</v>
      </c>
      <c r="J153" s="22">
        <v>3442400</v>
      </c>
      <c r="K153" s="22">
        <v>5240675</v>
      </c>
      <c r="L153" s="22">
        <v>296989</v>
      </c>
      <c r="M153" s="22">
        <v>275547</v>
      </c>
      <c r="N153" s="22">
        <v>254600</v>
      </c>
      <c r="O153" s="22">
        <v>234468</v>
      </c>
      <c r="P153" s="22">
        <v>219198</v>
      </c>
      <c r="Q153" s="22">
        <v>1161970</v>
      </c>
      <c r="R153" s="22">
        <v>2442772</v>
      </c>
    </row>
    <row r="154" spans="1:18" x14ac:dyDescent="0.25">
      <c r="A154" s="22" t="s">
        <v>120</v>
      </c>
      <c r="B154" s="22" t="s">
        <v>292</v>
      </c>
      <c r="C154" s="22" t="s">
        <v>425</v>
      </c>
      <c r="D154" s="22" t="s">
        <v>426</v>
      </c>
      <c r="E154" s="22">
        <v>57068</v>
      </c>
      <c r="F154" s="22">
        <v>53659</v>
      </c>
      <c r="G154" s="22">
        <v>56197</v>
      </c>
      <c r="H154" s="22">
        <v>58856</v>
      </c>
      <c r="I154" s="22">
        <v>61640</v>
      </c>
      <c r="J154" s="22">
        <v>1919492</v>
      </c>
      <c r="K154" s="22">
        <v>2206912</v>
      </c>
      <c r="L154" s="22">
        <v>102490</v>
      </c>
      <c r="M154" s="22">
        <v>99905</v>
      </c>
      <c r="N154" s="22">
        <v>97370</v>
      </c>
      <c r="O154" s="22">
        <v>94710</v>
      </c>
      <c r="P154" s="22">
        <v>91925</v>
      </c>
      <c r="Q154" s="22">
        <v>998259</v>
      </c>
      <c r="R154" s="22">
        <v>1484659</v>
      </c>
    </row>
    <row r="155" spans="1:18" x14ac:dyDescent="0.25">
      <c r="A155" s="22" t="s">
        <v>120</v>
      </c>
      <c r="B155" s="22" t="s">
        <v>292</v>
      </c>
      <c r="C155" s="22" t="s">
        <v>427</v>
      </c>
      <c r="D155" s="22" t="s">
        <v>428</v>
      </c>
      <c r="E155" s="22">
        <v>62895</v>
      </c>
      <c r="F155" s="22">
        <v>68213</v>
      </c>
      <c r="G155" s="22">
        <v>74048</v>
      </c>
      <c r="H155" s="22">
        <v>78565</v>
      </c>
      <c r="I155" s="22">
        <v>83712</v>
      </c>
      <c r="J155" s="22">
        <v>50738</v>
      </c>
      <c r="K155" s="22">
        <v>418171</v>
      </c>
      <c r="L155" s="22">
        <v>33908</v>
      </c>
      <c r="M155" s="22">
        <v>28590</v>
      </c>
      <c r="N155" s="22">
        <v>22754</v>
      </c>
      <c r="O155" s="22">
        <v>16349</v>
      </c>
      <c r="P155" s="22">
        <v>11294</v>
      </c>
      <c r="Q155" s="22">
        <v>5990</v>
      </c>
      <c r="R155" s="22">
        <v>118885</v>
      </c>
    </row>
    <row r="156" spans="1:18" x14ac:dyDescent="0.25">
      <c r="A156" s="22" t="s">
        <v>120</v>
      </c>
      <c r="B156" s="22" t="s">
        <v>292</v>
      </c>
      <c r="C156" s="22" t="s">
        <v>429</v>
      </c>
      <c r="D156" s="22" t="s">
        <v>430</v>
      </c>
      <c r="E156" s="22">
        <v>340998</v>
      </c>
      <c r="F156" s="22">
        <v>297666</v>
      </c>
      <c r="G156" s="22">
        <v>319217</v>
      </c>
      <c r="H156" s="22">
        <v>317770</v>
      </c>
      <c r="I156" s="22">
        <v>241763</v>
      </c>
      <c r="J156" s="22">
        <v>1036605</v>
      </c>
      <c r="K156" s="22">
        <v>2554019</v>
      </c>
      <c r="L156" s="22">
        <v>200348</v>
      </c>
      <c r="M156" s="22">
        <v>171019</v>
      </c>
      <c r="N156" s="22">
        <v>147221</v>
      </c>
      <c r="O156" s="22">
        <v>121464</v>
      </c>
      <c r="P156" s="22">
        <v>95980</v>
      </c>
      <c r="Q156" s="22">
        <v>273721</v>
      </c>
      <c r="R156" s="22">
        <v>1009753</v>
      </c>
    </row>
    <row r="157" spans="1:18" x14ac:dyDescent="0.25">
      <c r="A157" s="22" t="s">
        <v>120</v>
      </c>
      <c r="B157" s="22" t="s">
        <v>292</v>
      </c>
      <c r="C157" s="22" t="s">
        <v>431</v>
      </c>
      <c r="D157" s="22" t="s">
        <v>432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</row>
    <row r="158" spans="1:18" x14ac:dyDescent="0.25">
      <c r="A158" s="22" t="s">
        <v>120</v>
      </c>
      <c r="B158" s="22" t="s">
        <v>292</v>
      </c>
      <c r="C158" s="22" t="s">
        <v>433</v>
      </c>
      <c r="D158" s="22" t="s">
        <v>434</v>
      </c>
      <c r="E158" s="22">
        <v>154217</v>
      </c>
      <c r="F158" s="22">
        <v>162646</v>
      </c>
      <c r="G158" s="22">
        <v>153168</v>
      </c>
      <c r="H158" s="22">
        <v>152269</v>
      </c>
      <c r="I158" s="22">
        <v>158017</v>
      </c>
      <c r="J158" s="22">
        <v>1187621</v>
      </c>
      <c r="K158" s="22">
        <v>1967938</v>
      </c>
      <c r="L158" s="22">
        <v>89558</v>
      </c>
      <c r="M158" s="22">
        <v>81747</v>
      </c>
      <c r="N158" s="22">
        <v>74207</v>
      </c>
      <c r="O158" s="22">
        <v>67197</v>
      </c>
      <c r="P158" s="22">
        <v>59979</v>
      </c>
      <c r="Q158" s="22">
        <v>327757</v>
      </c>
      <c r="R158" s="22">
        <v>700445</v>
      </c>
    </row>
    <row r="159" spans="1:18" x14ac:dyDescent="0.25">
      <c r="A159" s="22" t="s">
        <v>120</v>
      </c>
      <c r="B159" s="22" t="s">
        <v>292</v>
      </c>
      <c r="C159" s="22" t="s">
        <v>435</v>
      </c>
      <c r="D159" s="22" t="s">
        <v>436</v>
      </c>
      <c r="E159" s="22">
        <v>396812</v>
      </c>
      <c r="F159" s="22">
        <v>429473</v>
      </c>
      <c r="G159" s="22">
        <v>179921</v>
      </c>
      <c r="H159" s="22">
        <v>188663</v>
      </c>
      <c r="I159" s="22">
        <v>197829</v>
      </c>
      <c r="J159" s="22">
        <v>2710362</v>
      </c>
      <c r="K159" s="22">
        <v>4103060</v>
      </c>
      <c r="L159" s="22">
        <v>224891</v>
      </c>
      <c r="M159" s="22">
        <v>192210</v>
      </c>
      <c r="N159" s="22">
        <v>156565</v>
      </c>
      <c r="O159" s="22">
        <v>147823</v>
      </c>
      <c r="P159" s="22">
        <v>138657</v>
      </c>
      <c r="Q159" s="22">
        <v>1511929</v>
      </c>
      <c r="R159" s="22">
        <v>2372075</v>
      </c>
    </row>
    <row r="160" spans="1:18" x14ac:dyDescent="0.25">
      <c r="A160" s="22" t="s">
        <v>120</v>
      </c>
      <c r="B160" s="22" t="s">
        <v>292</v>
      </c>
      <c r="C160" s="22" t="s">
        <v>437</v>
      </c>
      <c r="D160" s="22" t="s">
        <v>438</v>
      </c>
      <c r="E160" s="22">
        <v>402797</v>
      </c>
      <c r="F160" s="22">
        <v>405829</v>
      </c>
      <c r="G160" s="22">
        <v>417703</v>
      </c>
      <c r="H160" s="22">
        <v>404889</v>
      </c>
      <c r="I160" s="22">
        <v>424648</v>
      </c>
      <c r="J160" s="22">
        <v>2803086</v>
      </c>
      <c r="K160" s="22">
        <v>4858952</v>
      </c>
      <c r="L160" s="22">
        <v>232699</v>
      </c>
      <c r="M160" s="22">
        <v>214249</v>
      </c>
      <c r="N160" s="22">
        <v>194863</v>
      </c>
      <c r="O160" s="22">
        <v>174492</v>
      </c>
      <c r="P160" s="22">
        <v>154734</v>
      </c>
      <c r="Q160" s="22">
        <v>563873</v>
      </c>
      <c r="R160" s="22">
        <v>1534910</v>
      </c>
    </row>
    <row r="161" spans="1:18" x14ac:dyDescent="0.25">
      <c r="A161" s="22" t="s">
        <v>120</v>
      </c>
      <c r="B161" s="22" t="s">
        <v>292</v>
      </c>
      <c r="C161" s="22" t="s">
        <v>439</v>
      </c>
      <c r="D161" s="22" t="s">
        <v>440</v>
      </c>
      <c r="E161" s="22">
        <v>183151</v>
      </c>
      <c r="F161" s="22">
        <v>181325</v>
      </c>
      <c r="G161" s="22">
        <v>187030</v>
      </c>
      <c r="H161" s="22">
        <v>192956</v>
      </c>
      <c r="I161" s="22">
        <v>199114</v>
      </c>
      <c r="J161" s="22">
        <v>1993033</v>
      </c>
      <c r="K161" s="22">
        <v>2936609</v>
      </c>
      <c r="L161" s="22">
        <v>85092</v>
      </c>
      <c r="M161" s="22">
        <v>78748</v>
      </c>
      <c r="N161" s="22">
        <v>73042</v>
      </c>
      <c r="O161" s="22">
        <v>67117</v>
      </c>
      <c r="P161" s="22">
        <v>60960</v>
      </c>
      <c r="Q161" s="22">
        <v>273785</v>
      </c>
      <c r="R161" s="22">
        <v>638744</v>
      </c>
    </row>
    <row r="162" spans="1:18" x14ac:dyDescent="0.25">
      <c r="A162" s="22" t="s">
        <v>120</v>
      </c>
      <c r="B162" s="22" t="s">
        <v>292</v>
      </c>
      <c r="C162" s="22" t="s">
        <v>441</v>
      </c>
      <c r="D162" s="22" t="s">
        <v>442</v>
      </c>
      <c r="E162" s="22">
        <v>267098</v>
      </c>
      <c r="F162" s="22">
        <v>216755</v>
      </c>
      <c r="G162" s="22">
        <v>230625</v>
      </c>
      <c r="H162" s="22">
        <v>177243</v>
      </c>
      <c r="I162" s="22">
        <v>185581</v>
      </c>
      <c r="J162" s="22">
        <v>2200518</v>
      </c>
      <c r="K162" s="22">
        <v>3277820</v>
      </c>
      <c r="L162" s="22">
        <v>164970</v>
      </c>
      <c r="M162" s="22">
        <v>146007</v>
      </c>
      <c r="N162" s="22">
        <v>132137</v>
      </c>
      <c r="O162" s="22">
        <v>117196</v>
      </c>
      <c r="P162" s="22">
        <v>108858</v>
      </c>
      <c r="Q162" s="22">
        <v>602391</v>
      </c>
      <c r="R162" s="22">
        <v>1271559</v>
      </c>
    </row>
    <row r="163" spans="1:18" x14ac:dyDescent="0.25">
      <c r="A163" s="22" t="s">
        <v>120</v>
      </c>
      <c r="B163" s="22" t="s">
        <v>292</v>
      </c>
      <c r="C163" s="22" t="s">
        <v>443</v>
      </c>
      <c r="D163" s="22" t="s">
        <v>444</v>
      </c>
      <c r="E163" s="22">
        <v>311176</v>
      </c>
      <c r="F163" s="22">
        <v>207167</v>
      </c>
      <c r="G163" s="22">
        <v>72098</v>
      </c>
      <c r="H163" s="22">
        <v>55074</v>
      </c>
      <c r="I163" s="22">
        <v>57588</v>
      </c>
      <c r="J163" s="22">
        <v>1314736</v>
      </c>
      <c r="K163" s="22">
        <v>2017839</v>
      </c>
      <c r="L163" s="22">
        <v>99174</v>
      </c>
      <c r="M163" s="22">
        <v>81316</v>
      </c>
      <c r="N163" s="22">
        <v>68919</v>
      </c>
      <c r="O163" s="22">
        <v>65752</v>
      </c>
      <c r="P163" s="22">
        <v>63238</v>
      </c>
      <c r="Q163" s="22">
        <v>667328</v>
      </c>
      <c r="R163" s="22">
        <v>1045727</v>
      </c>
    </row>
    <row r="164" spans="1:18" x14ac:dyDescent="0.25">
      <c r="A164" s="22" t="s">
        <v>120</v>
      </c>
      <c r="B164" s="22" t="s">
        <v>292</v>
      </c>
      <c r="C164" s="22" t="s">
        <v>445</v>
      </c>
      <c r="D164" s="22" t="s">
        <v>446</v>
      </c>
      <c r="E164" s="22">
        <v>834788</v>
      </c>
      <c r="F164" s="22">
        <v>790643</v>
      </c>
      <c r="G164" s="22">
        <v>823693</v>
      </c>
      <c r="H164" s="22">
        <v>858256</v>
      </c>
      <c r="I164" s="22">
        <v>277897</v>
      </c>
      <c r="J164" s="22">
        <v>2315101</v>
      </c>
      <c r="K164" s="22">
        <v>5900378</v>
      </c>
      <c r="L164" s="22">
        <v>275543</v>
      </c>
      <c r="M164" s="22">
        <v>235597</v>
      </c>
      <c r="N164" s="22">
        <v>202548</v>
      </c>
      <c r="O164" s="22">
        <v>167985</v>
      </c>
      <c r="P164" s="22">
        <v>135469</v>
      </c>
      <c r="Q164" s="22">
        <v>650802</v>
      </c>
      <c r="R164" s="22">
        <v>1667944</v>
      </c>
    </row>
    <row r="165" spans="1:18" x14ac:dyDescent="0.25">
      <c r="A165" s="22" t="s">
        <v>120</v>
      </c>
      <c r="B165" s="22" t="s">
        <v>292</v>
      </c>
      <c r="C165" s="22" t="s">
        <v>447</v>
      </c>
      <c r="D165" s="22" t="s">
        <v>448</v>
      </c>
      <c r="E165" s="22">
        <v>236479</v>
      </c>
      <c r="F165" s="22">
        <v>240055</v>
      </c>
      <c r="G165" s="22">
        <v>233633</v>
      </c>
      <c r="H165" s="22">
        <v>243265</v>
      </c>
      <c r="I165" s="22">
        <v>256458</v>
      </c>
      <c r="J165" s="22">
        <v>3099851</v>
      </c>
      <c r="K165" s="22">
        <v>4309741</v>
      </c>
      <c r="L165" s="22">
        <v>200369</v>
      </c>
      <c r="M165" s="22">
        <v>189303</v>
      </c>
      <c r="N165" s="22">
        <v>177571</v>
      </c>
      <c r="O165" s="22">
        <v>165132</v>
      </c>
      <c r="P165" s="22">
        <v>151938</v>
      </c>
      <c r="Q165" s="22">
        <v>917382</v>
      </c>
      <c r="R165" s="22">
        <v>1801695</v>
      </c>
    </row>
    <row r="166" spans="1:18" x14ac:dyDescent="0.25">
      <c r="A166" s="22" t="s">
        <v>120</v>
      </c>
      <c r="B166" s="22" t="s">
        <v>292</v>
      </c>
      <c r="C166" s="22" t="s">
        <v>449</v>
      </c>
      <c r="D166" s="22" t="s">
        <v>450</v>
      </c>
      <c r="E166" s="22">
        <v>307194</v>
      </c>
      <c r="F166" s="22">
        <v>287184</v>
      </c>
      <c r="G166" s="22">
        <v>233767</v>
      </c>
      <c r="H166" s="22">
        <v>232580</v>
      </c>
      <c r="I166" s="22">
        <v>169942</v>
      </c>
      <c r="J166" s="22">
        <v>1396700</v>
      </c>
      <c r="K166" s="22">
        <v>2627367</v>
      </c>
      <c r="L166" s="22">
        <v>115506</v>
      </c>
      <c r="M166" s="22">
        <v>101749</v>
      </c>
      <c r="N166" s="22">
        <v>88408</v>
      </c>
      <c r="O166" s="22">
        <v>77377</v>
      </c>
      <c r="P166" s="22">
        <v>68161</v>
      </c>
      <c r="Q166" s="22">
        <v>274042</v>
      </c>
      <c r="R166" s="22">
        <v>725243</v>
      </c>
    </row>
    <row r="167" spans="1:18" x14ac:dyDescent="0.25">
      <c r="A167" s="22" t="s">
        <v>120</v>
      </c>
      <c r="B167" s="22" t="s">
        <v>292</v>
      </c>
      <c r="C167" s="22" t="s">
        <v>451</v>
      </c>
      <c r="D167" s="22" t="s">
        <v>452</v>
      </c>
      <c r="E167" s="22">
        <v>580960</v>
      </c>
      <c r="F167" s="22">
        <v>563066</v>
      </c>
      <c r="G167" s="22">
        <v>548055</v>
      </c>
      <c r="H167" s="22">
        <v>469702</v>
      </c>
      <c r="I167" s="22">
        <v>443875</v>
      </c>
      <c r="J167" s="22">
        <v>3831307</v>
      </c>
      <c r="K167" s="22">
        <v>6436965</v>
      </c>
      <c r="L167" s="22">
        <v>323029</v>
      </c>
      <c r="M167" s="22">
        <v>291306</v>
      </c>
      <c r="N167" s="22">
        <v>263894</v>
      </c>
      <c r="O167" s="22">
        <v>236436</v>
      </c>
      <c r="P167" s="22">
        <v>211451</v>
      </c>
      <c r="Q167" s="22">
        <v>1127659</v>
      </c>
      <c r="R167" s="22">
        <v>2453775</v>
      </c>
    </row>
    <row r="168" spans="1:18" x14ac:dyDescent="0.25">
      <c r="A168" s="22" t="s">
        <v>120</v>
      </c>
      <c r="B168" s="22" t="s">
        <v>292</v>
      </c>
      <c r="C168" s="22" t="s">
        <v>453</v>
      </c>
      <c r="D168" s="22" t="s">
        <v>454</v>
      </c>
      <c r="E168" s="22">
        <v>90334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90334</v>
      </c>
      <c r="L168" s="22">
        <v>2313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2313</v>
      </c>
    </row>
    <row r="169" spans="1:18" x14ac:dyDescent="0.25">
      <c r="A169" s="22" t="s">
        <v>120</v>
      </c>
      <c r="B169" s="22" t="s">
        <v>292</v>
      </c>
      <c r="C169" s="22" t="s">
        <v>455</v>
      </c>
      <c r="D169" s="22" t="s">
        <v>456</v>
      </c>
      <c r="E169" s="22">
        <v>106992</v>
      </c>
      <c r="F169" s="22">
        <v>107728</v>
      </c>
      <c r="G169" s="22">
        <v>113084</v>
      </c>
      <c r="H169" s="22">
        <v>118711</v>
      </c>
      <c r="I169" s="22">
        <v>124624</v>
      </c>
      <c r="J169" s="22">
        <v>1751277</v>
      </c>
      <c r="K169" s="22">
        <v>2322416</v>
      </c>
      <c r="L169" s="22">
        <v>108889</v>
      </c>
      <c r="M169" s="22">
        <v>103669</v>
      </c>
      <c r="N169" s="22">
        <v>98313</v>
      </c>
      <c r="O169" s="22">
        <v>92686</v>
      </c>
      <c r="P169" s="22">
        <v>86774</v>
      </c>
      <c r="Q169" s="22">
        <v>561299</v>
      </c>
      <c r="R169" s="22">
        <v>1051630</v>
      </c>
    </row>
    <row r="170" spans="1:18" x14ac:dyDescent="0.25">
      <c r="A170" s="22" t="s">
        <v>120</v>
      </c>
      <c r="B170" s="22" t="s">
        <v>292</v>
      </c>
      <c r="C170" s="22" t="s">
        <v>457</v>
      </c>
      <c r="D170" s="22" t="s">
        <v>458</v>
      </c>
      <c r="E170" s="22">
        <v>1236954</v>
      </c>
      <c r="F170" s="22">
        <v>992205</v>
      </c>
      <c r="G170" s="22">
        <v>1040162</v>
      </c>
      <c r="H170" s="22">
        <v>1085529</v>
      </c>
      <c r="I170" s="22">
        <v>1137643</v>
      </c>
      <c r="J170" s="22">
        <v>24158781</v>
      </c>
      <c r="K170" s="22">
        <v>29651274</v>
      </c>
      <c r="L170" s="22">
        <v>1420314</v>
      </c>
      <c r="M170" s="22">
        <v>1340802</v>
      </c>
      <c r="N170" s="22">
        <v>1292845</v>
      </c>
      <c r="O170" s="22">
        <v>1242556</v>
      </c>
      <c r="P170" s="22">
        <v>1190443</v>
      </c>
      <c r="Q170" s="22">
        <v>10249013</v>
      </c>
      <c r="R170" s="22">
        <v>16735973</v>
      </c>
    </row>
    <row r="171" spans="1:18" x14ac:dyDescent="0.25">
      <c r="A171" s="22" t="s">
        <v>120</v>
      </c>
      <c r="B171" s="22" t="s">
        <v>292</v>
      </c>
      <c r="C171" s="22" t="s">
        <v>459</v>
      </c>
      <c r="D171" s="22" t="s">
        <v>460</v>
      </c>
      <c r="E171" s="22">
        <v>117503</v>
      </c>
      <c r="F171" s="22">
        <v>79219</v>
      </c>
      <c r="G171" s="22">
        <v>81014</v>
      </c>
      <c r="H171" s="22">
        <v>82890</v>
      </c>
      <c r="I171" s="22">
        <v>84853</v>
      </c>
      <c r="J171" s="22">
        <v>391157</v>
      </c>
      <c r="K171" s="22">
        <v>836636</v>
      </c>
      <c r="L171" s="22">
        <v>12098</v>
      </c>
      <c r="M171" s="22">
        <v>10382</v>
      </c>
      <c r="N171" s="22">
        <v>8587</v>
      </c>
      <c r="O171" s="22">
        <v>6711</v>
      </c>
      <c r="P171" s="22">
        <v>4748</v>
      </c>
      <c r="Q171" s="22">
        <v>3244</v>
      </c>
      <c r="R171" s="22">
        <v>45770</v>
      </c>
    </row>
    <row r="172" spans="1:18" x14ac:dyDescent="0.25">
      <c r="A172" s="22" t="s">
        <v>120</v>
      </c>
      <c r="B172" s="22" t="s">
        <v>292</v>
      </c>
      <c r="C172" s="22" t="s">
        <v>461</v>
      </c>
      <c r="D172" s="22" t="s">
        <v>462</v>
      </c>
      <c r="E172" s="22">
        <v>57720</v>
      </c>
      <c r="F172" s="22">
        <v>60806</v>
      </c>
      <c r="G172" s="22">
        <v>64062</v>
      </c>
      <c r="H172" s="22">
        <v>67500</v>
      </c>
      <c r="I172" s="22">
        <v>70262</v>
      </c>
      <c r="J172" s="22">
        <v>924482</v>
      </c>
      <c r="K172" s="22">
        <v>1244832</v>
      </c>
      <c r="L172" s="22">
        <v>65697</v>
      </c>
      <c r="M172" s="22">
        <v>62612</v>
      </c>
      <c r="N172" s="22">
        <v>59356</v>
      </c>
      <c r="O172" s="22">
        <v>55918</v>
      </c>
      <c r="P172" s="22">
        <v>53156</v>
      </c>
      <c r="Q172" s="22">
        <v>376669</v>
      </c>
      <c r="R172" s="22">
        <v>673408</v>
      </c>
    </row>
    <row r="173" spans="1:18" x14ac:dyDescent="0.25">
      <c r="A173" s="22" t="s">
        <v>120</v>
      </c>
      <c r="B173" s="22" t="s">
        <v>292</v>
      </c>
      <c r="C173" s="22" t="s">
        <v>463</v>
      </c>
      <c r="D173" s="22" t="s">
        <v>464</v>
      </c>
      <c r="E173" s="22">
        <v>241885</v>
      </c>
      <c r="F173" s="22">
        <v>192739</v>
      </c>
      <c r="G173" s="22">
        <v>201368</v>
      </c>
      <c r="H173" s="22">
        <v>210389</v>
      </c>
      <c r="I173" s="22">
        <v>219819</v>
      </c>
      <c r="J173" s="22">
        <v>2900137</v>
      </c>
      <c r="K173" s="22">
        <v>3966337</v>
      </c>
      <c r="L173" s="22">
        <v>178961</v>
      </c>
      <c r="M173" s="22">
        <v>163817</v>
      </c>
      <c r="N173" s="22">
        <v>155187</v>
      </c>
      <c r="O173" s="22">
        <v>146167</v>
      </c>
      <c r="P173" s="22">
        <v>136737</v>
      </c>
      <c r="Q173" s="22">
        <v>754158</v>
      </c>
      <c r="R173" s="22">
        <v>1535027</v>
      </c>
    </row>
    <row r="174" spans="1:18" x14ac:dyDescent="0.25">
      <c r="A174" s="22" t="s">
        <v>120</v>
      </c>
      <c r="B174" s="22" t="s">
        <v>292</v>
      </c>
      <c r="C174" s="22" t="s">
        <v>465</v>
      </c>
      <c r="D174" s="22" t="s">
        <v>466</v>
      </c>
      <c r="E174" s="22">
        <v>109232</v>
      </c>
      <c r="F174" s="22">
        <v>112802</v>
      </c>
      <c r="G174" s="22">
        <v>116505</v>
      </c>
      <c r="H174" s="22">
        <v>120345</v>
      </c>
      <c r="I174" s="22">
        <v>124329</v>
      </c>
      <c r="J174" s="22">
        <v>757912</v>
      </c>
      <c r="K174" s="22">
        <v>1341125</v>
      </c>
      <c r="L174" s="22">
        <v>46781</v>
      </c>
      <c r="M174" s="22">
        <v>43351</v>
      </c>
      <c r="N174" s="22">
        <v>38788</v>
      </c>
      <c r="O174" s="22">
        <v>34588</v>
      </c>
      <c r="P174" s="22">
        <v>30244</v>
      </c>
      <c r="Q174" s="22">
        <v>106382</v>
      </c>
      <c r="R174" s="22">
        <v>300134</v>
      </c>
    </row>
    <row r="175" spans="1:18" x14ac:dyDescent="0.25">
      <c r="A175" s="22" t="s">
        <v>120</v>
      </c>
      <c r="B175" s="22" t="s">
        <v>292</v>
      </c>
      <c r="C175" s="22" t="s">
        <v>467</v>
      </c>
      <c r="D175" s="22" t="s">
        <v>468</v>
      </c>
      <c r="E175" s="22">
        <v>170833</v>
      </c>
      <c r="F175" s="22">
        <v>162845</v>
      </c>
      <c r="G175" s="22">
        <v>171472</v>
      </c>
      <c r="H175" s="22">
        <v>180562</v>
      </c>
      <c r="I175" s="22">
        <v>190141</v>
      </c>
      <c r="J175" s="22">
        <v>2259078</v>
      </c>
      <c r="K175" s="22">
        <v>3134931</v>
      </c>
      <c r="L175" s="22">
        <v>159637</v>
      </c>
      <c r="M175" s="22">
        <v>151448</v>
      </c>
      <c r="N175" s="22">
        <v>142821</v>
      </c>
      <c r="O175" s="22">
        <v>133731</v>
      </c>
      <c r="P175" s="22">
        <v>124153</v>
      </c>
      <c r="Q175" s="22">
        <v>648124</v>
      </c>
      <c r="R175" s="22">
        <v>1359914</v>
      </c>
    </row>
    <row r="176" spans="1:18" x14ac:dyDescent="0.25">
      <c r="A176" s="22" t="s">
        <v>120</v>
      </c>
      <c r="B176" s="22" t="s">
        <v>292</v>
      </c>
      <c r="C176" s="22" t="s">
        <v>469</v>
      </c>
      <c r="D176" s="22" t="s">
        <v>470</v>
      </c>
      <c r="E176" s="22">
        <v>566998</v>
      </c>
      <c r="F176" s="22">
        <v>446880</v>
      </c>
      <c r="G176" s="22">
        <v>343764</v>
      </c>
      <c r="H176" s="22">
        <v>363910</v>
      </c>
      <c r="I176" s="22">
        <v>385295</v>
      </c>
      <c r="J176" s="22">
        <v>4216134</v>
      </c>
      <c r="K176" s="22">
        <v>6322981</v>
      </c>
      <c r="L176" s="22">
        <v>333428</v>
      </c>
      <c r="M176" s="22">
        <v>312691</v>
      </c>
      <c r="N176" s="22">
        <v>293708</v>
      </c>
      <c r="O176" s="22">
        <v>273563</v>
      </c>
      <c r="P176" s="22">
        <v>252178</v>
      </c>
      <c r="Q176" s="22">
        <v>1198986</v>
      </c>
      <c r="R176" s="22">
        <v>2664554</v>
      </c>
    </row>
    <row r="177" spans="1:18" x14ac:dyDescent="0.25">
      <c r="A177" s="22" t="s">
        <v>120</v>
      </c>
      <c r="B177" s="22" t="s">
        <v>292</v>
      </c>
      <c r="C177" s="22" t="s">
        <v>471</v>
      </c>
      <c r="D177" s="22" t="s">
        <v>472</v>
      </c>
      <c r="E177" s="22">
        <v>720044</v>
      </c>
      <c r="F177" s="22">
        <v>763552</v>
      </c>
      <c r="G177" s="22">
        <v>810326</v>
      </c>
      <c r="H177" s="22">
        <v>860657</v>
      </c>
      <c r="I177" s="22">
        <v>914869</v>
      </c>
      <c r="J177" s="22">
        <v>5276875</v>
      </c>
      <c r="K177" s="22">
        <v>9346323</v>
      </c>
      <c r="L177" s="22">
        <v>590087</v>
      </c>
      <c r="M177" s="22">
        <v>548112</v>
      </c>
      <c r="N177" s="22">
        <v>502912</v>
      </c>
      <c r="O177" s="22">
        <v>454194</v>
      </c>
      <c r="P177" s="22">
        <v>401637</v>
      </c>
      <c r="Q177" s="22">
        <v>2137206</v>
      </c>
      <c r="R177" s="22">
        <v>4634148</v>
      </c>
    </row>
    <row r="178" spans="1:18" x14ac:dyDescent="0.25">
      <c r="A178" s="22" t="s">
        <v>120</v>
      </c>
      <c r="B178" s="22" t="s">
        <v>292</v>
      </c>
      <c r="C178" s="22" t="s">
        <v>473</v>
      </c>
      <c r="D178" s="22" t="s">
        <v>474</v>
      </c>
      <c r="E178" s="22">
        <v>215703</v>
      </c>
      <c r="F178" s="22">
        <v>200234</v>
      </c>
      <c r="G178" s="22">
        <v>207137</v>
      </c>
      <c r="H178" s="22">
        <v>211643</v>
      </c>
      <c r="I178" s="22">
        <v>221122</v>
      </c>
      <c r="J178" s="22">
        <v>2223678</v>
      </c>
      <c r="K178" s="22">
        <v>3279517</v>
      </c>
      <c r="L178" s="22">
        <v>145222</v>
      </c>
      <c r="M178" s="22">
        <v>136907</v>
      </c>
      <c r="N178" s="22">
        <v>127775</v>
      </c>
      <c r="O178" s="22">
        <v>118465</v>
      </c>
      <c r="P178" s="22">
        <v>126085</v>
      </c>
      <c r="Q178" s="22">
        <v>738555</v>
      </c>
      <c r="R178" s="22">
        <v>1393009</v>
      </c>
    </row>
    <row r="179" spans="1:18" x14ac:dyDescent="0.25">
      <c r="A179" s="22" t="s">
        <v>120</v>
      </c>
      <c r="B179" s="22" t="s">
        <v>292</v>
      </c>
      <c r="C179" s="22" t="s">
        <v>475</v>
      </c>
      <c r="D179" s="22" t="s">
        <v>476</v>
      </c>
      <c r="E179" s="22">
        <v>234549</v>
      </c>
      <c r="F179" s="22">
        <v>245523</v>
      </c>
      <c r="G179" s="22">
        <v>257009</v>
      </c>
      <c r="H179" s="22">
        <v>0</v>
      </c>
      <c r="I179" s="22">
        <v>0</v>
      </c>
      <c r="J179" s="22">
        <v>0</v>
      </c>
      <c r="K179" s="22">
        <v>737081</v>
      </c>
      <c r="L179" s="22">
        <v>31409</v>
      </c>
      <c r="M179" s="22">
        <v>20436</v>
      </c>
      <c r="N179" s="22">
        <v>8949</v>
      </c>
      <c r="O179" s="22">
        <v>0</v>
      </c>
      <c r="P179" s="22">
        <v>0</v>
      </c>
      <c r="Q179" s="22">
        <v>0</v>
      </c>
      <c r="R179" s="22">
        <v>60794</v>
      </c>
    </row>
    <row r="180" spans="1:18" x14ac:dyDescent="0.25">
      <c r="A180" s="22" t="s">
        <v>120</v>
      </c>
      <c r="B180" s="22" t="s">
        <v>292</v>
      </c>
      <c r="C180" s="22" t="s">
        <v>477</v>
      </c>
      <c r="D180" s="22" t="s">
        <v>478</v>
      </c>
      <c r="E180" s="22">
        <v>298906</v>
      </c>
      <c r="F180" s="22">
        <v>316752</v>
      </c>
      <c r="G180" s="22">
        <v>335714</v>
      </c>
      <c r="H180" s="22">
        <v>355864</v>
      </c>
      <c r="I180" s="22">
        <v>358967</v>
      </c>
      <c r="J180" s="22">
        <v>7789887</v>
      </c>
      <c r="K180" s="22">
        <v>9456090</v>
      </c>
      <c r="L180" s="22">
        <v>519838</v>
      </c>
      <c r="M180" s="22">
        <v>501603</v>
      </c>
      <c r="N180" s="22">
        <v>482235</v>
      </c>
      <c r="O180" s="22">
        <v>461623</v>
      </c>
      <c r="P180" s="22">
        <v>439850</v>
      </c>
      <c r="Q180" s="22">
        <v>3846619</v>
      </c>
      <c r="R180" s="22">
        <v>6251768</v>
      </c>
    </row>
    <row r="181" spans="1:18" x14ac:dyDescent="0.25">
      <c r="A181" s="22" t="s">
        <v>120</v>
      </c>
      <c r="B181" s="22" t="s">
        <v>292</v>
      </c>
      <c r="C181" s="22" t="s">
        <v>479</v>
      </c>
      <c r="D181" s="22" t="s">
        <v>480</v>
      </c>
      <c r="E181" s="22">
        <v>557642</v>
      </c>
      <c r="F181" s="22">
        <v>562475</v>
      </c>
      <c r="G181" s="22">
        <v>567544</v>
      </c>
      <c r="H181" s="22">
        <v>572865</v>
      </c>
      <c r="I181" s="22">
        <v>578449</v>
      </c>
      <c r="J181" s="22">
        <v>7761640</v>
      </c>
      <c r="K181" s="22">
        <v>10600615</v>
      </c>
      <c r="L181" s="22">
        <v>621075</v>
      </c>
      <c r="M181" s="22">
        <v>587498</v>
      </c>
      <c r="N181" s="22">
        <v>553686</v>
      </c>
      <c r="O181" s="22">
        <v>519620</v>
      </c>
      <c r="P181" s="22">
        <v>485293</v>
      </c>
      <c r="Q181" s="22">
        <v>3280006</v>
      </c>
      <c r="R181" s="22">
        <v>6047178</v>
      </c>
    </row>
    <row r="182" spans="1:18" x14ac:dyDescent="0.25">
      <c r="A182" s="22" t="s">
        <v>120</v>
      </c>
      <c r="B182" s="22" t="s">
        <v>292</v>
      </c>
      <c r="C182" s="22" t="s">
        <v>481</v>
      </c>
      <c r="D182" s="22" t="s">
        <v>482</v>
      </c>
      <c r="E182" s="22">
        <v>414502</v>
      </c>
      <c r="F182" s="22">
        <v>403427</v>
      </c>
      <c r="G182" s="22">
        <v>398137</v>
      </c>
      <c r="H182" s="22">
        <v>379203</v>
      </c>
      <c r="I182" s="22">
        <v>316737</v>
      </c>
      <c r="J182" s="22">
        <v>3090294</v>
      </c>
      <c r="K182" s="22">
        <v>5002300</v>
      </c>
      <c r="L182" s="22">
        <v>222418</v>
      </c>
      <c r="M182" s="22">
        <v>203276</v>
      </c>
      <c r="N182" s="22">
        <v>184004</v>
      </c>
      <c r="O182" s="22">
        <v>164095</v>
      </c>
      <c r="P182" s="22">
        <v>144405</v>
      </c>
      <c r="Q182" s="22">
        <v>844464</v>
      </c>
      <c r="R182" s="22">
        <v>1762662</v>
      </c>
    </row>
    <row r="183" spans="1:18" x14ac:dyDescent="0.25">
      <c r="A183" s="22" t="s">
        <v>120</v>
      </c>
      <c r="B183" s="22" t="s">
        <v>292</v>
      </c>
      <c r="C183" s="22" t="s">
        <v>483</v>
      </c>
      <c r="D183" s="22" t="s">
        <v>484</v>
      </c>
      <c r="E183" s="22">
        <v>130384</v>
      </c>
      <c r="F183" s="22">
        <v>127719</v>
      </c>
      <c r="G183" s="22">
        <v>135184</v>
      </c>
      <c r="H183" s="22">
        <v>59021</v>
      </c>
      <c r="I183" s="22">
        <v>31611</v>
      </c>
      <c r="J183" s="22">
        <v>681589</v>
      </c>
      <c r="K183" s="22">
        <v>1165508</v>
      </c>
      <c r="L183" s="22">
        <v>61297</v>
      </c>
      <c r="M183" s="22">
        <v>53153</v>
      </c>
      <c r="N183" s="22">
        <v>45687</v>
      </c>
      <c r="O183" s="22">
        <v>37758</v>
      </c>
      <c r="P183" s="22">
        <v>34670</v>
      </c>
      <c r="Q183" s="22">
        <v>279484</v>
      </c>
      <c r="R183" s="22">
        <v>512049</v>
      </c>
    </row>
    <row r="184" spans="1:18" x14ac:dyDescent="0.25">
      <c r="A184" s="22" t="s">
        <v>120</v>
      </c>
      <c r="B184" s="22" t="s">
        <v>292</v>
      </c>
      <c r="C184" s="22" t="s">
        <v>485</v>
      </c>
      <c r="D184" s="22" t="s">
        <v>486</v>
      </c>
      <c r="E184" s="22">
        <v>66615</v>
      </c>
      <c r="F184" s="22">
        <v>67238</v>
      </c>
      <c r="G184" s="22">
        <v>67898</v>
      </c>
      <c r="H184" s="22">
        <v>68597</v>
      </c>
      <c r="I184" s="22">
        <v>69338</v>
      </c>
      <c r="J184" s="22">
        <v>1045531</v>
      </c>
      <c r="K184" s="22">
        <v>1385217</v>
      </c>
      <c r="L184" s="22">
        <v>34385</v>
      </c>
      <c r="M184" s="22">
        <v>32501</v>
      </c>
      <c r="N184" s="22">
        <v>30941</v>
      </c>
      <c r="O184" s="22">
        <v>28622</v>
      </c>
      <c r="P184" s="22">
        <v>26622</v>
      </c>
      <c r="Q184" s="22">
        <v>222022</v>
      </c>
      <c r="R184" s="22">
        <v>375093</v>
      </c>
    </row>
    <row r="185" spans="1:18" x14ac:dyDescent="0.25">
      <c r="A185" s="22" t="s">
        <v>120</v>
      </c>
      <c r="B185" s="22" t="s">
        <v>292</v>
      </c>
      <c r="C185" s="22" t="s">
        <v>487</v>
      </c>
      <c r="D185" s="22" t="s">
        <v>488</v>
      </c>
      <c r="E185" s="22">
        <v>94724</v>
      </c>
      <c r="F185" s="22">
        <v>81993</v>
      </c>
      <c r="G185" s="22">
        <v>52266</v>
      </c>
      <c r="H185" s="22">
        <v>31174</v>
      </c>
      <c r="I185" s="22">
        <v>32273</v>
      </c>
      <c r="J185" s="22">
        <v>179254</v>
      </c>
      <c r="K185" s="22">
        <v>471684</v>
      </c>
      <c r="L185" s="22">
        <v>16912</v>
      </c>
      <c r="M185" s="22">
        <v>13245</v>
      </c>
      <c r="N185" s="22">
        <v>9867</v>
      </c>
      <c r="O185" s="22">
        <v>8211</v>
      </c>
      <c r="P185" s="22">
        <v>7112</v>
      </c>
      <c r="Q185" s="22">
        <v>17672</v>
      </c>
      <c r="R185" s="22">
        <v>73019</v>
      </c>
    </row>
    <row r="186" spans="1:18" x14ac:dyDescent="0.25">
      <c r="A186" s="22" t="s">
        <v>120</v>
      </c>
      <c r="B186" s="22" t="s">
        <v>292</v>
      </c>
      <c r="C186" s="22" t="s">
        <v>489</v>
      </c>
      <c r="D186" s="22" t="s">
        <v>490</v>
      </c>
      <c r="E186" s="22">
        <v>55925</v>
      </c>
      <c r="F186" s="22">
        <v>58440</v>
      </c>
      <c r="G186" s="22">
        <v>61069</v>
      </c>
      <c r="H186" s="22">
        <v>63816</v>
      </c>
      <c r="I186" s="22">
        <v>52000</v>
      </c>
      <c r="J186" s="22">
        <v>501791</v>
      </c>
      <c r="K186" s="22">
        <v>793041</v>
      </c>
      <c r="L186" s="22">
        <v>35481</v>
      </c>
      <c r="M186" s="22">
        <v>32966</v>
      </c>
      <c r="N186" s="22">
        <v>30337</v>
      </c>
      <c r="O186" s="22">
        <v>27590</v>
      </c>
      <c r="P186" s="22">
        <v>24011</v>
      </c>
      <c r="Q186" s="22">
        <v>140538</v>
      </c>
      <c r="R186" s="22">
        <v>290923</v>
      </c>
    </row>
    <row r="187" spans="1:18" x14ac:dyDescent="0.25">
      <c r="A187" s="22" t="s">
        <v>120</v>
      </c>
      <c r="B187" s="22" t="s">
        <v>292</v>
      </c>
      <c r="C187" s="22" t="s">
        <v>491</v>
      </c>
      <c r="D187" s="22" t="s">
        <v>492</v>
      </c>
      <c r="E187" s="22">
        <v>1189886</v>
      </c>
      <c r="F187" s="22">
        <v>940099</v>
      </c>
      <c r="G187" s="22">
        <v>625437</v>
      </c>
      <c r="H187" s="22">
        <v>567156</v>
      </c>
      <c r="I187" s="22">
        <v>448658</v>
      </c>
      <c r="J187" s="22">
        <v>2228683</v>
      </c>
      <c r="K187" s="22">
        <v>5999919</v>
      </c>
      <c r="L187" s="22">
        <v>278815</v>
      </c>
      <c r="M187" s="22">
        <v>230551</v>
      </c>
      <c r="N187" s="22">
        <v>192844</v>
      </c>
      <c r="O187" s="22">
        <v>165276</v>
      </c>
      <c r="P187" s="22">
        <v>140171</v>
      </c>
      <c r="Q187" s="22">
        <v>416133</v>
      </c>
      <c r="R187" s="22">
        <v>1423790</v>
      </c>
    </row>
    <row r="188" spans="1:18" x14ac:dyDescent="0.25">
      <c r="A188" s="22" t="s">
        <v>120</v>
      </c>
      <c r="B188" s="22" t="s">
        <v>292</v>
      </c>
      <c r="C188" s="22" t="s">
        <v>493</v>
      </c>
      <c r="D188" s="22" t="s">
        <v>494</v>
      </c>
      <c r="E188" s="22">
        <v>22610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22610</v>
      </c>
      <c r="L188" s="22">
        <v>1356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1356</v>
      </c>
    </row>
    <row r="189" spans="1:18" x14ac:dyDescent="0.25">
      <c r="A189" s="22" t="s">
        <v>120</v>
      </c>
      <c r="B189" s="22" t="s">
        <v>292</v>
      </c>
      <c r="C189" s="22" t="s">
        <v>495</v>
      </c>
      <c r="D189" s="22" t="s">
        <v>496</v>
      </c>
      <c r="E189" s="22">
        <v>368924</v>
      </c>
      <c r="F189" s="22">
        <v>359749</v>
      </c>
      <c r="G189" s="22">
        <v>372455</v>
      </c>
      <c r="H189" s="22">
        <v>374715</v>
      </c>
      <c r="I189" s="22">
        <v>228894</v>
      </c>
      <c r="J189" s="22">
        <v>2207570</v>
      </c>
      <c r="K189" s="22">
        <v>3912307</v>
      </c>
      <c r="L189" s="22">
        <v>153880</v>
      </c>
      <c r="M189" s="22">
        <v>138278</v>
      </c>
      <c r="N189" s="22">
        <v>123102</v>
      </c>
      <c r="O189" s="22">
        <v>105548</v>
      </c>
      <c r="P189" s="22">
        <v>89881</v>
      </c>
      <c r="Q189" s="22">
        <v>455169</v>
      </c>
      <c r="R189" s="22">
        <v>1065858</v>
      </c>
    </row>
    <row r="190" spans="1:18" x14ac:dyDescent="0.25">
      <c r="A190" s="22" t="s">
        <v>120</v>
      </c>
      <c r="B190" s="22" t="s">
        <v>292</v>
      </c>
      <c r="C190" s="22" t="s">
        <v>497</v>
      </c>
      <c r="D190" s="22" t="s">
        <v>498</v>
      </c>
      <c r="E190" s="22">
        <v>292402</v>
      </c>
      <c r="F190" s="22">
        <v>268744</v>
      </c>
      <c r="G190" s="22">
        <v>281739</v>
      </c>
      <c r="H190" s="22">
        <v>291865</v>
      </c>
      <c r="I190" s="22">
        <v>293928</v>
      </c>
      <c r="J190" s="22">
        <v>1969388</v>
      </c>
      <c r="K190" s="22">
        <v>3398066</v>
      </c>
      <c r="L190" s="22">
        <v>160980</v>
      </c>
      <c r="M190" s="22">
        <v>147469</v>
      </c>
      <c r="N190" s="22">
        <v>133474</v>
      </c>
      <c r="O190" s="22">
        <v>119848</v>
      </c>
      <c r="P190" s="22">
        <v>105755</v>
      </c>
      <c r="Q190" s="22">
        <v>353573</v>
      </c>
      <c r="R190" s="22">
        <v>1021099</v>
      </c>
    </row>
    <row r="191" spans="1:18" x14ac:dyDescent="0.25">
      <c r="A191" s="22" t="s">
        <v>120</v>
      </c>
      <c r="B191" s="22" t="s">
        <v>292</v>
      </c>
      <c r="C191" s="22" t="s">
        <v>499</v>
      </c>
      <c r="D191" s="22" t="s">
        <v>500</v>
      </c>
      <c r="E191" s="22">
        <v>198541</v>
      </c>
      <c r="F191" s="22">
        <v>201377</v>
      </c>
      <c r="G191" s="22">
        <v>96828</v>
      </c>
      <c r="H191" s="22">
        <v>46100</v>
      </c>
      <c r="I191" s="22">
        <v>48221</v>
      </c>
      <c r="J191" s="22">
        <v>961759</v>
      </c>
      <c r="K191" s="22">
        <v>1552826</v>
      </c>
      <c r="L191" s="22">
        <v>63315</v>
      </c>
      <c r="M191" s="22">
        <v>56665</v>
      </c>
      <c r="N191" s="22">
        <v>50646</v>
      </c>
      <c r="O191" s="22">
        <v>47544</v>
      </c>
      <c r="P191" s="22">
        <v>45422</v>
      </c>
      <c r="Q191" s="22">
        <v>349245</v>
      </c>
      <c r="R191" s="22">
        <v>612837</v>
      </c>
    </row>
    <row r="192" spans="1:18" x14ac:dyDescent="0.25">
      <c r="A192" s="22" t="s">
        <v>120</v>
      </c>
      <c r="B192" s="22" t="s">
        <v>292</v>
      </c>
      <c r="C192" s="22" t="s">
        <v>501</v>
      </c>
      <c r="D192" s="22" t="s">
        <v>502</v>
      </c>
      <c r="E192" s="22">
        <v>361165</v>
      </c>
      <c r="F192" s="22">
        <v>349008</v>
      </c>
      <c r="G192" s="22">
        <v>177260</v>
      </c>
      <c r="H192" s="22">
        <v>167500</v>
      </c>
      <c r="I192" s="22">
        <v>169609</v>
      </c>
      <c r="J192" s="22">
        <v>2745825</v>
      </c>
      <c r="K192" s="22">
        <v>3970367</v>
      </c>
      <c r="L192" s="22">
        <v>178949</v>
      </c>
      <c r="M192" s="22">
        <v>171107</v>
      </c>
      <c r="N192" s="22">
        <v>162854</v>
      </c>
      <c r="O192" s="22">
        <v>154167</v>
      </c>
      <c r="P192" s="22">
        <v>146052</v>
      </c>
      <c r="Q192" s="22">
        <v>1386848</v>
      </c>
      <c r="R192" s="22">
        <v>2199977</v>
      </c>
    </row>
    <row r="193" spans="1:18" x14ac:dyDescent="0.25">
      <c r="A193" s="22" t="s">
        <v>120</v>
      </c>
      <c r="B193" s="22" t="s">
        <v>292</v>
      </c>
      <c r="C193" s="22" t="s">
        <v>503</v>
      </c>
      <c r="D193" s="22" t="s">
        <v>504</v>
      </c>
      <c r="E193" s="22">
        <v>278133</v>
      </c>
      <c r="F193" s="22">
        <v>295864</v>
      </c>
      <c r="G193" s="22">
        <v>314724</v>
      </c>
      <c r="H193" s="22">
        <v>0</v>
      </c>
      <c r="I193" s="22">
        <v>0</v>
      </c>
      <c r="J193" s="22">
        <v>0</v>
      </c>
      <c r="K193" s="22">
        <v>888721</v>
      </c>
      <c r="L193" s="22">
        <v>56656</v>
      </c>
      <c r="M193" s="22">
        <v>38925</v>
      </c>
      <c r="N193" s="22">
        <v>20064</v>
      </c>
      <c r="O193" s="22">
        <v>0</v>
      </c>
      <c r="P193" s="22">
        <v>0</v>
      </c>
      <c r="Q193" s="22">
        <v>0</v>
      </c>
      <c r="R193" s="22">
        <v>115645</v>
      </c>
    </row>
    <row r="194" spans="1:18" x14ac:dyDescent="0.25">
      <c r="A194" s="22" t="s">
        <v>120</v>
      </c>
      <c r="B194" s="22" t="s">
        <v>292</v>
      </c>
      <c r="C194" s="22" t="s">
        <v>505</v>
      </c>
      <c r="D194" s="22" t="s">
        <v>506</v>
      </c>
      <c r="E194" s="22">
        <v>30523</v>
      </c>
      <c r="F194" s="22">
        <v>32232</v>
      </c>
      <c r="G194" s="22">
        <v>34037</v>
      </c>
      <c r="H194" s="22">
        <v>35942</v>
      </c>
      <c r="I194" s="22">
        <v>0</v>
      </c>
      <c r="J194" s="22">
        <v>0</v>
      </c>
      <c r="K194" s="22">
        <v>132734</v>
      </c>
      <c r="L194" s="22">
        <v>7432</v>
      </c>
      <c r="M194" s="22">
        <v>5723</v>
      </c>
      <c r="N194" s="22">
        <v>3918</v>
      </c>
      <c r="O194" s="22">
        <v>2013</v>
      </c>
      <c r="P194" s="22">
        <v>0</v>
      </c>
      <c r="Q194" s="22">
        <v>0</v>
      </c>
      <c r="R194" s="22">
        <v>19086</v>
      </c>
    </row>
    <row r="195" spans="1:18" x14ac:dyDescent="0.25">
      <c r="A195" s="22" t="s">
        <v>120</v>
      </c>
      <c r="B195" s="22" t="s">
        <v>292</v>
      </c>
      <c r="C195" s="22" t="s">
        <v>507</v>
      </c>
      <c r="D195" s="22" t="s">
        <v>508</v>
      </c>
      <c r="E195" s="22">
        <v>374471</v>
      </c>
      <c r="F195" s="22">
        <v>349941</v>
      </c>
      <c r="G195" s="22">
        <v>304988</v>
      </c>
      <c r="H195" s="22">
        <v>283077</v>
      </c>
      <c r="I195" s="22">
        <v>284407</v>
      </c>
      <c r="J195" s="22">
        <v>1222055</v>
      </c>
      <c r="K195" s="22">
        <v>2818939</v>
      </c>
      <c r="L195" s="22">
        <v>168038</v>
      </c>
      <c r="M195" s="22">
        <v>145488</v>
      </c>
      <c r="N195" s="22">
        <v>121328</v>
      </c>
      <c r="O195" s="22">
        <v>102470</v>
      </c>
      <c r="P195" s="22">
        <v>83059</v>
      </c>
      <c r="Q195" s="22">
        <v>175123</v>
      </c>
      <c r="R195" s="22">
        <v>795506</v>
      </c>
    </row>
    <row r="196" spans="1:18" x14ac:dyDescent="0.25">
      <c r="A196" s="22" t="s">
        <v>120</v>
      </c>
      <c r="B196" s="22" t="s">
        <v>292</v>
      </c>
      <c r="C196" s="22" t="s">
        <v>509</v>
      </c>
      <c r="D196" s="22" t="s">
        <v>510</v>
      </c>
      <c r="E196" s="22">
        <v>707983</v>
      </c>
      <c r="F196" s="22">
        <v>730244</v>
      </c>
      <c r="G196" s="22">
        <v>721866</v>
      </c>
      <c r="H196" s="22">
        <v>742525</v>
      </c>
      <c r="I196" s="22">
        <v>779569</v>
      </c>
      <c r="J196" s="22">
        <v>6477532</v>
      </c>
      <c r="K196" s="22">
        <v>10159719</v>
      </c>
      <c r="L196" s="22">
        <v>498667</v>
      </c>
      <c r="M196" s="22">
        <v>461036</v>
      </c>
      <c r="N196" s="22">
        <v>421619</v>
      </c>
      <c r="O196" s="22">
        <v>385021</v>
      </c>
      <c r="P196" s="22">
        <v>347977</v>
      </c>
      <c r="Q196" s="22">
        <v>1258947</v>
      </c>
      <c r="R196" s="22">
        <v>3373267</v>
      </c>
    </row>
    <row r="197" spans="1:18" x14ac:dyDescent="0.25">
      <c r="A197" s="22" t="s">
        <v>120</v>
      </c>
      <c r="B197" s="22" t="s">
        <v>511</v>
      </c>
      <c r="C197" s="22" t="s">
        <v>512</v>
      </c>
      <c r="D197" s="22" t="s">
        <v>513</v>
      </c>
      <c r="E197" s="22">
        <v>63458</v>
      </c>
      <c r="F197" s="22">
        <v>41822</v>
      </c>
      <c r="G197" s="22">
        <v>42205</v>
      </c>
      <c r="H197" s="22">
        <v>42611</v>
      </c>
      <c r="I197" s="22">
        <v>43039</v>
      </c>
      <c r="J197" s="22">
        <v>233938</v>
      </c>
      <c r="K197" s="22">
        <v>467073</v>
      </c>
      <c r="L197" s="22">
        <v>13201</v>
      </c>
      <c r="M197" s="22">
        <v>11551</v>
      </c>
      <c r="N197" s="22">
        <v>10352</v>
      </c>
      <c r="O197" s="22">
        <v>9132</v>
      </c>
      <c r="P197" s="22">
        <v>7889</v>
      </c>
      <c r="Q197" s="22">
        <v>21674</v>
      </c>
      <c r="R197" s="22">
        <v>73799</v>
      </c>
    </row>
    <row r="198" spans="1:18" x14ac:dyDescent="0.25">
      <c r="A198" s="22" t="s">
        <v>120</v>
      </c>
      <c r="B198" s="22" t="s">
        <v>511</v>
      </c>
      <c r="C198" s="22" t="s">
        <v>514</v>
      </c>
      <c r="D198" s="22" t="s">
        <v>515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</row>
    <row r="199" spans="1:18" x14ac:dyDescent="0.25">
      <c r="A199" s="22" t="s">
        <v>120</v>
      </c>
      <c r="B199" s="22" t="s">
        <v>511</v>
      </c>
      <c r="C199" s="22" t="s">
        <v>516</v>
      </c>
      <c r="D199" s="22" t="s">
        <v>517</v>
      </c>
      <c r="E199" s="22">
        <v>12467</v>
      </c>
      <c r="F199" s="22">
        <v>7231</v>
      </c>
      <c r="G199" s="22">
        <v>7589</v>
      </c>
      <c r="H199" s="22">
        <v>7965</v>
      </c>
      <c r="I199" s="22">
        <v>8359</v>
      </c>
      <c r="J199" s="22">
        <v>245646</v>
      </c>
      <c r="K199" s="22">
        <v>289257</v>
      </c>
      <c r="L199" s="22">
        <v>13953</v>
      </c>
      <c r="M199" s="22">
        <v>13448</v>
      </c>
      <c r="N199" s="22">
        <v>13090</v>
      </c>
      <c r="O199" s="22">
        <v>12714</v>
      </c>
      <c r="P199" s="22">
        <v>12320</v>
      </c>
      <c r="Q199" s="22">
        <v>126573</v>
      </c>
      <c r="R199" s="22">
        <v>192098</v>
      </c>
    </row>
    <row r="200" spans="1:18" x14ac:dyDescent="0.25">
      <c r="A200" s="22" t="s">
        <v>120</v>
      </c>
      <c r="B200" s="22" t="s">
        <v>511</v>
      </c>
      <c r="C200" s="22" t="s">
        <v>518</v>
      </c>
      <c r="D200" s="22" t="s">
        <v>519</v>
      </c>
      <c r="E200" s="22">
        <v>4298</v>
      </c>
      <c r="F200" s="22">
        <v>4567</v>
      </c>
      <c r="G200" s="22">
        <v>4852</v>
      </c>
      <c r="H200" s="22">
        <v>5155</v>
      </c>
      <c r="I200" s="22">
        <v>5477</v>
      </c>
      <c r="J200" s="22">
        <v>49224</v>
      </c>
      <c r="K200" s="22">
        <v>73573</v>
      </c>
      <c r="L200" s="22">
        <v>4598</v>
      </c>
      <c r="M200" s="22">
        <v>4329</v>
      </c>
      <c r="N200" s="22">
        <v>4044</v>
      </c>
      <c r="O200" s="22">
        <v>3741</v>
      </c>
      <c r="P200" s="22">
        <v>3076</v>
      </c>
      <c r="Q200" s="22">
        <v>13392</v>
      </c>
      <c r="R200" s="22">
        <v>33180</v>
      </c>
    </row>
    <row r="201" spans="1:18" x14ac:dyDescent="0.25">
      <c r="A201" s="22" t="s">
        <v>120</v>
      </c>
      <c r="B201" s="22" t="s">
        <v>511</v>
      </c>
      <c r="C201" s="22" t="s">
        <v>520</v>
      </c>
      <c r="D201" s="22" t="s">
        <v>521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</row>
    <row r="202" spans="1:18" x14ac:dyDescent="0.25">
      <c r="A202" s="22" t="s">
        <v>120</v>
      </c>
      <c r="B202" s="22" t="s">
        <v>511</v>
      </c>
      <c r="C202" s="22" t="s">
        <v>522</v>
      </c>
      <c r="D202" s="22" t="s">
        <v>523</v>
      </c>
      <c r="E202" s="22">
        <v>25307</v>
      </c>
      <c r="F202" s="22">
        <v>25307</v>
      </c>
      <c r="G202" s="22">
        <v>25307</v>
      </c>
      <c r="H202" s="22">
        <v>25307</v>
      </c>
      <c r="I202" s="22">
        <v>25307</v>
      </c>
      <c r="J202" s="22">
        <v>50616</v>
      </c>
      <c r="K202" s="22">
        <v>177151</v>
      </c>
      <c r="L202" s="22">
        <v>3986</v>
      </c>
      <c r="M202" s="22">
        <v>3796</v>
      </c>
      <c r="N202" s="22">
        <v>3480</v>
      </c>
      <c r="O202" s="22">
        <v>3037</v>
      </c>
      <c r="P202" s="22">
        <v>2467</v>
      </c>
      <c r="Q202" s="22">
        <v>2847</v>
      </c>
      <c r="R202" s="22">
        <v>19613</v>
      </c>
    </row>
    <row r="203" spans="1:18" x14ac:dyDescent="0.25">
      <c r="A203" s="22" t="s">
        <v>120</v>
      </c>
      <c r="B203" s="22" t="s">
        <v>511</v>
      </c>
      <c r="C203" s="22" t="s">
        <v>524</v>
      </c>
      <c r="D203" s="22" t="s">
        <v>525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</row>
    <row r="204" spans="1:18" x14ac:dyDescent="0.25">
      <c r="A204" s="22" t="s">
        <v>120</v>
      </c>
      <c r="B204" s="22" t="s">
        <v>511</v>
      </c>
      <c r="C204" s="22" t="s">
        <v>526</v>
      </c>
      <c r="D204" s="22" t="s">
        <v>527</v>
      </c>
      <c r="E204" s="22">
        <v>15027</v>
      </c>
      <c r="F204" s="22">
        <v>15700</v>
      </c>
      <c r="G204" s="22">
        <v>16400</v>
      </c>
      <c r="H204" s="22">
        <v>17133</v>
      </c>
      <c r="I204" s="22">
        <v>17900</v>
      </c>
      <c r="J204" s="22">
        <v>461509</v>
      </c>
      <c r="K204" s="22">
        <v>543669</v>
      </c>
      <c r="L204" s="22">
        <v>23877</v>
      </c>
      <c r="M204" s="22">
        <v>23204</v>
      </c>
      <c r="N204" s="22">
        <v>22504</v>
      </c>
      <c r="O204" s="22">
        <v>21771</v>
      </c>
      <c r="P204" s="22">
        <v>21004</v>
      </c>
      <c r="Q204" s="22">
        <v>199852</v>
      </c>
      <c r="R204" s="22">
        <v>312212</v>
      </c>
    </row>
    <row r="205" spans="1:18" x14ac:dyDescent="0.25">
      <c r="A205" s="22" t="s">
        <v>120</v>
      </c>
      <c r="B205" s="22" t="s">
        <v>511</v>
      </c>
      <c r="C205" s="22" t="s">
        <v>528</v>
      </c>
      <c r="D205" s="22" t="s">
        <v>529</v>
      </c>
      <c r="E205" s="22">
        <v>6795</v>
      </c>
      <c r="F205" s="22">
        <v>7120</v>
      </c>
      <c r="G205" s="22">
        <v>7461</v>
      </c>
      <c r="H205" s="22">
        <v>7818</v>
      </c>
      <c r="I205" s="22">
        <v>8191</v>
      </c>
      <c r="J205" s="22">
        <v>149941</v>
      </c>
      <c r="K205" s="22">
        <v>187326</v>
      </c>
      <c r="L205" s="22">
        <v>8774</v>
      </c>
      <c r="M205" s="22">
        <v>8449</v>
      </c>
      <c r="N205" s="22">
        <v>8108</v>
      </c>
      <c r="O205" s="22">
        <v>7751</v>
      </c>
      <c r="P205" s="22">
        <v>7078</v>
      </c>
      <c r="Q205" s="22">
        <v>71221</v>
      </c>
      <c r="R205" s="22">
        <v>111381</v>
      </c>
    </row>
    <row r="206" spans="1:18" x14ac:dyDescent="0.25">
      <c r="A206" s="22" t="s">
        <v>120</v>
      </c>
      <c r="B206" s="22" t="s">
        <v>511</v>
      </c>
      <c r="C206" s="22" t="s">
        <v>530</v>
      </c>
      <c r="D206" s="22" t="s">
        <v>531</v>
      </c>
      <c r="E206" s="22">
        <v>5215</v>
      </c>
      <c r="F206" s="22">
        <v>5347</v>
      </c>
      <c r="G206" s="22">
        <v>5482</v>
      </c>
      <c r="H206" s="22">
        <v>5621</v>
      </c>
      <c r="I206" s="22">
        <v>5763</v>
      </c>
      <c r="J206" s="22">
        <v>30355</v>
      </c>
      <c r="K206" s="22">
        <v>57783</v>
      </c>
      <c r="L206" s="22">
        <v>1385</v>
      </c>
      <c r="M206" s="22">
        <v>1253</v>
      </c>
      <c r="N206" s="22">
        <v>1118</v>
      </c>
      <c r="O206" s="22">
        <v>979</v>
      </c>
      <c r="P206" s="22">
        <v>837</v>
      </c>
      <c r="Q206" s="22">
        <v>1925</v>
      </c>
      <c r="R206" s="22">
        <v>7497</v>
      </c>
    </row>
    <row r="207" spans="1:18" x14ac:dyDescent="0.25">
      <c r="A207" s="22" t="s">
        <v>120</v>
      </c>
      <c r="B207" s="22" t="s">
        <v>511</v>
      </c>
      <c r="C207" s="22" t="s">
        <v>532</v>
      </c>
      <c r="D207" s="22" t="s">
        <v>533</v>
      </c>
      <c r="E207" s="22">
        <v>65657</v>
      </c>
      <c r="F207" s="22">
        <v>54577</v>
      </c>
      <c r="G207" s="22">
        <v>39192</v>
      </c>
      <c r="H207" s="22">
        <v>31420</v>
      </c>
      <c r="I207" s="22">
        <v>32478</v>
      </c>
      <c r="J207" s="22">
        <v>84591</v>
      </c>
      <c r="K207" s="22">
        <v>307915</v>
      </c>
      <c r="L207" s="22">
        <v>17183</v>
      </c>
      <c r="M207" s="22">
        <v>12802</v>
      </c>
      <c r="N207" s="22">
        <v>9951</v>
      </c>
      <c r="O207" s="22">
        <v>7786</v>
      </c>
      <c r="P207" s="22">
        <v>5805</v>
      </c>
      <c r="Q207" s="22">
        <v>11650</v>
      </c>
      <c r="R207" s="22">
        <v>65177</v>
      </c>
    </row>
    <row r="208" spans="1:18" x14ac:dyDescent="0.25">
      <c r="A208" s="22" t="s">
        <v>120</v>
      </c>
      <c r="B208" s="22" t="s">
        <v>511</v>
      </c>
      <c r="C208" s="22" t="s">
        <v>534</v>
      </c>
      <c r="D208" s="22" t="s">
        <v>535</v>
      </c>
      <c r="E208" s="22">
        <v>11661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11661</v>
      </c>
      <c r="L208" s="22">
        <v>938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938</v>
      </c>
    </row>
    <row r="209" spans="1:18" x14ac:dyDescent="0.25">
      <c r="A209" s="22" t="s">
        <v>120</v>
      </c>
      <c r="B209" s="22" t="s">
        <v>511</v>
      </c>
      <c r="C209" s="22" t="s">
        <v>536</v>
      </c>
      <c r="D209" s="22" t="s">
        <v>537</v>
      </c>
      <c r="E209" s="22">
        <v>2456</v>
      </c>
      <c r="F209" s="22">
        <v>2747</v>
      </c>
      <c r="G209" s="22">
        <v>736</v>
      </c>
      <c r="H209" s="22">
        <v>0</v>
      </c>
      <c r="I209" s="22">
        <v>0</v>
      </c>
      <c r="J209" s="22">
        <v>0</v>
      </c>
      <c r="K209" s="22">
        <v>5939</v>
      </c>
      <c r="L209" s="22">
        <v>544</v>
      </c>
      <c r="M209" s="22">
        <v>253</v>
      </c>
      <c r="N209" s="22">
        <v>14</v>
      </c>
      <c r="O209" s="22">
        <v>0</v>
      </c>
      <c r="P209" s="22">
        <v>0</v>
      </c>
      <c r="Q209" s="22">
        <v>0</v>
      </c>
      <c r="R209" s="22">
        <v>811</v>
      </c>
    </row>
    <row r="210" spans="1:18" x14ac:dyDescent="0.25">
      <c r="A210" s="22" t="s">
        <v>120</v>
      </c>
      <c r="B210" s="22" t="s">
        <v>511</v>
      </c>
      <c r="C210" s="22" t="s">
        <v>538</v>
      </c>
      <c r="D210" s="22" t="s">
        <v>539</v>
      </c>
      <c r="E210" s="22">
        <v>7055</v>
      </c>
      <c r="F210" s="22">
        <v>7718</v>
      </c>
      <c r="G210" s="22">
        <v>8450</v>
      </c>
      <c r="H210" s="22">
        <v>9259</v>
      </c>
      <c r="I210" s="22">
        <v>2292</v>
      </c>
      <c r="J210" s="22">
        <v>16072</v>
      </c>
      <c r="K210" s="22">
        <v>50846</v>
      </c>
      <c r="L210" s="22">
        <v>3884</v>
      </c>
      <c r="M210" s="22">
        <v>3220</v>
      </c>
      <c r="N210" s="22">
        <v>2488</v>
      </c>
      <c r="O210" s="22">
        <v>1679</v>
      </c>
      <c r="P210" s="22">
        <v>787</v>
      </c>
      <c r="Q210" s="22">
        <v>2402</v>
      </c>
      <c r="R210" s="22">
        <v>14460</v>
      </c>
    </row>
    <row r="211" spans="1:18" x14ac:dyDescent="0.25">
      <c r="A211" s="22" t="s">
        <v>120</v>
      </c>
      <c r="B211" s="22" t="s">
        <v>511</v>
      </c>
      <c r="C211" s="22" t="s">
        <v>540</v>
      </c>
      <c r="D211" s="22" t="s">
        <v>541</v>
      </c>
      <c r="E211" s="22">
        <v>30708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30708</v>
      </c>
      <c r="L211" s="22">
        <v>3493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3493</v>
      </c>
    </row>
    <row r="212" spans="1:18" x14ac:dyDescent="0.25">
      <c r="A212" s="22" t="s">
        <v>120</v>
      </c>
      <c r="B212" s="22" t="s">
        <v>511</v>
      </c>
      <c r="C212" s="22" t="s">
        <v>542</v>
      </c>
      <c r="D212" s="22" t="s">
        <v>543</v>
      </c>
      <c r="E212" s="22">
        <v>25640</v>
      </c>
      <c r="F212" s="22">
        <v>10800</v>
      </c>
      <c r="G212" s="22">
        <v>11718</v>
      </c>
      <c r="H212" s="22">
        <v>0</v>
      </c>
      <c r="I212" s="22">
        <v>0</v>
      </c>
      <c r="J212" s="22">
        <v>0</v>
      </c>
      <c r="K212" s="22">
        <v>48158</v>
      </c>
      <c r="L212" s="22">
        <v>4120</v>
      </c>
      <c r="M212" s="22">
        <v>1460</v>
      </c>
      <c r="N212" s="22">
        <v>540</v>
      </c>
      <c r="O212" s="22">
        <v>0</v>
      </c>
      <c r="P212" s="22">
        <v>0</v>
      </c>
      <c r="Q212" s="22">
        <v>0</v>
      </c>
      <c r="R212" s="22">
        <v>6120</v>
      </c>
    </row>
    <row r="213" spans="1:18" x14ac:dyDescent="0.25">
      <c r="A213" s="22" t="s">
        <v>120</v>
      </c>
      <c r="B213" s="22" t="s">
        <v>511</v>
      </c>
      <c r="C213" s="22" t="s">
        <v>544</v>
      </c>
      <c r="D213" s="22" t="s">
        <v>545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</row>
    <row r="214" spans="1:18" x14ac:dyDescent="0.25">
      <c r="A214" s="22" t="s">
        <v>120</v>
      </c>
      <c r="B214" s="22" t="s">
        <v>511</v>
      </c>
      <c r="C214" s="22" t="s">
        <v>546</v>
      </c>
      <c r="D214" s="22" t="s">
        <v>547</v>
      </c>
      <c r="E214" s="22">
        <v>79251</v>
      </c>
      <c r="F214" s="22">
        <v>80339</v>
      </c>
      <c r="G214" s="22">
        <v>81494</v>
      </c>
      <c r="H214" s="22">
        <v>71990</v>
      </c>
      <c r="I214" s="22">
        <v>84024</v>
      </c>
      <c r="J214" s="22">
        <v>382582</v>
      </c>
      <c r="K214" s="22">
        <v>779680</v>
      </c>
      <c r="L214" s="22">
        <v>33638</v>
      </c>
      <c r="M214" s="22">
        <v>30082</v>
      </c>
      <c r="N214" s="22">
        <v>26460</v>
      </c>
      <c r="O214" s="22">
        <v>22767</v>
      </c>
      <c r="P214" s="22">
        <v>18997</v>
      </c>
      <c r="Q214" s="22">
        <v>50093</v>
      </c>
      <c r="R214" s="22">
        <v>182037</v>
      </c>
    </row>
    <row r="215" spans="1:18" x14ac:dyDescent="0.25">
      <c r="A215" s="22" t="s">
        <v>120</v>
      </c>
      <c r="B215" s="22" t="s">
        <v>511</v>
      </c>
      <c r="C215" s="22" t="s">
        <v>548</v>
      </c>
      <c r="D215" s="22" t="s">
        <v>549</v>
      </c>
      <c r="E215" s="22">
        <v>7900</v>
      </c>
      <c r="F215" s="22">
        <v>7900</v>
      </c>
      <c r="G215" s="22">
        <v>7900</v>
      </c>
      <c r="H215" s="22">
        <v>7900</v>
      </c>
      <c r="I215" s="22">
        <v>0</v>
      </c>
      <c r="J215" s="22">
        <v>0</v>
      </c>
      <c r="K215" s="22">
        <v>31600</v>
      </c>
      <c r="L215" s="22">
        <v>711</v>
      </c>
      <c r="M215" s="22">
        <v>533</v>
      </c>
      <c r="N215" s="22">
        <v>355</v>
      </c>
      <c r="O215" s="22">
        <v>178</v>
      </c>
      <c r="P215" s="22">
        <v>0</v>
      </c>
      <c r="Q215" s="22">
        <v>0</v>
      </c>
      <c r="R215" s="22">
        <v>1777</v>
      </c>
    </row>
    <row r="216" spans="1:18" x14ac:dyDescent="0.25">
      <c r="A216" s="22" t="s">
        <v>120</v>
      </c>
      <c r="B216" s="22" t="s">
        <v>511</v>
      </c>
      <c r="C216" s="22" t="s">
        <v>550</v>
      </c>
      <c r="D216" s="22" t="s">
        <v>551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</row>
    <row r="217" spans="1:18" x14ac:dyDescent="0.25">
      <c r="A217" s="22" t="s">
        <v>120</v>
      </c>
      <c r="B217" s="22" t="s">
        <v>511</v>
      </c>
      <c r="C217" s="22" t="s">
        <v>552</v>
      </c>
      <c r="D217" s="22" t="s">
        <v>553</v>
      </c>
      <c r="E217" s="22">
        <v>27922</v>
      </c>
      <c r="F217" s="22">
        <v>22415</v>
      </c>
      <c r="G217" s="22">
        <v>0</v>
      </c>
      <c r="H217" s="22">
        <v>0</v>
      </c>
      <c r="I217" s="22">
        <v>0</v>
      </c>
      <c r="J217" s="22">
        <v>0</v>
      </c>
      <c r="K217" s="22">
        <v>50337</v>
      </c>
      <c r="L217" s="22">
        <v>878</v>
      </c>
      <c r="M217" s="22">
        <v>287</v>
      </c>
      <c r="N217" s="22">
        <v>0</v>
      </c>
      <c r="O217" s="22">
        <v>0</v>
      </c>
      <c r="P217" s="22">
        <v>0</v>
      </c>
      <c r="Q217" s="22">
        <v>0</v>
      </c>
      <c r="R217" s="22">
        <v>1165</v>
      </c>
    </row>
    <row r="218" spans="1:18" x14ac:dyDescent="0.25">
      <c r="A218" s="22" t="s">
        <v>120</v>
      </c>
      <c r="B218" s="22" t="s">
        <v>511</v>
      </c>
      <c r="C218" s="22" t="s">
        <v>554</v>
      </c>
      <c r="D218" s="22" t="s">
        <v>555</v>
      </c>
      <c r="E218" s="22">
        <v>2769</v>
      </c>
      <c r="F218" s="22">
        <v>2939</v>
      </c>
      <c r="G218" s="22">
        <v>3119</v>
      </c>
      <c r="H218" s="22">
        <v>3310</v>
      </c>
      <c r="I218" s="22">
        <v>3513</v>
      </c>
      <c r="J218" s="22">
        <v>31412</v>
      </c>
      <c r="K218" s="22">
        <v>47062</v>
      </c>
      <c r="L218" s="22">
        <v>2883</v>
      </c>
      <c r="M218" s="22">
        <v>2713</v>
      </c>
      <c r="N218" s="22">
        <v>2533</v>
      </c>
      <c r="O218" s="22">
        <v>2342</v>
      </c>
      <c r="P218" s="22">
        <v>2139</v>
      </c>
      <c r="Q218" s="22">
        <v>8152</v>
      </c>
      <c r="R218" s="22">
        <v>20762</v>
      </c>
    </row>
    <row r="219" spans="1:18" x14ac:dyDescent="0.25">
      <c r="A219" s="22" t="s">
        <v>120</v>
      </c>
      <c r="B219" s="22" t="s">
        <v>511</v>
      </c>
      <c r="C219" s="22" t="s">
        <v>556</v>
      </c>
      <c r="D219" s="22" t="s">
        <v>557</v>
      </c>
      <c r="E219" s="22">
        <v>541616</v>
      </c>
      <c r="F219" s="22">
        <v>25996</v>
      </c>
      <c r="G219" s="22">
        <v>27198</v>
      </c>
      <c r="H219" s="22">
        <v>28455</v>
      </c>
      <c r="I219" s="22">
        <v>29770</v>
      </c>
      <c r="J219" s="22">
        <v>641113</v>
      </c>
      <c r="K219" s="22">
        <v>1294148</v>
      </c>
      <c r="L219" s="22">
        <v>41464</v>
      </c>
      <c r="M219" s="22">
        <v>34139</v>
      </c>
      <c r="N219" s="22">
        <v>32938</v>
      </c>
      <c r="O219" s="22">
        <v>31681</v>
      </c>
      <c r="P219" s="22">
        <v>30366</v>
      </c>
      <c r="Q219" s="22">
        <v>249694</v>
      </c>
      <c r="R219" s="22">
        <v>420282</v>
      </c>
    </row>
    <row r="220" spans="1:18" x14ac:dyDescent="0.25">
      <c r="A220" s="22" t="s">
        <v>120</v>
      </c>
      <c r="B220" s="22" t="s">
        <v>511</v>
      </c>
      <c r="C220" s="22" t="s">
        <v>558</v>
      </c>
      <c r="D220" s="22" t="s">
        <v>559</v>
      </c>
      <c r="E220" s="22">
        <v>9749</v>
      </c>
      <c r="F220" s="22">
        <v>10273</v>
      </c>
      <c r="G220" s="22">
        <v>10825</v>
      </c>
      <c r="H220" s="22">
        <v>11407</v>
      </c>
      <c r="I220" s="22">
        <v>12020</v>
      </c>
      <c r="J220" s="22">
        <v>40075</v>
      </c>
      <c r="K220" s="22">
        <v>94349</v>
      </c>
      <c r="L220" s="22">
        <v>5071</v>
      </c>
      <c r="M220" s="22">
        <v>4547</v>
      </c>
      <c r="N220" s="22">
        <v>3995</v>
      </c>
      <c r="O220" s="22">
        <v>3413</v>
      </c>
      <c r="P220" s="22">
        <v>2800</v>
      </c>
      <c r="Q220" s="22">
        <v>4385</v>
      </c>
      <c r="R220" s="22">
        <v>24211</v>
      </c>
    </row>
    <row r="221" spans="1:18" x14ac:dyDescent="0.25">
      <c r="A221" s="22" t="s">
        <v>120</v>
      </c>
      <c r="B221" s="22" t="s">
        <v>511</v>
      </c>
      <c r="C221" s="22" t="s">
        <v>560</v>
      </c>
      <c r="D221" s="22" t="s">
        <v>561</v>
      </c>
      <c r="E221" s="22">
        <v>8172</v>
      </c>
      <c r="F221" s="22">
        <v>8484</v>
      </c>
      <c r="G221" s="22">
        <v>8809</v>
      </c>
      <c r="H221" s="22">
        <v>18673</v>
      </c>
      <c r="I221" s="22">
        <v>36238</v>
      </c>
      <c r="J221" s="22">
        <v>0</v>
      </c>
      <c r="K221" s="22">
        <v>80376</v>
      </c>
      <c r="L221" s="22">
        <v>3428</v>
      </c>
      <c r="M221" s="22">
        <v>3116</v>
      </c>
      <c r="N221" s="22">
        <v>2791</v>
      </c>
      <c r="O221" s="22">
        <v>2451</v>
      </c>
      <c r="P221" s="22">
        <v>1884</v>
      </c>
      <c r="Q221" s="22">
        <v>0</v>
      </c>
      <c r="R221" s="22">
        <v>13670</v>
      </c>
    </row>
    <row r="222" spans="1:18" x14ac:dyDescent="0.25">
      <c r="A222" s="22" t="s">
        <v>120</v>
      </c>
      <c r="B222" s="22" t="s">
        <v>511</v>
      </c>
      <c r="C222" s="22" t="s">
        <v>562</v>
      </c>
      <c r="D222" s="22" t="s">
        <v>563</v>
      </c>
      <c r="E222" s="22">
        <v>279836</v>
      </c>
      <c r="F222" s="22">
        <v>282162</v>
      </c>
      <c r="G222" s="22">
        <v>268367</v>
      </c>
      <c r="H222" s="22">
        <v>269513</v>
      </c>
      <c r="I222" s="22">
        <v>255970</v>
      </c>
      <c r="J222" s="22">
        <v>1091464</v>
      </c>
      <c r="K222" s="22">
        <v>2447312</v>
      </c>
      <c r="L222" s="22">
        <v>96372</v>
      </c>
      <c r="M222" s="22">
        <v>83935</v>
      </c>
      <c r="N222" s="22">
        <v>71469</v>
      </c>
      <c r="O222" s="22">
        <v>60015</v>
      </c>
      <c r="P222" s="22">
        <v>48651</v>
      </c>
      <c r="Q222" s="22">
        <v>94947</v>
      </c>
      <c r="R222" s="22">
        <v>455389</v>
      </c>
    </row>
    <row r="223" spans="1:18" x14ac:dyDescent="0.25">
      <c r="A223" s="22" t="s">
        <v>120</v>
      </c>
      <c r="B223" s="22" t="s">
        <v>511</v>
      </c>
      <c r="C223" s="22" t="s">
        <v>564</v>
      </c>
      <c r="D223" s="22" t="s">
        <v>565</v>
      </c>
      <c r="E223" s="22">
        <v>25816</v>
      </c>
      <c r="F223" s="22">
        <v>10357</v>
      </c>
      <c r="G223" s="22">
        <v>2265</v>
      </c>
      <c r="H223" s="22">
        <v>0</v>
      </c>
      <c r="I223" s="22">
        <v>0</v>
      </c>
      <c r="J223" s="22">
        <v>0</v>
      </c>
      <c r="K223" s="22">
        <v>38438</v>
      </c>
      <c r="L223" s="22">
        <v>572</v>
      </c>
      <c r="M223" s="22">
        <v>159</v>
      </c>
      <c r="N223" s="22">
        <v>9</v>
      </c>
      <c r="O223" s="22">
        <v>0</v>
      </c>
      <c r="P223" s="22">
        <v>0</v>
      </c>
      <c r="Q223" s="22">
        <v>0</v>
      </c>
      <c r="R223" s="22">
        <v>740</v>
      </c>
    </row>
    <row r="224" spans="1:18" x14ac:dyDescent="0.25">
      <c r="A224" s="22" t="s">
        <v>120</v>
      </c>
      <c r="B224" s="22" t="s">
        <v>511</v>
      </c>
      <c r="C224" s="22" t="s">
        <v>566</v>
      </c>
      <c r="D224" s="22" t="s">
        <v>567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120</v>
      </c>
      <c r="B225" s="22" t="s">
        <v>511</v>
      </c>
      <c r="C225" s="22" t="s">
        <v>568</v>
      </c>
      <c r="D225" s="22" t="s">
        <v>569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120</v>
      </c>
      <c r="B226" s="22" t="s">
        <v>511</v>
      </c>
      <c r="C226" s="22" t="s">
        <v>570</v>
      </c>
      <c r="D226" s="22" t="s">
        <v>571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</row>
    <row r="227" spans="1:18" x14ac:dyDescent="0.25">
      <c r="A227" s="22" t="s">
        <v>120</v>
      </c>
      <c r="B227" s="22" t="s">
        <v>511</v>
      </c>
      <c r="C227" s="22" t="s">
        <v>572</v>
      </c>
      <c r="D227" s="22" t="s">
        <v>573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120</v>
      </c>
      <c r="B228" s="22" t="s">
        <v>511</v>
      </c>
      <c r="C228" s="22" t="s">
        <v>574</v>
      </c>
      <c r="D228" s="22" t="s">
        <v>575</v>
      </c>
      <c r="E228" s="22">
        <v>80653</v>
      </c>
      <c r="F228" s="22">
        <v>71975</v>
      </c>
      <c r="G228" s="22">
        <v>60220</v>
      </c>
      <c r="H228" s="22">
        <v>59739</v>
      </c>
      <c r="I228" s="22">
        <v>16857</v>
      </c>
      <c r="J228" s="22">
        <v>97892</v>
      </c>
      <c r="K228" s="22">
        <v>387336</v>
      </c>
      <c r="L228" s="22">
        <v>15146</v>
      </c>
      <c r="M228" s="22">
        <v>11465</v>
      </c>
      <c r="N228" s="22">
        <v>7557</v>
      </c>
      <c r="O228" s="22">
        <v>5011</v>
      </c>
      <c r="P228" s="22">
        <v>2409</v>
      </c>
      <c r="Q228" s="22">
        <v>6160</v>
      </c>
      <c r="R228" s="22">
        <v>47748</v>
      </c>
    </row>
    <row r="229" spans="1:18" x14ac:dyDescent="0.25">
      <c r="A229" s="22" t="s">
        <v>120</v>
      </c>
      <c r="B229" s="22" t="s">
        <v>511</v>
      </c>
      <c r="C229" s="22" t="s">
        <v>576</v>
      </c>
      <c r="D229" s="22" t="s">
        <v>577</v>
      </c>
      <c r="E229" s="22">
        <v>10964</v>
      </c>
      <c r="F229" s="22">
        <v>7880</v>
      </c>
      <c r="G229" s="22">
        <v>0</v>
      </c>
      <c r="H229" s="22">
        <v>0</v>
      </c>
      <c r="I229" s="22">
        <v>0</v>
      </c>
      <c r="J229" s="22">
        <v>0</v>
      </c>
      <c r="K229" s="22">
        <v>18844</v>
      </c>
      <c r="L229" s="22">
        <v>1262</v>
      </c>
      <c r="M229" s="22">
        <v>271</v>
      </c>
      <c r="N229" s="22">
        <v>0</v>
      </c>
      <c r="O229" s="22">
        <v>0</v>
      </c>
      <c r="P229" s="22">
        <v>0</v>
      </c>
      <c r="Q229" s="22">
        <v>0</v>
      </c>
      <c r="R229" s="22">
        <v>1533</v>
      </c>
    </row>
    <row r="230" spans="1:18" x14ac:dyDescent="0.25">
      <c r="A230" s="22" t="s">
        <v>120</v>
      </c>
      <c r="B230" s="22" t="s">
        <v>511</v>
      </c>
      <c r="C230" s="22" t="s">
        <v>578</v>
      </c>
      <c r="D230" s="22" t="s">
        <v>579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</row>
    <row r="231" spans="1:18" x14ac:dyDescent="0.25">
      <c r="A231" s="22" t="s">
        <v>120</v>
      </c>
      <c r="B231" s="22" t="s">
        <v>511</v>
      </c>
      <c r="C231" s="22" t="s">
        <v>580</v>
      </c>
      <c r="D231" s="22" t="s">
        <v>581</v>
      </c>
      <c r="E231" s="22">
        <v>32386</v>
      </c>
      <c r="F231" s="22">
        <v>34123</v>
      </c>
      <c r="G231" s="22">
        <v>25748</v>
      </c>
      <c r="H231" s="22">
        <v>17578</v>
      </c>
      <c r="I231" s="22">
        <v>18300</v>
      </c>
      <c r="J231" s="22">
        <v>444313</v>
      </c>
      <c r="K231" s="22">
        <v>572448</v>
      </c>
      <c r="L231" s="22">
        <v>23565</v>
      </c>
      <c r="M231" s="22">
        <v>22240</v>
      </c>
      <c r="N231" s="22">
        <v>20824</v>
      </c>
      <c r="O231" s="22">
        <v>19311</v>
      </c>
      <c r="P231" s="22">
        <v>18590</v>
      </c>
      <c r="Q231" s="22">
        <v>171664</v>
      </c>
      <c r="R231" s="22">
        <v>276194</v>
      </c>
    </row>
    <row r="232" spans="1:18" x14ac:dyDescent="0.25">
      <c r="A232" s="22" t="s">
        <v>120</v>
      </c>
      <c r="B232" s="22" t="s">
        <v>511</v>
      </c>
      <c r="C232" s="22" t="s">
        <v>582</v>
      </c>
      <c r="D232" s="22" t="s">
        <v>583</v>
      </c>
      <c r="E232" s="22">
        <v>58642</v>
      </c>
      <c r="F232" s="22">
        <v>48486</v>
      </c>
      <c r="G232" s="22">
        <v>51097</v>
      </c>
      <c r="H232" s="22">
        <v>35819</v>
      </c>
      <c r="I232" s="22">
        <v>37797</v>
      </c>
      <c r="J232" s="22">
        <v>471584</v>
      </c>
      <c r="K232" s="22">
        <v>703425</v>
      </c>
      <c r="L232" s="22">
        <v>38428</v>
      </c>
      <c r="M232" s="22">
        <v>35130</v>
      </c>
      <c r="N232" s="22">
        <v>32518</v>
      </c>
      <c r="O232" s="22">
        <v>29765</v>
      </c>
      <c r="P232" s="22">
        <v>27787</v>
      </c>
      <c r="Q232" s="22">
        <v>143642</v>
      </c>
      <c r="R232" s="22">
        <v>307270</v>
      </c>
    </row>
    <row r="233" spans="1:18" x14ac:dyDescent="0.25">
      <c r="A233" s="22" t="s">
        <v>120</v>
      </c>
      <c r="B233" s="22" t="s">
        <v>511</v>
      </c>
      <c r="C233" s="22" t="s">
        <v>584</v>
      </c>
      <c r="D233" s="22" t="s">
        <v>585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120</v>
      </c>
      <c r="B234" s="22" t="s">
        <v>511</v>
      </c>
      <c r="C234" s="22" t="s">
        <v>586</v>
      </c>
      <c r="D234" s="22" t="s">
        <v>587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120</v>
      </c>
      <c r="B235" s="22" t="s">
        <v>511</v>
      </c>
      <c r="C235" s="22" t="s">
        <v>588</v>
      </c>
      <c r="D235" s="22" t="s">
        <v>589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</row>
    <row r="236" spans="1:18" x14ac:dyDescent="0.25">
      <c r="A236" s="22" t="s">
        <v>120</v>
      </c>
      <c r="B236" s="22" t="s">
        <v>511</v>
      </c>
      <c r="C236" s="22" t="s">
        <v>590</v>
      </c>
      <c r="D236" s="22" t="s">
        <v>591</v>
      </c>
      <c r="E236" s="22">
        <v>21873</v>
      </c>
      <c r="F236" s="22">
        <v>22826</v>
      </c>
      <c r="G236" s="22">
        <v>23821</v>
      </c>
      <c r="H236" s="22">
        <v>24859</v>
      </c>
      <c r="I236" s="22">
        <v>25942</v>
      </c>
      <c r="J236" s="22">
        <v>69909</v>
      </c>
      <c r="K236" s="22">
        <v>189230</v>
      </c>
      <c r="L236" s="22">
        <v>7924</v>
      </c>
      <c r="M236" s="22">
        <v>6971</v>
      </c>
      <c r="N236" s="22">
        <v>5977</v>
      </c>
      <c r="O236" s="22">
        <v>4939</v>
      </c>
      <c r="P236" s="22">
        <v>3855</v>
      </c>
      <c r="Q236" s="22">
        <v>4586</v>
      </c>
      <c r="R236" s="22">
        <v>34252</v>
      </c>
    </row>
    <row r="237" spans="1:18" x14ac:dyDescent="0.25">
      <c r="A237" s="22" t="s">
        <v>120</v>
      </c>
      <c r="B237" s="22" t="s">
        <v>511</v>
      </c>
      <c r="C237" s="22" t="s">
        <v>592</v>
      </c>
      <c r="D237" s="22" t="s">
        <v>593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120</v>
      </c>
      <c r="B238" s="22" t="s">
        <v>511</v>
      </c>
      <c r="C238" s="22" t="s">
        <v>594</v>
      </c>
      <c r="D238" s="22" t="s">
        <v>595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</row>
    <row r="239" spans="1:18" x14ac:dyDescent="0.25">
      <c r="A239" s="22" t="s">
        <v>120</v>
      </c>
      <c r="B239" s="22" t="s">
        <v>511</v>
      </c>
      <c r="C239" s="22" t="s">
        <v>596</v>
      </c>
      <c r="D239" s="22" t="s">
        <v>597</v>
      </c>
      <c r="E239" s="22">
        <v>10742</v>
      </c>
      <c r="F239" s="22">
        <v>11282</v>
      </c>
      <c r="G239" s="22">
        <v>11849</v>
      </c>
      <c r="H239" s="22">
        <v>12445</v>
      </c>
      <c r="I239" s="22">
        <v>13070</v>
      </c>
      <c r="J239" s="22">
        <v>206903</v>
      </c>
      <c r="K239" s="22">
        <v>266291</v>
      </c>
      <c r="L239" s="22">
        <v>13087</v>
      </c>
      <c r="M239" s="22">
        <v>12547</v>
      </c>
      <c r="N239" s="22">
        <v>11980</v>
      </c>
      <c r="O239" s="22">
        <v>11384</v>
      </c>
      <c r="P239" s="22">
        <v>10759</v>
      </c>
      <c r="Q239" s="22">
        <v>67136</v>
      </c>
      <c r="R239" s="22">
        <v>126893</v>
      </c>
    </row>
    <row r="240" spans="1:18" x14ac:dyDescent="0.25">
      <c r="A240" s="22" t="s">
        <v>120</v>
      </c>
      <c r="B240" s="22" t="s">
        <v>511</v>
      </c>
      <c r="C240" s="22" t="s">
        <v>598</v>
      </c>
      <c r="D240" s="22" t="s">
        <v>599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</row>
    <row r="241" spans="1:18" x14ac:dyDescent="0.25">
      <c r="A241" s="22" t="s">
        <v>120</v>
      </c>
      <c r="B241" s="22" t="s">
        <v>511</v>
      </c>
      <c r="C241" s="22" t="s">
        <v>600</v>
      </c>
      <c r="D241" s="22" t="s">
        <v>601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</row>
    <row r="242" spans="1:18" x14ac:dyDescent="0.25">
      <c r="A242" s="22" t="s">
        <v>120</v>
      </c>
      <c r="B242" s="22" t="s">
        <v>511</v>
      </c>
      <c r="C242" s="22" t="s">
        <v>602</v>
      </c>
      <c r="D242" s="22" t="s">
        <v>603</v>
      </c>
      <c r="E242" s="22">
        <v>18619</v>
      </c>
      <c r="F242" s="22">
        <v>19628</v>
      </c>
      <c r="G242" s="22">
        <v>20693</v>
      </c>
      <c r="H242" s="22">
        <v>21817</v>
      </c>
      <c r="I242" s="22">
        <v>23003</v>
      </c>
      <c r="J242" s="22">
        <v>235654</v>
      </c>
      <c r="K242" s="22">
        <v>339414</v>
      </c>
      <c r="L242" s="22">
        <v>17676</v>
      </c>
      <c r="M242" s="22">
        <v>16667</v>
      </c>
      <c r="N242" s="22">
        <v>15601</v>
      </c>
      <c r="O242" s="22">
        <v>14478</v>
      </c>
      <c r="P242" s="22">
        <v>13291</v>
      </c>
      <c r="Q242" s="22">
        <v>89057</v>
      </c>
      <c r="R242" s="22">
        <v>166770</v>
      </c>
    </row>
    <row r="243" spans="1:18" x14ac:dyDescent="0.25">
      <c r="A243" s="22" t="s">
        <v>120</v>
      </c>
      <c r="B243" s="22" t="s">
        <v>511</v>
      </c>
      <c r="C243" s="22" t="s">
        <v>604</v>
      </c>
      <c r="D243" s="22" t="s">
        <v>605</v>
      </c>
      <c r="E243" s="22">
        <v>40000</v>
      </c>
      <c r="F243" s="22">
        <v>40000</v>
      </c>
      <c r="G243" s="22">
        <v>40000</v>
      </c>
      <c r="H243" s="22">
        <v>40000</v>
      </c>
      <c r="I243" s="22">
        <v>40000</v>
      </c>
      <c r="J243" s="22">
        <v>0</v>
      </c>
      <c r="K243" s="22">
        <v>200000</v>
      </c>
      <c r="L243" s="22">
        <v>6472</v>
      </c>
      <c r="M243" s="22">
        <v>4935</v>
      </c>
      <c r="N243" s="22">
        <v>3675</v>
      </c>
      <c r="O243" s="22">
        <v>2415</v>
      </c>
      <c r="P243" s="22">
        <v>1155</v>
      </c>
      <c r="Q243" s="22">
        <v>0</v>
      </c>
      <c r="R243" s="22">
        <v>18652</v>
      </c>
    </row>
    <row r="244" spans="1:18" x14ac:dyDescent="0.25">
      <c r="A244" s="22" t="s">
        <v>120</v>
      </c>
      <c r="B244" s="22" t="s">
        <v>511</v>
      </c>
      <c r="C244" s="22" t="s">
        <v>606</v>
      </c>
      <c r="D244" s="22" t="s">
        <v>607</v>
      </c>
      <c r="E244" s="22">
        <v>9900</v>
      </c>
      <c r="F244" s="22">
        <v>159300</v>
      </c>
      <c r="G244" s="22">
        <v>8607</v>
      </c>
      <c r="H244" s="22">
        <v>0</v>
      </c>
      <c r="I244" s="22">
        <v>0</v>
      </c>
      <c r="J244" s="22">
        <v>0</v>
      </c>
      <c r="K244" s="22">
        <v>177807</v>
      </c>
      <c r="L244" s="22">
        <v>3735</v>
      </c>
      <c r="M244" s="22">
        <v>1878</v>
      </c>
      <c r="N244" s="22">
        <v>60</v>
      </c>
      <c r="O244" s="22">
        <v>0</v>
      </c>
      <c r="P244" s="22">
        <v>0</v>
      </c>
      <c r="Q244" s="22">
        <v>0</v>
      </c>
      <c r="R244" s="22">
        <v>5673</v>
      </c>
    </row>
    <row r="245" spans="1:18" x14ac:dyDescent="0.25">
      <c r="A245" s="22" t="s">
        <v>120</v>
      </c>
      <c r="B245" s="22" t="s">
        <v>511</v>
      </c>
      <c r="C245" s="22" t="s">
        <v>608</v>
      </c>
      <c r="D245" s="22" t="s">
        <v>609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120</v>
      </c>
      <c r="B246" s="22" t="s">
        <v>511</v>
      </c>
      <c r="C246" s="22" t="s">
        <v>610</v>
      </c>
      <c r="D246" s="22" t="s">
        <v>611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120</v>
      </c>
      <c r="B247" s="22" t="s">
        <v>511</v>
      </c>
      <c r="C247" s="22" t="s">
        <v>612</v>
      </c>
      <c r="D247" s="22" t="s">
        <v>613</v>
      </c>
      <c r="E247" s="22">
        <v>5106</v>
      </c>
      <c r="F247" s="22">
        <v>5105</v>
      </c>
      <c r="G247" s="22">
        <v>0</v>
      </c>
      <c r="H247" s="22">
        <v>0</v>
      </c>
      <c r="I247" s="22">
        <v>0</v>
      </c>
      <c r="J247" s="22">
        <v>0</v>
      </c>
      <c r="K247" s="22">
        <v>10211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120</v>
      </c>
      <c r="B248" s="22" t="s">
        <v>511</v>
      </c>
      <c r="C248" s="22" t="s">
        <v>614</v>
      </c>
      <c r="D248" s="22" t="s">
        <v>615</v>
      </c>
      <c r="E248" s="22">
        <v>100000</v>
      </c>
      <c r="F248" s="22">
        <v>100000</v>
      </c>
      <c r="G248" s="22">
        <v>100000</v>
      </c>
      <c r="H248" s="22">
        <v>120000</v>
      </c>
      <c r="I248" s="22">
        <v>0</v>
      </c>
      <c r="J248" s="22">
        <v>0</v>
      </c>
      <c r="K248" s="22">
        <v>420000</v>
      </c>
      <c r="L248" s="22">
        <v>4000</v>
      </c>
      <c r="M248" s="22">
        <v>3000</v>
      </c>
      <c r="N248" s="22">
        <v>2000</v>
      </c>
      <c r="O248" s="22">
        <v>1000</v>
      </c>
      <c r="P248" s="22">
        <v>0</v>
      </c>
      <c r="Q248" s="22">
        <v>0</v>
      </c>
      <c r="R248" s="22">
        <v>10000</v>
      </c>
    </row>
    <row r="249" spans="1:18" x14ac:dyDescent="0.25">
      <c r="A249" s="22" t="s">
        <v>120</v>
      </c>
      <c r="B249" s="22" t="s">
        <v>511</v>
      </c>
      <c r="C249" s="22" t="s">
        <v>616</v>
      </c>
      <c r="D249" s="22" t="s">
        <v>617</v>
      </c>
      <c r="E249" s="22">
        <v>20210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20210</v>
      </c>
      <c r="L249" s="22">
        <v>2374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2374</v>
      </c>
    </row>
    <row r="250" spans="1:18" x14ac:dyDescent="0.25">
      <c r="A250" s="22" t="s">
        <v>120</v>
      </c>
      <c r="B250" s="22" t="s">
        <v>511</v>
      </c>
      <c r="C250" s="22" t="s">
        <v>618</v>
      </c>
      <c r="D250" s="22" t="s">
        <v>619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120</v>
      </c>
      <c r="B251" s="22" t="s">
        <v>511</v>
      </c>
      <c r="C251" s="22" t="s">
        <v>620</v>
      </c>
      <c r="D251" s="22" t="s">
        <v>621</v>
      </c>
      <c r="E251" s="22">
        <v>3791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3791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</row>
    <row r="252" spans="1:18" x14ac:dyDescent="0.25">
      <c r="A252" s="22" t="s">
        <v>120</v>
      </c>
      <c r="B252" s="22" t="s">
        <v>511</v>
      </c>
      <c r="C252" s="22" t="s">
        <v>622</v>
      </c>
      <c r="D252" s="22" t="s">
        <v>623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</row>
    <row r="253" spans="1:18" x14ac:dyDescent="0.25">
      <c r="A253" s="22" t="s">
        <v>120</v>
      </c>
      <c r="B253" s="22" t="s">
        <v>511</v>
      </c>
      <c r="C253" s="22" t="s">
        <v>624</v>
      </c>
      <c r="D253" s="22" t="s">
        <v>625</v>
      </c>
      <c r="E253" s="22">
        <v>19828</v>
      </c>
      <c r="F253" s="22">
        <v>21173</v>
      </c>
      <c r="G253" s="22">
        <v>16094</v>
      </c>
      <c r="H253" s="22">
        <v>17000</v>
      </c>
      <c r="I253" s="22">
        <v>17956</v>
      </c>
      <c r="J253" s="22">
        <v>82507</v>
      </c>
      <c r="K253" s="22">
        <v>174558</v>
      </c>
      <c r="L253" s="22">
        <v>10301</v>
      </c>
      <c r="M253" s="22">
        <v>8956</v>
      </c>
      <c r="N253" s="22">
        <v>7513</v>
      </c>
      <c r="O253" s="22">
        <v>6607</v>
      </c>
      <c r="P253" s="22">
        <v>5651</v>
      </c>
      <c r="Q253" s="22">
        <v>11919</v>
      </c>
      <c r="R253" s="22">
        <v>50947</v>
      </c>
    </row>
    <row r="254" spans="1:18" x14ac:dyDescent="0.25">
      <c r="A254" s="22" t="s">
        <v>120</v>
      </c>
      <c r="B254" s="22" t="s">
        <v>511</v>
      </c>
      <c r="C254" s="22" t="s">
        <v>626</v>
      </c>
      <c r="D254" s="22" t="s">
        <v>627</v>
      </c>
      <c r="E254" s="22">
        <v>79323</v>
      </c>
      <c r="F254" s="22">
        <v>4566</v>
      </c>
      <c r="G254" s="22">
        <v>4823</v>
      </c>
      <c r="H254" s="22">
        <v>5094</v>
      </c>
      <c r="I254" s="22">
        <v>5381</v>
      </c>
      <c r="J254" s="22">
        <v>64303</v>
      </c>
      <c r="K254" s="22">
        <v>163490</v>
      </c>
      <c r="L254" s="22">
        <v>9478</v>
      </c>
      <c r="M254" s="22">
        <v>4734</v>
      </c>
      <c r="N254" s="22">
        <v>4478</v>
      </c>
      <c r="O254" s="22">
        <v>4206</v>
      </c>
      <c r="P254" s="22">
        <v>3920</v>
      </c>
      <c r="Q254" s="22">
        <v>19400</v>
      </c>
      <c r="R254" s="22">
        <v>46216</v>
      </c>
    </row>
    <row r="255" spans="1:18" x14ac:dyDescent="0.25">
      <c r="A255" s="22" t="s">
        <v>120</v>
      </c>
      <c r="B255" s="22" t="s">
        <v>511</v>
      </c>
      <c r="C255" s="22" t="s">
        <v>628</v>
      </c>
      <c r="D255" s="22" t="s">
        <v>629</v>
      </c>
      <c r="E255" s="22">
        <v>65707</v>
      </c>
      <c r="F255" s="22">
        <v>68457</v>
      </c>
      <c r="G255" s="22">
        <v>71324</v>
      </c>
      <c r="H255" s="22">
        <v>74311</v>
      </c>
      <c r="I255" s="22">
        <v>77426</v>
      </c>
      <c r="J255" s="22">
        <v>146197</v>
      </c>
      <c r="K255" s="22">
        <v>503422</v>
      </c>
      <c r="L255" s="22">
        <v>20606</v>
      </c>
      <c r="M255" s="22">
        <v>17856</v>
      </c>
      <c r="N255" s="22">
        <v>14989</v>
      </c>
      <c r="O255" s="22">
        <v>12002</v>
      </c>
      <c r="P255" s="22">
        <v>8887</v>
      </c>
      <c r="Q255" s="22">
        <v>60730</v>
      </c>
      <c r="R255" s="22">
        <v>135070</v>
      </c>
    </row>
    <row r="256" spans="1:18" x14ac:dyDescent="0.25">
      <c r="A256" s="22" t="s">
        <v>120</v>
      </c>
      <c r="B256" s="22" t="s">
        <v>511</v>
      </c>
      <c r="C256" s="22" t="s">
        <v>630</v>
      </c>
      <c r="D256" s="22" t="s">
        <v>631</v>
      </c>
      <c r="E256" s="22">
        <v>32281</v>
      </c>
      <c r="F256" s="22">
        <v>33709</v>
      </c>
      <c r="G256" s="22">
        <v>35200</v>
      </c>
      <c r="H256" s="22">
        <v>0</v>
      </c>
      <c r="I256" s="22">
        <v>0</v>
      </c>
      <c r="J256" s="22">
        <v>0</v>
      </c>
      <c r="K256" s="22">
        <v>101190</v>
      </c>
      <c r="L256" s="22">
        <v>4078</v>
      </c>
      <c r="M256" s="22">
        <v>2650</v>
      </c>
      <c r="N256" s="22">
        <v>1159</v>
      </c>
      <c r="O256" s="22">
        <v>0</v>
      </c>
      <c r="P256" s="22">
        <v>0</v>
      </c>
      <c r="Q256" s="22">
        <v>0</v>
      </c>
      <c r="R256" s="22">
        <v>7887</v>
      </c>
    </row>
    <row r="257" spans="1:18" x14ac:dyDescent="0.25">
      <c r="A257" s="22" t="s">
        <v>120</v>
      </c>
      <c r="B257" s="22" t="s">
        <v>511</v>
      </c>
      <c r="C257" s="22" t="s">
        <v>632</v>
      </c>
      <c r="D257" s="22" t="s">
        <v>633</v>
      </c>
      <c r="E257" s="22">
        <v>116394</v>
      </c>
      <c r="F257" s="22">
        <v>117455</v>
      </c>
      <c r="G257" s="22">
        <v>111866</v>
      </c>
      <c r="H257" s="22">
        <v>112669</v>
      </c>
      <c r="I257" s="22">
        <v>28423</v>
      </c>
      <c r="J257" s="22">
        <v>0</v>
      </c>
      <c r="K257" s="22">
        <v>486807</v>
      </c>
      <c r="L257" s="22">
        <v>8989</v>
      </c>
      <c r="M257" s="22">
        <v>6705</v>
      </c>
      <c r="N257" s="22">
        <v>4272</v>
      </c>
      <c r="O257" s="22">
        <v>2160</v>
      </c>
      <c r="P257" s="22">
        <v>0</v>
      </c>
      <c r="Q257" s="22">
        <v>0</v>
      </c>
      <c r="R257" s="22">
        <v>22126</v>
      </c>
    </row>
    <row r="258" spans="1:18" x14ac:dyDescent="0.25">
      <c r="A258" s="22" t="s">
        <v>120</v>
      </c>
      <c r="B258" s="22" t="s">
        <v>511</v>
      </c>
      <c r="C258" s="22" t="s">
        <v>634</v>
      </c>
      <c r="D258" s="22" t="s">
        <v>635</v>
      </c>
      <c r="E258" s="22">
        <v>98164</v>
      </c>
      <c r="F258" s="22">
        <v>103061</v>
      </c>
      <c r="G258" s="22">
        <v>67474</v>
      </c>
      <c r="H258" s="22">
        <v>70089</v>
      </c>
      <c r="I258" s="22">
        <v>73063</v>
      </c>
      <c r="J258" s="22">
        <v>262023</v>
      </c>
      <c r="K258" s="22">
        <v>673874</v>
      </c>
      <c r="L258" s="22">
        <v>29128</v>
      </c>
      <c r="M258" s="22">
        <v>24232</v>
      </c>
      <c r="N258" s="22">
        <v>19076</v>
      </c>
      <c r="O258" s="22">
        <v>15645</v>
      </c>
      <c r="P258" s="22">
        <v>13228</v>
      </c>
      <c r="Q258" s="22">
        <v>21172</v>
      </c>
      <c r="R258" s="22">
        <v>122481</v>
      </c>
    </row>
    <row r="259" spans="1:18" x14ac:dyDescent="0.25">
      <c r="A259" s="22" t="s">
        <v>120</v>
      </c>
      <c r="B259" s="22" t="s">
        <v>511</v>
      </c>
      <c r="C259" s="22" t="s">
        <v>636</v>
      </c>
      <c r="D259" s="22" t="s">
        <v>637</v>
      </c>
      <c r="E259" s="22">
        <v>113045</v>
      </c>
      <c r="F259" s="22">
        <v>117382</v>
      </c>
      <c r="G259" s="22">
        <v>119111</v>
      </c>
      <c r="H259" s="22">
        <v>60462</v>
      </c>
      <c r="I259" s="22">
        <v>63331</v>
      </c>
      <c r="J259" s="22">
        <v>60978</v>
      </c>
      <c r="K259" s="22">
        <v>534309</v>
      </c>
      <c r="L259" s="22">
        <v>22131</v>
      </c>
      <c r="M259" s="22">
        <v>17795</v>
      </c>
      <c r="N259" s="22">
        <v>12985</v>
      </c>
      <c r="O259" s="22">
        <v>9135</v>
      </c>
      <c r="P259" s="22">
        <v>6266</v>
      </c>
      <c r="Q259" s="22">
        <v>5757</v>
      </c>
      <c r="R259" s="22">
        <v>74069</v>
      </c>
    </row>
    <row r="260" spans="1:18" x14ac:dyDescent="0.25">
      <c r="A260" s="22" t="s">
        <v>120</v>
      </c>
      <c r="B260" s="22" t="s">
        <v>511</v>
      </c>
      <c r="C260" s="22" t="s">
        <v>638</v>
      </c>
      <c r="D260" s="22" t="s">
        <v>639</v>
      </c>
      <c r="E260" s="22">
        <v>12482</v>
      </c>
      <c r="F260" s="22">
        <v>13366</v>
      </c>
      <c r="G260" s="22">
        <v>4342</v>
      </c>
      <c r="H260" s="22">
        <v>4609</v>
      </c>
      <c r="I260" s="22">
        <v>4891</v>
      </c>
      <c r="J260" s="22">
        <v>0</v>
      </c>
      <c r="K260" s="22">
        <v>39690</v>
      </c>
      <c r="L260" s="22">
        <v>2677</v>
      </c>
      <c r="M260" s="22">
        <v>1794</v>
      </c>
      <c r="N260" s="22">
        <v>848</v>
      </c>
      <c r="O260" s="22">
        <v>582</v>
      </c>
      <c r="P260" s="22">
        <v>300</v>
      </c>
      <c r="Q260" s="22">
        <v>0</v>
      </c>
      <c r="R260" s="22">
        <v>6201</v>
      </c>
    </row>
    <row r="261" spans="1:18" x14ac:dyDescent="0.25">
      <c r="A261" s="22" t="s">
        <v>120</v>
      </c>
      <c r="B261" s="22" t="s">
        <v>511</v>
      </c>
      <c r="C261" s="22" t="s">
        <v>640</v>
      </c>
      <c r="D261" s="22" t="s">
        <v>641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</row>
    <row r="262" spans="1:18" x14ac:dyDescent="0.25">
      <c r="A262" s="22" t="s">
        <v>120</v>
      </c>
      <c r="B262" s="22" t="s">
        <v>511</v>
      </c>
      <c r="C262" s="22" t="s">
        <v>642</v>
      </c>
      <c r="D262" s="22" t="s">
        <v>643</v>
      </c>
      <c r="E262" s="22">
        <v>86969</v>
      </c>
      <c r="F262" s="22">
        <v>86058</v>
      </c>
      <c r="G262" s="22">
        <v>81162</v>
      </c>
      <c r="H262" s="22">
        <v>73028</v>
      </c>
      <c r="I262" s="22">
        <v>31587</v>
      </c>
      <c r="J262" s="22">
        <v>269776</v>
      </c>
      <c r="K262" s="22">
        <v>628580</v>
      </c>
      <c r="L262" s="22">
        <v>20548</v>
      </c>
      <c r="M262" s="22">
        <v>17464</v>
      </c>
      <c r="N262" s="22">
        <v>14578</v>
      </c>
      <c r="O262" s="22">
        <v>11689</v>
      </c>
      <c r="P262" s="22">
        <v>9538</v>
      </c>
      <c r="Q262" s="22">
        <v>45314</v>
      </c>
      <c r="R262" s="22">
        <v>119131</v>
      </c>
    </row>
    <row r="263" spans="1:18" x14ac:dyDescent="0.25">
      <c r="A263" s="22" t="s">
        <v>120</v>
      </c>
      <c r="B263" s="22" t="s">
        <v>511</v>
      </c>
      <c r="C263" s="22" t="s">
        <v>644</v>
      </c>
      <c r="D263" s="22" t="s">
        <v>645</v>
      </c>
      <c r="E263" s="22">
        <v>16871</v>
      </c>
      <c r="F263" s="22">
        <v>7565</v>
      </c>
      <c r="G263" s="22">
        <v>0</v>
      </c>
      <c r="H263" s="22">
        <v>0</v>
      </c>
      <c r="I263" s="22">
        <v>0</v>
      </c>
      <c r="J263" s="22">
        <v>0</v>
      </c>
      <c r="K263" s="22">
        <v>24436</v>
      </c>
      <c r="L263" s="22">
        <v>1721</v>
      </c>
      <c r="M263" s="22">
        <v>378</v>
      </c>
      <c r="N263" s="22">
        <v>0</v>
      </c>
      <c r="O263" s="22">
        <v>0</v>
      </c>
      <c r="P263" s="22">
        <v>0</v>
      </c>
      <c r="Q263" s="22">
        <v>0</v>
      </c>
      <c r="R263" s="22">
        <v>2099</v>
      </c>
    </row>
    <row r="264" spans="1:18" x14ac:dyDescent="0.25">
      <c r="A264" s="22" t="s">
        <v>120</v>
      </c>
      <c r="B264" s="22" t="s">
        <v>511</v>
      </c>
      <c r="C264" s="22" t="s">
        <v>646</v>
      </c>
      <c r="D264" s="22" t="s">
        <v>647</v>
      </c>
      <c r="E264" s="22">
        <v>8090</v>
      </c>
      <c r="F264" s="22">
        <v>8596</v>
      </c>
      <c r="G264" s="22">
        <v>9133</v>
      </c>
      <c r="H264" s="22">
        <v>9704</v>
      </c>
      <c r="I264" s="22">
        <v>10310</v>
      </c>
      <c r="J264" s="22">
        <v>109403</v>
      </c>
      <c r="K264" s="22">
        <v>155236</v>
      </c>
      <c r="L264" s="22">
        <v>9702</v>
      </c>
      <c r="M264" s="22">
        <v>9196</v>
      </c>
      <c r="N264" s="22">
        <v>8659</v>
      </c>
      <c r="O264" s="22">
        <v>8088</v>
      </c>
      <c r="P264" s="22">
        <v>7482</v>
      </c>
      <c r="Q264" s="22">
        <v>40419</v>
      </c>
      <c r="R264" s="22">
        <v>83546</v>
      </c>
    </row>
    <row r="265" spans="1:18" x14ac:dyDescent="0.25">
      <c r="A265" s="22" t="s">
        <v>120</v>
      </c>
      <c r="B265" s="22" t="s">
        <v>511</v>
      </c>
      <c r="C265" s="22" t="s">
        <v>648</v>
      </c>
      <c r="D265" s="22" t="s">
        <v>649</v>
      </c>
      <c r="E265" s="22">
        <v>3597</v>
      </c>
      <c r="F265" s="22">
        <v>3796</v>
      </c>
      <c r="G265" s="22">
        <v>4005</v>
      </c>
      <c r="H265" s="22">
        <v>4227</v>
      </c>
      <c r="I265" s="22">
        <v>4460</v>
      </c>
      <c r="J265" s="22">
        <v>164567</v>
      </c>
      <c r="K265" s="22">
        <v>184652</v>
      </c>
      <c r="L265" s="22">
        <v>10019</v>
      </c>
      <c r="M265" s="22">
        <v>9820</v>
      </c>
      <c r="N265" s="22">
        <v>9611</v>
      </c>
      <c r="O265" s="22">
        <v>9389</v>
      </c>
      <c r="P265" s="22">
        <v>9156</v>
      </c>
      <c r="Q265" s="22">
        <v>107752</v>
      </c>
      <c r="R265" s="22">
        <v>155747</v>
      </c>
    </row>
    <row r="266" spans="1:18" x14ac:dyDescent="0.25">
      <c r="A266" s="22" t="s">
        <v>120</v>
      </c>
      <c r="B266" s="22" t="s">
        <v>511</v>
      </c>
      <c r="C266" s="22" t="s">
        <v>650</v>
      </c>
      <c r="D266" s="22" t="s">
        <v>651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</row>
    <row r="267" spans="1:18" x14ac:dyDescent="0.25">
      <c r="A267" s="22" t="s">
        <v>120</v>
      </c>
      <c r="B267" s="22" t="s">
        <v>511</v>
      </c>
      <c r="C267" s="22" t="s">
        <v>652</v>
      </c>
      <c r="D267" s="22" t="s">
        <v>653</v>
      </c>
      <c r="E267" s="22">
        <v>10884</v>
      </c>
      <c r="F267" s="22">
        <v>10884</v>
      </c>
      <c r="G267" s="22">
        <v>10884</v>
      </c>
      <c r="H267" s="22">
        <v>10884</v>
      </c>
      <c r="I267" s="22">
        <v>10884</v>
      </c>
      <c r="J267" s="22">
        <v>184231</v>
      </c>
      <c r="K267" s="22">
        <v>238651</v>
      </c>
      <c r="L267" s="22">
        <v>5769</v>
      </c>
      <c r="M267" s="22">
        <v>5547</v>
      </c>
      <c r="N267" s="22">
        <v>5275</v>
      </c>
      <c r="O267" s="22">
        <v>5003</v>
      </c>
      <c r="P267" s="22">
        <v>4783</v>
      </c>
      <c r="Q267" s="22">
        <v>39983</v>
      </c>
      <c r="R267" s="22">
        <v>66360</v>
      </c>
    </row>
    <row r="268" spans="1:18" x14ac:dyDescent="0.25">
      <c r="A268" s="22" t="s">
        <v>120</v>
      </c>
      <c r="B268" s="22" t="s">
        <v>511</v>
      </c>
      <c r="C268" s="22" t="s">
        <v>654</v>
      </c>
      <c r="D268" s="22" t="s">
        <v>655</v>
      </c>
      <c r="E268" s="22">
        <v>15258</v>
      </c>
      <c r="F268" s="22">
        <v>15778</v>
      </c>
      <c r="G268" s="22">
        <v>16315</v>
      </c>
      <c r="H268" s="22">
        <v>16870</v>
      </c>
      <c r="I268" s="22">
        <v>6061</v>
      </c>
      <c r="J268" s="22">
        <v>0</v>
      </c>
      <c r="K268" s="22">
        <v>70282</v>
      </c>
      <c r="L268" s="22">
        <v>2180</v>
      </c>
      <c r="M268" s="22">
        <v>1660</v>
      </c>
      <c r="N268" s="22">
        <v>1124</v>
      </c>
      <c r="O268" s="22">
        <v>568</v>
      </c>
      <c r="P268" s="22">
        <v>72</v>
      </c>
      <c r="Q268" s="22">
        <v>0</v>
      </c>
      <c r="R268" s="22">
        <v>5604</v>
      </c>
    </row>
    <row r="269" spans="1:18" x14ac:dyDescent="0.25">
      <c r="A269" s="22" t="s">
        <v>120</v>
      </c>
      <c r="B269" s="22" t="s">
        <v>511</v>
      </c>
      <c r="C269" s="22" t="s">
        <v>656</v>
      </c>
      <c r="D269" s="22" t="s">
        <v>657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</row>
    <row r="270" spans="1:18" x14ac:dyDescent="0.25">
      <c r="A270" s="22" t="s">
        <v>120</v>
      </c>
      <c r="B270" s="22" t="s">
        <v>511</v>
      </c>
      <c r="C270" s="22" t="s">
        <v>658</v>
      </c>
      <c r="D270" s="22" t="s">
        <v>659</v>
      </c>
      <c r="E270" s="22">
        <v>28517</v>
      </c>
      <c r="F270" s="22">
        <v>30738</v>
      </c>
      <c r="G270" s="22">
        <v>33140</v>
      </c>
      <c r="H270" s="22">
        <v>32105</v>
      </c>
      <c r="I270" s="22">
        <v>21649</v>
      </c>
      <c r="J270" s="22">
        <v>85423</v>
      </c>
      <c r="K270" s="22">
        <v>231572</v>
      </c>
      <c r="L270" s="22">
        <v>17013</v>
      </c>
      <c r="M270" s="22">
        <v>14792</v>
      </c>
      <c r="N270" s="22">
        <v>12395</v>
      </c>
      <c r="O270" s="22">
        <v>9809</v>
      </c>
      <c r="P270" s="22">
        <v>7344</v>
      </c>
      <c r="Q270" s="22">
        <v>35245</v>
      </c>
      <c r="R270" s="22">
        <v>96598</v>
      </c>
    </row>
    <row r="271" spans="1:18" x14ac:dyDescent="0.25">
      <c r="A271" s="22" t="s">
        <v>120</v>
      </c>
      <c r="B271" s="22" t="s">
        <v>511</v>
      </c>
      <c r="C271" s="22" t="s">
        <v>660</v>
      </c>
      <c r="D271" s="22" t="s">
        <v>661</v>
      </c>
      <c r="E271" s="22">
        <v>44238</v>
      </c>
      <c r="F271" s="22">
        <v>45449</v>
      </c>
      <c r="G271" s="22">
        <v>46721</v>
      </c>
      <c r="H271" s="22">
        <v>36847</v>
      </c>
      <c r="I271" s="22">
        <v>37608</v>
      </c>
      <c r="J271" s="22">
        <v>302818</v>
      </c>
      <c r="K271" s="22">
        <v>513681</v>
      </c>
      <c r="L271" s="22">
        <v>18803</v>
      </c>
      <c r="M271" s="22">
        <v>17592</v>
      </c>
      <c r="N271" s="22">
        <v>16319</v>
      </c>
      <c r="O271" s="22">
        <v>14982</v>
      </c>
      <c r="P271" s="22">
        <v>14222</v>
      </c>
      <c r="Q271" s="22">
        <v>119443</v>
      </c>
      <c r="R271" s="22">
        <v>201361</v>
      </c>
    </row>
    <row r="272" spans="1:18" x14ac:dyDescent="0.25">
      <c r="A272" s="22" t="s">
        <v>120</v>
      </c>
      <c r="B272" s="22" t="s">
        <v>511</v>
      </c>
      <c r="C272" s="22" t="s">
        <v>662</v>
      </c>
      <c r="D272" s="22" t="s">
        <v>663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120</v>
      </c>
      <c r="B273" s="22" t="s">
        <v>511</v>
      </c>
      <c r="C273" s="22" t="s">
        <v>664</v>
      </c>
      <c r="D273" s="22" t="s">
        <v>665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120</v>
      </c>
      <c r="B274" s="22" t="s">
        <v>511</v>
      </c>
      <c r="C274" s="22" t="s">
        <v>666</v>
      </c>
      <c r="D274" s="22" t="s">
        <v>667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</row>
    <row r="275" spans="1:18" x14ac:dyDescent="0.25">
      <c r="A275" s="22" t="s">
        <v>120</v>
      </c>
      <c r="B275" s="22" t="s">
        <v>511</v>
      </c>
      <c r="C275" s="22" t="s">
        <v>668</v>
      </c>
      <c r="D275" s="22" t="s">
        <v>669</v>
      </c>
      <c r="E275" s="22">
        <v>46389</v>
      </c>
      <c r="F275" s="22">
        <v>48571</v>
      </c>
      <c r="G275" s="22">
        <v>21328</v>
      </c>
      <c r="H275" s="22">
        <v>22424</v>
      </c>
      <c r="I275" s="22">
        <v>20571</v>
      </c>
      <c r="J275" s="22">
        <v>330899</v>
      </c>
      <c r="K275" s="22">
        <v>490182</v>
      </c>
      <c r="L275" s="22">
        <v>21599</v>
      </c>
      <c r="M275" s="22">
        <v>20608</v>
      </c>
      <c r="N275" s="22">
        <v>19567</v>
      </c>
      <c r="O275" s="22">
        <v>18471</v>
      </c>
      <c r="P275" s="22">
        <v>20992</v>
      </c>
      <c r="Q275" s="22">
        <v>95131</v>
      </c>
      <c r="R275" s="22">
        <v>196368</v>
      </c>
    </row>
    <row r="276" spans="1:18" x14ac:dyDescent="0.25">
      <c r="A276" s="22" t="s">
        <v>120</v>
      </c>
      <c r="B276" s="22" t="s">
        <v>511</v>
      </c>
      <c r="C276" s="22" t="s">
        <v>670</v>
      </c>
      <c r="D276" s="22" t="s">
        <v>671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120</v>
      </c>
      <c r="B277" s="22" t="s">
        <v>511</v>
      </c>
      <c r="C277" s="22" t="s">
        <v>672</v>
      </c>
      <c r="D277" s="22" t="s">
        <v>673</v>
      </c>
      <c r="E277" s="22">
        <v>10099</v>
      </c>
      <c r="F277" s="22">
        <v>10546</v>
      </c>
      <c r="G277" s="22">
        <v>11013</v>
      </c>
      <c r="H277" s="22">
        <v>11503</v>
      </c>
      <c r="I277" s="22">
        <v>12015</v>
      </c>
      <c r="J277" s="22">
        <v>73644</v>
      </c>
      <c r="K277" s="22">
        <v>128820</v>
      </c>
      <c r="L277" s="22">
        <v>6689</v>
      </c>
      <c r="M277" s="22">
        <v>6242</v>
      </c>
      <c r="N277" s="22">
        <v>5775</v>
      </c>
      <c r="O277" s="22">
        <v>5286</v>
      </c>
      <c r="P277" s="22">
        <v>4774</v>
      </c>
      <c r="Q277" s="22">
        <v>32541</v>
      </c>
      <c r="R277" s="22">
        <v>61307</v>
      </c>
    </row>
    <row r="278" spans="1:18" x14ac:dyDescent="0.25">
      <c r="A278" s="22" t="s">
        <v>120</v>
      </c>
      <c r="B278" s="22" t="s">
        <v>511</v>
      </c>
      <c r="C278" s="22" t="s">
        <v>674</v>
      </c>
      <c r="D278" s="22" t="s">
        <v>675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</row>
    <row r="279" spans="1:18" x14ac:dyDescent="0.25">
      <c r="A279" s="22" t="s">
        <v>120</v>
      </c>
      <c r="B279" s="22" t="s">
        <v>511</v>
      </c>
      <c r="C279" s="22" t="s">
        <v>676</v>
      </c>
      <c r="D279" s="22" t="s">
        <v>677</v>
      </c>
      <c r="E279" s="22">
        <v>101127</v>
      </c>
      <c r="F279" s="22">
        <v>104288</v>
      </c>
      <c r="G279" s="22">
        <v>83517</v>
      </c>
      <c r="H279" s="22">
        <v>61347</v>
      </c>
      <c r="I279" s="22">
        <v>62755</v>
      </c>
      <c r="J279" s="22">
        <v>0</v>
      </c>
      <c r="K279" s="22">
        <v>413034</v>
      </c>
      <c r="L279" s="22">
        <v>10783</v>
      </c>
      <c r="M279" s="22">
        <v>7622</v>
      </c>
      <c r="N279" s="22">
        <v>4354</v>
      </c>
      <c r="O279" s="22">
        <v>2486</v>
      </c>
      <c r="P279" s="22">
        <v>1078</v>
      </c>
      <c r="Q279" s="22">
        <v>0</v>
      </c>
      <c r="R279" s="22">
        <v>26323</v>
      </c>
    </row>
    <row r="280" spans="1:18" x14ac:dyDescent="0.25">
      <c r="A280" s="22" t="s">
        <v>120</v>
      </c>
      <c r="B280" s="22" t="s">
        <v>511</v>
      </c>
      <c r="C280" s="22" t="s">
        <v>678</v>
      </c>
      <c r="D280" s="22" t="s">
        <v>679</v>
      </c>
      <c r="E280" s="22">
        <v>5475</v>
      </c>
      <c r="F280" s="22">
        <v>6078</v>
      </c>
      <c r="G280" s="22">
        <v>6746</v>
      </c>
      <c r="H280" s="22">
        <v>7488</v>
      </c>
      <c r="I280" s="22">
        <v>0</v>
      </c>
      <c r="J280" s="22">
        <v>0</v>
      </c>
      <c r="K280" s="22">
        <v>25787</v>
      </c>
      <c r="L280" s="22">
        <v>2837</v>
      </c>
      <c r="M280" s="22">
        <v>2234</v>
      </c>
      <c r="N280" s="22">
        <v>1566</v>
      </c>
      <c r="O280" s="22">
        <v>824</v>
      </c>
      <c r="P280" s="22">
        <v>0</v>
      </c>
      <c r="Q280" s="22">
        <v>0</v>
      </c>
      <c r="R280" s="22">
        <v>7461</v>
      </c>
    </row>
    <row r="281" spans="1:18" x14ac:dyDescent="0.25">
      <c r="A281" s="22" t="s">
        <v>120</v>
      </c>
      <c r="B281" s="22" t="s">
        <v>511</v>
      </c>
      <c r="C281" s="22" t="s">
        <v>680</v>
      </c>
      <c r="D281" s="22" t="s">
        <v>681</v>
      </c>
      <c r="E281" s="22">
        <v>51684</v>
      </c>
      <c r="F281" s="22">
        <v>51339</v>
      </c>
      <c r="G281" s="22">
        <v>54217</v>
      </c>
      <c r="H281" s="22">
        <v>57259</v>
      </c>
      <c r="I281" s="22">
        <v>60471</v>
      </c>
      <c r="J281" s="22">
        <v>822709</v>
      </c>
      <c r="K281" s="22">
        <v>1097679</v>
      </c>
      <c r="L281" s="22">
        <v>58518</v>
      </c>
      <c r="M281" s="22">
        <v>55431</v>
      </c>
      <c r="N281" s="22">
        <v>52552</v>
      </c>
      <c r="O281" s="22">
        <v>49511</v>
      </c>
      <c r="P281" s="22">
        <v>46298</v>
      </c>
      <c r="Q281" s="22">
        <v>513502</v>
      </c>
      <c r="R281" s="22">
        <v>775812</v>
      </c>
    </row>
    <row r="282" spans="1:18" x14ac:dyDescent="0.25">
      <c r="A282" s="22" t="s">
        <v>120</v>
      </c>
      <c r="B282" s="22" t="s">
        <v>511</v>
      </c>
      <c r="C282" s="22" t="s">
        <v>682</v>
      </c>
      <c r="D282" s="22" t="s">
        <v>683</v>
      </c>
      <c r="E282" s="22">
        <v>21444</v>
      </c>
      <c r="F282" s="22">
        <v>22434</v>
      </c>
      <c r="G282" s="22">
        <v>23469</v>
      </c>
      <c r="H282" s="22">
        <v>24552</v>
      </c>
      <c r="I282" s="22">
        <v>25684</v>
      </c>
      <c r="J282" s="22">
        <v>427321</v>
      </c>
      <c r="K282" s="22">
        <v>544904</v>
      </c>
      <c r="L282" s="22">
        <v>24611</v>
      </c>
      <c r="M282" s="22">
        <v>23622</v>
      </c>
      <c r="N282" s="22">
        <v>22387</v>
      </c>
      <c r="O282" s="22">
        <v>21504</v>
      </c>
      <c r="P282" s="22">
        <v>20371</v>
      </c>
      <c r="Q282" s="22">
        <v>136804</v>
      </c>
      <c r="R282" s="22">
        <v>249299</v>
      </c>
    </row>
    <row r="283" spans="1:18" x14ac:dyDescent="0.25">
      <c r="A283" s="22" t="s">
        <v>120</v>
      </c>
      <c r="B283" s="22" t="s">
        <v>511</v>
      </c>
      <c r="C283" s="22" t="s">
        <v>684</v>
      </c>
      <c r="D283" s="22" t="s">
        <v>685</v>
      </c>
      <c r="E283" s="22">
        <v>10791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10791</v>
      </c>
      <c r="L283" s="22">
        <v>735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735</v>
      </c>
    </row>
    <row r="284" spans="1:18" x14ac:dyDescent="0.25">
      <c r="A284" s="22" t="s">
        <v>120</v>
      </c>
      <c r="B284" s="22" t="s">
        <v>511</v>
      </c>
      <c r="C284" s="22" t="s">
        <v>686</v>
      </c>
      <c r="D284" s="22" t="s">
        <v>687</v>
      </c>
      <c r="E284" s="22">
        <v>16363</v>
      </c>
      <c r="F284" s="22">
        <v>17879</v>
      </c>
      <c r="G284" s="22">
        <v>19537</v>
      </c>
      <c r="H284" s="22">
        <v>21349</v>
      </c>
      <c r="I284" s="22">
        <v>23329</v>
      </c>
      <c r="J284" s="22">
        <v>150881</v>
      </c>
      <c r="K284" s="22">
        <v>249338</v>
      </c>
      <c r="L284" s="22">
        <v>23147</v>
      </c>
      <c r="M284" s="22">
        <v>21631</v>
      </c>
      <c r="N284" s="22">
        <v>19973</v>
      </c>
      <c r="O284" s="22">
        <v>19161</v>
      </c>
      <c r="P284" s="22">
        <v>16181</v>
      </c>
      <c r="Q284" s="22">
        <v>52679</v>
      </c>
      <c r="R284" s="22">
        <v>152772</v>
      </c>
    </row>
    <row r="285" spans="1:18" x14ac:dyDescent="0.25">
      <c r="A285" s="22" t="s">
        <v>120</v>
      </c>
      <c r="B285" s="22" t="s">
        <v>511</v>
      </c>
      <c r="C285" s="22" t="s">
        <v>688</v>
      </c>
      <c r="D285" s="22" t="s">
        <v>689</v>
      </c>
      <c r="E285" s="22">
        <v>17450</v>
      </c>
      <c r="F285" s="22">
        <v>18497</v>
      </c>
      <c r="G285" s="22">
        <v>19742</v>
      </c>
      <c r="H285" s="22">
        <v>0</v>
      </c>
      <c r="I285" s="22">
        <v>0</v>
      </c>
      <c r="J285" s="22">
        <v>0</v>
      </c>
      <c r="K285" s="22">
        <v>55689</v>
      </c>
      <c r="L285" s="22">
        <v>3481</v>
      </c>
      <c r="M285" s="22">
        <v>2471</v>
      </c>
      <c r="N285" s="22">
        <v>1150</v>
      </c>
      <c r="O285" s="22">
        <v>0</v>
      </c>
      <c r="P285" s="22">
        <v>0</v>
      </c>
      <c r="Q285" s="22">
        <v>0</v>
      </c>
      <c r="R285" s="22">
        <v>7102</v>
      </c>
    </row>
    <row r="286" spans="1:18" x14ac:dyDescent="0.25">
      <c r="A286" s="22" t="s">
        <v>120</v>
      </c>
      <c r="B286" s="22" t="s">
        <v>511</v>
      </c>
      <c r="C286" s="22" t="s">
        <v>690</v>
      </c>
      <c r="D286" s="22" t="s">
        <v>691</v>
      </c>
      <c r="E286" s="22">
        <v>20350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20350</v>
      </c>
      <c r="L286" s="22">
        <v>2315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2315</v>
      </c>
    </row>
    <row r="287" spans="1:18" x14ac:dyDescent="0.25">
      <c r="A287" s="22" t="s">
        <v>120</v>
      </c>
      <c r="B287" s="22" t="s">
        <v>511</v>
      </c>
      <c r="C287" s="22" t="s">
        <v>692</v>
      </c>
      <c r="D287" s="22" t="s">
        <v>693</v>
      </c>
      <c r="E287" s="22">
        <v>59220</v>
      </c>
      <c r="F287" s="22">
        <v>55290</v>
      </c>
      <c r="G287" s="22">
        <v>56635</v>
      </c>
      <c r="H287" s="22">
        <v>58034</v>
      </c>
      <c r="I287" s="22">
        <v>59489</v>
      </c>
      <c r="J287" s="22">
        <v>378186</v>
      </c>
      <c r="K287" s="22">
        <v>666854</v>
      </c>
      <c r="L287" s="22">
        <v>19602</v>
      </c>
      <c r="M287" s="22">
        <v>17693</v>
      </c>
      <c r="N287" s="22">
        <v>16072</v>
      </c>
      <c r="O287" s="22">
        <v>14399</v>
      </c>
      <c r="P287" s="22">
        <v>12669</v>
      </c>
      <c r="Q287" s="22">
        <v>46784</v>
      </c>
      <c r="R287" s="22">
        <v>127219</v>
      </c>
    </row>
    <row r="288" spans="1:18" x14ac:dyDescent="0.25">
      <c r="A288" s="22" t="s">
        <v>120</v>
      </c>
      <c r="B288" s="22" t="s">
        <v>511</v>
      </c>
      <c r="C288" s="22" t="s">
        <v>694</v>
      </c>
      <c r="D288" s="22" t="s">
        <v>695</v>
      </c>
      <c r="E288" s="22">
        <v>74583</v>
      </c>
      <c r="F288" s="22">
        <v>77010</v>
      </c>
      <c r="G288" s="22">
        <v>54678</v>
      </c>
      <c r="H288" s="22">
        <v>0</v>
      </c>
      <c r="I288" s="22">
        <v>0</v>
      </c>
      <c r="J288" s="22">
        <v>14000</v>
      </c>
      <c r="K288" s="22">
        <v>220271</v>
      </c>
      <c r="L288" s="22">
        <v>10567</v>
      </c>
      <c r="M288" s="22">
        <v>7004</v>
      </c>
      <c r="N288" s="22">
        <v>3353</v>
      </c>
      <c r="O288" s="22">
        <v>0</v>
      </c>
      <c r="P288" s="22">
        <v>0</v>
      </c>
      <c r="Q288" s="22">
        <v>0</v>
      </c>
      <c r="R288" s="22">
        <v>20924</v>
      </c>
    </row>
    <row r="289" spans="1:18" x14ac:dyDescent="0.25">
      <c r="A289" s="22" t="s">
        <v>120</v>
      </c>
      <c r="B289" s="22" t="s">
        <v>511</v>
      </c>
      <c r="C289" s="22" t="s">
        <v>696</v>
      </c>
      <c r="D289" s="22" t="s">
        <v>697</v>
      </c>
      <c r="E289" s="22">
        <v>28293</v>
      </c>
      <c r="F289" s="22">
        <v>7944</v>
      </c>
      <c r="G289" s="22">
        <v>8309</v>
      </c>
      <c r="H289" s="22">
        <v>8691</v>
      </c>
      <c r="I289" s="22">
        <v>9090</v>
      </c>
      <c r="J289" s="22">
        <v>31671</v>
      </c>
      <c r="K289" s="22">
        <v>93998</v>
      </c>
      <c r="L289" s="22">
        <v>5888</v>
      </c>
      <c r="M289" s="22">
        <v>3056</v>
      </c>
      <c r="N289" s="22">
        <v>2691</v>
      </c>
      <c r="O289" s="22">
        <v>2309</v>
      </c>
      <c r="P289" s="22">
        <v>1910</v>
      </c>
      <c r="Q289" s="22">
        <v>3147</v>
      </c>
      <c r="R289" s="22">
        <v>19001</v>
      </c>
    </row>
    <row r="290" spans="1:18" x14ac:dyDescent="0.25">
      <c r="A290" s="22" t="s">
        <v>120</v>
      </c>
      <c r="B290" s="22" t="s">
        <v>511</v>
      </c>
      <c r="C290" s="22" t="s">
        <v>698</v>
      </c>
      <c r="D290" s="22" t="s">
        <v>699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120</v>
      </c>
      <c r="B291" s="22" t="s">
        <v>511</v>
      </c>
      <c r="C291" s="22" t="s">
        <v>700</v>
      </c>
      <c r="D291" s="22" t="s">
        <v>701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120</v>
      </c>
      <c r="B292" s="22" t="s">
        <v>511</v>
      </c>
      <c r="C292" s="22" t="s">
        <v>702</v>
      </c>
      <c r="D292" s="22" t="s">
        <v>703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120</v>
      </c>
      <c r="B293" s="22" t="s">
        <v>511</v>
      </c>
      <c r="C293" s="22" t="s">
        <v>704</v>
      </c>
      <c r="D293" s="22" t="s">
        <v>705</v>
      </c>
      <c r="E293" s="22">
        <v>3246</v>
      </c>
      <c r="F293" s="22">
        <v>3525</v>
      </c>
      <c r="G293" s="22">
        <v>3830</v>
      </c>
      <c r="H293" s="22">
        <v>4160</v>
      </c>
      <c r="I293" s="22">
        <v>4519</v>
      </c>
      <c r="J293" s="22">
        <v>4908</v>
      </c>
      <c r="K293" s="22">
        <v>24188</v>
      </c>
      <c r="L293" s="22">
        <v>2086</v>
      </c>
      <c r="M293" s="22">
        <v>1806</v>
      </c>
      <c r="N293" s="22">
        <v>1502</v>
      </c>
      <c r="O293" s="22">
        <v>1172</v>
      </c>
      <c r="P293" s="22">
        <v>813</v>
      </c>
      <c r="Q293" s="22">
        <v>423</v>
      </c>
      <c r="R293" s="22">
        <v>7802</v>
      </c>
    </row>
    <row r="294" spans="1:18" x14ac:dyDescent="0.25">
      <c r="A294" s="22" t="s">
        <v>120</v>
      </c>
      <c r="B294" s="22" t="s">
        <v>706</v>
      </c>
      <c r="C294" s="22" t="s">
        <v>707</v>
      </c>
      <c r="D294" s="22" t="s">
        <v>708</v>
      </c>
      <c r="E294" s="22">
        <v>9748</v>
      </c>
      <c r="F294" s="22">
        <v>10479</v>
      </c>
      <c r="G294" s="22">
        <v>0</v>
      </c>
      <c r="H294" s="22">
        <v>0</v>
      </c>
      <c r="I294" s="22">
        <v>0</v>
      </c>
      <c r="J294" s="22">
        <v>0</v>
      </c>
      <c r="K294" s="22">
        <v>20227</v>
      </c>
      <c r="L294" s="22">
        <v>1517</v>
      </c>
      <c r="M294" s="22">
        <v>786</v>
      </c>
      <c r="N294" s="22">
        <v>0</v>
      </c>
      <c r="O294" s="22">
        <v>0</v>
      </c>
      <c r="P294" s="22">
        <v>0</v>
      </c>
      <c r="Q294" s="22">
        <v>0</v>
      </c>
      <c r="R294" s="22">
        <v>2303</v>
      </c>
    </row>
    <row r="295" spans="1:18" x14ac:dyDescent="0.25">
      <c r="A295" s="22" t="s">
        <v>120</v>
      </c>
      <c r="B295" s="22" t="s">
        <v>706</v>
      </c>
      <c r="C295" s="22" t="s">
        <v>709</v>
      </c>
      <c r="D295" s="22" t="s">
        <v>710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120</v>
      </c>
      <c r="B296" s="22" t="s">
        <v>706</v>
      </c>
      <c r="C296" s="22" t="s">
        <v>711</v>
      </c>
      <c r="D296" s="22" t="s">
        <v>712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120</v>
      </c>
      <c r="B297" s="22" t="s">
        <v>706</v>
      </c>
      <c r="C297" s="22" t="s">
        <v>713</v>
      </c>
      <c r="D297" s="22" t="s">
        <v>714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120</v>
      </c>
      <c r="B298" s="22" t="s">
        <v>706</v>
      </c>
      <c r="C298" s="22" t="s">
        <v>715</v>
      </c>
      <c r="D298" s="22" t="s">
        <v>716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120</v>
      </c>
      <c r="B299" s="22" t="s">
        <v>706</v>
      </c>
      <c r="C299" s="22" t="s">
        <v>717</v>
      </c>
      <c r="D299" s="22" t="s">
        <v>718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120</v>
      </c>
      <c r="B300" s="22" t="s">
        <v>706</v>
      </c>
      <c r="C300" s="22" t="s">
        <v>719</v>
      </c>
      <c r="D300" s="22" t="s">
        <v>720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120</v>
      </c>
      <c r="B301" s="22" t="s">
        <v>706</v>
      </c>
      <c r="C301" s="22" t="s">
        <v>721</v>
      </c>
      <c r="D301" s="22" t="s">
        <v>722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120</v>
      </c>
      <c r="B302" s="22" t="s">
        <v>706</v>
      </c>
      <c r="C302" s="22" t="s">
        <v>723</v>
      </c>
      <c r="D302" s="22" t="s">
        <v>724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120</v>
      </c>
      <c r="B303" s="22" t="s">
        <v>706</v>
      </c>
      <c r="C303" s="22" t="s">
        <v>725</v>
      </c>
      <c r="D303" s="22" t="s">
        <v>726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120</v>
      </c>
      <c r="B304" s="22" t="s">
        <v>706</v>
      </c>
      <c r="C304" s="22" t="s">
        <v>727</v>
      </c>
      <c r="D304" s="22" t="s">
        <v>728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120</v>
      </c>
      <c r="B305" s="22" t="s">
        <v>706</v>
      </c>
      <c r="C305" s="22" t="s">
        <v>729</v>
      </c>
      <c r="D305" s="22" t="s">
        <v>730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120</v>
      </c>
      <c r="B306" s="22" t="s">
        <v>706</v>
      </c>
      <c r="C306" s="22" t="s">
        <v>731</v>
      </c>
      <c r="D306" s="22" t="s">
        <v>732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120</v>
      </c>
      <c r="B307" s="22" t="s">
        <v>706</v>
      </c>
      <c r="C307" s="22" t="s">
        <v>733</v>
      </c>
      <c r="D307" s="22" t="s">
        <v>734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120</v>
      </c>
      <c r="B308" s="22" t="s">
        <v>706</v>
      </c>
      <c r="C308" s="22" t="s">
        <v>735</v>
      </c>
      <c r="D308" s="22" t="s">
        <v>736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120</v>
      </c>
      <c r="B309" s="22" t="s">
        <v>706</v>
      </c>
      <c r="C309" s="22" t="s">
        <v>737</v>
      </c>
      <c r="D309" s="22" t="s">
        <v>738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120</v>
      </c>
      <c r="B310" s="22" t="s">
        <v>706</v>
      </c>
      <c r="C310" s="22" t="s">
        <v>739</v>
      </c>
      <c r="D310" s="22" t="s">
        <v>740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120</v>
      </c>
      <c r="B311" s="22" t="s">
        <v>706</v>
      </c>
      <c r="C311" s="22" t="s">
        <v>741</v>
      </c>
      <c r="D311" s="22" t="s">
        <v>742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120</v>
      </c>
      <c r="B312" s="22" t="s">
        <v>706</v>
      </c>
      <c r="C312" s="22" t="s">
        <v>743</v>
      </c>
      <c r="D312" s="22" t="s">
        <v>744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120</v>
      </c>
      <c r="B313" s="22" t="s">
        <v>706</v>
      </c>
      <c r="C313" s="22" t="s">
        <v>745</v>
      </c>
      <c r="D313" s="22" t="s">
        <v>746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120</v>
      </c>
      <c r="B314" s="22" t="s">
        <v>706</v>
      </c>
      <c r="C314" s="22" t="s">
        <v>747</v>
      </c>
      <c r="D314" s="22" t="s">
        <v>748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120</v>
      </c>
      <c r="B315" s="22" t="s">
        <v>706</v>
      </c>
      <c r="C315" s="22" t="s">
        <v>749</v>
      </c>
      <c r="D315" s="22" t="s">
        <v>750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120</v>
      </c>
      <c r="B316" s="22" t="s">
        <v>706</v>
      </c>
      <c r="C316" s="22" t="s">
        <v>751</v>
      </c>
      <c r="D316" s="22" t="s">
        <v>752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120</v>
      </c>
      <c r="B317" s="22" t="s">
        <v>706</v>
      </c>
      <c r="C317" s="22" t="s">
        <v>753</v>
      </c>
      <c r="D317" s="22" t="s">
        <v>754</v>
      </c>
      <c r="E317" s="22">
        <v>5491</v>
      </c>
      <c r="F317" s="22">
        <v>4774</v>
      </c>
      <c r="G317" s="22">
        <v>0</v>
      </c>
      <c r="H317" s="22">
        <v>0</v>
      </c>
      <c r="I317" s="22">
        <v>0</v>
      </c>
      <c r="J317" s="22">
        <v>0</v>
      </c>
      <c r="K317" s="22">
        <v>10265</v>
      </c>
      <c r="L317" s="22">
        <v>509</v>
      </c>
      <c r="M317" s="22">
        <v>190</v>
      </c>
      <c r="N317" s="22">
        <v>0</v>
      </c>
      <c r="O317" s="22">
        <v>0</v>
      </c>
      <c r="P317" s="22">
        <v>0</v>
      </c>
      <c r="Q317" s="22">
        <v>0</v>
      </c>
      <c r="R317" s="22">
        <v>699</v>
      </c>
    </row>
    <row r="318" spans="1:18" x14ac:dyDescent="0.25">
      <c r="A318" s="22" t="s">
        <v>120</v>
      </c>
      <c r="B318" s="22" t="s">
        <v>706</v>
      </c>
      <c r="C318" s="22" t="s">
        <v>755</v>
      </c>
      <c r="D318" s="22" t="s">
        <v>756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120</v>
      </c>
      <c r="B319" s="22" t="s">
        <v>706</v>
      </c>
      <c r="C319" s="22" t="s">
        <v>757</v>
      </c>
      <c r="D319" s="22" t="s">
        <v>758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120</v>
      </c>
      <c r="B320" s="22" t="s">
        <v>706</v>
      </c>
      <c r="C320" s="22" t="s">
        <v>759</v>
      </c>
      <c r="D320" s="22" t="s">
        <v>760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120</v>
      </c>
      <c r="B321" s="22" t="s">
        <v>706</v>
      </c>
      <c r="C321" s="22" t="s">
        <v>761</v>
      </c>
      <c r="D321" s="22" t="s">
        <v>762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120</v>
      </c>
      <c r="B322" s="22" t="s">
        <v>706</v>
      </c>
      <c r="C322" s="22" t="s">
        <v>763</v>
      </c>
      <c r="D322" s="22" t="s">
        <v>764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x14ac:dyDescent="0.25">
      <c r="A323" s="22" t="s">
        <v>120</v>
      </c>
      <c r="B323" s="22" t="s">
        <v>706</v>
      </c>
      <c r="C323" s="22" t="s">
        <v>765</v>
      </c>
      <c r="D323" s="22" t="s">
        <v>766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120</v>
      </c>
      <c r="B324" s="22" t="s">
        <v>706</v>
      </c>
      <c r="C324" s="22" t="s">
        <v>767</v>
      </c>
      <c r="D324" s="22" t="s">
        <v>768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120</v>
      </c>
      <c r="B325" s="22" t="s">
        <v>706</v>
      </c>
      <c r="C325" s="22" t="s">
        <v>769</v>
      </c>
      <c r="D325" s="22" t="s">
        <v>770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120</v>
      </c>
      <c r="B326" s="22" t="s">
        <v>706</v>
      </c>
      <c r="C326" s="22" t="s">
        <v>771</v>
      </c>
      <c r="D326" s="22" t="s">
        <v>772</v>
      </c>
      <c r="E326" s="22">
        <v>18071</v>
      </c>
      <c r="F326" s="22">
        <v>18786</v>
      </c>
      <c r="G326" s="22">
        <v>14258</v>
      </c>
      <c r="H326" s="22">
        <v>9653</v>
      </c>
      <c r="I326" s="22">
        <v>3798</v>
      </c>
      <c r="J326" s="22">
        <v>0</v>
      </c>
      <c r="K326" s="22">
        <v>64566</v>
      </c>
      <c r="L326" s="22">
        <v>2221</v>
      </c>
      <c r="M326" s="22">
        <v>1506</v>
      </c>
      <c r="N326" s="22">
        <v>801</v>
      </c>
      <c r="O326" s="22">
        <v>367</v>
      </c>
      <c r="P326" s="22">
        <v>360</v>
      </c>
      <c r="Q326" s="22">
        <v>0</v>
      </c>
      <c r="R326" s="22">
        <v>5255</v>
      </c>
    </row>
    <row r="327" spans="1:18" x14ac:dyDescent="0.25">
      <c r="A327" s="22" t="s">
        <v>120</v>
      </c>
      <c r="B327" s="22" t="s">
        <v>706</v>
      </c>
      <c r="C327" s="22" t="s">
        <v>773</v>
      </c>
      <c r="D327" s="22" t="s">
        <v>774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120</v>
      </c>
      <c r="B328" s="22" t="s">
        <v>706</v>
      </c>
      <c r="C328" s="22" t="s">
        <v>775</v>
      </c>
      <c r="D328" s="22" t="s">
        <v>776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 t="s">
        <v>120</v>
      </c>
      <c r="B329" s="22" t="s">
        <v>706</v>
      </c>
      <c r="C329" s="22" t="s">
        <v>777</v>
      </c>
      <c r="D329" s="22" t="s">
        <v>778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120</v>
      </c>
      <c r="B330" s="22" t="s">
        <v>706</v>
      </c>
      <c r="C330" s="22" t="s">
        <v>779</v>
      </c>
      <c r="D330" s="22" t="s">
        <v>780</v>
      </c>
      <c r="E330" s="22">
        <v>17476</v>
      </c>
      <c r="F330" s="22">
        <v>14588</v>
      </c>
      <c r="G330" s="22">
        <v>14317</v>
      </c>
      <c r="H330" s="22">
        <v>14901</v>
      </c>
      <c r="I330" s="22">
        <v>15510</v>
      </c>
      <c r="J330" s="22">
        <v>59350</v>
      </c>
      <c r="K330" s="22">
        <v>136142</v>
      </c>
      <c r="L330" s="22">
        <v>5288</v>
      </c>
      <c r="M330" s="22">
        <v>4630</v>
      </c>
      <c r="N330" s="22">
        <v>4065</v>
      </c>
      <c r="O330" s="22">
        <v>3481</v>
      </c>
      <c r="P330" s="22">
        <v>2872</v>
      </c>
      <c r="Q330" s="22">
        <v>4718</v>
      </c>
      <c r="R330" s="22">
        <v>25054</v>
      </c>
    </row>
    <row r="331" spans="1:18" x14ac:dyDescent="0.25">
      <c r="A331" s="22" t="s">
        <v>120</v>
      </c>
      <c r="B331" s="22" t="s">
        <v>706</v>
      </c>
      <c r="C331" s="22" t="s">
        <v>781</v>
      </c>
      <c r="D331" s="22" t="s">
        <v>782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120</v>
      </c>
      <c r="B332" s="22" t="s">
        <v>706</v>
      </c>
      <c r="C332" s="22" t="s">
        <v>783</v>
      </c>
      <c r="D332" s="22" t="s">
        <v>784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120</v>
      </c>
      <c r="B333" s="22" t="s">
        <v>706</v>
      </c>
      <c r="C333" s="22" t="s">
        <v>785</v>
      </c>
      <c r="D333" s="22" t="s">
        <v>786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120</v>
      </c>
      <c r="B334" s="22" t="s">
        <v>706</v>
      </c>
      <c r="C334" s="22" t="s">
        <v>787</v>
      </c>
      <c r="D334" s="22" t="s">
        <v>788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</row>
    <row r="335" spans="1:18" x14ac:dyDescent="0.25">
      <c r="A335" s="22" t="s">
        <v>120</v>
      </c>
      <c r="B335" s="22" t="s">
        <v>706</v>
      </c>
      <c r="C335" s="22" t="s">
        <v>789</v>
      </c>
      <c r="D335" s="22" t="s">
        <v>790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</row>
    <row r="336" spans="1:18" x14ac:dyDescent="0.25">
      <c r="A336" s="22" t="s">
        <v>120</v>
      </c>
      <c r="B336" s="22" t="s">
        <v>706</v>
      </c>
      <c r="C336" s="22" t="s">
        <v>791</v>
      </c>
      <c r="D336" s="22" t="s">
        <v>792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</row>
    <row r="337" spans="1:18" x14ac:dyDescent="0.25">
      <c r="A337" s="22" t="s">
        <v>120</v>
      </c>
      <c r="B337" s="22" t="s">
        <v>706</v>
      </c>
      <c r="C337" s="22" t="s">
        <v>793</v>
      </c>
      <c r="D337" s="22" t="s">
        <v>794</v>
      </c>
      <c r="E337" s="22">
        <v>5135</v>
      </c>
      <c r="F337" s="22">
        <v>5455</v>
      </c>
      <c r="G337" s="22">
        <v>5796</v>
      </c>
      <c r="H337" s="22">
        <v>6159</v>
      </c>
      <c r="I337" s="22">
        <v>6544</v>
      </c>
      <c r="J337" s="22">
        <v>14340</v>
      </c>
      <c r="K337" s="22">
        <v>43429</v>
      </c>
      <c r="L337" s="22">
        <v>2714</v>
      </c>
      <c r="M337" s="22">
        <v>2393</v>
      </c>
      <c r="N337" s="22">
        <v>2052</v>
      </c>
      <c r="O337" s="22">
        <v>1690</v>
      </c>
      <c r="P337" s="22">
        <v>1305</v>
      </c>
      <c r="Q337" s="22">
        <v>1358</v>
      </c>
      <c r="R337" s="22">
        <v>11512</v>
      </c>
    </row>
    <row r="338" spans="1:18" x14ac:dyDescent="0.25">
      <c r="A338" s="22" t="s">
        <v>120</v>
      </c>
      <c r="B338" s="22" t="s">
        <v>706</v>
      </c>
      <c r="C338" s="22" t="s">
        <v>795</v>
      </c>
      <c r="D338" s="22" t="s">
        <v>796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</row>
    <row r="339" spans="1:18" x14ac:dyDescent="0.25">
      <c r="A339" s="22" t="s">
        <v>120</v>
      </c>
      <c r="B339" s="22" t="s">
        <v>706</v>
      </c>
      <c r="C339" s="22" t="s">
        <v>797</v>
      </c>
      <c r="D339" s="22" t="s">
        <v>798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</row>
    <row r="340" spans="1:18" x14ac:dyDescent="0.25">
      <c r="A340" s="22" t="s">
        <v>120</v>
      </c>
      <c r="B340" s="22" t="s">
        <v>706</v>
      </c>
      <c r="C340" s="22" t="s">
        <v>799</v>
      </c>
      <c r="D340" s="22" t="s">
        <v>800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</row>
    <row r="341" spans="1:18" x14ac:dyDescent="0.25">
      <c r="A341" s="22" t="s">
        <v>120</v>
      </c>
      <c r="B341" s="22" t="s">
        <v>706</v>
      </c>
      <c r="C341" s="22" t="s">
        <v>801</v>
      </c>
      <c r="D341" s="22" t="s">
        <v>802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</row>
    <row r="342" spans="1:18" x14ac:dyDescent="0.25">
      <c r="A342" s="22" t="s">
        <v>120</v>
      </c>
      <c r="B342" s="22" t="s">
        <v>706</v>
      </c>
      <c r="C342" s="22" t="s">
        <v>803</v>
      </c>
      <c r="D342" s="22" t="s">
        <v>804</v>
      </c>
      <c r="E342" s="22">
        <v>19619</v>
      </c>
      <c r="F342" s="22">
        <v>20336</v>
      </c>
      <c r="G342" s="22">
        <v>21079</v>
      </c>
      <c r="H342" s="22">
        <v>10826</v>
      </c>
      <c r="I342" s="22">
        <v>0</v>
      </c>
      <c r="J342" s="22">
        <v>0</v>
      </c>
      <c r="K342" s="22">
        <v>71860</v>
      </c>
      <c r="L342" s="22">
        <v>2425</v>
      </c>
      <c r="M342" s="22">
        <v>1709</v>
      </c>
      <c r="N342" s="22">
        <v>966</v>
      </c>
      <c r="O342" s="22">
        <v>196</v>
      </c>
      <c r="P342" s="22">
        <v>0</v>
      </c>
      <c r="Q342" s="22">
        <v>0</v>
      </c>
      <c r="R342" s="22">
        <v>5296</v>
      </c>
    </row>
    <row r="343" spans="1:18" x14ac:dyDescent="0.25">
      <c r="A343" s="22" t="s">
        <v>120</v>
      </c>
      <c r="B343" s="22" t="s">
        <v>706</v>
      </c>
      <c r="C343" s="22" t="s">
        <v>805</v>
      </c>
      <c r="D343" s="22" t="s">
        <v>806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</row>
    <row r="344" spans="1:18" x14ac:dyDescent="0.25">
      <c r="A344" s="22" t="s">
        <v>120</v>
      </c>
      <c r="B344" s="22" t="s">
        <v>706</v>
      </c>
      <c r="C344" s="22" t="s">
        <v>807</v>
      </c>
      <c r="D344" s="22" t="s">
        <v>808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120</v>
      </c>
      <c r="B345" s="22" t="s">
        <v>809</v>
      </c>
      <c r="C345" s="22" t="s">
        <v>810</v>
      </c>
      <c r="D345" s="22" t="s">
        <v>811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</row>
    <row r="346" spans="1:18" x14ac:dyDescent="0.25">
      <c r="A346" s="22" t="s">
        <v>120</v>
      </c>
      <c r="B346" s="22" t="s">
        <v>809</v>
      </c>
      <c r="C346" s="22" t="s">
        <v>812</v>
      </c>
      <c r="D346" s="22" t="s">
        <v>813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</row>
    <row r="347" spans="1:18" x14ac:dyDescent="0.25">
      <c r="A347" s="22" t="s">
        <v>120</v>
      </c>
      <c r="B347" s="22" t="s">
        <v>809</v>
      </c>
      <c r="C347" s="22" t="s">
        <v>814</v>
      </c>
      <c r="D347" s="22" t="s">
        <v>815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</row>
    <row r="348" spans="1:18" x14ac:dyDescent="0.25">
      <c r="A348" s="22" t="s">
        <v>120</v>
      </c>
      <c r="B348" s="22" t="s">
        <v>809</v>
      </c>
      <c r="C348" s="22" t="s">
        <v>816</v>
      </c>
      <c r="D348" s="22" t="s">
        <v>817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</row>
    <row r="349" spans="1:18" x14ac:dyDescent="0.25">
      <c r="A349" s="22" t="s">
        <v>120</v>
      </c>
      <c r="B349" s="22" t="s">
        <v>809</v>
      </c>
      <c r="C349" s="22" t="s">
        <v>818</v>
      </c>
      <c r="D349" s="22" t="s">
        <v>819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</row>
    <row r="350" spans="1:18" x14ac:dyDescent="0.25">
      <c r="A350" s="22" t="s">
        <v>120</v>
      </c>
      <c r="B350" s="22" t="s">
        <v>809</v>
      </c>
      <c r="C350" s="22" t="s">
        <v>820</v>
      </c>
      <c r="D350" s="22" t="s">
        <v>821</v>
      </c>
      <c r="E350" s="22">
        <v>73429</v>
      </c>
      <c r="F350" s="22">
        <v>78121</v>
      </c>
      <c r="G350" s="22">
        <v>83112</v>
      </c>
      <c r="H350" s="22">
        <v>0</v>
      </c>
      <c r="I350" s="22">
        <v>0</v>
      </c>
      <c r="J350" s="22">
        <v>0</v>
      </c>
      <c r="K350" s="22">
        <v>234662</v>
      </c>
      <c r="L350" s="22">
        <v>14995</v>
      </c>
      <c r="M350" s="22">
        <v>10303</v>
      </c>
      <c r="N350" s="22">
        <v>5311</v>
      </c>
      <c r="O350" s="22">
        <v>0</v>
      </c>
      <c r="P350" s="22">
        <v>0</v>
      </c>
      <c r="Q350" s="22">
        <v>0</v>
      </c>
      <c r="R350" s="22">
        <v>30609</v>
      </c>
    </row>
    <row r="351" spans="1:18" x14ac:dyDescent="0.25">
      <c r="A351" s="22" t="s">
        <v>120</v>
      </c>
      <c r="B351" s="22" t="s">
        <v>822</v>
      </c>
      <c r="C351" s="22" t="s">
        <v>823</v>
      </c>
      <c r="D351" s="22" t="s">
        <v>824</v>
      </c>
      <c r="E351" s="22">
        <v>1732020</v>
      </c>
      <c r="F351" s="22">
        <v>1786826</v>
      </c>
      <c r="G351" s="22">
        <v>1843752</v>
      </c>
      <c r="H351" s="22">
        <v>1902880</v>
      </c>
      <c r="I351" s="22">
        <v>1817169</v>
      </c>
      <c r="J351" s="22">
        <v>8043148</v>
      </c>
      <c r="K351" s="22">
        <v>17125795</v>
      </c>
      <c r="L351" s="22">
        <v>606283</v>
      </c>
      <c r="M351" s="22">
        <v>544857</v>
      </c>
      <c r="N351" s="22">
        <v>481310</v>
      </c>
      <c r="O351" s="22">
        <v>415562</v>
      </c>
      <c r="P351" s="22">
        <v>347800</v>
      </c>
      <c r="Q351" s="22">
        <v>746742</v>
      </c>
      <c r="R351" s="22">
        <v>3142554</v>
      </c>
    </row>
    <row r="352" spans="1:18" x14ac:dyDescent="0.25">
      <c r="A352" s="22"/>
      <c r="B352" s="22"/>
      <c r="C352" s="22"/>
      <c r="D352" s="22" t="s">
        <v>825</v>
      </c>
      <c r="E352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3F20C-4315-4E36-B84A-362B0D230518}">
  <dimension ref="A1:S35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1307</v>
      </c>
      <c r="D1" s="20" t="s">
        <v>1308</v>
      </c>
    </row>
    <row r="2" spans="1:1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1309</v>
      </c>
      <c r="F2" s="21" t="s">
        <v>1310</v>
      </c>
      <c r="G2" s="21" t="s">
        <v>1210</v>
      </c>
      <c r="H2" s="21" t="s">
        <v>1311</v>
      </c>
      <c r="I2" s="21" t="s">
        <v>1312</v>
      </c>
      <c r="J2" s="21" t="s">
        <v>1313</v>
      </c>
      <c r="K2" s="21" t="s">
        <v>1314</v>
      </c>
      <c r="L2" s="21" t="s">
        <v>1315</v>
      </c>
      <c r="M2" s="21" t="s">
        <v>1316</v>
      </c>
      <c r="N2" s="21" t="s">
        <v>1317</v>
      </c>
      <c r="O2" s="21" t="s">
        <v>1318</v>
      </c>
      <c r="P2" s="21" t="s">
        <v>65</v>
      </c>
      <c r="Q2" s="21" t="s">
        <v>1319</v>
      </c>
      <c r="R2" s="21" t="s">
        <v>1320</v>
      </c>
      <c r="S2" s="21" t="s">
        <v>1321</v>
      </c>
    </row>
    <row r="3" spans="1:19" x14ac:dyDescent="0.25">
      <c r="A3" s="21"/>
      <c r="B3" s="21"/>
      <c r="C3" s="21"/>
      <c r="D3" s="21" t="s">
        <v>87</v>
      </c>
      <c r="E3" s="21" t="s">
        <v>1322</v>
      </c>
      <c r="F3" s="21" t="s">
        <v>1323</v>
      </c>
      <c r="G3" s="21" t="s">
        <v>1324</v>
      </c>
      <c r="H3" s="21" t="s">
        <v>1325</v>
      </c>
      <c r="I3" s="21" t="s">
        <v>1326</v>
      </c>
      <c r="J3" s="21" t="s">
        <v>1327</v>
      </c>
      <c r="K3" s="21" t="s">
        <v>1328</v>
      </c>
      <c r="L3" s="21" t="s">
        <v>1329</v>
      </c>
      <c r="M3" s="21" t="s">
        <v>1330</v>
      </c>
      <c r="N3" s="21" t="s">
        <v>1331</v>
      </c>
      <c r="O3" s="21" t="s">
        <v>1332</v>
      </c>
      <c r="P3" s="21" t="s">
        <v>1333</v>
      </c>
      <c r="Q3" s="21" t="s">
        <v>1334</v>
      </c>
      <c r="R3" s="21" t="s">
        <v>1335</v>
      </c>
      <c r="S3" s="21" t="s">
        <v>1336</v>
      </c>
    </row>
    <row r="4" spans="1:19" x14ac:dyDescent="0.25">
      <c r="A4" s="22" t="s">
        <v>120</v>
      </c>
      <c r="B4" s="22" t="s">
        <v>121</v>
      </c>
      <c r="C4" s="22" t="s">
        <v>122</v>
      </c>
      <c r="D4" s="22" t="s">
        <v>123</v>
      </c>
      <c r="E4" s="22">
        <v>26973796</v>
      </c>
      <c r="F4" s="22">
        <v>8023277</v>
      </c>
      <c r="G4" s="22">
        <v>1143</v>
      </c>
      <c r="H4" s="22">
        <v>482217</v>
      </c>
      <c r="I4" s="22">
        <v>5821</v>
      </c>
      <c r="J4" s="22">
        <v>35788</v>
      </c>
      <c r="K4" s="22">
        <v>0</v>
      </c>
      <c r="L4" s="22">
        <v>35522042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</row>
    <row r="5" spans="1:19" x14ac:dyDescent="0.25">
      <c r="A5" s="22" t="s">
        <v>120</v>
      </c>
      <c r="B5" s="22" t="s">
        <v>121</v>
      </c>
      <c r="C5" s="22" t="s">
        <v>124</v>
      </c>
      <c r="D5" s="22" t="s">
        <v>125</v>
      </c>
      <c r="E5" s="22">
        <v>8399840</v>
      </c>
      <c r="F5" s="22">
        <v>3943133</v>
      </c>
      <c r="G5" s="22">
        <v>0</v>
      </c>
      <c r="H5" s="22">
        <v>384204</v>
      </c>
      <c r="I5" s="22">
        <v>0</v>
      </c>
      <c r="J5" s="22">
        <v>3689</v>
      </c>
      <c r="K5" s="22">
        <v>0</v>
      </c>
      <c r="L5" s="22">
        <v>12730866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</row>
    <row r="6" spans="1:19" x14ac:dyDescent="0.25">
      <c r="A6" s="22" t="s">
        <v>120</v>
      </c>
      <c r="B6" s="22" t="s">
        <v>121</v>
      </c>
      <c r="C6" s="22" t="s">
        <v>126</v>
      </c>
      <c r="D6" s="22" t="s">
        <v>127</v>
      </c>
      <c r="E6" s="22">
        <v>852125000</v>
      </c>
      <c r="F6" s="22">
        <v>599019000</v>
      </c>
      <c r="G6" s="22">
        <v>0</v>
      </c>
      <c r="H6" s="22">
        <v>12375000</v>
      </c>
      <c r="I6" s="22">
        <v>96000</v>
      </c>
      <c r="J6" s="22">
        <v>140000</v>
      </c>
      <c r="K6" s="22">
        <v>0</v>
      </c>
      <c r="L6" s="22">
        <v>1463755000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spans="1:19" x14ac:dyDescent="0.25">
      <c r="A7" s="22" t="s">
        <v>120</v>
      </c>
      <c r="B7" s="22" t="s">
        <v>121</v>
      </c>
      <c r="C7" s="22" t="s">
        <v>128</v>
      </c>
      <c r="D7" s="22" t="s">
        <v>129</v>
      </c>
      <c r="E7" s="22">
        <v>15546916</v>
      </c>
      <c r="F7" s="22">
        <v>6788513</v>
      </c>
      <c r="G7" s="22">
        <v>0</v>
      </c>
      <c r="H7" s="22">
        <v>425354</v>
      </c>
      <c r="I7" s="22">
        <v>0</v>
      </c>
      <c r="J7" s="22">
        <v>3858</v>
      </c>
      <c r="K7" s="22">
        <v>0</v>
      </c>
      <c r="L7" s="22">
        <v>22764641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spans="1:19" x14ac:dyDescent="0.25">
      <c r="A8" s="22" t="s">
        <v>120</v>
      </c>
      <c r="B8" s="22" t="s">
        <v>121</v>
      </c>
      <c r="C8" s="22" t="s">
        <v>130</v>
      </c>
      <c r="D8" s="22" t="s">
        <v>131</v>
      </c>
      <c r="E8" s="22">
        <v>10811587</v>
      </c>
      <c r="F8" s="22">
        <v>2587310</v>
      </c>
      <c r="G8" s="22">
        <v>14035</v>
      </c>
      <c r="H8" s="22">
        <v>330584</v>
      </c>
      <c r="I8" s="22">
        <v>0</v>
      </c>
      <c r="J8" s="22">
        <v>1950</v>
      </c>
      <c r="K8" s="22">
        <v>0</v>
      </c>
      <c r="L8" s="22">
        <v>13745466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</row>
    <row r="9" spans="1:19" x14ac:dyDescent="0.25">
      <c r="A9" s="22" t="s">
        <v>120</v>
      </c>
      <c r="B9" s="22" t="s">
        <v>121</v>
      </c>
      <c r="C9" s="22" t="s">
        <v>132</v>
      </c>
      <c r="D9" s="22" t="s">
        <v>133</v>
      </c>
      <c r="E9" s="22">
        <v>618692000</v>
      </c>
      <c r="F9" s="22">
        <v>412927000</v>
      </c>
      <c r="G9" s="22">
        <v>0</v>
      </c>
      <c r="H9" s="22">
        <v>19820000</v>
      </c>
      <c r="I9" s="22">
        <v>155000</v>
      </c>
      <c r="J9" s="22">
        <v>175000</v>
      </c>
      <c r="K9" s="22">
        <v>0</v>
      </c>
      <c r="L9" s="22">
        <v>1051769000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</row>
    <row r="10" spans="1:19" x14ac:dyDescent="0.25">
      <c r="A10" s="22" t="s">
        <v>120</v>
      </c>
      <c r="B10" s="22" t="s">
        <v>121</v>
      </c>
      <c r="C10" s="22" t="s">
        <v>134</v>
      </c>
      <c r="D10" s="22" t="s">
        <v>135</v>
      </c>
      <c r="E10" s="22">
        <v>12994766</v>
      </c>
      <c r="F10" s="22">
        <v>6649956</v>
      </c>
      <c r="G10" s="22">
        <v>8504483</v>
      </c>
      <c r="H10" s="22">
        <v>703397</v>
      </c>
      <c r="I10" s="22">
        <v>10447</v>
      </c>
      <c r="J10" s="22">
        <v>7032</v>
      </c>
      <c r="K10" s="22">
        <v>0</v>
      </c>
      <c r="L10" s="22">
        <v>28870081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spans="1:19" x14ac:dyDescent="0.25">
      <c r="A11" s="22" t="s">
        <v>120</v>
      </c>
      <c r="B11" s="22" t="s">
        <v>121</v>
      </c>
      <c r="C11" s="22" t="s">
        <v>136</v>
      </c>
      <c r="D11" s="22" t="s">
        <v>137</v>
      </c>
      <c r="E11" s="22">
        <v>54248636</v>
      </c>
      <c r="F11" s="22">
        <v>34384330</v>
      </c>
      <c r="G11" s="22">
        <v>1239518</v>
      </c>
      <c r="H11" s="22">
        <v>1464368</v>
      </c>
      <c r="I11" s="22">
        <v>7095</v>
      </c>
      <c r="J11" s="22">
        <v>12473</v>
      </c>
      <c r="K11" s="22">
        <v>-69069</v>
      </c>
      <c r="L11" s="22">
        <v>91287351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x14ac:dyDescent="0.25">
      <c r="A12" s="22" t="s">
        <v>120</v>
      </c>
      <c r="B12" s="22" t="s">
        <v>121</v>
      </c>
      <c r="C12" s="22" t="s">
        <v>138</v>
      </c>
      <c r="D12" s="22" t="s">
        <v>139</v>
      </c>
      <c r="E12" s="22">
        <v>19742063</v>
      </c>
      <c r="F12" s="22">
        <v>10364940</v>
      </c>
      <c r="G12" s="22">
        <v>376</v>
      </c>
      <c r="H12" s="22">
        <v>450983</v>
      </c>
      <c r="I12" s="22">
        <v>9336</v>
      </c>
      <c r="J12" s="22">
        <v>32703</v>
      </c>
      <c r="K12" s="22">
        <v>0</v>
      </c>
      <c r="L12" s="22">
        <v>30600401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spans="1:19" x14ac:dyDescent="0.25">
      <c r="A13" s="22" t="s">
        <v>120</v>
      </c>
      <c r="B13" s="22" t="s">
        <v>121</v>
      </c>
      <c r="C13" s="22" t="s">
        <v>140</v>
      </c>
      <c r="D13" s="22" t="s">
        <v>141</v>
      </c>
      <c r="E13" s="22">
        <v>67863000</v>
      </c>
      <c r="F13" s="22">
        <v>33218000</v>
      </c>
      <c r="G13" s="22">
        <v>0</v>
      </c>
      <c r="H13" s="22">
        <v>2719000</v>
      </c>
      <c r="I13" s="22">
        <v>20000</v>
      </c>
      <c r="J13" s="22">
        <v>268000</v>
      </c>
      <c r="K13" s="22">
        <v>0</v>
      </c>
      <c r="L13" s="22">
        <v>104088000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</row>
    <row r="14" spans="1:19" x14ac:dyDescent="0.25">
      <c r="A14" s="22" t="s">
        <v>120</v>
      </c>
      <c r="B14" s="22" t="s">
        <v>121</v>
      </c>
      <c r="C14" s="22" t="s">
        <v>142</v>
      </c>
      <c r="D14" s="22" t="s">
        <v>143</v>
      </c>
      <c r="E14" s="22">
        <v>43262000</v>
      </c>
      <c r="F14" s="22">
        <v>18494000</v>
      </c>
      <c r="G14" s="22">
        <v>0</v>
      </c>
      <c r="H14" s="22">
        <v>627000</v>
      </c>
      <c r="I14" s="22">
        <v>44000</v>
      </c>
      <c r="J14" s="22">
        <v>49000</v>
      </c>
      <c r="K14" s="22">
        <v>-192000</v>
      </c>
      <c r="L14" s="22">
        <v>62284000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spans="1:19" x14ac:dyDescent="0.25">
      <c r="A15" s="22" t="s">
        <v>120</v>
      </c>
      <c r="B15" s="22" t="s">
        <v>121</v>
      </c>
      <c r="C15" s="22" t="s">
        <v>144</v>
      </c>
      <c r="D15" s="22" t="s">
        <v>145</v>
      </c>
      <c r="E15" s="22">
        <v>70999749</v>
      </c>
      <c r="F15" s="22">
        <v>41658032</v>
      </c>
      <c r="G15" s="22">
        <v>0</v>
      </c>
      <c r="H15" s="22">
        <v>1194480</v>
      </c>
      <c r="I15" s="22">
        <v>10153</v>
      </c>
      <c r="J15" s="22">
        <v>6936</v>
      </c>
      <c r="K15" s="22">
        <v>0</v>
      </c>
      <c r="L15" s="22">
        <v>113869350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spans="1:19" x14ac:dyDescent="0.25">
      <c r="A16" s="22" t="s">
        <v>120</v>
      </c>
      <c r="B16" s="22" t="s">
        <v>121</v>
      </c>
      <c r="C16" s="22" t="s">
        <v>146</v>
      </c>
      <c r="D16" s="22" t="s">
        <v>147</v>
      </c>
      <c r="E16" s="22">
        <v>20633019</v>
      </c>
      <c r="F16" s="22">
        <v>5245709</v>
      </c>
      <c r="G16" s="22">
        <v>0</v>
      </c>
      <c r="H16" s="22">
        <v>251013</v>
      </c>
      <c r="I16" s="22">
        <v>0</v>
      </c>
      <c r="J16" s="22">
        <v>2596</v>
      </c>
      <c r="K16" s="22">
        <v>0</v>
      </c>
      <c r="L16" s="22">
        <v>26132337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x14ac:dyDescent="0.25">
      <c r="A17" s="22" t="s">
        <v>120</v>
      </c>
      <c r="B17" s="22" t="s">
        <v>121</v>
      </c>
      <c r="C17" s="22" t="s">
        <v>148</v>
      </c>
      <c r="D17" s="22" t="s">
        <v>149</v>
      </c>
      <c r="E17" s="22">
        <v>76758384</v>
      </c>
      <c r="F17" s="22">
        <v>12590541</v>
      </c>
      <c r="G17" s="22">
        <v>4130</v>
      </c>
      <c r="H17" s="22">
        <v>1134073</v>
      </c>
      <c r="I17" s="22">
        <v>2165</v>
      </c>
      <c r="J17" s="22">
        <v>20789</v>
      </c>
      <c r="K17" s="22">
        <v>0</v>
      </c>
      <c r="L17" s="22">
        <v>90510082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</row>
    <row r="18" spans="1:19" x14ac:dyDescent="0.25">
      <c r="A18" s="22" t="s">
        <v>120</v>
      </c>
      <c r="B18" s="22" t="s">
        <v>121</v>
      </c>
      <c r="C18" s="22" t="s">
        <v>150</v>
      </c>
      <c r="D18" s="22" t="s">
        <v>151</v>
      </c>
      <c r="E18" s="22">
        <v>8455192</v>
      </c>
      <c r="F18" s="22">
        <v>3748044</v>
      </c>
      <c r="G18" s="22">
        <v>0</v>
      </c>
      <c r="H18" s="22">
        <v>441582</v>
      </c>
      <c r="I18" s="22">
        <v>0</v>
      </c>
      <c r="J18" s="22">
        <v>1930</v>
      </c>
      <c r="K18" s="22">
        <v>0</v>
      </c>
      <c r="L18" s="22">
        <v>12646748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</row>
    <row r="19" spans="1:19" x14ac:dyDescent="0.25">
      <c r="A19" s="22" t="s">
        <v>120</v>
      </c>
      <c r="B19" s="22" t="s">
        <v>152</v>
      </c>
      <c r="C19" s="22" t="s">
        <v>153</v>
      </c>
      <c r="D19" s="22" t="s">
        <v>154</v>
      </c>
      <c r="E19" s="22">
        <v>7942133</v>
      </c>
      <c r="F19" s="22">
        <v>0</v>
      </c>
      <c r="G19" s="22">
        <v>0</v>
      </c>
      <c r="H19" s="22">
        <v>632296</v>
      </c>
      <c r="I19" s="22">
        <v>0</v>
      </c>
      <c r="J19" s="22">
        <v>0</v>
      </c>
      <c r="K19" s="22">
        <v>0</v>
      </c>
      <c r="L19" s="22">
        <v>8574429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</row>
    <row r="20" spans="1:19" x14ac:dyDescent="0.25">
      <c r="A20" s="22" t="s">
        <v>120</v>
      </c>
      <c r="B20" s="22" t="s">
        <v>152</v>
      </c>
      <c r="C20" s="22" t="s">
        <v>155</v>
      </c>
      <c r="D20" s="22" t="s">
        <v>156</v>
      </c>
      <c r="E20" s="22">
        <v>2592196</v>
      </c>
      <c r="F20" s="22">
        <v>5315564</v>
      </c>
      <c r="G20" s="22">
        <v>13475</v>
      </c>
      <c r="H20" s="22">
        <v>400467</v>
      </c>
      <c r="I20" s="22">
        <v>141141</v>
      </c>
      <c r="J20" s="22">
        <v>0</v>
      </c>
      <c r="K20" s="22">
        <v>0</v>
      </c>
      <c r="L20" s="22">
        <v>8462843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</row>
    <row r="21" spans="1:19" x14ac:dyDescent="0.25">
      <c r="A21" s="22" t="s">
        <v>120</v>
      </c>
      <c r="B21" s="22" t="s">
        <v>152</v>
      </c>
      <c r="C21" s="22" t="s">
        <v>157</v>
      </c>
      <c r="D21" s="22" t="s">
        <v>158</v>
      </c>
      <c r="E21" s="22">
        <v>4063735</v>
      </c>
      <c r="F21" s="22">
        <v>2973088</v>
      </c>
      <c r="G21" s="22">
        <v>5100265</v>
      </c>
      <c r="H21" s="22">
        <v>19537364</v>
      </c>
      <c r="I21" s="22">
        <v>45818</v>
      </c>
      <c r="J21" s="22">
        <v>414779</v>
      </c>
      <c r="K21" s="22">
        <v>0</v>
      </c>
      <c r="L21" s="22">
        <v>32135049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spans="1:19" x14ac:dyDescent="0.25">
      <c r="A22" s="22" t="s">
        <v>120</v>
      </c>
      <c r="B22" s="22" t="s">
        <v>152</v>
      </c>
      <c r="C22" s="22" t="s">
        <v>159</v>
      </c>
      <c r="D22" s="22" t="s">
        <v>160</v>
      </c>
      <c r="E22" s="22">
        <v>91003793</v>
      </c>
      <c r="F22" s="22">
        <v>29444859</v>
      </c>
      <c r="G22" s="22">
        <v>54593109</v>
      </c>
      <c r="H22" s="22">
        <v>7023167</v>
      </c>
      <c r="I22" s="22">
        <v>102786</v>
      </c>
      <c r="J22" s="22">
        <v>212291</v>
      </c>
      <c r="K22" s="22">
        <v>0</v>
      </c>
      <c r="L22" s="22">
        <v>182380005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spans="1:19" x14ac:dyDescent="0.25">
      <c r="A23" s="22" t="s">
        <v>120</v>
      </c>
      <c r="B23" s="22" t="s">
        <v>152</v>
      </c>
      <c r="C23" s="22" t="s">
        <v>161</v>
      </c>
      <c r="D23" s="22" t="s">
        <v>162</v>
      </c>
      <c r="E23" s="22">
        <v>47682270</v>
      </c>
      <c r="F23" s="22">
        <v>59726821</v>
      </c>
      <c r="G23" s="22">
        <v>263456676</v>
      </c>
      <c r="H23" s="22">
        <v>39321579</v>
      </c>
      <c r="I23" s="22">
        <v>0</v>
      </c>
      <c r="J23" s="22">
        <v>0</v>
      </c>
      <c r="K23" s="22">
        <v>0</v>
      </c>
      <c r="L23" s="22">
        <v>410187346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</row>
    <row r="24" spans="1:19" x14ac:dyDescent="0.25">
      <c r="A24" s="22" t="s">
        <v>120</v>
      </c>
      <c r="B24" s="22" t="s">
        <v>163</v>
      </c>
      <c r="C24" s="22" t="s">
        <v>164</v>
      </c>
      <c r="D24" s="22" t="s">
        <v>165</v>
      </c>
      <c r="E24" s="22">
        <v>87105</v>
      </c>
      <c r="F24" s="22">
        <v>80656</v>
      </c>
      <c r="G24" s="22">
        <v>196445</v>
      </c>
      <c r="H24" s="22">
        <v>480358</v>
      </c>
      <c r="I24" s="22">
        <v>0</v>
      </c>
      <c r="J24" s="22">
        <v>470982</v>
      </c>
      <c r="K24" s="22">
        <v>0</v>
      </c>
      <c r="L24" s="22">
        <v>1315546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x14ac:dyDescent="0.25">
      <c r="A25" s="22" t="s">
        <v>120</v>
      </c>
      <c r="B25" s="22" t="s">
        <v>163</v>
      </c>
      <c r="C25" s="22" t="s">
        <v>166</v>
      </c>
      <c r="D25" s="22" t="s">
        <v>167</v>
      </c>
      <c r="E25" s="22">
        <v>3669130</v>
      </c>
      <c r="F25" s="22">
        <v>2270467</v>
      </c>
      <c r="G25" s="22">
        <v>4694111</v>
      </c>
      <c r="H25" s="22">
        <v>8112604</v>
      </c>
      <c r="I25" s="22">
        <v>16699</v>
      </c>
      <c r="J25" s="22">
        <v>853159</v>
      </c>
      <c r="K25" s="22">
        <v>0</v>
      </c>
      <c r="L25" s="22">
        <v>19616170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spans="1:19" x14ac:dyDescent="0.25">
      <c r="A26" s="22" t="s">
        <v>120</v>
      </c>
      <c r="B26" s="22" t="s">
        <v>163</v>
      </c>
      <c r="C26" s="22" t="s">
        <v>168</v>
      </c>
      <c r="D26" s="22" t="s">
        <v>169</v>
      </c>
      <c r="E26" s="22">
        <v>3499851</v>
      </c>
      <c r="F26" s="22">
        <v>575174</v>
      </c>
      <c r="G26" s="22">
        <v>659452</v>
      </c>
      <c r="H26" s="22">
        <v>2943745</v>
      </c>
      <c r="I26" s="22">
        <v>0</v>
      </c>
      <c r="J26" s="22">
        <v>984799</v>
      </c>
      <c r="K26" s="22">
        <v>0</v>
      </c>
      <c r="L26" s="22">
        <v>8663021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x14ac:dyDescent="0.25">
      <c r="A27" s="22" t="s">
        <v>120</v>
      </c>
      <c r="B27" s="22" t="s">
        <v>163</v>
      </c>
      <c r="C27" s="22" t="s">
        <v>170</v>
      </c>
      <c r="D27" s="22" t="s">
        <v>171</v>
      </c>
      <c r="E27" s="22">
        <v>2665496</v>
      </c>
      <c r="F27" s="22">
        <v>389368</v>
      </c>
      <c r="G27" s="22">
        <v>1998942</v>
      </c>
      <c r="H27" s="22">
        <v>6207591</v>
      </c>
      <c r="I27" s="22">
        <v>387047</v>
      </c>
      <c r="J27" s="22">
        <v>1759455</v>
      </c>
      <c r="K27" s="22">
        <v>0</v>
      </c>
      <c r="L27" s="22">
        <v>13407899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spans="1:19" x14ac:dyDescent="0.25">
      <c r="A28" s="22" t="s">
        <v>120</v>
      </c>
      <c r="B28" s="22" t="s">
        <v>163</v>
      </c>
      <c r="C28" s="22" t="s">
        <v>172</v>
      </c>
      <c r="D28" s="22" t="s">
        <v>173</v>
      </c>
      <c r="E28" s="22">
        <v>1287305</v>
      </c>
      <c r="F28" s="22">
        <v>1071175</v>
      </c>
      <c r="G28" s="22">
        <v>3867797</v>
      </c>
      <c r="H28" s="22">
        <v>14727436</v>
      </c>
      <c r="I28" s="22">
        <v>0</v>
      </c>
      <c r="J28" s="22">
        <v>194094</v>
      </c>
      <c r="K28" s="22">
        <v>0</v>
      </c>
      <c r="L28" s="22">
        <v>21147807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spans="1:19" x14ac:dyDescent="0.25">
      <c r="A29" s="22" t="s">
        <v>120</v>
      </c>
      <c r="B29" s="22" t="s">
        <v>163</v>
      </c>
      <c r="C29" s="22" t="s">
        <v>174</v>
      </c>
      <c r="D29" s="22" t="s">
        <v>175</v>
      </c>
      <c r="E29" s="22">
        <v>531488</v>
      </c>
      <c r="F29" s="22">
        <v>3634334</v>
      </c>
      <c r="G29" s="22">
        <v>1114941</v>
      </c>
      <c r="H29" s="22">
        <v>658241</v>
      </c>
      <c r="I29" s="22">
        <v>0</v>
      </c>
      <c r="J29" s="22">
        <v>32110</v>
      </c>
      <c r="K29" s="22">
        <v>0</v>
      </c>
      <c r="L29" s="22">
        <v>5971114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</row>
    <row r="30" spans="1:19" x14ac:dyDescent="0.25">
      <c r="A30" s="22" t="s">
        <v>120</v>
      </c>
      <c r="B30" s="22" t="s">
        <v>163</v>
      </c>
      <c r="C30" s="22" t="s">
        <v>176</v>
      </c>
      <c r="D30" s="22" t="s">
        <v>177</v>
      </c>
      <c r="E30" s="22">
        <v>392060</v>
      </c>
      <c r="F30" s="22">
        <v>425049</v>
      </c>
      <c r="G30" s="22">
        <v>1493947</v>
      </c>
      <c r="H30" s="22">
        <v>3897710</v>
      </c>
      <c r="I30" s="22">
        <v>3281</v>
      </c>
      <c r="J30" s="22">
        <v>747684</v>
      </c>
      <c r="K30" s="22">
        <v>0</v>
      </c>
      <c r="L30" s="22">
        <v>6959731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spans="1:19" x14ac:dyDescent="0.25">
      <c r="A31" s="22" t="s">
        <v>120</v>
      </c>
      <c r="B31" s="22" t="s">
        <v>163</v>
      </c>
      <c r="C31" s="22" t="s">
        <v>178</v>
      </c>
      <c r="D31" s="22" t="s">
        <v>179</v>
      </c>
      <c r="E31" s="22">
        <v>5818860</v>
      </c>
      <c r="F31" s="22">
        <v>3920367</v>
      </c>
      <c r="G31" s="22">
        <v>11803310</v>
      </c>
      <c r="H31" s="22">
        <v>20981786</v>
      </c>
      <c r="I31" s="22">
        <v>0</v>
      </c>
      <c r="J31" s="22">
        <v>364407</v>
      </c>
      <c r="K31" s="22">
        <v>0</v>
      </c>
      <c r="L31" s="22">
        <v>42888730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</row>
    <row r="32" spans="1:19" x14ac:dyDescent="0.25">
      <c r="A32" s="22" t="s">
        <v>120</v>
      </c>
      <c r="B32" s="22" t="s">
        <v>163</v>
      </c>
      <c r="C32" s="22" t="s">
        <v>180</v>
      </c>
      <c r="D32" s="22" t="s">
        <v>181</v>
      </c>
      <c r="E32" s="22">
        <v>3766448</v>
      </c>
      <c r="F32" s="22">
        <v>2770151</v>
      </c>
      <c r="G32" s="22">
        <v>4463021</v>
      </c>
      <c r="H32" s="22">
        <v>19575622</v>
      </c>
      <c r="I32" s="22">
        <v>0</v>
      </c>
      <c r="J32" s="22">
        <v>116645</v>
      </c>
      <c r="K32" s="22">
        <v>0</v>
      </c>
      <c r="L32" s="22">
        <v>30691887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</row>
    <row r="33" spans="1:19" x14ac:dyDescent="0.25">
      <c r="A33" s="22" t="s">
        <v>120</v>
      </c>
      <c r="B33" s="22" t="s">
        <v>163</v>
      </c>
      <c r="C33" s="22" t="s">
        <v>182</v>
      </c>
      <c r="D33" s="22" t="s">
        <v>183</v>
      </c>
      <c r="E33" s="22">
        <v>3598604</v>
      </c>
      <c r="F33" s="22">
        <v>1361265</v>
      </c>
      <c r="G33" s="22">
        <v>1766166</v>
      </c>
      <c r="H33" s="22">
        <v>6444156</v>
      </c>
      <c r="I33" s="22">
        <v>44332</v>
      </c>
      <c r="J33" s="22">
        <v>1855298</v>
      </c>
      <c r="K33" s="22">
        <v>0</v>
      </c>
      <c r="L33" s="22">
        <v>15069821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</row>
    <row r="34" spans="1:19" x14ac:dyDescent="0.25">
      <c r="A34" s="22" t="s">
        <v>120</v>
      </c>
      <c r="B34" s="22" t="s">
        <v>163</v>
      </c>
      <c r="C34" s="22" t="s">
        <v>184</v>
      </c>
      <c r="D34" s="22" t="s">
        <v>185</v>
      </c>
      <c r="E34" s="22">
        <v>2978386</v>
      </c>
      <c r="F34" s="22">
        <v>0</v>
      </c>
      <c r="G34" s="22">
        <v>244257</v>
      </c>
      <c r="H34" s="22">
        <v>1711365</v>
      </c>
      <c r="I34" s="22">
        <v>0</v>
      </c>
      <c r="J34" s="22">
        <v>0</v>
      </c>
      <c r="K34" s="22">
        <v>0</v>
      </c>
      <c r="L34" s="22">
        <v>4934008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</row>
    <row r="35" spans="1:19" x14ac:dyDescent="0.25">
      <c r="A35" s="22" t="s">
        <v>120</v>
      </c>
      <c r="B35" s="22" t="s">
        <v>163</v>
      </c>
      <c r="C35" s="22" t="s">
        <v>186</v>
      </c>
      <c r="D35" s="22" t="s">
        <v>187</v>
      </c>
      <c r="E35" s="22">
        <v>750083</v>
      </c>
      <c r="F35" s="22">
        <v>1007664</v>
      </c>
      <c r="G35" s="22">
        <v>4147832</v>
      </c>
      <c r="H35" s="22">
        <v>12747970</v>
      </c>
      <c r="I35" s="22">
        <v>0</v>
      </c>
      <c r="J35" s="22">
        <v>418009</v>
      </c>
      <c r="K35" s="22">
        <v>0</v>
      </c>
      <c r="L35" s="22">
        <v>19071558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</row>
    <row r="36" spans="1:19" x14ac:dyDescent="0.25">
      <c r="A36" s="22" t="s">
        <v>120</v>
      </c>
      <c r="B36" s="22" t="s">
        <v>163</v>
      </c>
      <c r="C36" s="22" t="s">
        <v>188</v>
      </c>
      <c r="D36" s="22" t="s">
        <v>189</v>
      </c>
      <c r="E36" s="22">
        <v>6124256</v>
      </c>
      <c r="F36" s="22">
        <v>1735468</v>
      </c>
      <c r="G36" s="22">
        <v>10431890</v>
      </c>
      <c r="H36" s="22">
        <v>25816421</v>
      </c>
      <c r="I36" s="22">
        <v>0</v>
      </c>
      <c r="J36" s="22">
        <v>317136</v>
      </c>
      <c r="K36" s="22">
        <v>0</v>
      </c>
      <c r="L36" s="22">
        <v>44425171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</row>
    <row r="37" spans="1:19" x14ac:dyDescent="0.25">
      <c r="A37" s="22" t="s">
        <v>120</v>
      </c>
      <c r="B37" s="22" t="s">
        <v>163</v>
      </c>
      <c r="C37" s="22" t="s">
        <v>190</v>
      </c>
      <c r="D37" s="22" t="s">
        <v>191</v>
      </c>
      <c r="E37" s="22"/>
      <c r="F37" s="22">
        <v>3446632</v>
      </c>
      <c r="G37" s="22">
        <v>2736697</v>
      </c>
      <c r="H37" s="22">
        <v>18972802</v>
      </c>
      <c r="I37" s="22">
        <v>1570</v>
      </c>
      <c r="J37" s="22">
        <v>2979339</v>
      </c>
      <c r="K37" s="22"/>
      <c r="L37" s="22">
        <v>28137040</v>
      </c>
      <c r="M37" s="22"/>
      <c r="N37" s="22"/>
      <c r="O37" s="22"/>
      <c r="P37" s="22"/>
      <c r="Q37" s="22"/>
      <c r="R37" s="22"/>
      <c r="S37" s="22"/>
    </row>
    <row r="38" spans="1:19" x14ac:dyDescent="0.25">
      <c r="A38" s="22" t="s">
        <v>120</v>
      </c>
      <c r="B38" s="22" t="s">
        <v>163</v>
      </c>
      <c r="C38" s="22" t="s">
        <v>192</v>
      </c>
      <c r="D38" s="22" t="s">
        <v>193</v>
      </c>
      <c r="E38" s="22">
        <v>892095</v>
      </c>
      <c r="F38" s="22">
        <v>131283</v>
      </c>
      <c r="G38" s="22">
        <v>1496067</v>
      </c>
      <c r="H38" s="22">
        <v>2482148</v>
      </c>
      <c r="I38" s="22">
        <v>0</v>
      </c>
      <c r="J38" s="22">
        <v>516538</v>
      </c>
      <c r="K38" s="22">
        <v>0</v>
      </c>
      <c r="L38" s="22">
        <v>5518131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</row>
    <row r="39" spans="1:19" x14ac:dyDescent="0.25">
      <c r="A39" s="22" t="s">
        <v>120</v>
      </c>
      <c r="B39" s="22" t="s">
        <v>163</v>
      </c>
      <c r="C39" s="22" t="s">
        <v>194</v>
      </c>
      <c r="D39" s="22" t="s">
        <v>195</v>
      </c>
      <c r="E39" s="22">
        <v>1460384</v>
      </c>
      <c r="F39" s="22">
        <v>1456097</v>
      </c>
      <c r="G39" s="22">
        <v>2721153</v>
      </c>
      <c r="H39" s="22">
        <v>11721298</v>
      </c>
      <c r="I39" s="22">
        <v>37332</v>
      </c>
      <c r="J39" s="22">
        <v>2732317</v>
      </c>
      <c r="K39" s="22">
        <v>0</v>
      </c>
      <c r="L39" s="22">
        <v>20128581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</row>
    <row r="40" spans="1:19" x14ac:dyDescent="0.25">
      <c r="A40" s="22" t="s">
        <v>120</v>
      </c>
      <c r="B40" s="22" t="s">
        <v>163</v>
      </c>
      <c r="C40" s="22" t="s">
        <v>196</v>
      </c>
      <c r="D40" s="22" t="s">
        <v>197</v>
      </c>
      <c r="E40" s="22">
        <v>25841347</v>
      </c>
      <c r="F40" s="22">
        <v>4618871</v>
      </c>
      <c r="G40" s="22"/>
      <c r="H40" s="22">
        <v>4458501</v>
      </c>
      <c r="I40" s="22"/>
      <c r="J40" s="22">
        <v>1364478</v>
      </c>
      <c r="K40" s="22"/>
      <c r="L40" s="22">
        <v>36283197</v>
      </c>
      <c r="M40" s="22"/>
      <c r="N40" s="22"/>
      <c r="O40" s="22"/>
      <c r="P40" s="22"/>
      <c r="Q40" s="22"/>
      <c r="R40" s="22"/>
      <c r="S40" s="22"/>
    </row>
    <row r="41" spans="1:19" x14ac:dyDescent="0.25">
      <c r="A41" s="22" t="s">
        <v>120</v>
      </c>
      <c r="B41" s="22" t="s">
        <v>163</v>
      </c>
      <c r="C41" s="22" t="s">
        <v>198</v>
      </c>
      <c r="D41" s="22" t="s">
        <v>199</v>
      </c>
      <c r="E41" s="22">
        <v>1137281</v>
      </c>
      <c r="F41" s="22">
        <v>724598</v>
      </c>
      <c r="G41" s="22">
        <v>0</v>
      </c>
      <c r="H41" s="22">
        <v>4378063</v>
      </c>
      <c r="I41" s="22">
        <v>0</v>
      </c>
      <c r="J41" s="22">
        <v>2299987</v>
      </c>
      <c r="K41" s="22">
        <v>0</v>
      </c>
      <c r="L41" s="22">
        <v>8539929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</row>
    <row r="42" spans="1:19" x14ac:dyDescent="0.25">
      <c r="A42" s="22" t="s">
        <v>120</v>
      </c>
      <c r="B42" s="22" t="s">
        <v>163</v>
      </c>
      <c r="C42" s="22" t="s">
        <v>200</v>
      </c>
      <c r="D42" s="22" t="s">
        <v>201</v>
      </c>
      <c r="E42" s="22">
        <v>13569100</v>
      </c>
      <c r="F42" s="22">
        <v>16777109</v>
      </c>
      <c r="G42" s="22">
        <v>11416871</v>
      </c>
      <c r="H42" s="22">
        <v>20279653</v>
      </c>
      <c r="I42" s="22">
        <v>26484</v>
      </c>
      <c r="J42" s="22">
        <v>1251775</v>
      </c>
      <c r="K42" s="22">
        <v>0</v>
      </c>
      <c r="L42" s="22">
        <v>63320992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</row>
    <row r="43" spans="1:19" x14ac:dyDescent="0.25">
      <c r="A43" s="22" t="s">
        <v>120</v>
      </c>
      <c r="B43" s="22" t="s">
        <v>163</v>
      </c>
      <c r="C43" s="22" t="s">
        <v>202</v>
      </c>
      <c r="D43" s="22" t="s">
        <v>203</v>
      </c>
      <c r="E43" s="22">
        <v>2383781</v>
      </c>
      <c r="F43" s="22">
        <v>3839794</v>
      </c>
      <c r="G43" s="22">
        <v>14586571</v>
      </c>
      <c r="H43" s="22">
        <v>44371552</v>
      </c>
      <c r="I43" s="22">
        <v>0</v>
      </c>
      <c r="J43" s="22">
        <v>291542</v>
      </c>
      <c r="K43" s="22">
        <v>0</v>
      </c>
      <c r="L43" s="22">
        <v>65473240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</row>
    <row r="44" spans="1:19" x14ac:dyDescent="0.25">
      <c r="A44" s="22" t="s">
        <v>120</v>
      </c>
      <c r="B44" s="22" t="s">
        <v>163</v>
      </c>
      <c r="C44" s="22" t="s">
        <v>204</v>
      </c>
      <c r="D44" s="22" t="s">
        <v>205</v>
      </c>
      <c r="E44" s="22">
        <v>2217546</v>
      </c>
      <c r="F44" s="22">
        <v>1635555</v>
      </c>
      <c r="G44" s="22">
        <v>4166476</v>
      </c>
      <c r="H44" s="22">
        <v>12407513</v>
      </c>
      <c r="I44" s="22">
        <v>14499</v>
      </c>
      <c r="J44" s="22">
        <v>1427392</v>
      </c>
      <c r="K44" s="22">
        <v>0</v>
      </c>
      <c r="L44" s="22">
        <v>21868981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</row>
    <row r="45" spans="1:19" x14ac:dyDescent="0.25">
      <c r="A45" s="22" t="s">
        <v>120</v>
      </c>
      <c r="B45" s="22" t="s">
        <v>163</v>
      </c>
      <c r="C45" s="22" t="s">
        <v>206</v>
      </c>
      <c r="D45" s="22" t="s">
        <v>207</v>
      </c>
      <c r="E45" s="22">
        <v>3990785</v>
      </c>
      <c r="F45" s="22">
        <v>56035</v>
      </c>
      <c r="G45" s="22">
        <v>11346898</v>
      </c>
      <c r="H45" s="22">
        <v>21017397</v>
      </c>
      <c r="I45" s="22">
        <v>0</v>
      </c>
      <c r="J45" s="22">
        <v>146708</v>
      </c>
      <c r="K45" s="22">
        <v>0</v>
      </c>
      <c r="L45" s="22">
        <v>36557823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</row>
    <row r="46" spans="1:19" x14ac:dyDescent="0.25">
      <c r="A46" s="22" t="s">
        <v>120</v>
      </c>
      <c r="B46" s="22" t="s">
        <v>163</v>
      </c>
      <c r="C46" s="22" t="s">
        <v>208</v>
      </c>
      <c r="D46" s="22" t="s">
        <v>209</v>
      </c>
      <c r="E46" s="22">
        <v>7976713</v>
      </c>
      <c r="F46" s="22">
        <v>919090</v>
      </c>
      <c r="G46" s="22">
        <v>1720794</v>
      </c>
      <c r="H46" s="22">
        <v>7361591</v>
      </c>
      <c r="I46" s="22">
        <v>0</v>
      </c>
      <c r="J46" s="22">
        <v>619709</v>
      </c>
      <c r="K46" s="22">
        <v>0</v>
      </c>
      <c r="L46" s="22">
        <v>18597897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</row>
    <row r="47" spans="1:19" x14ac:dyDescent="0.25">
      <c r="A47" s="22" t="s">
        <v>120</v>
      </c>
      <c r="B47" s="22" t="s">
        <v>163</v>
      </c>
      <c r="C47" s="22" t="s">
        <v>210</v>
      </c>
      <c r="D47" s="22" t="s">
        <v>211</v>
      </c>
      <c r="E47" s="22">
        <v>6155201</v>
      </c>
      <c r="F47" s="22">
        <v>5862059</v>
      </c>
      <c r="G47" s="22">
        <v>12681962</v>
      </c>
      <c r="H47" s="22">
        <v>7538274</v>
      </c>
      <c r="I47" s="22">
        <v>0</v>
      </c>
      <c r="J47" s="22">
        <v>798497</v>
      </c>
      <c r="K47" s="22">
        <v>315965</v>
      </c>
      <c r="L47" s="22">
        <v>33351958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</row>
    <row r="48" spans="1:19" x14ac:dyDescent="0.25">
      <c r="A48" s="22" t="s">
        <v>120</v>
      </c>
      <c r="B48" s="22" t="s">
        <v>163</v>
      </c>
      <c r="C48" s="22" t="s">
        <v>212</v>
      </c>
      <c r="D48" s="22" t="s">
        <v>213</v>
      </c>
      <c r="E48" s="22">
        <v>1589665</v>
      </c>
      <c r="F48" s="22">
        <v>1245682</v>
      </c>
      <c r="G48" s="22">
        <v>1454765</v>
      </c>
      <c r="H48" s="22">
        <v>6390036</v>
      </c>
      <c r="I48" s="22">
        <v>30117</v>
      </c>
      <c r="J48" s="22">
        <v>1322256</v>
      </c>
      <c r="K48" s="22">
        <v>0</v>
      </c>
      <c r="L48" s="22">
        <v>12032521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</row>
    <row r="49" spans="1:19" x14ac:dyDescent="0.25">
      <c r="A49" s="22" t="s">
        <v>120</v>
      </c>
      <c r="B49" s="22" t="s">
        <v>163</v>
      </c>
      <c r="C49" s="22" t="s">
        <v>214</v>
      </c>
      <c r="D49" s="22" t="s">
        <v>215</v>
      </c>
      <c r="E49" s="22">
        <v>9683640</v>
      </c>
      <c r="F49" s="22">
        <v>22364217</v>
      </c>
      <c r="G49" s="22">
        <v>930864</v>
      </c>
      <c r="H49" s="22">
        <v>10614461</v>
      </c>
      <c r="I49" s="22">
        <v>0</v>
      </c>
      <c r="J49" s="22">
        <v>1114986</v>
      </c>
      <c r="K49" s="22">
        <v>0</v>
      </c>
      <c r="L49" s="22">
        <v>44708168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</row>
    <row r="50" spans="1:19" x14ac:dyDescent="0.25">
      <c r="A50" s="22" t="s">
        <v>120</v>
      </c>
      <c r="B50" s="22" t="s">
        <v>163</v>
      </c>
      <c r="C50" s="22" t="s">
        <v>216</v>
      </c>
      <c r="D50" s="22" t="s">
        <v>217</v>
      </c>
      <c r="E50" s="22">
        <v>1622984</v>
      </c>
      <c r="F50" s="22">
        <v>1587456</v>
      </c>
      <c r="G50" s="22">
        <v>3350310</v>
      </c>
      <c r="H50" s="22">
        <v>7714320</v>
      </c>
      <c r="I50" s="22"/>
      <c r="J50" s="22">
        <v>71627</v>
      </c>
      <c r="K50" s="22"/>
      <c r="L50" s="22">
        <v>14346697</v>
      </c>
      <c r="M50" s="22"/>
      <c r="N50" s="22"/>
      <c r="O50" s="22"/>
      <c r="P50" s="22"/>
      <c r="Q50" s="22"/>
      <c r="R50" s="22"/>
      <c r="S50" s="22"/>
    </row>
    <row r="51" spans="1:19" x14ac:dyDescent="0.25">
      <c r="A51" s="22" t="s">
        <v>120</v>
      </c>
      <c r="B51" s="22" t="s">
        <v>163</v>
      </c>
      <c r="C51" s="22" t="s">
        <v>218</v>
      </c>
      <c r="D51" s="22" t="s">
        <v>219</v>
      </c>
      <c r="E51" s="22">
        <v>5289938</v>
      </c>
      <c r="F51" s="22">
        <v>2457872</v>
      </c>
      <c r="G51" s="22">
        <v>1077642</v>
      </c>
      <c r="H51" s="22">
        <v>2405702</v>
      </c>
      <c r="I51" s="22">
        <v>109501</v>
      </c>
      <c r="J51" s="22">
        <v>2247453</v>
      </c>
      <c r="K51" s="22">
        <v>0</v>
      </c>
      <c r="L51" s="22">
        <v>13588108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</row>
    <row r="52" spans="1:19" x14ac:dyDescent="0.25">
      <c r="A52" s="22" t="s">
        <v>120</v>
      </c>
      <c r="B52" s="22" t="s">
        <v>163</v>
      </c>
      <c r="C52" s="22" t="s">
        <v>220</v>
      </c>
      <c r="D52" s="22" t="s">
        <v>221</v>
      </c>
      <c r="E52" s="22">
        <v>1326402</v>
      </c>
      <c r="F52" s="22">
        <v>773597</v>
      </c>
      <c r="G52" s="22">
        <v>1924755</v>
      </c>
      <c r="H52" s="22">
        <v>7788883</v>
      </c>
      <c r="I52" s="22">
        <v>43163</v>
      </c>
      <c r="J52" s="22">
        <v>1915503</v>
      </c>
      <c r="K52" s="22">
        <v>0</v>
      </c>
      <c r="L52" s="22">
        <v>13772303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</row>
    <row r="53" spans="1:19" x14ac:dyDescent="0.25">
      <c r="A53" s="22" t="s">
        <v>120</v>
      </c>
      <c r="B53" s="22" t="s">
        <v>163</v>
      </c>
      <c r="C53" s="22" t="s">
        <v>222</v>
      </c>
      <c r="D53" s="22" t="s">
        <v>223</v>
      </c>
      <c r="E53" s="22">
        <v>9211838</v>
      </c>
      <c r="F53" s="22">
        <v>2644748</v>
      </c>
      <c r="G53" s="22">
        <v>4150560</v>
      </c>
      <c r="H53" s="22">
        <v>15971339</v>
      </c>
      <c r="I53" s="22">
        <v>59709</v>
      </c>
      <c r="J53" s="22">
        <v>1553388</v>
      </c>
      <c r="K53" s="22">
        <v>336875</v>
      </c>
      <c r="L53" s="22">
        <v>33928457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</row>
    <row r="54" spans="1:19" x14ac:dyDescent="0.25">
      <c r="A54" s="22" t="s">
        <v>120</v>
      </c>
      <c r="B54" s="22" t="s">
        <v>163</v>
      </c>
      <c r="C54" s="22" t="s">
        <v>224</v>
      </c>
      <c r="D54" s="22" t="s">
        <v>225</v>
      </c>
      <c r="E54" s="22">
        <v>3487734</v>
      </c>
      <c r="F54" s="22">
        <v>3497628</v>
      </c>
      <c r="G54" s="22">
        <v>4817018</v>
      </c>
      <c r="H54" s="22">
        <v>27206532</v>
      </c>
      <c r="I54" s="22">
        <v>0</v>
      </c>
      <c r="J54" s="22">
        <v>836277</v>
      </c>
      <c r="K54" s="22">
        <v>0</v>
      </c>
      <c r="L54" s="22">
        <v>39845189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</row>
    <row r="55" spans="1:19" x14ac:dyDescent="0.25">
      <c r="A55" s="22" t="s">
        <v>120</v>
      </c>
      <c r="B55" s="22" t="s">
        <v>163</v>
      </c>
      <c r="C55" s="22" t="s">
        <v>226</v>
      </c>
      <c r="D55" s="22" t="s">
        <v>227</v>
      </c>
      <c r="E55" s="22">
        <v>1866188</v>
      </c>
      <c r="F55" s="22">
        <v>2190552</v>
      </c>
      <c r="G55" s="22">
        <v>4816467</v>
      </c>
      <c r="H55" s="22">
        <v>9016052</v>
      </c>
      <c r="I55" s="22">
        <v>62383</v>
      </c>
      <c r="J55" s="22">
        <v>423076</v>
      </c>
      <c r="K55" s="22">
        <v>0</v>
      </c>
      <c r="L55" s="22">
        <v>18374718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</row>
    <row r="56" spans="1:19" x14ac:dyDescent="0.25">
      <c r="A56" s="22" t="s">
        <v>120</v>
      </c>
      <c r="B56" s="22" t="s">
        <v>163</v>
      </c>
      <c r="C56" s="22" t="s">
        <v>228</v>
      </c>
      <c r="D56" s="22" t="s">
        <v>229</v>
      </c>
      <c r="E56" s="22">
        <v>912686</v>
      </c>
      <c r="F56" s="22">
        <v>16751353</v>
      </c>
      <c r="G56" s="22">
        <v>5033148</v>
      </c>
      <c r="H56" s="22">
        <v>29641</v>
      </c>
      <c r="I56" s="22">
        <v>0</v>
      </c>
      <c r="J56" s="22">
        <v>264972</v>
      </c>
      <c r="K56" s="22">
        <v>0</v>
      </c>
      <c r="L56" s="22">
        <v>22991800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</row>
    <row r="57" spans="1:19" x14ac:dyDescent="0.25">
      <c r="A57" s="22" t="s">
        <v>120</v>
      </c>
      <c r="B57" s="22" t="s">
        <v>163</v>
      </c>
      <c r="C57" s="22" t="s">
        <v>230</v>
      </c>
      <c r="D57" s="22" t="s">
        <v>231</v>
      </c>
      <c r="E57" s="22">
        <v>904667</v>
      </c>
      <c r="F57" s="22">
        <v>4461112</v>
      </c>
      <c r="G57" s="22">
        <v>11197032</v>
      </c>
      <c r="H57" s="22">
        <v>45197475</v>
      </c>
      <c r="I57" s="22">
        <v>0</v>
      </c>
      <c r="J57" s="22">
        <v>1682</v>
      </c>
      <c r="K57" s="22">
        <v>0</v>
      </c>
      <c r="L57" s="22">
        <v>61761968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</row>
    <row r="58" spans="1:19" x14ac:dyDescent="0.25">
      <c r="A58" s="22" t="s">
        <v>120</v>
      </c>
      <c r="B58" s="22" t="s">
        <v>163</v>
      </c>
      <c r="C58" s="22" t="s">
        <v>232</v>
      </c>
      <c r="D58" s="22" t="s">
        <v>233</v>
      </c>
      <c r="E58" s="22">
        <v>79942</v>
      </c>
      <c r="F58" s="22">
        <v>1519062</v>
      </c>
      <c r="G58" s="22">
        <v>2339705</v>
      </c>
      <c r="H58" s="22">
        <v>7856582</v>
      </c>
      <c r="I58" s="22">
        <v>0</v>
      </c>
      <c r="J58" s="22">
        <v>1225968</v>
      </c>
      <c r="K58" s="22">
        <v>0</v>
      </c>
      <c r="L58" s="22">
        <v>13021259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</row>
    <row r="59" spans="1:19" x14ac:dyDescent="0.25">
      <c r="A59" s="22" t="s">
        <v>120</v>
      </c>
      <c r="B59" s="22" t="s">
        <v>163</v>
      </c>
      <c r="C59" s="22" t="s">
        <v>234</v>
      </c>
      <c r="D59" s="22" t="s">
        <v>235</v>
      </c>
      <c r="E59" s="22">
        <v>27353286</v>
      </c>
      <c r="F59" s="22">
        <v>7703669</v>
      </c>
      <c r="G59" s="22">
        <v>1175914</v>
      </c>
      <c r="H59" s="22">
        <v>7079174</v>
      </c>
      <c r="I59" s="22">
        <v>140631</v>
      </c>
      <c r="J59" s="22">
        <v>248757</v>
      </c>
      <c r="K59" s="22">
        <v>0</v>
      </c>
      <c r="L59" s="22">
        <v>43701431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</row>
    <row r="60" spans="1:19" x14ac:dyDescent="0.25">
      <c r="A60" s="22" t="s">
        <v>120</v>
      </c>
      <c r="B60" s="22" t="s">
        <v>163</v>
      </c>
      <c r="C60" s="22" t="s">
        <v>236</v>
      </c>
      <c r="D60" s="22" t="s">
        <v>237</v>
      </c>
      <c r="E60" s="22">
        <v>732223</v>
      </c>
      <c r="F60" s="22">
        <v>242531</v>
      </c>
      <c r="G60" s="22">
        <v>92733</v>
      </c>
      <c r="H60" s="22">
        <v>877785</v>
      </c>
      <c r="I60" s="22">
        <v>5525</v>
      </c>
      <c r="J60" s="22">
        <v>263451</v>
      </c>
      <c r="K60" s="22">
        <v>0</v>
      </c>
      <c r="L60" s="22">
        <v>2214248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</row>
    <row r="61" spans="1:19" x14ac:dyDescent="0.25">
      <c r="A61" s="22" t="s">
        <v>120</v>
      </c>
      <c r="B61" s="22" t="s">
        <v>163</v>
      </c>
      <c r="C61" s="22" t="s">
        <v>238</v>
      </c>
      <c r="D61" s="22" t="s">
        <v>239</v>
      </c>
      <c r="E61" s="22">
        <v>1367652</v>
      </c>
      <c r="F61" s="22">
        <v>635167</v>
      </c>
      <c r="G61" s="22">
        <v>801412</v>
      </c>
      <c r="H61" s="22">
        <v>4241103</v>
      </c>
      <c r="I61" s="22">
        <v>117267</v>
      </c>
      <c r="J61" s="22">
        <v>1659988</v>
      </c>
      <c r="K61" s="22">
        <v>0</v>
      </c>
      <c r="L61" s="22">
        <v>8822589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</row>
    <row r="62" spans="1:19" x14ac:dyDescent="0.25">
      <c r="A62" s="22" t="s">
        <v>120</v>
      </c>
      <c r="B62" s="22" t="s">
        <v>163</v>
      </c>
      <c r="C62" s="22" t="s">
        <v>240</v>
      </c>
      <c r="D62" s="22" t="s">
        <v>241</v>
      </c>
      <c r="E62" s="22">
        <v>3937857</v>
      </c>
      <c r="F62" s="22">
        <v>1336424</v>
      </c>
      <c r="G62" s="22">
        <v>4350735</v>
      </c>
      <c r="H62" s="22">
        <v>10895831</v>
      </c>
      <c r="I62" s="22">
        <v>37364</v>
      </c>
      <c r="J62" s="22">
        <v>684036</v>
      </c>
      <c r="K62" s="22">
        <v>0</v>
      </c>
      <c r="L62" s="22">
        <v>21242247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</row>
    <row r="63" spans="1:19" x14ac:dyDescent="0.25">
      <c r="A63" s="22" t="s">
        <v>120</v>
      </c>
      <c r="B63" s="22" t="s">
        <v>163</v>
      </c>
      <c r="C63" s="22" t="s">
        <v>242</v>
      </c>
      <c r="D63" s="22" t="s">
        <v>243</v>
      </c>
      <c r="E63" s="22">
        <v>1664076</v>
      </c>
      <c r="F63" s="22">
        <v>4984452</v>
      </c>
      <c r="G63" s="22">
        <v>13102767</v>
      </c>
      <c r="H63" s="22">
        <v>0</v>
      </c>
      <c r="I63" s="22">
        <v>0</v>
      </c>
      <c r="J63" s="22">
        <v>0</v>
      </c>
      <c r="K63" s="22">
        <v>0</v>
      </c>
      <c r="L63" s="22">
        <v>19751295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</row>
    <row r="64" spans="1:19" x14ac:dyDescent="0.25">
      <c r="A64" s="22" t="s">
        <v>120</v>
      </c>
      <c r="B64" s="22" t="s">
        <v>163</v>
      </c>
      <c r="C64" s="22" t="s">
        <v>244</v>
      </c>
      <c r="D64" s="22" t="s">
        <v>245</v>
      </c>
      <c r="E64" s="22">
        <v>101001</v>
      </c>
      <c r="F64" s="22">
        <v>91326</v>
      </c>
      <c r="G64" s="22">
        <v>154568</v>
      </c>
      <c r="H64" s="22">
        <v>1801877</v>
      </c>
      <c r="I64" s="22">
        <v>0</v>
      </c>
      <c r="J64" s="22">
        <v>28689</v>
      </c>
      <c r="K64" s="22">
        <v>0</v>
      </c>
      <c r="L64" s="22">
        <v>2177461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</row>
    <row r="65" spans="1:19" x14ac:dyDescent="0.25">
      <c r="A65" s="22" t="s">
        <v>120</v>
      </c>
      <c r="B65" s="22" t="s">
        <v>163</v>
      </c>
      <c r="C65" s="22" t="s">
        <v>246</v>
      </c>
      <c r="D65" s="22" t="s">
        <v>247</v>
      </c>
      <c r="E65" s="22">
        <v>16293776</v>
      </c>
      <c r="F65" s="22">
        <v>16210398</v>
      </c>
      <c r="G65" s="22">
        <v>0</v>
      </c>
      <c r="H65" s="22">
        <v>12418304</v>
      </c>
      <c r="I65" s="22">
        <v>0</v>
      </c>
      <c r="J65" s="22">
        <v>1642192</v>
      </c>
      <c r="K65" s="22">
        <v>0</v>
      </c>
      <c r="L65" s="22">
        <v>46564670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</row>
    <row r="66" spans="1:19" x14ac:dyDescent="0.25">
      <c r="A66" s="22" t="s">
        <v>120</v>
      </c>
      <c r="B66" s="22" t="s">
        <v>163</v>
      </c>
      <c r="C66" s="22" t="s">
        <v>248</v>
      </c>
      <c r="D66" s="22" t="s">
        <v>249</v>
      </c>
      <c r="E66" s="22">
        <v>49651634</v>
      </c>
      <c r="F66" s="22">
        <v>10729708</v>
      </c>
      <c r="G66" s="22">
        <v>3653579</v>
      </c>
      <c r="H66" s="22">
        <v>9310232</v>
      </c>
      <c r="I66" s="22">
        <v>30100</v>
      </c>
      <c r="J66" s="22">
        <v>1144848</v>
      </c>
      <c r="K66" s="22">
        <v>0</v>
      </c>
      <c r="L66" s="22">
        <v>74520101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</row>
    <row r="67" spans="1:19" x14ac:dyDescent="0.25">
      <c r="A67" s="22" t="s">
        <v>120</v>
      </c>
      <c r="B67" s="22" t="s">
        <v>163</v>
      </c>
      <c r="C67" s="22" t="s">
        <v>250</v>
      </c>
      <c r="D67" s="22" t="s">
        <v>251</v>
      </c>
      <c r="E67" s="22">
        <v>1483917</v>
      </c>
      <c r="F67" s="22">
        <v>0</v>
      </c>
      <c r="G67" s="22">
        <v>9933668</v>
      </c>
      <c r="H67" s="22">
        <v>12718853</v>
      </c>
      <c r="I67" s="22">
        <v>0</v>
      </c>
      <c r="J67" s="22">
        <v>951721</v>
      </c>
      <c r="K67" s="22">
        <v>-602160</v>
      </c>
      <c r="L67" s="22">
        <v>24485999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</row>
    <row r="68" spans="1:19" x14ac:dyDescent="0.25">
      <c r="A68" s="22" t="s">
        <v>120</v>
      </c>
      <c r="B68" s="22" t="s">
        <v>163</v>
      </c>
      <c r="C68" s="22" t="s">
        <v>252</v>
      </c>
      <c r="D68" s="22" t="s">
        <v>253</v>
      </c>
      <c r="E68" s="22">
        <v>1716513</v>
      </c>
      <c r="F68" s="22">
        <v>576735</v>
      </c>
      <c r="G68" s="22">
        <v>1424704</v>
      </c>
      <c r="H68" s="22">
        <v>6324500</v>
      </c>
      <c r="I68" s="22">
        <v>0</v>
      </c>
      <c r="J68" s="22">
        <v>581984</v>
      </c>
      <c r="K68" s="22">
        <v>0</v>
      </c>
      <c r="L68" s="22">
        <v>10624436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</row>
    <row r="69" spans="1:19" x14ac:dyDescent="0.25">
      <c r="A69" s="22" t="s">
        <v>120</v>
      </c>
      <c r="B69" s="22" t="s">
        <v>163</v>
      </c>
      <c r="C69" s="22" t="s">
        <v>254</v>
      </c>
      <c r="D69" s="22" t="s">
        <v>255</v>
      </c>
      <c r="E69" s="22">
        <v>863902</v>
      </c>
      <c r="F69" s="22">
        <v>487982</v>
      </c>
      <c r="G69" s="22">
        <v>838535</v>
      </c>
      <c r="H69" s="22">
        <v>2400245</v>
      </c>
      <c r="I69" s="22">
        <v>14912</v>
      </c>
      <c r="J69" s="22">
        <v>1050793</v>
      </c>
      <c r="K69" s="22">
        <v>0</v>
      </c>
      <c r="L69" s="22">
        <v>5656369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</row>
    <row r="70" spans="1:19" x14ac:dyDescent="0.25">
      <c r="A70" s="22" t="s">
        <v>120</v>
      </c>
      <c r="B70" s="22" t="s">
        <v>163</v>
      </c>
      <c r="C70" s="22" t="s">
        <v>256</v>
      </c>
      <c r="D70" s="22" t="s">
        <v>257</v>
      </c>
      <c r="E70" s="22">
        <v>304343</v>
      </c>
      <c r="F70" s="22">
        <v>1065815</v>
      </c>
      <c r="G70" s="22">
        <v>484593</v>
      </c>
      <c r="H70" s="22">
        <v>1114569</v>
      </c>
      <c r="I70" s="22">
        <v>10625</v>
      </c>
      <c r="J70" s="22">
        <v>282655</v>
      </c>
      <c r="K70" s="22">
        <v>0</v>
      </c>
      <c r="L70" s="22">
        <v>3262600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</row>
    <row r="71" spans="1:19" x14ac:dyDescent="0.25">
      <c r="A71" s="22" t="s">
        <v>120</v>
      </c>
      <c r="B71" s="22" t="s">
        <v>163</v>
      </c>
      <c r="C71" s="22" t="s">
        <v>258</v>
      </c>
      <c r="D71" s="22" t="s">
        <v>259</v>
      </c>
      <c r="E71" s="22">
        <v>3683721</v>
      </c>
      <c r="F71" s="22">
        <v>1056670</v>
      </c>
      <c r="G71" s="22">
        <v>2650677</v>
      </c>
      <c r="H71" s="22">
        <v>8422676</v>
      </c>
      <c r="I71" s="22">
        <v>0</v>
      </c>
      <c r="J71" s="22">
        <v>1061900</v>
      </c>
      <c r="K71" s="22">
        <v>0</v>
      </c>
      <c r="L71" s="22">
        <v>16875644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</row>
    <row r="72" spans="1:19" x14ac:dyDescent="0.25">
      <c r="A72" s="22" t="s">
        <v>120</v>
      </c>
      <c r="B72" s="22" t="s">
        <v>163</v>
      </c>
      <c r="C72" s="22" t="s">
        <v>260</v>
      </c>
      <c r="D72" s="22" t="s">
        <v>261</v>
      </c>
      <c r="E72" s="22">
        <v>390695</v>
      </c>
      <c r="F72" s="22">
        <v>488398</v>
      </c>
      <c r="G72" s="22">
        <v>2695615</v>
      </c>
      <c r="H72" s="22">
        <v>8043612</v>
      </c>
      <c r="I72" s="22">
        <v>0</v>
      </c>
      <c r="J72" s="22">
        <v>1413874</v>
      </c>
      <c r="K72" s="22">
        <v>0</v>
      </c>
      <c r="L72" s="22">
        <v>13032194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</row>
    <row r="73" spans="1:19" x14ac:dyDescent="0.25">
      <c r="A73" s="22" t="s">
        <v>120</v>
      </c>
      <c r="B73" s="22" t="s">
        <v>163</v>
      </c>
      <c r="C73" s="22" t="s">
        <v>262</v>
      </c>
      <c r="D73" s="22" t="s">
        <v>263</v>
      </c>
      <c r="E73" s="22">
        <v>2943346</v>
      </c>
      <c r="F73" s="22">
        <v>1239761</v>
      </c>
      <c r="G73" s="22">
        <v>3070287</v>
      </c>
      <c r="H73" s="22">
        <v>9590227</v>
      </c>
      <c r="I73" s="22">
        <v>16305</v>
      </c>
      <c r="J73" s="22">
        <v>1501001</v>
      </c>
      <c r="K73" s="22">
        <v>68</v>
      </c>
      <c r="L73" s="22">
        <v>18360995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</row>
    <row r="74" spans="1:19" x14ac:dyDescent="0.25">
      <c r="A74" s="22" t="s">
        <v>120</v>
      </c>
      <c r="B74" s="22" t="s">
        <v>163</v>
      </c>
      <c r="C74" s="22" t="s">
        <v>264</v>
      </c>
      <c r="D74" s="22" t="s">
        <v>265</v>
      </c>
      <c r="E74" s="22">
        <v>13872686</v>
      </c>
      <c r="F74" s="22">
        <v>3904943</v>
      </c>
      <c r="G74" s="22">
        <v>5803857</v>
      </c>
      <c r="H74" s="22">
        <v>4631320</v>
      </c>
      <c r="I74" s="22">
        <v>97395</v>
      </c>
      <c r="J74" s="22">
        <v>702417</v>
      </c>
      <c r="K74" s="22">
        <v>0</v>
      </c>
      <c r="L74" s="22">
        <v>29012618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</row>
    <row r="75" spans="1:19" x14ac:dyDescent="0.25">
      <c r="A75" s="22" t="s">
        <v>120</v>
      </c>
      <c r="B75" s="22" t="s">
        <v>163</v>
      </c>
      <c r="C75" s="22" t="s">
        <v>266</v>
      </c>
      <c r="D75" s="22" t="s">
        <v>267</v>
      </c>
      <c r="E75" s="22">
        <v>1997469</v>
      </c>
      <c r="F75" s="22">
        <v>1059504</v>
      </c>
      <c r="G75" s="22">
        <v>2337759</v>
      </c>
      <c r="H75" s="22">
        <v>9658661</v>
      </c>
      <c r="I75" s="22">
        <v>46892</v>
      </c>
      <c r="J75" s="22">
        <v>1478306</v>
      </c>
      <c r="K75" s="22">
        <v>0</v>
      </c>
      <c r="L75" s="22">
        <v>16578591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</row>
    <row r="76" spans="1:19" x14ac:dyDescent="0.25">
      <c r="A76" s="22" t="s">
        <v>120</v>
      </c>
      <c r="B76" s="22" t="s">
        <v>163</v>
      </c>
      <c r="C76" s="22" t="s">
        <v>268</v>
      </c>
      <c r="D76" s="22" t="s">
        <v>269</v>
      </c>
      <c r="E76" s="22">
        <v>1538439</v>
      </c>
      <c r="F76" s="22">
        <v>337638</v>
      </c>
      <c r="G76" s="22">
        <v>507765</v>
      </c>
      <c r="H76" s="22">
        <v>4841333</v>
      </c>
      <c r="I76" s="22">
        <v>22569</v>
      </c>
      <c r="J76" s="22">
        <v>939396</v>
      </c>
      <c r="K76" s="22">
        <v>0</v>
      </c>
      <c r="L76" s="22">
        <v>8187140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</row>
    <row r="77" spans="1:19" x14ac:dyDescent="0.25">
      <c r="A77" s="22" t="s">
        <v>120</v>
      </c>
      <c r="B77" s="22" t="s">
        <v>163</v>
      </c>
      <c r="C77" s="22" t="s">
        <v>270</v>
      </c>
      <c r="D77" s="22" t="s">
        <v>271</v>
      </c>
      <c r="E77" s="22">
        <v>746793</v>
      </c>
      <c r="F77" s="22">
        <v>517410</v>
      </c>
      <c r="G77" s="22">
        <v>1653342</v>
      </c>
      <c r="H77" s="22">
        <v>5667956</v>
      </c>
      <c r="I77" s="22">
        <v>0</v>
      </c>
      <c r="J77" s="22">
        <v>1353938</v>
      </c>
      <c r="K77" s="22">
        <v>0</v>
      </c>
      <c r="L77" s="22">
        <v>9939439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</row>
    <row r="78" spans="1:19" x14ac:dyDescent="0.25">
      <c r="A78" s="22" t="s">
        <v>120</v>
      </c>
      <c r="B78" s="22" t="s">
        <v>163</v>
      </c>
      <c r="C78" s="22" t="s">
        <v>272</v>
      </c>
      <c r="D78" s="22" t="s">
        <v>273</v>
      </c>
      <c r="E78" s="22">
        <v>3317695</v>
      </c>
      <c r="F78" s="22">
        <v>2400804</v>
      </c>
      <c r="G78" s="22">
        <v>3444393</v>
      </c>
      <c r="H78" s="22">
        <v>10976684</v>
      </c>
      <c r="I78" s="22">
        <v>0</v>
      </c>
      <c r="J78" s="22">
        <v>2220935</v>
      </c>
      <c r="K78" s="22">
        <v>0</v>
      </c>
      <c r="L78" s="22">
        <v>22360511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</row>
    <row r="79" spans="1:19" x14ac:dyDescent="0.25">
      <c r="A79" s="22" t="s">
        <v>120</v>
      </c>
      <c r="B79" s="22" t="s">
        <v>163</v>
      </c>
      <c r="C79" s="22" t="s">
        <v>274</v>
      </c>
      <c r="D79" s="22" t="s">
        <v>275</v>
      </c>
      <c r="E79" s="22">
        <v>2353315</v>
      </c>
      <c r="F79" s="22">
        <v>835244</v>
      </c>
      <c r="G79" s="22">
        <v>1765090</v>
      </c>
      <c r="H79" s="22">
        <v>7696388</v>
      </c>
      <c r="I79" s="22">
        <v>0</v>
      </c>
      <c r="J79" s="22">
        <v>2397014</v>
      </c>
      <c r="K79" s="22">
        <v>0</v>
      </c>
      <c r="L79" s="22">
        <v>15047051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</row>
    <row r="80" spans="1:19" x14ac:dyDescent="0.25">
      <c r="A80" s="22" t="s">
        <v>120</v>
      </c>
      <c r="B80" s="22" t="s">
        <v>163</v>
      </c>
      <c r="C80" s="22" t="s">
        <v>276</v>
      </c>
      <c r="D80" s="22" t="s">
        <v>277</v>
      </c>
      <c r="E80" s="22">
        <v>1533047</v>
      </c>
      <c r="F80" s="22">
        <v>1221063</v>
      </c>
      <c r="G80" s="22">
        <v>4563522</v>
      </c>
      <c r="H80" s="22">
        <v>20719590</v>
      </c>
      <c r="I80" s="22">
        <v>435494</v>
      </c>
      <c r="J80" s="22">
        <v>913971</v>
      </c>
      <c r="K80" s="22">
        <v>43567</v>
      </c>
      <c r="L80" s="22">
        <v>29430254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</row>
    <row r="81" spans="1:19" x14ac:dyDescent="0.25">
      <c r="A81" s="22" t="s">
        <v>120</v>
      </c>
      <c r="B81" s="22" t="s">
        <v>163</v>
      </c>
      <c r="C81" s="22" t="s">
        <v>278</v>
      </c>
      <c r="D81" s="22" t="s">
        <v>279</v>
      </c>
      <c r="E81" s="22">
        <v>1453630</v>
      </c>
      <c r="F81" s="22">
        <v>170175</v>
      </c>
      <c r="G81" s="22">
        <v>543339</v>
      </c>
      <c r="H81" s="22">
        <v>2414883</v>
      </c>
      <c r="I81" s="22">
        <v>27819</v>
      </c>
      <c r="J81" s="22">
        <v>1660095</v>
      </c>
      <c r="K81" s="22">
        <v>0</v>
      </c>
      <c r="L81" s="22">
        <v>6269941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</row>
    <row r="82" spans="1:19" x14ac:dyDescent="0.25">
      <c r="A82" s="22" t="s">
        <v>120</v>
      </c>
      <c r="B82" s="22" t="s">
        <v>163</v>
      </c>
      <c r="C82" s="22" t="s">
        <v>280</v>
      </c>
      <c r="D82" s="22" t="s">
        <v>281</v>
      </c>
      <c r="E82" s="22">
        <v>5551781</v>
      </c>
      <c r="F82" s="22">
        <v>5780933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11332714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</row>
    <row r="83" spans="1:19" x14ac:dyDescent="0.25">
      <c r="A83" s="22" t="s">
        <v>120</v>
      </c>
      <c r="B83" s="22" t="s">
        <v>163</v>
      </c>
      <c r="C83" s="22" t="s">
        <v>282</v>
      </c>
      <c r="D83" s="22" t="s">
        <v>283</v>
      </c>
      <c r="E83" s="22">
        <v>5852512</v>
      </c>
      <c r="F83" s="22">
        <v>2955874</v>
      </c>
      <c r="G83" s="22">
        <v>2496662</v>
      </c>
      <c r="H83" s="22">
        <v>9630092</v>
      </c>
      <c r="I83" s="22">
        <v>13835</v>
      </c>
      <c r="J83" s="22">
        <v>1362923</v>
      </c>
      <c r="K83" s="22">
        <v>10989</v>
      </c>
      <c r="L83" s="22">
        <v>22322887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</row>
    <row r="84" spans="1:19" x14ac:dyDescent="0.25">
      <c r="A84" s="22" t="s">
        <v>120</v>
      </c>
      <c r="B84" s="22" t="s">
        <v>163</v>
      </c>
      <c r="C84" s="22" t="s">
        <v>284</v>
      </c>
      <c r="D84" s="22" t="s">
        <v>285</v>
      </c>
      <c r="E84" s="22">
        <v>5185399</v>
      </c>
      <c r="F84" s="22">
        <v>3386444</v>
      </c>
      <c r="G84" s="22">
        <v>5953677</v>
      </c>
      <c r="H84" s="22">
        <v>16260447</v>
      </c>
      <c r="I84" s="22">
        <v>0</v>
      </c>
      <c r="J84" s="22">
        <v>2540151</v>
      </c>
      <c r="K84" s="22">
        <v>0</v>
      </c>
      <c r="L84" s="22">
        <v>33326118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</row>
    <row r="85" spans="1:19" x14ac:dyDescent="0.25">
      <c r="A85" s="22" t="s">
        <v>120</v>
      </c>
      <c r="B85" s="22" t="s">
        <v>163</v>
      </c>
      <c r="C85" s="22" t="s">
        <v>286</v>
      </c>
      <c r="D85" s="22" t="s">
        <v>287</v>
      </c>
      <c r="E85" s="22">
        <v>2692910</v>
      </c>
      <c r="F85" s="22">
        <v>397348</v>
      </c>
      <c r="G85" s="22">
        <v>766304</v>
      </c>
      <c r="H85" s="22">
        <v>4407662</v>
      </c>
      <c r="I85" s="22">
        <v>20441</v>
      </c>
      <c r="J85" s="22">
        <v>1228902</v>
      </c>
      <c r="K85" s="22">
        <v>0</v>
      </c>
      <c r="L85" s="22">
        <v>9513567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</row>
    <row r="86" spans="1:19" x14ac:dyDescent="0.25">
      <c r="A86" s="22" t="s">
        <v>120</v>
      </c>
      <c r="B86" s="22" t="s">
        <v>163</v>
      </c>
      <c r="C86" s="22" t="s">
        <v>288</v>
      </c>
      <c r="D86" s="22" t="s">
        <v>289</v>
      </c>
      <c r="E86" s="22">
        <v>1826587</v>
      </c>
      <c r="F86" s="22">
        <v>1748088</v>
      </c>
      <c r="G86" s="22">
        <v>5012547</v>
      </c>
      <c r="H86" s="22">
        <v>9351162</v>
      </c>
      <c r="I86" s="22">
        <v>19248</v>
      </c>
      <c r="J86" s="22">
        <v>64481</v>
      </c>
      <c r="K86" s="22">
        <v>0</v>
      </c>
      <c r="L86" s="22">
        <v>18022113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</row>
    <row r="87" spans="1:19" x14ac:dyDescent="0.25">
      <c r="A87" s="22" t="s">
        <v>120</v>
      </c>
      <c r="B87" s="22" t="s">
        <v>163</v>
      </c>
      <c r="C87" s="22" t="s">
        <v>290</v>
      </c>
      <c r="D87" s="22" t="s">
        <v>291</v>
      </c>
      <c r="E87" s="22">
        <v>5114901</v>
      </c>
      <c r="F87" s="22">
        <v>4883553</v>
      </c>
      <c r="G87" s="22">
        <v>12950948</v>
      </c>
      <c r="H87" s="22">
        <v>35906998</v>
      </c>
      <c r="I87" s="22">
        <v>465139</v>
      </c>
      <c r="J87" s="22">
        <v>170779</v>
      </c>
      <c r="K87" s="22">
        <v>0</v>
      </c>
      <c r="L87" s="22">
        <v>59492318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</row>
    <row r="88" spans="1:19" x14ac:dyDescent="0.25">
      <c r="A88" s="22" t="s">
        <v>120</v>
      </c>
      <c r="B88" s="22" t="s">
        <v>292</v>
      </c>
      <c r="C88" s="22" t="s">
        <v>293</v>
      </c>
      <c r="D88" s="22" t="s">
        <v>294</v>
      </c>
      <c r="E88" s="22">
        <v>2145557</v>
      </c>
      <c r="F88" s="22">
        <v>1144439</v>
      </c>
      <c r="G88" s="22">
        <v>0</v>
      </c>
      <c r="H88" s="22">
        <v>118606</v>
      </c>
      <c r="I88" s="22">
        <v>0</v>
      </c>
      <c r="J88" s="22">
        <v>0</v>
      </c>
      <c r="K88" s="22">
        <v>0</v>
      </c>
      <c r="L88" s="22">
        <v>3408602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</row>
    <row r="89" spans="1:19" x14ac:dyDescent="0.25">
      <c r="A89" s="22" t="s">
        <v>120</v>
      </c>
      <c r="B89" s="22" t="s">
        <v>292</v>
      </c>
      <c r="C89" s="22" t="s">
        <v>295</v>
      </c>
      <c r="D89" s="22" t="s">
        <v>296</v>
      </c>
      <c r="E89" s="22">
        <v>5420808</v>
      </c>
      <c r="F89" s="22">
        <v>12933191</v>
      </c>
      <c r="G89" s="22">
        <v>0</v>
      </c>
      <c r="H89" s="22">
        <v>110787</v>
      </c>
      <c r="I89" s="22">
        <v>4363</v>
      </c>
      <c r="J89" s="22">
        <v>0</v>
      </c>
      <c r="K89" s="22">
        <v>0</v>
      </c>
      <c r="L89" s="22">
        <v>18469149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</row>
    <row r="90" spans="1:19" x14ac:dyDescent="0.25">
      <c r="A90" s="22" t="s">
        <v>120</v>
      </c>
      <c r="B90" s="22" t="s">
        <v>292</v>
      </c>
      <c r="C90" s="22" t="s">
        <v>297</v>
      </c>
      <c r="D90" s="22" t="s">
        <v>298</v>
      </c>
      <c r="E90" s="22">
        <v>2793376</v>
      </c>
      <c r="F90" s="22">
        <v>1098992</v>
      </c>
      <c r="G90" s="22">
        <v>36429</v>
      </c>
      <c r="H90" s="22">
        <v>116236</v>
      </c>
      <c r="I90" s="22">
        <v>0</v>
      </c>
      <c r="J90" s="22">
        <v>1029</v>
      </c>
      <c r="K90" s="22">
        <v>0</v>
      </c>
      <c r="L90" s="22">
        <v>4046062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</row>
    <row r="91" spans="1:19" x14ac:dyDescent="0.25">
      <c r="A91" s="22" t="s">
        <v>120</v>
      </c>
      <c r="B91" s="22" t="s">
        <v>292</v>
      </c>
      <c r="C91" s="22" t="s">
        <v>299</v>
      </c>
      <c r="D91" s="22" t="s">
        <v>300</v>
      </c>
      <c r="E91" s="22">
        <v>491274</v>
      </c>
      <c r="F91" s="22">
        <v>137892</v>
      </c>
      <c r="G91" s="22">
        <v>0</v>
      </c>
      <c r="H91" s="22">
        <v>29326</v>
      </c>
      <c r="I91" s="22">
        <v>802</v>
      </c>
      <c r="J91" s="22">
        <v>498</v>
      </c>
      <c r="K91" s="22">
        <v>0</v>
      </c>
      <c r="L91" s="22">
        <v>659792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</row>
    <row r="92" spans="1:19" x14ac:dyDescent="0.25">
      <c r="A92" s="22" t="s">
        <v>120</v>
      </c>
      <c r="B92" s="22" t="s">
        <v>292</v>
      </c>
      <c r="C92" s="22" t="s">
        <v>301</v>
      </c>
      <c r="D92" s="22" t="s">
        <v>302</v>
      </c>
      <c r="E92" s="22">
        <v>755144</v>
      </c>
      <c r="F92" s="22">
        <v>334281</v>
      </c>
      <c r="G92" s="22">
        <v>0</v>
      </c>
      <c r="H92" s="22">
        <v>37728</v>
      </c>
      <c r="I92" s="22">
        <v>10572</v>
      </c>
      <c r="J92" s="22">
        <v>10775</v>
      </c>
      <c r="K92" s="22">
        <v>0</v>
      </c>
      <c r="L92" s="22">
        <v>1148500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</row>
    <row r="93" spans="1:19" x14ac:dyDescent="0.25">
      <c r="A93" s="22" t="s">
        <v>120</v>
      </c>
      <c r="B93" s="22" t="s">
        <v>292</v>
      </c>
      <c r="C93" s="22" t="s">
        <v>303</v>
      </c>
      <c r="D93" s="22" t="s">
        <v>304</v>
      </c>
      <c r="E93" s="22">
        <v>11649990</v>
      </c>
      <c r="F93" s="22">
        <v>748491</v>
      </c>
      <c r="G93" s="22">
        <v>0</v>
      </c>
      <c r="H93" s="22">
        <v>129847</v>
      </c>
      <c r="I93" s="22">
        <v>0</v>
      </c>
      <c r="J93" s="22">
        <v>1232</v>
      </c>
      <c r="K93" s="22">
        <v>0</v>
      </c>
      <c r="L93" s="22">
        <v>12529560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</row>
    <row r="94" spans="1:19" x14ac:dyDescent="0.25">
      <c r="A94" s="22" t="s">
        <v>120</v>
      </c>
      <c r="B94" s="22" t="s">
        <v>292</v>
      </c>
      <c r="C94" s="22" t="s">
        <v>305</v>
      </c>
      <c r="D94" s="22" t="s">
        <v>306</v>
      </c>
      <c r="E94" s="22">
        <v>2458825</v>
      </c>
      <c r="F94" s="22">
        <v>0</v>
      </c>
      <c r="G94" s="22">
        <v>0</v>
      </c>
      <c r="H94" s="22">
        <v>68164</v>
      </c>
      <c r="I94" s="22">
        <v>0</v>
      </c>
      <c r="J94" s="22">
        <v>0</v>
      </c>
      <c r="K94" s="22">
        <v>0</v>
      </c>
      <c r="L94" s="22">
        <v>2526989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</row>
    <row r="95" spans="1:19" x14ac:dyDescent="0.25">
      <c r="A95" s="22" t="s">
        <v>120</v>
      </c>
      <c r="B95" s="22" t="s">
        <v>292</v>
      </c>
      <c r="C95" s="22" t="s">
        <v>307</v>
      </c>
      <c r="D95" s="22" t="s">
        <v>308</v>
      </c>
      <c r="E95" s="22">
        <v>912322</v>
      </c>
      <c r="F95" s="22">
        <v>171215</v>
      </c>
      <c r="G95" s="22">
        <v>906</v>
      </c>
      <c r="H95" s="22">
        <v>23395</v>
      </c>
      <c r="I95" s="22">
        <v>183</v>
      </c>
      <c r="J95" s="22">
        <v>248</v>
      </c>
      <c r="K95" s="22">
        <v>0</v>
      </c>
      <c r="L95" s="22">
        <v>1108269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</row>
    <row r="96" spans="1:19" x14ac:dyDescent="0.25">
      <c r="A96" s="22" t="s">
        <v>120</v>
      </c>
      <c r="B96" s="22" t="s">
        <v>292</v>
      </c>
      <c r="C96" s="22" t="s">
        <v>309</v>
      </c>
      <c r="D96" s="22" t="s">
        <v>310</v>
      </c>
      <c r="E96" s="22">
        <v>5042907</v>
      </c>
      <c r="F96" s="22">
        <v>782284</v>
      </c>
      <c r="G96" s="22">
        <v>52369</v>
      </c>
      <c r="H96" s="22">
        <v>62039</v>
      </c>
      <c r="I96" s="22">
        <v>2149</v>
      </c>
      <c r="J96" s="22">
        <v>1920</v>
      </c>
      <c r="K96" s="22"/>
      <c r="L96" s="22">
        <v>5943668</v>
      </c>
      <c r="M96" s="22"/>
      <c r="N96" s="22"/>
      <c r="O96" s="22"/>
      <c r="P96" s="22"/>
      <c r="Q96" s="22"/>
      <c r="R96" s="22"/>
      <c r="S96" s="22"/>
    </row>
    <row r="97" spans="1:19" x14ac:dyDescent="0.25">
      <c r="A97" s="22" t="s">
        <v>120</v>
      </c>
      <c r="B97" s="22" t="s">
        <v>292</v>
      </c>
      <c r="C97" s="22" t="s">
        <v>311</v>
      </c>
      <c r="D97" s="22" t="s">
        <v>312</v>
      </c>
      <c r="E97" s="22">
        <v>1327739</v>
      </c>
      <c r="F97" s="22">
        <v>67756</v>
      </c>
      <c r="G97" s="22">
        <v>913</v>
      </c>
      <c r="H97" s="22">
        <v>39027</v>
      </c>
      <c r="I97" s="22">
        <v>0</v>
      </c>
      <c r="J97" s="22">
        <v>539</v>
      </c>
      <c r="K97" s="22">
        <v>-2803</v>
      </c>
      <c r="L97" s="22">
        <v>1433171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</row>
    <row r="98" spans="1:19" x14ac:dyDescent="0.25">
      <c r="A98" s="22" t="s">
        <v>120</v>
      </c>
      <c r="B98" s="22" t="s">
        <v>292</v>
      </c>
      <c r="C98" s="22" t="s">
        <v>313</v>
      </c>
      <c r="D98" s="22" t="s">
        <v>314</v>
      </c>
      <c r="E98" s="22">
        <v>4307541</v>
      </c>
      <c r="F98" s="22">
        <v>2621097</v>
      </c>
      <c r="G98" s="22">
        <v>493</v>
      </c>
      <c r="H98" s="22">
        <v>136243</v>
      </c>
      <c r="I98" s="22">
        <v>0</v>
      </c>
      <c r="J98" s="22">
        <v>0</v>
      </c>
      <c r="K98" s="22">
        <v>0</v>
      </c>
      <c r="L98" s="22">
        <v>7065374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</row>
    <row r="99" spans="1:19" x14ac:dyDescent="0.25">
      <c r="A99" s="22" t="s">
        <v>120</v>
      </c>
      <c r="B99" s="22" t="s">
        <v>292</v>
      </c>
      <c r="C99" s="22" t="s">
        <v>315</v>
      </c>
      <c r="D99" s="22" t="s">
        <v>316</v>
      </c>
      <c r="E99" s="22">
        <v>1275612</v>
      </c>
      <c r="F99" s="22">
        <v>300070</v>
      </c>
      <c r="G99" s="22">
        <v>30559</v>
      </c>
      <c r="H99" s="22">
        <v>0</v>
      </c>
      <c r="I99" s="22">
        <v>4513</v>
      </c>
      <c r="J99" s="22">
        <v>1823</v>
      </c>
      <c r="K99" s="22">
        <v>0</v>
      </c>
      <c r="L99" s="22">
        <v>1612577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</row>
    <row r="100" spans="1:19" x14ac:dyDescent="0.25">
      <c r="A100" s="22" t="s">
        <v>120</v>
      </c>
      <c r="B100" s="22" t="s">
        <v>292</v>
      </c>
      <c r="C100" s="22" t="s">
        <v>317</v>
      </c>
      <c r="D100" s="22" t="s">
        <v>318</v>
      </c>
      <c r="E100" s="22">
        <v>863356</v>
      </c>
      <c r="F100" s="22">
        <v>0</v>
      </c>
      <c r="G100" s="22">
        <v>150377</v>
      </c>
      <c r="H100" s="22">
        <v>0</v>
      </c>
      <c r="I100" s="22">
        <v>0</v>
      </c>
      <c r="J100" s="22">
        <v>600</v>
      </c>
      <c r="K100" s="22">
        <v>0</v>
      </c>
      <c r="L100" s="22">
        <v>1014333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</row>
    <row r="101" spans="1:19" x14ac:dyDescent="0.25">
      <c r="A101" s="22" t="s">
        <v>120</v>
      </c>
      <c r="B101" s="22" t="s">
        <v>292</v>
      </c>
      <c r="C101" s="22" t="s">
        <v>319</v>
      </c>
      <c r="D101" s="22" t="s">
        <v>320</v>
      </c>
      <c r="E101" s="22">
        <v>1043987</v>
      </c>
      <c r="F101" s="22">
        <v>54530</v>
      </c>
      <c r="G101" s="22">
        <v>0</v>
      </c>
      <c r="H101" s="22">
        <v>22879</v>
      </c>
      <c r="I101" s="22">
        <v>478</v>
      </c>
      <c r="J101" s="22">
        <v>709</v>
      </c>
      <c r="K101" s="22">
        <v>0</v>
      </c>
      <c r="L101" s="22">
        <v>1122583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</row>
    <row r="102" spans="1:19" x14ac:dyDescent="0.25">
      <c r="A102" s="22" t="s">
        <v>120</v>
      </c>
      <c r="B102" s="22" t="s">
        <v>292</v>
      </c>
      <c r="C102" s="22" t="s">
        <v>321</v>
      </c>
      <c r="D102" s="22" t="s">
        <v>322</v>
      </c>
      <c r="E102" s="22">
        <v>2325746</v>
      </c>
      <c r="F102" s="22">
        <v>318255</v>
      </c>
      <c r="G102" s="22">
        <v>0</v>
      </c>
      <c r="H102" s="22">
        <v>23943</v>
      </c>
      <c r="I102" s="22">
        <v>0</v>
      </c>
      <c r="J102" s="22">
        <v>250</v>
      </c>
      <c r="K102" s="22">
        <v>0</v>
      </c>
      <c r="L102" s="22">
        <v>2668194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</row>
    <row r="103" spans="1:19" x14ac:dyDescent="0.25">
      <c r="A103" s="22" t="s">
        <v>120</v>
      </c>
      <c r="B103" s="22" t="s">
        <v>292</v>
      </c>
      <c r="C103" s="22" t="s">
        <v>323</v>
      </c>
      <c r="D103" s="22" t="s">
        <v>324</v>
      </c>
      <c r="E103" s="22">
        <v>2015641</v>
      </c>
      <c r="F103" s="22">
        <v>439464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2455105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</row>
    <row r="104" spans="1:19" x14ac:dyDescent="0.25">
      <c r="A104" s="22" t="s">
        <v>120</v>
      </c>
      <c r="B104" s="22" t="s">
        <v>292</v>
      </c>
      <c r="C104" s="22" t="s">
        <v>325</v>
      </c>
      <c r="D104" s="22" t="s">
        <v>326</v>
      </c>
      <c r="E104" s="22">
        <v>21529223</v>
      </c>
      <c r="F104" s="22">
        <v>8710454</v>
      </c>
      <c r="G104" s="22">
        <v>2259</v>
      </c>
      <c r="H104" s="22">
        <v>370390</v>
      </c>
      <c r="I104" s="22">
        <v>13934</v>
      </c>
      <c r="J104" s="22">
        <v>0</v>
      </c>
      <c r="K104" s="22"/>
      <c r="L104" s="22">
        <v>30626260</v>
      </c>
      <c r="M104" s="22"/>
      <c r="N104" s="22"/>
      <c r="O104" s="22"/>
      <c r="P104" s="22"/>
      <c r="Q104" s="22"/>
      <c r="R104" s="22"/>
      <c r="S104" s="22"/>
    </row>
    <row r="105" spans="1:19" x14ac:dyDescent="0.25">
      <c r="A105" s="22" t="s">
        <v>120</v>
      </c>
      <c r="B105" s="22" t="s">
        <v>292</v>
      </c>
      <c r="C105" s="22" t="s">
        <v>327</v>
      </c>
      <c r="D105" s="22" t="s">
        <v>328</v>
      </c>
      <c r="E105" s="22">
        <v>2363477</v>
      </c>
      <c r="F105" s="22">
        <v>519107</v>
      </c>
      <c r="G105" s="22">
        <v>4488</v>
      </c>
      <c r="H105" s="22">
        <v>61125</v>
      </c>
      <c r="I105" s="22">
        <v>82</v>
      </c>
      <c r="J105" s="22">
        <v>0</v>
      </c>
      <c r="K105" s="22">
        <v>0</v>
      </c>
      <c r="L105" s="22">
        <v>2948279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</row>
    <row r="106" spans="1:19" x14ac:dyDescent="0.25">
      <c r="A106" s="22" t="s">
        <v>120</v>
      </c>
      <c r="B106" s="22" t="s">
        <v>292</v>
      </c>
      <c r="C106" s="22" t="s">
        <v>329</v>
      </c>
      <c r="D106" s="22" t="s">
        <v>330</v>
      </c>
      <c r="E106" s="22">
        <v>2934058</v>
      </c>
      <c r="F106" s="22">
        <v>404927</v>
      </c>
      <c r="G106" s="22">
        <v>530</v>
      </c>
      <c r="H106" s="22">
        <v>60990</v>
      </c>
      <c r="I106" s="22">
        <v>240</v>
      </c>
      <c r="J106" s="22">
        <v>427</v>
      </c>
      <c r="K106" s="22">
        <v>0</v>
      </c>
      <c r="L106" s="22">
        <v>3401172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</row>
    <row r="107" spans="1:19" x14ac:dyDescent="0.25">
      <c r="A107" s="22" t="s">
        <v>120</v>
      </c>
      <c r="B107" s="22" t="s">
        <v>292</v>
      </c>
      <c r="C107" s="22" t="s">
        <v>331</v>
      </c>
      <c r="D107" s="22" t="s">
        <v>332</v>
      </c>
      <c r="E107" s="22">
        <v>616444</v>
      </c>
      <c r="F107" s="22">
        <v>180278</v>
      </c>
      <c r="G107" s="22">
        <v>0</v>
      </c>
      <c r="H107" s="22">
        <v>38780</v>
      </c>
      <c r="I107" s="22">
        <v>0</v>
      </c>
      <c r="J107" s="22">
        <v>472</v>
      </c>
      <c r="K107" s="22">
        <v>0</v>
      </c>
      <c r="L107" s="22">
        <v>835974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</row>
    <row r="108" spans="1:19" x14ac:dyDescent="0.25">
      <c r="A108" s="22" t="s">
        <v>120</v>
      </c>
      <c r="B108" s="22" t="s">
        <v>292</v>
      </c>
      <c r="C108" s="22" t="s">
        <v>333</v>
      </c>
      <c r="D108" s="22" t="s">
        <v>334</v>
      </c>
      <c r="E108" s="22">
        <v>12401028</v>
      </c>
      <c r="F108" s="22">
        <v>740310</v>
      </c>
      <c r="G108" s="22">
        <v>0</v>
      </c>
      <c r="H108" s="22">
        <v>79207</v>
      </c>
      <c r="I108" s="22">
        <v>0</v>
      </c>
      <c r="J108" s="22">
        <v>0</v>
      </c>
      <c r="K108" s="22">
        <v>0</v>
      </c>
      <c r="L108" s="22">
        <v>13220545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</row>
    <row r="109" spans="1:19" x14ac:dyDescent="0.25">
      <c r="A109" s="22" t="s">
        <v>120</v>
      </c>
      <c r="B109" s="22" t="s">
        <v>292</v>
      </c>
      <c r="C109" s="22" t="s">
        <v>335</v>
      </c>
      <c r="D109" s="22" t="s">
        <v>336</v>
      </c>
      <c r="E109" s="22">
        <v>2653400</v>
      </c>
      <c r="F109" s="22">
        <v>798891</v>
      </c>
      <c r="G109" s="22">
        <v>0</v>
      </c>
      <c r="H109" s="22">
        <v>106245</v>
      </c>
      <c r="I109" s="22">
        <v>0</v>
      </c>
      <c r="J109" s="22">
        <v>0</v>
      </c>
      <c r="K109" s="22">
        <v>0</v>
      </c>
      <c r="L109" s="22">
        <v>3558536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</row>
    <row r="110" spans="1:19" x14ac:dyDescent="0.25">
      <c r="A110" s="22" t="s">
        <v>120</v>
      </c>
      <c r="B110" s="22" t="s">
        <v>292</v>
      </c>
      <c r="C110" s="22" t="s">
        <v>337</v>
      </c>
      <c r="D110" s="22" t="s">
        <v>338</v>
      </c>
      <c r="E110" s="22">
        <v>5467854</v>
      </c>
      <c r="F110" s="22">
        <v>484194</v>
      </c>
      <c r="G110" s="22">
        <v>15679</v>
      </c>
      <c r="H110" s="22">
        <v>99119</v>
      </c>
      <c r="I110" s="22">
        <v>2737</v>
      </c>
      <c r="J110" s="22">
        <v>2634</v>
      </c>
      <c r="K110" s="22">
        <v>0</v>
      </c>
      <c r="L110" s="22">
        <v>6072217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</row>
    <row r="111" spans="1:19" x14ac:dyDescent="0.25">
      <c r="A111" s="22" t="s">
        <v>120</v>
      </c>
      <c r="B111" s="22" t="s">
        <v>292</v>
      </c>
      <c r="C111" s="22" t="s">
        <v>339</v>
      </c>
      <c r="D111" s="22" t="s">
        <v>340</v>
      </c>
      <c r="E111" s="22">
        <v>1169052</v>
      </c>
      <c r="F111" s="22">
        <v>64867</v>
      </c>
      <c r="G111" s="22">
        <v>132</v>
      </c>
      <c r="H111" s="22">
        <v>20389</v>
      </c>
      <c r="I111" s="22">
        <v>4285</v>
      </c>
      <c r="J111" s="22">
        <v>66</v>
      </c>
      <c r="K111" s="22">
        <v>1408</v>
      </c>
      <c r="L111" s="22">
        <v>1260199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</row>
    <row r="112" spans="1:19" x14ac:dyDescent="0.25">
      <c r="A112" s="22" t="s">
        <v>120</v>
      </c>
      <c r="B112" s="22" t="s">
        <v>292</v>
      </c>
      <c r="C112" s="22" t="s">
        <v>341</v>
      </c>
      <c r="D112" s="22" t="s">
        <v>342</v>
      </c>
      <c r="E112" s="22">
        <v>15513878</v>
      </c>
      <c r="F112" s="22">
        <v>3500970</v>
      </c>
      <c r="G112" s="22"/>
      <c r="H112" s="22">
        <v>253058</v>
      </c>
      <c r="I112" s="22">
        <v>13053</v>
      </c>
      <c r="J112" s="22">
        <v>290483</v>
      </c>
      <c r="K112" s="22"/>
      <c r="L112" s="22">
        <v>19571442</v>
      </c>
      <c r="M112" s="22"/>
      <c r="N112" s="22"/>
      <c r="O112" s="22"/>
      <c r="P112" s="22"/>
      <c r="Q112" s="22"/>
      <c r="R112" s="22"/>
      <c r="S112" s="22"/>
    </row>
    <row r="113" spans="1:19" x14ac:dyDescent="0.25">
      <c r="A113" s="22" t="s">
        <v>120</v>
      </c>
      <c r="B113" s="22" t="s">
        <v>292</v>
      </c>
      <c r="C113" s="22" t="s">
        <v>343</v>
      </c>
      <c r="D113" s="22" t="s">
        <v>344</v>
      </c>
      <c r="E113" s="22">
        <v>660707</v>
      </c>
      <c r="F113" s="22">
        <v>452351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1113058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</row>
    <row r="114" spans="1:19" x14ac:dyDescent="0.25">
      <c r="A114" s="22" t="s">
        <v>120</v>
      </c>
      <c r="B114" s="22" t="s">
        <v>292</v>
      </c>
      <c r="C114" s="22" t="s">
        <v>345</v>
      </c>
      <c r="D114" s="22" t="s">
        <v>346</v>
      </c>
      <c r="E114" s="22">
        <v>2294109</v>
      </c>
      <c r="F114" s="22">
        <v>864745</v>
      </c>
      <c r="G114" s="22">
        <v>13689</v>
      </c>
      <c r="H114" s="22">
        <v>46525</v>
      </c>
      <c r="I114" s="22">
        <v>0</v>
      </c>
      <c r="J114" s="22">
        <v>639</v>
      </c>
      <c r="K114" s="22">
        <v>0</v>
      </c>
      <c r="L114" s="22">
        <v>3219707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</row>
    <row r="115" spans="1:19" x14ac:dyDescent="0.25">
      <c r="A115" s="22" t="s">
        <v>120</v>
      </c>
      <c r="B115" s="22" t="s">
        <v>292</v>
      </c>
      <c r="C115" s="22" t="s">
        <v>347</v>
      </c>
      <c r="D115" s="22" t="s">
        <v>348</v>
      </c>
      <c r="E115" s="22">
        <v>618304</v>
      </c>
      <c r="F115" s="22">
        <v>102310</v>
      </c>
      <c r="G115" s="22">
        <v>1649</v>
      </c>
      <c r="H115" s="22">
        <v>31239</v>
      </c>
      <c r="I115" s="22">
        <v>1022</v>
      </c>
      <c r="J115" s="22">
        <v>418</v>
      </c>
      <c r="K115" s="22">
        <v>0</v>
      </c>
      <c r="L115" s="22">
        <v>754942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</row>
    <row r="116" spans="1:19" x14ac:dyDescent="0.25">
      <c r="A116" s="22" t="s">
        <v>120</v>
      </c>
      <c r="B116" s="22" t="s">
        <v>292</v>
      </c>
      <c r="C116" s="22" t="s">
        <v>349</v>
      </c>
      <c r="D116" s="22" t="s">
        <v>350</v>
      </c>
      <c r="E116" s="22">
        <v>4957153</v>
      </c>
      <c r="F116" s="22">
        <v>655963</v>
      </c>
      <c r="G116" s="22">
        <v>3858</v>
      </c>
      <c r="H116" s="22">
        <v>165275</v>
      </c>
      <c r="I116" s="22">
        <v>0</v>
      </c>
      <c r="J116" s="22">
        <v>2617</v>
      </c>
      <c r="K116" s="22">
        <v>0</v>
      </c>
      <c r="L116" s="22">
        <v>5784866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</row>
    <row r="117" spans="1:19" x14ac:dyDescent="0.25">
      <c r="A117" s="22" t="s">
        <v>120</v>
      </c>
      <c r="B117" s="22" t="s">
        <v>292</v>
      </c>
      <c r="C117" s="22" t="s">
        <v>351</v>
      </c>
      <c r="D117" s="22" t="s">
        <v>352</v>
      </c>
      <c r="E117" s="22">
        <v>4303019</v>
      </c>
      <c r="F117" s="22">
        <v>605271</v>
      </c>
      <c r="G117" s="22">
        <v>0</v>
      </c>
      <c r="H117" s="22">
        <v>48380</v>
      </c>
      <c r="I117" s="22">
        <v>0</v>
      </c>
      <c r="J117" s="22">
        <v>6347</v>
      </c>
      <c r="K117" s="22">
        <v>39462</v>
      </c>
      <c r="L117" s="22">
        <v>5002479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</row>
    <row r="118" spans="1:19" x14ac:dyDescent="0.25">
      <c r="A118" s="22" t="s">
        <v>120</v>
      </c>
      <c r="B118" s="22" t="s">
        <v>292</v>
      </c>
      <c r="C118" s="22" t="s">
        <v>353</v>
      </c>
      <c r="D118" s="22" t="s">
        <v>354</v>
      </c>
      <c r="E118" s="22">
        <v>4715864</v>
      </c>
      <c r="F118" s="22">
        <v>3554533</v>
      </c>
      <c r="G118" s="22">
        <v>802395</v>
      </c>
      <c r="H118" s="22">
        <v>508959</v>
      </c>
      <c r="I118" s="22">
        <v>0</v>
      </c>
      <c r="J118" s="22">
        <v>4474</v>
      </c>
      <c r="K118" s="22">
        <v>0</v>
      </c>
      <c r="L118" s="22">
        <v>9586225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</row>
    <row r="119" spans="1:19" x14ac:dyDescent="0.25">
      <c r="A119" s="22" t="s">
        <v>120</v>
      </c>
      <c r="B119" s="22" t="s">
        <v>292</v>
      </c>
      <c r="C119" s="22" t="s">
        <v>355</v>
      </c>
      <c r="D119" s="22" t="s">
        <v>356</v>
      </c>
      <c r="E119" s="22">
        <v>5487316</v>
      </c>
      <c r="F119" s="22">
        <v>2205723</v>
      </c>
      <c r="G119" s="22">
        <v>38670</v>
      </c>
      <c r="H119" s="22">
        <v>580497</v>
      </c>
      <c r="I119" s="22">
        <v>5443</v>
      </c>
      <c r="J119" s="22">
        <v>13233</v>
      </c>
      <c r="K119" s="22"/>
      <c r="L119" s="22">
        <v>8330882</v>
      </c>
      <c r="M119" s="22"/>
      <c r="N119" s="22"/>
      <c r="O119" s="22"/>
      <c r="P119" s="22"/>
      <c r="Q119" s="22"/>
      <c r="R119" s="22"/>
      <c r="S119" s="22"/>
    </row>
    <row r="120" spans="1:19" x14ac:dyDescent="0.25">
      <c r="A120" s="22" t="s">
        <v>120</v>
      </c>
      <c r="B120" s="22" t="s">
        <v>292</v>
      </c>
      <c r="C120" s="22" t="s">
        <v>357</v>
      </c>
      <c r="D120" s="22" t="s">
        <v>358</v>
      </c>
      <c r="E120" s="22">
        <v>846958</v>
      </c>
      <c r="F120" s="22">
        <v>172578</v>
      </c>
      <c r="G120" s="22">
        <v>0</v>
      </c>
      <c r="H120" s="22">
        <v>40201</v>
      </c>
      <c r="I120" s="22">
        <v>248</v>
      </c>
      <c r="J120" s="22">
        <v>77</v>
      </c>
      <c r="K120" s="22">
        <v>0</v>
      </c>
      <c r="L120" s="22">
        <v>1060062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</row>
    <row r="121" spans="1:19" x14ac:dyDescent="0.25">
      <c r="A121" s="22" t="s">
        <v>120</v>
      </c>
      <c r="B121" s="22" t="s">
        <v>292</v>
      </c>
      <c r="C121" s="22" t="s">
        <v>359</v>
      </c>
      <c r="D121" s="22" t="s">
        <v>360</v>
      </c>
      <c r="E121" s="22">
        <v>5227258</v>
      </c>
      <c r="F121" s="22">
        <v>4358696</v>
      </c>
      <c r="G121" s="22">
        <v>307745</v>
      </c>
      <c r="H121" s="22">
        <v>468873</v>
      </c>
      <c r="I121" s="22">
        <v>23987</v>
      </c>
      <c r="J121" s="22">
        <v>597</v>
      </c>
      <c r="K121" s="22">
        <v>0</v>
      </c>
      <c r="L121" s="22">
        <v>10387156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</row>
    <row r="122" spans="1:19" x14ac:dyDescent="0.25">
      <c r="A122" s="22" t="s">
        <v>120</v>
      </c>
      <c r="B122" s="22" t="s">
        <v>292</v>
      </c>
      <c r="C122" s="22" t="s">
        <v>361</v>
      </c>
      <c r="D122" s="22" t="s">
        <v>362</v>
      </c>
      <c r="E122" s="22">
        <v>921382</v>
      </c>
      <c r="F122" s="22">
        <v>451525</v>
      </c>
      <c r="G122" s="22">
        <v>1656</v>
      </c>
      <c r="H122" s="22">
        <v>69137</v>
      </c>
      <c r="I122" s="22">
        <v>0</v>
      </c>
      <c r="J122" s="22">
        <v>1131</v>
      </c>
      <c r="K122" s="22">
        <v>0</v>
      </c>
      <c r="L122" s="22">
        <v>1444831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</row>
    <row r="123" spans="1:19" x14ac:dyDescent="0.25">
      <c r="A123" s="22" t="s">
        <v>120</v>
      </c>
      <c r="B123" s="22" t="s">
        <v>292</v>
      </c>
      <c r="C123" s="22" t="s">
        <v>363</v>
      </c>
      <c r="D123" s="22" t="s">
        <v>364</v>
      </c>
      <c r="E123" s="22">
        <v>2542109</v>
      </c>
      <c r="F123" s="22">
        <v>655513</v>
      </c>
      <c r="G123" s="22">
        <v>3874</v>
      </c>
      <c r="H123" s="22">
        <v>76760</v>
      </c>
      <c r="I123" s="22">
        <v>0</v>
      </c>
      <c r="J123" s="22">
        <v>3631</v>
      </c>
      <c r="K123" s="22">
        <v>0</v>
      </c>
      <c r="L123" s="22">
        <v>3281887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</row>
    <row r="124" spans="1:19" x14ac:dyDescent="0.25">
      <c r="A124" s="22" t="s">
        <v>120</v>
      </c>
      <c r="B124" s="22" t="s">
        <v>292</v>
      </c>
      <c r="C124" s="22" t="s">
        <v>365</v>
      </c>
      <c r="D124" s="22" t="s">
        <v>366</v>
      </c>
      <c r="E124" s="22">
        <v>761078</v>
      </c>
      <c r="F124" s="22">
        <v>323357</v>
      </c>
      <c r="G124" s="22">
        <v>7300</v>
      </c>
      <c r="H124" s="22">
        <v>44313</v>
      </c>
      <c r="I124" s="22">
        <v>515</v>
      </c>
      <c r="J124" s="22">
        <v>284</v>
      </c>
      <c r="K124" s="22">
        <v>0</v>
      </c>
      <c r="L124" s="22">
        <v>1136847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</row>
    <row r="125" spans="1:19" x14ac:dyDescent="0.25">
      <c r="A125" s="22" t="s">
        <v>120</v>
      </c>
      <c r="B125" s="22" t="s">
        <v>292</v>
      </c>
      <c r="C125" s="22" t="s">
        <v>367</v>
      </c>
      <c r="D125" s="22" t="s">
        <v>368</v>
      </c>
      <c r="E125" s="22">
        <v>1698183</v>
      </c>
      <c r="F125" s="22">
        <v>870327</v>
      </c>
      <c r="G125" s="22">
        <v>0</v>
      </c>
      <c r="H125" s="22">
        <v>137674</v>
      </c>
      <c r="I125" s="22">
        <v>0</v>
      </c>
      <c r="J125" s="22">
        <v>8519</v>
      </c>
      <c r="K125" s="22">
        <v>0</v>
      </c>
      <c r="L125" s="22">
        <v>2714703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</row>
    <row r="126" spans="1:19" x14ac:dyDescent="0.25">
      <c r="A126" s="22" t="s">
        <v>120</v>
      </c>
      <c r="B126" s="22" t="s">
        <v>292</v>
      </c>
      <c r="C126" s="22" t="s">
        <v>369</v>
      </c>
      <c r="D126" s="22" t="s">
        <v>370</v>
      </c>
      <c r="E126" s="22">
        <v>1843316</v>
      </c>
      <c r="F126" s="22">
        <v>1162732</v>
      </c>
      <c r="G126" s="22">
        <v>7188</v>
      </c>
      <c r="H126" s="22">
        <v>125519</v>
      </c>
      <c r="I126" s="22">
        <v>0</v>
      </c>
      <c r="J126" s="22">
        <v>0</v>
      </c>
      <c r="K126" s="22">
        <v>0</v>
      </c>
      <c r="L126" s="22">
        <v>3138755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</row>
    <row r="127" spans="1:19" x14ac:dyDescent="0.25">
      <c r="A127" s="22" t="s">
        <v>120</v>
      </c>
      <c r="B127" s="22" t="s">
        <v>292</v>
      </c>
      <c r="C127" s="22" t="s">
        <v>371</v>
      </c>
      <c r="D127" s="22" t="s">
        <v>372</v>
      </c>
      <c r="E127" s="22">
        <v>2059532</v>
      </c>
      <c r="F127" s="22">
        <v>36642</v>
      </c>
      <c r="G127" s="22">
        <v>17509</v>
      </c>
      <c r="H127" s="22">
        <v>36982</v>
      </c>
      <c r="I127" s="22">
        <v>700</v>
      </c>
      <c r="J127" s="22">
        <v>1135</v>
      </c>
      <c r="K127" s="22"/>
      <c r="L127" s="22">
        <v>2152500</v>
      </c>
      <c r="M127" s="22"/>
      <c r="N127" s="22"/>
      <c r="O127" s="22"/>
      <c r="P127" s="22"/>
      <c r="Q127" s="22"/>
      <c r="R127" s="22"/>
      <c r="S127" s="22"/>
    </row>
    <row r="128" spans="1:19" x14ac:dyDescent="0.25">
      <c r="A128" s="22" t="s">
        <v>120</v>
      </c>
      <c r="B128" s="22" t="s">
        <v>292</v>
      </c>
      <c r="C128" s="22" t="s">
        <v>373</v>
      </c>
      <c r="D128" s="22" t="s">
        <v>374</v>
      </c>
      <c r="E128" s="22">
        <v>1657815</v>
      </c>
      <c r="F128" s="22">
        <v>394122</v>
      </c>
      <c r="G128" s="22">
        <v>3361</v>
      </c>
      <c r="H128" s="22">
        <v>50038</v>
      </c>
      <c r="I128" s="22">
        <v>0</v>
      </c>
      <c r="J128" s="22">
        <v>0</v>
      </c>
      <c r="K128" s="22">
        <v>0</v>
      </c>
      <c r="L128" s="22">
        <v>2105336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</row>
    <row r="129" spans="1:19" x14ac:dyDescent="0.25">
      <c r="A129" s="22" t="s">
        <v>120</v>
      </c>
      <c r="B129" s="22" t="s">
        <v>292</v>
      </c>
      <c r="C129" s="22" t="s">
        <v>375</v>
      </c>
      <c r="D129" s="22" t="s">
        <v>376</v>
      </c>
      <c r="E129" s="22">
        <v>2706506</v>
      </c>
      <c r="F129" s="22">
        <v>1420949</v>
      </c>
      <c r="G129" s="22">
        <v>0</v>
      </c>
      <c r="H129" s="22">
        <v>109877</v>
      </c>
      <c r="I129" s="22">
        <v>0</v>
      </c>
      <c r="J129" s="22">
        <v>0</v>
      </c>
      <c r="K129" s="22">
        <v>0</v>
      </c>
      <c r="L129" s="22">
        <v>4237332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</row>
    <row r="130" spans="1:19" x14ac:dyDescent="0.25">
      <c r="A130" s="22" t="s">
        <v>120</v>
      </c>
      <c r="B130" s="22" t="s">
        <v>292</v>
      </c>
      <c r="C130" s="22" t="s">
        <v>377</v>
      </c>
      <c r="D130" s="22" t="s">
        <v>378</v>
      </c>
      <c r="E130" s="22">
        <v>357997</v>
      </c>
      <c r="F130" s="22">
        <v>12794</v>
      </c>
      <c r="G130" s="22">
        <v>13195</v>
      </c>
      <c r="H130" s="22">
        <v>14085</v>
      </c>
      <c r="I130" s="22">
        <v>0</v>
      </c>
      <c r="J130" s="22">
        <v>0</v>
      </c>
      <c r="K130" s="22">
        <v>0</v>
      </c>
      <c r="L130" s="22">
        <v>398071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</row>
    <row r="131" spans="1:19" x14ac:dyDescent="0.25">
      <c r="A131" s="22" t="s">
        <v>120</v>
      </c>
      <c r="B131" s="22" t="s">
        <v>292</v>
      </c>
      <c r="C131" s="22" t="s">
        <v>379</v>
      </c>
      <c r="D131" s="22" t="s">
        <v>380</v>
      </c>
      <c r="E131" s="22">
        <v>1877858</v>
      </c>
      <c r="F131" s="22">
        <v>566558</v>
      </c>
      <c r="G131" s="22">
        <v>0</v>
      </c>
      <c r="H131" s="22">
        <v>114092</v>
      </c>
      <c r="I131" s="22">
        <v>0</v>
      </c>
      <c r="J131" s="22">
        <v>1511</v>
      </c>
      <c r="K131" s="22">
        <v>0</v>
      </c>
      <c r="L131" s="22">
        <v>2560019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</row>
    <row r="132" spans="1:19" x14ac:dyDescent="0.25">
      <c r="A132" s="22" t="s">
        <v>120</v>
      </c>
      <c r="B132" s="22" t="s">
        <v>292</v>
      </c>
      <c r="C132" s="22" t="s">
        <v>381</v>
      </c>
      <c r="D132" s="22" t="s">
        <v>382</v>
      </c>
      <c r="E132" s="22">
        <v>609062</v>
      </c>
      <c r="F132" s="22">
        <v>291983</v>
      </c>
      <c r="G132" s="22">
        <v>0</v>
      </c>
      <c r="H132" s="22">
        <v>29388</v>
      </c>
      <c r="I132" s="22">
        <v>986</v>
      </c>
      <c r="J132" s="22">
        <v>375</v>
      </c>
      <c r="K132" s="22">
        <v>0</v>
      </c>
      <c r="L132" s="22">
        <v>931794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</row>
    <row r="133" spans="1:19" x14ac:dyDescent="0.25">
      <c r="A133" s="22" t="s">
        <v>120</v>
      </c>
      <c r="B133" s="22" t="s">
        <v>292</v>
      </c>
      <c r="C133" s="22" t="s">
        <v>383</v>
      </c>
      <c r="D133" s="22" t="s">
        <v>384</v>
      </c>
      <c r="E133" s="22">
        <v>3545265</v>
      </c>
      <c r="F133" s="22">
        <v>1619022</v>
      </c>
      <c r="G133" s="22">
        <v>287925</v>
      </c>
      <c r="H133" s="22">
        <v>121372</v>
      </c>
      <c r="I133" s="22">
        <v>832</v>
      </c>
      <c r="J133" s="22">
        <v>283</v>
      </c>
      <c r="K133" s="22">
        <v>0</v>
      </c>
      <c r="L133" s="22">
        <v>5574699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</row>
    <row r="134" spans="1:19" x14ac:dyDescent="0.25">
      <c r="A134" s="22" t="s">
        <v>120</v>
      </c>
      <c r="B134" s="22" t="s">
        <v>292</v>
      </c>
      <c r="C134" s="22" t="s">
        <v>385</v>
      </c>
      <c r="D134" s="22" t="s">
        <v>386</v>
      </c>
      <c r="E134" s="22">
        <v>3666527</v>
      </c>
      <c r="F134" s="22">
        <v>50405</v>
      </c>
      <c r="G134" s="22">
        <v>0</v>
      </c>
      <c r="H134" s="22">
        <v>48896</v>
      </c>
      <c r="I134" s="22">
        <v>0</v>
      </c>
      <c r="J134" s="22">
        <v>0</v>
      </c>
      <c r="K134" s="22">
        <v>0</v>
      </c>
      <c r="L134" s="22">
        <v>3765828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</row>
    <row r="135" spans="1:19" x14ac:dyDescent="0.25">
      <c r="A135" s="22" t="s">
        <v>120</v>
      </c>
      <c r="B135" s="22" t="s">
        <v>292</v>
      </c>
      <c r="C135" s="22" t="s">
        <v>387</v>
      </c>
      <c r="D135" s="22" t="s">
        <v>388</v>
      </c>
      <c r="E135" s="22">
        <v>10806131</v>
      </c>
      <c r="F135" s="22">
        <v>1132821</v>
      </c>
      <c r="G135" s="22">
        <v>610093</v>
      </c>
      <c r="H135" s="22">
        <v>131820</v>
      </c>
      <c r="I135" s="22">
        <v>0</v>
      </c>
      <c r="J135" s="22">
        <v>2430</v>
      </c>
      <c r="K135" s="22">
        <v>0</v>
      </c>
      <c r="L135" s="22">
        <v>12683295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</row>
    <row r="136" spans="1:19" x14ac:dyDescent="0.25">
      <c r="A136" s="22" t="s">
        <v>120</v>
      </c>
      <c r="B136" s="22" t="s">
        <v>292</v>
      </c>
      <c r="C136" s="22" t="s">
        <v>389</v>
      </c>
      <c r="D136" s="22" t="s">
        <v>390</v>
      </c>
      <c r="E136" s="22">
        <v>6524112</v>
      </c>
      <c r="F136" s="22">
        <v>3693149</v>
      </c>
      <c r="G136" s="22">
        <v>1919877</v>
      </c>
      <c r="H136" s="22">
        <v>273832</v>
      </c>
      <c r="I136" s="22">
        <v>22014</v>
      </c>
      <c r="J136" s="22">
        <v>227</v>
      </c>
      <c r="K136" s="22">
        <v>0</v>
      </c>
      <c r="L136" s="22">
        <v>12433211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</row>
    <row r="137" spans="1:19" x14ac:dyDescent="0.25">
      <c r="A137" s="22" t="s">
        <v>120</v>
      </c>
      <c r="B137" s="22" t="s">
        <v>292</v>
      </c>
      <c r="C137" s="22" t="s">
        <v>391</v>
      </c>
      <c r="D137" s="22" t="s">
        <v>392</v>
      </c>
      <c r="E137" s="22">
        <v>5722221</v>
      </c>
      <c r="F137" s="22">
        <v>1841316</v>
      </c>
      <c r="G137" s="22">
        <v>414797</v>
      </c>
      <c r="H137" s="22">
        <v>131469</v>
      </c>
      <c r="I137" s="22">
        <v>0</v>
      </c>
      <c r="J137" s="22">
        <v>0</v>
      </c>
      <c r="K137" s="22">
        <v>0</v>
      </c>
      <c r="L137" s="22">
        <v>8109803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</row>
    <row r="138" spans="1:19" x14ac:dyDescent="0.25">
      <c r="A138" s="22" t="s">
        <v>120</v>
      </c>
      <c r="B138" s="22" t="s">
        <v>292</v>
      </c>
      <c r="C138" s="22" t="s">
        <v>393</v>
      </c>
      <c r="D138" s="22" t="s">
        <v>394</v>
      </c>
      <c r="E138" s="22">
        <v>1032823</v>
      </c>
      <c r="F138" s="22">
        <v>59263</v>
      </c>
      <c r="G138" s="22"/>
      <c r="H138" s="22">
        <v>17325</v>
      </c>
      <c r="I138" s="22"/>
      <c r="J138" s="22">
        <v>370</v>
      </c>
      <c r="K138" s="22"/>
      <c r="L138" s="22">
        <v>1109781</v>
      </c>
      <c r="M138" s="22"/>
      <c r="N138" s="22"/>
      <c r="O138" s="22"/>
      <c r="P138" s="22"/>
      <c r="Q138" s="22"/>
      <c r="R138" s="22"/>
      <c r="S138" s="22"/>
    </row>
    <row r="139" spans="1:19" x14ac:dyDescent="0.25">
      <c r="A139" s="22" t="s">
        <v>120</v>
      </c>
      <c r="B139" s="22" t="s">
        <v>292</v>
      </c>
      <c r="C139" s="22" t="s">
        <v>395</v>
      </c>
      <c r="D139" s="22" t="s">
        <v>396</v>
      </c>
      <c r="E139" s="22">
        <v>715234</v>
      </c>
      <c r="F139" s="22">
        <v>297251</v>
      </c>
      <c r="G139" s="22">
        <v>1553</v>
      </c>
      <c r="H139" s="22">
        <v>39159</v>
      </c>
      <c r="I139" s="22">
        <v>1721</v>
      </c>
      <c r="J139" s="22">
        <v>3899</v>
      </c>
      <c r="K139" s="22">
        <v>0</v>
      </c>
      <c r="L139" s="22">
        <v>1058817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</row>
    <row r="140" spans="1:19" x14ac:dyDescent="0.25">
      <c r="A140" s="22" t="s">
        <v>120</v>
      </c>
      <c r="B140" s="22" t="s">
        <v>292</v>
      </c>
      <c r="C140" s="22" t="s">
        <v>397</v>
      </c>
      <c r="D140" s="22" t="s">
        <v>398</v>
      </c>
      <c r="E140" s="22">
        <v>9605477</v>
      </c>
      <c r="F140" s="22">
        <v>1901925</v>
      </c>
      <c r="G140" s="22">
        <v>14213</v>
      </c>
      <c r="H140" s="22">
        <v>188319</v>
      </c>
      <c r="I140" s="22">
        <v>4298</v>
      </c>
      <c r="J140" s="22">
        <v>3582</v>
      </c>
      <c r="K140" s="22">
        <v>0</v>
      </c>
      <c r="L140" s="22">
        <v>11717814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</row>
    <row r="141" spans="1:19" x14ac:dyDescent="0.25">
      <c r="A141" s="22" t="s">
        <v>120</v>
      </c>
      <c r="B141" s="22" t="s">
        <v>292</v>
      </c>
      <c r="C141" s="22" t="s">
        <v>399</v>
      </c>
      <c r="D141" s="22" t="s">
        <v>400</v>
      </c>
      <c r="E141" s="22">
        <v>1611195</v>
      </c>
      <c r="F141" s="22">
        <v>237527</v>
      </c>
      <c r="G141" s="22">
        <v>2176</v>
      </c>
      <c r="H141" s="22">
        <v>48515</v>
      </c>
      <c r="I141" s="22">
        <v>825</v>
      </c>
      <c r="J141" s="22">
        <v>1820</v>
      </c>
      <c r="K141" s="22">
        <v>0</v>
      </c>
      <c r="L141" s="22">
        <v>1902058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</row>
    <row r="142" spans="1:19" x14ac:dyDescent="0.25">
      <c r="A142" s="22" t="s">
        <v>120</v>
      </c>
      <c r="B142" s="22" t="s">
        <v>292</v>
      </c>
      <c r="C142" s="22" t="s">
        <v>401</v>
      </c>
      <c r="D142" s="22" t="s">
        <v>402</v>
      </c>
      <c r="E142" s="22">
        <v>994403</v>
      </c>
      <c r="F142" s="22">
        <v>122140</v>
      </c>
      <c r="G142" s="22">
        <v>1097</v>
      </c>
      <c r="H142" s="22">
        <v>30809</v>
      </c>
      <c r="I142" s="22">
        <v>0</v>
      </c>
      <c r="J142" s="22">
        <v>2567</v>
      </c>
      <c r="K142" s="22">
        <v>0</v>
      </c>
      <c r="L142" s="22">
        <v>1151016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</row>
    <row r="143" spans="1:19" x14ac:dyDescent="0.25">
      <c r="A143" s="22" t="s">
        <v>120</v>
      </c>
      <c r="B143" s="22" t="s">
        <v>292</v>
      </c>
      <c r="C143" s="22" t="s">
        <v>403</v>
      </c>
      <c r="D143" s="22" t="s">
        <v>404</v>
      </c>
      <c r="E143" s="22">
        <v>1474057</v>
      </c>
      <c r="F143" s="22">
        <v>109124</v>
      </c>
      <c r="G143" s="22">
        <v>6912</v>
      </c>
      <c r="H143" s="22">
        <v>40098</v>
      </c>
      <c r="I143" s="22">
        <v>0</v>
      </c>
      <c r="J143" s="22">
        <v>0</v>
      </c>
      <c r="K143" s="22">
        <v>0</v>
      </c>
      <c r="L143" s="22">
        <v>1630191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</row>
    <row r="144" spans="1:19" x14ac:dyDescent="0.25">
      <c r="A144" s="22" t="s">
        <v>120</v>
      </c>
      <c r="B144" s="22" t="s">
        <v>292</v>
      </c>
      <c r="C144" s="22" t="s">
        <v>405</v>
      </c>
      <c r="D144" s="22" t="s">
        <v>406</v>
      </c>
      <c r="E144" s="22">
        <v>830099</v>
      </c>
      <c r="F144" s="22">
        <v>316948</v>
      </c>
      <c r="G144" s="22">
        <v>634</v>
      </c>
      <c r="H144" s="22">
        <v>35119</v>
      </c>
      <c r="I144" s="22">
        <v>0</v>
      </c>
      <c r="J144" s="22">
        <v>156</v>
      </c>
      <c r="K144" s="22">
        <v>0</v>
      </c>
      <c r="L144" s="22">
        <v>1182956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</row>
    <row r="145" spans="1:19" x14ac:dyDescent="0.25">
      <c r="A145" s="22" t="s">
        <v>120</v>
      </c>
      <c r="B145" s="22" t="s">
        <v>292</v>
      </c>
      <c r="C145" s="22" t="s">
        <v>407</v>
      </c>
      <c r="D145" s="22" t="s">
        <v>408</v>
      </c>
      <c r="E145" s="22">
        <v>814204</v>
      </c>
      <c r="F145" s="22">
        <v>466419</v>
      </c>
      <c r="G145" s="22">
        <v>0</v>
      </c>
      <c r="H145" s="22">
        <v>56553</v>
      </c>
      <c r="I145" s="22">
        <v>0</v>
      </c>
      <c r="J145" s="22">
        <v>0</v>
      </c>
      <c r="K145" s="22">
        <v>0</v>
      </c>
      <c r="L145" s="22">
        <v>1337176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</row>
    <row r="146" spans="1:19" x14ac:dyDescent="0.25">
      <c r="A146" s="22" t="s">
        <v>120</v>
      </c>
      <c r="B146" s="22" t="s">
        <v>292</v>
      </c>
      <c r="C146" s="22" t="s">
        <v>409</v>
      </c>
      <c r="D146" s="22" t="s">
        <v>410</v>
      </c>
      <c r="E146" s="22">
        <v>718081</v>
      </c>
      <c r="F146" s="22">
        <v>213689</v>
      </c>
      <c r="G146" s="22">
        <v>563</v>
      </c>
      <c r="H146" s="22">
        <v>50835</v>
      </c>
      <c r="I146" s="22">
        <v>584</v>
      </c>
      <c r="J146" s="22">
        <v>55</v>
      </c>
      <c r="K146" s="22">
        <v>0</v>
      </c>
      <c r="L146" s="22">
        <v>983807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</row>
    <row r="147" spans="1:19" x14ac:dyDescent="0.25">
      <c r="A147" s="22" t="s">
        <v>120</v>
      </c>
      <c r="B147" s="22" t="s">
        <v>292</v>
      </c>
      <c r="C147" s="22" t="s">
        <v>411</v>
      </c>
      <c r="D147" s="22" t="s">
        <v>412</v>
      </c>
      <c r="E147" s="22">
        <v>507126</v>
      </c>
      <c r="F147" s="22">
        <v>0</v>
      </c>
      <c r="G147" s="22">
        <v>259956</v>
      </c>
      <c r="H147" s="22">
        <v>104325</v>
      </c>
      <c r="I147" s="22">
        <v>0</v>
      </c>
      <c r="J147" s="22">
        <v>0</v>
      </c>
      <c r="K147" s="22">
        <v>0</v>
      </c>
      <c r="L147" s="22">
        <v>871407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</row>
    <row r="148" spans="1:19" x14ac:dyDescent="0.25">
      <c r="A148" s="22" t="s">
        <v>120</v>
      </c>
      <c r="B148" s="22" t="s">
        <v>292</v>
      </c>
      <c r="C148" s="22" t="s">
        <v>413</v>
      </c>
      <c r="D148" s="22" t="s">
        <v>414</v>
      </c>
      <c r="E148" s="22">
        <v>1640389</v>
      </c>
      <c r="F148" s="22">
        <v>159192</v>
      </c>
      <c r="G148" s="22">
        <v>429</v>
      </c>
      <c r="H148" s="22">
        <v>44385</v>
      </c>
      <c r="I148" s="22">
        <v>0</v>
      </c>
      <c r="J148" s="22">
        <v>0</v>
      </c>
      <c r="K148" s="22">
        <v>0</v>
      </c>
      <c r="L148" s="22">
        <v>1844395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</row>
    <row r="149" spans="1:19" x14ac:dyDescent="0.25">
      <c r="A149" s="22" t="s">
        <v>120</v>
      </c>
      <c r="B149" s="22" t="s">
        <v>292</v>
      </c>
      <c r="C149" s="22" t="s">
        <v>415</v>
      </c>
      <c r="D149" s="22" t="s">
        <v>416</v>
      </c>
      <c r="E149" s="22">
        <v>6776241</v>
      </c>
      <c r="F149" s="22">
        <v>858427</v>
      </c>
      <c r="G149" s="22">
        <v>15291</v>
      </c>
      <c r="H149" s="22">
        <v>115047</v>
      </c>
      <c r="I149" s="22">
        <v>842</v>
      </c>
      <c r="J149" s="22">
        <v>7888</v>
      </c>
      <c r="K149" s="22">
        <v>0</v>
      </c>
      <c r="L149" s="22">
        <v>7773736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</row>
    <row r="150" spans="1:19" x14ac:dyDescent="0.25">
      <c r="A150" s="22" t="s">
        <v>120</v>
      </c>
      <c r="B150" s="22" t="s">
        <v>292</v>
      </c>
      <c r="C150" s="22" t="s">
        <v>417</v>
      </c>
      <c r="D150" s="22" t="s">
        <v>418</v>
      </c>
      <c r="E150" s="22">
        <v>760478</v>
      </c>
      <c r="F150" s="22">
        <v>93835</v>
      </c>
      <c r="G150" s="22">
        <v>5749</v>
      </c>
      <c r="H150" s="22">
        <v>28214</v>
      </c>
      <c r="I150" s="22">
        <v>375</v>
      </c>
      <c r="J150" s="22">
        <v>989</v>
      </c>
      <c r="K150" s="22">
        <v>0</v>
      </c>
      <c r="L150" s="22">
        <v>889640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</row>
    <row r="151" spans="1:19" x14ac:dyDescent="0.25">
      <c r="A151" s="22" t="s">
        <v>120</v>
      </c>
      <c r="B151" s="22" t="s">
        <v>292</v>
      </c>
      <c r="C151" s="22" t="s">
        <v>419</v>
      </c>
      <c r="D151" s="22" t="s">
        <v>420</v>
      </c>
      <c r="E151" s="22">
        <v>2002389</v>
      </c>
      <c r="F151" s="22">
        <v>535382</v>
      </c>
      <c r="G151" s="22">
        <v>7422</v>
      </c>
      <c r="H151" s="22">
        <v>52987</v>
      </c>
      <c r="I151" s="22">
        <v>0</v>
      </c>
      <c r="J151" s="22">
        <v>2488</v>
      </c>
      <c r="K151" s="22">
        <v>0</v>
      </c>
      <c r="L151" s="22">
        <v>2600668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</row>
    <row r="152" spans="1:19" x14ac:dyDescent="0.25">
      <c r="A152" s="22" t="s">
        <v>120</v>
      </c>
      <c r="B152" s="22" t="s">
        <v>292</v>
      </c>
      <c r="C152" s="22" t="s">
        <v>421</v>
      </c>
      <c r="D152" s="22" t="s">
        <v>422</v>
      </c>
      <c r="E152" s="22">
        <v>20563700</v>
      </c>
      <c r="F152" s="22">
        <v>3106654</v>
      </c>
      <c r="G152" s="22"/>
      <c r="H152" s="22">
        <v>180307</v>
      </c>
      <c r="I152" s="22">
        <v>500</v>
      </c>
      <c r="J152" s="22">
        <v>850</v>
      </c>
      <c r="K152" s="22"/>
      <c r="L152" s="22">
        <v>23852011</v>
      </c>
      <c r="M152" s="22"/>
      <c r="N152" s="22"/>
      <c r="O152" s="22"/>
      <c r="P152" s="22"/>
      <c r="Q152" s="22"/>
      <c r="R152" s="22"/>
      <c r="S152" s="22"/>
    </row>
    <row r="153" spans="1:19" x14ac:dyDescent="0.25">
      <c r="A153" s="22" t="s">
        <v>120</v>
      </c>
      <c r="B153" s="22" t="s">
        <v>292</v>
      </c>
      <c r="C153" s="22" t="s">
        <v>423</v>
      </c>
      <c r="D153" s="22" t="s">
        <v>424</v>
      </c>
      <c r="E153" s="22">
        <v>7399755</v>
      </c>
      <c r="F153" s="22">
        <v>1450213</v>
      </c>
      <c r="G153" s="22">
        <v>84011</v>
      </c>
      <c r="H153" s="22">
        <v>67638</v>
      </c>
      <c r="I153" s="22">
        <v>3479</v>
      </c>
      <c r="J153" s="22">
        <v>2615</v>
      </c>
      <c r="K153" s="22"/>
      <c r="L153" s="22">
        <v>9007711</v>
      </c>
      <c r="M153" s="22"/>
      <c r="N153" s="22"/>
      <c r="O153" s="22"/>
      <c r="P153" s="22"/>
      <c r="Q153" s="22"/>
      <c r="R153" s="22"/>
      <c r="S153" s="22"/>
    </row>
    <row r="154" spans="1:19" x14ac:dyDescent="0.25">
      <c r="A154" s="22" t="s">
        <v>120</v>
      </c>
      <c r="B154" s="22" t="s">
        <v>292</v>
      </c>
      <c r="C154" s="22" t="s">
        <v>425</v>
      </c>
      <c r="D154" s="22" t="s">
        <v>426</v>
      </c>
      <c r="E154" s="22">
        <v>578677</v>
      </c>
      <c r="F154" s="22">
        <v>388231</v>
      </c>
      <c r="G154" s="22">
        <v>8110</v>
      </c>
      <c r="H154" s="22">
        <v>50293</v>
      </c>
      <c r="I154" s="22">
        <v>0</v>
      </c>
      <c r="J154" s="22">
        <v>348</v>
      </c>
      <c r="K154" s="22">
        <v>0</v>
      </c>
      <c r="L154" s="22">
        <v>1025659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</row>
    <row r="155" spans="1:19" x14ac:dyDescent="0.25">
      <c r="A155" s="22" t="s">
        <v>120</v>
      </c>
      <c r="B155" s="22" t="s">
        <v>292</v>
      </c>
      <c r="C155" s="22" t="s">
        <v>427</v>
      </c>
      <c r="D155" s="22" t="s">
        <v>428</v>
      </c>
      <c r="E155" s="22">
        <v>765753</v>
      </c>
      <c r="F155" s="22">
        <v>220921</v>
      </c>
      <c r="G155" s="22">
        <v>211</v>
      </c>
      <c r="H155" s="22">
        <v>42094</v>
      </c>
      <c r="I155" s="22">
        <v>0</v>
      </c>
      <c r="J155" s="22">
        <v>735</v>
      </c>
      <c r="K155" s="22">
        <v>0</v>
      </c>
      <c r="L155" s="22">
        <v>1029714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</row>
    <row r="156" spans="1:19" x14ac:dyDescent="0.25">
      <c r="A156" s="22" t="s">
        <v>120</v>
      </c>
      <c r="B156" s="22" t="s">
        <v>292</v>
      </c>
      <c r="C156" s="22" t="s">
        <v>429</v>
      </c>
      <c r="D156" s="22" t="s">
        <v>430</v>
      </c>
      <c r="E156" s="22">
        <v>8057287</v>
      </c>
      <c r="F156" s="22">
        <v>0</v>
      </c>
      <c r="G156" s="22">
        <v>5631</v>
      </c>
      <c r="H156" s="22">
        <v>258655</v>
      </c>
      <c r="I156" s="22">
        <v>0</v>
      </c>
      <c r="J156" s="22">
        <v>542</v>
      </c>
      <c r="K156" s="22">
        <v>0</v>
      </c>
      <c r="L156" s="22">
        <v>8322115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</row>
    <row r="157" spans="1:19" x14ac:dyDescent="0.25">
      <c r="A157" s="22" t="s">
        <v>120</v>
      </c>
      <c r="B157" s="22" t="s">
        <v>292</v>
      </c>
      <c r="C157" s="22" t="s">
        <v>431</v>
      </c>
      <c r="D157" s="22" t="s">
        <v>432</v>
      </c>
      <c r="E157" s="22">
        <v>2039989</v>
      </c>
      <c r="F157" s="22">
        <v>97200</v>
      </c>
      <c r="G157" s="22">
        <v>2954</v>
      </c>
      <c r="H157" s="22">
        <v>60511</v>
      </c>
      <c r="I157" s="22">
        <v>0</v>
      </c>
      <c r="J157" s="22">
        <v>3238</v>
      </c>
      <c r="K157" s="22">
        <v>0</v>
      </c>
      <c r="L157" s="22">
        <v>2203892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</row>
    <row r="158" spans="1:19" x14ac:dyDescent="0.25">
      <c r="A158" s="22" t="s">
        <v>120</v>
      </c>
      <c r="B158" s="22" t="s">
        <v>292</v>
      </c>
      <c r="C158" s="22" t="s">
        <v>433</v>
      </c>
      <c r="D158" s="22" t="s">
        <v>434</v>
      </c>
      <c r="E158" s="22">
        <v>983963</v>
      </c>
      <c r="F158" s="22">
        <v>196123</v>
      </c>
      <c r="G158" s="22">
        <v>9254</v>
      </c>
      <c r="H158" s="22">
        <v>21727</v>
      </c>
      <c r="I158" s="22">
        <v>0</v>
      </c>
      <c r="J158" s="22">
        <v>361</v>
      </c>
      <c r="K158" s="22">
        <v>0</v>
      </c>
      <c r="L158" s="22">
        <v>1211428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</row>
    <row r="159" spans="1:19" x14ac:dyDescent="0.25">
      <c r="A159" s="22" t="s">
        <v>120</v>
      </c>
      <c r="B159" s="22" t="s">
        <v>292</v>
      </c>
      <c r="C159" s="22" t="s">
        <v>435</v>
      </c>
      <c r="D159" s="22" t="s">
        <v>436</v>
      </c>
      <c r="E159" s="22">
        <v>3272396</v>
      </c>
      <c r="F159" s="22">
        <v>1160610</v>
      </c>
      <c r="G159" s="22">
        <v>1530</v>
      </c>
      <c r="H159" s="22">
        <v>83634</v>
      </c>
      <c r="I159" s="22">
        <v>0</v>
      </c>
      <c r="J159" s="22">
        <v>0</v>
      </c>
      <c r="K159" s="22">
        <v>0</v>
      </c>
      <c r="L159" s="22">
        <v>4518170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</row>
    <row r="160" spans="1:19" x14ac:dyDescent="0.25">
      <c r="A160" s="22" t="s">
        <v>120</v>
      </c>
      <c r="B160" s="22" t="s">
        <v>292</v>
      </c>
      <c r="C160" s="22" t="s">
        <v>437</v>
      </c>
      <c r="D160" s="22" t="s">
        <v>438</v>
      </c>
      <c r="E160" s="22">
        <v>4442748</v>
      </c>
      <c r="F160" s="22">
        <v>1157814</v>
      </c>
      <c r="G160" s="22">
        <v>0</v>
      </c>
      <c r="H160" s="22">
        <v>74766</v>
      </c>
      <c r="I160" s="22">
        <v>2399</v>
      </c>
      <c r="J160" s="22">
        <v>981</v>
      </c>
      <c r="K160" s="22">
        <v>0</v>
      </c>
      <c r="L160" s="22">
        <v>5678708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</row>
    <row r="161" spans="1:19" x14ac:dyDescent="0.25">
      <c r="A161" s="22" t="s">
        <v>120</v>
      </c>
      <c r="B161" s="22" t="s">
        <v>292</v>
      </c>
      <c r="C161" s="22" t="s">
        <v>439</v>
      </c>
      <c r="D161" s="22" t="s">
        <v>440</v>
      </c>
      <c r="E161" s="22">
        <v>1246645</v>
      </c>
      <c r="F161" s="22">
        <v>931588</v>
      </c>
      <c r="G161" s="22">
        <v>0</v>
      </c>
      <c r="H161" s="22">
        <v>75399</v>
      </c>
      <c r="I161" s="22">
        <v>1283</v>
      </c>
      <c r="J161" s="22">
        <v>683</v>
      </c>
      <c r="K161" s="22">
        <v>22331</v>
      </c>
      <c r="L161" s="22">
        <v>2277929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</row>
    <row r="162" spans="1:19" x14ac:dyDescent="0.25">
      <c r="A162" s="22" t="s">
        <v>120</v>
      </c>
      <c r="B162" s="22" t="s">
        <v>292</v>
      </c>
      <c r="C162" s="22" t="s">
        <v>441</v>
      </c>
      <c r="D162" s="22" t="s">
        <v>442</v>
      </c>
      <c r="E162" s="22">
        <v>1079349</v>
      </c>
      <c r="F162" s="22">
        <v>387443</v>
      </c>
      <c r="G162" s="22">
        <v>0</v>
      </c>
      <c r="H162" s="22">
        <v>22596</v>
      </c>
      <c r="I162" s="22">
        <v>0</v>
      </c>
      <c r="J162" s="22">
        <v>0</v>
      </c>
      <c r="K162" s="22">
        <v>0</v>
      </c>
      <c r="L162" s="22">
        <v>1489388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</row>
    <row r="163" spans="1:19" x14ac:dyDescent="0.25">
      <c r="A163" s="22" t="s">
        <v>120</v>
      </c>
      <c r="B163" s="22" t="s">
        <v>292</v>
      </c>
      <c r="C163" s="22" t="s">
        <v>443</v>
      </c>
      <c r="D163" s="22" t="s">
        <v>444</v>
      </c>
      <c r="E163" s="22">
        <v>2218326</v>
      </c>
      <c r="F163" s="22">
        <v>159816</v>
      </c>
      <c r="G163" s="22">
        <v>12480</v>
      </c>
      <c r="H163" s="22">
        <v>51330</v>
      </c>
      <c r="I163" s="22">
        <v>178</v>
      </c>
      <c r="J163" s="22">
        <v>462</v>
      </c>
      <c r="K163" s="22">
        <v>0</v>
      </c>
      <c r="L163" s="22">
        <v>2442592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</row>
    <row r="164" spans="1:19" x14ac:dyDescent="0.25">
      <c r="A164" s="22" t="s">
        <v>120</v>
      </c>
      <c r="B164" s="22" t="s">
        <v>292</v>
      </c>
      <c r="C164" s="22" t="s">
        <v>445</v>
      </c>
      <c r="D164" s="22" t="s">
        <v>446</v>
      </c>
      <c r="E164" s="22">
        <v>3190209</v>
      </c>
      <c r="F164" s="22">
        <v>2425561</v>
      </c>
      <c r="G164" s="22">
        <v>63886</v>
      </c>
      <c r="H164" s="22">
        <v>103406</v>
      </c>
      <c r="I164" s="22">
        <v>8071</v>
      </c>
      <c r="J164" s="22">
        <v>74050</v>
      </c>
      <c r="K164" s="22">
        <v>0</v>
      </c>
      <c r="L164" s="22">
        <v>5865183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</row>
    <row r="165" spans="1:19" x14ac:dyDescent="0.25">
      <c r="A165" s="22" t="s">
        <v>120</v>
      </c>
      <c r="B165" s="22" t="s">
        <v>292</v>
      </c>
      <c r="C165" s="22" t="s">
        <v>447</v>
      </c>
      <c r="D165" s="22" t="s">
        <v>448</v>
      </c>
      <c r="E165" s="22">
        <v>1790034</v>
      </c>
      <c r="F165" s="22">
        <v>660467</v>
      </c>
      <c r="G165" s="22">
        <v>199059</v>
      </c>
      <c r="H165" s="22">
        <v>156254</v>
      </c>
      <c r="I165" s="22">
        <v>5143</v>
      </c>
      <c r="J165" s="22">
        <v>5181</v>
      </c>
      <c r="K165" s="22">
        <v>0</v>
      </c>
      <c r="L165" s="22">
        <v>2816138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</row>
    <row r="166" spans="1:19" x14ac:dyDescent="0.25">
      <c r="A166" s="22" t="s">
        <v>120</v>
      </c>
      <c r="B166" s="22" t="s">
        <v>292</v>
      </c>
      <c r="C166" s="22" t="s">
        <v>449</v>
      </c>
      <c r="D166" s="22" t="s">
        <v>450</v>
      </c>
      <c r="E166" s="22">
        <v>1645335</v>
      </c>
      <c r="F166" s="22">
        <v>589754</v>
      </c>
      <c r="G166" s="22">
        <v>2649</v>
      </c>
      <c r="H166" s="22">
        <v>55215</v>
      </c>
      <c r="I166" s="22">
        <v>401</v>
      </c>
      <c r="J166" s="22">
        <v>3038</v>
      </c>
      <c r="K166" s="22">
        <v>0</v>
      </c>
      <c r="L166" s="22">
        <v>2296392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</row>
    <row r="167" spans="1:19" x14ac:dyDescent="0.25">
      <c r="A167" s="22" t="s">
        <v>120</v>
      </c>
      <c r="B167" s="22" t="s">
        <v>292</v>
      </c>
      <c r="C167" s="22" t="s">
        <v>451</v>
      </c>
      <c r="D167" s="22" t="s">
        <v>452</v>
      </c>
      <c r="E167" s="22">
        <v>5820920</v>
      </c>
      <c r="F167" s="22">
        <v>2073987</v>
      </c>
      <c r="G167" s="22">
        <v>904</v>
      </c>
      <c r="H167" s="22">
        <v>113519</v>
      </c>
      <c r="I167" s="22">
        <v>3638</v>
      </c>
      <c r="J167" s="22">
        <v>733</v>
      </c>
      <c r="K167" s="22">
        <v>0</v>
      </c>
      <c r="L167" s="22">
        <v>8013701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</row>
    <row r="168" spans="1:19" x14ac:dyDescent="0.25">
      <c r="A168" s="22" t="s">
        <v>120</v>
      </c>
      <c r="B168" s="22" t="s">
        <v>292</v>
      </c>
      <c r="C168" s="22" t="s">
        <v>453</v>
      </c>
      <c r="D168" s="22" t="s">
        <v>454</v>
      </c>
      <c r="E168" s="22">
        <v>540930</v>
      </c>
      <c r="F168" s="22">
        <v>113144</v>
      </c>
      <c r="G168" s="22">
        <v>0</v>
      </c>
      <c r="H168" s="22">
        <v>17588</v>
      </c>
      <c r="I168" s="22">
        <v>639</v>
      </c>
      <c r="J168" s="22">
        <v>146</v>
      </c>
      <c r="K168" s="22">
        <v>0</v>
      </c>
      <c r="L168" s="22">
        <v>672447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</row>
    <row r="169" spans="1:19" x14ac:dyDescent="0.25">
      <c r="A169" s="22" t="s">
        <v>120</v>
      </c>
      <c r="B169" s="22" t="s">
        <v>292</v>
      </c>
      <c r="C169" s="22" t="s">
        <v>455</v>
      </c>
      <c r="D169" s="22" t="s">
        <v>456</v>
      </c>
      <c r="E169" s="22">
        <v>1643566</v>
      </c>
      <c r="F169" s="22">
        <v>545932</v>
      </c>
      <c r="G169" s="22">
        <v>4289</v>
      </c>
      <c r="H169" s="22">
        <v>59936</v>
      </c>
      <c r="I169" s="22">
        <v>938</v>
      </c>
      <c r="J169" s="22">
        <v>4322</v>
      </c>
      <c r="K169" s="22">
        <v>0</v>
      </c>
      <c r="L169" s="22">
        <v>2258983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</row>
    <row r="170" spans="1:19" x14ac:dyDescent="0.25">
      <c r="A170" s="22" t="s">
        <v>120</v>
      </c>
      <c r="B170" s="22" t="s">
        <v>292</v>
      </c>
      <c r="C170" s="22" t="s">
        <v>457</v>
      </c>
      <c r="D170" s="22" t="s">
        <v>458</v>
      </c>
      <c r="E170" s="22">
        <v>4912219</v>
      </c>
      <c r="F170" s="22">
        <v>2651905</v>
      </c>
      <c r="G170" s="22">
        <v>535</v>
      </c>
      <c r="H170" s="22">
        <v>143597</v>
      </c>
      <c r="I170" s="22">
        <v>0</v>
      </c>
      <c r="J170" s="22">
        <v>0</v>
      </c>
      <c r="K170" s="22">
        <v>0</v>
      </c>
      <c r="L170" s="22">
        <v>7708256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</row>
    <row r="171" spans="1:19" x14ac:dyDescent="0.25">
      <c r="A171" s="22" t="s">
        <v>120</v>
      </c>
      <c r="B171" s="22" t="s">
        <v>292</v>
      </c>
      <c r="C171" s="22" t="s">
        <v>459</v>
      </c>
      <c r="D171" s="22" t="s">
        <v>460</v>
      </c>
      <c r="E171" s="22">
        <v>769271</v>
      </c>
      <c r="F171" s="22">
        <v>225411</v>
      </c>
      <c r="G171" s="22">
        <v>1123</v>
      </c>
      <c r="H171" s="22">
        <v>56869</v>
      </c>
      <c r="I171" s="22">
        <v>0</v>
      </c>
      <c r="J171" s="22">
        <v>0</v>
      </c>
      <c r="K171" s="22">
        <v>0</v>
      </c>
      <c r="L171" s="22">
        <v>1052674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</row>
    <row r="172" spans="1:19" x14ac:dyDescent="0.25">
      <c r="A172" s="22" t="s">
        <v>120</v>
      </c>
      <c r="B172" s="22" t="s">
        <v>292</v>
      </c>
      <c r="C172" s="22" t="s">
        <v>461</v>
      </c>
      <c r="D172" s="22" t="s">
        <v>462</v>
      </c>
      <c r="E172" s="22">
        <v>910828</v>
      </c>
      <c r="F172" s="22">
        <v>274480</v>
      </c>
      <c r="G172" s="22">
        <v>3174</v>
      </c>
      <c r="H172" s="22">
        <v>82750</v>
      </c>
      <c r="I172" s="22">
        <v>0</v>
      </c>
      <c r="J172" s="22">
        <v>1936</v>
      </c>
      <c r="K172" s="22">
        <v>0</v>
      </c>
      <c r="L172" s="22">
        <v>1273168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</row>
    <row r="173" spans="1:19" x14ac:dyDescent="0.25">
      <c r="A173" s="22" t="s">
        <v>120</v>
      </c>
      <c r="B173" s="22" t="s">
        <v>292</v>
      </c>
      <c r="C173" s="22" t="s">
        <v>463</v>
      </c>
      <c r="D173" s="22" t="s">
        <v>464</v>
      </c>
      <c r="E173" s="22">
        <v>3556582</v>
      </c>
      <c r="F173" s="22">
        <v>1663315</v>
      </c>
      <c r="G173" s="22">
        <v>0</v>
      </c>
      <c r="H173" s="22">
        <v>144306</v>
      </c>
      <c r="I173" s="22">
        <v>0</v>
      </c>
      <c r="J173" s="22">
        <v>769</v>
      </c>
      <c r="K173" s="22">
        <v>0</v>
      </c>
      <c r="L173" s="22">
        <v>5364972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</row>
    <row r="174" spans="1:19" x14ac:dyDescent="0.25">
      <c r="A174" s="22" t="s">
        <v>120</v>
      </c>
      <c r="B174" s="22" t="s">
        <v>292</v>
      </c>
      <c r="C174" s="22" t="s">
        <v>465</v>
      </c>
      <c r="D174" s="22" t="s">
        <v>466</v>
      </c>
      <c r="E174" s="22">
        <v>335442</v>
      </c>
      <c r="F174" s="22">
        <v>47980</v>
      </c>
      <c r="G174" s="22">
        <v>3047</v>
      </c>
      <c r="H174" s="22">
        <v>10346</v>
      </c>
      <c r="I174" s="22">
        <v>0</v>
      </c>
      <c r="J174" s="22">
        <v>0</v>
      </c>
      <c r="K174" s="22">
        <v>0</v>
      </c>
      <c r="L174" s="22">
        <v>396815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</row>
    <row r="175" spans="1:19" x14ac:dyDescent="0.25">
      <c r="A175" s="22" t="s">
        <v>120</v>
      </c>
      <c r="B175" s="22" t="s">
        <v>292</v>
      </c>
      <c r="C175" s="22" t="s">
        <v>467</v>
      </c>
      <c r="D175" s="22" t="s">
        <v>468</v>
      </c>
      <c r="E175" s="22">
        <v>3682599</v>
      </c>
      <c r="F175" s="22">
        <v>1637104</v>
      </c>
      <c r="G175" s="22">
        <v>0</v>
      </c>
      <c r="H175" s="22">
        <v>138579</v>
      </c>
      <c r="I175" s="22">
        <v>1113</v>
      </c>
      <c r="J175" s="22">
        <v>1509</v>
      </c>
      <c r="K175" s="22">
        <v>0</v>
      </c>
      <c r="L175" s="22">
        <v>5460904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</row>
    <row r="176" spans="1:19" x14ac:dyDescent="0.25">
      <c r="A176" s="22" t="s">
        <v>120</v>
      </c>
      <c r="B176" s="22" t="s">
        <v>292</v>
      </c>
      <c r="C176" s="22" t="s">
        <v>469</v>
      </c>
      <c r="D176" s="22" t="s">
        <v>470</v>
      </c>
      <c r="E176" s="22">
        <v>10784202</v>
      </c>
      <c r="F176" s="22">
        <v>2070288</v>
      </c>
      <c r="G176" s="22">
        <v>5228</v>
      </c>
      <c r="H176" s="22">
        <v>227015</v>
      </c>
      <c r="I176" s="22">
        <v>18481</v>
      </c>
      <c r="J176" s="22">
        <v>87119</v>
      </c>
      <c r="K176" s="22">
        <v>0</v>
      </c>
      <c r="L176" s="22">
        <v>13192333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</row>
    <row r="177" spans="1:19" x14ac:dyDescent="0.25">
      <c r="A177" s="22" t="s">
        <v>120</v>
      </c>
      <c r="B177" s="22" t="s">
        <v>292</v>
      </c>
      <c r="C177" s="22" t="s">
        <v>471</v>
      </c>
      <c r="D177" s="22" t="s">
        <v>472</v>
      </c>
      <c r="E177" s="22">
        <v>9809920</v>
      </c>
      <c r="F177" s="22">
        <v>2230533</v>
      </c>
      <c r="G177" s="22">
        <v>0</v>
      </c>
      <c r="H177" s="22">
        <v>147872</v>
      </c>
      <c r="I177" s="22">
        <v>0</v>
      </c>
      <c r="J177" s="22">
        <v>849</v>
      </c>
      <c r="K177" s="22">
        <v>0</v>
      </c>
      <c r="L177" s="22">
        <v>12189174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</row>
    <row r="178" spans="1:19" x14ac:dyDescent="0.25">
      <c r="A178" s="22" t="s">
        <v>120</v>
      </c>
      <c r="B178" s="22" t="s">
        <v>292</v>
      </c>
      <c r="C178" s="22" t="s">
        <v>473</v>
      </c>
      <c r="D178" s="22" t="s">
        <v>474</v>
      </c>
      <c r="E178" s="22">
        <v>2107920</v>
      </c>
      <c r="F178" s="22">
        <v>562147</v>
      </c>
      <c r="G178" s="22">
        <v>377</v>
      </c>
      <c r="H178" s="22">
        <v>139178</v>
      </c>
      <c r="I178" s="22"/>
      <c r="J178" s="22"/>
      <c r="K178" s="22"/>
      <c r="L178" s="22">
        <v>2809622</v>
      </c>
      <c r="M178" s="22"/>
      <c r="N178" s="22"/>
      <c r="O178" s="22"/>
      <c r="P178" s="22"/>
      <c r="Q178" s="22"/>
      <c r="R178" s="22"/>
      <c r="S178" s="22"/>
    </row>
    <row r="179" spans="1:19" x14ac:dyDescent="0.25">
      <c r="A179" s="22" t="s">
        <v>120</v>
      </c>
      <c r="B179" s="22" t="s">
        <v>292</v>
      </c>
      <c r="C179" s="22" t="s">
        <v>475</v>
      </c>
      <c r="D179" s="22" t="s">
        <v>476</v>
      </c>
      <c r="E179" s="22">
        <v>1018266</v>
      </c>
      <c r="F179" s="22">
        <v>807977</v>
      </c>
      <c r="G179" s="22">
        <v>27493</v>
      </c>
      <c r="H179" s="22">
        <v>296136</v>
      </c>
      <c r="I179" s="22">
        <v>0</v>
      </c>
      <c r="J179" s="22">
        <v>0</v>
      </c>
      <c r="K179" s="22">
        <v>0</v>
      </c>
      <c r="L179" s="22">
        <v>2149872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</row>
    <row r="180" spans="1:19" x14ac:dyDescent="0.25">
      <c r="A180" s="22" t="s">
        <v>120</v>
      </c>
      <c r="B180" s="22" t="s">
        <v>292</v>
      </c>
      <c r="C180" s="22" t="s">
        <v>477</v>
      </c>
      <c r="D180" s="22" t="s">
        <v>478</v>
      </c>
      <c r="E180" s="22">
        <v>11564191</v>
      </c>
      <c r="F180" s="22">
        <v>3035277</v>
      </c>
      <c r="G180" s="22"/>
      <c r="H180" s="22">
        <v>199726</v>
      </c>
      <c r="I180" s="22"/>
      <c r="J180" s="22">
        <v>18360</v>
      </c>
      <c r="K180" s="22"/>
      <c r="L180" s="22">
        <v>14817554</v>
      </c>
      <c r="M180" s="22"/>
      <c r="N180" s="22"/>
      <c r="O180" s="22"/>
      <c r="P180" s="22"/>
      <c r="Q180" s="22"/>
      <c r="R180" s="22"/>
      <c r="S180" s="22"/>
    </row>
    <row r="181" spans="1:19" x14ac:dyDescent="0.25">
      <c r="A181" s="22" t="s">
        <v>120</v>
      </c>
      <c r="B181" s="22" t="s">
        <v>292</v>
      </c>
      <c r="C181" s="22" t="s">
        <v>479</v>
      </c>
      <c r="D181" s="22" t="s">
        <v>480</v>
      </c>
      <c r="E181" s="22">
        <v>5114061</v>
      </c>
      <c r="F181" s="22">
        <v>2376577</v>
      </c>
      <c r="G181" s="22">
        <v>599037</v>
      </c>
      <c r="H181" s="22">
        <v>230573</v>
      </c>
      <c r="I181" s="22">
        <v>5045</v>
      </c>
      <c r="J181" s="22">
        <v>1838</v>
      </c>
      <c r="K181" s="22">
        <v>0</v>
      </c>
      <c r="L181" s="22">
        <v>8327131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</row>
    <row r="182" spans="1:19" x14ac:dyDescent="0.25">
      <c r="A182" s="22" t="s">
        <v>120</v>
      </c>
      <c r="B182" s="22" t="s">
        <v>292</v>
      </c>
      <c r="C182" s="22" t="s">
        <v>481</v>
      </c>
      <c r="D182" s="22" t="s">
        <v>482</v>
      </c>
      <c r="E182" s="22">
        <v>2389911</v>
      </c>
      <c r="F182" s="22">
        <v>701891</v>
      </c>
      <c r="G182" s="22">
        <v>4904</v>
      </c>
      <c r="H182" s="22">
        <v>64484</v>
      </c>
      <c r="I182" s="22">
        <v>0</v>
      </c>
      <c r="J182" s="22">
        <v>0</v>
      </c>
      <c r="K182" s="22">
        <v>0</v>
      </c>
      <c r="L182" s="22">
        <v>3161190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</row>
    <row r="183" spans="1:19" x14ac:dyDescent="0.25">
      <c r="A183" s="22" t="s">
        <v>120</v>
      </c>
      <c r="B183" s="22" t="s">
        <v>292</v>
      </c>
      <c r="C183" s="22" t="s">
        <v>483</v>
      </c>
      <c r="D183" s="22" t="s">
        <v>484</v>
      </c>
      <c r="E183" s="22">
        <v>1571475</v>
      </c>
      <c r="F183" s="22">
        <v>468374</v>
      </c>
      <c r="G183" s="22">
        <v>23068</v>
      </c>
      <c r="H183" s="22">
        <v>74502</v>
      </c>
      <c r="I183" s="22">
        <v>12506</v>
      </c>
      <c r="J183" s="22">
        <v>998</v>
      </c>
      <c r="K183" s="22">
        <v>0</v>
      </c>
      <c r="L183" s="22">
        <v>2150923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</row>
    <row r="184" spans="1:19" x14ac:dyDescent="0.25">
      <c r="A184" s="22" t="s">
        <v>120</v>
      </c>
      <c r="B184" s="22" t="s">
        <v>292</v>
      </c>
      <c r="C184" s="22" t="s">
        <v>485</v>
      </c>
      <c r="D184" s="22" t="s">
        <v>486</v>
      </c>
      <c r="E184" s="22">
        <v>699283</v>
      </c>
      <c r="F184" s="22">
        <v>293155</v>
      </c>
      <c r="G184" s="22">
        <v>8153</v>
      </c>
      <c r="H184" s="22">
        <v>52606</v>
      </c>
      <c r="I184" s="22">
        <v>0</v>
      </c>
      <c r="J184" s="22">
        <v>0</v>
      </c>
      <c r="K184" s="22">
        <v>0</v>
      </c>
      <c r="L184" s="22">
        <v>1053197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</row>
    <row r="185" spans="1:19" x14ac:dyDescent="0.25">
      <c r="A185" s="22" t="s">
        <v>120</v>
      </c>
      <c r="B185" s="22" t="s">
        <v>292</v>
      </c>
      <c r="C185" s="22" t="s">
        <v>487</v>
      </c>
      <c r="D185" s="22" t="s">
        <v>488</v>
      </c>
      <c r="E185" s="22">
        <v>678727</v>
      </c>
      <c r="F185" s="22">
        <v>213980</v>
      </c>
      <c r="G185" s="22">
        <v>0</v>
      </c>
      <c r="H185" s="22">
        <v>83841</v>
      </c>
      <c r="I185" s="22">
        <v>0</v>
      </c>
      <c r="J185" s="22">
        <v>76</v>
      </c>
      <c r="K185" s="22">
        <v>7819</v>
      </c>
      <c r="L185" s="22">
        <v>984443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</row>
    <row r="186" spans="1:19" x14ac:dyDescent="0.25">
      <c r="A186" s="22" t="s">
        <v>120</v>
      </c>
      <c r="B186" s="22" t="s">
        <v>292</v>
      </c>
      <c r="C186" s="22" t="s">
        <v>489</v>
      </c>
      <c r="D186" s="22" t="s">
        <v>490</v>
      </c>
      <c r="E186" s="22">
        <v>2557928</v>
      </c>
      <c r="F186" s="22">
        <v>254574</v>
      </c>
      <c r="G186" s="22">
        <v>15598</v>
      </c>
      <c r="H186" s="22">
        <v>72131</v>
      </c>
      <c r="I186" s="22">
        <v>0</v>
      </c>
      <c r="J186" s="22">
        <v>505</v>
      </c>
      <c r="K186" s="22">
        <v>0</v>
      </c>
      <c r="L186" s="22">
        <v>2900736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</row>
    <row r="187" spans="1:19" x14ac:dyDescent="0.25">
      <c r="A187" s="22" t="s">
        <v>120</v>
      </c>
      <c r="B187" s="22" t="s">
        <v>292</v>
      </c>
      <c r="C187" s="22" t="s">
        <v>491</v>
      </c>
      <c r="D187" s="22" t="s">
        <v>492</v>
      </c>
      <c r="E187" s="22">
        <v>1137335</v>
      </c>
      <c r="F187" s="22">
        <v>1127909</v>
      </c>
      <c r="G187" s="22">
        <v>2274</v>
      </c>
      <c r="H187" s="22">
        <v>76603</v>
      </c>
      <c r="I187" s="22">
        <v>0</v>
      </c>
      <c r="J187" s="22">
        <v>867</v>
      </c>
      <c r="K187" s="22">
        <v>0</v>
      </c>
      <c r="L187" s="22">
        <v>2344988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</row>
    <row r="188" spans="1:19" x14ac:dyDescent="0.25">
      <c r="A188" s="22" t="s">
        <v>120</v>
      </c>
      <c r="B188" s="22" t="s">
        <v>292</v>
      </c>
      <c r="C188" s="22" t="s">
        <v>493</v>
      </c>
      <c r="D188" s="22" t="s">
        <v>494</v>
      </c>
      <c r="E188" s="22">
        <v>448229</v>
      </c>
      <c r="F188" s="22">
        <v>186283</v>
      </c>
      <c r="G188" s="22">
        <v>14806</v>
      </c>
      <c r="H188" s="22">
        <v>41422</v>
      </c>
      <c r="I188" s="22">
        <v>0</v>
      </c>
      <c r="J188" s="22">
        <v>2740</v>
      </c>
      <c r="K188" s="22">
        <v>0</v>
      </c>
      <c r="L188" s="22">
        <v>693480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</row>
    <row r="189" spans="1:19" x14ac:dyDescent="0.25">
      <c r="A189" s="22" t="s">
        <v>120</v>
      </c>
      <c r="B189" s="22" t="s">
        <v>292</v>
      </c>
      <c r="C189" s="22" t="s">
        <v>495</v>
      </c>
      <c r="D189" s="22" t="s">
        <v>496</v>
      </c>
      <c r="E189" s="22">
        <v>4176695</v>
      </c>
      <c r="F189" s="22">
        <v>2796899</v>
      </c>
      <c r="G189" s="22">
        <v>25654</v>
      </c>
      <c r="H189" s="22">
        <v>515846</v>
      </c>
      <c r="I189" s="22">
        <v>2298</v>
      </c>
      <c r="J189" s="22">
        <v>0</v>
      </c>
      <c r="K189" s="22">
        <v>0</v>
      </c>
      <c r="L189" s="22">
        <v>7517392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</row>
    <row r="190" spans="1:19" x14ac:dyDescent="0.25">
      <c r="A190" s="22" t="s">
        <v>120</v>
      </c>
      <c r="B190" s="22" t="s">
        <v>292</v>
      </c>
      <c r="C190" s="22" t="s">
        <v>497</v>
      </c>
      <c r="D190" s="22" t="s">
        <v>498</v>
      </c>
      <c r="E190" s="22">
        <v>3105846</v>
      </c>
      <c r="F190" s="22">
        <v>965160</v>
      </c>
      <c r="G190" s="22">
        <v>15208</v>
      </c>
      <c r="H190" s="22">
        <v>206346</v>
      </c>
      <c r="I190" s="22">
        <v>1565</v>
      </c>
      <c r="J190" s="22">
        <v>7545</v>
      </c>
      <c r="K190" s="22">
        <v>0</v>
      </c>
      <c r="L190" s="22">
        <v>4301670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</row>
    <row r="191" spans="1:19" x14ac:dyDescent="0.25">
      <c r="A191" s="22" t="s">
        <v>120</v>
      </c>
      <c r="B191" s="22" t="s">
        <v>292</v>
      </c>
      <c r="C191" s="22" t="s">
        <v>499</v>
      </c>
      <c r="D191" s="22" t="s">
        <v>500</v>
      </c>
      <c r="E191" s="22">
        <v>734633</v>
      </c>
      <c r="F191" s="22">
        <v>330545</v>
      </c>
      <c r="G191" s="22">
        <v>11673</v>
      </c>
      <c r="H191" s="22">
        <v>45496</v>
      </c>
      <c r="I191" s="22">
        <v>6288</v>
      </c>
      <c r="J191" s="22">
        <v>8</v>
      </c>
      <c r="K191" s="22">
        <v>0</v>
      </c>
      <c r="L191" s="22">
        <v>1128643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</row>
    <row r="192" spans="1:19" x14ac:dyDescent="0.25">
      <c r="A192" s="22" t="s">
        <v>120</v>
      </c>
      <c r="B192" s="22" t="s">
        <v>292</v>
      </c>
      <c r="C192" s="22" t="s">
        <v>501</v>
      </c>
      <c r="D192" s="22" t="s">
        <v>502</v>
      </c>
      <c r="E192" s="22">
        <v>1936824</v>
      </c>
      <c r="F192" s="22">
        <v>705486</v>
      </c>
      <c r="G192" s="22">
        <v>16889</v>
      </c>
      <c r="H192" s="22">
        <v>64632</v>
      </c>
      <c r="I192" s="22">
        <v>0</v>
      </c>
      <c r="J192" s="22">
        <v>1472</v>
      </c>
      <c r="K192" s="22">
        <v>0</v>
      </c>
      <c r="L192" s="22">
        <v>2725303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</row>
    <row r="193" spans="1:19" x14ac:dyDescent="0.25">
      <c r="A193" s="22" t="s">
        <v>120</v>
      </c>
      <c r="B193" s="22" t="s">
        <v>292</v>
      </c>
      <c r="C193" s="22" t="s">
        <v>503</v>
      </c>
      <c r="D193" s="22" t="s">
        <v>504</v>
      </c>
      <c r="E193" s="22">
        <v>3558669</v>
      </c>
      <c r="F193" s="22">
        <v>1667912</v>
      </c>
      <c r="G193" s="22">
        <v>77983</v>
      </c>
      <c r="H193" s="22">
        <v>94383</v>
      </c>
      <c r="I193" s="22">
        <v>10084</v>
      </c>
      <c r="J193" s="22">
        <v>389</v>
      </c>
      <c r="K193" s="22">
        <v>0</v>
      </c>
      <c r="L193" s="22">
        <v>5409420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</row>
    <row r="194" spans="1:19" x14ac:dyDescent="0.25">
      <c r="A194" s="22" t="s">
        <v>120</v>
      </c>
      <c r="B194" s="22" t="s">
        <v>292</v>
      </c>
      <c r="C194" s="22" t="s">
        <v>505</v>
      </c>
      <c r="D194" s="22" t="s">
        <v>506</v>
      </c>
      <c r="E194" s="22">
        <v>749689</v>
      </c>
      <c r="F194" s="22">
        <v>35106</v>
      </c>
      <c r="G194" s="22">
        <v>1256</v>
      </c>
      <c r="H194" s="22">
        <v>0</v>
      </c>
      <c r="I194" s="22">
        <v>310</v>
      </c>
      <c r="J194" s="22">
        <v>1036</v>
      </c>
      <c r="K194" s="22">
        <v>0</v>
      </c>
      <c r="L194" s="22">
        <v>787397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</row>
    <row r="195" spans="1:19" x14ac:dyDescent="0.25">
      <c r="A195" s="22" t="s">
        <v>120</v>
      </c>
      <c r="B195" s="22" t="s">
        <v>292</v>
      </c>
      <c r="C195" s="22" t="s">
        <v>507</v>
      </c>
      <c r="D195" s="22" t="s">
        <v>508</v>
      </c>
      <c r="E195" s="22">
        <v>3525789</v>
      </c>
      <c r="F195" s="22">
        <v>2137916</v>
      </c>
      <c r="G195" s="22">
        <v>0</v>
      </c>
      <c r="H195" s="22">
        <v>172148</v>
      </c>
      <c r="I195" s="22">
        <v>0</v>
      </c>
      <c r="J195" s="22">
        <v>18971</v>
      </c>
      <c r="K195" s="22">
        <v>0</v>
      </c>
      <c r="L195" s="22">
        <v>5854824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</row>
    <row r="196" spans="1:19" x14ac:dyDescent="0.25">
      <c r="A196" s="22" t="s">
        <v>120</v>
      </c>
      <c r="B196" s="22" t="s">
        <v>292</v>
      </c>
      <c r="C196" s="22" t="s">
        <v>509</v>
      </c>
      <c r="D196" s="22" t="s">
        <v>510</v>
      </c>
      <c r="E196" s="22">
        <v>6259294</v>
      </c>
      <c r="F196" s="22">
        <v>4914416</v>
      </c>
      <c r="G196" s="22">
        <v>1090496</v>
      </c>
      <c r="H196" s="22">
        <v>255901</v>
      </c>
      <c r="I196" s="22">
        <v>1885</v>
      </c>
      <c r="J196" s="22">
        <v>328</v>
      </c>
      <c r="K196" s="22">
        <v>0</v>
      </c>
      <c r="L196" s="22">
        <v>12522320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</row>
    <row r="197" spans="1:19" x14ac:dyDescent="0.25">
      <c r="A197" s="22" t="s">
        <v>120</v>
      </c>
      <c r="B197" s="22" t="s">
        <v>511</v>
      </c>
      <c r="C197" s="22" t="s">
        <v>512</v>
      </c>
      <c r="D197" s="22" t="s">
        <v>513</v>
      </c>
      <c r="E197" s="22">
        <v>603109</v>
      </c>
      <c r="F197" s="22">
        <v>153507</v>
      </c>
      <c r="G197" s="22">
        <v>0</v>
      </c>
      <c r="H197" s="22">
        <v>20205</v>
      </c>
      <c r="I197" s="22">
        <v>0</v>
      </c>
      <c r="J197" s="22">
        <v>653</v>
      </c>
      <c r="K197" s="22">
        <v>0</v>
      </c>
      <c r="L197" s="22">
        <v>777474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</row>
    <row r="198" spans="1:19" x14ac:dyDescent="0.25">
      <c r="A198" s="22" t="s">
        <v>120</v>
      </c>
      <c r="B198" s="22" t="s">
        <v>511</v>
      </c>
      <c r="C198" s="22" t="s">
        <v>514</v>
      </c>
      <c r="D198" s="22" t="s">
        <v>515</v>
      </c>
      <c r="E198" s="22">
        <v>1584558</v>
      </c>
      <c r="F198" s="22">
        <v>77961</v>
      </c>
      <c r="G198" s="22">
        <v>0</v>
      </c>
      <c r="H198" s="22">
        <v>22836</v>
      </c>
      <c r="I198" s="22">
        <v>0</v>
      </c>
      <c r="J198" s="22">
        <v>100</v>
      </c>
      <c r="K198" s="22">
        <v>0</v>
      </c>
      <c r="L198" s="22">
        <v>1685455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</row>
    <row r="199" spans="1:19" x14ac:dyDescent="0.25">
      <c r="A199" s="22" t="s">
        <v>120</v>
      </c>
      <c r="B199" s="22" t="s">
        <v>511</v>
      </c>
      <c r="C199" s="22" t="s">
        <v>516</v>
      </c>
      <c r="D199" s="22" t="s">
        <v>517</v>
      </c>
      <c r="E199" s="22">
        <v>665780</v>
      </c>
      <c r="F199" s="22">
        <v>216333</v>
      </c>
      <c r="G199" s="22">
        <v>427973</v>
      </c>
      <c r="H199" s="22">
        <v>30661</v>
      </c>
      <c r="I199" s="22">
        <v>925</v>
      </c>
      <c r="J199" s="22">
        <v>0</v>
      </c>
      <c r="K199" s="22">
        <v>0</v>
      </c>
      <c r="L199" s="22">
        <v>1341672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</row>
    <row r="200" spans="1:19" x14ac:dyDescent="0.25">
      <c r="A200" s="22" t="s">
        <v>120</v>
      </c>
      <c r="B200" s="22" t="s">
        <v>511</v>
      </c>
      <c r="C200" s="22" t="s">
        <v>518</v>
      </c>
      <c r="D200" s="22" t="s">
        <v>519</v>
      </c>
      <c r="E200" s="22">
        <v>105597</v>
      </c>
      <c r="F200" s="22">
        <v>48604</v>
      </c>
      <c r="G200" s="22">
        <v>858</v>
      </c>
      <c r="H200" s="22">
        <v>9256</v>
      </c>
      <c r="I200" s="22">
        <v>581</v>
      </c>
      <c r="J200" s="22">
        <v>0</v>
      </c>
      <c r="K200" s="22">
        <v>0</v>
      </c>
      <c r="L200" s="22">
        <v>164896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</row>
    <row r="201" spans="1:19" x14ac:dyDescent="0.25">
      <c r="A201" s="22" t="s">
        <v>120</v>
      </c>
      <c r="B201" s="22" t="s">
        <v>511</v>
      </c>
      <c r="C201" s="22" t="s">
        <v>520</v>
      </c>
      <c r="D201" s="22" t="s">
        <v>521</v>
      </c>
      <c r="E201" s="22">
        <v>117722</v>
      </c>
      <c r="F201" s="22">
        <v>6182</v>
      </c>
      <c r="G201" s="22">
        <v>0</v>
      </c>
      <c r="H201" s="22">
        <v>7494</v>
      </c>
      <c r="I201" s="22">
        <v>216</v>
      </c>
      <c r="J201" s="22">
        <v>0</v>
      </c>
      <c r="K201" s="22">
        <v>0</v>
      </c>
      <c r="L201" s="22">
        <v>131614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</row>
    <row r="202" spans="1:19" x14ac:dyDescent="0.25">
      <c r="A202" s="22" t="s">
        <v>120</v>
      </c>
      <c r="B202" s="22" t="s">
        <v>511</v>
      </c>
      <c r="C202" s="22" t="s">
        <v>522</v>
      </c>
      <c r="D202" s="22" t="s">
        <v>523</v>
      </c>
      <c r="E202" s="22">
        <v>371549</v>
      </c>
      <c r="F202" s="22">
        <v>52987</v>
      </c>
      <c r="G202" s="22">
        <v>0</v>
      </c>
      <c r="H202" s="22">
        <v>16453</v>
      </c>
      <c r="I202" s="22">
        <v>0</v>
      </c>
      <c r="J202" s="22">
        <v>0</v>
      </c>
      <c r="K202" s="22">
        <v>0</v>
      </c>
      <c r="L202" s="22">
        <v>440989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</row>
    <row r="203" spans="1:19" x14ac:dyDescent="0.25">
      <c r="A203" s="22" t="s">
        <v>120</v>
      </c>
      <c r="B203" s="22" t="s">
        <v>511</v>
      </c>
      <c r="C203" s="22" t="s">
        <v>524</v>
      </c>
      <c r="D203" s="22" t="s">
        <v>525</v>
      </c>
      <c r="E203" s="22">
        <v>95634</v>
      </c>
      <c r="F203" s="22">
        <v>30153</v>
      </c>
      <c r="G203" s="22">
        <v>0</v>
      </c>
      <c r="H203" s="22">
        <v>1914</v>
      </c>
      <c r="I203" s="22">
        <v>0</v>
      </c>
      <c r="J203" s="22">
        <v>0</v>
      </c>
      <c r="K203" s="22">
        <v>0</v>
      </c>
      <c r="L203" s="22">
        <v>127701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</row>
    <row r="204" spans="1:19" x14ac:dyDescent="0.25">
      <c r="A204" s="22" t="s">
        <v>120</v>
      </c>
      <c r="B204" s="22" t="s">
        <v>511</v>
      </c>
      <c r="C204" s="22" t="s">
        <v>526</v>
      </c>
      <c r="D204" s="22" t="s">
        <v>527</v>
      </c>
      <c r="E204" s="22">
        <v>354352</v>
      </c>
      <c r="F204" s="22">
        <v>16474</v>
      </c>
      <c r="G204" s="22">
        <v>0</v>
      </c>
      <c r="H204" s="22">
        <v>0</v>
      </c>
      <c r="I204" s="22">
        <v>2775</v>
      </c>
      <c r="J204" s="22">
        <v>0</v>
      </c>
      <c r="K204" s="22">
        <v>0</v>
      </c>
      <c r="L204" s="22">
        <v>373601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</row>
    <row r="205" spans="1:19" x14ac:dyDescent="0.25">
      <c r="A205" s="22" t="s">
        <v>120</v>
      </c>
      <c r="B205" s="22" t="s">
        <v>511</v>
      </c>
      <c r="C205" s="22" t="s">
        <v>528</v>
      </c>
      <c r="D205" s="22" t="s">
        <v>529</v>
      </c>
      <c r="E205" s="22">
        <v>159168</v>
      </c>
      <c r="F205" s="22">
        <v>38044</v>
      </c>
      <c r="G205" s="22">
        <v>1936</v>
      </c>
      <c r="H205" s="22">
        <v>6107</v>
      </c>
      <c r="I205" s="22">
        <v>4032</v>
      </c>
      <c r="J205" s="22">
        <v>0</v>
      </c>
      <c r="K205" s="22">
        <v>0</v>
      </c>
      <c r="L205" s="22">
        <v>209287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</row>
    <row r="206" spans="1:19" x14ac:dyDescent="0.25">
      <c r="A206" s="22" t="s">
        <v>120</v>
      </c>
      <c r="B206" s="22" t="s">
        <v>511</v>
      </c>
      <c r="C206" s="22" t="s">
        <v>530</v>
      </c>
      <c r="D206" s="22" t="s">
        <v>531</v>
      </c>
      <c r="E206" s="22">
        <v>233045</v>
      </c>
      <c r="F206" s="22">
        <v>13298</v>
      </c>
      <c r="G206" s="22">
        <v>0</v>
      </c>
      <c r="H206" s="22">
        <v>4034</v>
      </c>
      <c r="I206" s="22">
        <v>10692</v>
      </c>
      <c r="J206" s="22">
        <v>264</v>
      </c>
      <c r="K206" s="22">
        <v>0</v>
      </c>
      <c r="L206" s="22">
        <v>261333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</row>
    <row r="207" spans="1:19" x14ac:dyDescent="0.25">
      <c r="A207" s="22" t="s">
        <v>120</v>
      </c>
      <c r="B207" s="22" t="s">
        <v>511</v>
      </c>
      <c r="C207" s="22" t="s">
        <v>532</v>
      </c>
      <c r="D207" s="22" t="s">
        <v>533</v>
      </c>
      <c r="E207" s="22">
        <v>687356</v>
      </c>
      <c r="F207" s="22">
        <v>237145</v>
      </c>
      <c r="G207" s="22"/>
      <c r="H207" s="22">
        <v>60272</v>
      </c>
      <c r="I207" s="22"/>
      <c r="J207" s="22"/>
      <c r="K207" s="22"/>
      <c r="L207" s="22">
        <v>984773</v>
      </c>
      <c r="M207" s="22"/>
      <c r="N207" s="22"/>
      <c r="O207" s="22"/>
      <c r="P207" s="22"/>
      <c r="Q207" s="22"/>
      <c r="R207" s="22"/>
      <c r="S207" s="22"/>
    </row>
    <row r="208" spans="1:19" x14ac:dyDescent="0.25">
      <c r="A208" s="22" t="s">
        <v>120</v>
      </c>
      <c r="B208" s="22" t="s">
        <v>511</v>
      </c>
      <c r="C208" s="22" t="s">
        <v>534</v>
      </c>
      <c r="D208" s="22" t="s">
        <v>535</v>
      </c>
      <c r="E208" s="22">
        <v>327879</v>
      </c>
      <c r="F208" s="22">
        <v>83179</v>
      </c>
      <c r="G208" s="22">
        <v>0</v>
      </c>
      <c r="H208" s="22">
        <v>35207</v>
      </c>
      <c r="I208" s="22">
        <v>0</v>
      </c>
      <c r="J208" s="22">
        <v>0</v>
      </c>
      <c r="K208" s="22">
        <v>0</v>
      </c>
      <c r="L208" s="22">
        <v>446265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</row>
    <row r="209" spans="1:19" x14ac:dyDescent="0.25">
      <c r="A209" s="22" t="s">
        <v>120</v>
      </c>
      <c r="B209" s="22" t="s">
        <v>511</v>
      </c>
      <c r="C209" s="22" t="s">
        <v>536</v>
      </c>
      <c r="D209" s="22" t="s">
        <v>537</v>
      </c>
      <c r="E209" s="22">
        <v>267963</v>
      </c>
      <c r="F209" s="22">
        <v>30028</v>
      </c>
      <c r="G209" s="22">
        <v>0</v>
      </c>
      <c r="H209" s="22">
        <v>38638</v>
      </c>
      <c r="I209" s="22">
        <v>0</v>
      </c>
      <c r="J209" s="22">
        <v>0</v>
      </c>
      <c r="K209" s="22">
        <v>0</v>
      </c>
      <c r="L209" s="22">
        <v>336629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</row>
    <row r="210" spans="1:19" x14ac:dyDescent="0.25">
      <c r="A210" s="22" t="s">
        <v>120</v>
      </c>
      <c r="B210" s="22" t="s">
        <v>511</v>
      </c>
      <c r="C210" s="22" t="s">
        <v>538</v>
      </c>
      <c r="D210" s="22" t="s">
        <v>539</v>
      </c>
      <c r="E210" s="22">
        <v>153734</v>
      </c>
      <c r="F210" s="22">
        <v>8178</v>
      </c>
      <c r="G210" s="22">
        <v>1242</v>
      </c>
      <c r="H210" s="22">
        <v>8436</v>
      </c>
      <c r="I210" s="22">
        <v>1134</v>
      </c>
      <c r="J210" s="22">
        <v>1037</v>
      </c>
      <c r="K210" s="22">
        <v>0</v>
      </c>
      <c r="L210" s="22">
        <v>173761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</row>
    <row r="211" spans="1:19" x14ac:dyDescent="0.25">
      <c r="A211" s="22" t="s">
        <v>120</v>
      </c>
      <c r="B211" s="22" t="s">
        <v>511</v>
      </c>
      <c r="C211" s="22" t="s">
        <v>540</v>
      </c>
      <c r="D211" s="22" t="s">
        <v>541</v>
      </c>
      <c r="E211" s="22">
        <v>515690</v>
      </c>
      <c r="F211" s="22">
        <v>310142</v>
      </c>
      <c r="G211" s="22">
        <v>186347</v>
      </c>
      <c r="H211" s="22">
        <v>70446</v>
      </c>
      <c r="I211" s="22">
        <v>0</v>
      </c>
      <c r="J211" s="22">
        <v>196</v>
      </c>
      <c r="K211" s="22">
        <v>0</v>
      </c>
      <c r="L211" s="22">
        <v>1082821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</row>
    <row r="212" spans="1:19" x14ac:dyDescent="0.25">
      <c r="A212" s="22" t="s">
        <v>120</v>
      </c>
      <c r="B212" s="22" t="s">
        <v>511</v>
      </c>
      <c r="C212" s="22" t="s">
        <v>542</v>
      </c>
      <c r="D212" s="22" t="s">
        <v>543</v>
      </c>
      <c r="E212" s="22">
        <v>373577</v>
      </c>
      <c r="F212" s="22">
        <v>78228</v>
      </c>
      <c r="G212" s="22">
        <v>338</v>
      </c>
      <c r="H212" s="22">
        <v>22277</v>
      </c>
      <c r="I212" s="22">
        <v>0</v>
      </c>
      <c r="J212" s="22">
        <v>352</v>
      </c>
      <c r="K212" s="22">
        <v>0</v>
      </c>
      <c r="L212" s="22">
        <v>474772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</row>
    <row r="213" spans="1:19" x14ac:dyDescent="0.25">
      <c r="A213" s="22" t="s">
        <v>120</v>
      </c>
      <c r="B213" s="22" t="s">
        <v>511</v>
      </c>
      <c r="C213" s="22" t="s">
        <v>544</v>
      </c>
      <c r="D213" s="22" t="s">
        <v>545</v>
      </c>
      <c r="E213" s="22">
        <v>81148</v>
      </c>
      <c r="F213" s="22">
        <v>2745</v>
      </c>
      <c r="G213" s="22">
        <v>0</v>
      </c>
      <c r="H213" s="22">
        <v>2597</v>
      </c>
      <c r="I213" s="22">
        <v>0</v>
      </c>
      <c r="J213" s="22">
        <v>0</v>
      </c>
      <c r="K213" s="22">
        <v>212</v>
      </c>
      <c r="L213" s="22">
        <v>86702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</row>
    <row r="214" spans="1:19" x14ac:dyDescent="0.25">
      <c r="A214" s="22" t="s">
        <v>120</v>
      </c>
      <c r="B214" s="22" t="s">
        <v>511</v>
      </c>
      <c r="C214" s="22" t="s">
        <v>546</v>
      </c>
      <c r="D214" s="22" t="s">
        <v>547</v>
      </c>
      <c r="E214" s="22">
        <v>390595</v>
      </c>
      <c r="F214" s="22">
        <v>32281</v>
      </c>
      <c r="G214" s="22">
        <v>0</v>
      </c>
      <c r="H214" s="22">
        <v>3256</v>
      </c>
      <c r="I214" s="22">
        <v>0</v>
      </c>
      <c r="J214" s="22">
        <v>94</v>
      </c>
      <c r="K214" s="22">
        <v>0</v>
      </c>
      <c r="L214" s="22">
        <v>426226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</row>
    <row r="215" spans="1:19" x14ac:dyDescent="0.25">
      <c r="A215" s="22" t="s">
        <v>120</v>
      </c>
      <c r="B215" s="22" t="s">
        <v>511</v>
      </c>
      <c r="C215" s="22" t="s">
        <v>548</v>
      </c>
      <c r="D215" s="22" t="s">
        <v>549</v>
      </c>
      <c r="E215" s="22">
        <v>215568</v>
      </c>
      <c r="F215" s="22">
        <v>0</v>
      </c>
      <c r="G215" s="22">
        <v>0</v>
      </c>
      <c r="H215" s="22">
        <v>1849</v>
      </c>
      <c r="I215" s="22">
        <v>0</v>
      </c>
      <c r="J215" s="22">
        <v>1970</v>
      </c>
      <c r="K215" s="22">
        <v>0</v>
      </c>
      <c r="L215" s="22">
        <v>219387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</row>
    <row r="216" spans="1:19" x14ac:dyDescent="0.25">
      <c r="A216" s="22" t="s">
        <v>120</v>
      </c>
      <c r="B216" s="22" t="s">
        <v>511</v>
      </c>
      <c r="C216" s="22" t="s">
        <v>550</v>
      </c>
      <c r="D216" s="22" t="s">
        <v>551</v>
      </c>
      <c r="E216" s="22">
        <v>330209</v>
      </c>
      <c r="F216" s="22">
        <v>91660</v>
      </c>
      <c r="G216" s="22">
        <v>0</v>
      </c>
      <c r="H216" s="22">
        <v>40884</v>
      </c>
      <c r="I216" s="22">
        <v>0</v>
      </c>
      <c r="J216" s="22">
        <v>0</v>
      </c>
      <c r="K216" s="22">
        <v>0</v>
      </c>
      <c r="L216" s="22">
        <v>462753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</row>
    <row r="217" spans="1:19" x14ac:dyDescent="0.25">
      <c r="A217" s="22" t="s">
        <v>120</v>
      </c>
      <c r="B217" s="22" t="s">
        <v>511</v>
      </c>
      <c r="C217" s="22" t="s">
        <v>552</v>
      </c>
      <c r="D217" s="22" t="s">
        <v>553</v>
      </c>
      <c r="E217" s="22">
        <v>278856</v>
      </c>
      <c r="F217" s="22">
        <v>24854</v>
      </c>
      <c r="G217" s="22">
        <v>0</v>
      </c>
      <c r="H217" s="22">
        <v>9010</v>
      </c>
      <c r="I217" s="22">
        <v>0</v>
      </c>
      <c r="J217" s="22">
        <v>0</v>
      </c>
      <c r="K217" s="22">
        <v>0</v>
      </c>
      <c r="L217" s="22">
        <v>312720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</row>
    <row r="218" spans="1:19" x14ac:dyDescent="0.25">
      <c r="A218" s="22" t="s">
        <v>120</v>
      </c>
      <c r="B218" s="22" t="s">
        <v>511</v>
      </c>
      <c r="C218" s="22" t="s">
        <v>554</v>
      </c>
      <c r="D218" s="22" t="s">
        <v>555</v>
      </c>
      <c r="E218" s="22">
        <v>222506</v>
      </c>
      <c r="F218" s="22">
        <v>51853</v>
      </c>
      <c r="G218" s="22">
        <v>5389</v>
      </c>
      <c r="H218" s="22">
        <v>78745</v>
      </c>
      <c r="I218" s="22">
        <v>7430</v>
      </c>
      <c r="J218" s="22">
        <v>309</v>
      </c>
      <c r="K218" s="22">
        <v>0</v>
      </c>
      <c r="L218" s="22">
        <v>366232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</row>
    <row r="219" spans="1:19" x14ac:dyDescent="0.25">
      <c r="A219" s="22" t="s">
        <v>120</v>
      </c>
      <c r="B219" s="22" t="s">
        <v>511</v>
      </c>
      <c r="C219" s="22" t="s">
        <v>556</v>
      </c>
      <c r="D219" s="22" t="s">
        <v>557</v>
      </c>
      <c r="E219" s="22">
        <v>190807</v>
      </c>
      <c r="F219" s="22">
        <v>32299</v>
      </c>
      <c r="G219" s="22">
        <v>0</v>
      </c>
      <c r="H219" s="22">
        <v>9595</v>
      </c>
      <c r="I219" s="22">
        <v>1223</v>
      </c>
      <c r="J219" s="22">
        <v>0</v>
      </c>
      <c r="K219" s="22">
        <v>0</v>
      </c>
      <c r="L219" s="22">
        <v>233924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</row>
    <row r="220" spans="1:19" x14ac:dyDescent="0.25">
      <c r="A220" s="22" t="s">
        <v>120</v>
      </c>
      <c r="B220" s="22" t="s">
        <v>511</v>
      </c>
      <c r="C220" s="22" t="s">
        <v>558</v>
      </c>
      <c r="D220" s="22" t="s">
        <v>559</v>
      </c>
      <c r="E220" s="22">
        <v>537093</v>
      </c>
      <c r="F220" s="22">
        <v>0</v>
      </c>
      <c r="G220" s="22">
        <v>413</v>
      </c>
      <c r="H220" s="22">
        <v>0</v>
      </c>
      <c r="I220" s="22">
        <v>0</v>
      </c>
      <c r="J220" s="22">
        <v>660</v>
      </c>
      <c r="K220" s="22">
        <v>0</v>
      </c>
      <c r="L220" s="22">
        <v>538166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</row>
    <row r="221" spans="1:19" x14ac:dyDescent="0.25">
      <c r="A221" s="22" t="s">
        <v>120</v>
      </c>
      <c r="B221" s="22" t="s">
        <v>511</v>
      </c>
      <c r="C221" s="22" t="s">
        <v>560</v>
      </c>
      <c r="D221" s="22" t="s">
        <v>561</v>
      </c>
      <c r="E221" s="22">
        <v>342489</v>
      </c>
      <c r="F221" s="22">
        <v>0</v>
      </c>
      <c r="G221" s="22">
        <v>0</v>
      </c>
      <c r="H221" s="22">
        <v>20825</v>
      </c>
      <c r="I221" s="22">
        <v>0</v>
      </c>
      <c r="J221" s="22">
        <v>608</v>
      </c>
      <c r="K221" s="22">
        <v>0</v>
      </c>
      <c r="L221" s="22">
        <v>363922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</row>
    <row r="222" spans="1:19" x14ac:dyDescent="0.25">
      <c r="A222" s="22" t="s">
        <v>120</v>
      </c>
      <c r="B222" s="22" t="s">
        <v>511</v>
      </c>
      <c r="C222" s="22" t="s">
        <v>562</v>
      </c>
      <c r="D222" s="22" t="s">
        <v>563</v>
      </c>
      <c r="E222" s="22">
        <v>479512</v>
      </c>
      <c r="F222" s="22">
        <v>234540</v>
      </c>
      <c r="G222" s="22">
        <v>3125</v>
      </c>
      <c r="H222" s="22">
        <v>38745</v>
      </c>
      <c r="I222" s="22">
        <v>0</v>
      </c>
      <c r="J222" s="22">
        <v>1677</v>
      </c>
      <c r="K222" s="22">
        <v>0</v>
      </c>
      <c r="L222" s="22">
        <v>757599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</row>
    <row r="223" spans="1:19" x14ac:dyDescent="0.25">
      <c r="A223" s="22" t="s">
        <v>120</v>
      </c>
      <c r="B223" s="22" t="s">
        <v>511</v>
      </c>
      <c r="C223" s="22" t="s">
        <v>564</v>
      </c>
      <c r="D223" s="22" t="s">
        <v>565</v>
      </c>
      <c r="E223" s="22">
        <v>133978</v>
      </c>
      <c r="F223" s="22">
        <v>93667</v>
      </c>
      <c r="G223" s="22">
        <v>0</v>
      </c>
      <c r="H223" s="22">
        <v>0</v>
      </c>
      <c r="I223" s="22">
        <v>915</v>
      </c>
      <c r="J223" s="22">
        <v>91</v>
      </c>
      <c r="K223" s="22">
        <v>0</v>
      </c>
      <c r="L223" s="22">
        <v>228651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</row>
    <row r="224" spans="1:19" x14ac:dyDescent="0.25">
      <c r="A224" s="22" t="s">
        <v>120</v>
      </c>
      <c r="B224" s="22" t="s">
        <v>511</v>
      </c>
      <c r="C224" s="22" t="s">
        <v>566</v>
      </c>
      <c r="D224" s="22" t="s">
        <v>567</v>
      </c>
      <c r="E224" s="22">
        <v>137339</v>
      </c>
      <c r="F224" s="22">
        <v>27891</v>
      </c>
      <c r="G224" s="22">
        <v>0</v>
      </c>
      <c r="H224" s="22">
        <v>4062</v>
      </c>
      <c r="I224" s="22">
        <v>4106</v>
      </c>
      <c r="J224" s="22">
        <v>255</v>
      </c>
      <c r="K224" s="22">
        <v>0</v>
      </c>
      <c r="L224" s="22">
        <v>173653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</row>
    <row r="225" spans="1:19" x14ac:dyDescent="0.25">
      <c r="A225" s="22" t="s">
        <v>120</v>
      </c>
      <c r="B225" s="22" t="s">
        <v>511</v>
      </c>
      <c r="C225" s="22" t="s">
        <v>568</v>
      </c>
      <c r="D225" s="22" t="s">
        <v>569</v>
      </c>
      <c r="E225" s="22">
        <v>358441</v>
      </c>
      <c r="F225" s="22">
        <v>82222</v>
      </c>
      <c r="G225" s="22">
        <v>0</v>
      </c>
      <c r="H225" s="22">
        <v>23509</v>
      </c>
      <c r="I225" s="22">
        <v>0</v>
      </c>
      <c r="J225" s="22">
        <v>3732</v>
      </c>
      <c r="K225" s="22">
        <v>0</v>
      </c>
      <c r="L225" s="22">
        <v>467904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</row>
    <row r="226" spans="1:19" x14ac:dyDescent="0.25">
      <c r="A226" s="22" t="s">
        <v>120</v>
      </c>
      <c r="B226" s="22" t="s">
        <v>511</v>
      </c>
      <c r="C226" s="22" t="s">
        <v>570</v>
      </c>
      <c r="D226" s="22" t="s">
        <v>571</v>
      </c>
      <c r="E226" s="22">
        <v>92015</v>
      </c>
      <c r="F226" s="22">
        <v>23695</v>
      </c>
      <c r="G226" s="22">
        <v>733</v>
      </c>
      <c r="H226" s="22">
        <v>3958</v>
      </c>
      <c r="I226" s="22">
        <v>210</v>
      </c>
      <c r="J226" s="22">
        <v>0</v>
      </c>
      <c r="K226" s="22">
        <v>0</v>
      </c>
      <c r="L226" s="22">
        <v>120611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</row>
    <row r="227" spans="1:19" x14ac:dyDescent="0.25">
      <c r="A227" s="22" t="s">
        <v>120</v>
      </c>
      <c r="B227" s="22" t="s">
        <v>511</v>
      </c>
      <c r="C227" s="22" t="s">
        <v>572</v>
      </c>
      <c r="D227" s="22" t="s">
        <v>573</v>
      </c>
      <c r="E227" s="22">
        <v>75143</v>
      </c>
      <c r="F227" s="22">
        <v>23525</v>
      </c>
      <c r="G227" s="22">
        <v>0</v>
      </c>
      <c r="H227" s="22">
        <v>8493</v>
      </c>
      <c r="I227" s="22">
        <v>380</v>
      </c>
      <c r="J227" s="22">
        <v>0</v>
      </c>
      <c r="K227" s="22">
        <v>0</v>
      </c>
      <c r="L227" s="22">
        <v>107541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</row>
    <row r="228" spans="1:19" x14ac:dyDescent="0.25">
      <c r="A228" s="22" t="s">
        <v>120</v>
      </c>
      <c r="B228" s="22" t="s">
        <v>511</v>
      </c>
      <c r="C228" s="22" t="s">
        <v>574</v>
      </c>
      <c r="D228" s="22" t="s">
        <v>575</v>
      </c>
      <c r="E228" s="22">
        <v>589237</v>
      </c>
      <c r="F228" s="22">
        <v>182792</v>
      </c>
      <c r="G228" s="22">
        <v>0</v>
      </c>
      <c r="H228" s="22">
        <v>30237</v>
      </c>
      <c r="I228" s="22">
        <v>0</v>
      </c>
      <c r="J228" s="22">
        <v>2863</v>
      </c>
      <c r="K228" s="22">
        <v>0</v>
      </c>
      <c r="L228" s="22">
        <v>805129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</row>
    <row r="229" spans="1:19" x14ac:dyDescent="0.25">
      <c r="A229" s="22" t="s">
        <v>120</v>
      </c>
      <c r="B229" s="22" t="s">
        <v>511</v>
      </c>
      <c r="C229" s="22" t="s">
        <v>576</v>
      </c>
      <c r="D229" s="22" t="s">
        <v>577</v>
      </c>
      <c r="E229" s="22">
        <v>141753</v>
      </c>
      <c r="F229" s="22">
        <v>73223</v>
      </c>
      <c r="G229" s="22">
        <v>0</v>
      </c>
      <c r="H229" s="22">
        <v>16463</v>
      </c>
      <c r="I229" s="22">
        <v>656</v>
      </c>
      <c r="J229" s="22">
        <v>300</v>
      </c>
      <c r="K229" s="22">
        <v>0</v>
      </c>
      <c r="L229" s="22">
        <v>232395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</row>
    <row r="230" spans="1:19" x14ac:dyDescent="0.25">
      <c r="A230" s="22" t="s">
        <v>120</v>
      </c>
      <c r="B230" s="22" t="s">
        <v>511</v>
      </c>
      <c r="C230" s="22" t="s">
        <v>578</v>
      </c>
      <c r="D230" s="22" t="s">
        <v>579</v>
      </c>
      <c r="E230" s="22">
        <v>112311</v>
      </c>
      <c r="F230" s="22">
        <v>16014</v>
      </c>
      <c r="G230" s="22">
        <v>0</v>
      </c>
      <c r="H230" s="22">
        <v>10862</v>
      </c>
      <c r="I230" s="22">
        <v>0</v>
      </c>
      <c r="J230" s="22">
        <v>0</v>
      </c>
      <c r="K230" s="22">
        <v>0</v>
      </c>
      <c r="L230" s="22">
        <v>139187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</row>
    <row r="231" spans="1:19" x14ac:dyDescent="0.25">
      <c r="A231" s="22" t="s">
        <v>120</v>
      </c>
      <c r="B231" s="22" t="s">
        <v>511</v>
      </c>
      <c r="C231" s="22" t="s">
        <v>580</v>
      </c>
      <c r="D231" s="22" t="s">
        <v>581</v>
      </c>
      <c r="E231" s="22">
        <v>273908</v>
      </c>
      <c r="F231" s="22">
        <v>29449</v>
      </c>
      <c r="G231" s="22">
        <v>427</v>
      </c>
      <c r="H231" s="22">
        <v>15445</v>
      </c>
      <c r="I231" s="22">
        <v>424</v>
      </c>
      <c r="J231" s="22">
        <v>238</v>
      </c>
      <c r="K231" s="22">
        <v>0</v>
      </c>
      <c r="L231" s="22">
        <v>319891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</row>
    <row r="232" spans="1:19" x14ac:dyDescent="0.25">
      <c r="A232" s="22" t="s">
        <v>120</v>
      </c>
      <c r="B232" s="22" t="s">
        <v>511</v>
      </c>
      <c r="C232" s="22" t="s">
        <v>582</v>
      </c>
      <c r="D232" s="22" t="s">
        <v>583</v>
      </c>
      <c r="E232" s="22">
        <v>875488</v>
      </c>
      <c r="F232" s="22">
        <v>76187</v>
      </c>
      <c r="G232" s="22">
        <v>0</v>
      </c>
      <c r="H232" s="22">
        <v>12202</v>
      </c>
      <c r="I232" s="22">
        <v>0</v>
      </c>
      <c r="J232" s="22">
        <v>675</v>
      </c>
      <c r="K232" s="22">
        <v>0</v>
      </c>
      <c r="L232" s="22">
        <v>964552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</row>
    <row r="233" spans="1:19" x14ac:dyDescent="0.25">
      <c r="A233" s="22" t="s">
        <v>120</v>
      </c>
      <c r="B233" s="22" t="s">
        <v>511</v>
      </c>
      <c r="C233" s="22" t="s">
        <v>584</v>
      </c>
      <c r="D233" s="22" t="s">
        <v>585</v>
      </c>
      <c r="E233" s="22">
        <v>56060</v>
      </c>
      <c r="F233" s="22">
        <v>10316</v>
      </c>
      <c r="G233" s="22">
        <v>0</v>
      </c>
      <c r="H233" s="22">
        <v>24250</v>
      </c>
      <c r="I233" s="22">
        <v>0</v>
      </c>
      <c r="J233" s="22">
        <v>0</v>
      </c>
      <c r="K233" s="22">
        <v>0</v>
      </c>
      <c r="L233" s="22">
        <v>90626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</row>
    <row r="234" spans="1:19" x14ac:dyDescent="0.25">
      <c r="A234" s="22" t="s">
        <v>120</v>
      </c>
      <c r="B234" s="22" t="s">
        <v>511</v>
      </c>
      <c r="C234" s="22" t="s">
        <v>586</v>
      </c>
      <c r="D234" s="22" t="s">
        <v>587</v>
      </c>
      <c r="E234" s="22">
        <v>108651</v>
      </c>
      <c r="F234" s="22">
        <v>31241</v>
      </c>
      <c r="G234" s="22">
        <v>0</v>
      </c>
      <c r="H234" s="22">
        <v>3482</v>
      </c>
      <c r="I234" s="22">
        <v>0</v>
      </c>
      <c r="J234" s="22">
        <v>0</v>
      </c>
      <c r="K234" s="22">
        <v>0</v>
      </c>
      <c r="L234" s="22">
        <v>143374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</row>
    <row r="235" spans="1:19" x14ac:dyDescent="0.25">
      <c r="A235" s="22" t="s">
        <v>120</v>
      </c>
      <c r="B235" s="22" t="s">
        <v>511</v>
      </c>
      <c r="C235" s="22" t="s">
        <v>588</v>
      </c>
      <c r="D235" s="22" t="s">
        <v>589</v>
      </c>
      <c r="E235" s="22">
        <v>70203</v>
      </c>
      <c r="F235" s="22">
        <v>6802</v>
      </c>
      <c r="G235" s="22">
        <v>0</v>
      </c>
      <c r="H235" s="22">
        <v>2894</v>
      </c>
      <c r="I235" s="22">
        <v>0</v>
      </c>
      <c r="J235" s="22">
        <v>0</v>
      </c>
      <c r="K235" s="22">
        <v>0</v>
      </c>
      <c r="L235" s="22">
        <v>79899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</row>
    <row r="236" spans="1:19" x14ac:dyDescent="0.25">
      <c r="A236" s="22" t="s">
        <v>120</v>
      </c>
      <c r="B236" s="22" t="s">
        <v>511</v>
      </c>
      <c r="C236" s="22" t="s">
        <v>590</v>
      </c>
      <c r="D236" s="22" t="s">
        <v>591</v>
      </c>
      <c r="E236" s="22">
        <v>307814</v>
      </c>
      <c r="F236" s="22">
        <v>35521</v>
      </c>
      <c r="G236" s="22">
        <v>1218</v>
      </c>
      <c r="H236" s="22">
        <v>14535</v>
      </c>
      <c r="I236" s="22">
        <v>3348</v>
      </c>
      <c r="J236" s="22">
        <v>0</v>
      </c>
      <c r="K236" s="22">
        <v>0</v>
      </c>
      <c r="L236" s="22">
        <v>362436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</row>
    <row r="237" spans="1:19" x14ac:dyDescent="0.25">
      <c r="A237" s="22" t="s">
        <v>120</v>
      </c>
      <c r="B237" s="22" t="s">
        <v>511</v>
      </c>
      <c r="C237" s="22" t="s">
        <v>592</v>
      </c>
      <c r="D237" s="22" t="s">
        <v>593</v>
      </c>
      <c r="E237" s="22">
        <v>186892</v>
      </c>
      <c r="F237" s="22">
        <v>20390</v>
      </c>
      <c r="G237" s="22">
        <v>124</v>
      </c>
      <c r="H237" s="22">
        <v>6215</v>
      </c>
      <c r="I237" s="22">
        <v>161</v>
      </c>
      <c r="J237" s="22">
        <v>184</v>
      </c>
      <c r="K237" s="22">
        <v>0</v>
      </c>
      <c r="L237" s="22">
        <v>213966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</row>
    <row r="238" spans="1:19" x14ac:dyDescent="0.25">
      <c r="A238" s="22" t="s">
        <v>120</v>
      </c>
      <c r="B238" s="22" t="s">
        <v>511</v>
      </c>
      <c r="C238" s="22" t="s">
        <v>594</v>
      </c>
      <c r="D238" s="22" t="s">
        <v>595</v>
      </c>
      <c r="E238" s="22">
        <v>112857</v>
      </c>
      <c r="F238" s="22">
        <v>26421</v>
      </c>
      <c r="G238" s="22"/>
      <c r="H238" s="22">
        <v>7224</v>
      </c>
      <c r="I238" s="22"/>
      <c r="J238" s="22">
        <v>223</v>
      </c>
      <c r="K238" s="22"/>
      <c r="L238" s="22">
        <v>146725</v>
      </c>
      <c r="M238" s="22"/>
      <c r="N238" s="22"/>
      <c r="O238" s="22"/>
      <c r="P238" s="22"/>
      <c r="Q238" s="22"/>
      <c r="R238" s="22"/>
      <c r="S238" s="22"/>
    </row>
    <row r="239" spans="1:19" x14ac:dyDescent="0.25">
      <c r="A239" s="22" t="s">
        <v>120</v>
      </c>
      <c r="B239" s="22" t="s">
        <v>511</v>
      </c>
      <c r="C239" s="22" t="s">
        <v>596</v>
      </c>
      <c r="D239" s="22" t="s">
        <v>597</v>
      </c>
      <c r="E239" s="22">
        <v>298080</v>
      </c>
      <c r="F239" s="22">
        <v>96534</v>
      </c>
      <c r="G239" s="22">
        <v>2068</v>
      </c>
      <c r="H239" s="22">
        <v>13790</v>
      </c>
      <c r="I239" s="22">
        <v>799</v>
      </c>
      <c r="J239" s="22">
        <v>0</v>
      </c>
      <c r="K239" s="22">
        <v>0</v>
      </c>
      <c r="L239" s="22">
        <v>411271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</row>
    <row r="240" spans="1:19" x14ac:dyDescent="0.25">
      <c r="A240" s="22" t="s">
        <v>120</v>
      </c>
      <c r="B240" s="22" t="s">
        <v>511</v>
      </c>
      <c r="C240" s="22" t="s">
        <v>598</v>
      </c>
      <c r="D240" s="22" t="s">
        <v>599</v>
      </c>
      <c r="E240" s="22">
        <v>692067</v>
      </c>
      <c r="F240" s="22">
        <v>137086</v>
      </c>
      <c r="G240" s="22">
        <v>794</v>
      </c>
      <c r="H240" s="22">
        <v>47753</v>
      </c>
      <c r="I240" s="22">
        <v>324</v>
      </c>
      <c r="J240" s="22">
        <v>202</v>
      </c>
      <c r="K240" s="22">
        <v>0</v>
      </c>
      <c r="L240" s="22">
        <v>878226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</row>
    <row r="241" spans="1:19" x14ac:dyDescent="0.25">
      <c r="A241" s="22" t="s">
        <v>120</v>
      </c>
      <c r="B241" s="22" t="s">
        <v>511</v>
      </c>
      <c r="C241" s="22" t="s">
        <v>600</v>
      </c>
      <c r="D241" s="22" t="s">
        <v>601</v>
      </c>
      <c r="E241" s="22">
        <v>111990</v>
      </c>
      <c r="F241" s="22">
        <v>12646</v>
      </c>
      <c r="G241" s="22">
        <v>0</v>
      </c>
      <c r="H241" s="22">
        <v>3948</v>
      </c>
      <c r="I241" s="22">
        <v>434</v>
      </c>
      <c r="J241" s="22">
        <v>5237</v>
      </c>
      <c r="K241" s="22">
        <v>0</v>
      </c>
      <c r="L241" s="22">
        <v>134255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</row>
    <row r="242" spans="1:19" x14ac:dyDescent="0.25">
      <c r="A242" s="22" t="s">
        <v>120</v>
      </c>
      <c r="B242" s="22" t="s">
        <v>511</v>
      </c>
      <c r="C242" s="22" t="s">
        <v>602</v>
      </c>
      <c r="D242" s="22" t="s">
        <v>603</v>
      </c>
      <c r="E242" s="22">
        <v>203781</v>
      </c>
      <c r="F242" s="22">
        <v>33987</v>
      </c>
      <c r="G242" s="22">
        <v>122</v>
      </c>
      <c r="H242" s="22">
        <v>13732</v>
      </c>
      <c r="I242" s="22">
        <v>484</v>
      </c>
      <c r="J242" s="22">
        <v>157</v>
      </c>
      <c r="K242" s="22">
        <v>0</v>
      </c>
      <c r="L242" s="22">
        <v>252263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</row>
    <row r="243" spans="1:19" x14ac:dyDescent="0.25">
      <c r="A243" s="22" t="s">
        <v>120</v>
      </c>
      <c r="B243" s="22" t="s">
        <v>511</v>
      </c>
      <c r="C243" s="22" t="s">
        <v>604</v>
      </c>
      <c r="D243" s="22" t="s">
        <v>605</v>
      </c>
      <c r="E243" s="22">
        <v>297164</v>
      </c>
      <c r="F243" s="22">
        <v>63548</v>
      </c>
      <c r="G243" s="22">
        <v>293</v>
      </c>
      <c r="H243" s="22">
        <v>37154</v>
      </c>
      <c r="I243" s="22">
        <v>0</v>
      </c>
      <c r="J243" s="22">
        <v>723</v>
      </c>
      <c r="K243" s="22">
        <v>0</v>
      </c>
      <c r="L243" s="22">
        <v>398882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</row>
    <row r="244" spans="1:19" x14ac:dyDescent="0.25">
      <c r="A244" s="22" t="s">
        <v>120</v>
      </c>
      <c r="B244" s="22" t="s">
        <v>511</v>
      </c>
      <c r="C244" s="22" t="s">
        <v>606</v>
      </c>
      <c r="D244" s="22" t="s">
        <v>607</v>
      </c>
      <c r="E244" s="22">
        <v>149365</v>
      </c>
      <c r="F244" s="22">
        <v>26310</v>
      </c>
      <c r="G244" s="22">
        <v>17148</v>
      </c>
      <c r="H244" s="22">
        <v>7052</v>
      </c>
      <c r="I244" s="22">
        <v>0</v>
      </c>
      <c r="J244" s="22">
        <v>0</v>
      </c>
      <c r="K244" s="22">
        <v>0</v>
      </c>
      <c r="L244" s="22">
        <v>199875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</row>
    <row r="245" spans="1:19" x14ac:dyDescent="0.25">
      <c r="A245" s="22" t="s">
        <v>120</v>
      </c>
      <c r="B245" s="22" t="s">
        <v>511</v>
      </c>
      <c r="C245" s="22" t="s">
        <v>608</v>
      </c>
      <c r="D245" s="22" t="s">
        <v>609</v>
      </c>
      <c r="E245" s="22">
        <v>20771</v>
      </c>
      <c r="F245" s="22">
        <v>2322</v>
      </c>
      <c r="G245" s="22">
        <v>0</v>
      </c>
      <c r="H245" s="22">
        <v>2912</v>
      </c>
      <c r="I245" s="22">
        <v>1416</v>
      </c>
      <c r="J245" s="22">
        <v>0</v>
      </c>
      <c r="K245" s="22">
        <v>0</v>
      </c>
      <c r="L245" s="22">
        <v>27421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</row>
    <row r="246" spans="1:19" x14ac:dyDescent="0.25">
      <c r="A246" s="22" t="s">
        <v>120</v>
      </c>
      <c r="B246" s="22" t="s">
        <v>511</v>
      </c>
      <c r="C246" s="22" t="s">
        <v>610</v>
      </c>
      <c r="D246" s="22" t="s">
        <v>611</v>
      </c>
      <c r="E246" s="22">
        <v>60980</v>
      </c>
      <c r="F246" s="22">
        <v>17224</v>
      </c>
      <c r="G246" s="22">
        <v>804</v>
      </c>
      <c r="H246" s="22">
        <v>6412</v>
      </c>
      <c r="I246" s="22">
        <v>0</v>
      </c>
      <c r="J246" s="22">
        <v>0</v>
      </c>
      <c r="K246" s="22">
        <v>0</v>
      </c>
      <c r="L246" s="22">
        <v>85420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</row>
    <row r="247" spans="1:19" x14ac:dyDescent="0.25">
      <c r="A247" s="22" t="s">
        <v>120</v>
      </c>
      <c r="B247" s="22" t="s">
        <v>511</v>
      </c>
      <c r="C247" s="22" t="s">
        <v>612</v>
      </c>
      <c r="D247" s="22" t="s">
        <v>613</v>
      </c>
      <c r="E247" s="22">
        <v>52071</v>
      </c>
      <c r="F247" s="22">
        <v>14249</v>
      </c>
      <c r="G247" s="22">
        <v>1017</v>
      </c>
      <c r="H247" s="22">
        <v>3589</v>
      </c>
      <c r="I247" s="22">
        <v>99</v>
      </c>
      <c r="J247" s="22">
        <v>0</v>
      </c>
      <c r="K247" s="22">
        <v>0</v>
      </c>
      <c r="L247" s="22">
        <v>71025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</row>
    <row r="248" spans="1:19" x14ac:dyDescent="0.25">
      <c r="A248" s="22" t="s">
        <v>120</v>
      </c>
      <c r="B248" s="22" t="s">
        <v>511</v>
      </c>
      <c r="C248" s="22" t="s">
        <v>614</v>
      </c>
      <c r="D248" s="22" t="s">
        <v>615</v>
      </c>
      <c r="E248" s="22">
        <v>299828</v>
      </c>
      <c r="F248" s="22">
        <v>14188</v>
      </c>
      <c r="G248" s="22"/>
      <c r="H248" s="22">
        <v>7926</v>
      </c>
      <c r="I248" s="22"/>
      <c r="J248" s="22"/>
      <c r="K248" s="22"/>
      <c r="L248" s="22">
        <v>321942</v>
      </c>
      <c r="M248" s="22"/>
      <c r="N248" s="22"/>
      <c r="O248" s="22"/>
      <c r="P248" s="22"/>
      <c r="Q248" s="22"/>
      <c r="R248" s="22"/>
      <c r="S248" s="22"/>
    </row>
    <row r="249" spans="1:19" x14ac:dyDescent="0.25">
      <c r="A249" s="22" t="s">
        <v>120</v>
      </c>
      <c r="B249" s="22" t="s">
        <v>511</v>
      </c>
      <c r="C249" s="22" t="s">
        <v>616</v>
      </c>
      <c r="D249" s="22" t="s">
        <v>617</v>
      </c>
      <c r="E249" s="22">
        <v>101105</v>
      </c>
      <c r="F249" s="22">
        <v>30294</v>
      </c>
      <c r="G249" s="22">
        <v>927</v>
      </c>
      <c r="H249" s="22">
        <v>9762</v>
      </c>
      <c r="I249" s="22">
        <v>600</v>
      </c>
      <c r="J249" s="22">
        <v>0</v>
      </c>
      <c r="K249" s="22">
        <v>0</v>
      </c>
      <c r="L249" s="22">
        <v>142688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</row>
    <row r="250" spans="1:19" x14ac:dyDescent="0.25">
      <c r="A250" s="22" t="s">
        <v>120</v>
      </c>
      <c r="B250" s="22" t="s">
        <v>511</v>
      </c>
      <c r="C250" s="22" t="s">
        <v>618</v>
      </c>
      <c r="D250" s="22" t="s">
        <v>619</v>
      </c>
      <c r="E250" s="22">
        <v>123175</v>
      </c>
      <c r="F250" s="22">
        <v>9774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132949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</row>
    <row r="251" spans="1:19" x14ac:dyDescent="0.25">
      <c r="A251" s="22" t="s">
        <v>120</v>
      </c>
      <c r="B251" s="22" t="s">
        <v>511</v>
      </c>
      <c r="C251" s="22" t="s">
        <v>620</v>
      </c>
      <c r="D251" s="22" t="s">
        <v>621</v>
      </c>
      <c r="E251" s="22">
        <v>361567</v>
      </c>
      <c r="F251" s="22">
        <v>0</v>
      </c>
      <c r="G251" s="22">
        <v>18344</v>
      </c>
      <c r="H251" s="22">
        <v>37563</v>
      </c>
      <c r="I251" s="22">
        <v>0</v>
      </c>
      <c r="J251" s="22">
        <v>0</v>
      </c>
      <c r="K251" s="22">
        <v>0</v>
      </c>
      <c r="L251" s="22">
        <v>417474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</row>
    <row r="252" spans="1:19" x14ac:dyDescent="0.25">
      <c r="A252" s="22" t="s">
        <v>120</v>
      </c>
      <c r="B252" s="22" t="s">
        <v>511</v>
      </c>
      <c r="C252" s="22" t="s">
        <v>622</v>
      </c>
      <c r="D252" s="22" t="s">
        <v>623</v>
      </c>
      <c r="E252" s="22">
        <v>244620</v>
      </c>
      <c r="F252" s="22">
        <v>39704</v>
      </c>
      <c r="G252" s="22">
        <v>1040</v>
      </c>
      <c r="H252" s="22">
        <v>43040</v>
      </c>
      <c r="I252" s="22">
        <v>7611</v>
      </c>
      <c r="J252" s="22">
        <v>179</v>
      </c>
      <c r="K252" s="22">
        <v>0</v>
      </c>
      <c r="L252" s="22">
        <v>336194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</row>
    <row r="253" spans="1:19" x14ac:dyDescent="0.25">
      <c r="A253" s="22" t="s">
        <v>120</v>
      </c>
      <c r="B253" s="22" t="s">
        <v>511</v>
      </c>
      <c r="C253" s="22" t="s">
        <v>624</v>
      </c>
      <c r="D253" s="22" t="s">
        <v>625</v>
      </c>
      <c r="E253" s="22">
        <v>109892</v>
      </c>
      <c r="F253" s="22">
        <v>12504</v>
      </c>
      <c r="G253" s="22">
        <v>0</v>
      </c>
      <c r="H253" s="22">
        <v>8875</v>
      </c>
      <c r="I253" s="22">
        <v>230</v>
      </c>
      <c r="J253" s="22">
        <v>10</v>
      </c>
      <c r="K253" s="22">
        <v>0</v>
      </c>
      <c r="L253" s="22">
        <v>131511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</row>
    <row r="254" spans="1:19" x14ac:dyDescent="0.25">
      <c r="A254" s="22" t="s">
        <v>120</v>
      </c>
      <c r="B254" s="22" t="s">
        <v>511</v>
      </c>
      <c r="C254" s="22" t="s">
        <v>626</v>
      </c>
      <c r="D254" s="22" t="s">
        <v>627</v>
      </c>
      <c r="E254" s="22">
        <v>119509</v>
      </c>
      <c r="F254" s="22">
        <v>27681</v>
      </c>
      <c r="G254" s="22">
        <v>0</v>
      </c>
      <c r="H254" s="22">
        <v>5494</v>
      </c>
      <c r="I254" s="22">
        <v>0</v>
      </c>
      <c r="J254" s="22">
        <v>8</v>
      </c>
      <c r="K254" s="22">
        <v>0</v>
      </c>
      <c r="L254" s="22">
        <v>152692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</row>
    <row r="255" spans="1:19" x14ac:dyDescent="0.25">
      <c r="A255" s="22" t="s">
        <v>120</v>
      </c>
      <c r="B255" s="22" t="s">
        <v>511</v>
      </c>
      <c r="C255" s="22" t="s">
        <v>628</v>
      </c>
      <c r="D255" s="22" t="s">
        <v>629</v>
      </c>
      <c r="E255" s="22">
        <v>621488</v>
      </c>
      <c r="F255" s="22">
        <v>0</v>
      </c>
      <c r="G255" s="22">
        <v>0</v>
      </c>
      <c r="H255" s="22">
        <v>12755</v>
      </c>
      <c r="I255" s="22">
        <v>0</v>
      </c>
      <c r="J255" s="22">
        <v>0</v>
      </c>
      <c r="K255" s="22">
        <v>0</v>
      </c>
      <c r="L255" s="22">
        <v>634243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</row>
    <row r="256" spans="1:19" x14ac:dyDescent="0.25">
      <c r="A256" s="22" t="s">
        <v>120</v>
      </c>
      <c r="B256" s="22" t="s">
        <v>511</v>
      </c>
      <c r="C256" s="22" t="s">
        <v>630</v>
      </c>
      <c r="D256" s="22" t="s">
        <v>631</v>
      </c>
      <c r="E256" s="22">
        <v>183827</v>
      </c>
      <c r="F256" s="22">
        <v>35116</v>
      </c>
      <c r="G256" s="22">
        <v>1202</v>
      </c>
      <c r="H256" s="22">
        <v>28693</v>
      </c>
      <c r="I256" s="22">
        <v>606</v>
      </c>
      <c r="J256" s="22">
        <v>202</v>
      </c>
      <c r="K256" s="22">
        <v>7942</v>
      </c>
      <c r="L256" s="22">
        <v>257588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</row>
    <row r="257" spans="1:19" x14ac:dyDescent="0.25">
      <c r="A257" s="22" t="s">
        <v>120</v>
      </c>
      <c r="B257" s="22" t="s">
        <v>511</v>
      </c>
      <c r="C257" s="22" t="s">
        <v>632</v>
      </c>
      <c r="D257" s="22" t="s">
        <v>633</v>
      </c>
      <c r="E257" s="22">
        <v>333470</v>
      </c>
      <c r="F257" s="22">
        <v>83649</v>
      </c>
      <c r="G257" s="22">
        <v>7376</v>
      </c>
      <c r="H257" s="22">
        <v>13965</v>
      </c>
      <c r="I257" s="22">
        <v>2966</v>
      </c>
      <c r="J257" s="22">
        <v>0</v>
      </c>
      <c r="K257" s="22">
        <v>0</v>
      </c>
      <c r="L257" s="22">
        <v>441426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</row>
    <row r="258" spans="1:19" x14ac:dyDescent="0.25">
      <c r="A258" s="22" t="s">
        <v>120</v>
      </c>
      <c r="B258" s="22" t="s">
        <v>511</v>
      </c>
      <c r="C258" s="22" t="s">
        <v>634</v>
      </c>
      <c r="D258" s="22" t="s">
        <v>635</v>
      </c>
      <c r="E258" s="22">
        <v>506790</v>
      </c>
      <c r="F258" s="22">
        <v>68795</v>
      </c>
      <c r="G258" s="22">
        <v>0</v>
      </c>
      <c r="H258" s="22">
        <v>23180</v>
      </c>
      <c r="I258" s="22">
        <v>363</v>
      </c>
      <c r="J258" s="22">
        <v>21</v>
      </c>
      <c r="K258" s="22">
        <v>4178</v>
      </c>
      <c r="L258" s="22">
        <v>603327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</row>
    <row r="259" spans="1:19" x14ac:dyDescent="0.25">
      <c r="A259" s="22" t="s">
        <v>120</v>
      </c>
      <c r="B259" s="22" t="s">
        <v>511</v>
      </c>
      <c r="C259" s="22" t="s">
        <v>636</v>
      </c>
      <c r="D259" s="22" t="s">
        <v>637</v>
      </c>
      <c r="E259" s="22">
        <v>601119</v>
      </c>
      <c r="F259" s="22">
        <v>256515</v>
      </c>
      <c r="G259" s="22">
        <v>33538</v>
      </c>
      <c r="H259" s="22">
        <v>31444</v>
      </c>
      <c r="I259" s="22">
        <v>0</v>
      </c>
      <c r="J259" s="22">
        <v>643</v>
      </c>
      <c r="K259" s="22">
        <v>0</v>
      </c>
      <c r="L259" s="22">
        <v>923259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</row>
    <row r="260" spans="1:19" x14ac:dyDescent="0.25">
      <c r="A260" s="22" t="s">
        <v>120</v>
      </c>
      <c r="B260" s="22" t="s">
        <v>511</v>
      </c>
      <c r="C260" s="22" t="s">
        <v>638</v>
      </c>
      <c r="D260" s="22" t="s">
        <v>639</v>
      </c>
      <c r="E260" s="22">
        <v>89137</v>
      </c>
      <c r="F260" s="22">
        <v>27055</v>
      </c>
      <c r="G260" s="22">
        <v>0</v>
      </c>
      <c r="H260" s="22">
        <v>4683</v>
      </c>
      <c r="I260" s="22">
        <v>0</v>
      </c>
      <c r="J260" s="22">
        <v>0</v>
      </c>
      <c r="K260" s="22">
        <v>0</v>
      </c>
      <c r="L260" s="22">
        <v>120875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</row>
    <row r="261" spans="1:19" x14ac:dyDescent="0.25">
      <c r="A261" s="22" t="s">
        <v>120</v>
      </c>
      <c r="B261" s="22" t="s">
        <v>511</v>
      </c>
      <c r="C261" s="22" t="s">
        <v>640</v>
      </c>
      <c r="D261" s="22" t="s">
        <v>641</v>
      </c>
      <c r="E261" s="22">
        <v>442277</v>
      </c>
      <c r="F261" s="22">
        <v>74247</v>
      </c>
      <c r="G261" s="22">
        <v>0</v>
      </c>
      <c r="H261" s="22">
        <v>23125</v>
      </c>
      <c r="I261" s="22">
        <v>0</v>
      </c>
      <c r="J261" s="22">
        <v>0</v>
      </c>
      <c r="K261" s="22">
        <v>0</v>
      </c>
      <c r="L261" s="22">
        <v>539649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</row>
    <row r="262" spans="1:19" x14ac:dyDescent="0.25">
      <c r="A262" s="22" t="s">
        <v>120</v>
      </c>
      <c r="B262" s="22" t="s">
        <v>511</v>
      </c>
      <c r="C262" s="22" t="s">
        <v>642</v>
      </c>
      <c r="D262" s="22" t="s">
        <v>643</v>
      </c>
      <c r="E262" s="22">
        <v>197241</v>
      </c>
      <c r="F262" s="22">
        <v>77733</v>
      </c>
      <c r="G262" s="22">
        <v>1765</v>
      </c>
      <c r="H262" s="22">
        <v>18506</v>
      </c>
      <c r="I262" s="22">
        <v>983</v>
      </c>
      <c r="J262" s="22">
        <v>22</v>
      </c>
      <c r="K262" s="22">
        <v>0</v>
      </c>
      <c r="L262" s="22">
        <v>296250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</row>
    <row r="263" spans="1:19" x14ac:dyDescent="0.25">
      <c r="A263" s="22" t="s">
        <v>120</v>
      </c>
      <c r="B263" s="22" t="s">
        <v>511</v>
      </c>
      <c r="C263" s="22" t="s">
        <v>644</v>
      </c>
      <c r="D263" s="22" t="s">
        <v>645</v>
      </c>
      <c r="E263" s="22">
        <v>563733</v>
      </c>
      <c r="F263" s="22">
        <v>92133</v>
      </c>
      <c r="G263" s="22">
        <v>0</v>
      </c>
      <c r="H263" s="22">
        <v>38452</v>
      </c>
      <c r="I263" s="22">
        <v>0</v>
      </c>
      <c r="J263" s="22">
        <v>0</v>
      </c>
      <c r="K263" s="22">
        <v>0</v>
      </c>
      <c r="L263" s="22">
        <v>694318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</row>
    <row r="264" spans="1:19" x14ac:dyDescent="0.25">
      <c r="A264" s="22" t="s">
        <v>120</v>
      </c>
      <c r="B264" s="22" t="s">
        <v>511</v>
      </c>
      <c r="C264" s="22" t="s">
        <v>646</v>
      </c>
      <c r="D264" s="22" t="s">
        <v>647</v>
      </c>
      <c r="E264" s="22">
        <v>332800</v>
      </c>
      <c r="F264" s="22">
        <v>54622</v>
      </c>
      <c r="G264" s="22">
        <v>3255</v>
      </c>
      <c r="H264" s="22">
        <v>17170</v>
      </c>
      <c r="I264" s="22">
        <v>0</v>
      </c>
      <c r="J264" s="22">
        <v>0</v>
      </c>
      <c r="K264" s="22">
        <v>0</v>
      </c>
      <c r="L264" s="22">
        <v>407847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</row>
    <row r="265" spans="1:19" x14ac:dyDescent="0.25">
      <c r="A265" s="22" t="s">
        <v>120</v>
      </c>
      <c r="B265" s="22" t="s">
        <v>511</v>
      </c>
      <c r="C265" s="22" t="s">
        <v>648</v>
      </c>
      <c r="D265" s="22" t="s">
        <v>649</v>
      </c>
      <c r="E265" s="22">
        <v>99389</v>
      </c>
      <c r="F265" s="22">
        <v>39761</v>
      </c>
      <c r="G265" s="22">
        <v>0</v>
      </c>
      <c r="H265" s="22">
        <v>2682</v>
      </c>
      <c r="I265" s="22">
        <v>0</v>
      </c>
      <c r="J265" s="22">
        <v>32</v>
      </c>
      <c r="K265" s="22">
        <v>0</v>
      </c>
      <c r="L265" s="22">
        <v>141864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</row>
    <row r="266" spans="1:19" x14ac:dyDescent="0.25">
      <c r="A266" s="22" t="s">
        <v>120</v>
      </c>
      <c r="B266" s="22" t="s">
        <v>511</v>
      </c>
      <c r="C266" s="22" t="s">
        <v>650</v>
      </c>
      <c r="D266" s="22" t="s">
        <v>651</v>
      </c>
      <c r="E266" s="22">
        <v>180233</v>
      </c>
      <c r="F266" s="22">
        <v>14736</v>
      </c>
      <c r="G266" s="22">
        <v>0</v>
      </c>
      <c r="H266" s="22">
        <v>6980</v>
      </c>
      <c r="I266" s="22">
        <v>0</v>
      </c>
      <c r="J266" s="22">
        <v>742</v>
      </c>
      <c r="K266" s="22">
        <v>0</v>
      </c>
      <c r="L266" s="22">
        <v>202691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</row>
    <row r="267" spans="1:19" x14ac:dyDescent="0.25">
      <c r="A267" s="22" t="s">
        <v>120</v>
      </c>
      <c r="B267" s="22" t="s">
        <v>511</v>
      </c>
      <c r="C267" s="22" t="s">
        <v>652</v>
      </c>
      <c r="D267" s="22" t="s">
        <v>653</v>
      </c>
      <c r="E267" s="22">
        <v>126675</v>
      </c>
      <c r="F267" s="22">
        <v>18966</v>
      </c>
      <c r="G267" s="22">
        <v>0</v>
      </c>
      <c r="H267" s="22">
        <v>11933</v>
      </c>
      <c r="I267" s="22">
        <v>0</v>
      </c>
      <c r="J267" s="22">
        <v>2596</v>
      </c>
      <c r="K267" s="22">
        <v>0</v>
      </c>
      <c r="L267" s="22">
        <v>160170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</row>
    <row r="268" spans="1:19" x14ac:dyDescent="0.25">
      <c r="A268" s="22" t="s">
        <v>120</v>
      </c>
      <c r="B268" s="22" t="s">
        <v>511</v>
      </c>
      <c r="C268" s="22" t="s">
        <v>654</v>
      </c>
      <c r="D268" s="22" t="s">
        <v>655</v>
      </c>
      <c r="E268" s="22">
        <v>192023</v>
      </c>
      <c r="F268" s="22">
        <v>13250</v>
      </c>
      <c r="G268" s="22">
        <v>688</v>
      </c>
      <c r="H268" s="22">
        <v>8111</v>
      </c>
      <c r="I268" s="22">
        <v>0</v>
      </c>
      <c r="J268" s="22">
        <v>664</v>
      </c>
      <c r="K268" s="22">
        <v>0</v>
      </c>
      <c r="L268" s="22">
        <v>214736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</row>
    <row r="269" spans="1:19" x14ac:dyDescent="0.25">
      <c r="A269" s="22" t="s">
        <v>120</v>
      </c>
      <c r="B269" s="22" t="s">
        <v>511</v>
      </c>
      <c r="C269" s="22" t="s">
        <v>656</v>
      </c>
      <c r="D269" s="22" t="s">
        <v>657</v>
      </c>
      <c r="E269" s="22">
        <v>34420</v>
      </c>
      <c r="F269" s="22">
        <v>4597</v>
      </c>
      <c r="G269" s="22">
        <v>0</v>
      </c>
      <c r="H269" s="22">
        <v>5558</v>
      </c>
      <c r="I269" s="22">
        <v>0</v>
      </c>
      <c r="J269" s="22">
        <v>0</v>
      </c>
      <c r="K269" s="22">
        <v>0</v>
      </c>
      <c r="L269" s="22">
        <v>44575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</row>
    <row r="270" spans="1:19" x14ac:dyDescent="0.25">
      <c r="A270" s="22" t="s">
        <v>120</v>
      </c>
      <c r="B270" s="22" t="s">
        <v>511</v>
      </c>
      <c r="C270" s="22" t="s">
        <v>658</v>
      </c>
      <c r="D270" s="22" t="s">
        <v>659</v>
      </c>
      <c r="E270" s="22">
        <v>231354</v>
      </c>
      <c r="F270" s="22">
        <v>165989</v>
      </c>
      <c r="G270" s="22">
        <v>15449</v>
      </c>
      <c r="H270" s="22">
        <v>17682</v>
      </c>
      <c r="I270" s="22">
        <v>0</v>
      </c>
      <c r="J270" s="22">
        <v>0</v>
      </c>
      <c r="K270" s="22">
        <v>-10052</v>
      </c>
      <c r="L270" s="22">
        <v>420422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</row>
    <row r="271" spans="1:19" x14ac:dyDescent="0.25">
      <c r="A271" s="22" t="s">
        <v>120</v>
      </c>
      <c r="B271" s="22" t="s">
        <v>511</v>
      </c>
      <c r="C271" s="22" t="s">
        <v>660</v>
      </c>
      <c r="D271" s="22" t="s">
        <v>661</v>
      </c>
      <c r="E271" s="22">
        <v>279929</v>
      </c>
      <c r="F271" s="22">
        <v>25503</v>
      </c>
      <c r="G271" s="22">
        <v>1814</v>
      </c>
      <c r="H271" s="22">
        <v>5583</v>
      </c>
      <c r="I271" s="22">
        <v>1293</v>
      </c>
      <c r="J271" s="22">
        <v>112</v>
      </c>
      <c r="K271" s="22">
        <v>0</v>
      </c>
      <c r="L271" s="22">
        <v>314234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</row>
    <row r="272" spans="1:19" x14ac:dyDescent="0.25">
      <c r="A272" s="22" t="s">
        <v>120</v>
      </c>
      <c r="B272" s="22" t="s">
        <v>511</v>
      </c>
      <c r="C272" s="22" t="s">
        <v>662</v>
      </c>
      <c r="D272" s="22" t="s">
        <v>663</v>
      </c>
      <c r="E272" s="22">
        <v>196297</v>
      </c>
      <c r="F272" s="22">
        <v>13549</v>
      </c>
      <c r="G272" s="22">
        <v>213</v>
      </c>
      <c r="H272" s="22">
        <v>2572</v>
      </c>
      <c r="I272" s="22">
        <v>460</v>
      </c>
      <c r="J272" s="22">
        <v>346</v>
      </c>
      <c r="K272" s="22">
        <v>0</v>
      </c>
      <c r="L272" s="22">
        <v>213437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</row>
    <row r="273" spans="1:19" x14ac:dyDescent="0.25">
      <c r="A273" s="22" t="s">
        <v>120</v>
      </c>
      <c r="B273" s="22" t="s">
        <v>511</v>
      </c>
      <c r="C273" s="22" t="s">
        <v>664</v>
      </c>
      <c r="D273" s="22" t="s">
        <v>665</v>
      </c>
      <c r="E273" s="22">
        <v>335542</v>
      </c>
      <c r="F273" s="22">
        <v>23836</v>
      </c>
      <c r="G273" s="22">
        <v>0</v>
      </c>
      <c r="H273" s="22">
        <v>10893</v>
      </c>
      <c r="I273" s="22">
        <v>489</v>
      </c>
      <c r="J273" s="22">
        <v>647</v>
      </c>
      <c r="K273" s="22">
        <v>0</v>
      </c>
      <c r="L273" s="22">
        <v>371407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</row>
    <row r="274" spans="1:19" x14ac:dyDescent="0.25">
      <c r="A274" s="22" t="s">
        <v>120</v>
      </c>
      <c r="B274" s="22" t="s">
        <v>511</v>
      </c>
      <c r="C274" s="22" t="s">
        <v>666</v>
      </c>
      <c r="D274" s="22" t="s">
        <v>667</v>
      </c>
      <c r="E274" s="22">
        <v>68700</v>
      </c>
      <c r="F274" s="22">
        <v>16573</v>
      </c>
      <c r="G274" s="22">
        <v>476</v>
      </c>
      <c r="H274" s="22">
        <v>3548</v>
      </c>
      <c r="I274" s="22">
        <v>0</v>
      </c>
      <c r="J274" s="22">
        <v>12</v>
      </c>
      <c r="K274" s="22">
        <v>0</v>
      </c>
      <c r="L274" s="22">
        <v>89309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</row>
    <row r="275" spans="1:19" x14ac:dyDescent="0.25">
      <c r="A275" s="22" t="s">
        <v>120</v>
      </c>
      <c r="B275" s="22" t="s">
        <v>511</v>
      </c>
      <c r="C275" s="22" t="s">
        <v>668</v>
      </c>
      <c r="D275" s="22" t="s">
        <v>669</v>
      </c>
      <c r="E275" s="22">
        <v>295682</v>
      </c>
      <c r="F275" s="22">
        <v>69910</v>
      </c>
      <c r="G275" s="22">
        <v>1215</v>
      </c>
      <c r="H275" s="22">
        <v>8701</v>
      </c>
      <c r="I275" s="22">
        <v>220</v>
      </c>
      <c r="J275" s="22">
        <v>239</v>
      </c>
      <c r="K275" s="22">
        <v>0</v>
      </c>
      <c r="L275" s="22">
        <v>375967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</row>
    <row r="276" spans="1:19" x14ac:dyDescent="0.25">
      <c r="A276" s="22" t="s">
        <v>120</v>
      </c>
      <c r="B276" s="22" t="s">
        <v>511</v>
      </c>
      <c r="C276" s="22" t="s">
        <v>670</v>
      </c>
      <c r="D276" s="22" t="s">
        <v>671</v>
      </c>
      <c r="E276" s="22">
        <v>88913</v>
      </c>
      <c r="F276" s="22">
        <v>22189</v>
      </c>
      <c r="G276" s="22">
        <v>6209</v>
      </c>
      <c r="H276" s="22">
        <v>5568</v>
      </c>
      <c r="I276" s="22">
        <v>575</v>
      </c>
      <c r="J276" s="22">
        <v>0</v>
      </c>
      <c r="K276" s="22">
        <v>0</v>
      </c>
      <c r="L276" s="22">
        <v>123454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</row>
    <row r="277" spans="1:19" x14ac:dyDescent="0.25">
      <c r="A277" s="22" t="s">
        <v>120</v>
      </c>
      <c r="B277" s="22" t="s">
        <v>511</v>
      </c>
      <c r="C277" s="22" t="s">
        <v>672</v>
      </c>
      <c r="D277" s="22" t="s">
        <v>673</v>
      </c>
      <c r="E277" s="22">
        <v>260024</v>
      </c>
      <c r="F277" s="22">
        <v>13523</v>
      </c>
      <c r="G277" s="22">
        <v>139</v>
      </c>
      <c r="H277" s="22">
        <v>10830</v>
      </c>
      <c r="I277" s="22">
        <v>0</v>
      </c>
      <c r="J277" s="22">
        <v>0</v>
      </c>
      <c r="K277" s="22">
        <v>0</v>
      </c>
      <c r="L277" s="22">
        <v>284516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</row>
    <row r="278" spans="1:19" x14ac:dyDescent="0.25">
      <c r="A278" s="22" t="s">
        <v>120</v>
      </c>
      <c r="B278" s="22" t="s">
        <v>511</v>
      </c>
      <c r="C278" s="22" t="s">
        <v>674</v>
      </c>
      <c r="D278" s="22" t="s">
        <v>675</v>
      </c>
      <c r="E278" s="22">
        <v>805003</v>
      </c>
      <c r="F278" s="22">
        <v>0</v>
      </c>
      <c r="G278" s="22">
        <v>266</v>
      </c>
      <c r="H278" s="22">
        <v>4784</v>
      </c>
      <c r="I278" s="22">
        <v>0</v>
      </c>
      <c r="J278" s="22">
        <v>0</v>
      </c>
      <c r="K278" s="22">
        <v>0</v>
      </c>
      <c r="L278" s="22">
        <v>810053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</row>
    <row r="279" spans="1:19" x14ac:dyDescent="0.25">
      <c r="A279" s="22" t="s">
        <v>120</v>
      </c>
      <c r="B279" s="22" t="s">
        <v>511</v>
      </c>
      <c r="C279" s="22" t="s">
        <v>676</v>
      </c>
      <c r="D279" s="22" t="s">
        <v>677</v>
      </c>
      <c r="E279" s="22">
        <v>334109</v>
      </c>
      <c r="F279" s="22">
        <v>182775</v>
      </c>
      <c r="G279" s="22">
        <v>19897</v>
      </c>
      <c r="H279" s="22">
        <v>42856</v>
      </c>
      <c r="I279" s="22">
        <v>7732</v>
      </c>
      <c r="J279" s="22">
        <v>51</v>
      </c>
      <c r="K279" s="22">
        <v>0</v>
      </c>
      <c r="L279" s="22">
        <v>587420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</row>
    <row r="280" spans="1:19" x14ac:dyDescent="0.25">
      <c r="A280" s="22" t="s">
        <v>120</v>
      </c>
      <c r="B280" s="22" t="s">
        <v>511</v>
      </c>
      <c r="C280" s="22" t="s">
        <v>678</v>
      </c>
      <c r="D280" s="22" t="s">
        <v>679</v>
      </c>
      <c r="E280" s="22">
        <v>533089</v>
      </c>
      <c r="F280" s="22">
        <v>9702</v>
      </c>
      <c r="G280" s="22">
        <v>0</v>
      </c>
      <c r="H280" s="22">
        <v>2329</v>
      </c>
      <c r="I280" s="22">
        <v>0</v>
      </c>
      <c r="J280" s="22">
        <v>0</v>
      </c>
      <c r="K280" s="22">
        <v>0</v>
      </c>
      <c r="L280" s="22">
        <v>545120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</row>
    <row r="281" spans="1:19" x14ac:dyDescent="0.25">
      <c r="A281" s="22" t="s">
        <v>120</v>
      </c>
      <c r="B281" s="22" t="s">
        <v>511</v>
      </c>
      <c r="C281" s="22" t="s">
        <v>680</v>
      </c>
      <c r="D281" s="22" t="s">
        <v>681</v>
      </c>
      <c r="E281" s="22">
        <v>367759</v>
      </c>
      <c r="F281" s="22">
        <v>139637</v>
      </c>
      <c r="G281" s="22">
        <v>7538</v>
      </c>
      <c r="H281" s="22">
        <v>11837</v>
      </c>
      <c r="I281" s="22">
        <v>332</v>
      </c>
      <c r="J281" s="22">
        <v>4349</v>
      </c>
      <c r="K281" s="22">
        <v>0</v>
      </c>
      <c r="L281" s="22">
        <v>531452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</row>
    <row r="282" spans="1:19" x14ac:dyDescent="0.25">
      <c r="A282" s="22" t="s">
        <v>120</v>
      </c>
      <c r="B282" s="22" t="s">
        <v>511</v>
      </c>
      <c r="C282" s="22" t="s">
        <v>682</v>
      </c>
      <c r="D282" s="22" t="s">
        <v>683</v>
      </c>
      <c r="E282" s="22">
        <v>624041</v>
      </c>
      <c r="F282" s="22">
        <v>21708</v>
      </c>
      <c r="G282" s="22">
        <v>0</v>
      </c>
      <c r="H282" s="22">
        <v>12980</v>
      </c>
      <c r="I282" s="22">
        <v>0</v>
      </c>
      <c r="J282" s="22">
        <v>0</v>
      </c>
      <c r="K282" s="22">
        <v>0</v>
      </c>
      <c r="L282" s="22">
        <v>658729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</row>
    <row r="283" spans="1:19" x14ac:dyDescent="0.25">
      <c r="A283" s="22" t="s">
        <v>120</v>
      </c>
      <c r="B283" s="22" t="s">
        <v>511</v>
      </c>
      <c r="C283" s="22" t="s">
        <v>684</v>
      </c>
      <c r="D283" s="22" t="s">
        <v>685</v>
      </c>
      <c r="E283" s="22">
        <v>171698</v>
      </c>
      <c r="F283" s="22">
        <v>40352</v>
      </c>
      <c r="G283" s="22">
        <v>2099</v>
      </c>
      <c r="H283" s="22">
        <v>7676</v>
      </c>
      <c r="I283" s="22">
        <v>421</v>
      </c>
      <c r="J283" s="22">
        <v>133</v>
      </c>
      <c r="K283" s="22">
        <v>0</v>
      </c>
      <c r="L283" s="22">
        <v>222379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</row>
    <row r="284" spans="1:19" x14ac:dyDescent="0.25">
      <c r="A284" s="22" t="s">
        <v>120</v>
      </c>
      <c r="B284" s="22" t="s">
        <v>511</v>
      </c>
      <c r="C284" s="22" t="s">
        <v>686</v>
      </c>
      <c r="D284" s="22" t="s">
        <v>687</v>
      </c>
      <c r="E284" s="22">
        <v>1004370</v>
      </c>
      <c r="F284" s="22">
        <v>340657</v>
      </c>
      <c r="G284" s="22">
        <v>0</v>
      </c>
      <c r="H284" s="22">
        <v>48988</v>
      </c>
      <c r="I284" s="22">
        <v>0</v>
      </c>
      <c r="J284" s="22">
        <v>308</v>
      </c>
      <c r="K284" s="22">
        <v>0</v>
      </c>
      <c r="L284" s="22">
        <v>1394323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</row>
    <row r="285" spans="1:19" x14ac:dyDescent="0.25">
      <c r="A285" s="22" t="s">
        <v>120</v>
      </c>
      <c r="B285" s="22" t="s">
        <v>511</v>
      </c>
      <c r="C285" s="22" t="s">
        <v>688</v>
      </c>
      <c r="D285" s="22" t="s">
        <v>689</v>
      </c>
      <c r="E285" s="22">
        <v>219226</v>
      </c>
      <c r="F285" s="22">
        <v>95749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314975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</row>
    <row r="286" spans="1:19" x14ac:dyDescent="0.25">
      <c r="A286" s="22" t="s">
        <v>120</v>
      </c>
      <c r="B286" s="22" t="s">
        <v>511</v>
      </c>
      <c r="C286" s="22" t="s">
        <v>690</v>
      </c>
      <c r="D286" s="22" t="s">
        <v>691</v>
      </c>
      <c r="E286" s="22">
        <v>121781</v>
      </c>
      <c r="F286" s="22">
        <v>45965</v>
      </c>
      <c r="G286" s="22">
        <v>1099</v>
      </c>
      <c r="H286" s="22">
        <v>16091</v>
      </c>
      <c r="I286" s="22">
        <v>0</v>
      </c>
      <c r="J286" s="22">
        <v>40</v>
      </c>
      <c r="K286" s="22">
        <v>0</v>
      </c>
      <c r="L286" s="22">
        <v>184976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</row>
    <row r="287" spans="1:19" x14ac:dyDescent="0.25">
      <c r="A287" s="22" t="s">
        <v>120</v>
      </c>
      <c r="B287" s="22" t="s">
        <v>511</v>
      </c>
      <c r="C287" s="22" t="s">
        <v>692</v>
      </c>
      <c r="D287" s="22" t="s">
        <v>693</v>
      </c>
      <c r="E287" s="22">
        <v>186284</v>
      </c>
      <c r="F287" s="22">
        <v>43817</v>
      </c>
      <c r="G287" s="22">
        <v>0</v>
      </c>
      <c r="H287" s="22">
        <v>25386</v>
      </c>
      <c r="I287" s="22">
        <v>0</v>
      </c>
      <c r="J287" s="22">
        <v>81</v>
      </c>
      <c r="K287" s="22">
        <v>0</v>
      </c>
      <c r="L287" s="22">
        <v>255568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</row>
    <row r="288" spans="1:19" x14ac:dyDescent="0.25">
      <c r="A288" s="22" t="s">
        <v>120</v>
      </c>
      <c r="B288" s="22" t="s">
        <v>511</v>
      </c>
      <c r="C288" s="22" t="s">
        <v>694</v>
      </c>
      <c r="D288" s="22" t="s">
        <v>695</v>
      </c>
      <c r="E288" s="22">
        <v>431948</v>
      </c>
      <c r="F288" s="22">
        <v>119842</v>
      </c>
      <c r="G288" s="22">
        <v>6225</v>
      </c>
      <c r="H288" s="22">
        <v>24467</v>
      </c>
      <c r="I288" s="22">
        <v>0</v>
      </c>
      <c r="J288" s="22">
        <v>438</v>
      </c>
      <c r="K288" s="22">
        <v>0</v>
      </c>
      <c r="L288" s="22">
        <v>582920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</row>
    <row r="289" spans="1:19" x14ac:dyDescent="0.25">
      <c r="A289" s="22" t="s">
        <v>120</v>
      </c>
      <c r="B289" s="22" t="s">
        <v>511</v>
      </c>
      <c r="C289" s="22" t="s">
        <v>696</v>
      </c>
      <c r="D289" s="22" t="s">
        <v>697</v>
      </c>
      <c r="E289" s="22">
        <v>233217</v>
      </c>
      <c r="F289" s="22">
        <v>125579</v>
      </c>
      <c r="G289" s="22">
        <v>0</v>
      </c>
      <c r="H289" s="22">
        <v>6379</v>
      </c>
      <c r="I289" s="22">
        <v>0</v>
      </c>
      <c r="J289" s="22">
        <v>0</v>
      </c>
      <c r="K289" s="22">
        <v>0</v>
      </c>
      <c r="L289" s="22">
        <v>365175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</row>
    <row r="290" spans="1:19" x14ac:dyDescent="0.25">
      <c r="A290" s="22" t="s">
        <v>120</v>
      </c>
      <c r="B290" s="22" t="s">
        <v>511</v>
      </c>
      <c r="C290" s="22" t="s">
        <v>698</v>
      </c>
      <c r="D290" s="22" t="s">
        <v>699</v>
      </c>
      <c r="E290" s="22">
        <v>174699</v>
      </c>
      <c r="F290" s="22">
        <v>47180</v>
      </c>
      <c r="G290" s="22">
        <v>0</v>
      </c>
      <c r="H290" s="22">
        <v>11463</v>
      </c>
      <c r="I290" s="22">
        <v>253</v>
      </c>
      <c r="J290" s="22">
        <v>0</v>
      </c>
      <c r="K290" s="22">
        <v>0</v>
      </c>
      <c r="L290" s="22">
        <v>233595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</row>
    <row r="291" spans="1:19" x14ac:dyDescent="0.25">
      <c r="A291" s="22" t="s">
        <v>120</v>
      </c>
      <c r="B291" s="22" t="s">
        <v>511</v>
      </c>
      <c r="C291" s="22" t="s">
        <v>700</v>
      </c>
      <c r="D291" s="22" t="s">
        <v>701</v>
      </c>
      <c r="E291" s="22">
        <v>346030</v>
      </c>
      <c r="F291" s="22">
        <v>403476</v>
      </c>
      <c r="G291" s="22">
        <v>580548</v>
      </c>
      <c r="H291" s="22">
        <v>187808</v>
      </c>
      <c r="I291" s="22">
        <v>9853</v>
      </c>
      <c r="J291" s="22">
        <v>0</v>
      </c>
      <c r="K291" s="22">
        <v>0</v>
      </c>
      <c r="L291" s="22">
        <v>1527715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</row>
    <row r="292" spans="1:19" x14ac:dyDescent="0.25">
      <c r="A292" s="22" t="s">
        <v>120</v>
      </c>
      <c r="B292" s="22" t="s">
        <v>511</v>
      </c>
      <c r="C292" s="22" t="s">
        <v>702</v>
      </c>
      <c r="D292" s="22" t="s">
        <v>703</v>
      </c>
      <c r="E292" s="22">
        <v>184086</v>
      </c>
      <c r="F292" s="22">
        <v>37272</v>
      </c>
      <c r="G292" s="22">
        <v>0</v>
      </c>
      <c r="H292" s="22">
        <v>21155</v>
      </c>
      <c r="I292" s="22">
        <v>0</v>
      </c>
      <c r="J292" s="22">
        <v>0</v>
      </c>
      <c r="K292" s="22">
        <v>0</v>
      </c>
      <c r="L292" s="22">
        <v>242513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</row>
    <row r="293" spans="1:19" x14ac:dyDescent="0.25">
      <c r="A293" s="22" t="s">
        <v>120</v>
      </c>
      <c r="B293" s="22" t="s">
        <v>511</v>
      </c>
      <c r="C293" s="22" t="s">
        <v>704</v>
      </c>
      <c r="D293" s="22" t="s">
        <v>705</v>
      </c>
      <c r="E293" s="22">
        <v>87130</v>
      </c>
      <c r="F293" s="22">
        <v>24243</v>
      </c>
      <c r="G293" s="22">
        <v>0</v>
      </c>
      <c r="H293" s="22">
        <v>9885</v>
      </c>
      <c r="I293" s="22">
        <v>534</v>
      </c>
      <c r="J293" s="22">
        <v>0</v>
      </c>
      <c r="K293" s="22">
        <v>0</v>
      </c>
      <c r="L293" s="22">
        <v>121792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</row>
    <row r="294" spans="1:19" x14ac:dyDescent="0.25">
      <c r="A294" s="22" t="s">
        <v>120</v>
      </c>
      <c r="B294" s="22" t="s">
        <v>706</v>
      </c>
      <c r="C294" s="22" t="s">
        <v>707</v>
      </c>
      <c r="D294" s="22" t="s">
        <v>708</v>
      </c>
      <c r="E294" s="22">
        <v>442695</v>
      </c>
      <c r="F294" s="22">
        <v>0</v>
      </c>
      <c r="G294" s="22">
        <v>0</v>
      </c>
      <c r="H294" s="22">
        <v>2850</v>
      </c>
      <c r="I294" s="22">
        <v>0</v>
      </c>
      <c r="J294" s="22">
        <v>0</v>
      </c>
      <c r="K294" s="22">
        <v>0</v>
      </c>
      <c r="L294" s="22">
        <v>445545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</row>
    <row r="295" spans="1:19" x14ac:dyDescent="0.25">
      <c r="A295" s="22" t="s">
        <v>120</v>
      </c>
      <c r="B295" s="22" t="s">
        <v>706</v>
      </c>
      <c r="C295" s="22" t="s">
        <v>709</v>
      </c>
      <c r="D295" s="22" t="s">
        <v>710</v>
      </c>
      <c r="E295" s="22">
        <v>56575</v>
      </c>
      <c r="F295" s="22">
        <v>0</v>
      </c>
      <c r="G295" s="22">
        <v>0</v>
      </c>
      <c r="H295" s="22">
        <v>288</v>
      </c>
      <c r="I295" s="22">
        <v>0</v>
      </c>
      <c r="J295" s="22">
        <v>0</v>
      </c>
      <c r="K295" s="22">
        <v>0</v>
      </c>
      <c r="L295" s="22">
        <v>56863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</row>
    <row r="296" spans="1:19" x14ac:dyDescent="0.25">
      <c r="A296" s="22" t="s">
        <v>120</v>
      </c>
      <c r="B296" s="22" t="s">
        <v>706</v>
      </c>
      <c r="C296" s="22" t="s">
        <v>711</v>
      </c>
      <c r="D296" s="22" t="s">
        <v>712</v>
      </c>
      <c r="E296" s="22">
        <v>78838</v>
      </c>
      <c r="F296" s="22">
        <v>2985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81823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</row>
    <row r="297" spans="1:19" x14ac:dyDescent="0.25">
      <c r="A297" s="22" t="s">
        <v>120</v>
      </c>
      <c r="B297" s="22" t="s">
        <v>706</v>
      </c>
      <c r="C297" s="22" t="s">
        <v>713</v>
      </c>
      <c r="D297" s="22" t="s">
        <v>714</v>
      </c>
      <c r="E297" s="22">
        <v>591936</v>
      </c>
      <c r="F297" s="22">
        <v>0</v>
      </c>
      <c r="G297" s="22">
        <v>25</v>
      </c>
      <c r="H297" s="22">
        <v>9581</v>
      </c>
      <c r="I297" s="22">
        <v>0</v>
      </c>
      <c r="J297" s="22">
        <v>0</v>
      </c>
      <c r="K297" s="22">
        <v>0</v>
      </c>
      <c r="L297" s="22">
        <v>601542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</row>
    <row r="298" spans="1:19" x14ac:dyDescent="0.25">
      <c r="A298" s="22" t="s">
        <v>120</v>
      </c>
      <c r="B298" s="22" t="s">
        <v>706</v>
      </c>
      <c r="C298" s="22" t="s">
        <v>715</v>
      </c>
      <c r="D298" s="22" t="s">
        <v>716</v>
      </c>
      <c r="E298" s="22">
        <v>225521</v>
      </c>
      <c r="F298" s="22">
        <v>2720</v>
      </c>
      <c r="G298" s="22">
        <v>0</v>
      </c>
      <c r="H298" s="22">
        <v>2070</v>
      </c>
      <c r="I298" s="22">
        <v>0</v>
      </c>
      <c r="J298" s="22">
        <v>0</v>
      </c>
      <c r="K298" s="22">
        <v>0</v>
      </c>
      <c r="L298" s="22">
        <v>230311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</row>
    <row r="299" spans="1:19" x14ac:dyDescent="0.25">
      <c r="A299" s="22" t="s">
        <v>120</v>
      </c>
      <c r="B299" s="22" t="s">
        <v>706</v>
      </c>
      <c r="C299" s="22" t="s">
        <v>717</v>
      </c>
      <c r="D299" s="22" t="s">
        <v>718</v>
      </c>
      <c r="E299" s="22">
        <v>111107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111107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</row>
    <row r="300" spans="1:19" x14ac:dyDescent="0.25">
      <c r="A300" s="22" t="s">
        <v>120</v>
      </c>
      <c r="B300" s="22" t="s">
        <v>706</v>
      </c>
      <c r="C300" s="22" t="s">
        <v>719</v>
      </c>
      <c r="D300" s="22" t="s">
        <v>720</v>
      </c>
      <c r="E300" s="22">
        <v>73612</v>
      </c>
      <c r="F300" s="22">
        <v>0</v>
      </c>
      <c r="G300" s="22">
        <v>0</v>
      </c>
      <c r="H300" s="22">
        <v>301</v>
      </c>
      <c r="I300" s="22">
        <v>0</v>
      </c>
      <c r="J300" s="22">
        <v>0</v>
      </c>
      <c r="K300" s="22">
        <v>0</v>
      </c>
      <c r="L300" s="22">
        <v>73913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</row>
    <row r="301" spans="1:19" x14ac:dyDescent="0.25">
      <c r="A301" s="22" t="s">
        <v>120</v>
      </c>
      <c r="B301" s="22" t="s">
        <v>706</v>
      </c>
      <c r="C301" s="22" t="s">
        <v>721</v>
      </c>
      <c r="D301" s="22" t="s">
        <v>722</v>
      </c>
      <c r="E301" s="22">
        <v>44068</v>
      </c>
      <c r="F301" s="22">
        <v>0</v>
      </c>
      <c r="G301" s="22">
        <v>0</v>
      </c>
      <c r="H301" s="22">
        <v>114</v>
      </c>
      <c r="I301" s="22">
        <v>0</v>
      </c>
      <c r="J301" s="22">
        <v>0</v>
      </c>
      <c r="K301" s="22">
        <v>0</v>
      </c>
      <c r="L301" s="22">
        <v>44182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</row>
    <row r="302" spans="1:19" x14ac:dyDescent="0.25">
      <c r="A302" s="22" t="s">
        <v>120</v>
      </c>
      <c r="B302" s="22" t="s">
        <v>706</v>
      </c>
      <c r="C302" s="22" t="s">
        <v>723</v>
      </c>
      <c r="D302" s="22" t="s">
        <v>724</v>
      </c>
      <c r="E302" s="22">
        <v>433502</v>
      </c>
      <c r="F302" s="22">
        <v>0</v>
      </c>
      <c r="G302" s="22">
        <v>0</v>
      </c>
      <c r="H302" s="22">
        <v>1842</v>
      </c>
      <c r="I302" s="22">
        <v>0</v>
      </c>
      <c r="J302" s="22">
        <v>0</v>
      </c>
      <c r="K302" s="22">
        <v>0</v>
      </c>
      <c r="L302" s="22">
        <v>435344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</row>
    <row r="303" spans="1:19" x14ac:dyDescent="0.25">
      <c r="A303" s="22" t="s">
        <v>120</v>
      </c>
      <c r="B303" s="22" t="s">
        <v>706</v>
      </c>
      <c r="C303" s="22" t="s">
        <v>725</v>
      </c>
      <c r="D303" s="22" t="s">
        <v>726</v>
      </c>
      <c r="E303" s="22">
        <v>148596</v>
      </c>
      <c r="F303" s="22">
        <v>0</v>
      </c>
      <c r="G303" s="22">
        <v>0</v>
      </c>
      <c r="H303" s="22">
        <v>306</v>
      </c>
      <c r="I303" s="22">
        <v>0</v>
      </c>
      <c r="J303" s="22">
        <v>0</v>
      </c>
      <c r="K303" s="22">
        <v>0</v>
      </c>
      <c r="L303" s="22">
        <v>148902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</row>
    <row r="304" spans="1:19" x14ac:dyDescent="0.25">
      <c r="A304" s="22" t="s">
        <v>120</v>
      </c>
      <c r="B304" s="22" t="s">
        <v>706</v>
      </c>
      <c r="C304" s="22" t="s">
        <v>727</v>
      </c>
      <c r="D304" s="22" t="s">
        <v>728</v>
      </c>
      <c r="E304" s="22">
        <v>617674</v>
      </c>
      <c r="F304" s="22">
        <v>0</v>
      </c>
      <c r="G304" s="22">
        <v>0</v>
      </c>
      <c r="H304" s="22">
        <v>3707</v>
      </c>
      <c r="I304" s="22">
        <v>0</v>
      </c>
      <c r="J304" s="22">
        <v>0</v>
      </c>
      <c r="K304" s="22">
        <v>0</v>
      </c>
      <c r="L304" s="22">
        <v>621381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</row>
    <row r="305" spans="1:19" x14ac:dyDescent="0.25">
      <c r="A305" s="22" t="s">
        <v>120</v>
      </c>
      <c r="B305" s="22" t="s">
        <v>706</v>
      </c>
      <c r="C305" s="22" t="s">
        <v>729</v>
      </c>
      <c r="D305" s="22" t="s">
        <v>730</v>
      </c>
      <c r="E305" s="22">
        <v>503158</v>
      </c>
      <c r="F305" s="22">
        <v>0</v>
      </c>
      <c r="G305" s="22">
        <v>0</v>
      </c>
      <c r="H305" s="22">
        <v>2167</v>
      </c>
      <c r="I305" s="22">
        <v>0</v>
      </c>
      <c r="J305" s="22">
        <v>0</v>
      </c>
      <c r="K305" s="22">
        <v>0</v>
      </c>
      <c r="L305" s="22">
        <v>505325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</row>
    <row r="306" spans="1:19" x14ac:dyDescent="0.25">
      <c r="A306" s="22" t="s">
        <v>120</v>
      </c>
      <c r="B306" s="22" t="s">
        <v>706</v>
      </c>
      <c r="C306" s="22" t="s">
        <v>731</v>
      </c>
      <c r="D306" s="22" t="s">
        <v>732</v>
      </c>
      <c r="E306" s="22">
        <v>375023</v>
      </c>
      <c r="F306" s="22">
        <v>0</v>
      </c>
      <c r="G306" s="22">
        <v>6839</v>
      </c>
      <c r="H306" s="22">
        <v>560</v>
      </c>
      <c r="I306" s="22">
        <v>0</v>
      </c>
      <c r="J306" s="22">
        <v>0</v>
      </c>
      <c r="K306" s="22">
        <v>0</v>
      </c>
      <c r="L306" s="22">
        <v>382422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</row>
    <row r="307" spans="1:19" x14ac:dyDescent="0.25">
      <c r="A307" s="22" t="s">
        <v>120</v>
      </c>
      <c r="B307" s="22" t="s">
        <v>706</v>
      </c>
      <c r="C307" s="22" t="s">
        <v>733</v>
      </c>
      <c r="D307" s="22" t="s">
        <v>734</v>
      </c>
      <c r="E307" s="22">
        <v>199403</v>
      </c>
      <c r="F307" s="22">
        <v>0</v>
      </c>
      <c r="G307" s="22">
        <v>0</v>
      </c>
      <c r="H307" s="22">
        <v>404</v>
      </c>
      <c r="I307" s="22">
        <v>0</v>
      </c>
      <c r="J307" s="22">
        <v>0</v>
      </c>
      <c r="K307" s="22">
        <v>0</v>
      </c>
      <c r="L307" s="22">
        <v>199807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</row>
    <row r="308" spans="1:19" x14ac:dyDescent="0.25">
      <c r="A308" s="22" t="s">
        <v>120</v>
      </c>
      <c r="B308" s="22" t="s">
        <v>706</v>
      </c>
      <c r="C308" s="22" t="s">
        <v>735</v>
      </c>
      <c r="D308" s="22" t="s">
        <v>736</v>
      </c>
      <c r="E308" s="22">
        <v>68590</v>
      </c>
      <c r="F308" s="22">
        <v>0</v>
      </c>
      <c r="G308" s="22">
        <v>0</v>
      </c>
      <c r="H308" s="22">
        <v>1494</v>
      </c>
      <c r="I308" s="22">
        <v>0</v>
      </c>
      <c r="J308" s="22">
        <v>0</v>
      </c>
      <c r="K308" s="22">
        <v>0</v>
      </c>
      <c r="L308" s="22">
        <v>70084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</row>
    <row r="309" spans="1:19" x14ac:dyDescent="0.25">
      <c r="A309" s="22" t="s">
        <v>120</v>
      </c>
      <c r="B309" s="22" t="s">
        <v>706</v>
      </c>
      <c r="C309" s="22" t="s">
        <v>737</v>
      </c>
      <c r="D309" s="22" t="s">
        <v>738</v>
      </c>
      <c r="E309" s="22">
        <v>276037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276037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</row>
    <row r="310" spans="1:19" x14ac:dyDescent="0.25">
      <c r="A310" s="22" t="s">
        <v>120</v>
      </c>
      <c r="B310" s="22" t="s">
        <v>706</v>
      </c>
      <c r="C310" s="22" t="s">
        <v>739</v>
      </c>
      <c r="D310" s="22" t="s">
        <v>740</v>
      </c>
      <c r="E310" s="22">
        <v>92928</v>
      </c>
      <c r="F310" s="22"/>
      <c r="G310" s="22"/>
      <c r="H310" s="22">
        <v>900</v>
      </c>
      <c r="I310" s="22"/>
      <c r="J310" s="22"/>
      <c r="K310" s="22"/>
      <c r="L310" s="22">
        <v>93828</v>
      </c>
      <c r="M310" s="22"/>
      <c r="N310" s="22"/>
      <c r="O310" s="22"/>
      <c r="P310" s="22"/>
      <c r="Q310" s="22"/>
      <c r="R310" s="22"/>
      <c r="S310" s="22"/>
    </row>
    <row r="311" spans="1:19" x14ac:dyDescent="0.25">
      <c r="A311" s="22" t="s">
        <v>120</v>
      </c>
      <c r="B311" s="22" t="s">
        <v>706</v>
      </c>
      <c r="C311" s="22" t="s">
        <v>741</v>
      </c>
      <c r="D311" s="22" t="s">
        <v>742</v>
      </c>
      <c r="E311" s="22">
        <v>253739</v>
      </c>
      <c r="F311" s="22">
        <v>0</v>
      </c>
      <c r="G311" s="22">
        <v>0</v>
      </c>
      <c r="H311" s="22">
        <v>854</v>
      </c>
      <c r="I311" s="22">
        <v>0</v>
      </c>
      <c r="J311" s="22">
        <v>0</v>
      </c>
      <c r="K311" s="22">
        <v>0</v>
      </c>
      <c r="L311" s="22">
        <v>254593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</row>
    <row r="312" spans="1:19" x14ac:dyDescent="0.25">
      <c r="A312" s="22" t="s">
        <v>120</v>
      </c>
      <c r="B312" s="22" t="s">
        <v>706</v>
      </c>
      <c r="C312" s="22" t="s">
        <v>743</v>
      </c>
      <c r="D312" s="22" t="s">
        <v>744</v>
      </c>
      <c r="E312" s="22">
        <v>589940</v>
      </c>
      <c r="F312" s="22">
        <v>0</v>
      </c>
      <c r="G312" s="22">
        <v>0</v>
      </c>
      <c r="H312" s="22">
        <v>2249</v>
      </c>
      <c r="I312" s="22">
        <v>0</v>
      </c>
      <c r="J312" s="22">
        <v>0</v>
      </c>
      <c r="K312" s="22">
        <v>0</v>
      </c>
      <c r="L312" s="22">
        <v>592189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</row>
    <row r="313" spans="1:19" x14ac:dyDescent="0.25">
      <c r="A313" s="22" t="s">
        <v>120</v>
      </c>
      <c r="B313" s="22" t="s">
        <v>706</v>
      </c>
      <c r="C313" s="22" t="s">
        <v>745</v>
      </c>
      <c r="D313" s="22" t="s">
        <v>746</v>
      </c>
      <c r="E313" s="22">
        <v>81041</v>
      </c>
      <c r="F313" s="22">
        <v>0</v>
      </c>
      <c r="G313" s="22">
        <v>0</v>
      </c>
      <c r="H313" s="22">
        <v>459</v>
      </c>
      <c r="I313" s="22">
        <v>0</v>
      </c>
      <c r="J313" s="22">
        <v>0</v>
      </c>
      <c r="K313" s="22">
        <v>0</v>
      </c>
      <c r="L313" s="22">
        <v>81500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</row>
    <row r="314" spans="1:19" x14ac:dyDescent="0.25">
      <c r="A314" s="22" t="s">
        <v>120</v>
      </c>
      <c r="B314" s="22" t="s">
        <v>706</v>
      </c>
      <c r="C314" s="22" t="s">
        <v>747</v>
      </c>
      <c r="D314" s="22" t="s">
        <v>748</v>
      </c>
      <c r="E314" s="22">
        <v>45233</v>
      </c>
      <c r="F314" s="22">
        <v>0</v>
      </c>
      <c r="G314" s="22">
        <v>0</v>
      </c>
      <c r="H314" s="22">
        <v>614</v>
      </c>
      <c r="I314" s="22">
        <v>0</v>
      </c>
      <c r="J314" s="22">
        <v>0</v>
      </c>
      <c r="K314" s="22">
        <v>0</v>
      </c>
      <c r="L314" s="22">
        <v>45847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</row>
    <row r="315" spans="1:19" x14ac:dyDescent="0.25">
      <c r="A315" s="22" t="s">
        <v>120</v>
      </c>
      <c r="B315" s="22" t="s">
        <v>706</v>
      </c>
      <c r="C315" s="22" t="s">
        <v>749</v>
      </c>
      <c r="D315" s="22" t="s">
        <v>750</v>
      </c>
      <c r="E315" s="22">
        <v>63206</v>
      </c>
      <c r="F315" s="22">
        <v>0</v>
      </c>
      <c r="G315" s="22">
        <v>0</v>
      </c>
      <c r="H315" s="22">
        <v>660</v>
      </c>
      <c r="I315" s="22">
        <v>0</v>
      </c>
      <c r="J315" s="22">
        <v>0</v>
      </c>
      <c r="K315" s="22">
        <v>0</v>
      </c>
      <c r="L315" s="22">
        <v>63866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</row>
    <row r="316" spans="1:19" x14ac:dyDescent="0.25">
      <c r="A316" s="22" t="s">
        <v>120</v>
      </c>
      <c r="B316" s="22" t="s">
        <v>706</v>
      </c>
      <c r="C316" s="22" t="s">
        <v>751</v>
      </c>
      <c r="D316" s="22" t="s">
        <v>752</v>
      </c>
      <c r="E316" s="22">
        <v>548427</v>
      </c>
      <c r="F316" s="22">
        <v>16322</v>
      </c>
      <c r="G316" s="22">
        <v>0</v>
      </c>
      <c r="H316" s="22">
        <v>3963</v>
      </c>
      <c r="I316" s="22">
        <v>0</v>
      </c>
      <c r="J316" s="22">
        <v>0</v>
      </c>
      <c r="K316" s="22">
        <v>0</v>
      </c>
      <c r="L316" s="22">
        <v>568712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</row>
    <row r="317" spans="1:19" x14ac:dyDescent="0.25">
      <c r="A317" s="22" t="s">
        <v>120</v>
      </c>
      <c r="B317" s="22" t="s">
        <v>706</v>
      </c>
      <c r="C317" s="22" t="s">
        <v>753</v>
      </c>
      <c r="D317" s="22" t="s">
        <v>754</v>
      </c>
      <c r="E317" s="22">
        <v>190727</v>
      </c>
      <c r="F317" s="22">
        <v>1978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192705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</row>
    <row r="318" spans="1:19" x14ac:dyDescent="0.25">
      <c r="A318" s="22" t="s">
        <v>120</v>
      </c>
      <c r="B318" s="22" t="s">
        <v>706</v>
      </c>
      <c r="C318" s="22" t="s">
        <v>755</v>
      </c>
      <c r="D318" s="22" t="s">
        <v>756</v>
      </c>
      <c r="E318" s="22">
        <v>174129</v>
      </c>
      <c r="F318" s="22">
        <v>0</v>
      </c>
      <c r="G318" s="22">
        <v>0</v>
      </c>
      <c r="H318" s="22">
        <v>1665</v>
      </c>
      <c r="I318" s="22">
        <v>0</v>
      </c>
      <c r="J318" s="22">
        <v>0</v>
      </c>
      <c r="K318" s="22">
        <v>0</v>
      </c>
      <c r="L318" s="22">
        <v>175794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</row>
    <row r="319" spans="1:19" x14ac:dyDescent="0.25">
      <c r="A319" s="22" t="s">
        <v>120</v>
      </c>
      <c r="B319" s="22" t="s">
        <v>706</v>
      </c>
      <c r="C319" s="22" t="s">
        <v>757</v>
      </c>
      <c r="D319" s="22" t="s">
        <v>758</v>
      </c>
      <c r="E319" s="22">
        <v>779696</v>
      </c>
      <c r="F319" s="22">
        <v>0</v>
      </c>
      <c r="G319" s="22">
        <v>0</v>
      </c>
      <c r="H319" s="22">
        <v>2923</v>
      </c>
      <c r="I319" s="22">
        <v>0</v>
      </c>
      <c r="J319" s="22">
        <v>0</v>
      </c>
      <c r="K319" s="22">
        <v>0</v>
      </c>
      <c r="L319" s="22">
        <v>782619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</row>
    <row r="320" spans="1:19" x14ac:dyDescent="0.25">
      <c r="A320" s="22" t="s">
        <v>120</v>
      </c>
      <c r="B320" s="22" t="s">
        <v>706</v>
      </c>
      <c r="C320" s="22" t="s">
        <v>759</v>
      </c>
      <c r="D320" s="22" t="s">
        <v>760</v>
      </c>
      <c r="E320" s="22">
        <v>231477</v>
      </c>
      <c r="F320" s="22">
        <v>0</v>
      </c>
      <c r="G320" s="22">
        <v>0</v>
      </c>
      <c r="H320" s="22">
        <v>1133</v>
      </c>
      <c r="I320" s="22">
        <v>0</v>
      </c>
      <c r="J320" s="22">
        <v>0</v>
      </c>
      <c r="K320" s="22">
        <v>0</v>
      </c>
      <c r="L320" s="22">
        <v>232610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</row>
    <row r="321" spans="1:19" x14ac:dyDescent="0.25">
      <c r="A321" s="22" t="s">
        <v>120</v>
      </c>
      <c r="B321" s="22" t="s">
        <v>706</v>
      </c>
      <c r="C321" s="22" t="s">
        <v>761</v>
      </c>
      <c r="D321" s="22" t="s">
        <v>762</v>
      </c>
      <c r="E321" s="22">
        <v>241382</v>
      </c>
      <c r="F321" s="22">
        <v>13017</v>
      </c>
      <c r="G321" s="22">
        <v>0</v>
      </c>
      <c r="H321" s="22">
        <v>1284</v>
      </c>
      <c r="I321" s="22">
        <v>0</v>
      </c>
      <c r="J321" s="22">
        <v>33</v>
      </c>
      <c r="K321" s="22">
        <v>0</v>
      </c>
      <c r="L321" s="22">
        <v>255716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</row>
    <row r="322" spans="1:19" x14ac:dyDescent="0.25">
      <c r="A322" s="22" t="s">
        <v>120</v>
      </c>
      <c r="B322" s="22" t="s">
        <v>706</v>
      </c>
      <c r="C322" s="22" t="s">
        <v>763</v>
      </c>
      <c r="D322" s="22" t="s">
        <v>764</v>
      </c>
      <c r="E322" s="22">
        <v>214284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214284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</row>
    <row r="323" spans="1:19" x14ac:dyDescent="0.25">
      <c r="A323" s="22" t="s">
        <v>120</v>
      </c>
      <c r="B323" s="22" t="s">
        <v>706</v>
      </c>
      <c r="C323" s="22" t="s">
        <v>765</v>
      </c>
      <c r="D323" s="22" t="s">
        <v>766</v>
      </c>
      <c r="E323" s="22">
        <v>56201</v>
      </c>
      <c r="F323" s="22">
        <v>0</v>
      </c>
      <c r="G323" s="22">
        <v>0</v>
      </c>
      <c r="H323" s="22">
        <v>746</v>
      </c>
      <c r="I323" s="22">
        <v>0</v>
      </c>
      <c r="J323" s="22">
        <v>0</v>
      </c>
      <c r="K323" s="22">
        <v>0</v>
      </c>
      <c r="L323" s="22">
        <v>56947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</row>
    <row r="324" spans="1:19" x14ac:dyDescent="0.25">
      <c r="A324" s="22" t="s">
        <v>120</v>
      </c>
      <c r="B324" s="22" t="s">
        <v>706</v>
      </c>
      <c r="C324" s="22" t="s">
        <v>767</v>
      </c>
      <c r="D324" s="22" t="s">
        <v>768</v>
      </c>
      <c r="E324" s="22">
        <v>503260</v>
      </c>
      <c r="F324" s="22">
        <v>0</v>
      </c>
      <c r="G324" s="22">
        <v>0</v>
      </c>
      <c r="H324" s="22">
        <v>2156</v>
      </c>
      <c r="I324" s="22">
        <v>0</v>
      </c>
      <c r="J324" s="22">
        <v>0</v>
      </c>
      <c r="K324" s="22">
        <v>0</v>
      </c>
      <c r="L324" s="22">
        <v>505416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</row>
    <row r="325" spans="1:19" x14ac:dyDescent="0.25">
      <c r="A325" s="22" t="s">
        <v>120</v>
      </c>
      <c r="B325" s="22" t="s">
        <v>706</v>
      </c>
      <c r="C325" s="22" t="s">
        <v>769</v>
      </c>
      <c r="D325" s="22" t="s">
        <v>770</v>
      </c>
      <c r="E325" s="22">
        <v>230436</v>
      </c>
      <c r="F325" s="22">
        <v>304</v>
      </c>
      <c r="G325" s="22">
        <v>0</v>
      </c>
      <c r="H325" s="22">
        <v>2831</v>
      </c>
      <c r="I325" s="22">
        <v>0</v>
      </c>
      <c r="J325" s="22">
        <v>15</v>
      </c>
      <c r="K325" s="22">
        <v>0</v>
      </c>
      <c r="L325" s="22">
        <v>233586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</row>
    <row r="326" spans="1:19" x14ac:dyDescent="0.25">
      <c r="A326" s="22" t="s">
        <v>120</v>
      </c>
      <c r="B326" s="22" t="s">
        <v>706</v>
      </c>
      <c r="C326" s="22" t="s">
        <v>771</v>
      </c>
      <c r="D326" s="22" t="s">
        <v>772</v>
      </c>
      <c r="E326" s="22">
        <v>252677</v>
      </c>
      <c r="F326" s="22">
        <v>2996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255673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</row>
    <row r="327" spans="1:19" x14ac:dyDescent="0.25">
      <c r="A327" s="22" t="s">
        <v>120</v>
      </c>
      <c r="B327" s="22" t="s">
        <v>706</v>
      </c>
      <c r="C327" s="22" t="s">
        <v>773</v>
      </c>
      <c r="D327" s="22" t="s">
        <v>774</v>
      </c>
      <c r="E327" s="22">
        <v>424934</v>
      </c>
      <c r="F327" s="22">
        <v>4426</v>
      </c>
      <c r="G327" s="22">
        <v>0</v>
      </c>
      <c r="H327" s="22">
        <v>6326</v>
      </c>
      <c r="I327" s="22">
        <v>0</v>
      </c>
      <c r="J327" s="22">
        <v>0</v>
      </c>
      <c r="K327" s="22">
        <v>0</v>
      </c>
      <c r="L327" s="22">
        <v>435686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</row>
    <row r="328" spans="1:19" x14ac:dyDescent="0.25">
      <c r="A328" s="22" t="s">
        <v>120</v>
      </c>
      <c r="B328" s="22" t="s">
        <v>706</v>
      </c>
      <c r="C328" s="22" t="s">
        <v>775</v>
      </c>
      <c r="D328" s="22" t="s">
        <v>776</v>
      </c>
      <c r="E328" s="22">
        <v>580581</v>
      </c>
      <c r="F328" s="22">
        <v>0</v>
      </c>
      <c r="G328" s="22">
        <v>0</v>
      </c>
      <c r="H328" s="22">
        <v>4256</v>
      </c>
      <c r="I328" s="22">
        <v>0</v>
      </c>
      <c r="J328" s="22">
        <v>0</v>
      </c>
      <c r="K328" s="22">
        <v>0</v>
      </c>
      <c r="L328" s="22">
        <v>584837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</row>
    <row r="329" spans="1:19" x14ac:dyDescent="0.25">
      <c r="A329" s="22" t="s">
        <v>120</v>
      </c>
      <c r="B329" s="22" t="s">
        <v>706</v>
      </c>
      <c r="C329" s="22" t="s">
        <v>777</v>
      </c>
      <c r="D329" s="22" t="s">
        <v>778</v>
      </c>
      <c r="E329" s="22">
        <v>396692</v>
      </c>
      <c r="F329" s="22">
        <v>0</v>
      </c>
      <c r="G329" s="22">
        <v>0</v>
      </c>
      <c r="H329" s="22">
        <v>1367</v>
      </c>
      <c r="I329" s="22">
        <v>0</v>
      </c>
      <c r="J329" s="22">
        <v>0</v>
      </c>
      <c r="K329" s="22">
        <v>0</v>
      </c>
      <c r="L329" s="22">
        <v>398059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</row>
    <row r="330" spans="1:19" x14ac:dyDescent="0.25">
      <c r="A330" s="22" t="s">
        <v>120</v>
      </c>
      <c r="B330" s="22" t="s">
        <v>706</v>
      </c>
      <c r="C330" s="22" t="s">
        <v>779</v>
      </c>
      <c r="D330" s="22" t="s">
        <v>780</v>
      </c>
      <c r="E330" s="22">
        <v>381425</v>
      </c>
      <c r="F330" s="22">
        <v>0</v>
      </c>
      <c r="G330" s="22">
        <v>0</v>
      </c>
      <c r="H330" s="22">
        <v>5909</v>
      </c>
      <c r="I330" s="22">
        <v>0</v>
      </c>
      <c r="J330" s="22">
        <v>0</v>
      </c>
      <c r="K330" s="22">
        <v>0</v>
      </c>
      <c r="L330" s="22">
        <v>387334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</row>
    <row r="331" spans="1:19" x14ac:dyDescent="0.25">
      <c r="A331" s="22" t="s">
        <v>120</v>
      </c>
      <c r="B331" s="22" t="s">
        <v>706</v>
      </c>
      <c r="C331" s="22" t="s">
        <v>781</v>
      </c>
      <c r="D331" s="22" t="s">
        <v>782</v>
      </c>
      <c r="E331" s="22">
        <v>93380</v>
      </c>
      <c r="F331" s="22">
        <v>0</v>
      </c>
      <c r="G331" s="22">
        <v>0</v>
      </c>
      <c r="H331" s="22">
        <v>2537</v>
      </c>
      <c r="I331" s="22">
        <v>0</v>
      </c>
      <c r="J331" s="22">
        <v>0</v>
      </c>
      <c r="K331" s="22">
        <v>0</v>
      </c>
      <c r="L331" s="22">
        <v>95917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</row>
    <row r="332" spans="1:19" x14ac:dyDescent="0.25">
      <c r="A332" s="22" t="s">
        <v>120</v>
      </c>
      <c r="B332" s="22" t="s">
        <v>706</v>
      </c>
      <c r="C332" s="22" t="s">
        <v>783</v>
      </c>
      <c r="D332" s="22" t="s">
        <v>784</v>
      </c>
      <c r="E332" s="22">
        <v>135422</v>
      </c>
      <c r="F332" s="22">
        <v>0</v>
      </c>
      <c r="G332" s="22">
        <v>0</v>
      </c>
      <c r="H332" s="22">
        <v>2858</v>
      </c>
      <c r="I332" s="22">
        <v>0</v>
      </c>
      <c r="J332" s="22">
        <v>0</v>
      </c>
      <c r="K332" s="22">
        <v>0</v>
      </c>
      <c r="L332" s="22">
        <v>138280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</row>
    <row r="333" spans="1:19" x14ac:dyDescent="0.25">
      <c r="A333" s="22" t="s">
        <v>120</v>
      </c>
      <c r="B333" s="22" t="s">
        <v>706</v>
      </c>
      <c r="C333" s="22" t="s">
        <v>785</v>
      </c>
      <c r="D333" s="22" t="s">
        <v>786</v>
      </c>
      <c r="E333" s="22">
        <v>550558</v>
      </c>
      <c r="F333" s="22">
        <v>0</v>
      </c>
      <c r="G333" s="22">
        <v>0</v>
      </c>
      <c r="H333" s="22">
        <v>1362</v>
      </c>
      <c r="I333" s="22">
        <v>0</v>
      </c>
      <c r="J333" s="22">
        <v>0</v>
      </c>
      <c r="K333" s="22">
        <v>0</v>
      </c>
      <c r="L333" s="22">
        <v>551920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</row>
    <row r="334" spans="1:19" x14ac:dyDescent="0.25">
      <c r="A334" s="22" t="s">
        <v>120</v>
      </c>
      <c r="B334" s="22" t="s">
        <v>706</v>
      </c>
      <c r="C334" s="22" t="s">
        <v>787</v>
      </c>
      <c r="D334" s="22" t="s">
        <v>788</v>
      </c>
      <c r="E334" s="22">
        <v>315712</v>
      </c>
      <c r="F334" s="22">
        <v>0</v>
      </c>
      <c r="G334" s="22">
        <v>0</v>
      </c>
      <c r="H334" s="22">
        <v>720</v>
      </c>
      <c r="I334" s="22">
        <v>0</v>
      </c>
      <c r="J334" s="22">
        <v>0</v>
      </c>
      <c r="K334" s="22">
        <v>0</v>
      </c>
      <c r="L334" s="22">
        <v>316432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</row>
    <row r="335" spans="1:19" x14ac:dyDescent="0.25">
      <c r="A335" s="22" t="s">
        <v>120</v>
      </c>
      <c r="B335" s="22" t="s">
        <v>706</v>
      </c>
      <c r="C335" s="22" t="s">
        <v>789</v>
      </c>
      <c r="D335" s="22" t="s">
        <v>790</v>
      </c>
      <c r="E335" s="22">
        <v>246505</v>
      </c>
      <c r="F335" s="22">
        <v>0</v>
      </c>
      <c r="G335" s="22">
        <v>0</v>
      </c>
      <c r="H335" s="22">
        <v>4565</v>
      </c>
      <c r="I335" s="22">
        <v>0</v>
      </c>
      <c r="J335" s="22">
        <v>0</v>
      </c>
      <c r="K335" s="22">
        <v>0</v>
      </c>
      <c r="L335" s="22">
        <v>251070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</row>
    <row r="336" spans="1:19" x14ac:dyDescent="0.25">
      <c r="A336" s="22" t="s">
        <v>120</v>
      </c>
      <c r="B336" s="22" t="s">
        <v>706</v>
      </c>
      <c r="C336" s="22" t="s">
        <v>791</v>
      </c>
      <c r="D336" s="22" t="s">
        <v>792</v>
      </c>
      <c r="E336" s="22">
        <v>90963</v>
      </c>
      <c r="F336" s="22">
        <v>0</v>
      </c>
      <c r="G336" s="22">
        <v>0</v>
      </c>
      <c r="H336" s="22">
        <v>1039</v>
      </c>
      <c r="I336" s="22">
        <v>0</v>
      </c>
      <c r="J336" s="22">
        <v>0</v>
      </c>
      <c r="K336" s="22">
        <v>0</v>
      </c>
      <c r="L336" s="22">
        <v>92002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</row>
    <row r="337" spans="1:19" x14ac:dyDescent="0.25">
      <c r="A337" s="22" t="s">
        <v>120</v>
      </c>
      <c r="B337" s="22" t="s">
        <v>706</v>
      </c>
      <c r="C337" s="22" t="s">
        <v>793</v>
      </c>
      <c r="D337" s="22" t="s">
        <v>794</v>
      </c>
      <c r="E337" s="22">
        <v>347491</v>
      </c>
      <c r="F337" s="22">
        <v>866</v>
      </c>
      <c r="G337" s="22">
        <v>0</v>
      </c>
      <c r="H337" s="22">
        <v>2759</v>
      </c>
      <c r="I337" s="22">
        <v>0</v>
      </c>
      <c r="J337" s="22">
        <v>0</v>
      </c>
      <c r="K337" s="22">
        <v>0</v>
      </c>
      <c r="L337" s="22">
        <v>351116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</row>
    <row r="338" spans="1:19" x14ac:dyDescent="0.25">
      <c r="A338" s="22" t="s">
        <v>120</v>
      </c>
      <c r="B338" s="22" t="s">
        <v>706</v>
      </c>
      <c r="C338" s="22" t="s">
        <v>795</v>
      </c>
      <c r="D338" s="22" t="s">
        <v>796</v>
      </c>
      <c r="E338" s="22">
        <v>302297</v>
      </c>
      <c r="F338" s="22">
        <v>0</v>
      </c>
      <c r="G338" s="22">
        <v>0</v>
      </c>
      <c r="H338" s="22">
        <v>1647</v>
      </c>
      <c r="I338" s="22">
        <v>0</v>
      </c>
      <c r="J338" s="22">
        <v>0</v>
      </c>
      <c r="K338" s="22">
        <v>0</v>
      </c>
      <c r="L338" s="22">
        <v>303944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</row>
    <row r="339" spans="1:19" x14ac:dyDescent="0.25">
      <c r="A339" s="22" t="s">
        <v>120</v>
      </c>
      <c r="B339" s="22" t="s">
        <v>706</v>
      </c>
      <c r="C339" s="22" t="s">
        <v>797</v>
      </c>
      <c r="D339" s="22" t="s">
        <v>798</v>
      </c>
      <c r="E339" s="22">
        <v>101435</v>
      </c>
      <c r="F339" s="22">
        <v>0</v>
      </c>
      <c r="G339" s="22">
        <v>0</v>
      </c>
      <c r="H339" s="22">
        <v>239</v>
      </c>
      <c r="I339" s="22">
        <v>0</v>
      </c>
      <c r="J339" s="22">
        <v>0</v>
      </c>
      <c r="K339" s="22">
        <v>0</v>
      </c>
      <c r="L339" s="22">
        <v>101674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</row>
    <row r="340" spans="1:19" x14ac:dyDescent="0.25">
      <c r="A340" s="22" t="s">
        <v>120</v>
      </c>
      <c r="B340" s="22" t="s">
        <v>706</v>
      </c>
      <c r="C340" s="22" t="s">
        <v>799</v>
      </c>
      <c r="D340" s="22" t="s">
        <v>800</v>
      </c>
      <c r="E340" s="22">
        <v>111673</v>
      </c>
      <c r="F340" s="22"/>
      <c r="G340" s="22"/>
      <c r="H340" s="22">
        <v>1077</v>
      </c>
      <c r="I340" s="22"/>
      <c r="J340" s="22"/>
      <c r="K340" s="22"/>
      <c r="L340" s="22">
        <v>112750</v>
      </c>
      <c r="M340" s="22"/>
      <c r="N340" s="22"/>
      <c r="O340" s="22"/>
      <c r="P340" s="22"/>
      <c r="Q340" s="22"/>
      <c r="R340" s="22"/>
      <c r="S340" s="22"/>
    </row>
    <row r="341" spans="1:19" x14ac:dyDescent="0.25">
      <c r="A341" s="22" t="s">
        <v>120</v>
      </c>
      <c r="B341" s="22" t="s">
        <v>706</v>
      </c>
      <c r="C341" s="22" t="s">
        <v>801</v>
      </c>
      <c r="D341" s="22" t="s">
        <v>802</v>
      </c>
      <c r="E341" s="22">
        <v>192530</v>
      </c>
      <c r="F341" s="22">
        <v>1690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194220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</row>
    <row r="342" spans="1:19" x14ac:dyDescent="0.25">
      <c r="A342" s="22" t="s">
        <v>120</v>
      </c>
      <c r="B342" s="22" t="s">
        <v>706</v>
      </c>
      <c r="C342" s="22" t="s">
        <v>803</v>
      </c>
      <c r="D342" s="22" t="s">
        <v>804</v>
      </c>
      <c r="E342" s="22">
        <v>185539</v>
      </c>
      <c r="F342" s="22">
        <v>0</v>
      </c>
      <c r="G342" s="22">
        <v>0</v>
      </c>
      <c r="H342" s="22">
        <v>2092</v>
      </c>
      <c r="I342" s="22">
        <v>0</v>
      </c>
      <c r="J342" s="22">
        <v>0</v>
      </c>
      <c r="K342" s="22">
        <v>0</v>
      </c>
      <c r="L342" s="22">
        <v>187631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</row>
    <row r="343" spans="1:19" x14ac:dyDescent="0.25">
      <c r="A343" s="22" t="s">
        <v>120</v>
      </c>
      <c r="B343" s="22" t="s">
        <v>706</v>
      </c>
      <c r="C343" s="22" t="s">
        <v>805</v>
      </c>
      <c r="D343" s="22" t="s">
        <v>806</v>
      </c>
      <c r="E343" s="22">
        <v>302421</v>
      </c>
      <c r="F343" s="22">
        <v>0</v>
      </c>
      <c r="G343" s="22">
        <v>0</v>
      </c>
      <c r="H343" s="22">
        <v>0</v>
      </c>
      <c r="I343" s="22">
        <v>3847</v>
      </c>
      <c r="J343" s="22">
        <v>0</v>
      </c>
      <c r="K343" s="22">
        <v>2</v>
      </c>
      <c r="L343" s="22">
        <v>306270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</row>
    <row r="344" spans="1:19" x14ac:dyDescent="0.25">
      <c r="A344" s="22" t="s">
        <v>120</v>
      </c>
      <c r="B344" s="22" t="s">
        <v>706</v>
      </c>
      <c r="C344" s="22" t="s">
        <v>807</v>
      </c>
      <c r="D344" s="22" t="s">
        <v>808</v>
      </c>
      <c r="E344" s="22">
        <v>230602</v>
      </c>
      <c r="F344" s="22">
        <v>0</v>
      </c>
      <c r="G344" s="22">
        <v>0</v>
      </c>
      <c r="H344" s="22">
        <v>2028</v>
      </c>
      <c r="I344" s="22">
        <v>0</v>
      </c>
      <c r="J344" s="22">
        <v>0</v>
      </c>
      <c r="K344" s="22">
        <v>0</v>
      </c>
      <c r="L344" s="22">
        <v>232630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</row>
    <row r="345" spans="1:19" x14ac:dyDescent="0.25">
      <c r="A345" s="22" t="s">
        <v>120</v>
      </c>
      <c r="B345" s="22" t="s">
        <v>809</v>
      </c>
      <c r="C345" s="22" t="s">
        <v>810</v>
      </c>
      <c r="D345" s="22" t="s">
        <v>811</v>
      </c>
      <c r="E345" s="22">
        <v>147594</v>
      </c>
      <c r="F345" s="22">
        <v>191061</v>
      </c>
      <c r="G345" s="22">
        <v>0</v>
      </c>
      <c r="H345" s="22">
        <v>3319</v>
      </c>
      <c r="I345" s="22">
        <v>0</v>
      </c>
      <c r="J345" s="22">
        <v>0</v>
      </c>
      <c r="K345" s="22">
        <v>0</v>
      </c>
      <c r="L345" s="22">
        <v>341974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</row>
    <row r="346" spans="1:19" x14ac:dyDescent="0.25">
      <c r="A346" s="22" t="s">
        <v>120</v>
      </c>
      <c r="B346" s="22" t="s">
        <v>809</v>
      </c>
      <c r="C346" s="22" t="s">
        <v>812</v>
      </c>
      <c r="D346" s="22" t="s">
        <v>813</v>
      </c>
      <c r="E346" s="22">
        <v>226030</v>
      </c>
      <c r="F346" s="22">
        <v>2422504</v>
      </c>
      <c r="G346" s="22">
        <v>0</v>
      </c>
      <c r="H346" s="22">
        <v>74636</v>
      </c>
      <c r="I346" s="22">
        <v>27</v>
      </c>
      <c r="J346" s="22">
        <v>0</v>
      </c>
      <c r="K346" s="22">
        <v>0</v>
      </c>
      <c r="L346" s="22">
        <v>2723197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</row>
    <row r="347" spans="1:19" x14ac:dyDescent="0.25">
      <c r="A347" s="22" t="s">
        <v>120</v>
      </c>
      <c r="B347" s="22" t="s">
        <v>809</v>
      </c>
      <c r="C347" s="22" t="s">
        <v>814</v>
      </c>
      <c r="D347" s="22" t="s">
        <v>815</v>
      </c>
      <c r="E347" s="22">
        <v>8215</v>
      </c>
      <c r="F347" s="22">
        <v>24441</v>
      </c>
      <c r="G347" s="22">
        <v>0</v>
      </c>
      <c r="H347" s="22">
        <v>93607</v>
      </c>
      <c r="I347" s="22">
        <v>22835</v>
      </c>
      <c r="J347" s="22">
        <v>0</v>
      </c>
      <c r="K347" s="22">
        <v>0</v>
      </c>
      <c r="L347" s="22">
        <v>149098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</row>
    <row r="348" spans="1:19" x14ac:dyDescent="0.25">
      <c r="A348" s="22" t="s">
        <v>120</v>
      </c>
      <c r="B348" s="22" t="s">
        <v>809</v>
      </c>
      <c r="C348" s="22" t="s">
        <v>816</v>
      </c>
      <c r="D348" s="22" t="s">
        <v>817</v>
      </c>
      <c r="E348" s="22">
        <v>0</v>
      </c>
      <c r="F348" s="22">
        <v>4892</v>
      </c>
      <c r="G348" s="22">
        <v>0</v>
      </c>
      <c r="H348" s="22">
        <v>8131</v>
      </c>
      <c r="I348" s="22">
        <v>0</v>
      </c>
      <c r="J348" s="22">
        <v>0</v>
      </c>
      <c r="K348" s="22">
        <v>0</v>
      </c>
      <c r="L348" s="22">
        <v>13023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</row>
    <row r="349" spans="1:19" x14ac:dyDescent="0.25">
      <c r="A349" s="22" t="s">
        <v>120</v>
      </c>
      <c r="B349" s="22" t="s">
        <v>809</v>
      </c>
      <c r="C349" s="22" t="s">
        <v>818</v>
      </c>
      <c r="D349" s="22" t="s">
        <v>819</v>
      </c>
      <c r="E349" s="22">
        <v>2232</v>
      </c>
      <c r="F349" s="22">
        <v>1033</v>
      </c>
      <c r="G349" s="22">
        <v>0</v>
      </c>
      <c r="H349" s="22">
        <v>5035</v>
      </c>
      <c r="I349" s="22">
        <v>0</v>
      </c>
      <c r="J349" s="22">
        <v>0</v>
      </c>
      <c r="K349" s="22">
        <v>0</v>
      </c>
      <c r="L349" s="22">
        <v>8300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</row>
    <row r="350" spans="1:19" x14ac:dyDescent="0.25">
      <c r="A350" s="22" t="s">
        <v>120</v>
      </c>
      <c r="B350" s="22" t="s">
        <v>809</v>
      </c>
      <c r="C350" s="22" t="s">
        <v>820</v>
      </c>
      <c r="D350" s="22" t="s">
        <v>821</v>
      </c>
      <c r="E350" s="22">
        <v>294229</v>
      </c>
      <c r="F350" s="22">
        <v>708222</v>
      </c>
      <c r="G350" s="22">
        <v>66365</v>
      </c>
      <c r="H350" s="22">
        <v>445284</v>
      </c>
      <c r="I350" s="22">
        <v>0</v>
      </c>
      <c r="J350" s="22">
        <v>0</v>
      </c>
      <c r="K350" s="22">
        <v>0</v>
      </c>
      <c r="L350" s="22">
        <v>1514100</v>
      </c>
      <c r="M350" s="22">
        <v>0</v>
      </c>
      <c r="N350" s="22">
        <v>0</v>
      </c>
      <c r="O350" s="22">
        <v>0</v>
      </c>
      <c r="P350" s="22">
        <v>0</v>
      </c>
      <c r="Q350" s="22">
        <v>0</v>
      </c>
      <c r="R350" s="22">
        <v>0</v>
      </c>
      <c r="S350" s="22">
        <v>0</v>
      </c>
    </row>
    <row r="351" spans="1:19" x14ac:dyDescent="0.25">
      <c r="A351" s="22" t="s">
        <v>120</v>
      </c>
      <c r="B351" s="22" t="s">
        <v>822</v>
      </c>
      <c r="C351" s="22" t="s">
        <v>823</v>
      </c>
      <c r="D351" s="22" t="s">
        <v>824</v>
      </c>
      <c r="E351" s="22">
        <v>590707</v>
      </c>
      <c r="F351" s="22">
        <v>1968978</v>
      </c>
      <c r="G351" s="22">
        <v>5561033</v>
      </c>
      <c r="H351" s="22">
        <v>29105170</v>
      </c>
      <c r="I351" s="22">
        <v>23341</v>
      </c>
      <c r="J351" s="22">
        <v>2703465</v>
      </c>
      <c r="K351" s="22">
        <v>0</v>
      </c>
      <c r="L351" s="22">
        <v>39952694</v>
      </c>
      <c r="M351" s="22">
        <v>0</v>
      </c>
      <c r="N351" s="22">
        <v>0</v>
      </c>
      <c r="O351" s="22">
        <v>0</v>
      </c>
      <c r="P351" s="22">
        <v>0</v>
      </c>
      <c r="Q351" s="22">
        <v>0</v>
      </c>
      <c r="R351" s="22">
        <v>0</v>
      </c>
      <c r="S351" s="22">
        <v>0</v>
      </c>
    </row>
    <row r="352" spans="1:19" x14ac:dyDescent="0.25">
      <c r="A352" s="22"/>
      <c r="B352" s="22"/>
      <c r="C352" s="22"/>
      <c r="D352" s="22" t="s">
        <v>825</v>
      </c>
      <c r="E352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39EFF-D832-47A5-8D6A-DBFCD406900A}">
  <dimension ref="A1:S35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1307</v>
      </c>
      <c r="D1" s="20" t="s">
        <v>1337</v>
      </c>
    </row>
    <row r="2" spans="1:1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1309</v>
      </c>
      <c r="F2" s="21" t="s">
        <v>1310</v>
      </c>
      <c r="G2" s="21" t="s">
        <v>1210</v>
      </c>
      <c r="H2" s="21" t="s">
        <v>1311</v>
      </c>
      <c r="I2" s="21" t="s">
        <v>1312</v>
      </c>
      <c r="J2" s="21" t="s">
        <v>1313</v>
      </c>
      <c r="K2" s="21" t="s">
        <v>1314</v>
      </c>
      <c r="L2" s="21" t="s">
        <v>1315</v>
      </c>
      <c r="M2" s="21" t="s">
        <v>1316</v>
      </c>
      <c r="N2" s="21" t="s">
        <v>1317</v>
      </c>
      <c r="O2" s="21" t="s">
        <v>1318</v>
      </c>
      <c r="P2" s="21" t="s">
        <v>65</v>
      </c>
      <c r="Q2" s="21" t="s">
        <v>1319</v>
      </c>
      <c r="R2" s="21" t="s">
        <v>1320</v>
      </c>
      <c r="S2" s="21" t="s">
        <v>1321</v>
      </c>
    </row>
    <row r="3" spans="1:19" x14ac:dyDescent="0.25">
      <c r="A3" s="21"/>
      <c r="B3" s="21"/>
      <c r="C3" s="21"/>
      <c r="D3" s="21" t="s">
        <v>87</v>
      </c>
      <c r="E3" s="21" t="s">
        <v>1322</v>
      </c>
      <c r="F3" s="21" t="s">
        <v>1323</v>
      </c>
      <c r="G3" s="21" t="s">
        <v>1324</v>
      </c>
      <c r="H3" s="21" t="s">
        <v>1325</v>
      </c>
      <c r="I3" s="21" t="s">
        <v>1326</v>
      </c>
      <c r="J3" s="21" t="s">
        <v>1327</v>
      </c>
      <c r="K3" s="21" t="s">
        <v>1328</v>
      </c>
      <c r="L3" s="21" t="s">
        <v>1329</v>
      </c>
      <c r="M3" s="21" t="s">
        <v>1330</v>
      </c>
      <c r="N3" s="21" t="s">
        <v>1331</v>
      </c>
      <c r="O3" s="21" t="s">
        <v>1332</v>
      </c>
      <c r="P3" s="21" t="s">
        <v>1333</v>
      </c>
      <c r="Q3" s="21" t="s">
        <v>1334</v>
      </c>
      <c r="R3" s="21" t="s">
        <v>1335</v>
      </c>
      <c r="S3" s="21" t="s">
        <v>1336</v>
      </c>
    </row>
    <row r="4" spans="1:19" x14ac:dyDescent="0.25">
      <c r="A4" s="22" t="s">
        <v>120</v>
      </c>
      <c r="B4" s="22" t="s">
        <v>121</v>
      </c>
      <c r="C4" s="22" t="s">
        <v>122</v>
      </c>
      <c r="D4" s="22" t="s">
        <v>123</v>
      </c>
      <c r="E4" s="22">
        <v>6777</v>
      </c>
      <c r="F4" s="22">
        <v>132637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139414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</row>
    <row r="5" spans="1:19" x14ac:dyDescent="0.25">
      <c r="A5" s="22" t="s">
        <v>120</v>
      </c>
      <c r="B5" s="22" t="s">
        <v>121</v>
      </c>
      <c r="C5" s="22" t="s">
        <v>124</v>
      </c>
      <c r="D5" s="22" t="s">
        <v>125</v>
      </c>
      <c r="E5" s="22">
        <v>0</v>
      </c>
      <c r="F5" s="22">
        <v>49963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49963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</row>
    <row r="6" spans="1:19" x14ac:dyDescent="0.25">
      <c r="A6" s="22" t="s">
        <v>120</v>
      </c>
      <c r="B6" s="22" t="s">
        <v>121</v>
      </c>
      <c r="C6" s="22" t="s">
        <v>126</v>
      </c>
      <c r="D6" s="22" t="s">
        <v>127</v>
      </c>
      <c r="E6" s="22">
        <v>2520000</v>
      </c>
      <c r="F6" s="22">
        <v>12262000</v>
      </c>
      <c r="G6" s="22">
        <v>0</v>
      </c>
      <c r="H6" s="22">
        <v>0</v>
      </c>
      <c r="I6" s="22">
        <v>15000</v>
      </c>
      <c r="J6" s="22">
        <v>7000</v>
      </c>
      <c r="K6" s="22">
        <v>0</v>
      </c>
      <c r="L6" s="22">
        <v>14804000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spans="1:19" x14ac:dyDescent="0.25">
      <c r="A7" s="22" t="s">
        <v>120</v>
      </c>
      <c r="B7" s="22" t="s">
        <v>121</v>
      </c>
      <c r="C7" s="22" t="s">
        <v>128</v>
      </c>
      <c r="D7" s="22" t="s">
        <v>129</v>
      </c>
      <c r="E7" s="22">
        <v>0</v>
      </c>
      <c r="F7" s="22">
        <v>104246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104246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spans="1:19" x14ac:dyDescent="0.25">
      <c r="A8" s="22" t="s">
        <v>120</v>
      </c>
      <c r="B8" s="22" t="s">
        <v>121</v>
      </c>
      <c r="C8" s="22" t="s">
        <v>130</v>
      </c>
      <c r="D8" s="22" t="s">
        <v>131</v>
      </c>
      <c r="E8" s="22">
        <v>879609</v>
      </c>
      <c r="F8" s="22">
        <v>2726312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3605921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</row>
    <row r="9" spans="1:19" x14ac:dyDescent="0.25">
      <c r="A9" s="22" t="s">
        <v>120</v>
      </c>
      <c r="B9" s="22" t="s">
        <v>121</v>
      </c>
      <c r="C9" s="22" t="s">
        <v>132</v>
      </c>
      <c r="D9" s="22" t="s">
        <v>133</v>
      </c>
      <c r="E9" s="22">
        <v>7991000</v>
      </c>
      <c r="F9" s="22">
        <v>19654000</v>
      </c>
      <c r="G9" s="22">
        <v>0</v>
      </c>
      <c r="H9" s="22">
        <v>0</v>
      </c>
      <c r="I9" s="22">
        <v>0</v>
      </c>
      <c r="J9" s="22">
        <v>25000</v>
      </c>
      <c r="K9" s="22">
        <v>0</v>
      </c>
      <c r="L9" s="22">
        <v>27670000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</row>
    <row r="10" spans="1:19" x14ac:dyDescent="0.25">
      <c r="A10" s="22" t="s">
        <v>120</v>
      </c>
      <c r="B10" s="22" t="s">
        <v>121</v>
      </c>
      <c r="C10" s="22" t="s">
        <v>134</v>
      </c>
      <c r="D10" s="22" t="s">
        <v>135</v>
      </c>
      <c r="E10" s="22">
        <v>476983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476983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spans="1:19" x14ac:dyDescent="0.25">
      <c r="A11" s="22" t="s">
        <v>120</v>
      </c>
      <c r="B11" s="22" t="s">
        <v>121</v>
      </c>
      <c r="C11" s="22" t="s">
        <v>136</v>
      </c>
      <c r="D11" s="22" t="s">
        <v>137</v>
      </c>
      <c r="E11" s="22">
        <v>5940</v>
      </c>
      <c r="F11" s="22">
        <v>699443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705383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x14ac:dyDescent="0.25">
      <c r="A12" s="22" t="s">
        <v>120</v>
      </c>
      <c r="B12" s="22" t="s">
        <v>121</v>
      </c>
      <c r="C12" s="22" t="s">
        <v>138</v>
      </c>
      <c r="D12" s="22" t="s">
        <v>139</v>
      </c>
      <c r="E12" s="22">
        <v>47437</v>
      </c>
      <c r="F12" s="22">
        <v>368422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415859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spans="1:19" x14ac:dyDescent="0.25">
      <c r="A13" s="22" t="s">
        <v>120</v>
      </c>
      <c r="B13" s="22" t="s">
        <v>121</v>
      </c>
      <c r="C13" s="22" t="s">
        <v>140</v>
      </c>
      <c r="D13" s="22" t="s">
        <v>141</v>
      </c>
      <c r="E13" s="22">
        <v>785000</v>
      </c>
      <c r="F13" s="22">
        <v>1049000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1834000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</row>
    <row r="14" spans="1:19" x14ac:dyDescent="0.25">
      <c r="A14" s="22" t="s">
        <v>120</v>
      </c>
      <c r="B14" s="22" t="s">
        <v>121</v>
      </c>
      <c r="C14" s="22" t="s">
        <v>142</v>
      </c>
      <c r="D14" s="22" t="s">
        <v>143</v>
      </c>
      <c r="E14" s="22">
        <v>344000</v>
      </c>
      <c r="F14" s="22">
        <v>915000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1259000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spans="1:19" x14ac:dyDescent="0.25">
      <c r="A15" s="22" t="s">
        <v>120</v>
      </c>
      <c r="B15" s="22" t="s">
        <v>121</v>
      </c>
      <c r="C15" s="22" t="s">
        <v>144</v>
      </c>
      <c r="D15" s="22" t="s">
        <v>145</v>
      </c>
      <c r="E15" s="22">
        <v>687411</v>
      </c>
      <c r="F15" s="22">
        <v>1355626</v>
      </c>
      <c r="G15" s="22">
        <v>0</v>
      </c>
      <c r="H15" s="22">
        <v>0</v>
      </c>
      <c r="I15" s="22">
        <v>0</v>
      </c>
      <c r="J15" s="22">
        <v>15</v>
      </c>
      <c r="K15" s="22">
        <v>0</v>
      </c>
      <c r="L15" s="22">
        <v>2043052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spans="1:19" x14ac:dyDescent="0.25">
      <c r="A16" s="22" t="s">
        <v>120</v>
      </c>
      <c r="B16" s="22" t="s">
        <v>121</v>
      </c>
      <c r="C16" s="22" t="s">
        <v>146</v>
      </c>
      <c r="D16" s="22" t="s">
        <v>147</v>
      </c>
      <c r="E16" s="22">
        <v>0</v>
      </c>
      <c r="F16" s="22">
        <v>10307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10307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x14ac:dyDescent="0.25">
      <c r="A17" s="22" t="s">
        <v>120</v>
      </c>
      <c r="B17" s="22" t="s">
        <v>121</v>
      </c>
      <c r="C17" s="22" t="s">
        <v>148</v>
      </c>
      <c r="D17" s="22" t="s">
        <v>149</v>
      </c>
      <c r="E17" s="22">
        <v>32820</v>
      </c>
      <c r="F17" s="22">
        <v>794475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827295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</row>
    <row r="18" spans="1:19" x14ac:dyDescent="0.25">
      <c r="A18" s="22" t="s">
        <v>120</v>
      </c>
      <c r="B18" s="22" t="s">
        <v>121</v>
      </c>
      <c r="C18" s="22" t="s">
        <v>150</v>
      </c>
      <c r="D18" s="22" t="s">
        <v>151</v>
      </c>
      <c r="E18" s="22">
        <v>78096</v>
      </c>
      <c r="F18" s="22">
        <v>92491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170587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</row>
    <row r="19" spans="1:19" x14ac:dyDescent="0.25">
      <c r="A19" s="22" t="s">
        <v>120</v>
      </c>
      <c r="B19" s="22" t="s">
        <v>152</v>
      </c>
      <c r="C19" s="22" t="s">
        <v>153</v>
      </c>
      <c r="D19" s="22" t="s">
        <v>154</v>
      </c>
      <c r="E19" s="22">
        <v>134624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134624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</row>
    <row r="20" spans="1:19" x14ac:dyDescent="0.25">
      <c r="A20" s="22" t="s">
        <v>120</v>
      </c>
      <c r="B20" s="22" t="s">
        <v>152</v>
      </c>
      <c r="C20" s="22" t="s">
        <v>155</v>
      </c>
      <c r="D20" s="22" t="s">
        <v>156</v>
      </c>
      <c r="E20" s="22">
        <v>110123</v>
      </c>
      <c r="F20" s="22">
        <v>388545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498668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</row>
    <row r="21" spans="1:19" x14ac:dyDescent="0.25">
      <c r="A21" s="22" t="s">
        <v>120</v>
      </c>
      <c r="B21" s="22" t="s">
        <v>152</v>
      </c>
      <c r="C21" s="22" t="s">
        <v>157</v>
      </c>
      <c r="D21" s="22" t="s">
        <v>158</v>
      </c>
      <c r="E21" s="22">
        <v>17814</v>
      </c>
      <c r="F21" s="22">
        <v>83860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101674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spans="1:19" x14ac:dyDescent="0.25">
      <c r="A22" s="22" t="s">
        <v>120</v>
      </c>
      <c r="B22" s="22" t="s">
        <v>152</v>
      </c>
      <c r="C22" s="22" t="s">
        <v>159</v>
      </c>
      <c r="D22" s="22" t="s">
        <v>160</v>
      </c>
      <c r="E22" s="22">
        <v>153933</v>
      </c>
      <c r="F22" s="22">
        <v>77024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230957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spans="1:19" x14ac:dyDescent="0.25">
      <c r="A23" s="22" t="s">
        <v>120</v>
      </c>
      <c r="B23" s="22" t="s">
        <v>152</v>
      </c>
      <c r="C23" s="22" t="s">
        <v>161</v>
      </c>
      <c r="D23" s="22" t="s">
        <v>162</v>
      </c>
      <c r="E23" s="22">
        <v>452137</v>
      </c>
      <c r="F23" s="22">
        <v>553395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1005532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</row>
    <row r="24" spans="1:19" x14ac:dyDescent="0.25">
      <c r="A24" s="22" t="s">
        <v>120</v>
      </c>
      <c r="B24" s="22" t="s">
        <v>163</v>
      </c>
      <c r="C24" s="22" t="s">
        <v>164</v>
      </c>
      <c r="D24" s="22" t="s">
        <v>165</v>
      </c>
      <c r="E24" s="22">
        <v>0</v>
      </c>
      <c r="F24" s="22">
        <v>357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357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x14ac:dyDescent="0.25">
      <c r="A25" s="22" t="s">
        <v>120</v>
      </c>
      <c r="B25" s="22" t="s">
        <v>163</v>
      </c>
      <c r="C25" s="22" t="s">
        <v>166</v>
      </c>
      <c r="D25" s="22" t="s">
        <v>167</v>
      </c>
      <c r="E25" s="22">
        <v>2700</v>
      </c>
      <c r="F25" s="22">
        <v>7200</v>
      </c>
      <c r="G25" s="22">
        <v>0</v>
      </c>
      <c r="H25" s="22">
        <v>0</v>
      </c>
      <c r="I25" s="22">
        <v>0</v>
      </c>
      <c r="J25" s="22">
        <v>61</v>
      </c>
      <c r="K25" s="22">
        <v>0</v>
      </c>
      <c r="L25" s="22">
        <v>9961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spans="1:19" x14ac:dyDescent="0.25">
      <c r="A26" s="22" t="s">
        <v>120</v>
      </c>
      <c r="B26" s="22" t="s">
        <v>163</v>
      </c>
      <c r="C26" s="22" t="s">
        <v>168</v>
      </c>
      <c r="D26" s="22" t="s">
        <v>169</v>
      </c>
      <c r="E26" s="22">
        <v>2686</v>
      </c>
      <c r="F26" s="22">
        <v>2467</v>
      </c>
      <c r="G26" s="22">
        <v>0</v>
      </c>
      <c r="H26" s="22">
        <v>0</v>
      </c>
      <c r="I26" s="22">
        <v>0</v>
      </c>
      <c r="J26" s="22">
        <v>22096</v>
      </c>
      <c r="K26" s="22">
        <v>0</v>
      </c>
      <c r="L26" s="22">
        <v>27249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x14ac:dyDescent="0.25">
      <c r="A27" s="22" t="s">
        <v>120</v>
      </c>
      <c r="B27" s="22" t="s">
        <v>163</v>
      </c>
      <c r="C27" s="22" t="s">
        <v>170</v>
      </c>
      <c r="D27" s="22" t="s">
        <v>171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spans="1:19" x14ac:dyDescent="0.25">
      <c r="A28" s="22" t="s">
        <v>120</v>
      </c>
      <c r="B28" s="22" t="s">
        <v>163</v>
      </c>
      <c r="C28" s="22" t="s">
        <v>172</v>
      </c>
      <c r="D28" s="22" t="s">
        <v>173</v>
      </c>
      <c r="E28" s="22">
        <v>0</v>
      </c>
      <c r="F28" s="22">
        <v>873810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873810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spans="1:19" x14ac:dyDescent="0.25">
      <c r="A29" s="22" t="s">
        <v>120</v>
      </c>
      <c r="B29" s="22" t="s">
        <v>163</v>
      </c>
      <c r="C29" s="22" t="s">
        <v>174</v>
      </c>
      <c r="D29" s="22" t="s">
        <v>175</v>
      </c>
      <c r="E29" s="22">
        <v>33677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33677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</row>
    <row r="30" spans="1:19" x14ac:dyDescent="0.25">
      <c r="A30" s="22" t="s">
        <v>120</v>
      </c>
      <c r="B30" s="22" t="s">
        <v>163</v>
      </c>
      <c r="C30" s="22" t="s">
        <v>176</v>
      </c>
      <c r="D30" s="22" t="s">
        <v>177</v>
      </c>
      <c r="E30" s="22">
        <v>5936</v>
      </c>
      <c r="F30" s="22">
        <v>1346</v>
      </c>
      <c r="G30" s="22">
        <v>0</v>
      </c>
      <c r="H30" s="22">
        <v>0</v>
      </c>
      <c r="I30" s="22">
        <v>0</v>
      </c>
      <c r="J30" s="22">
        <v>18622</v>
      </c>
      <c r="K30" s="22">
        <v>0</v>
      </c>
      <c r="L30" s="22">
        <v>25904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spans="1:19" x14ac:dyDescent="0.25">
      <c r="A31" s="22" t="s">
        <v>120</v>
      </c>
      <c r="B31" s="22" t="s">
        <v>163</v>
      </c>
      <c r="C31" s="22" t="s">
        <v>178</v>
      </c>
      <c r="D31" s="22" t="s">
        <v>179</v>
      </c>
      <c r="E31" s="22">
        <v>5277</v>
      </c>
      <c r="F31" s="22">
        <v>42390</v>
      </c>
      <c r="G31" s="22">
        <v>0</v>
      </c>
      <c r="H31" s="22">
        <v>0</v>
      </c>
      <c r="I31" s="22">
        <v>0</v>
      </c>
      <c r="J31" s="22">
        <v>8832</v>
      </c>
      <c r="K31" s="22">
        <v>0</v>
      </c>
      <c r="L31" s="22">
        <v>56499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</row>
    <row r="32" spans="1:19" x14ac:dyDescent="0.25">
      <c r="A32" s="22" t="s">
        <v>120</v>
      </c>
      <c r="B32" s="22" t="s">
        <v>163</v>
      </c>
      <c r="C32" s="22" t="s">
        <v>180</v>
      </c>
      <c r="D32" s="22" t="s">
        <v>181</v>
      </c>
      <c r="E32" s="22">
        <v>6991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6991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</row>
    <row r="33" spans="1:19" x14ac:dyDescent="0.25">
      <c r="A33" s="22" t="s">
        <v>120</v>
      </c>
      <c r="B33" s="22" t="s">
        <v>163</v>
      </c>
      <c r="C33" s="22" t="s">
        <v>182</v>
      </c>
      <c r="D33" s="22" t="s">
        <v>183</v>
      </c>
      <c r="E33" s="22">
        <v>12391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12391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</row>
    <row r="34" spans="1:19" x14ac:dyDescent="0.25">
      <c r="A34" s="22" t="s">
        <v>120</v>
      </c>
      <c r="B34" s="22" t="s">
        <v>163</v>
      </c>
      <c r="C34" s="22" t="s">
        <v>184</v>
      </c>
      <c r="D34" s="22" t="s">
        <v>185</v>
      </c>
      <c r="E34" s="22">
        <v>20463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20463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</row>
    <row r="35" spans="1:19" x14ac:dyDescent="0.25">
      <c r="A35" s="22" t="s">
        <v>120</v>
      </c>
      <c r="B35" s="22" t="s">
        <v>163</v>
      </c>
      <c r="C35" s="22" t="s">
        <v>186</v>
      </c>
      <c r="D35" s="22" t="s">
        <v>187</v>
      </c>
      <c r="E35" s="22">
        <v>1591</v>
      </c>
      <c r="F35" s="22">
        <v>144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1735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</row>
    <row r="36" spans="1:19" x14ac:dyDescent="0.25">
      <c r="A36" s="22" t="s">
        <v>120</v>
      </c>
      <c r="B36" s="22" t="s">
        <v>163</v>
      </c>
      <c r="C36" s="22" t="s">
        <v>188</v>
      </c>
      <c r="D36" s="22" t="s">
        <v>189</v>
      </c>
      <c r="E36" s="22">
        <v>12647</v>
      </c>
      <c r="F36" s="22">
        <v>38300</v>
      </c>
      <c r="G36" s="22">
        <v>0</v>
      </c>
      <c r="H36" s="22">
        <v>0</v>
      </c>
      <c r="I36" s="22">
        <v>0</v>
      </c>
      <c r="J36" s="22">
        <v>5469</v>
      </c>
      <c r="K36" s="22">
        <v>0</v>
      </c>
      <c r="L36" s="22">
        <v>56416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</row>
    <row r="37" spans="1:19" x14ac:dyDescent="0.25">
      <c r="A37" s="22" t="s">
        <v>120</v>
      </c>
      <c r="B37" s="22" t="s">
        <v>163</v>
      </c>
      <c r="C37" s="22" t="s">
        <v>190</v>
      </c>
      <c r="D37" s="22" t="s">
        <v>191</v>
      </c>
      <c r="E37" s="22">
        <v>335395</v>
      </c>
      <c r="F37" s="22">
        <v>1340124</v>
      </c>
      <c r="G37" s="22"/>
      <c r="H37" s="22"/>
      <c r="I37" s="22">
        <v>158708</v>
      </c>
      <c r="J37" s="22">
        <v>19315</v>
      </c>
      <c r="K37" s="22"/>
      <c r="L37" s="22">
        <v>1853542</v>
      </c>
      <c r="M37" s="22"/>
      <c r="N37" s="22"/>
      <c r="O37" s="22"/>
      <c r="P37" s="22"/>
      <c r="Q37" s="22"/>
      <c r="R37" s="22"/>
      <c r="S37" s="22"/>
    </row>
    <row r="38" spans="1:19" x14ac:dyDescent="0.25">
      <c r="A38" s="22" t="s">
        <v>120</v>
      </c>
      <c r="B38" s="22" t="s">
        <v>163</v>
      </c>
      <c r="C38" s="22" t="s">
        <v>192</v>
      </c>
      <c r="D38" s="22" t="s">
        <v>193</v>
      </c>
      <c r="E38" s="22">
        <v>2533</v>
      </c>
      <c r="F38" s="22">
        <v>2904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5437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</row>
    <row r="39" spans="1:19" x14ac:dyDescent="0.25">
      <c r="A39" s="22" t="s">
        <v>120</v>
      </c>
      <c r="B39" s="22" t="s">
        <v>163</v>
      </c>
      <c r="C39" s="22" t="s">
        <v>194</v>
      </c>
      <c r="D39" s="22" t="s">
        <v>195</v>
      </c>
      <c r="E39" s="22">
        <v>0</v>
      </c>
      <c r="F39" s="22">
        <v>1074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1074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</row>
    <row r="40" spans="1:19" x14ac:dyDescent="0.25">
      <c r="A40" s="22" t="s">
        <v>120</v>
      </c>
      <c r="B40" s="22" t="s">
        <v>163</v>
      </c>
      <c r="C40" s="22" t="s">
        <v>196</v>
      </c>
      <c r="D40" s="22" t="s">
        <v>197</v>
      </c>
      <c r="E40" s="22">
        <v>15692</v>
      </c>
      <c r="F40" s="22">
        <v>4276</v>
      </c>
      <c r="G40" s="22"/>
      <c r="H40" s="22"/>
      <c r="I40" s="22"/>
      <c r="J40" s="22"/>
      <c r="K40" s="22"/>
      <c r="L40" s="22">
        <v>19968</v>
      </c>
      <c r="M40" s="22"/>
      <c r="N40" s="22"/>
      <c r="O40" s="22"/>
      <c r="P40" s="22"/>
      <c r="Q40" s="22"/>
      <c r="R40" s="22"/>
      <c r="S40" s="22"/>
    </row>
    <row r="41" spans="1:19" x14ac:dyDescent="0.25">
      <c r="A41" s="22" t="s">
        <v>120</v>
      </c>
      <c r="B41" s="22" t="s">
        <v>163</v>
      </c>
      <c r="C41" s="22" t="s">
        <v>198</v>
      </c>
      <c r="D41" s="22" t="s">
        <v>199</v>
      </c>
      <c r="E41" s="22">
        <v>2631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2631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</row>
    <row r="42" spans="1:19" x14ac:dyDescent="0.25">
      <c r="A42" s="22" t="s">
        <v>120</v>
      </c>
      <c r="B42" s="22" t="s">
        <v>163</v>
      </c>
      <c r="C42" s="22" t="s">
        <v>200</v>
      </c>
      <c r="D42" s="22" t="s">
        <v>201</v>
      </c>
      <c r="E42" s="22">
        <v>10858</v>
      </c>
      <c r="F42" s="22">
        <v>52686</v>
      </c>
      <c r="G42" s="22">
        <v>0</v>
      </c>
      <c r="H42" s="22">
        <v>0</v>
      </c>
      <c r="I42" s="22">
        <v>0</v>
      </c>
      <c r="J42" s="22">
        <v>14304</v>
      </c>
      <c r="K42" s="22">
        <v>0</v>
      </c>
      <c r="L42" s="22">
        <v>77848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</row>
    <row r="43" spans="1:19" x14ac:dyDescent="0.25">
      <c r="A43" s="22" t="s">
        <v>120</v>
      </c>
      <c r="B43" s="22" t="s">
        <v>163</v>
      </c>
      <c r="C43" s="22" t="s">
        <v>202</v>
      </c>
      <c r="D43" s="22" t="s">
        <v>203</v>
      </c>
      <c r="E43" s="22">
        <v>0</v>
      </c>
      <c r="F43" s="22">
        <v>26509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26509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</row>
    <row r="44" spans="1:19" x14ac:dyDescent="0.25">
      <c r="A44" s="22" t="s">
        <v>120</v>
      </c>
      <c r="B44" s="22" t="s">
        <v>163</v>
      </c>
      <c r="C44" s="22" t="s">
        <v>204</v>
      </c>
      <c r="D44" s="22" t="s">
        <v>205</v>
      </c>
      <c r="E44" s="22">
        <v>2268</v>
      </c>
      <c r="F44" s="22">
        <v>832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3100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</row>
    <row r="45" spans="1:19" x14ac:dyDescent="0.25">
      <c r="A45" s="22" t="s">
        <v>120</v>
      </c>
      <c r="B45" s="22" t="s">
        <v>163</v>
      </c>
      <c r="C45" s="22" t="s">
        <v>206</v>
      </c>
      <c r="D45" s="22" t="s">
        <v>207</v>
      </c>
      <c r="E45" s="22">
        <v>0</v>
      </c>
      <c r="F45" s="22">
        <v>212188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212188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</row>
    <row r="46" spans="1:19" x14ac:dyDescent="0.25">
      <c r="A46" s="22" t="s">
        <v>120</v>
      </c>
      <c r="B46" s="22" t="s">
        <v>163</v>
      </c>
      <c r="C46" s="22" t="s">
        <v>208</v>
      </c>
      <c r="D46" s="22" t="s">
        <v>209</v>
      </c>
      <c r="E46" s="22">
        <v>24568</v>
      </c>
      <c r="F46" s="22">
        <v>0</v>
      </c>
      <c r="G46" s="22">
        <v>0</v>
      </c>
      <c r="H46" s="22">
        <v>0</v>
      </c>
      <c r="I46" s="22">
        <v>0</v>
      </c>
      <c r="J46" s="22">
        <v>12466</v>
      </c>
      <c r="K46" s="22">
        <v>0</v>
      </c>
      <c r="L46" s="22">
        <v>37034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</row>
    <row r="47" spans="1:19" x14ac:dyDescent="0.25">
      <c r="A47" s="22" t="s">
        <v>120</v>
      </c>
      <c r="B47" s="22" t="s">
        <v>163</v>
      </c>
      <c r="C47" s="22" t="s">
        <v>210</v>
      </c>
      <c r="D47" s="22" t="s">
        <v>211</v>
      </c>
      <c r="E47" s="22">
        <v>3744</v>
      </c>
      <c r="F47" s="22">
        <v>96720</v>
      </c>
      <c r="G47" s="22">
        <v>0</v>
      </c>
      <c r="H47" s="22">
        <v>0</v>
      </c>
      <c r="I47" s="22">
        <v>0</v>
      </c>
      <c r="J47" s="22">
        <v>3547</v>
      </c>
      <c r="K47" s="22">
        <v>0</v>
      </c>
      <c r="L47" s="22">
        <v>104011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</row>
    <row r="48" spans="1:19" x14ac:dyDescent="0.25">
      <c r="A48" s="22" t="s">
        <v>120</v>
      </c>
      <c r="B48" s="22" t="s">
        <v>163</v>
      </c>
      <c r="C48" s="22" t="s">
        <v>212</v>
      </c>
      <c r="D48" s="22" t="s">
        <v>213</v>
      </c>
      <c r="E48" s="22">
        <v>0</v>
      </c>
      <c r="F48" s="22">
        <v>1119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1119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</row>
    <row r="49" spans="1:19" x14ac:dyDescent="0.25">
      <c r="A49" s="22" t="s">
        <v>120</v>
      </c>
      <c r="B49" s="22" t="s">
        <v>163</v>
      </c>
      <c r="C49" s="22" t="s">
        <v>214</v>
      </c>
      <c r="D49" s="22" t="s">
        <v>215</v>
      </c>
      <c r="E49" s="22">
        <v>2107</v>
      </c>
      <c r="F49" s="22">
        <v>15593</v>
      </c>
      <c r="G49" s="22">
        <v>0</v>
      </c>
      <c r="H49" s="22">
        <v>0</v>
      </c>
      <c r="I49" s="22">
        <v>0</v>
      </c>
      <c r="J49" s="22">
        <v>577</v>
      </c>
      <c r="K49" s="22">
        <v>0</v>
      </c>
      <c r="L49" s="22">
        <v>18277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</row>
    <row r="50" spans="1:19" x14ac:dyDescent="0.25">
      <c r="A50" s="22" t="s">
        <v>120</v>
      </c>
      <c r="B50" s="22" t="s">
        <v>163</v>
      </c>
      <c r="C50" s="22" t="s">
        <v>216</v>
      </c>
      <c r="D50" s="22" t="s">
        <v>217</v>
      </c>
      <c r="E50" s="22">
        <v>5716</v>
      </c>
      <c r="F50" s="22">
        <v>14448</v>
      </c>
      <c r="G50" s="22"/>
      <c r="H50" s="22"/>
      <c r="I50" s="22"/>
      <c r="J50" s="22"/>
      <c r="K50" s="22"/>
      <c r="L50" s="22">
        <v>20164</v>
      </c>
      <c r="M50" s="22"/>
      <c r="N50" s="22"/>
      <c r="O50" s="22"/>
      <c r="P50" s="22"/>
      <c r="Q50" s="22"/>
      <c r="R50" s="22"/>
      <c r="S50" s="22"/>
    </row>
    <row r="51" spans="1:19" x14ac:dyDescent="0.25">
      <c r="A51" s="22" t="s">
        <v>120</v>
      </c>
      <c r="B51" s="22" t="s">
        <v>163</v>
      </c>
      <c r="C51" s="22" t="s">
        <v>218</v>
      </c>
      <c r="D51" s="22" t="s">
        <v>219</v>
      </c>
      <c r="E51" s="22">
        <v>9180</v>
      </c>
      <c r="F51" s="22">
        <v>1246268</v>
      </c>
      <c r="G51" s="22">
        <v>0</v>
      </c>
      <c r="H51" s="22">
        <v>0</v>
      </c>
      <c r="I51" s="22">
        <v>0</v>
      </c>
      <c r="J51" s="22">
        <v>13869</v>
      </c>
      <c r="K51" s="22">
        <v>0</v>
      </c>
      <c r="L51" s="22">
        <v>1269317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</row>
    <row r="52" spans="1:19" x14ac:dyDescent="0.25">
      <c r="A52" s="22" t="s">
        <v>120</v>
      </c>
      <c r="B52" s="22" t="s">
        <v>163</v>
      </c>
      <c r="C52" s="22" t="s">
        <v>220</v>
      </c>
      <c r="D52" s="22" t="s">
        <v>221</v>
      </c>
      <c r="E52" s="22">
        <v>282</v>
      </c>
      <c r="F52" s="22">
        <v>1057</v>
      </c>
      <c r="G52" s="22">
        <v>0</v>
      </c>
      <c r="H52" s="22">
        <v>0</v>
      </c>
      <c r="I52" s="22">
        <v>0</v>
      </c>
      <c r="J52" s="22">
        <v>16142</v>
      </c>
      <c r="K52" s="22">
        <v>0</v>
      </c>
      <c r="L52" s="22">
        <v>17481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</row>
    <row r="53" spans="1:19" x14ac:dyDescent="0.25">
      <c r="A53" s="22" t="s">
        <v>120</v>
      </c>
      <c r="B53" s="22" t="s">
        <v>163</v>
      </c>
      <c r="C53" s="22" t="s">
        <v>222</v>
      </c>
      <c r="D53" s="22" t="s">
        <v>223</v>
      </c>
      <c r="E53" s="22">
        <v>0</v>
      </c>
      <c r="F53" s="22">
        <v>4095</v>
      </c>
      <c r="G53" s="22">
        <v>0</v>
      </c>
      <c r="H53" s="22">
        <v>0</v>
      </c>
      <c r="I53" s="22">
        <v>0</v>
      </c>
      <c r="J53" s="22">
        <v>21</v>
      </c>
      <c r="K53" s="22">
        <v>0</v>
      </c>
      <c r="L53" s="22">
        <v>4116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</row>
    <row r="54" spans="1:19" x14ac:dyDescent="0.25">
      <c r="A54" s="22" t="s">
        <v>120</v>
      </c>
      <c r="B54" s="22" t="s">
        <v>163</v>
      </c>
      <c r="C54" s="22" t="s">
        <v>224</v>
      </c>
      <c r="D54" s="22" t="s">
        <v>225</v>
      </c>
      <c r="E54" s="22">
        <v>2526</v>
      </c>
      <c r="F54" s="22">
        <v>37563</v>
      </c>
      <c r="G54" s="22">
        <v>0</v>
      </c>
      <c r="H54" s="22">
        <v>0</v>
      </c>
      <c r="I54" s="22">
        <v>246462</v>
      </c>
      <c r="J54" s="22">
        <v>0</v>
      </c>
      <c r="K54" s="22">
        <v>0</v>
      </c>
      <c r="L54" s="22">
        <v>286551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</row>
    <row r="55" spans="1:19" x14ac:dyDescent="0.25">
      <c r="A55" s="22" t="s">
        <v>120</v>
      </c>
      <c r="B55" s="22" t="s">
        <v>163</v>
      </c>
      <c r="C55" s="22" t="s">
        <v>226</v>
      </c>
      <c r="D55" s="22" t="s">
        <v>227</v>
      </c>
      <c r="E55" s="22">
        <v>3092</v>
      </c>
      <c r="F55" s="22">
        <v>9070</v>
      </c>
      <c r="G55" s="22">
        <v>0</v>
      </c>
      <c r="H55" s="22">
        <v>0</v>
      </c>
      <c r="I55" s="22">
        <v>0</v>
      </c>
      <c r="J55" s="22">
        <v>6574</v>
      </c>
      <c r="K55" s="22">
        <v>0</v>
      </c>
      <c r="L55" s="22">
        <v>18736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</row>
    <row r="56" spans="1:19" x14ac:dyDescent="0.25">
      <c r="A56" s="22" t="s">
        <v>120</v>
      </c>
      <c r="B56" s="22" t="s">
        <v>163</v>
      </c>
      <c r="C56" s="22" t="s">
        <v>228</v>
      </c>
      <c r="D56" s="22" t="s">
        <v>229</v>
      </c>
      <c r="E56" s="22">
        <v>20355</v>
      </c>
      <c r="F56" s="22">
        <v>2942</v>
      </c>
      <c r="G56" s="22">
        <v>0</v>
      </c>
      <c r="H56" s="22">
        <v>0</v>
      </c>
      <c r="I56" s="22">
        <v>0</v>
      </c>
      <c r="J56" s="22">
        <v>4533</v>
      </c>
      <c r="K56" s="22">
        <v>0</v>
      </c>
      <c r="L56" s="22">
        <v>27830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</row>
    <row r="57" spans="1:19" x14ac:dyDescent="0.25">
      <c r="A57" s="22" t="s">
        <v>120</v>
      </c>
      <c r="B57" s="22" t="s">
        <v>163</v>
      </c>
      <c r="C57" s="22" t="s">
        <v>230</v>
      </c>
      <c r="D57" s="22" t="s">
        <v>231</v>
      </c>
      <c r="E57" s="22">
        <v>17172</v>
      </c>
      <c r="F57" s="22">
        <v>60843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78015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</row>
    <row r="58" spans="1:19" x14ac:dyDescent="0.25">
      <c r="A58" s="22" t="s">
        <v>120</v>
      </c>
      <c r="B58" s="22" t="s">
        <v>163</v>
      </c>
      <c r="C58" s="22" t="s">
        <v>232</v>
      </c>
      <c r="D58" s="22" t="s">
        <v>233</v>
      </c>
      <c r="E58" s="22">
        <v>0</v>
      </c>
      <c r="F58" s="22">
        <v>493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493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</row>
    <row r="59" spans="1:19" x14ac:dyDescent="0.25">
      <c r="A59" s="22" t="s">
        <v>120</v>
      </c>
      <c r="B59" s="22" t="s">
        <v>163</v>
      </c>
      <c r="C59" s="22" t="s">
        <v>234</v>
      </c>
      <c r="D59" s="22" t="s">
        <v>235</v>
      </c>
      <c r="E59" s="22">
        <v>5694</v>
      </c>
      <c r="F59" s="22">
        <v>72631</v>
      </c>
      <c r="G59" s="22">
        <v>0</v>
      </c>
      <c r="H59" s="22">
        <v>0</v>
      </c>
      <c r="I59" s="22">
        <v>0</v>
      </c>
      <c r="J59" s="22">
        <v>2513</v>
      </c>
      <c r="K59" s="22">
        <v>0</v>
      </c>
      <c r="L59" s="22">
        <v>80838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</row>
    <row r="60" spans="1:19" x14ac:dyDescent="0.25">
      <c r="A60" s="22" t="s">
        <v>120</v>
      </c>
      <c r="B60" s="22" t="s">
        <v>163</v>
      </c>
      <c r="C60" s="22" t="s">
        <v>236</v>
      </c>
      <c r="D60" s="22" t="s">
        <v>237</v>
      </c>
      <c r="E60" s="22">
        <v>5307</v>
      </c>
      <c r="F60" s="22">
        <v>435241</v>
      </c>
      <c r="G60" s="22">
        <v>0</v>
      </c>
      <c r="H60" s="22">
        <v>0</v>
      </c>
      <c r="I60" s="22">
        <v>0</v>
      </c>
      <c r="J60" s="22">
        <v>362</v>
      </c>
      <c r="K60" s="22">
        <v>0</v>
      </c>
      <c r="L60" s="22">
        <v>440910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</row>
    <row r="61" spans="1:19" x14ac:dyDescent="0.25">
      <c r="A61" s="22" t="s">
        <v>120</v>
      </c>
      <c r="B61" s="22" t="s">
        <v>163</v>
      </c>
      <c r="C61" s="22" t="s">
        <v>238</v>
      </c>
      <c r="D61" s="22" t="s">
        <v>239</v>
      </c>
      <c r="E61" s="22">
        <v>0</v>
      </c>
      <c r="F61" s="22">
        <v>7420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7420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</row>
    <row r="62" spans="1:19" x14ac:dyDescent="0.25">
      <c r="A62" s="22" t="s">
        <v>120</v>
      </c>
      <c r="B62" s="22" t="s">
        <v>163</v>
      </c>
      <c r="C62" s="22" t="s">
        <v>240</v>
      </c>
      <c r="D62" s="22" t="s">
        <v>241</v>
      </c>
      <c r="E62" s="22">
        <v>0</v>
      </c>
      <c r="F62" s="22">
        <v>3118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3118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</row>
    <row r="63" spans="1:19" x14ac:dyDescent="0.25">
      <c r="A63" s="22" t="s">
        <v>120</v>
      </c>
      <c r="B63" s="22" t="s">
        <v>163</v>
      </c>
      <c r="C63" s="22" t="s">
        <v>242</v>
      </c>
      <c r="D63" s="22" t="s">
        <v>243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</row>
    <row r="64" spans="1:19" x14ac:dyDescent="0.25">
      <c r="A64" s="22" t="s">
        <v>120</v>
      </c>
      <c r="B64" s="22" t="s">
        <v>163</v>
      </c>
      <c r="C64" s="22" t="s">
        <v>244</v>
      </c>
      <c r="D64" s="22" t="s">
        <v>245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</row>
    <row r="65" spans="1:19" x14ac:dyDescent="0.25">
      <c r="A65" s="22" t="s">
        <v>120</v>
      </c>
      <c r="B65" s="22" t="s">
        <v>163</v>
      </c>
      <c r="C65" s="22" t="s">
        <v>246</v>
      </c>
      <c r="D65" s="22" t="s">
        <v>247</v>
      </c>
      <c r="E65" s="22">
        <v>0</v>
      </c>
      <c r="F65" s="22">
        <v>422327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422327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</row>
    <row r="66" spans="1:19" x14ac:dyDescent="0.25">
      <c r="A66" s="22" t="s">
        <v>120</v>
      </c>
      <c r="B66" s="22" t="s">
        <v>163</v>
      </c>
      <c r="C66" s="22" t="s">
        <v>248</v>
      </c>
      <c r="D66" s="22" t="s">
        <v>249</v>
      </c>
      <c r="E66" s="22">
        <v>17900</v>
      </c>
      <c r="F66" s="22">
        <v>4481</v>
      </c>
      <c r="G66" s="22">
        <v>0</v>
      </c>
      <c r="H66" s="22">
        <v>0</v>
      </c>
      <c r="I66" s="22">
        <v>96095</v>
      </c>
      <c r="J66" s="22">
        <v>30</v>
      </c>
      <c r="K66" s="22">
        <v>0</v>
      </c>
      <c r="L66" s="22">
        <v>118506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</row>
    <row r="67" spans="1:19" x14ac:dyDescent="0.25">
      <c r="A67" s="22" t="s">
        <v>120</v>
      </c>
      <c r="B67" s="22" t="s">
        <v>163</v>
      </c>
      <c r="C67" s="22" t="s">
        <v>250</v>
      </c>
      <c r="D67" s="22" t="s">
        <v>251</v>
      </c>
      <c r="E67" s="22">
        <v>5262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5262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</row>
    <row r="68" spans="1:19" x14ac:dyDescent="0.25">
      <c r="A68" s="22" t="s">
        <v>120</v>
      </c>
      <c r="B68" s="22" t="s">
        <v>163</v>
      </c>
      <c r="C68" s="22" t="s">
        <v>252</v>
      </c>
      <c r="D68" s="22" t="s">
        <v>253</v>
      </c>
      <c r="E68" s="22">
        <v>0</v>
      </c>
      <c r="F68" s="22">
        <v>34150</v>
      </c>
      <c r="G68" s="22">
        <v>0</v>
      </c>
      <c r="H68" s="22">
        <v>0</v>
      </c>
      <c r="I68" s="22">
        <v>0</v>
      </c>
      <c r="J68" s="22">
        <v>8120</v>
      </c>
      <c r="K68" s="22">
        <v>0</v>
      </c>
      <c r="L68" s="22">
        <v>42270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</row>
    <row r="69" spans="1:19" x14ac:dyDescent="0.25">
      <c r="A69" s="22" t="s">
        <v>120</v>
      </c>
      <c r="B69" s="22" t="s">
        <v>163</v>
      </c>
      <c r="C69" s="22" t="s">
        <v>254</v>
      </c>
      <c r="D69" s="22" t="s">
        <v>255</v>
      </c>
      <c r="E69" s="22">
        <v>0</v>
      </c>
      <c r="F69" s="22">
        <v>1441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1441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</row>
    <row r="70" spans="1:19" x14ac:dyDescent="0.25">
      <c r="A70" s="22" t="s">
        <v>120</v>
      </c>
      <c r="B70" s="22" t="s">
        <v>163</v>
      </c>
      <c r="C70" s="22" t="s">
        <v>256</v>
      </c>
      <c r="D70" s="22" t="s">
        <v>257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</row>
    <row r="71" spans="1:19" x14ac:dyDescent="0.25">
      <c r="A71" s="22" t="s">
        <v>120</v>
      </c>
      <c r="B71" s="22" t="s">
        <v>163</v>
      </c>
      <c r="C71" s="22" t="s">
        <v>258</v>
      </c>
      <c r="D71" s="22" t="s">
        <v>259</v>
      </c>
      <c r="E71" s="22">
        <v>4897</v>
      </c>
      <c r="F71" s="22">
        <v>0</v>
      </c>
      <c r="G71" s="22">
        <v>0</v>
      </c>
      <c r="H71" s="22">
        <v>0</v>
      </c>
      <c r="I71" s="22">
        <v>0</v>
      </c>
      <c r="J71" s="22">
        <v>29032</v>
      </c>
      <c r="K71" s="22">
        <v>0</v>
      </c>
      <c r="L71" s="22">
        <v>33929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</row>
    <row r="72" spans="1:19" x14ac:dyDescent="0.25">
      <c r="A72" s="22" t="s">
        <v>120</v>
      </c>
      <c r="B72" s="22" t="s">
        <v>163</v>
      </c>
      <c r="C72" s="22" t="s">
        <v>260</v>
      </c>
      <c r="D72" s="22" t="s">
        <v>261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</row>
    <row r="73" spans="1:19" x14ac:dyDescent="0.25">
      <c r="A73" s="22" t="s">
        <v>120</v>
      </c>
      <c r="B73" s="22" t="s">
        <v>163</v>
      </c>
      <c r="C73" s="22" t="s">
        <v>262</v>
      </c>
      <c r="D73" s="22" t="s">
        <v>263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</row>
    <row r="74" spans="1:19" x14ac:dyDescent="0.25">
      <c r="A74" s="22" t="s">
        <v>120</v>
      </c>
      <c r="B74" s="22" t="s">
        <v>163</v>
      </c>
      <c r="C74" s="22" t="s">
        <v>264</v>
      </c>
      <c r="D74" s="22" t="s">
        <v>265</v>
      </c>
      <c r="E74" s="22">
        <v>259883</v>
      </c>
      <c r="F74" s="22">
        <v>3131471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3391354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</row>
    <row r="75" spans="1:19" x14ac:dyDescent="0.25">
      <c r="A75" s="22" t="s">
        <v>120</v>
      </c>
      <c r="B75" s="22" t="s">
        <v>163</v>
      </c>
      <c r="C75" s="22" t="s">
        <v>266</v>
      </c>
      <c r="D75" s="22" t="s">
        <v>267</v>
      </c>
      <c r="E75" s="22">
        <v>1338</v>
      </c>
      <c r="F75" s="22">
        <v>902</v>
      </c>
      <c r="G75" s="22">
        <v>0</v>
      </c>
      <c r="H75" s="22">
        <v>0</v>
      </c>
      <c r="I75" s="22">
        <v>0</v>
      </c>
      <c r="J75" s="22">
        <v>11043</v>
      </c>
      <c r="K75" s="22">
        <v>0</v>
      </c>
      <c r="L75" s="22">
        <v>13283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</row>
    <row r="76" spans="1:19" x14ac:dyDescent="0.25">
      <c r="A76" s="22" t="s">
        <v>120</v>
      </c>
      <c r="B76" s="22" t="s">
        <v>163</v>
      </c>
      <c r="C76" s="22" t="s">
        <v>268</v>
      </c>
      <c r="D76" s="22" t="s">
        <v>269</v>
      </c>
      <c r="E76" s="22">
        <v>5877</v>
      </c>
      <c r="F76" s="22">
        <v>0</v>
      </c>
      <c r="G76" s="22">
        <v>0</v>
      </c>
      <c r="H76" s="22">
        <v>0</v>
      </c>
      <c r="I76" s="22">
        <v>0</v>
      </c>
      <c r="J76" s="22">
        <v>16322</v>
      </c>
      <c r="K76" s="22">
        <v>0</v>
      </c>
      <c r="L76" s="22">
        <v>22199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</row>
    <row r="77" spans="1:19" x14ac:dyDescent="0.25">
      <c r="A77" s="22" t="s">
        <v>120</v>
      </c>
      <c r="B77" s="22" t="s">
        <v>163</v>
      </c>
      <c r="C77" s="22" t="s">
        <v>270</v>
      </c>
      <c r="D77" s="22" t="s">
        <v>271</v>
      </c>
      <c r="E77" s="22">
        <v>633</v>
      </c>
      <c r="F77" s="22">
        <v>418</v>
      </c>
      <c r="G77" s="22">
        <v>0</v>
      </c>
      <c r="H77" s="22">
        <v>0</v>
      </c>
      <c r="I77" s="22">
        <v>0</v>
      </c>
      <c r="J77" s="22">
        <v>30270</v>
      </c>
      <c r="K77" s="22">
        <v>0</v>
      </c>
      <c r="L77" s="22">
        <v>31321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</row>
    <row r="78" spans="1:19" x14ac:dyDescent="0.25">
      <c r="A78" s="22" t="s">
        <v>120</v>
      </c>
      <c r="B78" s="22" t="s">
        <v>163</v>
      </c>
      <c r="C78" s="22" t="s">
        <v>272</v>
      </c>
      <c r="D78" s="22" t="s">
        <v>273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</row>
    <row r="79" spans="1:19" x14ac:dyDescent="0.25">
      <c r="A79" s="22" t="s">
        <v>120</v>
      </c>
      <c r="B79" s="22" t="s">
        <v>163</v>
      </c>
      <c r="C79" s="22" t="s">
        <v>274</v>
      </c>
      <c r="D79" s="22" t="s">
        <v>275</v>
      </c>
      <c r="E79" s="22">
        <v>1230</v>
      </c>
      <c r="F79" s="22">
        <v>274</v>
      </c>
      <c r="G79" s="22">
        <v>0</v>
      </c>
      <c r="H79" s="22">
        <v>0</v>
      </c>
      <c r="I79" s="22">
        <v>0</v>
      </c>
      <c r="J79" s="22">
        <v>6541</v>
      </c>
      <c r="K79" s="22">
        <v>0</v>
      </c>
      <c r="L79" s="22">
        <v>8045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</row>
    <row r="80" spans="1:19" x14ac:dyDescent="0.25">
      <c r="A80" s="22" t="s">
        <v>120</v>
      </c>
      <c r="B80" s="22" t="s">
        <v>163</v>
      </c>
      <c r="C80" s="22" t="s">
        <v>276</v>
      </c>
      <c r="D80" s="22" t="s">
        <v>277</v>
      </c>
      <c r="E80" s="22">
        <v>1547538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1547538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</row>
    <row r="81" spans="1:19" x14ac:dyDescent="0.25">
      <c r="A81" s="22" t="s">
        <v>120</v>
      </c>
      <c r="B81" s="22" t="s">
        <v>163</v>
      </c>
      <c r="C81" s="22" t="s">
        <v>278</v>
      </c>
      <c r="D81" s="22" t="s">
        <v>279</v>
      </c>
      <c r="E81" s="22">
        <v>0</v>
      </c>
      <c r="F81" s="22">
        <v>4812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4812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</row>
    <row r="82" spans="1:19" x14ac:dyDescent="0.25">
      <c r="A82" s="22" t="s">
        <v>120</v>
      </c>
      <c r="B82" s="22" t="s">
        <v>163</v>
      </c>
      <c r="C82" s="22" t="s">
        <v>280</v>
      </c>
      <c r="D82" s="22" t="s">
        <v>281</v>
      </c>
      <c r="E82" s="22">
        <v>39533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39533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</row>
    <row r="83" spans="1:19" x14ac:dyDescent="0.25">
      <c r="A83" s="22" t="s">
        <v>120</v>
      </c>
      <c r="B83" s="22" t="s">
        <v>163</v>
      </c>
      <c r="C83" s="22" t="s">
        <v>282</v>
      </c>
      <c r="D83" s="22" t="s">
        <v>283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42518</v>
      </c>
      <c r="K83" s="22">
        <v>0</v>
      </c>
      <c r="L83" s="22">
        <v>42518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</row>
    <row r="84" spans="1:19" x14ac:dyDescent="0.25">
      <c r="A84" s="22" t="s">
        <v>120</v>
      </c>
      <c r="B84" s="22" t="s">
        <v>163</v>
      </c>
      <c r="C84" s="22" t="s">
        <v>284</v>
      </c>
      <c r="D84" s="22" t="s">
        <v>285</v>
      </c>
      <c r="E84" s="22">
        <v>29115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29115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</row>
    <row r="85" spans="1:19" x14ac:dyDescent="0.25">
      <c r="A85" s="22" t="s">
        <v>120</v>
      </c>
      <c r="B85" s="22" t="s">
        <v>163</v>
      </c>
      <c r="C85" s="22" t="s">
        <v>286</v>
      </c>
      <c r="D85" s="22" t="s">
        <v>287</v>
      </c>
      <c r="E85" s="22">
        <v>2927</v>
      </c>
      <c r="F85" s="22">
        <v>741</v>
      </c>
      <c r="G85" s="22">
        <v>0</v>
      </c>
      <c r="H85" s="22">
        <v>0</v>
      </c>
      <c r="I85" s="22">
        <v>0</v>
      </c>
      <c r="J85" s="22">
        <v>1212</v>
      </c>
      <c r="K85" s="22">
        <v>0</v>
      </c>
      <c r="L85" s="22">
        <v>4880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</row>
    <row r="86" spans="1:19" x14ac:dyDescent="0.25">
      <c r="A86" s="22" t="s">
        <v>120</v>
      </c>
      <c r="B86" s="22" t="s">
        <v>163</v>
      </c>
      <c r="C86" s="22" t="s">
        <v>288</v>
      </c>
      <c r="D86" s="22" t="s">
        <v>289</v>
      </c>
      <c r="E86" s="22">
        <v>2391</v>
      </c>
      <c r="F86" s="22">
        <v>8083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10474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</row>
    <row r="87" spans="1:19" x14ac:dyDescent="0.25">
      <c r="A87" s="22" t="s">
        <v>120</v>
      </c>
      <c r="B87" s="22" t="s">
        <v>163</v>
      </c>
      <c r="C87" s="22" t="s">
        <v>290</v>
      </c>
      <c r="D87" s="22" t="s">
        <v>291</v>
      </c>
      <c r="E87" s="22">
        <v>16393</v>
      </c>
      <c r="F87" s="22">
        <v>14538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30931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</row>
    <row r="88" spans="1:19" x14ac:dyDescent="0.25">
      <c r="A88" s="22" t="s">
        <v>120</v>
      </c>
      <c r="B88" s="22" t="s">
        <v>292</v>
      </c>
      <c r="C88" s="22" t="s">
        <v>293</v>
      </c>
      <c r="D88" s="22" t="s">
        <v>294</v>
      </c>
      <c r="E88" s="22">
        <v>0</v>
      </c>
      <c r="F88" s="22">
        <v>94714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94714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</row>
    <row r="89" spans="1:19" x14ac:dyDescent="0.25">
      <c r="A89" s="22" t="s">
        <v>120</v>
      </c>
      <c r="B89" s="22" t="s">
        <v>292</v>
      </c>
      <c r="C89" s="22" t="s">
        <v>295</v>
      </c>
      <c r="D89" s="22" t="s">
        <v>296</v>
      </c>
      <c r="E89" s="22">
        <v>129540</v>
      </c>
      <c r="F89" s="22">
        <v>508343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637883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</row>
    <row r="90" spans="1:19" x14ac:dyDescent="0.25">
      <c r="A90" s="22" t="s">
        <v>120</v>
      </c>
      <c r="B90" s="22" t="s">
        <v>292</v>
      </c>
      <c r="C90" s="22" t="s">
        <v>297</v>
      </c>
      <c r="D90" s="22" t="s">
        <v>298</v>
      </c>
      <c r="E90" s="22">
        <v>30150</v>
      </c>
      <c r="F90" s="22">
        <v>74234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104384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</row>
    <row r="91" spans="1:19" x14ac:dyDescent="0.25">
      <c r="A91" s="22" t="s">
        <v>120</v>
      </c>
      <c r="B91" s="22" t="s">
        <v>292</v>
      </c>
      <c r="C91" s="22" t="s">
        <v>299</v>
      </c>
      <c r="D91" s="22" t="s">
        <v>300</v>
      </c>
      <c r="E91" s="22">
        <v>7641</v>
      </c>
      <c r="F91" s="22">
        <v>21148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28789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</row>
    <row r="92" spans="1:19" x14ac:dyDescent="0.25">
      <c r="A92" s="22" t="s">
        <v>120</v>
      </c>
      <c r="B92" s="22" t="s">
        <v>292</v>
      </c>
      <c r="C92" s="22" t="s">
        <v>301</v>
      </c>
      <c r="D92" s="22" t="s">
        <v>302</v>
      </c>
      <c r="E92" s="22">
        <v>2972</v>
      </c>
      <c r="F92" s="22">
        <v>10177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13149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</row>
    <row r="93" spans="1:19" x14ac:dyDescent="0.25">
      <c r="A93" s="22" t="s">
        <v>120</v>
      </c>
      <c r="B93" s="22" t="s">
        <v>292</v>
      </c>
      <c r="C93" s="22" t="s">
        <v>303</v>
      </c>
      <c r="D93" s="22" t="s">
        <v>304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</row>
    <row r="94" spans="1:19" x14ac:dyDescent="0.25">
      <c r="A94" s="22" t="s">
        <v>120</v>
      </c>
      <c r="B94" s="22" t="s">
        <v>292</v>
      </c>
      <c r="C94" s="22" t="s">
        <v>305</v>
      </c>
      <c r="D94" s="22" t="s">
        <v>306</v>
      </c>
      <c r="E94" s="22">
        <v>37418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37418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</row>
    <row r="95" spans="1:19" x14ac:dyDescent="0.25">
      <c r="A95" s="22" t="s">
        <v>120</v>
      </c>
      <c r="B95" s="22" t="s">
        <v>292</v>
      </c>
      <c r="C95" s="22" t="s">
        <v>307</v>
      </c>
      <c r="D95" s="22" t="s">
        <v>308</v>
      </c>
      <c r="E95" s="22">
        <v>5143</v>
      </c>
      <c r="F95" s="22">
        <v>7200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12343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</row>
    <row r="96" spans="1:19" x14ac:dyDescent="0.25">
      <c r="A96" s="22" t="s">
        <v>120</v>
      </c>
      <c r="B96" s="22" t="s">
        <v>292</v>
      </c>
      <c r="C96" s="22" t="s">
        <v>309</v>
      </c>
      <c r="D96" s="22" t="s">
        <v>310</v>
      </c>
      <c r="E96" s="22"/>
      <c r="F96" s="22"/>
      <c r="G96" s="22"/>
      <c r="H96" s="22"/>
      <c r="I96" s="22"/>
      <c r="J96" s="22"/>
      <c r="K96" s="22"/>
      <c r="L96" s="22">
        <v>0</v>
      </c>
      <c r="M96" s="22"/>
      <c r="N96" s="22"/>
      <c r="O96" s="22"/>
      <c r="P96" s="22"/>
      <c r="Q96" s="22"/>
      <c r="R96" s="22"/>
      <c r="S96" s="22"/>
    </row>
    <row r="97" spans="1:19" x14ac:dyDescent="0.25">
      <c r="A97" s="22" t="s">
        <v>120</v>
      </c>
      <c r="B97" s="22" t="s">
        <v>292</v>
      </c>
      <c r="C97" s="22" t="s">
        <v>311</v>
      </c>
      <c r="D97" s="22" t="s">
        <v>312</v>
      </c>
      <c r="E97" s="22">
        <v>4132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4132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</row>
    <row r="98" spans="1:19" x14ac:dyDescent="0.25">
      <c r="A98" s="22" t="s">
        <v>120</v>
      </c>
      <c r="B98" s="22" t="s">
        <v>292</v>
      </c>
      <c r="C98" s="22" t="s">
        <v>313</v>
      </c>
      <c r="D98" s="22" t="s">
        <v>314</v>
      </c>
      <c r="E98" s="22">
        <v>26391</v>
      </c>
      <c r="F98" s="22">
        <v>5542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31933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</row>
    <row r="99" spans="1:19" x14ac:dyDescent="0.25">
      <c r="A99" s="22" t="s">
        <v>120</v>
      </c>
      <c r="B99" s="22" t="s">
        <v>292</v>
      </c>
      <c r="C99" s="22" t="s">
        <v>315</v>
      </c>
      <c r="D99" s="22" t="s">
        <v>316</v>
      </c>
      <c r="E99" s="22">
        <v>25374</v>
      </c>
      <c r="F99" s="22">
        <v>17781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43155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</row>
    <row r="100" spans="1:19" x14ac:dyDescent="0.25">
      <c r="A100" s="22" t="s">
        <v>120</v>
      </c>
      <c r="B100" s="22" t="s">
        <v>292</v>
      </c>
      <c r="C100" s="22" t="s">
        <v>317</v>
      </c>
      <c r="D100" s="22" t="s">
        <v>318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</row>
    <row r="101" spans="1:19" x14ac:dyDescent="0.25">
      <c r="A101" s="22" t="s">
        <v>120</v>
      </c>
      <c r="B101" s="22" t="s">
        <v>292</v>
      </c>
      <c r="C101" s="22" t="s">
        <v>319</v>
      </c>
      <c r="D101" s="22" t="s">
        <v>320</v>
      </c>
      <c r="E101" s="22">
        <v>5457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5457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</row>
    <row r="102" spans="1:19" x14ac:dyDescent="0.25">
      <c r="A102" s="22" t="s">
        <v>120</v>
      </c>
      <c r="B102" s="22" t="s">
        <v>292</v>
      </c>
      <c r="C102" s="22" t="s">
        <v>321</v>
      </c>
      <c r="D102" s="22" t="s">
        <v>322</v>
      </c>
      <c r="E102" s="22">
        <v>24683</v>
      </c>
      <c r="F102" s="22">
        <v>4205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28888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</row>
    <row r="103" spans="1:19" x14ac:dyDescent="0.25">
      <c r="A103" s="22" t="s">
        <v>120</v>
      </c>
      <c r="B103" s="22" t="s">
        <v>292</v>
      </c>
      <c r="C103" s="22" t="s">
        <v>323</v>
      </c>
      <c r="D103" s="22" t="s">
        <v>324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</row>
    <row r="104" spans="1:19" x14ac:dyDescent="0.25">
      <c r="A104" s="22" t="s">
        <v>120</v>
      </c>
      <c r="B104" s="22" t="s">
        <v>292</v>
      </c>
      <c r="C104" s="22" t="s">
        <v>325</v>
      </c>
      <c r="D104" s="22" t="s">
        <v>326</v>
      </c>
      <c r="E104" s="22">
        <v>2629</v>
      </c>
      <c r="F104" s="22">
        <v>114295</v>
      </c>
      <c r="G104" s="22">
        <v>0</v>
      </c>
      <c r="H104" s="22">
        <v>0</v>
      </c>
      <c r="I104" s="22">
        <v>0</v>
      </c>
      <c r="J104" s="22">
        <v>0</v>
      </c>
      <c r="K104" s="22"/>
      <c r="L104" s="22">
        <v>116924</v>
      </c>
      <c r="M104" s="22"/>
      <c r="N104" s="22"/>
      <c r="O104" s="22"/>
      <c r="P104" s="22"/>
      <c r="Q104" s="22"/>
      <c r="R104" s="22"/>
      <c r="S104" s="22"/>
    </row>
    <row r="105" spans="1:19" x14ac:dyDescent="0.25">
      <c r="A105" s="22" t="s">
        <v>120</v>
      </c>
      <c r="B105" s="22" t="s">
        <v>292</v>
      </c>
      <c r="C105" s="22" t="s">
        <v>327</v>
      </c>
      <c r="D105" s="22" t="s">
        <v>328</v>
      </c>
      <c r="E105" s="22">
        <v>0</v>
      </c>
      <c r="F105" s="22">
        <v>47826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47826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</row>
    <row r="106" spans="1:19" x14ac:dyDescent="0.25">
      <c r="A106" s="22" t="s">
        <v>120</v>
      </c>
      <c r="B106" s="22" t="s">
        <v>292</v>
      </c>
      <c r="C106" s="22" t="s">
        <v>329</v>
      </c>
      <c r="D106" s="22" t="s">
        <v>330</v>
      </c>
      <c r="E106" s="22">
        <v>0</v>
      </c>
      <c r="F106" s="22">
        <v>12755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12755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</row>
    <row r="107" spans="1:19" x14ac:dyDescent="0.25">
      <c r="A107" s="22" t="s">
        <v>120</v>
      </c>
      <c r="B107" s="22" t="s">
        <v>292</v>
      </c>
      <c r="C107" s="22" t="s">
        <v>331</v>
      </c>
      <c r="D107" s="22" t="s">
        <v>332</v>
      </c>
      <c r="E107" s="22">
        <v>22810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22810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</row>
    <row r="108" spans="1:19" x14ac:dyDescent="0.25">
      <c r="A108" s="22" t="s">
        <v>120</v>
      </c>
      <c r="B108" s="22" t="s">
        <v>292</v>
      </c>
      <c r="C108" s="22" t="s">
        <v>333</v>
      </c>
      <c r="D108" s="22" t="s">
        <v>334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</row>
    <row r="109" spans="1:19" x14ac:dyDescent="0.25">
      <c r="A109" s="22" t="s">
        <v>120</v>
      </c>
      <c r="B109" s="22" t="s">
        <v>292</v>
      </c>
      <c r="C109" s="22" t="s">
        <v>335</v>
      </c>
      <c r="D109" s="22" t="s">
        <v>336</v>
      </c>
      <c r="E109" s="22">
        <v>31802</v>
      </c>
      <c r="F109" s="22">
        <v>51272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83074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</row>
    <row r="110" spans="1:19" x14ac:dyDescent="0.25">
      <c r="A110" s="22" t="s">
        <v>120</v>
      </c>
      <c r="B110" s="22" t="s">
        <v>292</v>
      </c>
      <c r="C110" s="22" t="s">
        <v>337</v>
      </c>
      <c r="D110" s="22" t="s">
        <v>338</v>
      </c>
      <c r="E110" s="22">
        <v>0</v>
      </c>
      <c r="F110" s="22">
        <v>18499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18499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</row>
    <row r="111" spans="1:19" x14ac:dyDescent="0.25">
      <c r="A111" s="22" t="s">
        <v>120</v>
      </c>
      <c r="B111" s="22" t="s">
        <v>292</v>
      </c>
      <c r="C111" s="22" t="s">
        <v>339</v>
      </c>
      <c r="D111" s="22" t="s">
        <v>340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</row>
    <row r="112" spans="1:19" x14ac:dyDescent="0.25">
      <c r="A112" s="22" t="s">
        <v>120</v>
      </c>
      <c r="B112" s="22" t="s">
        <v>292</v>
      </c>
      <c r="C112" s="22" t="s">
        <v>341</v>
      </c>
      <c r="D112" s="22" t="s">
        <v>342</v>
      </c>
      <c r="E112" s="22">
        <v>13734</v>
      </c>
      <c r="F112" s="22">
        <v>82621</v>
      </c>
      <c r="G112" s="22"/>
      <c r="H112" s="22"/>
      <c r="I112" s="22"/>
      <c r="J112" s="22"/>
      <c r="K112" s="22"/>
      <c r="L112" s="22">
        <v>96355</v>
      </c>
      <c r="M112" s="22"/>
      <c r="N112" s="22"/>
      <c r="O112" s="22"/>
      <c r="P112" s="22"/>
      <c r="Q112" s="22"/>
      <c r="R112" s="22"/>
      <c r="S112" s="22"/>
    </row>
    <row r="113" spans="1:19" x14ac:dyDescent="0.25">
      <c r="A113" s="22" t="s">
        <v>120</v>
      </c>
      <c r="B113" s="22" t="s">
        <v>292</v>
      </c>
      <c r="C113" s="22" t="s">
        <v>343</v>
      </c>
      <c r="D113" s="22" t="s">
        <v>344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</row>
    <row r="114" spans="1:19" x14ac:dyDescent="0.25">
      <c r="A114" s="22" t="s">
        <v>120</v>
      </c>
      <c r="B114" s="22" t="s">
        <v>292</v>
      </c>
      <c r="C114" s="22" t="s">
        <v>345</v>
      </c>
      <c r="D114" s="22" t="s">
        <v>346</v>
      </c>
      <c r="E114" s="22">
        <v>0</v>
      </c>
      <c r="F114" s="22">
        <v>16533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16533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</row>
    <row r="115" spans="1:19" x14ac:dyDescent="0.25">
      <c r="A115" s="22" t="s">
        <v>120</v>
      </c>
      <c r="B115" s="22" t="s">
        <v>292</v>
      </c>
      <c r="C115" s="22" t="s">
        <v>347</v>
      </c>
      <c r="D115" s="22" t="s">
        <v>348</v>
      </c>
      <c r="E115" s="22">
        <v>7808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7808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</row>
    <row r="116" spans="1:19" x14ac:dyDescent="0.25">
      <c r="A116" s="22" t="s">
        <v>120</v>
      </c>
      <c r="B116" s="22" t="s">
        <v>292</v>
      </c>
      <c r="C116" s="22" t="s">
        <v>349</v>
      </c>
      <c r="D116" s="22" t="s">
        <v>350</v>
      </c>
      <c r="E116" s="22">
        <v>0</v>
      </c>
      <c r="F116" s="22">
        <v>235020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235020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</row>
    <row r="117" spans="1:19" x14ac:dyDescent="0.25">
      <c r="A117" s="22" t="s">
        <v>120</v>
      </c>
      <c r="B117" s="22" t="s">
        <v>292</v>
      </c>
      <c r="C117" s="22" t="s">
        <v>351</v>
      </c>
      <c r="D117" s="22" t="s">
        <v>352</v>
      </c>
      <c r="E117" s="22">
        <v>25281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25281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</row>
    <row r="118" spans="1:19" x14ac:dyDescent="0.25">
      <c r="A118" s="22" t="s">
        <v>120</v>
      </c>
      <c r="B118" s="22" t="s">
        <v>292</v>
      </c>
      <c r="C118" s="22" t="s">
        <v>353</v>
      </c>
      <c r="D118" s="22" t="s">
        <v>354</v>
      </c>
      <c r="E118" s="22">
        <v>89622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89622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</row>
    <row r="119" spans="1:19" x14ac:dyDescent="0.25">
      <c r="A119" s="22" t="s">
        <v>120</v>
      </c>
      <c r="B119" s="22" t="s">
        <v>292</v>
      </c>
      <c r="C119" s="22" t="s">
        <v>355</v>
      </c>
      <c r="D119" s="22" t="s">
        <v>356</v>
      </c>
      <c r="E119" s="22">
        <v>47939</v>
      </c>
      <c r="F119" s="22">
        <v>408919</v>
      </c>
      <c r="G119" s="22"/>
      <c r="H119" s="22"/>
      <c r="I119" s="22"/>
      <c r="J119" s="22"/>
      <c r="K119" s="22"/>
      <c r="L119" s="22">
        <v>456858</v>
      </c>
      <c r="M119" s="22"/>
      <c r="N119" s="22"/>
      <c r="O119" s="22"/>
      <c r="P119" s="22"/>
      <c r="Q119" s="22"/>
      <c r="R119" s="22"/>
      <c r="S119" s="22"/>
    </row>
    <row r="120" spans="1:19" x14ac:dyDescent="0.25">
      <c r="A120" s="22" t="s">
        <v>120</v>
      </c>
      <c r="B120" s="22" t="s">
        <v>292</v>
      </c>
      <c r="C120" s="22" t="s">
        <v>357</v>
      </c>
      <c r="D120" s="22" t="s">
        <v>358</v>
      </c>
      <c r="E120" s="22">
        <v>4403</v>
      </c>
      <c r="F120" s="22">
        <v>1385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5788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</row>
    <row r="121" spans="1:19" x14ac:dyDescent="0.25">
      <c r="A121" s="22" t="s">
        <v>120</v>
      </c>
      <c r="B121" s="22" t="s">
        <v>292</v>
      </c>
      <c r="C121" s="22" t="s">
        <v>359</v>
      </c>
      <c r="D121" s="22" t="s">
        <v>360</v>
      </c>
      <c r="E121" s="22">
        <v>21981</v>
      </c>
      <c r="F121" s="22">
        <v>203224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225205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</row>
    <row r="122" spans="1:19" x14ac:dyDescent="0.25">
      <c r="A122" s="22" t="s">
        <v>120</v>
      </c>
      <c r="B122" s="22" t="s">
        <v>292</v>
      </c>
      <c r="C122" s="22" t="s">
        <v>361</v>
      </c>
      <c r="D122" s="22" t="s">
        <v>362</v>
      </c>
      <c r="E122" s="22">
        <v>1130</v>
      </c>
      <c r="F122" s="22">
        <v>6197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7327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</row>
    <row r="123" spans="1:19" x14ac:dyDescent="0.25">
      <c r="A123" s="22" t="s">
        <v>120</v>
      </c>
      <c r="B123" s="22" t="s">
        <v>292</v>
      </c>
      <c r="C123" s="22" t="s">
        <v>363</v>
      </c>
      <c r="D123" s="22" t="s">
        <v>364</v>
      </c>
      <c r="E123" s="22">
        <v>56055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56055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</row>
    <row r="124" spans="1:19" x14ac:dyDescent="0.25">
      <c r="A124" s="22" t="s">
        <v>120</v>
      </c>
      <c r="B124" s="22" t="s">
        <v>292</v>
      </c>
      <c r="C124" s="22" t="s">
        <v>365</v>
      </c>
      <c r="D124" s="22" t="s">
        <v>366</v>
      </c>
      <c r="E124" s="22">
        <v>48698</v>
      </c>
      <c r="F124" s="22">
        <v>11926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60624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</row>
    <row r="125" spans="1:19" x14ac:dyDescent="0.25">
      <c r="A125" s="22" t="s">
        <v>120</v>
      </c>
      <c r="B125" s="22" t="s">
        <v>292</v>
      </c>
      <c r="C125" s="22" t="s">
        <v>367</v>
      </c>
      <c r="D125" s="22" t="s">
        <v>368</v>
      </c>
      <c r="E125" s="22">
        <v>0</v>
      </c>
      <c r="F125" s="22">
        <v>52992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52992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</row>
    <row r="126" spans="1:19" x14ac:dyDescent="0.25">
      <c r="A126" s="22" t="s">
        <v>120</v>
      </c>
      <c r="B126" s="22" t="s">
        <v>292</v>
      </c>
      <c r="C126" s="22" t="s">
        <v>369</v>
      </c>
      <c r="D126" s="22" t="s">
        <v>370</v>
      </c>
      <c r="E126" s="22">
        <v>34674</v>
      </c>
      <c r="F126" s="22">
        <v>25434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60108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</row>
    <row r="127" spans="1:19" x14ac:dyDescent="0.25">
      <c r="A127" s="22" t="s">
        <v>120</v>
      </c>
      <c r="B127" s="22" t="s">
        <v>292</v>
      </c>
      <c r="C127" s="22" t="s">
        <v>371</v>
      </c>
      <c r="D127" s="22" t="s">
        <v>372</v>
      </c>
      <c r="E127" s="22"/>
      <c r="F127" s="22">
        <v>2405</v>
      </c>
      <c r="G127" s="22"/>
      <c r="H127" s="22"/>
      <c r="I127" s="22"/>
      <c r="J127" s="22"/>
      <c r="K127" s="22"/>
      <c r="L127" s="22">
        <v>2405</v>
      </c>
      <c r="M127" s="22"/>
      <c r="N127" s="22"/>
      <c r="O127" s="22"/>
      <c r="P127" s="22"/>
      <c r="Q127" s="22"/>
      <c r="R127" s="22"/>
      <c r="S127" s="22"/>
    </row>
    <row r="128" spans="1:19" x14ac:dyDescent="0.25">
      <c r="A128" s="22" t="s">
        <v>120</v>
      </c>
      <c r="B128" s="22" t="s">
        <v>292</v>
      </c>
      <c r="C128" s="22" t="s">
        <v>373</v>
      </c>
      <c r="D128" s="22" t="s">
        <v>374</v>
      </c>
      <c r="E128" s="22">
        <v>37503</v>
      </c>
      <c r="F128" s="22">
        <v>2443</v>
      </c>
      <c r="G128" s="22">
        <v>10295</v>
      </c>
      <c r="H128" s="22">
        <v>0</v>
      </c>
      <c r="I128" s="22">
        <v>0</v>
      </c>
      <c r="J128" s="22">
        <v>0</v>
      </c>
      <c r="K128" s="22">
        <v>0</v>
      </c>
      <c r="L128" s="22">
        <v>50241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</row>
    <row r="129" spans="1:19" x14ac:dyDescent="0.25">
      <c r="A129" s="22" t="s">
        <v>120</v>
      </c>
      <c r="B129" s="22" t="s">
        <v>292</v>
      </c>
      <c r="C129" s="22" t="s">
        <v>375</v>
      </c>
      <c r="D129" s="22" t="s">
        <v>376</v>
      </c>
      <c r="E129" s="22">
        <v>1120</v>
      </c>
      <c r="F129" s="22">
        <v>645834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646954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</row>
    <row r="130" spans="1:19" x14ac:dyDescent="0.25">
      <c r="A130" s="22" t="s">
        <v>120</v>
      </c>
      <c r="B130" s="22" t="s">
        <v>292</v>
      </c>
      <c r="C130" s="22" t="s">
        <v>377</v>
      </c>
      <c r="D130" s="22" t="s">
        <v>378</v>
      </c>
      <c r="E130" s="22">
        <v>0</v>
      </c>
      <c r="F130" s="22">
        <v>2793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2793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</row>
    <row r="131" spans="1:19" x14ac:dyDescent="0.25">
      <c r="A131" s="22" t="s">
        <v>120</v>
      </c>
      <c r="B131" s="22" t="s">
        <v>292</v>
      </c>
      <c r="C131" s="22" t="s">
        <v>379</v>
      </c>
      <c r="D131" s="22" t="s">
        <v>380</v>
      </c>
      <c r="E131" s="22">
        <v>40805</v>
      </c>
      <c r="F131" s="22">
        <v>86749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127554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</row>
    <row r="132" spans="1:19" x14ac:dyDescent="0.25">
      <c r="A132" s="22" t="s">
        <v>120</v>
      </c>
      <c r="B132" s="22" t="s">
        <v>292</v>
      </c>
      <c r="C132" s="22" t="s">
        <v>381</v>
      </c>
      <c r="D132" s="22" t="s">
        <v>382</v>
      </c>
      <c r="E132" s="22">
        <v>17328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17328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</row>
    <row r="133" spans="1:19" x14ac:dyDescent="0.25">
      <c r="A133" s="22" t="s">
        <v>120</v>
      </c>
      <c r="B133" s="22" t="s">
        <v>292</v>
      </c>
      <c r="C133" s="22" t="s">
        <v>383</v>
      </c>
      <c r="D133" s="22" t="s">
        <v>384</v>
      </c>
      <c r="E133" s="22">
        <v>74616</v>
      </c>
      <c r="F133" s="22">
        <v>51564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126180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</row>
    <row r="134" spans="1:19" x14ac:dyDescent="0.25">
      <c r="A134" s="22" t="s">
        <v>120</v>
      </c>
      <c r="B134" s="22" t="s">
        <v>292</v>
      </c>
      <c r="C134" s="22" t="s">
        <v>385</v>
      </c>
      <c r="D134" s="22" t="s">
        <v>386</v>
      </c>
      <c r="E134" s="22">
        <v>175688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175688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</row>
    <row r="135" spans="1:19" x14ac:dyDescent="0.25">
      <c r="A135" s="22" t="s">
        <v>120</v>
      </c>
      <c r="B135" s="22" t="s">
        <v>292</v>
      </c>
      <c r="C135" s="22" t="s">
        <v>387</v>
      </c>
      <c r="D135" s="22" t="s">
        <v>388</v>
      </c>
      <c r="E135" s="22">
        <v>0</v>
      </c>
      <c r="F135" s="22">
        <v>56075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56075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</row>
    <row r="136" spans="1:19" x14ac:dyDescent="0.25">
      <c r="A136" s="22" t="s">
        <v>120</v>
      </c>
      <c r="B136" s="22" t="s">
        <v>292</v>
      </c>
      <c r="C136" s="22" t="s">
        <v>389</v>
      </c>
      <c r="D136" s="22" t="s">
        <v>390</v>
      </c>
      <c r="E136" s="22">
        <v>0</v>
      </c>
      <c r="F136" s="22">
        <v>73299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73299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</row>
    <row r="137" spans="1:19" x14ac:dyDescent="0.25">
      <c r="A137" s="22" t="s">
        <v>120</v>
      </c>
      <c r="B137" s="22" t="s">
        <v>292</v>
      </c>
      <c r="C137" s="22" t="s">
        <v>391</v>
      </c>
      <c r="D137" s="22" t="s">
        <v>392</v>
      </c>
      <c r="E137" s="22">
        <v>39635</v>
      </c>
      <c r="F137" s="22">
        <v>24216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63851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</row>
    <row r="138" spans="1:19" x14ac:dyDescent="0.25">
      <c r="A138" s="22" t="s">
        <v>120</v>
      </c>
      <c r="B138" s="22" t="s">
        <v>292</v>
      </c>
      <c r="C138" s="22" t="s">
        <v>393</v>
      </c>
      <c r="D138" s="22" t="s">
        <v>394</v>
      </c>
      <c r="E138" s="22"/>
      <c r="F138" s="22"/>
      <c r="G138" s="22"/>
      <c r="H138" s="22"/>
      <c r="I138" s="22"/>
      <c r="J138" s="22"/>
      <c r="K138" s="22"/>
      <c r="L138" s="22">
        <v>0</v>
      </c>
      <c r="M138" s="22"/>
      <c r="N138" s="22"/>
      <c r="O138" s="22"/>
      <c r="P138" s="22"/>
      <c r="Q138" s="22"/>
      <c r="R138" s="22"/>
      <c r="S138" s="22"/>
    </row>
    <row r="139" spans="1:19" x14ac:dyDescent="0.25">
      <c r="A139" s="22" t="s">
        <v>120</v>
      </c>
      <c r="B139" s="22" t="s">
        <v>292</v>
      </c>
      <c r="C139" s="22" t="s">
        <v>395</v>
      </c>
      <c r="D139" s="22" t="s">
        <v>396</v>
      </c>
      <c r="E139" s="22">
        <v>43577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43577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</row>
    <row r="140" spans="1:19" x14ac:dyDescent="0.25">
      <c r="A140" s="22" t="s">
        <v>120</v>
      </c>
      <c r="B140" s="22" t="s">
        <v>292</v>
      </c>
      <c r="C140" s="22" t="s">
        <v>397</v>
      </c>
      <c r="D140" s="22" t="s">
        <v>398</v>
      </c>
      <c r="E140" s="22">
        <v>39445</v>
      </c>
      <c r="F140" s="22">
        <v>135232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174677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</row>
    <row r="141" spans="1:19" x14ac:dyDescent="0.25">
      <c r="A141" s="22" t="s">
        <v>120</v>
      </c>
      <c r="B141" s="22" t="s">
        <v>292</v>
      </c>
      <c r="C141" s="22" t="s">
        <v>399</v>
      </c>
      <c r="D141" s="22" t="s">
        <v>400</v>
      </c>
      <c r="E141" s="22">
        <v>0</v>
      </c>
      <c r="F141" s="22">
        <v>4728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4728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</row>
    <row r="142" spans="1:19" x14ac:dyDescent="0.25">
      <c r="A142" s="22" t="s">
        <v>120</v>
      </c>
      <c r="B142" s="22" t="s">
        <v>292</v>
      </c>
      <c r="C142" s="22" t="s">
        <v>401</v>
      </c>
      <c r="D142" s="22" t="s">
        <v>402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</row>
    <row r="143" spans="1:19" x14ac:dyDescent="0.25">
      <c r="A143" s="22" t="s">
        <v>120</v>
      </c>
      <c r="B143" s="22" t="s">
        <v>292</v>
      </c>
      <c r="C143" s="22" t="s">
        <v>403</v>
      </c>
      <c r="D143" s="22" t="s">
        <v>404</v>
      </c>
      <c r="E143" s="22">
        <v>1674</v>
      </c>
      <c r="F143" s="22">
        <v>9476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11150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</row>
    <row r="144" spans="1:19" x14ac:dyDescent="0.25">
      <c r="A144" s="22" t="s">
        <v>120</v>
      </c>
      <c r="B144" s="22" t="s">
        <v>292</v>
      </c>
      <c r="C144" s="22" t="s">
        <v>405</v>
      </c>
      <c r="D144" s="22" t="s">
        <v>406</v>
      </c>
      <c r="E144" s="22">
        <v>25017</v>
      </c>
      <c r="F144" s="22">
        <v>11828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36845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</row>
    <row r="145" spans="1:19" x14ac:dyDescent="0.25">
      <c r="A145" s="22" t="s">
        <v>120</v>
      </c>
      <c r="B145" s="22" t="s">
        <v>292</v>
      </c>
      <c r="C145" s="22" t="s">
        <v>407</v>
      </c>
      <c r="D145" s="22" t="s">
        <v>408</v>
      </c>
      <c r="E145" s="22">
        <v>0</v>
      </c>
      <c r="F145" s="22">
        <v>25311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25311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</row>
    <row r="146" spans="1:19" x14ac:dyDescent="0.25">
      <c r="A146" s="22" t="s">
        <v>120</v>
      </c>
      <c r="B146" s="22" t="s">
        <v>292</v>
      </c>
      <c r="C146" s="22" t="s">
        <v>409</v>
      </c>
      <c r="D146" s="22" t="s">
        <v>410</v>
      </c>
      <c r="E146" s="22">
        <v>64012</v>
      </c>
      <c r="F146" s="22">
        <v>11117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75129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</row>
    <row r="147" spans="1:19" x14ac:dyDescent="0.25">
      <c r="A147" s="22" t="s">
        <v>120</v>
      </c>
      <c r="B147" s="22" t="s">
        <v>292</v>
      </c>
      <c r="C147" s="22" t="s">
        <v>411</v>
      </c>
      <c r="D147" s="22" t="s">
        <v>412</v>
      </c>
      <c r="E147" s="22">
        <v>0</v>
      </c>
      <c r="F147" s="22">
        <v>16605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16605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</row>
    <row r="148" spans="1:19" x14ac:dyDescent="0.25">
      <c r="A148" s="22" t="s">
        <v>120</v>
      </c>
      <c r="B148" s="22" t="s">
        <v>292</v>
      </c>
      <c r="C148" s="22" t="s">
        <v>413</v>
      </c>
      <c r="D148" s="22" t="s">
        <v>414</v>
      </c>
      <c r="E148" s="22">
        <v>3338</v>
      </c>
      <c r="F148" s="22">
        <v>2335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5673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</row>
    <row r="149" spans="1:19" x14ac:dyDescent="0.25">
      <c r="A149" s="22" t="s">
        <v>120</v>
      </c>
      <c r="B149" s="22" t="s">
        <v>292</v>
      </c>
      <c r="C149" s="22" t="s">
        <v>415</v>
      </c>
      <c r="D149" s="22" t="s">
        <v>416</v>
      </c>
      <c r="E149" s="22">
        <v>54624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54624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</row>
    <row r="150" spans="1:19" x14ac:dyDescent="0.25">
      <c r="A150" s="22" t="s">
        <v>120</v>
      </c>
      <c r="B150" s="22" t="s">
        <v>292</v>
      </c>
      <c r="C150" s="22" t="s">
        <v>417</v>
      </c>
      <c r="D150" s="22" t="s">
        <v>418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</row>
    <row r="151" spans="1:19" x14ac:dyDescent="0.25">
      <c r="A151" s="22" t="s">
        <v>120</v>
      </c>
      <c r="B151" s="22" t="s">
        <v>292</v>
      </c>
      <c r="C151" s="22" t="s">
        <v>419</v>
      </c>
      <c r="D151" s="22" t="s">
        <v>420</v>
      </c>
      <c r="E151" s="22">
        <v>3738</v>
      </c>
      <c r="F151" s="22">
        <v>11262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15000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</row>
    <row r="152" spans="1:19" x14ac:dyDescent="0.25">
      <c r="A152" s="22" t="s">
        <v>120</v>
      </c>
      <c r="B152" s="22" t="s">
        <v>292</v>
      </c>
      <c r="C152" s="22" t="s">
        <v>421</v>
      </c>
      <c r="D152" s="22" t="s">
        <v>422</v>
      </c>
      <c r="E152" s="22">
        <v>6346</v>
      </c>
      <c r="F152" s="22">
        <v>38983</v>
      </c>
      <c r="G152" s="22"/>
      <c r="H152" s="22"/>
      <c r="I152" s="22"/>
      <c r="J152" s="22"/>
      <c r="K152" s="22"/>
      <c r="L152" s="22">
        <v>45329</v>
      </c>
      <c r="M152" s="22"/>
      <c r="N152" s="22"/>
      <c r="O152" s="22"/>
      <c r="P152" s="22"/>
      <c r="Q152" s="22"/>
      <c r="R152" s="22"/>
      <c r="S152" s="22"/>
    </row>
    <row r="153" spans="1:19" x14ac:dyDescent="0.25">
      <c r="A153" s="22" t="s">
        <v>120</v>
      </c>
      <c r="B153" s="22" t="s">
        <v>292</v>
      </c>
      <c r="C153" s="22" t="s">
        <v>423</v>
      </c>
      <c r="D153" s="22" t="s">
        <v>424</v>
      </c>
      <c r="E153" s="22"/>
      <c r="F153" s="22">
        <v>45181</v>
      </c>
      <c r="G153" s="22"/>
      <c r="H153" s="22"/>
      <c r="I153" s="22"/>
      <c r="J153" s="22"/>
      <c r="K153" s="22"/>
      <c r="L153" s="22">
        <v>45181</v>
      </c>
      <c r="M153" s="22"/>
      <c r="N153" s="22"/>
      <c r="O153" s="22"/>
      <c r="P153" s="22"/>
      <c r="Q153" s="22"/>
      <c r="R153" s="22"/>
      <c r="S153" s="22"/>
    </row>
    <row r="154" spans="1:19" x14ac:dyDescent="0.25">
      <c r="A154" s="22" t="s">
        <v>120</v>
      </c>
      <c r="B154" s="22" t="s">
        <v>292</v>
      </c>
      <c r="C154" s="22" t="s">
        <v>425</v>
      </c>
      <c r="D154" s="22" t="s">
        <v>426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</row>
    <row r="155" spans="1:19" x14ac:dyDescent="0.25">
      <c r="A155" s="22" t="s">
        <v>120</v>
      </c>
      <c r="B155" s="22" t="s">
        <v>292</v>
      </c>
      <c r="C155" s="22" t="s">
        <v>427</v>
      </c>
      <c r="D155" s="22" t="s">
        <v>428</v>
      </c>
      <c r="E155" s="22">
        <v>7097</v>
      </c>
      <c r="F155" s="22">
        <v>31294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38391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</row>
    <row r="156" spans="1:19" x14ac:dyDescent="0.25">
      <c r="A156" s="22" t="s">
        <v>120</v>
      </c>
      <c r="B156" s="22" t="s">
        <v>292</v>
      </c>
      <c r="C156" s="22" t="s">
        <v>429</v>
      </c>
      <c r="D156" s="22" t="s">
        <v>430</v>
      </c>
      <c r="E156" s="22">
        <v>405911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405911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</row>
    <row r="157" spans="1:19" x14ac:dyDescent="0.25">
      <c r="A157" s="22" t="s">
        <v>120</v>
      </c>
      <c r="B157" s="22" t="s">
        <v>292</v>
      </c>
      <c r="C157" s="22" t="s">
        <v>431</v>
      </c>
      <c r="D157" s="22" t="s">
        <v>432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</row>
    <row r="158" spans="1:19" x14ac:dyDescent="0.25">
      <c r="A158" s="22" t="s">
        <v>120</v>
      </c>
      <c r="B158" s="22" t="s">
        <v>292</v>
      </c>
      <c r="C158" s="22" t="s">
        <v>433</v>
      </c>
      <c r="D158" s="22" t="s">
        <v>434</v>
      </c>
      <c r="E158" s="22">
        <v>4548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4548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</row>
    <row r="159" spans="1:19" x14ac:dyDescent="0.25">
      <c r="A159" s="22" t="s">
        <v>120</v>
      </c>
      <c r="B159" s="22" t="s">
        <v>292</v>
      </c>
      <c r="C159" s="22" t="s">
        <v>435</v>
      </c>
      <c r="D159" s="22" t="s">
        <v>436</v>
      </c>
      <c r="E159" s="22">
        <v>79156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79156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</row>
    <row r="160" spans="1:19" x14ac:dyDescent="0.25">
      <c r="A160" s="22" t="s">
        <v>120</v>
      </c>
      <c r="B160" s="22" t="s">
        <v>292</v>
      </c>
      <c r="C160" s="22" t="s">
        <v>437</v>
      </c>
      <c r="D160" s="22" t="s">
        <v>438</v>
      </c>
      <c r="E160" s="22">
        <v>19757</v>
      </c>
      <c r="F160" s="22">
        <v>43896</v>
      </c>
      <c r="G160" s="22">
        <v>0</v>
      </c>
      <c r="H160" s="22">
        <v>29511</v>
      </c>
      <c r="I160" s="22">
        <v>0</v>
      </c>
      <c r="J160" s="22">
        <v>0</v>
      </c>
      <c r="K160" s="22">
        <v>0</v>
      </c>
      <c r="L160" s="22">
        <v>93164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</row>
    <row r="161" spans="1:19" x14ac:dyDescent="0.25">
      <c r="A161" s="22" t="s">
        <v>120</v>
      </c>
      <c r="B161" s="22" t="s">
        <v>292</v>
      </c>
      <c r="C161" s="22" t="s">
        <v>439</v>
      </c>
      <c r="D161" s="22" t="s">
        <v>440</v>
      </c>
      <c r="E161" s="22">
        <v>17232</v>
      </c>
      <c r="F161" s="22">
        <v>41648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58880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</row>
    <row r="162" spans="1:19" x14ac:dyDescent="0.25">
      <c r="A162" s="22" t="s">
        <v>120</v>
      </c>
      <c r="B162" s="22" t="s">
        <v>292</v>
      </c>
      <c r="C162" s="22" t="s">
        <v>441</v>
      </c>
      <c r="D162" s="22" t="s">
        <v>442</v>
      </c>
      <c r="E162" s="22">
        <v>14623</v>
      </c>
      <c r="F162" s="22">
        <v>12597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27220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</row>
    <row r="163" spans="1:19" x14ac:dyDescent="0.25">
      <c r="A163" s="22" t="s">
        <v>120</v>
      </c>
      <c r="B163" s="22" t="s">
        <v>292</v>
      </c>
      <c r="C163" s="22" t="s">
        <v>443</v>
      </c>
      <c r="D163" s="22" t="s">
        <v>444</v>
      </c>
      <c r="E163" s="22">
        <v>0</v>
      </c>
      <c r="F163" s="22">
        <v>1617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1617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</row>
    <row r="164" spans="1:19" x14ac:dyDescent="0.25">
      <c r="A164" s="22" t="s">
        <v>120</v>
      </c>
      <c r="B164" s="22" t="s">
        <v>292</v>
      </c>
      <c r="C164" s="22" t="s">
        <v>445</v>
      </c>
      <c r="D164" s="22" t="s">
        <v>446</v>
      </c>
      <c r="E164" s="22">
        <v>2716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2716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</row>
    <row r="165" spans="1:19" x14ac:dyDescent="0.25">
      <c r="A165" s="22" t="s">
        <v>120</v>
      </c>
      <c r="B165" s="22" t="s">
        <v>292</v>
      </c>
      <c r="C165" s="22" t="s">
        <v>447</v>
      </c>
      <c r="D165" s="22" t="s">
        <v>448</v>
      </c>
      <c r="E165" s="22">
        <v>18580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18580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</row>
    <row r="166" spans="1:19" x14ac:dyDescent="0.25">
      <c r="A166" s="22" t="s">
        <v>120</v>
      </c>
      <c r="B166" s="22" t="s">
        <v>292</v>
      </c>
      <c r="C166" s="22" t="s">
        <v>449</v>
      </c>
      <c r="D166" s="22" t="s">
        <v>450</v>
      </c>
      <c r="E166" s="22">
        <v>23521</v>
      </c>
      <c r="F166" s="22">
        <v>41590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65111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</row>
    <row r="167" spans="1:19" x14ac:dyDescent="0.25">
      <c r="A167" s="22" t="s">
        <v>120</v>
      </c>
      <c r="B167" s="22" t="s">
        <v>292</v>
      </c>
      <c r="C167" s="22" t="s">
        <v>451</v>
      </c>
      <c r="D167" s="22" t="s">
        <v>452</v>
      </c>
      <c r="E167" s="22">
        <v>18046</v>
      </c>
      <c r="F167" s="22">
        <v>133627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151673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</row>
    <row r="168" spans="1:19" x14ac:dyDescent="0.25">
      <c r="A168" s="22" t="s">
        <v>120</v>
      </c>
      <c r="B168" s="22" t="s">
        <v>292</v>
      </c>
      <c r="C168" s="22" t="s">
        <v>453</v>
      </c>
      <c r="D168" s="22" t="s">
        <v>454</v>
      </c>
      <c r="E168" s="22">
        <v>0</v>
      </c>
      <c r="F168" s="22">
        <v>929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929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</row>
    <row r="169" spans="1:19" x14ac:dyDescent="0.25">
      <c r="A169" s="22" t="s">
        <v>120</v>
      </c>
      <c r="B169" s="22" t="s">
        <v>292</v>
      </c>
      <c r="C169" s="22" t="s">
        <v>455</v>
      </c>
      <c r="D169" s="22" t="s">
        <v>456</v>
      </c>
      <c r="E169" s="22">
        <v>0</v>
      </c>
      <c r="F169" s="22">
        <v>0</v>
      </c>
      <c r="G169" s="22">
        <v>11125</v>
      </c>
      <c r="H169" s="22">
        <v>0</v>
      </c>
      <c r="I169" s="22">
        <v>0</v>
      </c>
      <c r="J169" s="22">
        <v>0</v>
      </c>
      <c r="K169" s="22">
        <v>0</v>
      </c>
      <c r="L169" s="22">
        <v>11125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</row>
    <row r="170" spans="1:19" x14ac:dyDescent="0.25">
      <c r="A170" s="22" t="s">
        <v>120</v>
      </c>
      <c r="B170" s="22" t="s">
        <v>292</v>
      </c>
      <c r="C170" s="22" t="s">
        <v>457</v>
      </c>
      <c r="D170" s="22" t="s">
        <v>458</v>
      </c>
      <c r="E170" s="22">
        <v>116667</v>
      </c>
      <c r="F170" s="22">
        <v>125520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242187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</row>
    <row r="171" spans="1:19" x14ac:dyDescent="0.25">
      <c r="A171" s="22" t="s">
        <v>120</v>
      </c>
      <c r="B171" s="22" t="s">
        <v>292</v>
      </c>
      <c r="C171" s="22" t="s">
        <v>459</v>
      </c>
      <c r="D171" s="22" t="s">
        <v>460</v>
      </c>
      <c r="E171" s="22">
        <v>0</v>
      </c>
      <c r="F171" s="22">
        <v>56268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56268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</row>
    <row r="172" spans="1:19" x14ac:dyDescent="0.25">
      <c r="A172" s="22" t="s">
        <v>120</v>
      </c>
      <c r="B172" s="22" t="s">
        <v>292</v>
      </c>
      <c r="C172" s="22" t="s">
        <v>461</v>
      </c>
      <c r="D172" s="22" t="s">
        <v>462</v>
      </c>
      <c r="E172" s="22">
        <v>21653</v>
      </c>
      <c r="F172" s="22">
        <v>35792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57445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</row>
    <row r="173" spans="1:19" x14ac:dyDescent="0.25">
      <c r="A173" s="22" t="s">
        <v>120</v>
      </c>
      <c r="B173" s="22" t="s">
        <v>292</v>
      </c>
      <c r="C173" s="22" t="s">
        <v>463</v>
      </c>
      <c r="D173" s="22" t="s">
        <v>464</v>
      </c>
      <c r="E173" s="22">
        <v>1147</v>
      </c>
      <c r="F173" s="22">
        <v>225418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226565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</row>
    <row r="174" spans="1:19" x14ac:dyDescent="0.25">
      <c r="A174" s="22" t="s">
        <v>120</v>
      </c>
      <c r="B174" s="22" t="s">
        <v>292</v>
      </c>
      <c r="C174" s="22" t="s">
        <v>465</v>
      </c>
      <c r="D174" s="22" t="s">
        <v>466</v>
      </c>
      <c r="E174" s="22">
        <v>1589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1589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</row>
    <row r="175" spans="1:19" x14ac:dyDescent="0.25">
      <c r="A175" s="22" t="s">
        <v>120</v>
      </c>
      <c r="B175" s="22" t="s">
        <v>292</v>
      </c>
      <c r="C175" s="22" t="s">
        <v>467</v>
      </c>
      <c r="D175" s="22" t="s">
        <v>468</v>
      </c>
      <c r="E175" s="22">
        <v>15671</v>
      </c>
      <c r="F175" s="22">
        <v>41828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57499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</row>
    <row r="176" spans="1:19" x14ac:dyDescent="0.25">
      <c r="A176" s="22" t="s">
        <v>120</v>
      </c>
      <c r="B176" s="22" t="s">
        <v>292</v>
      </c>
      <c r="C176" s="22" t="s">
        <v>469</v>
      </c>
      <c r="D176" s="22" t="s">
        <v>470</v>
      </c>
      <c r="E176" s="22">
        <v>34514</v>
      </c>
      <c r="F176" s="22">
        <v>100473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134987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</row>
    <row r="177" spans="1:19" x14ac:dyDescent="0.25">
      <c r="A177" s="22" t="s">
        <v>120</v>
      </c>
      <c r="B177" s="22" t="s">
        <v>292</v>
      </c>
      <c r="C177" s="22" t="s">
        <v>471</v>
      </c>
      <c r="D177" s="22" t="s">
        <v>472</v>
      </c>
      <c r="E177" s="22">
        <v>44130</v>
      </c>
      <c r="F177" s="22">
        <v>21829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65959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</row>
    <row r="178" spans="1:19" x14ac:dyDescent="0.25">
      <c r="A178" s="22" t="s">
        <v>120</v>
      </c>
      <c r="B178" s="22" t="s">
        <v>292</v>
      </c>
      <c r="C178" s="22" t="s">
        <v>473</v>
      </c>
      <c r="D178" s="22" t="s">
        <v>474</v>
      </c>
      <c r="E178" s="22"/>
      <c r="F178" s="22"/>
      <c r="G178" s="22"/>
      <c r="H178" s="22"/>
      <c r="I178" s="22"/>
      <c r="J178" s="22"/>
      <c r="K178" s="22"/>
      <c r="L178" s="22">
        <v>0</v>
      </c>
      <c r="M178" s="22"/>
      <c r="N178" s="22"/>
      <c r="O178" s="22"/>
      <c r="P178" s="22"/>
      <c r="Q178" s="22"/>
      <c r="R178" s="22"/>
      <c r="S178" s="22"/>
    </row>
    <row r="179" spans="1:19" x14ac:dyDescent="0.25">
      <c r="A179" s="22" t="s">
        <v>120</v>
      </c>
      <c r="B179" s="22" t="s">
        <v>292</v>
      </c>
      <c r="C179" s="22" t="s">
        <v>475</v>
      </c>
      <c r="D179" s="22" t="s">
        <v>476</v>
      </c>
      <c r="E179" s="22">
        <v>29703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29703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</row>
    <row r="180" spans="1:19" x14ac:dyDescent="0.25">
      <c r="A180" s="22" t="s">
        <v>120</v>
      </c>
      <c r="B180" s="22" t="s">
        <v>292</v>
      </c>
      <c r="C180" s="22" t="s">
        <v>477</v>
      </c>
      <c r="D180" s="22" t="s">
        <v>478</v>
      </c>
      <c r="E180" s="22"/>
      <c r="F180" s="22">
        <v>21530</v>
      </c>
      <c r="G180" s="22"/>
      <c r="H180" s="22"/>
      <c r="I180" s="22"/>
      <c r="J180" s="22"/>
      <c r="K180" s="22"/>
      <c r="L180" s="22">
        <v>21530</v>
      </c>
      <c r="M180" s="22"/>
      <c r="N180" s="22"/>
      <c r="O180" s="22"/>
      <c r="P180" s="22"/>
      <c r="Q180" s="22"/>
      <c r="R180" s="22"/>
      <c r="S180" s="22"/>
    </row>
    <row r="181" spans="1:19" x14ac:dyDescent="0.25">
      <c r="A181" s="22" t="s">
        <v>120</v>
      </c>
      <c r="B181" s="22" t="s">
        <v>292</v>
      </c>
      <c r="C181" s="22" t="s">
        <v>479</v>
      </c>
      <c r="D181" s="22" t="s">
        <v>480</v>
      </c>
      <c r="E181" s="22">
        <v>38062</v>
      </c>
      <c r="F181" s="22">
        <v>38634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76696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</row>
    <row r="182" spans="1:19" x14ac:dyDescent="0.25">
      <c r="A182" s="22" t="s">
        <v>120</v>
      </c>
      <c r="B182" s="22" t="s">
        <v>292</v>
      </c>
      <c r="C182" s="22" t="s">
        <v>481</v>
      </c>
      <c r="D182" s="22" t="s">
        <v>482</v>
      </c>
      <c r="E182" s="22">
        <v>0</v>
      </c>
      <c r="F182" s="22">
        <v>18145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18145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</row>
    <row r="183" spans="1:19" x14ac:dyDescent="0.25">
      <c r="A183" s="22" t="s">
        <v>120</v>
      </c>
      <c r="B183" s="22" t="s">
        <v>292</v>
      </c>
      <c r="C183" s="22" t="s">
        <v>483</v>
      </c>
      <c r="D183" s="22" t="s">
        <v>484</v>
      </c>
      <c r="E183" s="22">
        <v>3871</v>
      </c>
      <c r="F183" s="22">
        <v>12467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16338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</row>
    <row r="184" spans="1:19" x14ac:dyDescent="0.25">
      <c r="A184" s="22" t="s">
        <v>120</v>
      </c>
      <c r="B184" s="22" t="s">
        <v>292</v>
      </c>
      <c r="C184" s="22" t="s">
        <v>485</v>
      </c>
      <c r="D184" s="22" t="s">
        <v>486</v>
      </c>
      <c r="E184" s="22">
        <v>0</v>
      </c>
      <c r="F184" s="22">
        <v>8829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8829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</row>
    <row r="185" spans="1:19" x14ac:dyDescent="0.25">
      <c r="A185" s="22" t="s">
        <v>120</v>
      </c>
      <c r="B185" s="22" t="s">
        <v>292</v>
      </c>
      <c r="C185" s="22" t="s">
        <v>487</v>
      </c>
      <c r="D185" s="22" t="s">
        <v>488</v>
      </c>
      <c r="E185" s="22">
        <v>16560</v>
      </c>
      <c r="F185" s="22">
        <v>12010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28570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</row>
    <row r="186" spans="1:19" x14ac:dyDescent="0.25">
      <c r="A186" s="22" t="s">
        <v>120</v>
      </c>
      <c r="B186" s="22" t="s">
        <v>292</v>
      </c>
      <c r="C186" s="22" t="s">
        <v>489</v>
      </c>
      <c r="D186" s="22" t="s">
        <v>490</v>
      </c>
      <c r="E186" s="22">
        <v>0</v>
      </c>
      <c r="F186" s="22">
        <v>26683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26683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</row>
    <row r="187" spans="1:19" x14ac:dyDescent="0.25">
      <c r="A187" s="22" t="s">
        <v>120</v>
      </c>
      <c r="B187" s="22" t="s">
        <v>292</v>
      </c>
      <c r="C187" s="22" t="s">
        <v>491</v>
      </c>
      <c r="D187" s="22" t="s">
        <v>492</v>
      </c>
      <c r="E187" s="22">
        <v>28764</v>
      </c>
      <c r="F187" s="22">
        <v>61882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90646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</row>
    <row r="188" spans="1:19" x14ac:dyDescent="0.25">
      <c r="A188" s="22" t="s">
        <v>120</v>
      </c>
      <c r="B188" s="22" t="s">
        <v>292</v>
      </c>
      <c r="C188" s="22" t="s">
        <v>493</v>
      </c>
      <c r="D188" s="22" t="s">
        <v>494</v>
      </c>
      <c r="E188" s="22">
        <v>5899</v>
      </c>
      <c r="F188" s="22">
        <v>3962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9861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</row>
    <row r="189" spans="1:19" x14ac:dyDescent="0.25">
      <c r="A189" s="22" t="s">
        <v>120</v>
      </c>
      <c r="B189" s="22" t="s">
        <v>292</v>
      </c>
      <c r="C189" s="22" t="s">
        <v>495</v>
      </c>
      <c r="D189" s="22" t="s">
        <v>496</v>
      </c>
      <c r="E189" s="22">
        <v>0</v>
      </c>
      <c r="F189" s="22">
        <v>1041372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1041372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</row>
    <row r="190" spans="1:19" x14ac:dyDescent="0.25">
      <c r="A190" s="22" t="s">
        <v>120</v>
      </c>
      <c r="B190" s="22" t="s">
        <v>292</v>
      </c>
      <c r="C190" s="22" t="s">
        <v>497</v>
      </c>
      <c r="D190" s="22" t="s">
        <v>498</v>
      </c>
      <c r="E190" s="22">
        <v>35996</v>
      </c>
      <c r="F190" s="22">
        <v>66669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102665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</row>
    <row r="191" spans="1:19" x14ac:dyDescent="0.25">
      <c r="A191" s="22" t="s">
        <v>120</v>
      </c>
      <c r="B191" s="22" t="s">
        <v>292</v>
      </c>
      <c r="C191" s="22" t="s">
        <v>499</v>
      </c>
      <c r="D191" s="22" t="s">
        <v>500</v>
      </c>
      <c r="E191" s="22">
        <v>1350</v>
      </c>
      <c r="F191" s="22">
        <v>10042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11392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</row>
    <row r="192" spans="1:19" x14ac:dyDescent="0.25">
      <c r="A192" s="22" t="s">
        <v>120</v>
      </c>
      <c r="B192" s="22" t="s">
        <v>292</v>
      </c>
      <c r="C192" s="22" t="s">
        <v>501</v>
      </c>
      <c r="D192" s="22" t="s">
        <v>502</v>
      </c>
      <c r="E192" s="22">
        <v>64495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64495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</row>
    <row r="193" spans="1:19" x14ac:dyDescent="0.25">
      <c r="A193" s="22" t="s">
        <v>120</v>
      </c>
      <c r="B193" s="22" t="s">
        <v>292</v>
      </c>
      <c r="C193" s="22" t="s">
        <v>503</v>
      </c>
      <c r="D193" s="22" t="s">
        <v>504</v>
      </c>
      <c r="E193" s="22">
        <v>24507</v>
      </c>
      <c r="F193" s="22">
        <v>35906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60413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</row>
    <row r="194" spans="1:19" x14ac:dyDescent="0.25">
      <c r="A194" s="22" t="s">
        <v>120</v>
      </c>
      <c r="B194" s="22" t="s">
        <v>292</v>
      </c>
      <c r="C194" s="22" t="s">
        <v>505</v>
      </c>
      <c r="D194" s="22" t="s">
        <v>506</v>
      </c>
      <c r="E194" s="22">
        <v>15003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15003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</row>
    <row r="195" spans="1:19" x14ac:dyDescent="0.25">
      <c r="A195" s="22" t="s">
        <v>120</v>
      </c>
      <c r="B195" s="22" t="s">
        <v>292</v>
      </c>
      <c r="C195" s="22" t="s">
        <v>507</v>
      </c>
      <c r="D195" s="22" t="s">
        <v>508</v>
      </c>
      <c r="E195" s="22">
        <v>32659</v>
      </c>
      <c r="F195" s="22">
        <v>66308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98967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</row>
    <row r="196" spans="1:19" x14ac:dyDescent="0.25">
      <c r="A196" s="22" t="s">
        <v>120</v>
      </c>
      <c r="B196" s="22" t="s">
        <v>292</v>
      </c>
      <c r="C196" s="22" t="s">
        <v>509</v>
      </c>
      <c r="D196" s="22" t="s">
        <v>510</v>
      </c>
      <c r="E196" s="22">
        <v>25566</v>
      </c>
      <c r="F196" s="22">
        <v>129652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155218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</row>
    <row r="197" spans="1:19" x14ac:dyDescent="0.25">
      <c r="A197" s="22" t="s">
        <v>120</v>
      </c>
      <c r="B197" s="22" t="s">
        <v>511</v>
      </c>
      <c r="C197" s="22" t="s">
        <v>512</v>
      </c>
      <c r="D197" s="22" t="s">
        <v>513</v>
      </c>
      <c r="E197" s="22">
        <v>6374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6374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</row>
    <row r="198" spans="1:19" x14ac:dyDescent="0.25">
      <c r="A198" s="22" t="s">
        <v>120</v>
      </c>
      <c r="B198" s="22" t="s">
        <v>511</v>
      </c>
      <c r="C198" s="22" t="s">
        <v>514</v>
      </c>
      <c r="D198" s="22" t="s">
        <v>515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</row>
    <row r="199" spans="1:19" x14ac:dyDescent="0.25">
      <c r="A199" s="22" t="s">
        <v>120</v>
      </c>
      <c r="B199" s="22" t="s">
        <v>511</v>
      </c>
      <c r="C199" s="22" t="s">
        <v>516</v>
      </c>
      <c r="D199" s="22" t="s">
        <v>517</v>
      </c>
      <c r="E199" s="22">
        <v>0</v>
      </c>
      <c r="F199" s="22">
        <v>1364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1364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</row>
    <row r="200" spans="1:19" x14ac:dyDescent="0.25">
      <c r="A200" s="22" t="s">
        <v>120</v>
      </c>
      <c r="B200" s="22" t="s">
        <v>511</v>
      </c>
      <c r="C200" s="22" t="s">
        <v>518</v>
      </c>
      <c r="D200" s="22" t="s">
        <v>519</v>
      </c>
      <c r="E200" s="22">
        <v>5416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5416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</row>
    <row r="201" spans="1:19" x14ac:dyDescent="0.25">
      <c r="A201" s="22" t="s">
        <v>120</v>
      </c>
      <c r="B201" s="22" t="s">
        <v>511</v>
      </c>
      <c r="C201" s="22" t="s">
        <v>520</v>
      </c>
      <c r="D201" s="22" t="s">
        <v>521</v>
      </c>
      <c r="E201" s="22">
        <v>2554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2554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</row>
    <row r="202" spans="1:19" x14ac:dyDescent="0.25">
      <c r="A202" s="22" t="s">
        <v>120</v>
      </c>
      <c r="B202" s="22" t="s">
        <v>511</v>
      </c>
      <c r="C202" s="22" t="s">
        <v>522</v>
      </c>
      <c r="D202" s="22" t="s">
        <v>523</v>
      </c>
      <c r="E202" s="22">
        <v>3841</v>
      </c>
      <c r="F202" s="22">
        <v>2224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6065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</row>
    <row r="203" spans="1:19" x14ac:dyDescent="0.25">
      <c r="A203" s="22" t="s">
        <v>120</v>
      </c>
      <c r="B203" s="22" t="s">
        <v>511</v>
      </c>
      <c r="C203" s="22" t="s">
        <v>524</v>
      </c>
      <c r="D203" s="22" t="s">
        <v>525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</row>
    <row r="204" spans="1:19" x14ac:dyDescent="0.25">
      <c r="A204" s="22" t="s">
        <v>120</v>
      </c>
      <c r="B204" s="22" t="s">
        <v>511</v>
      </c>
      <c r="C204" s="22" t="s">
        <v>526</v>
      </c>
      <c r="D204" s="22" t="s">
        <v>527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</row>
    <row r="205" spans="1:19" x14ac:dyDescent="0.25">
      <c r="A205" s="22" t="s">
        <v>120</v>
      </c>
      <c r="B205" s="22" t="s">
        <v>511</v>
      </c>
      <c r="C205" s="22" t="s">
        <v>528</v>
      </c>
      <c r="D205" s="22" t="s">
        <v>529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</row>
    <row r="206" spans="1:19" x14ac:dyDescent="0.25">
      <c r="A206" s="22" t="s">
        <v>120</v>
      </c>
      <c r="B206" s="22" t="s">
        <v>511</v>
      </c>
      <c r="C206" s="22" t="s">
        <v>530</v>
      </c>
      <c r="D206" s="22" t="s">
        <v>531</v>
      </c>
      <c r="E206" s="22">
        <v>4001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4001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</row>
    <row r="207" spans="1:19" x14ac:dyDescent="0.25">
      <c r="A207" s="22" t="s">
        <v>120</v>
      </c>
      <c r="B207" s="22" t="s">
        <v>511</v>
      </c>
      <c r="C207" s="22" t="s">
        <v>532</v>
      </c>
      <c r="D207" s="22" t="s">
        <v>533</v>
      </c>
      <c r="E207" s="22">
        <v>6038</v>
      </c>
      <c r="F207" s="22">
        <v>5562</v>
      </c>
      <c r="G207" s="22"/>
      <c r="H207" s="22"/>
      <c r="I207" s="22"/>
      <c r="J207" s="22"/>
      <c r="K207" s="22"/>
      <c r="L207" s="22">
        <v>11600</v>
      </c>
      <c r="M207" s="22"/>
      <c r="N207" s="22"/>
      <c r="O207" s="22"/>
      <c r="P207" s="22"/>
      <c r="Q207" s="22"/>
      <c r="R207" s="22"/>
      <c r="S207" s="22"/>
    </row>
    <row r="208" spans="1:19" x14ac:dyDescent="0.25">
      <c r="A208" s="22" t="s">
        <v>120</v>
      </c>
      <c r="B208" s="22" t="s">
        <v>511</v>
      </c>
      <c r="C208" s="22" t="s">
        <v>534</v>
      </c>
      <c r="D208" s="22" t="s">
        <v>535</v>
      </c>
      <c r="E208" s="22">
        <v>7948</v>
      </c>
      <c r="F208" s="22">
        <v>999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8947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</row>
    <row r="209" spans="1:19" x14ac:dyDescent="0.25">
      <c r="A209" s="22" t="s">
        <v>120</v>
      </c>
      <c r="B209" s="22" t="s">
        <v>511</v>
      </c>
      <c r="C209" s="22" t="s">
        <v>536</v>
      </c>
      <c r="D209" s="22" t="s">
        <v>537</v>
      </c>
      <c r="E209" s="22">
        <v>8500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8500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</row>
    <row r="210" spans="1:19" x14ac:dyDescent="0.25">
      <c r="A210" s="22" t="s">
        <v>120</v>
      </c>
      <c r="B210" s="22" t="s">
        <v>511</v>
      </c>
      <c r="C210" s="22" t="s">
        <v>538</v>
      </c>
      <c r="D210" s="22" t="s">
        <v>539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</row>
    <row r="211" spans="1:19" x14ac:dyDescent="0.25">
      <c r="A211" s="22" t="s">
        <v>120</v>
      </c>
      <c r="B211" s="22" t="s">
        <v>511</v>
      </c>
      <c r="C211" s="22" t="s">
        <v>540</v>
      </c>
      <c r="D211" s="22" t="s">
        <v>541</v>
      </c>
      <c r="E211" s="22">
        <v>0</v>
      </c>
      <c r="F211" s="22">
        <v>22821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22821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</row>
    <row r="212" spans="1:19" x14ac:dyDescent="0.25">
      <c r="A212" s="22" t="s">
        <v>120</v>
      </c>
      <c r="B212" s="22" t="s">
        <v>511</v>
      </c>
      <c r="C212" s="22" t="s">
        <v>542</v>
      </c>
      <c r="D212" s="22" t="s">
        <v>543</v>
      </c>
      <c r="E212" s="22">
        <v>0</v>
      </c>
      <c r="F212" s="22">
        <v>16775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16775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</row>
    <row r="213" spans="1:19" x14ac:dyDescent="0.25">
      <c r="A213" s="22" t="s">
        <v>120</v>
      </c>
      <c r="B213" s="22" t="s">
        <v>511</v>
      </c>
      <c r="C213" s="22" t="s">
        <v>544</v>
      </c>
      <c r="D213" s="22" t="s">
        <v>545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</row>
    <row r="214" spans="1:19" x14ac:dyDescent="0.25">
      <c r="A214" s="22" t="s">
        <v>120</v>
      </c>
      <c r="B214" s="22" t="s">
        <v>511</v>
      </c>
      <c r="C214" s="22" t="s">
        <v>546</v>
      </c>
      <c r="D214" s="22" t="s">
        <v>547</v>
      </c>
      <c r="E214" s="22">
        <v>2264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2264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</row>
    <row r="215" spans="1:19" x14ac:dyDescent="0.25">
      <c r="A215" s="22" t="s">
        <v>120</v>
      </c>
      <c r="B215" s="22" t="s">
        <v>511</v>
      </c>
      <c r="C215" s="22" t="s">
        <v>548</v>
      </c>
      <c r="D215" s="22" t="s">
        <v>549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</row>
    <row r="216" spans="1:19" x14ac:dyDescent="0.25">
      <c r="A216" s="22" t="s">
        <v>120</v>
      </c>
      <c r="B216" s="22" t="s">
        <v>511</v>
      </c>
      <c r="C216" s="22" t="s">
        <v>550</v>
      </c>
      <c r="D216" s="22" t="s">
        <v>551</v>
      </c>
      <c r="E216" s="22">
        <v>831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831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</row>
    <row r="217" spans="1:19" x14ac:dyDescent="0.25">
      <c r="A217" s="22" t="s">
        <v>120</v>
      </c>
      <c r="B217" s="22" t="s">
        <v>511</v>
      </c>
      <c r="C217" s="22" t="s">
        <v>552</v>
      </c>
      <c r="D217" s="22" t="s">
        <v>553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</row>
    <row r="218" spans="1:19" x14ac:dyDescent="0.25">
      <c r="A218" s="22" t="s">
        <v>120</v>
      </c>
      <c r="B218" s="22" t="s">
        <v>511</v>
      </c>
      <c r="C218" s="22" t="s">
        <v>554</v>
      </c>
      <c r="D218" s="22" t="s">
        <v>555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</row>
    <row r="219" spans="1:19" x14ac:dyDescent="0.25">
      <c r="A219" s="22" t="s">
        <v>120</v>
      </c>
      <c r="B219" s="22" t="s">
        <v>511</v>
      </c>
      <c r="C219" s="22" t="s">
        <v>556</v>
      </c>
      <c r="D219" s="22" t="s">
        <v>557</v>
      </c>
      <c r="E219" s="22">
        <v>2136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2136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</row>
    <row r="220" spans="1:19" x14ac:dyDescent="0.25">
      <c r="A220" s="22" t="s">
        <v>120</v>
      </c>
      <c r="B220" s="22" t="s">
        <v>511</v>
      </c>
      <c r="C220" s="22" t="s">
        <v>558</v>
      </c>
      <c r="D220" s="22" t="s">
        <v>559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</row>
    <row r="221" spans="1:19" x14ac:dyDescent="0.25">
      <c r="A221" s="22" t="s">
        <v>120</v>
      </c>
      <c r="B221" s="22" t="s">
        <v>511</v>
      </c>
      <c r="C221" s="22" t="s">
        <v>560</v>
      </c>
      <c r="D221" s="22" t="s">
        <v>561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</row>
    <row r="222" spans="1:19" x14ac:dyDescent="0.25">
      <c r="A222" s="22" t="s">
        <v>120</v>
      </c>
      <c r="B222" s="22" t="s">
        <v>511</v>
      </c>
      <c r="C222" s="22" t="s">
        <v>562</v>
      </c>
      <c r="D222" s="22" t="s">
        <v>563</v>
      </c>
      <c r="E222" s="22">
        <v>0</v>
      </c>
      <c r="F222" s="22">
        <v>27240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27240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</row>
    <row r="223" spans="1:19" x14ac:dyDescent="0.25">
      <c r="A223" s="22" t="s">
        <v>120</v>
      </c>
      <c r="B223" s="22" t="s">
        <v>511</v>
      </c>
      <c r="C223" s="22" t="s">
        <v>564</v>
      </c>
      <c r="D223" s="22" t="s">
        <v>565</v>
      </c>
      <c r="E223" s="22">
        <v>0</v>
      </c>
      <c r="F223" s="22">
        <v>123705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123705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</row>
    <row r="224" spans="1:19" x14ac:dyDescent="0.25">
      <c r="A224" s="22" t="s">
        <v>120</v>
      </c>
      <c r="B224" s="22" t="s">
        <v>511</v>
      </c>
      <c r="C224" s="22" t="s">
        <v>566</v>
      </c>
      <c r="D224" s="22" t="s">
        <v>567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</row>
    <row r="225" spans="1:19" x14ac:dyDescent="0.25">
      <c r="A225" s="22" t="s">
        <v>120</v>
      </c>
      <c r="B225" s="22" t="s">
        <v>511</v>
      </c>
      <c r="C225" s="22" t="s">
        <v>568</v>
      </c>
      <c r="D225" s="22" t="s">
        <v>569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</row>
    <row r="226" spans="1:19" x14ac:dyDescent="0.25">
      <c r="A226" s="22" t="s">
        <v>120</v>
      </c>
      <c r="B226" s="22" t="s">
        <v>511</v>
      </c>
      <c r="C226" s="22" t="s">
        <v>570</v>
      </c>
      <c r="D226" s="22" t="s">
        <v>571</v>
      </c>
      <c r="E226" s="22">
        <v>1306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1306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</row>
    <row r="227" spans="1:19" x14ac:dyDescent="0.25">
      <c r="A227" s="22" t="s">
        <v>120</v>
      </c>
      <c r="B227" s="22" t="s">
        <v>511</v>
      </c>
      <c r="C227" s="22" t="s">
        <v>572</v>
      </c>
      <c r="D227" s="22" t="s">
        <v>573</v>
      </c>
      <c r="E227" s="22">
        <v>8755</v>
      </c>
      <c r="F227" s="22">
        <v>1200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9955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</row>
    <row r="228" spans="1:19" x14ac:dyDescent="0.25">
      <c r="A228" s="22" t="s">
        <v>120</v>
      </c>
      <c r="B228" s="22" t="s">
        <v>511</v>
      </c>
      <c r="C228" s="22" t="s">
        <v>574</v>
      </c>
      <c r="D228" s="22" t="s">
        <v>575</v>
      </c>
      <c r="E228" s="22">
        <v>0</v>
      </c>
      <c r="F228" s="22">
        <v>1680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1680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</row>
    <row r="229" spans="1:19" x14ac:dyDescent="0.25">
      <c r="A229" s="22" t="s">
        <v>120</v>
      </c>
      <c r="B229" s="22" t="s">
        <v>511</v>
      </c>
      <c r="C229" s="22" t="s">
        <v>576</v>
      </c>
      <c r="D229" s="22" t="s">
        <v>577</v>
      </c>
      <c r="E229" s="22">
        <v>0</v>
      </c>
      <c r="F229" s="22">
        <v>1288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1288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</row>
    <row r="230" spans="1:19" x14ac:dyDescent="0.25">
      <c r="A230" s="22" t="s">
        <v>120</v>
      </c>
      <c r="B230" s="22" t="s">
        <v>511</v>
      </c>
      <c r="C230" s="22" t="s">
        <v>578</v>
      </c>
      <c r="D230" s="22" t="s">
        <v>579</v>
      </c>
      <c r="E230" s="22">
        <v>0</v>
      </c>
      <c r="F230" s="22">
        <v>852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852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</row>
    <row r="231" spans="1:19" x14ac:dyDescent="0.25">
      <c r="A231" s="22" t="s">
        <v>120</v>
      </c>
      <c r="B231" s="22" t="s">
        <v>511</v>
      </c>
      <c r="C231" s="22" t="s">
        <v>580</v>
      </c>
      <c r="D231" s="22" t="s">
        <v>581</v>
      </c>
      <c r="E231" s="22">
        <v>8867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8867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</row>
    <row r="232" spans="1:19" x14ac:dyDescent="0.25">
      <c r="A232" s="22" t="s">
        <v>120</v>
      </c>
      <c r="B232" s="22" t="s">
        <v>511</v>
      </c>
      <c r="C232" s="22" t="s">
        <v>582</v>
      </c>
      <c r="D232" s="22" t="s">
        <v>583</v>
      </c>
      <c r="E232" s="22">
        <v>2198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2198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</row>
    <row r="233" spans="1:19" x14ac:dyDescent="0.25">
      <c r="A233" s="22" t="s">
        <v>120</v>
      </c>
      <c r="B233" s="22" t="s">
        <v>511</v>
      </c>
      <c r="C233" s="22" t="s">
        <v>584</v>
      </c>
      <c r="D233" s="22" t="s">
        <v>585</v>
      </c>
      <c r="E233" s="22">
        <v>3688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3688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</row>
    <row r="234" spans="1:19" x14ac:dyDescent="0.25">
      <c r="A234" s="22" t="s">
        <v>120</v>
      </c>
      <c r="B234" s="22" t="s">
        <v>511</v>
      </c>
      <c r="C234" s="22" t="s">
        <v>586</v>
      </c>
      <c r="D234" s="22" t="s">
        <v>587</v>
      </c>
      <c r="E234" s="22">
        <v>4546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4546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</row>
    <row r="235" spans="1:19" x14ac:dyDescent="0.25">
      <c r="A235" s="22" t="s">
        <v>120</v>
      </c>
      <c r="B235" s="22" t="s">
        <v>511</v>
      </c>
      <c r="C235" s="22" t="s">
        <v>588</v>
      </c>
      <c r="D235" s="22" t="s">
        <v>589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</row>
    <row r="236" spans="1:19" x14ac:dyDescent="0.25">
      <c r="A236" s="22" t="s">
        <v>120</v>
      </c>
      <c r="B236" s="22" t="s">
        <v>511</v>
      </c>
      <c r="C236" s="22" t="s">
        <v>590</v>
      </c>
      <c r="D236" s="22" t="s">
        <v>591</v>
      </c>
      <c r="E236" s="22">
        <v>0</v>
      </c>
      <c r="F236" s="22">
        <v>731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731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</row>
    <row r="237" spans="1:19" x14ac:dyDescent="0.25">
      <c r="A237" s="22" t="s">
        <v>120</v>
      </c>
      <c r="B237" s="22" t="s">
        <v>511</v>
      </c>
      <c r="C237" s="22" t="s">
        <v>592</v>
      </c>
      <c r="D237" s="22" t="s">
        <v>593</v>
      </c>
      <c r="E237" s="22">
        <v>3509</v>
      </c>
      <c r="F237" s="22">
        <v>1154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4663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</row>
    <row r="238" spans="1:19" x14ac:dyDescent="0.25">
      <c r="A238" s="22" t="s">
        <v>120</v>
      </c>
      <c r="B238" s="22" t="s">
        <v>511</v>
      </c>
      <c r="C238" s="22" t="s">
        <v>594</v>
      </c>
      <c r="D238" s="22" t="s">
        <v>595</v>
      </c>
      <c r="E238" s="22"/>
      <c r="F238" s="22"/>
      <c r="G238" s="22"/>
      <c r="H238" s="22"/>
      <c r="I238" s="22"/>
      <c r="J238" s="22"/>
      <c r="K238" s="22"/>
      <c r="L238" s="22">
        <v>0</v>
      </c>
      <c r="M238" s="22"/>
      <c r="N238" s="22"/>
      <c r="O238" s="22"/>
      <c r="P238" s="22"/>
      <c r="Q238" s="22"/>
      <c r="R238" s="22"/>
      <c r="S238" s="22"/>
    </row>
    <row r="239" spans="1:19" x14ac:dyDescent="0.25">
      <c r="A239" s="22" t="s">
        <v>120</v>
      </c>
      <c r="B239" s="22" t="s">
        <v>511</v>
      </c>
      <c r="C239" s="22" t="s">
        <v>596</v>
      </c>
      <c r="D239" s="22" t="s">
        <v>597</v>
      </c>
      <c r="E239" s="22">
        <v>9514</v>
      </c>
      <c r="F239" s="22">
        <v>2480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11994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</row>
    <row r="240" spans="1:19" x14ac:dyDescent="0.25">
      <c r="A240" s="22" t="s">
        <v>120</v>
      </c>
      <c r="B240" s="22" t="s">
        <v>511</v>
      </c>
      <c r="C240" s="22" t="s">
        <v>598</v>
      </c>
      <c r="D240" s="22" t="s">
        <v>599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</row>
    <row r="241" spans="1:19" x14ac:dyDescent="0.25">
      <c r="A241" s="22" t="s">
        <v>120</v>
      </c>
      <c r="B241" s="22" t="s">
        <v>511</v>
      </c>
      <c r="C241" s="22" t="s">
        <v>600</v>
      </c>
      <c r="D241" s="22" t="s">
        <v>601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</row>
    <row r="242" spans="1:19" x14ac:dyDescent="0.25">
      <c r="A242" s="22" t="s">
        <v>120</v>
      </c>
      <c r="B242" s="22" t="s">
        <v>511</v>
      </c>
      <c r="C242" s="22" t="s">
        <v>602</v>
      </c>
      <c r="D242" s="22" t="s">
        <v>603</v>
      </c>
      <c r="E242" s="22">
        <v>14832</v>
      </c>
      <c r="F242" s="22">
        <v>875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15707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</row>
    <row r="243" spans="1:19" x14ac:dyDescent="0.25">
      <c r="A243" s="22" t="s">
        <v>120</v>
      </c>
      <c r="B243" s="22" t="s">
        <v>511</v>
      </c>
      <c r="C243" s="22" t="s">
        <v>604</v>
      </c>
      <c r="D243" s="22" t="s">
        <v>605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</row>
    <row r="244" spans="1:19" x14ac:dyDescent="0.25">
      <c r="A244" s="22" t="s">
        <v>120</v>
      </c>
      <c r="B244" s="22" t="s">
        <v>511</v>
      </c>
      <c r="C244" s="22" t="s">
        <v>606</v>
      </c>
      <c r="D244" s="22" t="s">
        <v>607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</row>
    <row r="245" spans="1:19" x14ac:dyDescent="0.25">
      <c r="A245" s="22" t="s">
        <v>120</v>
      </c>
      <c r="B245" s="22" t="s">
        <v>511</v>
      </c>
      <c r="C245" s="22" t="s">
        <v>608</v>
      </c>
      <c r="D245" s="22" t="s">
        <v>609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</row>
    <row r="246" spans="1:19" x14ac:dyDescent="0.25">
      <c r="A246" s="22" t="s">
        <v>120</v>
      </c>
      <c r="B246" s="22" t="s">
        <v>511</v>
      </c>
      <c r="C246" s="22" t="s">
        <v>610</v>
      </c>
      <c r="D246" s="22" t="s">
        <v>611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</row>
    <row r="247" spans="1:19" x14ac:dyDescent="0.25">
      <c r="A247" s="22" t="s">
        <v>120</v>
      </c>
      <c r="B247" s="22" t="s">
        <v>511</v>
      </c>
      <c r="C247" s="22" t="s">
        <v>612</v>
      </c>
      <c r="D247" s="22" t="s">
        <v>613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</row>
    <row r="248" spans="1:19" x14ac:dyDescent="0.25">
      <c r="A248" s="22" t="s">
        <v>120</v>
      </c>
      <c r="B248" s="22" t="s">
        <v>511</v>
      </c>
      <c r="C248" s="22" t="s">
        <v>614</v>
      </c>
      <c r="D248" s="22" t="s">
        <v>615</v>
      </c>
      <c r="E248" s="22"/>
      <c r="F248" s="22"/>
      <c r="G248" s="22"/>
      <c r="H248" s="22"/>
      <c r="I248" s="22"/>
      <c r="J248" s="22"/>
      <c r="K248" s="22"/>
      <c r="L248" s="22">
        <v>0</v>
      </c>
      <c r="M248" s="22"/>
      <c r="N248" s="22"/>
      <c r="O248" s="22"/>
      <c r="P248" s="22"/>
      <c r="Q248" s="22"/>
      <c r="R248" s="22"/>
      <c r="S248" s="22"/>
    </row>
    <row r="249" spans="1:19" x14ac:dyDescent="0.25">
      <c r="A249" s="22" t="s">
        <v>120</v>
      </c>
      <c r="B249" s="22" t="s">
        <v>511</v>
      </c>
      <c r="C249" s="22" t="s">
        <v>616</v>
      </c>
      <c r="D249" s="22" t="s">
        <v>617</v>
      </c>
      <c r="E249" s="22">
        <v>2917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2917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</row>
    <row r="250" spans="1:19" x14ac:dyDescent="0.25">
      <c r="A250" s="22" t="s">
        <v>120</v>
      </c>
      <c r="B250" s="22" t="s">
        <v>511</v>
      </c>
      <c r="C250" s="22" t="s">
        <v>618</v>
      </c>
      <c r="D250" s="22" t="s">
        <v>619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</row>
    <row r="251" spans="1:19" x14ac:dyDescent="0.25">
      <c r="A251" s="22" t="s">
        <v>120</v>
      </c>
      <c r="B251" s="22" t="s">
        <v>511</v>
      </c>
      <c r="C251" s="22" t="s">
        <v>620</v>
      </c>
      <c r="D251" s="22" t="s">
        <v>621</v>
      </c>
      <c r="E251" s="22">
        <v>29379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29379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</row>
    <row r="252" spans="1:19" x14ac:dyDescent="0.25">
      <c r="A252" s="22" t="s">
        <v>120</v>
      </c>
      <c r="B252" s="22" t="s">
        <v>511</v>
      </c>
      <c r="C252" s="22" t="s">
        <v>622</v>
      </c>
      <c r="D252" s="22" t="s">
        <v>623</v>
      </c>
      <c r="E252" s="22">
        <v>0</v>
      </c>
      <c r="F252" s="22">
        <v>1291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1291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</row>
    <row r="253" spans="1:19" x14ac:dyDescent="0.25">
      <c r="A253" s="22" t="s">
        <v>120</v>
      </c>
      <c r="B253" s="22" t="s">
        <v>511</v>
      </c>
      <c r="C253" s="22" t="s">
        <v>624</v>
      </c>
      <c r="D253" s="22" t="s">
        <v>625</v>
      </c>
      <c r="E253" s="22">
        <v>2875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2875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</row>
    <row r="254" spans="1:19" x14ac:dyDescent="0.25">
      <c r="A254" s="22" t="s">
        <v>120</v>
      </c>
      <c r="B254" s="22" t="s">
        <v>511</v>
      </c>
      <c r="C254" s="22" t="s">
        <v>626</v>
      </c>
      <c r="D254" s="22" t="s">
        <v>627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</row>
    <row r="255" spans="1:19" x14ac:dyDescent="0.25">
      <c r="A255" s="22" t="s">
        <v>120</v>
      </c>
      <c r="B255" s="22" t="s">
        <v>511</v>
      </c>
      <c r="C255" s="22" t="s">
        <v>628</v>
      </c>
      <c r="D255" s="22" t="s">
        <v>629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</row>
    <row r="256" spans="1:19" x14ac:dyDescent="0.25">
      <c r="A256" s="22" t="s">
        <v>120</v>
      </c>
      <c r="B256" s="22" t="s">
        <v>511</v>
      </c>
      <c r="C256" s="22" t="s">
        <v>630</v>
      </c>
      <c r="D256" s="22" t="s">
        <v>631</v>
      </c>
      <c r="E256" s="22">
        <v>0</v>
      </c>
      <c r="F256" s="22">
        <v>705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705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</row>
    <row r="257" spans="1:19" x14ac:dyDescent="0.25">
      <c r="A257" s="22" t="s">
        <v>120</v>
      </c>
      <c r="B257" s="22" t="s">
        <v>511</v>
      </c>
      <c r="C257" s="22" t="s">
        <v>632</v>
      </c>
      <c r="D257" s="22" t="s">
        <v>633</v>
      </c>
      <c r="E257" s="22">
        <v>3531</v>
      </c>
      <c r="F257" s="22">
        <v>1070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4601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</row>
    <row r="258" spans="1:19" x14ac:dyDescent="0.25">
      <c r="A258" s="22" t="s">
        <v>120</v>
      </c>
      <c r="B258" s="22" t="s">
        <v>511</v>
      </c>
      <c r="C258" s="22" t="s">
        <v>634</v>
      </c>
      <c r="D258" s="22" t="s">
        <v>635</v>
      </c>
      <c r="E258" s="22">
        <v>17253</v>
      </c>
      <c r="F258" s="22">
        <v>3205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20458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</row>
    <row r="259" spans="1:19" x14ac:dyDescent="0.25">
      <c r="A259" s="22" t="s">
        <v>120</v>
      </c>
      <c r="B259" s="22" t="s">
        <v>511</v>
      </c>
      <c r="C259" s="22" t="s">
        <v>636</v>
      </c>
      <c r="D259" s="22" t="s">
        <v>637</v>
      </c>
      <c r="E259" s="22">
        <v>0</v>
      </c>
      <c r="F259" s="22">
        <v>11276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11276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</row>
    <row r="260" spans="1:19" x14ac:dyDescent="0.25">
      <c r="A260" s="22" t="s">
        <v>120</v>
      </c>
      <c r="B260" s="22" t="s">
        <v>511</v>
      </c>
      <c r="C260" s="22" t="s">
        <v>638</v>
      </c>
      <c r="D260" s="22" t="s">
        <v>639</v>
      </c>
      <c r="E260" s="22">
        <v>0</v>
      </c>
      <c r="F260" s="22">
        <v>2833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2833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</row>
    <row r="261" spans="1:19" x14ac:dyDescent="0.25">
      <c r="A261" s="22" t="s">
        <v>120</v>
      </c>
      <c r="B261" s="22" t="s">
        <v>511</v>
      </c>
      <c r="C261" s="22" t="s">
        <v>640</v>
      </c>
      <c r="D261" s="22" t="s">
        <v>641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</row>
    <row r="262" spans="1:19" x14ac:dyDescent="0.25">
      <c r="A262" s="22" t="s">
        <v>120</v>
      </c>
      <c r="B262" s="22" t="s">
        <v>511</v>
      </c>
      <c r="C262" s="22" t="s">
        <v>642</v>
      </c>
      <c r="D262" s="22" t="s">
        <v>643</v>
      </c>
      <c r="E262" s="22">
        <v>8673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8673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</row>
    <row r="263" spans="1:19" x14ac:dyDescent="0.25">
      <c r="A263" s="22" t="s">
        <v>120</v>
      </c>
      <c r="B263" s="22" t="s">
        <v>511</v>
      </c>
      <c r="C263" s="22" t="s">
        <v>644</v>
      </c>
      <c r="D263" s="22" t="s">
        <v>645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</row>
    <row r="264" spans="1:19" x14ac:dyDescent="0.25">
      <c r="A264" s="22" t="s">
        <v>120</v>
      </c>
      <c r="B264" s="22" t="s">
        <v>511</v>
      </c>
      <c r="C264" s="22" t="s">
        <v>646</v>
      </c>
      <c r="D264" s="22" t="s">
        <v>647</v>
      </c>
      <c r="E264" s="22">
        <v>0</v>
      </c>
      <c r="F264" s="22">
        <v>9158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9158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</row>
    <row r="265" spans="1:19" x14ac:dyDescent="0.25">
      <c r="A265" s="22" t="s">
        <v>120</v>
      </c>
      <c r="B265" s="22" t="s">
        <v>511</v>
      </c>
      <c r="C265" s="22" t="s">
        <v>648</v>
      </c>
      <c r="D265" s="22" t="s">
        <v>649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</row>
    <row r="266" spans="1:19" x14ac:dyDescent="0.25">
      <c r="A266" s="22" t="s">
        <v>120</v>
      </c>
      <c r="B266" s="22" t="s">
        <v>511</v>
      </c>
      <c r="C266" s="22" t="s">
        <v>650</v>
      </c>
      <c r="D266" s="22" t="s">
        <v>651</v>
      </c>
      <c r="E266" s="22">
        <v>3530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3530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</row>
    <row r="267" spans="1:19" x14ac:dyDescent="0.25">
      <c r="A267" s="22" t="s">
        <v>120</v>
      </c>
      <c r="B267" s="22" t="s">
        <v>511</v>
      </c>
      <c r="C267" s="22" t="s">
        <v>652</v>
      </c>
      <c r="D267" s="22" t="s">
        <v>653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</row>
    <row r="268" spans="1:19" x14ac:dyDescent="0.25">
      <c r="A268" s="22" t="s">
        <v>120</v>
      </c>
      <c r="B268" s="22" t="s">
        <v>511</v>
      </c>
      <c r="C268" s="22" t="s">
        <v>654</v>
      </c>
      <c r="D268" s="22" t="s">
        <v>655</v>
      </c>
      <c r="E268" s="22">
        <v>0</v>
      </c>
      <c r="F268" s="22">
        <v>197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197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</row>
    <row r="269" spans="1:19" x14ac:dyDescent="0.25">
      <c r="A269" s="22" t="s">
        <v>120</v>
      </c>
      <c r="B269" s="22" t="s">
        <v>511</v>
      </c>
      <c r="C269" s="22" t="s">
        <v>656</v>
      </c>
      <c r="D269" s="22" t="s">
        <v>657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</row>
    <row r="270" spans="1:19" x14ac:dyDescent="0.25">
      <c r="A270" s="22" t="s">
        <v>120</v>
      </c>
      <c r="B270" s="22" t="s">
        <v>511</v>
      </c>
      <c r="C270" s="22" t="s">
        <v>658</v>
      </c>
      <c r="D270" s="22" t="s">
        <v>659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</row>
    <row r="271" spans="1:19" x14ac:dyDescent="0.25">
      <c r="A271" s="22" t="s">
        <v>120</v>
      </c>
      <c r="B271" s="22" t="s">
        <v>511</v>
      </c>
      <c r="C271" s="22" t="s">
        <v>660</v>
      </c>
      <c r="D271" s="22" t="s">
        <v>661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</row>
    <row r="272" spans="1:19" x14ac:dyDescent="0.25">
      <c r="A272" s="22" t="s">
        <v>120</v>
      </c>
      <c r="B272" s="22" t="s">
        <v>511</v>
      </c>
      <c r="C272" s="22" t="s">
        <v>662</v>
      </c>
      <c r="D272" s="22" t="s">
        <v>663</v>
      </c>
      <c r="E272" s="22">
        <v>2583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2583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</row>
    <row r="273" spans="1:19" x14ac:dyDescent="0.25">
      <c r="A273" s="22" t="s">
        <v>120</v>
      </c>
      <c r="B273" s="22" t="s">
        <v>511</v>
      </c>
      <c r="C273" s="22" t="s">
        <v>664</v>
      </c>
      <c r="D273" s="22" t="s">
        <v>665</v>
      </c>
      <c r="E273" s="22">
        <v>2651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2651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</row>
    <row r="274" spans="1:19" x14ac:dyDescent="0.25">
      <c r="A274" s="22" t="s">
        <v>120</v>
      </c>
      <c r="B274" s="22" t="s">
        <v>511</v>
      </c>
      <c r="C274" s="22" t="s">
        <v>666</v>
      </c>
      <c r="D274" s="22" t="s">
        <v>667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</row>
    <row r="275" spans="1:19" x14ac:dyDescent="0.25">
      <c r="A275" s="22" t="s">
        <v>120</v>
      </c>
      <c r="B275" s="22" t="s">
        <v>511</v>
      </c>
      <c r="C275" s="22" t="s">
        <v>668</v>
      </c>
      <c r="D275" s="22" t="s">
        <v>669</v>
      </c>
      <c r="E275" s="22">
        <v>2842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2842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</row>
    <row r="276" spans="1:19" x14ac:dyDescent="0.25">
      <c r="A276" s="22" t="s">
        <v>120</v>
      </c>
      <c r="B276" s="22" t="s">
        <v>511</v>
      </c>
      <c r="C276" s="22" t="s">
        <v>670</v>
      </c>
      <c r="D276" s="22" t="s">
        <v>671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</row>
    <row r="277" spans="1:19" x14ac:dyDescent="0.25">
      <c r="A277" s="22" t="s">
        <v>120</v>
      </c>
      <c r="B277" s="22" t="s">
        <v>511</v>
      </c>
      <c r="C277" s="22" t="s">
        <v>672</v>
      </c>
      <c r="D277" s="22" t="s">
        <v>673</v>
      </c>
      <c r="E277" s="22">
        <v>3028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3028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</row>
    <row r="278" spans="1:19" x14ac:dyDescent="0.25">
      <c r="A278" s="22" t="s">
        <v>120</v>
      </c>
      <c r="B278" s="22" t="s">
        <v>511</v>
      </c>
      <c r="C278" s="22" t="s">
        <v>674</v>
      </c>
      <c r="D278" s="22" t="s">
        <v>675</v>
      </c>
      <c r="E278" s="22">
        <v>31500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31500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</row>
    <row r="279" spans="1:19" x14ac:dyDescent="0.25">
      <c r="A279" s="22" t="s">
        <v>120</v>
      </c>
      <c r="B279" s="22" t="s">
        <v>511</v>
      </c>
      <c r="C279" s="22" t="s">
        <v>676</v>
      </c>
      <c r="D279" s="22" t="s">
        <v>677</v>
      </c>
      <c r="E279" s="22">
        <v>0</v>
      </c>
      <c r="F279" s="22">
        <v>8631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8631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</row>
    <row r="280" spans="1:19" x14ac:dyDescent="0.25">
      <c r="A280" s="22" t="s">
        <v>120</v>
      </c>
      <c r="B280" s="22" t="s">
        <v>511</v>
      </c>
      <c r="C280" s="22" t="s">
        <v>678</v>
      </c>
      <c r="D280" s="22" t="s">
        <v>679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</row>
    <row r="281" spans="1:19" x14ac:dyDescent="0.25">
      <c r="A281" s="22" t="s">
        <v>120</v>
      </c>
      <c r="B281" s="22" t="s">
        <v>511</v>
      </c>
      <c r="C281" s="22" t="s">
        <v>680</v>
      </c>
      <c r="D281" s="22" t="s">
        <v>681</v>
      </c>
      <c r="E281" s="22">
        <v>1285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1285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</row>
    <row r="282" spans="1:19" x14ac:dyDescent="0.25">
      <c r="A282" s="22" t="s">
        <v>120</v>
      </c>
      <c r="B282" s="22" t="s">
        <v>511</v>
      </c>
      <c r="C282" s="22" t="s">
        <v>682</v>
      </c>
      <c r="D282" s="22" t="s">
        <v>683</v>
      </c>
      <c r="E282" s="22">
        <v>0</v>
      </c>
      <c r="F282" s="22">
        <v>690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690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</row>
    <row r="283" spans="1:19" x14ac:dyDescent="0.25">
      <c r="A283" s="22" t="s">
        <v>120</v>
      </c>
      <c r="B283" s="22" t="s">
        <v>511</v>
      </c>
      <c r="C283" s="22" t="s">
        <v>684</v>
      </c>
      <c r="D283" s="22" t="s">
        <v>685</v>
      </c>
      <c r="E283" s="22">
        <v>2384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2384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</row>
    <row r="284" spans="1:19" x14ac:dyDescent="0.25">
      <c r="A284" s="22" t="s">
        <v>120</v>
      </c>
      <c r="B284" s="22" t="s">
        <v>511</v>
      </c>
      <c r="C284" s="22" t="s">
        <v>686</v>
      </c>
      <c r="D284" s="22" t="s">
        <v>687</v>
      </c>
      <c r="E284" s="22">
        <v>0</v>
      </c>
      <c r="F284" s="22">
        <v>0</v>
      </c>
      <c r="G284" s="22">
        <v>21011</v>
      </c>
      <c r="H284" s="22">
        <v>0</v>
      </c>
      <c r="I284" s="22">
        <v>0</v>
      </c>
      <c r="J284" s="22">
        <v>0</v>
      </c>
      <c r="K284" s="22">
        <v>0</v>
      </c>
      <c r="L284" s="22">
        <v>21011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</row>
    <row r="285" spans="1:19" x14ac:dyDescent="0.25">
      <c r="A285" s="22" t="s">
        <v>120</v>
      </c>
      <c r="B285" s="22" t="s">
        <v>511</v>
      </c>
      <c r="C285" s="22" t="s">
        <v>688</v>
      </c>
      <c r="D285" s="22" t="s">
        <v>689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</row>
    <row r="286" spans="1:19" x14ac:dyDescent="0.25">
      <c r="A286" s="22" t="s">
        <v>120</v>
      </c>
      <c r="B286" s="22" t="s">
        <v>511</v>
      </c>
      <c r="C286" s="22" t="s">
        <v>690</v>
      </c>
      <c r="D286" s="22" t="s">
        <v>691</v>
      </c>
      <c r="E286" s="22">
        <v>3396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3396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</row>
    <row r="287" spans="1:19" x14ac:dyDescent="0.25">
      <c r="A287" s="22" t="s">
        <v>120</v>
      </c>
      <c r="B287" s="22" t="s">
        <v>511</v>
      </c>
      <c r="C287" s="22" t="s">
        <v>692</v>
      </c>
      <c r="D287" s="22" t="s">
        <v>693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</row>
    <row r="288" spans="1:19" x14ac:dyDescent="0.25">
      <c r="A288" s="22" t="s">
        <v>120</v>
      </c>
      <c r="B288" s="22" t="s">
        <v>511</v>
      </c>
      <c r="C288" s="22" t="s">
        <v>694</v>
      </c>
      <c r="D288" s="22" t="s">
        <v>695</v>
      </c>
      <c r="E288" s="22">
        <v>0</v>
      </c>
      <c r="F288" s="22">
        <v>2591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2591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</row>
    <row r="289" spans="1:19" x14ac:dyDescent="0.25">
      <c r="A289" s="22" t="s">
        <v>120</v>
      </c>
      <c r="B289" s="22" t="s">
        <v>511</v>
      </c>
      <c r="C289" s="22" t="s">
        <v>696</v>
      </c>
      <c r="D289" s="22" t="s">
        <v>697</v>
      </c>
      <c r="E289" s="22">
        <v>0</v>
      </c>
      <c r="F289" s="22">
        <v>3837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3837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</row>
    <row r="290" spans="1:19" x14ac:dyDescent="0.25">
      <c r="A290" s="22" t="s">
        <v>120</v>
      </c>
      <c r="B290" s="22" t="s">
        <v>511</v>
      </c>
      <c r="C290" s="22" t="s">
        <v>698</v>
      </c>
      <c r="D290" s="22" t="s">
        <v>699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</row>
    <row r="291" spans="1:19" x14ac:dyDescent="0.25">
      <c r="A291" s="22" t="s">
        <v>120</v>
      </c>
      <c r="B291" s="22" t="s">
        <v>511</v>
      </c>
      <c r="C291" s="22" t="s">
        <v>700</v>
      </c>
      <c r="D291" s="22" t="s">
        <v>701</v>
      </c>
      <c r="E291" s="22">
        <v>0</v>
      </c>
      <c r="F291" s="22">
        <v>3021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3021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</row>
    <row r="292" spans="1:19" x14ac:dyDescent="0.25">
      <c r="A292" s="22" t="s">
        <v>120</v>
      </c>
      <c r="B292" s="22" t="s">
        <v>511</v>
      </c>
      <c r="C292" s="22" t="s">
        <v>702</v>
      </c>
      <c r="D292" s="22" t="s">
        <v>703</v>
      </c>
      <c r="E292" s="22">
        <v>0</v>
      </c>
      <c r="F292" s="22">
        <v>2612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2612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</row>
    <row r="293" spans="1:19" x14ac:dyDescent="0.25">
      <c r="A293" s="22" t="s">
        <v>120</v>
      </c>
      <c r="B293" s="22" t="s">
        <v>511</v>
      </c>
      <c r="C293" s="22" t="s">
        <v>704</v>
      </c>
      <c r="D293" s="22" t="s">
        <v>705</v>
      </c>
      <c r="E293" s="22">
        <v>0</v>
      </c>
      <c r="F293" s="22">
        <v>461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461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</row>
    <row r="294" spans="1:19" x14ac:dyDescent="0.25">
      <c r="A294" s="22" t="s">
        <v>120</v>
      </c>
      <c r="B294" s="22" t="s">
        <v>706</v>
      </c>
      <c r="C294" s="22" t="s">
        <v>707</v>
      </c>
      <c r="D294" s="22" t="s">
        <v>708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</row>
    <row r="295" spans="1:19" x14ac:dyDescent="0.25">
      <c r="A295" s="22" t="s">
        <v>120</v>
      </c>
      <c r="B295" s="22" t="s">
        <v>706</v>
      </c>
      <c r="C295" s="22" t="s">
        <v>709</v>
      </c>
      <c r="D295" s="22" t="s">
        <v>710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</row>
    <row r="296" spans="1:19" x14ac:dyDescent="0.25">
      <c r="A296" s="22" t="s">
        <v>120</v>
      </c>
      <c r="B296" s="22" t="s">
        <v>706</v>
      </c>
      <c r="C296" s="22" t="s">
        <v>711</v>
      </c>
      <c r="D296" s="22" t="s">
        <v>712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</row>
    <row r="297" spans="1:19" x14ac:dyDescent="0.25">
      <c r="A297" s="22" t="s">
        <v>120</v>
      </c>
      <c r="B297" s="22" t="s">
        <v>706</v>
      </c>
      <c r="C297" s="22" t="s">
        <v>713</v>
      </c>
      <c r="D297" s="22" t="s">
        <v>714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</row>
    <row r="298" spans="1:19" x14ac:dyDescent="0.25">
      <c r="A298" s="22" t="s">
        <v>120</v>
      </c>
      <c r="B298" s="22" t="s">
        <v>706</v>
      </c>
      <c r="C298" s="22" t="s">
        <v>715</v>
      </c>
      <c r="D298" s="22" t="s">
        <v>716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</row>
    <row r="299" spans="1:19" x14ac:dyDescent="0.25">
      <c r="A299" s="22" t="s">
        <v>120</v>
      </c>
      <c r="B299" s="22" t="s">
        <v>706</v>
      </c>
      <c r="C299" s="22" t="s">
        <v>717</v>
      </c>
      <c r="D299" s="22" t="s">
        <v>718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</row>
    <row r="300" spans="1:19" x14ac:dyDescent="0.25">
      <c r="A300" s="22" t="s">
        <v>120</v>
      </c>
      <c r="B300" s="22" t="s">
        <v>706</v>
      </c>
      <c r="C300" s="22" t="s">
        <v>719</v>
      </c>
      <c r="D300" s="22" t="s">
        <v>720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</row>
    <row r="301" spans="1:19" x14ac:dyDescent="0.25">
      <c r="A301" s="22" t="s">
        <v>120</v>
      </c>
      <c r="B301" s="22" t="s">
        <v>706</v>
      </c>
      <c r="C301" s="22" t="s">
        <v>721</v>
      </c>
      <c r="D301" s="22" t="s">
        <v>722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</row>
    <row r="302" spans="1:19" x14ac:dyDescent="0.25">
      <c r="A302" s="22" t="s">
        <v>120</v>
      </c>
      <c r="B302" s="22" t="s">
        <v>706</v>
      </c>
      <c r="C302" s="22" t="s">
        <v>723</v>
      </c>
      <c r="D302" s="22" t="s">
        <v>724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</row>
    <row r="303" spans="1:19" x14ac:dyDescent="0.25">
      <c r="A303" s="22" t="s">
        <v>120</v>
      </c>
      <c r="B303" s="22" t="s">
        <v>706</v>
      </c>
      <c r="C303" s="22" t="s">
        <v>725</v>
      </c>
      <c r="D303" s="22" t="s">
        <v>726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</row>
    <row r="304" spans="1:19" x14ac:dyDescent="0.25">
      <c r="A304" s="22" t="s">
        <v>120</v>
      </c>
      <c r="B304" s="22" t="s">
        <v>706</v>
      </c>
      <c r="C304" s="22" t="s">
        <v>727</v>
      </c>
      <c r="D304" s="22" t="s">
        <v>728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</row>
    <row r="305" spans="1:19" x14ac:dyDescent="0.25">
      <c r="A305" s="22" t="s">
        <v>120</v>
      </c>
      <c r="B305" s="22" t="s">
        <v>706</v>
      </c>
      <c r="C305" s="22" t="s">
        <v>729</v>
      </c>
      <c r="D305" s="22" t="s">
        <v>730</v>
      </c>
      <c r="E305" s="22">
        <v>3633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3633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</row>
    <row r="306" spans="1:19" x14ac:dyDescent="0.25">
      <c r="A306" s="22" t="s">
        <v>120</v>
      </c>
      <c r="B306" s="22" t="s">
        <v>706</v>
      </c>
      <c r="C306" s="22" t="s">
        <v>731</v>
      </c>
      <c r="D306" s="22" t="s">
        <v>732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</row>
    <row r="307" spans="1:19" x14ac:dyDescent="0.25">
      <c r="A307" s="22" t="s">
        <v>120</v>
      </c>
      <c r="B307" s="22" t="s">
        <v>706</v>
      </c>
      <c r="C307" s="22" t="s">
        <v>733</v>
      </c>
      <c r="D307" s="22" t="s">
        <v>734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</row>
    <row r="308" spans="1:19" x14ac:dyDescent="0.25">
      <c r="A308" s="22" t="s">
        <v>120</v>
      </c>
      <c r="B308" s="22" t="s">
        <v>706</v>
      </c>
      <c r="C308" s="22" t="s">
        <v>735</v>
      </c>
      <c r="D308" s="22" t="s">
        <v>736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</row>
    <row r="309" spans="1:19" x14ac:dyDescent="0.25">
      <c r="A309" s="22" t="s">
        <v>120</v>
      </c>
      <c r="B309" s="22" t="s">
        <v>706</v>
      </c>
      <c r="C309" s="22" t="s">
        <v>737</v>
      </c>
      <c r="D309" s="22" t="s">
        <v>738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</row>
    <row r="310" spans="1:19" x14ac:dyDescent="0.25">
      <c r="A310" s="22" t="s">
        <v>120</v>
      </c>
      <c r="B310" s="22" t="s">
        <v>706</v>
      </c>
      <c r="C310" s="22" t="s">
        <v>739</v>
      </c>
      <c r="D310" s="22" t="s">
        <v>740</v>
      </c>
      <c r="E310" s="22"/>
      <c r="F310" s="22"/>
      <c r="G310" s="22"/>
      <c r="H310" s="22"/>
      <c r="I310" s="22"/>
      <c r="J310" s="22"/>
      <c r="K310" s="22"/>
      <c r="L310" s="22">
        <v>0</v>
      </c>
      <c r="M310" s="22"/>
      <c r="N310" s="22"/>
      <c r="O310" s="22"/>
      <c r="P310" s="22"/>
      <c r="Q310" s="22"/>
      <c r="R310" s="22"/>
      <c r="S310" s="22"/>
    </row>
    <row r="311" spans="1:19" x14ac:dyDescent="0.25">
      <c r="A311" s="22" t="s">
        <v>120</v>
      </c>
      <c r="B311" s="22" t="s">
        <v>706</v>
      </c>
      <c r="C311" s="22" t="s">
        <v>741</v>
      </c>
      <c r="D311" s="22" t="s">
        <v>742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</row>
    <row r="312" spans="1:19" x14ac:dyDescent="0.25">
      <c r="A312" s="22" t="s">
        <v>120</v>
      </c>
      <c r="B312" s="22" t="s">
        <v>706</v>
      </c>
      <c r="C312" s="22" t="s">
        <v>743</v>
      </c>
      <c r="D312" s="22" t="s">
        <v>744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</row>
    <row r="313" spans="1:19" x14ac:dyDescent="0.25">
      <c r="A313" s="22" t="s">
        <v>120</v>
      </c>
      <c r="B313" s="22" t="s">
        <v>706</v>
      </c>
      <c r="C313" s="22" t="s">
        <v>745</v>
      </c>
      <c r="D313" s="22" t="s">
        <v>746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</row>
    <row r="314" spans="1:19" x14ac:dyDescent="0.25">
      <c r="A314" s="22" t="s">
        <v>120</v>
      </c>
      <c r="B314" s="22" t="s">
        <v>706</v>
      </c>
      <c r="C314" s="22" t="s">
        <v>747</v>
      </c>
      <c r="D314" s="22" t="s">
        <v>748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</row>
    <row r="315" spans="1:19" x14ac:dyDescent="0.25">
      <c r="A315" s="22" t="s">
        <v>120</v>
      </c>
      <c r="B315" s="22" t="s">
        <v>706</v>
      </c>
      <c r="C315" s="22" t="s">
        <v>749</v>
      </c>
      <c r="D315" s="22" t="s">
        <v>750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</row>
    <row r="316" spans="1:19" x14ac:dyDescent="0.25">
      <c r="A316" s="22" t="s">
        <v>120</v>
      </c>
      <c r="B316" s="22" t="s">
        <v>706</v>
      </c>
      <c r="C316" s="22" t="s">
        <v>751</v>
      </c>
      <c r="D316" s="22" t="s">
        <v>752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</row>
    <row r="317" spans="1:19" x14ac:dyDescent="0.25">
      <c r="A317" s="22" t="s">
        <v>120</v>
      </c>
      <c r="B317" s="22" t="s">
        <v>706</v>
      </c>
      <c r="C317" s="22" t="s">
        <v>753</v>
      </c>
      <c r="D317" s="22" t="s">
        <v>754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</row>
    <row r="318" spans="1:19" x14ac:dyDescent="0.25">
      <c r="A318" s="22" t="s">
        <v>120</v>
      </c>
      <c r="B318" s="22" t="s">
        <v>706</v>
      </c>
      <c r="C318" s="22" t="s">
        <v>755</v>
      </c>
      <c r="D318" s="22" t="s">
        <v>756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</row>
    <row r="319" spans="1:19" x14ac:dyDescent="0.25">
      <c r="A319" s="22" t="s">
        <v>120</v>
      </c>
      <c r="B319" s="22" t="s">
        <v>706</v>
      </c>
      <c r="C319" s="22" t="s">
        <v>757</v>
      </c>
      <c r="D319" s="22" t="s">
        <v>758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</row>
    <row r="320" spans="1:19" x14ac:dyDescent="0.25">
      <c r="A320" s="22" t="s">
        <v>120</v>
      </c>
      <c r="B320" s="22" t="s">
        <v>706</v>
      </c>
      <c r="C320" s="22" t="s">
        <v>759</v>
      </c>
      <c r="D320" s="22" t="s">
        <v>760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</row>
    <row r="321" spans="1:19" x14ac:dyDescent="0.25">
      <c r="A321" s="22" t="s">
        <v>120</v>
      </c>
      <c r="B321" s="22" t="s">
        <v>706</v>
      </c>
      <c r="C321" s="22" t="s">
        <v>761</v>
      </c>
      <c r="D321" s="22" t="s">
        <v>762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</row>
    <row r="322" spans="1:19" x14ac:dyDescent="0.25">
      <c r="A322" s="22" t="s">
        <v>120</v>
      </c>
      <c r="B322" s="22" t="s">
        <v>706</v>
      </c>
      <c r="C322" s="22" t="s">
        <v>763</v>
      </c>
      <c r="D322" s="22" t="s">
        <v>764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</row>
    <row r="323" spans="1:19" x14ac:dyDescent="0.25">
      <c r="A323" s="22" t="s">
        <v>120</v>
      </c>
      <c r="B323" s="22" t="s">
        <v>706</v>
      </c>
      <c r="C323" s="22" t="s">
        <v>765</v>
      </c>
      <c r="D323" s="22" t="s">
        <v>766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</row>
    <row r="324" spans="1:19" x14ac:dyDescent="0.25">
      <c r="A324" s="22" t="s">
        <v>120</v>
      </c>
      <c r="B324" s="22" t="s">
        <v>706</v>
      </c>
      <c r="C324" s="22" t="s">
        <v>767</v>
      </c>
      <c r="D324" s="22" t="s">
        <v>768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</row>
    <row r="325" spans="1:19" x14ac:dyDescent="0.25">
      <c r="A325" s="22" t="s">
        <v>120</v>
      </c>
      <c r="B325" s="22" t="s">
        <v>706</v>
      </c>
      <c r="C325" s="22" t="s">
        <v>769</v>
      </c>
      <c r="D325" s="22" t="s">
        <v>770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</row>
    <row r="326" spans="1:19" x14ac:dyDescent="0.25">
      <c r="A326" s="22" t="s">
        <v>120</v>
      </c>
      <c r="B326" s="22" t="s">
        <v>706</v>
      </c>
      <c r="C326" s="22" t="s">
        <v>771</v>
      </c>
      <c r="D326" s="22" t="s">
        <v>772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</row>
    <row r="327" spans="1:19" x14ac:dyDescent="0.25">
      <c r="A327" s="22" t="s">
        <v>120</v>
      </c>
      <c r="B327" s="22" t="s">
        <v>706</v>
      </c>
      <c r="C327" s="22" t="s">
        <v>773</v>
      </c>
      <c r="D327" s="22" t="s">
        <v>774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</row>
    <row r="328" spans="1:19" x14ac:dyDescent="0.25">
      <c r="A328" s="22" t="s">
        <v>120</v>
      </c>
      <c r="B328" s="22" t="s">
        <v>706</v>
      </c>
      <c r="C328" s="22" t="s">
        <v>775</v>
      </c>
      <c r="D328" s="22" t="s">
        <v>776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</row>
    <row r="329" spans="1:19" x14ac:dyDescent="0.25">
      <c r="A329" s="22" t="s">
        <v>120</v>
      </c>
      <c r="B329" s="22" t="s">
        <v>706</v>
      </c>
      <c r="C329" s="22" t="s">
        <v>777</v>
      </c>
      <c r="D329" s="22" t="s">
        <v>778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</row>
    <row r="330" spans="1:19" x14ac:dyDescent="0.25">
      <c r="A330" s="22" t="s">
        <v>120</v>
      </c>
      <c r="B330" s="22" t="s">
        <v>706</v>
      </c>
      <c r="C330" s="22" t="s">
        <v>779</v>
      </c>
      <c r="D330" s="22" t="s">
        <v>780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</row>
    <row r="331" spans="1:19" x14ac:dyDescent="0.25">
      <c r="A331" s="22" t="s">
        <v>120</v>
      </c>
      <c r="B331" s="22" t="s">
        <v>706</v>
      </c>
      <c r="C331" s="22" t="s">
        <v>781</v>
      </c>
      <c r="D331" s="22" t="s">
        <v>782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</row>
    <row r="332" spans="1:19" x14ac:dyDescent="0.25">
      <c r="A332" s="22" t="s">
        <v>120</v>
      </c>
      <c r="B332" s="22" t="s">
        <v>706</v>
      </c>
      <c r="C332" s="22" t="s">
        <v>783</v>
      </c>
      <c r="D332" s="22" t="s">
        <v>784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</row>
    <row r="333" spans="1:19" x14ac:dyDescent="0.25">
      <c r="A333" s="22" t="s">
        <v>120</v>
      </c>
      <c r="B333" s="22" t="s">
        <v>706</v>
      </c>
      <c r="C333" s="22" t="s">
        <v>785</v>
      </c>
      <c r="D333" s="22" t="s">
        <v>786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</row>
    <row r="334" spans="1:19" x14ac:dyDescent="0.25">
      <c r="A334" s="22" t="s">
        <v>120</v>
      </c>
      <c r="B334" s="22" t="s">
        <v>706</v>
      </c>
      <c r="C334" s="22" t="s">
        <v>787</v>
      </c>
      <c r="D334" s="22" t="s">
        <v>788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</row>
    <row r="335" spans="1:19" x14ac:dyDescent="0.25">
      <c r="A335" s="22" t="s">
        <v>120</v>
      </c>
      <c r="B335" s="22" t="s">
        <v>706</v>
      </c>
      <c r="C335" s="22" t="s">
        <v>789</v>
      </c>
      <c r="D335" s="22" t="s">
        <v>790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</row>
    <row r="336" spans="1:19" x14ac:dyDescent="0.25">
      <c r="A336" s="22" t="s">
        <v>120</v>
      </c>
      <c r="B336" s="22" t="s">
        <v>706</v>
      </c>
      <c r="C336" s="22" t="s">
        <v>791</v>
      </c>
      <c r="D336" s="22" t="s">
        <v>792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</row>
    <row r="337" spans="1:19" x14ac:dyDescent="0.25">
      <c r="A337" s="22" t="s">
        <v>120</v>
      </c>
      <c r="B337" s="22" t="s">
        <v>706</v>
      </c>
      <c r="C337" s="22" t="s">
        <v>793</v>
      </c>
      <c r="D337" s="22" t="s">
        <v>794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</row>
    <row r="338" spans="1:19" x14ac:dyDescent="0.25">
      <c r="A338" s="22" t="s">
        <v>120</v>
      </c>
      <c r="B338" s="22" t="s">
        <v>706</v>
      </c>
      <c r="C338" s="22" t="s">
        <v>795</v>
      </c>
      <c r="D338" s="22" t="s">
        <v>796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</row>
    <row r="339" spans="1:19" x14ac:dyDescent="0.25">
      <c r="A339" s="22" t="s">
        <v>120</v>
      </c>
      <c r="B339" s="22" t="s">
        <v>706</v>
      </c>
      <c r="C339" s="22" t="s">
        <v>797</v>
      </c>
      <c r="D339" s="22" t="s">
        <v>798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</row>
    <row r="340" spans="1:19" x14ac:dyDescent="0.25">
      <c r="A340" s="22" t="s">
        <v>120</v>
      </c>
      <c r="B340" s="22" t="s">
        <v>706</v>
      </c>
      <c r="C340" s="22" t="s">
        <v>799</v>
      </c>
      <c r="D340" s="22" t="s">
        <v>800</v>
      </c>
      <c r="E340" s="22"/>
      <c r="F340" s="22"/>
      <c r="G340" s="22"/>
      <c r="H340" s="22"/>
      <c r="I340" s="22"/>
      <c r="J340" s="22"/>
      <c r="K340" s="22"/>
      <c r="L340" s="22">
        <v>0</v>
      </c>
      <c r="M340" s="22"/>
      <c r="N340" s="22"/>
      <c r="O340" s="22"/>
      <c r="P340" s="22"/>
      <c r="Q340" s="22"/>
      <c r="R340" s="22"/>
      <c r="S340" s="22"/>
    </row>
    <row r="341" spans="1:19" x14ac:dyDescent="0.25">
      <c r="A341" s="22" t="s">
        <v>120</v>
      </c>
      <c r="B341" s="22" t="s">
        <v>706</v>
      </c>
      <c r="C341" s="22" t="s">
        <v>801</v>
      </c>
      <c r="D341" s="22" t="s">
        <v>802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</row>
    <row r="342" spans="1:19" x14ac:dyDescent="0.25">
      <c r="A342" s="22" t="s">
        <v>120</v>
      </c>
      <c r="B342" s="22" t="s">
        <v>706</v>
      </c>
      <c r="C342" s="22" t="s">
        <v>803</v>
      </c>
      <c r="D342" s="22" t="s">
        <v>804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</row>
    <row r="343" spans="1:19" x14ac:dyDescent="0.25">
      <c r="A343" s="22" t="s">
        <v>120</v>
      </c>
      <c r="B343" s="22" t="s">
        <v>706</v>
      </c>
      <c r="C343" s="22" t="s">
        <v>805</v>
      </c>
      <c r="D343" s="22" t="s">
        <v>806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</row>
    <row r="344" spans="1:19" x14ac:dyDescent="0.25">
      <c r="A344" s="22" t="s">
        <v>120</v>
      </c>
      <c r="B344" s="22" t="s">
        <v>706</v>
      </c>
      <c r="C344" s="22" t="s">
        <v>807</v>
      </c>
      <c r="D344" s="22" t="s">
        <v>808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</row>
    <row r="345" spans="1:19" x14ac:dyDescent="0.25">
      <c r="A345" s="22" t="s">
        <v>120</v>
      </c>
      <c r="B345" s="22" t="s">
        <v>809</v>
      </c>
      <c r="C345" s="22" t="s">
        <v>810</v>
      </c>
      <c r="D345" s="22" t="s">
        <v>811</v>
      </c>
      <c r="E345" s="22">
        <v>48049</v>
      </c>
      <c r="F345" s="22">
        <v>53534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101583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</row>
    <row r="346" spans="1:19" x14ac:dyDescent="0.25">
      <c r="A346" s="22" t="s">
        <v>120</v>
      </c>
      <c r="B346" s="22" t="s">
        <v>809</v>
      </c>
      <c r="C346" s="22" t="s">
        <v>812</v>
      </c>
      <c r="D346" s="22" t="s">
        <v>813</v>
      </c>
      <c r="E346" s="22">
        <v>37061</v>
      </c>
      <c r="F346" s="22">
        <v>603111</v>
      </c>
      <c r="G346" s="22">
        <v>0</v>
      </c>
      <c r="H346" s="22">
        <v>237</v>
      </c>
      <c r="I346" s="22">
        <v>7619</v>
      </c>
      <c r="J346" s="22">
        <v>0</v>
      </c>
      <c r="K346" s="22">
        <v>0</v>
      </c>
      <c r="L346" s="22">
        <v>648028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</row>
    <row r="347" spans="1:19" x14ac:dyDescent="0.25">
      <c r="A347" s="22" t="s">
        <v>120</v>
      </c>
      <c r="B347" s="22" t="s">
        <v>809</v>
      </c>
      <c r="C347" s="22" t="s">
        <v>814</v>
      </c>
      <c r="D347" s="22" t="s">
        <v>815</v>
      </c>
      <c r="E347" s="22">
        <v>7327</v>
      </c>
      <c r="F347" s="22">
        <v>44978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52305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</row>
    <row r="348" spans="1:19" x14ac:dyDescent="0.25">
      <c r="A348" s="22" t="s">
        <v>120</v>
      </c>
      <c r="B348" s="22" t="s">
        <v>809</v>
      </c>
      <c r="C348" s="22" t="s">
        <v>816</v>
      </c>
      <c r="D348" s="22" t="s">
        <v>817</v>
      </c>
      <c r="E348" s="22">
        <v>6759</v>
      </c>
      <c r="F348" s="22">
        <v>27914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34673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</row>
    <row r="349" spans="1:19" x14ac:dyDescent="0.25">
      <c r="A349" s="22" t="s">
        <v>120</v>
      </c>
      <c r="B349" s="22" t="s">
        <v>809</v>
      </c>
      <c r="C349" s="22" t="s">
        <v>818</v>
      </c>
      <c r="D349" s="22" t="s">
        <v>819</v>
      </c>
      <c r="E349" s="22">
        <v>9917</v>
      </c>
      <c r="F349" s="22">
        <v>12877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22794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</row>
    <row r="350" spans="1:19" x14ac:dyDescent="0.25">
      <c r="A350" s="22" t="s">
        <v>120</v>
      </c>
      <c r="B350" s="22" t="s">
        <v>809</v>
      </c>
      <c r="C350" s="22" t="s">
        <v>820</v>
      </c>
      <c r="D350" s="22" t="s">
        <v>821</v>
      </c>
      <c r="E350" s="22">
        <v>89271</v>
      </c>
      <c r="F350" s="22">
        <v>41537</v>
      </c>
      <c r="G350" s="22">
        <v>0</v>
      </c>
      <c r="H350" s="22">
        <v>0</v>
      </c>
      <c r="I350" s="22">
        <v>0</v>
      </c>
      <c r="J350" s="22">
        <v>0</v>
      </c>
      <c r="K350" s="22">
        <v>0</v>
      </c>
      <c r="L350" s="22">
        <v>130808</v>
      </c>
      <c r="M350" s="22">
        <v>0</v>
      </c>
      <c r="N350" s="22">
        <v>0</v>
      </c>
      <c r="O350" s="22">
        <v>0</v>
      </c>
      <c r="P350" s="22">
        <v>0</v>
      </c>
      <c r="Q350" s="22">
        <v>0</v>
      </c>
      <c r="R350" s="22">
        <v>0</v>
      </c>
      <c r="S350" s="22">
        <v>0</v>
      </c>
    </row>
    <row r="351" spans="1:19" x14ac:dyDescent="0.25">
      <c r="A351" s="22" t="s">
        <v>120</v>
      </c>
      <c r="B351" s="22" t="s">
        <v>822</v>
      </c>
      <c r="C351" s="22" t="s">
        <v>823</v>
      </c>
      <c r="D351" s="22" t="s">
        <v>824</v>
      </c>
      <c r="E351" s="22">
        <v>444</v>
      </c>
      <c r="F351" s="22">
        <v>1910</v>
      </c>
      <c r="G351" s="22">
        <v>0</v>
      </c>
      <c r="H351" s="22">
        <v>0</v>
      </c>
      <c r="I351" s="22">
        <v>0</v>
      </c>
      <c r="J351" s="22">
        <v>0</v>
      </c>
      <c r="K351" s="22">
        <v>0</v>
      </c>
      <c r="L351" s="22">
        <v>2354</v>
      </c>
      <c r="M351" s="22">
        <v>0</v>
      </c>
      <c r="N351" s="22">
        <v>0</v>
      </c>
      <c r="O351" s="22">
        <v>0</v>
      </c>
      <c r="P351" s="22">
        <v>0</v>
      </c>
      <c r="Q351" s="22">
        <v>0</v>
      </c>
      <c r="R351" s="22">
        <v>0</v>
      </c>
      <c r="S351" s="22">
        <v>0</v>
      </c>
    </row>
    <row r="352" spans="1:19" x14ac:dyDescent="0.25">
      <c r="A352" s="22"/>
      <c r="B352" s="22"/>
      <c r="C352" s="22"/>
      <c r="D352" s="22" t="s">
        <v>825</v>
      </c>
      <c r="E352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F1E17-67EA-4299-907C-4F21A48BDC1A}">
  <dimension ref="A1:S35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1307</v>
      </c>
      <c r="D1" s="20" t="s">
        <v>1338</v>
      </c>
    </row>
    <row r="2" spans="1:1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1309</v>
      </c>
      <c r="F2" s="21" t="s">
        <v>1310</v>
      </c>
      <c r="G2" s="21" t="s">
        <v>1210</v>
      </c>
      <c r="H2" s="21" t="s">
        <v>1311</v>
      </c>
      <c r="I2" s="21" t="s">
        <v>1312</v>
      </c>
      <c r="J2" s="21" t="s">
        <v>1313</v>
      </c>
      <c r="K2" s="21" t="s">
        <v>1314</v>
      </c>
      <c r="L2" s="21" t="s">
        <v>1315</v>
      </c>
      <c r="M2" s="21" t="s">
        <v>1316</v>
      </c>
      <c r="N2" s="21" t="s">
        <v>1317</v>
      </c>
      <c r="O2" s="21" t="s">
        <v>1318</v>
      </c>
      <c r="P2" s="21" t="s">
        <v>65</v>
      </c>
      <c r="Q2" s="21" t="s">
        <v>1319</v>
      </c>
      <c r="R2" s="21" t="s">
        <v>1320</v>
      </c>
      <c r="S2" s="21" t="s">
        <v>1321</v>
      </c>
    </row>
    <row r="3" spans="1:19" x14ac:dyDescent="0.25">
      <c r="A3" s="21"/>
      <c r="B3" s="21"/>
      <c r="C3" s="21"/>
      <c r="D3" s="21" t="s">
        <v>87</v>
      </c>
      <c r="E3" s="21" t="s">
        <v>1322</v>
      </c>
      <c r="F3" s="21" t="s">
        <v>1323</v>
      </c>
      <c r="G3" s="21" t="s">
        <v>1324</v>
      </c>
      <c r="H3" s="21" t="s">
        <v>1325</v>
      </c>
      <c r="I3" s="21" t="s">
        <v>1326</v>
      </c>
      <c r="J3" s="21" t="s">
        <v>1327</v>
      </c>
      <c r="K3" s="21" t="s">
        <v>1328</v>
      </c>
      <c r="L3" s="21" t="s">
        <v>1329</v>
      </c>
      <c r="M3" s="21" t="s">
        <v>1330</v>
      </c>
      <c r="N3" s="21" t="s">
        <v>1331</v>
      </c>
      <c r="O3" s="21" t="s">
        <v>1332</v>
      </c>
      <c r="P3" s="21" t="s">
        <v>1333</v>
      </c>
      <c r="Q3" s="21" t="s">
        <v>1334</v>
      </c>
      <c r="R3" s="21" t="s">
        <v>1335</v>
      </c>
      <c r="S3" s="21" t="s">
        <v>1336</v>
      </c>
    </row>
    <row r="4" spans="1:19" x14ac:dyDescent="0.25">
      <c r="A4" s="22" t="s">
        <v>120</v>
      </c>
      <c r="B4" s="22" t="s">
        <v>121</v>
      </c>
      <c r="C4" s="22" t="s">
        <v>122</v>
      </c>
      <c r="D4" s="22" t="s">
        <v>123</v>
      </c>
      <c r="E4" s="22">
        <v>26980573</v>
      </c>
      <c r="F4" s="22">
        <v>8155914</v>
      </c>
      <c r="G4" s="22">
        <v>1143</v>
      </c>
      <c r="H4" s="22">
        <v>482217</v>
      </c>
      <c r="I4" s="22">
        <v>5821</v>
      </c>
      <c r="J4" s="22">
        <v>35788</v>
      </c>
      <c r="K4" s="22">
        <v>0</v>
      </c>
      <c r="L4" s="22">
        <v>35661456</v>
      </c>
      <c r="M4" s="22">
        <v>8553722</v>
      </c>
      <c r="N4" s="22">
        <v>2717827</v>
      </c>
      <c r="O4" s="22">
        <v>195002</v>
      </c>
      <c r="P4" s="22">
        <v>0</v>
      </c>
      <c r="Q4" s="22">
        <v>52730</v>
      </c>
      <c r="R4" s="22">
        <v>11519281</v>
      </c>
      <c r="S4" s="22">
        <v>24142175</v>
      </c>
    </row>
    <row r="5" spans="1:19" x14ac:dyDescent="0.25">
      <c r="A5" s="22" t="s">
        <v>120</v>
      </c>
      <c r="B5" s="22" t="s">
        <v>121</v>
      </c>
      <c r="C5" s="22" t="s">
        <v>124</v>
      </c>
      <c r="D5" s="22" t="s">
        <v>125</v>
      </c>
      <c r="E5" s="22">
        <v>8399840</v>
      </c>
      <c r="F5" s="22">
        <v>3993096</v>
      </c>
      <c r="G5" s="22">
        <v>0</v>
      </c>
      <c r="H5" s="22">
        <v>384204</v>
      </c>
      <c r="I5" s="22">
        <v>0</v>
      </c>
      <c r="J5" s="22">
        <v>3689</v>
      </c>
      <c r="K5" s="22">
        <v>0</v>
      </c>
      <c r="L5" s="22">
        <v>12780829</v>
      </c>
      <c r="M5" s="22">
        <v>2463107</v>
      </c>
      <c r="N5" s="22">
        <v>1280691</v>
      </c>
      <c r="O5" s="22">
        <v>188037</v>
      </c>
      <c r="P5" s="22">
        <v>0</v>
      </c>
      <c r="Q5" s="22">
        <v>0</v>
      </c>
      <c r="R5" s="22">
        <v>3931835</v>
      </c>
      <c r="S5" s="22">
        <v>8848994</v>
      </c>
    </row>
    <row r="6" spans="1:19" x14ac:dyDescent="0.25">
      <c r="A6" s="22" t="s">
        <v>120</v>
      </c>
      <c r="B6" s="22" t="s">
        <v>121</v>
      </c>
      <c r="C6" s="22" t="s">
        <v>126</v>
      </c>
      <c r="D6" s="22" t="s">
        <v>127</v>
      </c>
      <c r="E6" s="22">
        <v>854645000</v>
      </c>
      <c r="F6" s="22">
        <v>611281000</v>
      </c>
      <c r="G6" s="22">
        <v>0</v>
      </c>
      <c r="H6" s="22">
        <v>12375000</v>
      </c>
      <c r="I6" s="22">
        <v>111000</v>
      </c>
      <c r="J6" s="22">
        <v>147000</v>
      </c>
      <c r="K6" s="22">
        <v>0</v>
      </c>
      <c r="L6" s="22">
        <v>1478559000</v>
      </c>
      <c r="M6" s="22">
        <v>399374000</v>
      </c>
      <c r="N6" s="22">
        <v>179096000</v>
      </c>
      <c r="O6" s="22">
        <v>0</v>
      </c>
      <c r="P6" s="22">
        <v>0</v>
      </c>
      <c r="Q6" s="22">
        <v>0</v>
      </c>
      <c r="R6" s="22">
        <v>578470000</v>
      </c>
      <c r="S6" s="22">
        <v>900089000</v>
      </c>
    </row>
    <row r="7" spans="1:19" x14ac:dyDescent="0.25">
      <c r="A7" s="22" t="s">
        <v>120</v>
      </c>
      <c r="B7" s="22" t="s">
        <v>121</v>
      </c>
      <c r="C7" s="22" t="s">
        <v>128</v>
      </c>
      <c r="D7" s="22" t="s">
        <v>129</v>
      </c>
      <c r="E7" s="22">
        <v>15546916</v>
      </c>
      <c r="F7" s="22">
        <v>6892759</v>
      </c>
      <c r="G7" s="22">
        <v>0</v>
      </c>
      <c r="H7" s="22">
        <v>425354</v>
      </c>
      <c r="I7" s="22">
        <v>0</v>
      </c>
      <c r="J7" s="22">
        <v>3858</v>
      </c>
      <c r="K7" s="22">
        <v>0</v>
      </c>
      <c r="L7" s="22">
        <v>22868887</v>
      </c>
      <c r="M7" s="22">
        <v>3680071</v>
      </c>
      <c r="N7" s="22">
        <v>1480400</v>
      </c>
      <c r="O7" s="22">
        <v>0</v>
      </c>
      <c r="P7" s="22">
        <v>0</v>
      </c>
      <c r="Q7" s="22">
        <v>0</v>
      </c>
      <c r="R7" s="22">
        <v>5160471</v>
      </c>
      <c r="S7" s="22">
        <v>17708416</v>
      </c>
    </row>
    <row r="8" spans="1:19" x14ac:dyDescent="0.25">
      <c r="A8" s="22" t="s">
        <v>120</v>
      </c>
      <c r="B8" s="22" t="s">
        <v>121</v>
      </c>
      <c r="C8" s="22" t="s">
        <v>130</v>
      </c>
      <c r="D8" s="22" t="s">
        <v>131</v>
      </c>
      <c r="E8" s="22">
        <v>11691196</v>
      </c>
      <c r="F8" s="22">
        <v>5313622</v>
      </c>
      <c r="G8" s="22">
        <v>14035</v>
      </c>
      <c r="H8" s="22">
        <v>330584</v>
      </c>
      <c r="I8" s="22">
        <v>0</v>
      </c>
      <c r="J8" s="22">
        <v>1950</v>
      </c>
      <c r="K8" s="22">
        <v>0</v>
      </c>
      <c r="L8" s="22">
        <v>17351387</v>
      </c>
      <c r="M8" s="22">
        <v>2818246</v>
      </c>
      <c r="N8" s="22">
        <v>1165653</v>
      </c>
      <c r="O8" s="22">
        <v>90120</v>
      </c>
      <c r="P8" s="22">
        <v>0</v>
      </c>
      <c r="Q8" s="22">
        <v>0</v>
      </c>
      <c r="R8" s="22">
        <v>4074019</v>
      </c>
      <c r="S8" s="22">
        <v>13277368</v>
      </c>
    </row>
    <row r="9" spans="1:19" x14ac:dyDescent="0.25">
      <c r="A9" s="22" t="s">
        <v>120</v>
      </c>
      <c r="B9" s="22" t="s">
        <v>121</v>
      </c>
      <c r="C9" s="22" t="s">
        <v>132</v>
      </c>
      <c r="D9" s="22" t="s">
        <v>133</v>
      </c>
      <c r="E9" s="22">
        <v>626683000</v>
      </c>
      <c r="F9" s="22">
        <v>432581000</v>
      </c>
      <c r="G9" s="22">
        <v>0</v>
      </c>
      <c r="H9" s="22">
        <v>19820000</v>
      </c>
      <c r="I9" s="22">
        <v>155000</v>
      </c>
      <c r="J9" s="22">
        <v>200000</v>
      </c>
      <c r="K9" s="22">
        <v>0</v>
      </c>
      <c r="L9" s="22">
        <v>1079439000</v>
      </c>
      <c r="M9" s="22">
        <v>222876000</v>
      </c>
      <c r="N9" s="22">
        <v>92043000</v>
      </c>
      <c r="O9" s="22">
        <v>0</v>
      </c>
      <c r="P9" s="22">
        <v>0</v>
      </c>
      <c r="Q9" s="22">
        <v>-1698000</v>
      </c>
      <c r="R9" s="22">
        <v>313221000</v>
      </c>
      <c r="S9" s="22">
        <v>766218000</v>
      </c>
    </row>
    <row r="10" spans="1:19" x14ac:dyDescent="0.25">
      <c r="A10" s="22" t="s">
        <v>120</v>
      </c>
      <c r="B10" s="22" t="s">
        <v>121</v>
      </c>
      <c r="C10" s="22" t="s">
        <v>134</v>
      </c>
      <c r="D10" s="22" t="s">
        <v>135</v>
      </c>
      <c r="E10" s="22">
        <v>13471749</v>
      </c>
      <c r="F10" s="22">
        <v>6649956</v>
      </c>
      <c r="G10" s="22">
        <v>8504483</v>
      </c>
      <c r="H10" s="22">
        <v>703397</v>
      </c>
      <c r="I10" s="22">
        <v>10447</v>
      </c>
      <c r="J10" s="22">
        <v>7032</v>
      </c>
      <c r="K10" s="22">
        <v>0</v>
      </c>
      <c r="L10" s="22">
        <v>29347064</v>
      </c>
      <c r="M10" s="22">
        <v>6976883</v>
      </c>
      <c r="N10" s="22">
        <v>0</v>
      </c>
      <c r="O10" s="22">
        <v>182138</v>
      </c>
      <c r="P10" s="22">
        <v>0</v>
      </c>
      <c r="Q10" s="22">
        <v>0</v>
      </c>
      <c r="R10" s="22">
        <v>7159021</v>
      </c>
      <c r="S10" s="22">
        <v>22188043</v>
      </c>
    </row>
    <row r="11" spans="1:19" x14ac:dyDescent="0.25">
      <c r="A11" s="22" t="s">
        <v>120</v>
      </c>
      <c r="B11" s="22" t="s">
        <v>121</v>
      </c>
      <c r="C11" s="22" t="s">
        <v>136</v>
      </c>
      <c r="D11" s="22" t="s">
        <v>137</v>
      </c>
      <c r="E11" s="22">
        <v>54254576</v>
      </c>
      <c r="F11" s="22">
        <v>35083773</v>
      </c>
      <c r="G11" s="22">
        <v>1239518</v>
      </c>
      <c r="H11" s="22">
        <v>1464368</v>
      </c>
      <c r="I11" s="22">
        <v>7095</v>
      </c>
      <c r="J11" s="22">
        <v>12473</v>
      </c>
      <c r="K11" s="22">
        <v>-69069</v>
      </c>
      <c r="L11" s="22">
        <v>91992734</v>
      </c>
      <c r="M11" s="22">
        <v>11880663</v>
      </c>
      <c r="N11" s="22">
        <v>8009950</v>
      </c>
      <c r="O11" s="22">
        <v>304428</v>
      </c>
      <c r="P11" s="22">
        <v>323000</v>
      </c>
      <c r="Q11" s="22">
        <v>0</v>
      </c>
      <c r="R11" s="22">
        <v>20518041</v>
      </c>
      <c r="S11" s="22">
        <v>71474693</v>
      </c>
    </row>
    <row r="12" spans="1:19" x14ac:dyDescent="0.25">
      <c r="A12" s="22" t="s">
        <v>120</v>
      </c>
      <c r="B12" s="22" t="s">
        <v>121</v>
      </c>
      <c r="C12" s="22" t="s">
        <v>138</v>
      </c>
      <c r="D12" s="22" t="s">
        <v>139</v>
      </c>
      <c r="E12" s="22">
        <v>19789500</v>
      </c>
      <c r="F12" s="22">
        <v>10733362</v>
      </c>
      <c r="G12" s="22">
        <v>376</v>
      </c>
      <c r="H12" s="22">
        <v>450983</v>
      </c>
      <c r="I12" s="22">
        <v>9336</v>
      </c>
      <c r="J12" s="22">
        <v>32703</v>
      </c>
      <c r="K12" s="22">
        <v>0</v>
      </c>
      <c r="L12" s="22">
        <v>31016260</v>
      </c>
      <c r="M12" s="22">
        <v>4647821</v>
      </c>
      <c r="N12" s="22">
        <v>2187825</v>
      </c>
      <c r="O12" s="22">
        <v>85335</v>
      </c>
      <c r="P12" s="22">
        <v>0</v>
      </c>
      <c r="Q12" s="22">
        <v>0</v>
      </c>
      <c r="R12" s="22">
        <v>6920981</v>
      </c>
      <c r="S12" s="22">
        <v>24095279</v>
      </c>
    </row>
    <row r="13" spans="1:19" x14ac:dyDescent="0.25">
      <c r="A13" s="22" t="s">
        <v>120</v>
      </c>
      <c r="B13" s="22" t="s">
        <v>121</v>
      </c>
      <c r="C13" s="22" t="s">
        <v>140</v>
      </c>
      <c r="D13" s="22" t="s">
        <v>141</v>
      </c>
      <c r="E13" s="22">
        <v>68648000</v>
      </c>
      <c r="F13" s="22">
        <v>34267000</v>
      </c>
      <c r="G13" s="22">
        <v>0</v>
      </c>
      <c r="H13" s="22">
        <v>2719000</v>
      </c>
      <c r="I13" s="22">
        <v>20000</v>
      </c>
      <c r="J13" s="22">
        <v>268000</v>
      </c>
      <c r="K13" s="22">
        <v>0</v>
      </c>
      <c r="L13" s="22">
        <v>105922000</v>
      </c>
      <c r="M13" s="22">
        <v>18597000</v>
      </c>
      <c r="N13" s="22">
        <v>6791000</v>
      </c>
      <c r="O13" s="22">
        <v>1170000</v>
      </c>
      <c r="P13" s="22">
        <v>178000</v>
      </c>
      <c r="Q13" s="22">
        <v>-18000</v>
      </c>
      <c r="R13" s="22">
        <v>26718000</v>
      </c>
      <c r="S13" s="22">
        <v>79204000</v>
      </c>
    </row>
    <row r="14" spans="1:19" x14ac:dyDescent="0.25">
      <c r="A14" s="22" t="s">
        <v>120</v>
      </c>
      <c r="B14" s="22" t="s">
        <v>121</v>
      </c>
      <c r="C14" s="22" t="s">
        <v>142</v>
      </c>
      <c r="D14" s="22" t="s">
        <v>143</v>
      </c>
      <c r="E14" s="22">
        <v>43606000</v>
      </c>
      <c r="F14" s="22">
        <v>19409000</v>
      </c>
      <c r="G14" s="22">
        <v>0</v>
      </c>
      <c r="H14" s="22">
        <v>627000</v>
      </c>
      <c r="I14" s="22">
        <v>44000</v>
      </c>
      <c r="J14" s="22">
        <v>49000</v>
      </c>
      <c r="K14" s="22">
        <v>-192000</v>
      </c>
      <c r="L14" s="22">
        <v>63543000</v>
      </c>
      <c r="M14" s="22">
        <v>15017000</v>
      </c>
      <c r="N14" s="22">
        <v>4533000</v>
      </c>
      <c r="O14" s="22">
        <v>839000</v>
      </c>
      <c r="P14" s="22">
        <v>1766000</v>
      </c>
      <c r="Q14" s="22">
        <v>0</v>
      </c>
      <c r="R14" s="22">
        <v>22155000</v>
      </c>
      <c r="S14" s="22">
        <v>41388000</v>
      </c>
    </row>
    <row r="15" spans="1:19" x14ac:dyDescent="0.25">
      <c r="A15" s="22" t="s">
        <v>120</v>
      </c>
      <c r="B15" s="22" t="s">
        <v>121</v>
      </c>
      <c r="C15" s="22" t="s">
        <v>144</v>
      </c>
      <c r="D15" s="22" t="s">
        <v>145</v>
      </c>
      <c r="E15" s="22">
        <v>71687160</v>
      </c>
      <c r="F15" s="22">
        <v>43013658</v>
      </c>
      <c r="G15" s="22">
        <v>0</v>
      </c>
      <c r="H15" s="22">
        <v>1194480</v>
      </c>
      <c r="I15" s="22">
        <v>10153</v>
      </c>
      <c r="J15" s="22">
        <v>6951</v>
      </c>
      <c r="K15" s="22">
        <v>0</v>
      </c>
      <c r="L15" s="22">
        <v>115912402</v>
      </c>
      <c r="M15" s="22">
        <v>22704791</v>
      </c>
      <c r="N15" s="22">
        <v>9663384</v>
      </c>
      <c r="O15" s="22">
        <v>0</v>
      </c>
      <c r="P15" s="22">
        <v>0</v>
      </c>
      <c r="Q15" s="22">
        <v>0</v>
      </c>
      <c r="R15" s="22">
        <v>32368175</v>
      </c>
      <c r="S15" s="22">
        <v>83544227</v>
      </c>
    </row>
    <row r="16" spans="1:19" x14ac:dyDescent="0.25">
      <c r="A16" s="22" t="s">
        <v>120</v>
      </c>
      <c r="B16" s="22" t="s">
        <v>121</v>
      </c>
      <c r="C16" s="22" t="s">
        <v>146</v>
      </c>
      <c r="D16" s="22" t="s">
        <v>147</v>
      </c>
      <c r="E16" s="22">
        <v>20633019</v>
      </c>
      <c r="F16" s="22">
        <v>5256016</v>
      </c>
      <c r="G16" s="22">
        <v>0</v>
      </c>
      <c r="H16" s="22">
        <v>251013</v>
      </c>
      <c r="I16" s="22">
        <v>0</v>
      </c>
      <c r="J16" s="22">
        <v>2596</v>
      </c>
      <c r="K16" s="22">
        <v>0</v>
      </c>
      <c r="L16" s="22">
        <v>26142644</v>
      </c>
      <c r="M16" s="22">
        <v>5763365</v>
      </c>
      <c r="N16" s="22">
        <v>1497150</v>
      </c>
      <c r="O16" s="22">
        <v>123460</v>
      </c>
      <c r="P16" s="22">
        <v>0</v>
      </c>
      <c r="Q16" s="22">
        <v>0</v>
      </c>
      <c r="R16" s="22">
        <v>7383975</v>
      </c>
      <c r="S16" s="22">
        <v>18758669</v>
      </c>
    </row>
    <row r="17" spans="1:19" x14ac:dyDescent="0.25">
      <c r="A17" s="22" t="s">
        <v>120</v>
      </c>
      <c r="B17" s="22" t="s">
        <v>121</v>
      </c>
      <c r="C17" s="22" t="s">
        <v>148</v>
      </c>
      <c r="D17" s="22" t="s">
        <v>149</v>
      </c>
      <c r="E17" s="22">
        <v>76791204</v>
      </c>
      <c r="F17" s="22">
        <v>13385016</v>
      </c>
      <c r="G17" s="22">
        <v>4130</v>
      </c>
      <c r="H17" s="22">
        <v>1134073</v>
      </c>
      <c r="I17" s="22">
        <v>2165</v>
      </c>
      <c r="J17" s="22">
        <v>20789</v>
      </c>
      <c r="K17" s="22">
        <v>0</v>
      </c>
      <c r="L17" s="22">
        <v>91337377</v>
      </c>
      <c r="M17" s="22">
        <v>20309666</v>
      </c>
      <c r="N17" s="22">
        <v>3298432</v>
      </c>
      <c r="O17" s="22">
        <v>506643</v>
      </c>
      <c r="P17" s="22">
        <v>483608</v>
      </c>
      <c r="Q17" s="22">
        <v>0</v>
      </c>
      <c r="R17" s="22">
        <v>24598349</v>
      </c>
      <c r="S17" s="22">
        <v>66739028</v>
      </c>
    </row>
    <row r="18" spans="1:19" x14ac:dyDescent="0.25">
      <c r="A18" s="22" t="s">
        <v>120</v>
      </c>
      <c r="B18" s="22" t="s">
        <v>121</v>
      </c>
      <c r="C18" s="22" t="s">
        <v>150</v>
      </c>
      <c r="D18" s="22" t="s">
        <v>151</v>
      </c>
      <c r="E18" s="22">
        <v>8533288</v>
      </c>
      <c r="F18" s="22">
        <v>3840535</v>
      </c>
      <c r="G18" s="22">
        <v>0</v>
      </c>
      <c r="H18" s="22">
        <v>441582</v>
      </c>
      <c r="I18" s="22">
        <v>0</v>
      </c>
      <c r="J18" s="22">
        <v>1930</v>
      </c>
      <c r="K18" s="22">
        <v>0</v>
      </c>
      <c r="L18" s="22">
        <v>12817335</v>
      </c>
      <c r="M18" s="22">
        <v>2850772</v>
      </c>
      <c r="N18" s="22">
        <v>268703</v>
      </c>
      <c r="O18" s="22">
        <v>211185</v>
      </c>
      <c r="P18" s="22">
        <v>0</v>
      </c>
      <c r="Q18" s="22">
        <v>0</v>
      </c>
      <c r="R18" s="22">
        <v>3330660</v>
      </c>
      <c r="S18" s="22">
        <v>9486675</v>
      </c>
    </row>
    <row r="19" spans="1:19" x14ac:dyDescent="0.25">
      <c r="A19" s="22" t="s">
        <v>120</v>
      </c>
      <c r="B19" s="22" t="s">
        <v>152</v>
      </c>
      <c r="C19" s="22" t="s">
        <v>153</v>
      </c>
      <c r="D19" s="22" t="s">
        <v>154</v>
      </c>
      <c r="E19" s="22">
        <v>8076757</v>
      </c>
      <c r="F19" s="22">
        <v>0</v>
      </c>
      <c r="G19" s="22">
        <v>0</v>
      </c>
      <c r="H19" s="22">
        <v>632296</v>
      </c>
      <c r="I19" s="22">
        <v>0</v>
      </c>
      <c r="J19" s="22">
        <v>0</v>
      </c>
      <c r="K19" s="22">
        <v>0</v>
      </c>
      <c r="L19" s="22">
        <v>8709053</v>
      </c>
      <c r="M19" s="22">
        <v>2234452</v>
      </c>
      <c r="N19" s="22">
        <v>0</v>
      </c>
      <c r="O19" s="22">
        <v>167766</v>
      </c>
      <c r="P19" s="22">
        <v>0</v>
      </c>
      <c r="Q19" s="22">
        <v>0</v>
      </c>
      <c r="R19" s="22">
        <v>2402218</v>
      </c>
      <c r="S19" s="22">
        <v>6306835</v>
      </c>
    </row>
    <row r="20" spans="1:19" x14ac:dyDescent="0.25">
      <c r="A20" s="22" t="s">
        <v>120</v>
      </c>
      <c r="B20" s="22" t="s">
        <v>152</v>
      </c>
      <c r="C20" s="22" t="s">
        <v>155</v>
      </c>
      <c r="D20" s="22" t="s">
        <v>156</v>
      </c>
      <c r="E20" s="22">
        <v>2702319</v>
      </c>
      <c r="F20" s="22">
        <v>5704109</v>
      </c>
      <c r="G20" s="22">
        <v>13475</v>
      </c>
      <c r="H20" s="22">
        <v>400467</v>
      </c>
      <c r="I20" s="22">
        <v>141141</v>
      </c>
      <c r="J20" s="22">
        <v>0</v>
      </c>
      <c r="K20" s="22">
        <v>0</v>
      </c>
      <c r="L20" s="22">
        <v>8961511</v>
      </c>
      <c r="M20" s="22">
        <v>1339994</v>
      </c>
      <c r="N20" s="22">
        <v>1688375</v>
      </c>
      <c r="O20" s="22">
        <v>315146</v>
      </c>
      <c r="P20" s="22">
        <v>552470</v>
      </c>
      <c r="Q20" s="22">
        <v>11188</v>
      </c>
      <c r="R20" s="22">
        <v>3907173</v>
      </c>
      <c r="S20" s="22">
        <v>5054338</v>
      </c>
    </row>
    <row r="21" spans="1:19" x14ac:dyDescent="0.25">
      <c r="A21" s="22" t="s">
        <v>120</v>
      </c>
      <c r="B21" s="22" t="s">
        <v>152</v>
      </c>
      <c r="C21" s="22" t="s">
        <v>157</v>
      </c>
      <c r="D21" s="22" t="s">
        <v>158</v>
      </c>
      <c r="E21" s="22">
        <v>4081549</v>
      </c>
      <c r="F21" s="22">
        <v>3056948</v>
      </c>
      <c r="G21" s="22">
        <v>5100265</v>
      </c>
      <c r="H21" s="22">
        <v>19537364</v>
      </c>
      <c r="I21" s="22">
        <v>45818</v>
      </c>
      <c r="J21" s="22">
        <v>414779</v>
      </c>
      <c r="K21" s="22">
        <v>0</v>
      </c>
      <c r="L21" s="22">
        <v>32236723</v>
      </c>
      <c r="M21" s="22">
        <v>1139409</v>
      </c>
      <c r="N21" s="22">
        <v>5629513</v>
      </c>
      <c r="O21" s="22">
        <v>568212</v>
      </c>
      <c r="P21" s="22">
        <v>0</v>
      </c>
      <c r="Q21" s="22">
        <v>0</v>
      </c>
      <c r="R21" s="22">
        <v>7337134</v>
      </c>
      <c r="S21" s="22">
        <v>24899589</v>
      </c>
    </row>
    <row r="22" spans="1:19" x14ac:dyDescent="0.25">
      <c r="A22" s="22" t="s">
        <v>120</v>
      </c>
      <c r="B22" s="22" t="s">
        <v>152</v>
      </c>
      <c r="C22" s="22" t="s">
        <v>159</v>
      </c>
      <c r="D22" s="22" t="s">
        <v>160</v>
      </c>
      <c r="E22" s="22">
        <v>91157726</v>
      </c>
      <c r="F22" s="22">
        <v>29521883</v>
      </c>
      <c r="G22" s="22">
        <v>54593109</v>
      </c>
      <c r="H22" s="22">
        <v>7023167</v>
      </c>
      <c r="I22" s="22">
        <v>102786</v>
      </c>
      <c r="J22" s="22">
        <v>212291</v>
      </c>
      <c r="K22" s="22">
        <v>0</v>
      </c>
      <c r="L22" s="22">
        <v>182610962</v>
      </c>
      <c r="M22" s="22">
        <v>33020029</v>
      </c>
      <c r="N22" s="22">
        <v>10356910</v>
      </c>
      <c r="O22" s="22">
        <v>1646166</v>
      </c>
      <c r="P22" s="22">
        <v>-40530</v>
      </c>
      <c r="Q22" s="22">
        <v>0</v>
      </c>
      <c r="R22" s="22">
        <v>44982575</v>
      </c>
      <c r="S22" s="22">
        <v>137628387</v>
      </c>
    </row>
    <row r="23" spans="1:19" x14ac:dyDescent="0.25">
      <c r="A23" s="22" t="s">
        <v>120</v>
      </c>
      <c r="B23" s="22" t="s">
        <v>152</v>
      </c>
      <c r="C23" s="22" t="s">
        <v>161</v>
      </c>
      <c r="D23" s="22" t="s">
        <v>162</v>
      </c>
      <c r="E23" s="22">
        <v>48134407</v>
      </c>
      <c r="F23" s="22">
        <v>60280216</v>
      </c>
      <c r="G23" s="22">
        <v>263456676</v>
      </c>
      <c r="H23" s="22">
        <v>39321579</v>
      </c>
      <c r="I23" s="22">
        <v>0</v>
      </c>
      <c r="J23" s="22">
        <v>0</v>
      </c>
      <c r="K23" s="22">
        <v>0</v>
      </c>
      <c r="L23" s="22">
        <v>411192878</v>
      </c>
      <c r="M23" s="22">
        <v>14183721</v>
      </c>
      <c r="N23" s="22">
        <v>16051563</v>
      </c>
      <c r="O23" s="22">
        <v>1822677</v>
      </c>
      <c r="P23" s="22">
        <v>0</v>
      </c>
      <c r="Q23" s="22">
        <v>469216</v>
      </c>
      <c r="R23" s="22">
        <v>32527177</v>
      </c>
      <c r="S23" s="22">
        <v>378665701</v>
      </c>
    </row>
    <row r="24" spans="1:19" x14ac:dyDescent="0.25">
      <c r="A24" s="22" t="s">
        <v>120</v>
      </c>
      <c r="B24" s="22" t="s">
        <v>163</v>
      </c>
      <c r="C24" s="22" t="s">
        <v>164</v>
      </c>
      <c r="D24" s="22" t="s">
        <v>165</v>
      </c>
      <c r="E24" s="22">
        <v>87105</v>
      </c>
      <c r="F24" s="22">
        <v>81013</v>
      </c>
      <c r="G24" s="22">
        <v>196445</v>
      </c>
      <c r="H24" s="22">
        <v>480358</v>
      </c>
      <c r="I24" s="22">
        <v>0</v>
      </c>
      <c r="J24" s="22">
        <v>470982</v>
      </c>
      <c r="K24" s="22">
        <v>0</v>
      </c>
      <c r="L24" s="22">
        <v>1315903</v>
      </c>
      <c r="M24" s="22">
        <v>138074</v>
      </c>
      <c r="N24" s="22">
        <v>127675</v>
      </c>
      <c r="O24" s="22">
        <v>21806</v>
      </c>
      <c r="P24" s="22">
        <v>0</v>
      </c>
      <c r="Q24" s="22">
        <v>0</v>
      </c>
      <c r="R24" s="22">
        <v>287555</v>
      </c>
      <c r="S24" s="22">
        <v>1028348</v>
      </c>
    </row>
    <row r="25" spans="1:19" x14ac:dyDescent="0.25">
      <c r="A25" s="22" t="s">
        <v>120</v>
      </c>
      <c r="B25" s="22" t="s">
        <v>163</v>
      </c>
      <c r="C25" s="22" t="s">
        <v>166</v>
      </c>
      <c r="D25" s="22" t="s">
        <v>167</v>
      </c>
      <c r="E25" s="22">
        <v>3671830</v>
      </c>
      <c r="F25" s="22">
        <v>2277667</v>
      </c>
      <c r="G25" s="22">
        <v>4694111</v>
      </c>
      <c r="H25" s="22">
        <v>8112604</v>
      </c>
      <c r="I25" s="22">
        <v>16699</v>
      </c>
      <c r="J25" s="22">
        <v>853220</v>
      </c>
      <c r="K25" s="22">
        <v>0</v>
      </c>
      <c r="L25" s="22">
        <v>19626131</v>
      </c>
      <c r="M25" s="22">
        <v>1487540</v>
      </c>
      <c r="N25" s="22">
        <v>2448804</v>
      </c>
      <c r="O25" s="22">
        <v>167104</v>
      </c>
      <c r="P25" s="22">
        <v>0</v>
      </c>
      <c r="Q25" s="22">
        <v>-8083</v>
      </c>
      <c r="R25" s="22">
        <v>4095365</v>
      </c>
      <c r="S25" s="22">
        <v>15530766</v>
      </c>
    </row>
    <row r="26" spans="1:19" x14ac:dyDescent="0.25">
      <c r="A26" s="22" t="s">
        <v>120</v>
      </c>
      <c r="B26" s="22" t="s">
        <v>163</v>
      </c>
      <c r="C26" s="22" t="s">
        <v>168</v>
      </c>
      <c r="D26" s="22" t="s">
        <v>169</v>
      </c>
      <c r="E26" s="22">
        <v>3502537</v>
      </c>
      <c r="F26" s="22">
        <v>577641</v>
      </c>
      <c r="G26" s="22">
        <v>659452</v>
      </c>
      <c r="H26" s="22">
        <v>2943745</v>
      </c>
      <c r="I26" s="22">
        <v>0</v>
      </c>
      <c r="J26" s="22">
        <v>1006895</v>
      </c>
      <c r="K26" s="22">
        <v>0</v>
      </c>
      <c r="L26" s="22">
        <v>8690270</v>
      </c>
      <c r="M26" s="22">
        <v>1137489</v>
      </c>
      <c r="N26" s="22">
        <v>630356</v>
      </c>
      <c r="O26" s="22">
        <v>83287</v>
      </c>
      <c r="P26" s="22">
        <v>0</v>
      </c>
      <c r="Q26" s="22">
        <v>0</v>
      </c>
      <c r="R26" s="22">
        <v>1851132</v>
      </c>
      <c r="S26" s="22">
        <v>6839138</v>
      </c>
    </row>
    <row r="27" spans="1:19" x14ac:dyDescent="0.25">
      <c r="A27" s="22" t="s">
        <v>120</v>
      </c>
      <c r="B27" s="22" t="s">
        <v>163</v>
      </c>
      <c r="C27" s="22" t="s">
        <v>170</v>
      </c>
      <c r="D27" s="22" t="s">
        <v>171</v>
      </c>
      <c r="E27" s="22">
        <v>2665496</v>
      </c>
      <c r="F27" s="22">
        <v>389368</v>
      </c>
      <c r="G27" s="22">
        <v>1998942</v>
      </c>
      <c r="H27" s="22">
        <v>6207591</v>
      </c>
      <c r="I27" s="22">
        <v>387047</v>
      </c>
      <c r="J27" s="22">
        <v>1759455</v>
      </c>
      <c r="K27" s="22">
        <v>0</v>
      </c>
      <c r="L27" s="22">
        <v>13407899</v>
      </c>
      <c r="M27" s="22">
        <v>1235691</v>
      </c>
      <c r="N27" s="22">
        <v>1582928</v>
      </c>
      <c r="O27" s="22">
        <v>99051</v>
      </c>
      <c r="P27" s="22">
        <v>0</v>
      </c>
      <c r="Q27" s="22">
        <v>0</v>
      </c>
      <c r="R27" s="22">
        <v>2917670</v>
      </c>
      <c r="S27" s="22">
        <v>10490229</v>
      </c>
    </row>
    <row r="28" spans="1:19" x14ac:dyDescent="0.25">
      <c r="A28" s="22" t="s">
        <v>120</v>
      </c>
      <c r="B28" s="22" t="s">
        <v>163</v>
      </c>
      <c r="C28" s="22" t="s">
        <v>172</v>
      </c>
      <c r="D28" s="22" t="s">
        <v>173</v>
      </c>
      <c r="E28" s="22">
        <v>1287305</v>
      </c>
      <c r="F28" s="22">
        <v>1944985</v>
      </c>
      <c r="G28" s="22">
        <v>3867797</v>
      </c>
      <c r="H28" s="22">
        <v>14727436</v>
      </c>
      <c r="I28" s="22">
        <v>0</v>
      </c>
      <c r="J28" s="22">
        <v>194094</v>
      </c>
      <c r="K28" s="22">
        <v>0</v>
      </c>
      <c r="L28" s="22">
        <v>22021617</v>
      </c>
      <c r="M28" s="22">
        <v>663398</v>
      </c>
      <c r="N28" s="22">
        <v>4473846</v>
      </c>
      <c r="O28" s="22">
        <v>226271</v>
      </c>
      <c r="P28" s="22">
        <v>0</v>
      </c>
      <c r="Q28" s="22">
        <v>0</v>
      </c>
      <c r="R28" s="22">
        <v>5363515</v>
      </c>
      <c r="S28" s="22">
        <v>16658102</v>
      </c>
    </row>
    <row r="29" spans="1:19" x14ac:dyDescent="0.25">
      <c r="A29" s="22" t="s">
        <v>120</v>
      </c>
      <c r="B29" s="22" t="s">
        <v>163</v>
      </c>
      <c r="C29" s="22" t="s">
        <v>174</v>
      </c>
      <c r="D29" s="22" t="s">
        <v>175</v>
      </c>
      <c r="E29" s="22">
        <v>565165</v>
      </c>
      <c r="F29" s="22">
        <v>3634334</v>
      </c>
      <c r="G29" s="22">
        <v>1114941</v>
      </c>
      <c r="H29" s="22">
        <v>658241</v>
      </c>
      <c r="I29" s="22">
        <v>0</v>
      </c>
      <c r="J29" s="22">
        <v>32110</v>
      </c>
      <c r="K29" s="22">
        <v>0</v>
      </c>
      <c r="L29" s="22">
        <v>6004791</v>
      </c>
      <c r="M29" s="22">
        <v>1002009</v>
      </c>
      <c r="N29" s="22">
        <v>1182774</v>
      </c>
      <c r="O29" s="22">
        <v>142354</v>
      </c>
      <c r="P29" s="22">
        <v>0</v>
      </c>
      <c r="Q29" s="22">
        <v>0</v>
      </c>
      <c r="R29" s="22">
        <v>2327137</v>
      </c>
      <c r="S29" s="22">
        <v>3677654</v>
      </c>
    </row>
    <row r="30" spans="1:19" x14ac:dyDescent="0.25">
      <c r="A30" s="22" t="s">
        <v>120</v>
      </c>
      <c r="B30" s="22" t="s">
        <v>163</v>
      </c>
      <c r="C30" s="22" t="s">
        <v>176</v>
      </c>
      <c r="D30" s="22" t="s">
        <v>177</v>
      </c>
      <c r="E30" s="22">
        <v>397996</v>
      </c>
      <c r="F30" s="22">
        <v>426395</v>
      </c>
      <c r="G30" s="22">
        <v>1493947</v>
      </c>
      <c r="H30" s="22">
        <v>3897710</v>
      </c>
      <c r="I30" s="22">
        <v>3281</v>
      </c>
      <c r="J30" s="22">
        <v>766306</v>
      </c>
      <c r="K30" s="22">
        <v>0</v>
      </c>
      <c r="L30" s="22">
        <v>6985635</v>
      </c>
      <c r="M30" s="22">
        <v>240463</v>
      </c>
      <c r="N30" s="22">
        <v>805090</v>
      </c>
      <c r="O30" s="22">
        <v>15209</v>
      </c>
      <c r="P30" s="22">
        <v>0</v>
      </c>
      <c r="Q30" s="22">
        <v>0</v>
      </c>
      <c r="R30" s="22">
        <v>1060762</v>
      </c>
      <c r="S30" s="22">
        <v>5924873</v>
      </c>
    </row>
    <row r="31" spans="1:19" x14ac:dyDescent="0.25">
      <c r="A31" s="22" t="s">
        <v>120</v>
      </c>
      <c r="B31" s="22" t="s">
        <v>163</v>
      </c>
      <c r="C31" s="22" t="s">
        <v>178</v>
      </c>
      <c r="D31" s="22" t="s">
        <v>179</v>
      </c>
      <c r="E31" s="22">
        <v>5824137</v>
      </c>
      <c r="F31" s="22">
        <v>3962757</v>
      </c>
      <c r="G31" s="22">
        <v>11803310</v>
      </c>
      <c r="H31" s="22">
        <v>20981786</v>
      </c>
      <c r="I31" s="22">
        <v>0</v>
      </c>
      <c r="J31" s="22">
        <v>373239</v>
      </c>
      <c r="K31" s="22">
        <v>0</v>
      </c>
      <c r="L31" s="22">
        <v>42945229</v>
      </c>
      <c r="M31" s="22">
        <v>2538734</v>
      </c>
      <c r="N31" s="22">
        <v>5971794</v>
      </c>
      <c r="O31" s="22">
        <v>225825</v>
      </c>
      <c r="P31" s="22">
        <v>0</v>
      </c>
      <c r="Q31" s="22">
        <v>12754</v>
      </c>
      <c r="R31" s="22">
        <v>8749107</v>
      </c>
      <c r="S31" s="22">
        <v>34196122</v>
      </c>
    </row>
    <row r="32" spans="1:19" x14ac:dyDescent="0.25">
      <c r="A32" s="22" t="s">
        <v>120</v>
      </c>
      <c r="B32" s="22" t="s">
        <v>163</v>
      </c>
      <c r="C32" s="22" t="s">
        <v>180</v>
      </c>
      <c r="D32" s="22" t="s">
        <v>181</v>
      </c>
      <c r="E32" s="22">
        <v>3773439</v>
      </c>
      <c r="F32" s="22">
        <v>2770151</v>
      </c>
      <c r="G32" s="22">
        <v>4463021</v>
      </c>
      <c r="H32" s="22">
        <v>19575622</v>
      </c>
      <c r="I32" s="22">
        <v>0</v>
      </c>
      <c r="J32" s="22">
        <v>116645</v>
      </c>
      <c r="K32" s="22">
        <v>0</v>
      </c>
      <c r="L32" s="22">
        <v>30698878</v>
      </c>
      <c r="M32" s="22">
        <v>1596899</v>
      </c>
      <c r="N32" s="22">
        <v>6887950</v>
      </c>
      <c r="O32" s="22">
        <v>343104</v>
      </c>
      <c r="P32" s="22">
        <v>0</v>
      </c>
      <c r="Q32" s="22">
        <v>0</v>
      </c>
      <c r="R32" s="22">
        <v>8827953</v>
      </c>
      <c r="S32" s="22">
        <v>21870925</v>
      </c>
    </row>
    <row r="33" spans="1:19" x14ac:dyDescent="0.25">
      <c r="A33" s="22" t="s">
        <v>120</v>
      </c>
      <c r="B33" s="22" t="s">
        <v>163</v>
      </c>
      <c r="C33" s="22" t="s">
        <v>182</v>
      </c>
      <c r="D33" s="22" t="s">
        <v>183</v>
      </c>
      <c r="E33" s="22">
        <v>3610995</v>
      </c>
      <c r="F33" s="22">
        <v>1361265</v>
      </c>
      <c r="G33" s="22">
        <v>1766166</v>
      </c>
      <c r="H33" s="22">
        <v>6444156</v>
      </c>
      <c r="I33" s="22">
        <v>44332</v>
      </c>
      <c r="J33" s="22">
        <v>1855298</v>
      </c>
      <c r="K33" s="22">
        <v>0</v>
      </c>
      <c r="L33" s="22">
        <v>15082212</v>
      </c>
      <c r="M33" s="22">
        <v>1530316</v>
      </c>
      <c r="N33" s="22">
        <v>2017887</v>
      </c>
      <c r="O33" s="22">
        <v>0</v>
      </c>
      <c r="P33" s="22">
        <v>0</v>
      </c>
      <c r="Q33" s="22">
        <v>0</v>
      </c>
      <c r="R33" s="22">
        <v>3548203</v>
      </c>
      <c r="S33" s="22">
        <v>11534009</v>
      </c>
    </row>
    <row r="34" spans="1:19" x14ac:dyDescent="0.25">
      <c r="A34" s="22" t="s">
        <v>120</v>
      </c>
      <c r="B34" s="22" t="s">
        <v>163</v>
      </c>
      <c r="C34" s="22" t="s">
        <v>184</v>
      </c>
      <c r="D34" s="22" t="s">
        <v>185</v>
      </c>
      <c r="E34" s="22">
        <v>2998849</v>
      </c>
      <c r="F34" s="22">
        <v>0</v>
      </c>
      <c r="G34" s="22">
        <v>244257</v>
      </c>
      <c r="H34" s="22">
        <v>1711365</v>
      </c>
      <c r="I34" s="22">
        <v>0</v>
      </c>
      <c r="J34" s="22">
        <v>0</v>
      </c>
      <c r="K34" s="22">
        <v>0</v>
      </c>
      <c r="L34" s="22">
        <v>4954471</v>
      </c>
      <c r="M34" s="22">
        <v>1183246</v>
      </c>
      <c r="N34" s="22">
        <v>0</v>
      </c>
      <c r="O34" s="22">
        <v>0</v>
      </c>
      <c r="P34" s="22">
        <v>71583</v>
      </c>
      <c r="Q34" s="22">
        <v>0</v>
      </c>
      <c r="R34" s="22">
        <v>1254829</v>
      </c>
      <c r="S34" s="22">
        <v>3699642</v>
      </c>
    </row>
    <row r="35" spans="1:19" x14ac:dyDescent="0.25">
      <c r="A35" s="22" t="s">
        <v>120</v>
      </c>
      <c r="B35" s="22" t="s">
        <v>163</v>
      </c>
      <c r="C35" s="22" t="s">
        <v>186</v>
      </c>
      <c r="D35" s="22" t="s">
        <v>187</v>
      </c>
      <c r="E35" s="22">
        <v>751674</v>
      </c>
      <c r="F35" s="22">
        <v>1007808</v>
      </c>
      <c r="G35" s="22">
        <v>4147832</v>
      </c>
      <c r="H35" s="22">
        <v>12747970</v>
      </c>
      <c r="I35" s="22">
        <v>0</v>
      </c>
      <c r="J35" s="22">
        <v>418009</v>
      </c>
      <c r="K35" s="22">
        <v>0</v>
      </c>
      <c r="L35" s="22">
        <v>19073293</v>
      </c>
      <c r="M35" s="22">
        <v>284676</v>
      </c>
      <c r="N35" s="22">
        <v>2687462</v>
      </c>
      <c r="O35" s="22">
        <v>295029</v>
      </c>
      <c r="P35" s="22">
        <v>0</v>
      </c>
      <c r="Q35" s="22">
        <v>0</v>
      </c>
      <c r="R35" s="22">
        <v>3267167</v>
      </c>
      <c r="S35" s="22">
        <v>15806126</v>
      </c>
    </row>
    <row r="36" spans="1:19" x14ac:dyDescent="0.25">
      <c r="A36" s="22" t="s">
        <v>120</v>
      </c>
      <c r="B36" s="22" t="s">
        <v>163</v>
      </c>
      <c r="C36" s="22" t="s">
        <v>188</v>
      </c>
      <c r="D36" s="22" t="s">
        <v>189</v>
      </c>
      <c r="E36" s="22">
        <v>6136903</v>
      </c>
      <c r="F36" s="22">
        <v>1773768</v>
      </c>
      <c r="G36" s="22">
        <v>10431890</v>
      </c>
      <c r="H36" s="22">
        <v>25816421</v>
      </c>
      <c r="I36" s="22">
        <v>0</v>
      </c>
      <c r="J36" s="22">
        <v>322605</v>
      </c>
      <c r="K36" s="22">
        <v>0</v>
      </c>
      <c r="L36" s="22">
        <v>44481587</v>
      </c>
      <c r="M36" s="22">
        <v>2951776</v>
      </c>
      <c r="N36" s="22">
        <v>11392054</v>
      </c>
      <c r="O36" s="22">
        <v>413046</v>
      </c>
      <c r="P36" s="22">
        <v>0</v>
      </c>
      <c r="Q36" s="22">
        <v>0</v>
      </c>
      <c r="R36" s="22">
        <v>14756876</v>
      </c>
      <c r="S36" s="22">
        <v>29724711</v>
      </c>
    </row>
    <row r="37" spans="1:19" x14ac:dyDescent="0.25">
      <c r="A37" s="22" t="s">
        <v>120</v>
      </c>
      <c r="B37" s="22" t="s">
        <v>163</v>
      </c>
      <c r="C37" s="22" t="s">
        <v>190</v>
      </c>
      <c r="D37" s="22" t="s">
        <v>191</v>
      </c>
      <c r="E37" s="22">
        <v>335395</v>
      </c>
      <c r="F37" s="22">
        <v>4786756</v>
      </c>
      <c r="G37" s="22">
        <v>2736697</v>
      </c>
      <c r="H37" s="22">
        <v>18972802</v>
      </c>
      <c r="I37" s="22">
        <v>160278</v>
      </c>
      <c r="J37" s="22">
        <v>2998654</v>
      </c>
      <c r="K37" s="22">
        <v>0</v>
      </c>
      <c r="L37" s="22">
        <v>29990582</v>
      </c>
      <c r="M37" s="22">
        <v>2021107</v>
      </c>
      <c r="N37" s="22">
        <v>12330695</v>
      </c>
      <c r="O37" s="22">
        <v>500714</v>
      </c>
      <c r="P37" s="22"/>
      <c r="Q37" s="22"/>
      <c r="R37" s="22">
        <v>14852516</v>
      </c>
      <c r="S37" s="22">
        <v>15138066</v>
      </c>
    </row>
    <row r="38" spans="1:19" x14ac:dyDescent="0.25">
      <c r="A38" s="22" t="s">
        <v>120</v>
      </c>
      <c r="B38" s="22" t="s">
        <v>163</v>
      </c>
      <c r="C38" s="22" t="s">
        <v>192</v>
      </c>
      <c r="D38" s="22" t="s">
        <v>193</v>
      </c>
      <c r="E38" s="22">
        <v>894628</v>
      </c>
      <c r="F38" s="22">
        <v>134187</v>
      </c>
      <c r="G38" s="22">
        <v>1496067</v>
      </c>
      <c r="H38" s="22">
        <v>2482148</v>
      </c>
      <c r="I38" s="22">
        <v>0</v>
      </c>
      <c r="J38" s="22">
        <v>516538</v>
      </c>
      <c r="K38" s="22">
        <v>0</v>
      </c>
      <c r="L38" s="22">
        <v>5523568</v>
      </c>
      <c r="M38" s="22">
        <v>300957</v>
      </c>
      <c r="N38" s="22">
        <v>530167</v>
      </c>
      <c r="O38" s="22">
        <v>90645</v>
      </c>
      <c r="P38" s="22">
        <v>0</v>
      </c>
      <c r="Q38" s="22">
        <v>0</v>
      </c>
      <c r="R38" s="22">
        <v>921769</v>
      </c>
      <c r="S38" s="22">
        <v>4601799</v>
      </c>
    </row>
    <row r="39" spans="1:19" x14ac:dyDescent="0.25">
      <c r="A39" s="22" t="s">
        <v>120</v>
      </c>
      <c r="B39" s="22" t="s">
        <v>163</v>
      </c>
      <c r="C39" s="22" t="s">
        <v>194</v>
      </c>
      <c r="D39" s="22" t="s">
        <v>195</v>
      </c>
      <c r="E39" s="22">
        <v>1460384</v>
      </c>
      <c r="F39" s="22">
        <v>1457171</v>
      </c>
      <c r="G39" s="22">
        <v>2721153</v>
      </c>
      <c r="H39" s="22">
        <v>11721298</v>
      </c>
      <c r="I39" s="22">
        <v>37332</v>
      </c>
      <c r="J39" s="22">
        <v>2732317</v>
      </c>
      <c r="K39" s="22">
        <v>0</v>
      </c>
      <c r="L39" s="22">
        <v>20129655</v>
      </c>
      <c r="M39" s="22">
        <v>919291</v>
      </c>
      <c r="N39" s="22">
        <v>2988112</v>
      </c>
      <c r="O39" s="22">
        <v>224724</v>
      </c>
      <c r="P39" s="22">
        <v>0</v>
      </c>
      <c r="Q39" s="22">
        <v>0</v>
      </c>
      <c r="R39" s="22">
        <v>4132127</v>
      </c>
      <c r="S39" s="22">
        <v>15997528</v>
      </c>
    </row>
    <row r="40" spans="1:19" x14ac:dyDescent="0.25">
      <c r="A40" s="22" t="s">
        <v>120</v>
      </c>
      <c r="B40" s="22" t="s">
        <v>163</v>
      </c>
      <c r="C40" s="22" t="s">
        <v>196</v>
      </c>
      <c r="D40" s="22" t="s">
        <v>197</v>
      </c>
      <c r="E40" s="22">
        <v>25857039</v>
      </c>
      <c r="F40" s="22">
        <v>4623147</v>
      </c>
      <c r="G40" s="22">
        <v>0</v>
      </c>
      <c r="H40" s="22">
        <v>4458501</v>
      </c>
      <c r="I40" s="22">
        <v>0</v>
      </c>
      <c r="J40" s="22">
        <v>1364478</v>
      </c>
      <c r="K40" s="22">
        <v>0</v>
      </c>
      <c r="L40" s="22">
        <v>36303165</v>
      </c>
      <c r="M40" s="22">
        <v>12402470</v>
      </c>
      <c r="N40" s="22">
        <v>3352253</v>
      </c>
      <c r="O40" s="22">
        <v>521888</v>
      </c>
      <c r="P40" s="22"/>
      <c r="Q40" s="22"/>
      <c r="R40" s="22">
        <v>16276611</v>
      </c>
      <c r="S40" s="22">
        <v>20026554</v>
      </c>
    </row>
    <row r="41" spans="1:19" x14ac:dyDescent="0.25">
      <c r="A41" s="22" t="s">
        <v>120</v>
      </c>
      <c r="B41" s="22" t="s">
        <v>163</v>
      </c>
      <c r="C41" s="22" t="s">
        <v>198</v>
      </c>
      <c r="D41" s="22" t="s">
        <v>199</v>
      </c>
      <c r="E41" s="22">
        <v>1139912</v>
      </c>
      <c r="F41" s="22">
        <v>724598</v>
      </c>
      <c r="G41" s="22">
        <v>0</v>
      </c>
      <c r="H41" s="22">
        <v>4378063</v>
      </c>
      <c r="I41" s="22">
        <v>0</v>
      </c>
      <c r="J41" s="22">
        <v>2299987</v>
      </c>
      <c r="K41" s="22">
        <v>0</v>
      </c>
      <c r="L41" s="22">
        <v>8542560</v>
      </c>
      <c r="M41" s="22">
        <v>873134</v>
      </c>
      <c r="N41" s="22">
        <v>1428347</v>
      </c>
      <c r="O41" s="22">
        <v>207400</v>
      </c>
      <c r="P41" s="22">
        <v>0</v>
      </c>
      <c r="Q41" s="22">
        <v>0</v>
      </c>
      <c r="R41" s="22">
        <v>2508881</v>
      </c>
      <c r="S41" s="22">
        <v>6033679</v>
      </c>
    </row>
    <row r="42" spans="1:19" x14ac:dyDescent="0.25">
      <c r="A42" s="22" t="s">
        <v>120</v>
      </c>
      <c r="B42" s="22" t="s">
        <v>163</v>
      </c>
      <c r="C42" s="22" t="s">
        <v>200</v>
      </c>
      <c r="D42" s="22" t="s">
        <v>201</v>
      </c>
      <c r="E42" s="22">
        <v>13579958</v>
      </c>
      <c r="F42" s="22">
        <v>16829795</v>
      </c>
      <c r="G42" s="22">
        <v>11416871</v>
      </c>
      <c r="H42" s="22">
        <v>20279653</v>
      </c>
      <c r="I42" s="22">
        <v>26484</v>
      </c>
      <c r="J42" s="22">
        <v>1266079</v>
      </c>
      <c r="K42" s="22">
        <v>0</v>
      </c>
      <c r="L42" s="22">
        <v>63398840</v>
      </c>
      <c r="M42" s="22">
        <v>5615989</v>
      </c>
      <c r="N42" s="22">
        <v>8539541</v>
      </c>
      <c r="O42" s="22">
        <v>236311</v>
      </c>
      <c r="P42" s="22">
        <v>0</v>
      </c>
      <c r="Q42" s="22">
        <v>0</v>
      </c>
      <c r="R42" s="22">
        <v>14391841</v>
      </c>
      <c r="S42" s="22">
        <v>49006999</v>
      </c>
    </row>
    <row r="43" spans="1:19" x14ac:dyDescent="0.25">
      <c r="A43" s="22" t="s">
        <v>120</v>
      </c>
      <c r="B43" s="22" t="s">
        <v>163</v>
      </c>
      <c r="C43" s="22" t="s">
        <v>202</v>
      </c>
      <c r="D43" s="22" t="s">
        <v>203</v>
      </c>
      <c r="E43" s="22">
        <v>2383781</v>
      </c>
      <c r="F43" s="22">
        <v>3866303</v>
      </c>
      <c r="G43" s="22">
        <v>14586571</v>
      </c>
      <c r="H43" s="22">
        <v>44371552</v>
      </c>
      <c r="I43" s="22">
        <v>0</v>
      </c>
      <c r="J43" s="22">
        <v>291542</v>
      </c>
      <c r="K43" s="22">
        <v>0</v>
      </c>
      <c r="L43" s="22">
        <v>65499749</v>
      </c>
      <c r="M43" s="22">
        <v>1119895</v>
      </c>
      <c r="N43" s="22">
        <v>14417945</v>
      </c>
      <c r="O43" s="22">
        <v>1002533</v>
      </c>
      <c r="P43" s="22">
        <v>1740017</v>
      </c>
      <c r="Q43" s="22">
        <v>0</v>
      </c>
      <c r="R43" s="22">
        <v>18280390</v>
      </c>
      <c r="S43" s="22">
        <v>47219359</v>
      </c>
    </row>
    <row r="44" spans="1:19" x14ac:dyDescent="0.25">
      <c r="A44" s="22" t="s">
        <v>120</v>
      </c>
      <c r="B44" s="22" t="s">
        <v>163</v>
      </c>
      <c r="C44" s="22" t="s">
        <v>204</v>
      </c>
      <c r="D44" s="22" t="s">
        <v>205</v>
      </c>
      <c r="E44" s="22">
        <v>2219814</v>
      </c>
      <c r="F44" s="22">
        <v>1636387</v>
      </c>
      <c r="G44" s="22">
        <v>4166476</v>
      </c>
      <c r="H44" s="22">
        <v>12407513</v>
      </c>
      <c r="I44" s="22">
        <v>14499</v>
      </c>
      <c r="J44" s="22">
        <v>1427392</v>
      </c>
      <c r="K44" s="22">
        <v>0</v>
      </c>
      <c r="L44" s="22">
        <v>21872081</v>
      </c>
      <c r="M44" s="22">
        <v>1273895</v>
      </c>
      <c r="N44" s="22">
        <v>3455470</v>
      </c>
      <c r="O44" s="22">
        <v>7900</v>
      </c>
      <c r="P44" s="22">
        <v>0</v>
      </c>
      <c r="Q44" s="22">
        <v>0</v>
      </c>
      <c r="R44" s="22">
        <v>4737265</v>
      </c>
      <c r="S44" s="22">
        <v>17134816</v>
      </c>
    </row>
    <row r="45" spans="1:19" x14ac:dyDescent="0.25">
      <c r="A45" s="22" t="s">
        <v>120</v>
      </c>
      <c r="B45" s="22" t="s">
        <v>163</v>
      </c>
      <c r="C45" s="22" t="s">
        <v>206</v>
      </c>
      <c r="D45" s="22" t="s">
        <v>207</v>
      </c>
      <c r="E45" s="22">
        <v>3990785</v>
      </c>
      <c r="F45" s="22">
        <v>268223</v>
      </c>
      <c r="G45" s="22">
        <v>11346898</v>
      </c>
      <c r="H45" s="22">
        <v>21017397</v>
      </c>
      <c r="I45" s="22">
        <v>0</v>
      </c>
      <c r="J45" s="22">
        <v>146708</v>
      </c>
      <c r="K45" s="22">
        <v>0</v>
      </c>
      <c r="L45" s="22">
        <v>36770011</v>
      </c>
      <c r="M45" s="22">
        <v>1838505</v>
      </c>
      <c r="N45" s="22">
        <v>4946981</v>
      </c>
      <c r="O45" s="22">
        <v>0</v>
      </c>
      <c r="P45" s="22">
        <v>258138</v>
      </c>
      <c r="Q45" s="22">
        <v>0</v>
      </c>
      <c r="R45" s="22">
        <v>7043624</v>
      </c>
      <c r="S45" s="22">
        <v>29726387</v>
      </c>
    </row>
    <row r="46" spans="1:19" x14ac:dyDescent="0.25">
      <c r="A46" s="22" t="s">
        <v>120</v>
      </c>
      <c r="B46" s="22" t="s">
        <v>163</v>
      </c>
      <c r="C46" s="22" t="s">
        <v>208</v>
      </c>
      <c r="D46" s="22" t="s">
        <v>209</v>
      </c>
      <c r="E46" s="22">
        <v>8001281</v>
      </c>
      <c r="F46" s="22">
        <v>919090</v>
      </c>
      <c r="G46" s="22">
        <v>1720794</v>
      </c>
      <c r="H46" s="22">
        <v>7361591</v>
      </c>
      <c r="I46" s="22">
        <v>0</v>
      </c>
      <c r="J46" s="22">
        <v>632175</v>
      </c>
      <c r="K46" s="22">
        <v>0</v>
      </c>
      <c r="L46" s="22">
        <v>18634931</v>
      </c>
      <c r="M46" s="22">
        <v>2442072</v>
      </c>
      <c r="N46" s="22">
        <v>1380703</v>
      </c>
      <c r="O46" s="22">
        <v>162131</v>
      </c>
      <c r="P46" s="22">
        <v>0</v>
      </c>
      <c r="Q46" s="22">
        <v>46691</v>
      </c>
      <c r="R46" s="22">
        <v>4031597</v>
      </c>
      <c r="S46" s="22">
        <v>14603334</v>
      </c>
    </row>
    <row r="47" spans="1:19" x14ac:dyDescent="0.25">
      <c r="A47" s="22" t="s">
        <v>120</v>
      </c>
      <c r="B47" s="22" t="s">
        <v>163</v>
      </c>
      <c r="C47" s="22" t="s">
        <v>210</v>
      </c>
      <c r="D47" s="22" t="s">
        <v>211</v>
      </c>
      <c r="E47" s="22">
        <v>6158945</v>
      </c>
      <c r="F47" s="22">
        <v>5958779</v>
      </c>
      <c r="G47" s="22">
        <v>12681962</v>
      </c>
      <c r="H47" s="22">
        <v>7538274</v>
      </c>
      <c r="I47" s="22">
        <v>0</v>
      </c>
      <c r="J47" s="22">
        <v>802044</v>
      </c>
      <c r="K47" s="22">
        <v>315965</v>
      </c>
      <c r="L47" s="22">
        <v>33455969</v>
      </c>
      <c r="M47" s="22">
        <v>3423173</v>
      </c>
      <c r="N47" s="22">
        <v>6004020</v>
      </c>
      <c r="O47" s="22">
        <v>269008</v>
      </c>
      <c r="P47" s="22">
        <v>0</v>
      </c>
      <c r="Q47" s="22">
        <v>0</v>
      </c>
      <c r="R47" s="22">
        <v>9696201</v>
      </c>
      <c r="S47" s="22">
        <v>23759768</v>
      </c>
    </row>
    <row r="48" spans="1:19" x14ac:dyDescent="0.25">
      <c r="A48" s="22" t="s">
        <v>120</v>
      </c>
      <c r="B48" s="22" t="s">
        <v>163</v>
      </c>
      <c r="C48" s="22" t="s">
        <v>212</v>
      </c>
      <c r="D48" s="22" t="s">
        <v>213</v>
      </c>
      <c r="E48" s="22">
        <v>1589665</v>
      </c>
      <c r="F48" s="22">
        <v>1246801</v>
      </c>
      <c r="G48" s="22">
        <v>1454765</v>
      </c>
      <c r="H48" s="22">
        <v>6390036</v>
      </c>
      <c r="I48" s="22">
        <v>30117</v>
      </c>
      <c r="J48" s="22">
        <v>1322256</v>
      </c>
      <c r="K48" s="22">
        <v>0</v>
      </c>
      <c r="L48" s="22">
        <v>12033640</v>
      </c>
      <c r="M48" s="22">
        <v>857530</v>
      </c>
      <c r="N48" s="22">
        <v>1298106</v>
      </c>
      <c r="O48" s="22">
        <v>239470</v>
      </c>
      <c r="P48" s="22">
        <v>0</v>
      </c>
      <c r="Q48" s="22">
        <v>0</v>
      </c>
      <c r="R48" s="22">
        <v>2395106</v>
      </c>
      <c r="S48" s="22">
        <v>9638534</v>
      </c>
    </row>
    <row r="49" spans="1:19" x14ac:dyDescent="0.25">
      <c r="A49" s="22" t="s">
        <v>120</v>
      </c>
      <c r="B49" s="22" t="s">
        <v>163</v>
      </c>
      <c r="C49" s="22" t="s">
        <v>214</v>
      </c>
      <c r="D49" s="22" t="s">
        <v>215</v>
      </c>
      <c r="E49" s="22">
        <v>9685747</v>
      </c>
      <c r="F49" s="22">
        <v>22379810</v>
      </c>
      <c r="G49" s="22">
        <v>930864</v>
      </c>
      <c r="H49" s="22">
        <v>10614461</v>
      </c>
      <c r="I49" s="22">
        <v>0</v>
      </c>
      <c r="J49" s="22">
        <v>1115563</v>
      </c>
      <c r="K49" s="22">
        <v>0</v>
      </c>
      <c r="L49" s="22">
        <v>44726445</v>
      </c>
      <c r="M49" s="22">
        <v>4259139</v>
      </c>
      <c r="N49" s="22">
        <v>8514301</v>
      </c>
      <c r="O49" s="22">
        <v>138429</v>
      </c>
      <c r="P49" s="22">
        <v>0</v>
      </c>
      <c r="Q49" s="22">
        <v>0</v>
      </c>
      <c r="R49" s="22">
        <v>12911869</v>
      </c>
      <c r="S49" s="22">
        <v>31814576</v>
      </c>
    </row>
    <row r="50" spans="1:19" x14ac:dyDescent="0.25">
      <c r="A50" s="22" t="s">
        <v>120</v>
      </c>
      <c r="B50" s="22" t="s">
        <v>163</v>
      </c>
      <c r="C50" s="22" t="s">
        <v>216</v>
      </c>
      <c r="D50" s="22" t="s">
        <v>217</v>
      </c>
      <c r="E50" s="22">
        <v>1628700</v>
      </c>
      <c r="F50" s="22">
        <v>1601904</v>
      </c>
      <c r="G50" s="22">
        <v>3350310</v>
      </c>
      <c r="H50" s="22">
        <v>7714320</v>
      </c>
      <c r="I50" s="22">
        <v>0</v>
      </c>
      <c r="J50" s="22">
        <v>71627</v>
      </c>
      <c r="K50" s="22">
        <v>0</v>
      </c>
      <c r="L50" s="22">
        <v>14366861</v>
      </c>
      <c r="M50" s="22">
        <v>775273</v>
      </c>
      <c r="N50" s="22">
        <v>2995618</v>
      </c>
      <c r="O50" s="22">
        <v>139646</v>
      </c>
      <c r="P50" s="22"/>
      <c r="Q50" s="22"/>
      <c r="R50" s="22">
        <v>3910537</v>
      </c>
      <c r="S50" s="22">
        <v>10456324</v>
      </c>
    </row>
    <row r="51" spans="1:19" x14ac:dyDescent="0.25">
      <c r="A51" s="22" t="s">
        <v>120</v>
      </c>
      <c r="B51" s="22" t="s">
        <v>163</v>
      </c>
      <c r="C51" s="22" t="s">
        <v>218</v>
      </c>
      <c r="D51" s="22" t="s">
        <v>219</v>
      </c>
      <c r="E51" s="22">
        <v>5299118</v>
      </c>
      <c r="F51" s="22">
        <v>3704140</v>
      </c>
      <c r="G51" s="22">
        <v>1077642</v>
      </c>
      <c r="H51" s="22">
        <v>2405702</v>
      </c>
      <c r="I51" s="22">
        <v>109501</v>
      </c>
      <c r="J51" s="22">
        <v>2261322</v>
      </c>
      <c r="K51" s="22">
        <v>0</v>
      </c>
      <c r="L51" s="22">
        <v>14857425</v>
      </c>
      <c r="M51" s="22">
        <v>2113853</v>
      </c>
      <c r="N51" s="22">
        <v>2013741</v>
      </c>
      <c r="O51" s="22">
        <v>172316</v>
      </c>
      <c r="P51" s="22">
        <v>0</v>
      </c>
      <c r="Q51" s="22">
        <v>0</v>
      </c>
      <c r="R51" s="22">
        <v>4299910</v>
      </c>
      <c r="S51" s="22">
        <v>10557515</v>
      </c>
    </row>
    <row r="52" spans="1:19" x14ac:dyDescent="0.25">
      <c r="A52" s="22" t="s">
        <v>120</v>
      </c>
      <c r="B52" s="22" t="s">
        <v>163</v>
      </c>
      <c r="C52" s="22" t="s">
        <v>220</v>
      </c>
      <c r="D52" s="22" t="s">
        <v>221</v>
      </c>
      <c r="E52" s="22">
        <v>1326684</v>
      </c>
      <c r="F52" s="22">
        <v>774654</v>
      </c>
      <c r="G52" s="22">
        <v>1924755</v>
      </c>
      <c r="H52" s="22">
        <v>7788883</v>
      </c>
      <c r="I52" s="22">
        <v>43163</v>
      </c>
      <c r="J52" s="22">
        <v>1931645</v>
      </c>
      <c r="K52" s="22">
        <v>0</v>
      </c>
      <c r="L52" s="22">
        <v>13789784</v>
      </c>
      <c r="M52" s="22">
        <v>647479</v>
      </c>
      <c r="N52" s="22">
        <v>1442675</v>
      </c>
      <c r="O52" s="22">
        <v>123942</v>
      </c>
      <c r="P52" s="22">
        <v>0</v>
      </c>
      <c r="Q52" s="22">
        <v>0</v>
      </c>
      <c r="R52" s="22">
        <v>2214096</v>
      </c>
      <c r="S52" s="22">
        <v>11575688</v>
      </c>
    </row>
    <row r="53" spans="1:19" x14ac:dyDescent="0.25">
      <c r="A53" s="22" t="s">
        <v>120</v>
      </c>
      <c r="B53" s="22" t="s">
        <v>163</v>
      </c>
      <c r="C53" s="22" t="s">
        <v>222</v>
      </c>
      <c r="D53" s="22" t="s">
        <v>223</v>
      </c>
      <c r="E53" s="22">
        <v>9211838</v>
      </c>
      <c r="F53" s="22">
        <v>2648843</v>
      </c>
      <c r="G53" s="22">
        <v>4150560</v>
      </c>
      <c r="H53" s="22">
        <v>15971339</v>
      </c>
      <c r="I53" s="22">
        <v>59709</v>
      </c>
      <c r="J53" s="22">
        <v>1553409</v>
      </c>
      <c r="K53" s="22">
        <v>336875</v>
      </c>
      <c r="L53" s="22">
        <v>33932573</v>
      </c>
      <c r="M53" s="22">
        <v>4526886</v>
      </c>
      <c r="N53" s="22">
        <v>5094551</v>
      </c>
      <c r="O53" s="22">
        <v>324791</v>
      </c>
      <c r="P53" s="22">
        <v>302774</v>
      </c>
      <c r="Q53" s="22">
        <v>0</v>
      </c>
      <c r="R53" s="22">
        <v>10249002</v>
      </c>
      <c r="S53" s="22">
        <v>23683571</v>
      </c>
    </row>
    <row r="54" spans="1:19" x14ac:dyDescent="0.25">
      <c r="A54" s="22" t="s">
        <v>120</v>
      </c>
      <c r="B54" s="22" t="s">
        <v>163</v>
      </c>
      <c r="C54" s="22" t="s">
        <v>224</v>
      </c>
      <c r="D54" s="22" t="s">
        <v>225</v>
      </c>
      <c r="E54" s="22">
        <v>3490260</v>
      </c>
      <c r="F54" s="22">
        <v>3535191</v>
      </c>
      <c r="G54" s="22">
        <v>4817018</v>
      </c>
      <c r="H54" s="22">
        <v>27206532</v>
      </c>
      <c r="I54" s="22">
        <v>246462</v>
      </c>
      <c r="J54" s="22">
        <v>836277</v>
      </c>
      <c r="K54" s="22">
        <v>0</v>
      </c>
      <c r="L54" s="22">
        <v>40131740</v>
      </c>
      <c r="M54" s="22">
        <v>1695984</v>
      </c>
      <c r="N54" s="22">
        <v>10322205</v>
      </c>
      <c r="O54" s="22">
        <v>584527</v>
      </c>
      <c r="P54" s="22">
        <v>0</v>
      </c>
      <c r="Q54" s="22">
        <v>0</v>
      </c>
      <c r="R54" s="22">
        <v>12602716</v>
      </c>
      <c r="S54" s="22">
        <v>27529024</v>
      </c>
    </row>
    <row r="55" spans="1:19" x14ac:dyDescent="0.25">
      <c r="A55" s="22" t="s">
        <v>120</v>
      </c>
      <c r="B55" s="22" t="s">
        <v>163</v>
      </c>
      <c r="C55" s="22" t="s">
        <v>226</v>
      </c>
      <c r="D55" s="22" t="s">
        <v>227</v>
      </c>
      <c r="E55" s="22">
        <v>1869280</v>
      </c>
      <c r="F55" s="22">
        <v>2199622</v>
      </c>
      <c r="G55" s="22">
        <v>4816467</v>
      </c>
      <c r="H55" s="22">
        <v>9016052</v>
      </c>
      <c r="I55" s="22">
        <v>62383</v>
      </c>
      <c r="J55" s="22">
        <v>429650</v>
      </c>
      <c r="K55" s="22">
        <v>0</v>
      </c>
      <c r="L55" s="22">
        <v>18393454</v>
      </c>
      <c r="M55" s="22">
        <v>657347</v>
      </c>
      <c r="N55" s="22">
        <v>2818275</v>
      </c>
      <c r="O55" s="22">
        <v>373092</v>
      </c>
      <c r="P55" s="22">
        <v>0</v>
      </c>
      <c r="Q55" s="22">
        <v>0</v>
      </c>
      <c r="R55" s="22">
        <v>3848714</v>
      </c>
      <c r="S55" s="22">
        <v>14544740</v>
      </c>
    </row>
    <row r="56" spans="1:19" x14ac:dyDescent="0.25">
      <c r="A56" s="22" t="s">
        <v>120</v>
      </c>
      <c r="B56" s="22" t="s">
        <v>163</v>
      </c>
      <c r="C56" s="22" t="s">
        <v>228</v>
      </c>
      <c r="D56" s="22" t="s">
        <v>229</v>
      </c>
      <c r="E56" s="22">
        <v>933041</v>
      </c>
      <c r="F56" s="22">
        <v>16754295</v>
      </c>
      <c r="G56" s="22">
        <v>5033148</v>
      </c>
      <c r="H56" s="22">
        <v>29641</v>
      </c>
      <c r="I56" s="22">
        <v>0</v>
      </c>
      <c r="J56" s="22">
        <v>269505</v>
      </c>
      <c r="K56" s="22">
        <v>0</v>
      </c>
      <c r="L56" s="22">
        <v>23019630</v>
      </c>
      <c r="M56" s="22">
        <v>337907</v>
      </c>
      <c r="N56" s="22">
        <v>3843093</v>
      </c>
      <c r="O56" s="22">
        <v>365487</v>
      </c>
      <c r="P56" s="22">
        <v>0</v>
      </c>
      <c r="Q56" s="22">
        <v>-59994</v>
      </c>
      <c r="R56" s="22">
        <v>4486493</v>
      </c>
      <c r="S56" s="22">
        <v>18533137</v>
      </c>
    </row>
    <row r="57" spans="1:19" x14ac:dyDescent="0.25">
      <c r="A57" s="22" t="s">
        <v>120</v>
      </c>
      <c r="B57" s="22" t="s">
        <v>163</v>
      </c>
      <c r="C57" s="22" t="s">
        <v>230</v>
      </c>
      <c r="D57" s="22" t="s">
        <v>231</v>
      </c>
      <c r="E57" s="22">
        <v>921839</v>
      </c>
      <c r="F57" s="22">
        <v>4521955</v>
      </c>
      <c r="G57" s="22">
        <v>11197032</v>
      </c>
      <c r="H57" s="22">
        <v>45197475</v>
      </c>
      <c r="I57" s="22">
        <v>0</v>
      </c>
      <c r="J57" s="22">
        <v>1682</v>
      </c>
      <c r="K57" s="22">
        <v>0</v>
      </c>
      <c r="L57" s="22">
        <v>61839983</v>
      </c>
      <c r="M57" s="22">
        <v>6229783</v>
      </c>
      <c r="N57" s="22">
        <v>0</v>
      </c>
      <c r="O57" s="22">
        <v>55916</v>
      </c>
      <c r="P57" s="22">
        <v>1064935</v>
      </c>
      <c r="Q57" s="22">
        <v>0</v>
      </c>
      <c r="R57" s="22">
        <v>7350634</v>
      </c>
      <c r="S57" s="22">
        <v>54489349</v>
      </c>
    </row>
    <row r="58" spans="1:19" x14ac:dyDescent="0.25">
      <c r="A58" s="22" t="s">
        <v>120</v>
      </c>
      <c r="B58" s="22" t="s">
        <v>163</v>
      </c>
      <c r="C58" s="22" t="s">
        <v>232</v>
      </c>
      <c r="D58" s="22" t="s">
        <v>233</v>
      </c>
      <c r="E58" s="22">
        <v>79942</v>
      </c>
      <c r="F58" s="22">
        <v>1519555</v>
      </c>
      <c r="G58" s="22">
        <v>2339705</v>
      </c>
      <c r="H58" s="22">
        <v>7856582</v>
      </c>
      <c r="I58" s="22">
        <v>0</v>
      </c>
      <c r="J58" s="22">
        <v>1225968</v>
      </c>
      <c r="K58" s="22">
        <v>0</v>
      </c>
      <c r="L58" s="22">
        <v>13021752</v>
      </c>
      <c r="M58" s="22">
        <v>415554</v>
      </c>
      <c r="N58" s="22">
        <v>1834363</v>
      </c>
      <c r="O58" s="22">
        <v>299465</v>
      </c>
      <c r="P58" s="22">
        <v>0</v>
      </c>
      <c r="Q58" s="22">
        <v>0</v>
      </c>
      <c r="R58" s="22">
        <v>2549382</v>
      </c>
      <c r="S58" s="22">
        <v>10472370</v>
      </c>
    </row>
    <row r="59" spans="1:19" x14ac:dyDescent="0.25">
      <c r="A59" s="22" t="s">
        <v>120</v>
      </c>
      <c r="B59" s="22" t="s">
        <v>163</v>
      </c>
      <c r="C59" s="22" t="s">
        <v>234</v>
      </c>
      <c r="D59" s="22" t="s">
        <v>235</v>
      </c>
      <c r="E59" s="22">
        <v>27358980</v>
      </c>
      <c r="F59" s="22">
        <v>7776300</v>
      </c>
      <c r="G59" s="22">
        <v>1175914</v>
      </c>
      <c r="H59" s="22">
        <v>7079174</v>
      </c>
      <c r="I59" s="22">
        <v>140631</v>
      </c>
      <c r="J59" s="22">
        <v>251270</v>
      </c>
      <c r="K59" s="22">
        <v>0</v>
      </c>
      <c r="L59" s="22">
        <v>43782269</v>
      </c>
      <c r="M59" s="22">
        <v>10725044</v>
      </c>
      <c r="N59" s="22">
        <v>3571946</v>
      </c>
      <c r="O59" s="22">
        <v>257066</v>
      </c>
      <c r="P59" s="22">
        <v>0</v>
      </c>
      <c r="Q59" s="22">
        <v>0</v>
      </c>
      <c r="R59" s="22">
        <v>14554056</v>
      </c>
      <c r="S59" s="22">
        <v>29228213</v>
      </c>
    </row>
    <row r="60" spans="1:19" x14ac:dyDescent="0.25">
      <c r="A60" s="22" t="s">
        <v>120</v>
      </c>
      <c r="B60" s="22" t="s">
        <v>163</v>
      </c>
      <c r="C60" s="22" t="s">
        <v>236</v>
      </c>
      <c r="D60" s="22" t="s">
        <v>237</v>
      </c>
      <c r="E60" s="22">
        <v>737530</v>
      </c>
      <c r="F60" s="22">
        <v>677772</v>
      </c>
      <c r="G60" s="22">
        <v>92733</v>
      </c>
      <c r="H60" s="22">
        <v>877785</v>
      </c>
      <c r="I60" s="22">
        <v>5525</v>
      </c>
      <c r="J60" s="22">
        <v>263813</v>
      </c>
      <c r="K60" s="22">
        <v>0</v>
      </c>
      <c r="L60" s="22">
        <v>2655158</v>
      </c>
      <c r="M60" s="22">
        <v>275886</v>
      </c>
      <c r="N60" s="22">
        <v>367867</v>
      </c>
      <c r="O60" s="22">
        <v>58810</v>
      </c>
      <c r="P60" s="22">
        <v>0</v>
      </c>
      <c r="Q60" s="22">
        <v>0</v>
      </c>
      <c r="R60" s="22">
        <v>702563</v>
      </c>
      <c r="S60" s="22">
        <v>1952595</v>
      </c>
    </row>
    <row r="61" spans="1:19" x14ac:dyDescent="0.25">
      <c r="A61" s="22" t="s">
        <v>120</v>
      </c>
      <c r="B61" s="22" t="s">
        <v>163</v>
      </c>
      <c r="C61" s="22" t="s">
        <v>238</v>
      </c>
      <c r="D61" s="22" t="s">
        <v>239</v>
      </c>
      <c r="E61" s="22">
        <v>1367652</v>
      </c>
      <c r="F61" s="22">
        <v>642587</v>
      </c>
      <c r="G61" s="22">
        <v>801412</v>
      </c>
      <c r="H61" s="22">
        <v>4241103</v>
      </c>
      <c r="I61" s="22">
        <v>117267</v>
      </c>
      <c r="J61" s="22">
        <v>1659988</v>
      </c>
      <c r="K61" s="22">
        <v>0</v>
      </c>
      <c r="L61" s="22">
        <v>8830009</v>
      </c>
      <c r="M61" s="22">
        <v>1062658</v>
      </c>
      <c r="N61" s="22">
        <v>1110678</v>
      </c>
      <c r="O61" s="22">
        <v>170016</v>
      </c>
      <c r="P61" s="22">
        <v>0</v>
      </c>
      <c r="Q61" s="22">
        <v>0</v>
      </c>
      <c r="R61" s="22">
        <v>2343352</v>
      </c>
      <c r="S61" s="22">
        <v>6486657</v>
      </c>
    </row>
    <row r="62" spans="1:19" x14ac:dyDescent="0.25">
      <c r="A62" s="22" t="s">
        <v>120</v>
      </c>
      <c r="B62" s="22" t="s">
        <v>163</v>
      </c>
      <c r="C62" s="22" t="s">
        <v>240</v>
      </c>
      <c r="D62" s="22" t="s">
        <v>241</v>
      </c>
      <c r="E62" s="22">
        <v>3937857</v>
      </c>
      <c r="F62" s="22">
        <v>1339542</v>
      </c>
      <c r="G62" s="22">
        <v>4350735</v>
      </c>
      <c r="H62" s="22">
        <v>10895831</v>
      </c>
      <c r="I62" s="22">
        <v>37364</v>
      </c>
      <c r="J62" s="22">
        <v>684036</v>
      </c>
      <c r="K62" s="22">
        <v>0</v>
      </c>
      <c r="L62" s="22">
        <v>21245365</v>
      </c>
      <c r="M62" s="22">
        <v>2223564</v>
      </c>
      <c r="N62" s="22">
        <v>3107777</v>
      </c>
      <c r="O62" s="22">
        <v>77236</v>
      </c>
      <c r="P62" s="22">
        <v>0</v>
      </c>
      <c r="Q62" s="22">
        <v>0</v>
      </c>
      <c r="R62" s="22">
        <v>5408577</v>
      </c>
      <c r="S62" s="22">
        <v>15836788</v>
      </c>
    </row>
    <row r="63" spans="1:19" x14ac:dyDescent="0.25">
      <c r="A63" s="22" t="s">
        <v>120</v>
      </c>
      <c r="B63" s="22" t="s">
        <v>163</v>
      </c>
      <c r="C63" s="22" t="s">
        <v>242</v>
      </c>
      <c r="D63" s="22" t="s">
        <v>243</v>
      </c>
      <c r="E63" s="22">
        <v>1664076</v>
      </c>
      <c r="F63" s="22">
        <v>4984452</v>
      </c>
      <c r="G63" s="22">
        <v>13102767</v>
      </c>
      <c r="H63" s="22">
        <v>0</v>
      </c>
      <c r="I63" s="22">
        <v>0</v>
      </c>
      <c r="J63" s="22">
        <v>0</v>
      </c>
      <c r="K63" s="22">
        <v>0</v>
      </c>
      <c r="L63" s="22">
        <v>19751295</v>
      </c>
      <c r="M63" s="22">
        <v>472786</v>
      </c>
      <c r="N63" s="22">
        <v>4269305</v>
      </c>
      <c r="O63" s="22">
        <v>189065</v>
      </c>
      <c r="P63" s="22">
        <v>0</v>
      </c>
      <c r="Q63" s="22">
        <v>0</v>
      </c>
      <c r="R63" s="22">
        <v>4931156</v>
      </c>
      <c r="S63" s="22">
        <v>14820139</v>
      </c>
    </row>
    <row r="64" spans="1:19" x14ac:dyDescent="0.25">
      <c r="A64" s="22" t="s">
        <v>120</v>
      </c>
      <c r="B64" s="22" t="s">
        <v>163</v>
      </c>
      <c r="C64" s="22" t="s">
        <v>244</v>
      </c>
      <c r="D64" s="22" t="s">
        <v>245</v>
      </c>
      <c r="E64" s="22">
        <v>101001</v>
      </c>
      <c r="F64" s="22">
        <v>91326</v>
      </c>
      <c r="G64" s="22">
        <v>154568</v>
      </c>
      <c r="H64" s="22">
        <v>1801877</v>
      </c>
      <c r="I64" s="22">
        <v>0</v>
      </c>
      <c r="J64" s="22">
        <v>28689</v>
      </c>
      <c r="K64" s="22">
        <v>0</v>
      </c>
      <c r="L64" s="22">
        <v>2177461</v>
      </c>
      <c r="M64" s="22">
        <v>55030</v>
      </c>
      <c r="N64" s="22">
        <v>755106</v>
      </c>
      <c r="O64" s="22">
        <v>15465</v>
      </c>
      <c r="P64" s="22">
        <v>0</v>
      </c>
      <c r="Q64" s="22">
        <v>0</v>
      </c>
      <c r="R64" s="22">
        <v>825601</v>
      </c>
      <c r="S64" s="22">
        <v>1351860</v>
      </c>
    </row>
    <row r="65" spans="1:19" x14ac:dyDescent="0.25">
      <c r="A65" s="22" t="s">
        <v>120</v>
      </c>
      <c r="B65" s="22" t="s">
        <v>163</v>
      </c>
      <c r="C65" s="22" t="s">
        <v>246</v>
      </c>
      <c r="D65" s="22" t="s">
        <v>247</v>
      </c>
      <c r="E65" s="22">
        <v>16293776</v>
      </c>
      <c r="F65" s="22">
        <v>16632725</v>
      </c>
      <c r="G65" s="22">
        <v>0</v>
      </c>
      <c r="H65" s="22">
        <v>12418304</v>
      </c>
      <c r="I65" s="22">
        <v>0</v>
      </c>
      <c r="J65" s="22">
        <v>1642192</v>
      </c>
      <c r="K65" s="22">
        <v>0</v>
      </c>
      <c r="L65" s="22">
        <v>46986997</v>
      </c>
      <c r="M65" s="22">
        <v>6737908</v>
      </c>
      <c r="N65" s="22">
        <v>6356125</v>
      </c>
      <c r="O65" s="22">
        <v>0</v>
      </c>
      <c r="P65" s="22">
        <v>0</v>
      </c>
      <c r="Q65" s="22">
        <v>103012</v>
      </c>
      <c r="R65" s="22">
        <v>13197045</v>
      </c>
      <c r="S65" s="22">
        <v>33789952</v>
      </c>
    </row>
    <row r="66" spans="1:19" x14ac:dyDescent="0.25">
      <c r="A66" s="22" t="s">
        <v>120</v>
      </c>
      <c r="B66" s="22" t="s">
        <v>163</v>
      </c>
      <c r="C66" s="22" t="s">
        <v>248</v>
      </c>
      <c r="D66" s="22" t="s">
        <v>249</v>
      </c>
      <c r="E66" s="22">
        <v>49669534</v>
      </c>
      <c r="F66" s="22">
        <v>10734189</v>
      </c>
      <c r="G66" s="22">
        <v>3653579</v>
      </c>
      <c r="H66" s="22">
        <v>9310232</v>
      </c>
      <c r="I66" s="22">
        <v>126195</v>
      </c>
      <c r="J66" s="22">
        <v>1144878</v>
      </c>
      <c r="K66" s="22">
        <v>0</v>
      </c>
      <c r="L66" s="22">
        <v>74638607</v>
      </c>
      <c r="M66" s="22">
        <v>25118631</v>
      </c>
      <c r="N66" s="22">
        <v>6279658</v>
      </c>
      <c r="O66" s="22">
        <v>441003</v>
      </c>
      <c r="P66" s="22">
        <v>0</v>
      </c>
      <c r="Q66" s="22">
        <v>0</v>
      </c>
      <c r="R66" s="22">
        <v>31839292</v>
      </c>
      <c r="S66" s="22">
        <v>42799315</v>
      </c>
    </row>
    <row r="67" spans="1:19" x14ac:dyDescent="0.25">
      <c r="A67" s="22" t="s">
        <v>120</v>
      </c>
      <c r="B67" s="22" t="s">
        <v>163</v>
      </c>
      <c r="C67" s="22" t="s">
        <v>250</v>
      </c>
      <c r="D67" s="22" t="s">
        <v>251</v>
      </c>
      <c r="E67" s="22">
        <v>1489179</v>
      </c>
      <c r="F67" s="22">
        <v>0</v>
      </c>
      <c r="G67" s="22">
        <v>9933668</v>
      </c>
      <c r="H67" s="22">
        <v>12718853</v>
      </c>
      <c r="I67" s="22">
        <v>0</v>
      </c>
      <c r="J67" s="22">
        <v>951721</v>
      </c>
      <c r="K67" s="22">
        <v>-602160</v>
      </c>
      <c r="L67" s="22">
        <v>24491261</v>
      </c>
      <c r="M67" s="22">
        <v>268771</v>
      </c>
      <c r="N67" s="22">
        <v>4260153</v>
      </c>
      <c r="O67" s="22">
        <v>71788</v>
      </c>
      <c r="P67" s="22">
        <v>0</v>
      </c>
      <c r="Q67" s="22">
        <v>0</v>
      </c>
      <c r="R67" s="22">
        <v>4600712</v>
      </c>
      <c r="S67" s="22">
        <v>19890549</v>
      </c>
    </row>
    <row r="68" spans="1:19" x14ac:dyDescent="0.25">
      <c r="A68" s="22" t="s">
        <v>120</v>
      </c>
      <c r="B68" s="22" t="s">
        <v>163</v>
      </c>
      <c r="C68" s="22" t="s">
        <v>252</v>
      </c>
      <c r="D68" s="22" t="s">
        <v>253</v>
      </c>
      <c r="E68" s="22">
        <v>1716513</v>
      </c>
      <c r="F68" s="22">
        <v>610885</v>
      </c>
      <c r="G68" s="22">
        <v>1424704</v>
      </c>
      <c r="H68" s="22">
        <v>6324500</v>
      </c>
      <c r="I68" s="22">
        <v>0</v>
      </c>
      <c r="J68" s="22">
        <v>590104</v>
      </c>
      <c r="K68" s="22">
        <v>0</v>
      </c>
      <c r="L68" s="22">
        <v>10666706</v>
      </c>
      <c r="M68" s="22">
        <v>603070</v>
      </c>
      <c r="N68" s="22">
        <v>1125873</v>
      </c>
      <c r="O68" s="22">
        <v>330643</v>
      </c>
      <c r="P68" s="22">
        <v>0</v>
      </c>
      <c r="Q68" s="22">
        <v>-64761</v>
      </c>
      <c r="R68" s="22">
        <v>1994825</v>
      </c>
      <c r="S68" s="22">
        <v>8671881</v>
      </c>
    </row>
    <row r="69" spans="1:19" x14ac:dyDescent="0.25">
      <c r="A69" s="22" t="s">
        <v>120</v>
      </c>
      <c r="B69" s="22" t="s">
        <v>163</v>
      </c>
      <c r="C69" s="22" t="s">
        <v>254</v>
      </c>
      <c r="D69" s="22" t="s">
        <v>255</v>
      </c>
      <c r="E69" s="22">
        <v>863902</v>
      </c>
      <c r="F69" s="22">
        <v>489423</v>
      </c>
      <c r="G69" s="22">
        <v>838535</v>
      </c>
      <c r="H69" s="22">
        <v>2400245</v>
      </c>
      <c r="I69" s="22">
        <v>14912</v>
      </c>
      <c r="J69" s="22">
        <v>1050793</v>
      </c>
      <c r="K69" s="22">
        <v>0</v>
      </c>
      <c r="L69" s="22">
        <v>5657810</v>
      </c>
      <c r="M69" s="22">
        <v>395249</v>
      </c>
      <c r="N69" s="22">
        <v>555821</v>
      </c>
      <c r="O69" s="22">
        <v>47603</v>
      </c>
      <c r="P69" s="22">
        <v>0</v>
      </c>
      <c r="Q69" s="22">
        <v>0</v>
      </c>
      <c r="R69" s="22">
        <v>998673</v>
      </c>
      <c r="S69" s="22">
        <v>4659137</v>
      </c>
    </row>
    <row r="70" spans="1:19" x14ac:dyDescent="0.25">
      <c r="A70" s="22" t="s">
        <v>120</v>
      </c>
      <c r="B70" s="22" t="s">
        <v>163</v>
      </c>
      <c r="C70" s="22" t="s">
        <v>256</v>
      </c>
      <c r="D70" s="22" t="s">
        <v>257</v>
      </c>
      <c r="E70" s="22">
        <v>304343</v>
      </c>
      <c r="F70" s="22">
        <v>1065815</v>
      </c>
      <c r="G70" s="22">
        <v>484593</v>
      </c>
      <c r="H70" s="22">
        <v>1114569</v>
      </c>
      <c r="I70" s="22">
        <v>10625</v>
      </c>
      <c r="J70" s="22">
        <v>282655</v>
      </c>
      <c r="K70" s="22">
        <v>0</v>
      </c>
      <c r="L70" s="22">
        <v>3262600</v>
      </c>
      <c r="M70" s="22">
        <v>133935</v>
      </c>
      <c r="N70" s="22">
        <v>449229</v>
      </c>
      <c r="O70" s="22">
        <v>7314</v>
      </c>
      <c r="P70" s="22">
        <v>0</v>
      </c>
      <c r="Q70" s="22">
        <v>0</v>
      </c>
      <c r="R70" s="22">
        <v>590478</v>
      </c>
      <c r="S70" s="22">
        <v>2672122</v>
      </c>
    </row>
    <row r="71" spans="1:19" x14ac:dyDescent="0.25">
      <c r="A71" s="22" t="s">
        <v>120</v>
      </c>
      <c r="B71" s="22" t="s">
        <v>163</v>
      </c>
      <c r="C71" s="22" t="s">
        <v>258</v>
      </c>
      <c r="D71" s="22" t="s">
        <v>259</v>
      </c>
      <c r="E71" s="22">
        <v>3688618</v>
      </c>
      <c r="F71" s="22">
        <v>1056670</v>
      </c>
      <c r="G71" s="22">
        <v>2650677</v>
      </c>
      <c r="H71" s="22">
        <v>8422676</v>
      </c>
      <c r="I71" s="22">
        <v>0</v>
      </c>
      <c r="J71" s="22">
        <v>1090932</v>
      </c>
      <c r="K71" s="22">
        <v>0</v>
      </c>
      <c r="L71" s="22">
        <v>16909573</v>
      </c>
      <c r="M71" s="22">
        <v>1191595</v>
      </c>
      <c r="N71" s="22">
        <v>1885485</v>
      </c>
      <c r="O71" s="22">
        <v>302806</v>
      </c>
      <c r="P71" s="22">
        <v>0</v>
      </c>
      <c r="Q71" s="22">
        <v>-15674</v>
      </c>
      <c r="R71" s="22">
        <v>3364212</v>
      </c>
      <c r="S71" s="22">
        <v>13545361</v>
      </c>
    </row>
    <row r="72" spans="1:19" x14ac:dyDescent="0.25">
      <c r="A72" s="22" t="s">
        <v>120</v>
      </c>
      <c r="B72" s="22" t="s">
        <v>163</v>
      </c>
      <c r="C72" s="22" t="s">
        <v>260</v>
      </c>
      <c r="D72" s="22" t="s">
        <v>261</v>
      </c>
      <c r="E72" s="22">
        <v>390695</v>
      </c>
      <c r="F72" s="22">
        <v>488398</v>
      </c>
      <c r="G72" s="22">
        <v>2695615</v>
      </c>
      <c r="H72" s="22">
        <v>8043612</v>
      </c>
      <c r="I72" s="22">
        <v>0</v>
      </c>
      <c r="J72" s="22">
        <v>1413874</v>
      </c>
      <c r="K72" s="22">
        <v>0</v>
      </c>
      <c r="L72" s="22">
        <v>13032194</v>
      </c>
      <c r="M72" s="22">
        <v>440613</v>
      </c>
      <c r="N72" s="22">
        <v>1631126</v>
      </c>
      <c r="O72" s="22">
        <v>69092</v>
      </c>
      <c r="P72" s="22">
        <v>0</v>
      </c>
      <c r="Q72" s="22">
        <v>0</v>
      </c>
      <c r="R72" s="22">
        <v>2140831</v>
      </c>
      <c r="S72" s="22">
        <v>10891363</v>
      </c>
    </row>
    <row r="73" spans="1:19" x14ac:dyDescent="0.25">
      <c r="A73" s="22" t="s">
        <v>120</v>
      </c>
      <c r="B73" s="22" t="s">
        <v>163</v>
      </c>
      <c r="C73" s="22" t="s">
        <v>262</v>
      </c>
      <c r="D73" s="22" t="s">
        <v>263</v>
      </c>
      <c r="E73" s="22">
        <v>2943346</v>
      </c>
      <c r="F73" s="22">
        <v>1239761</v>
      </c>
      <c r="G73" s="22">
        <v>3070287</v>
      </c>
      <c r="H73" s="22">
        <v>9590227</v>
      </c>
      <c r="I73" s="22">
        <v>16305</v>
      </c>
      <c r="J73" s="22">
        <v>1501001</v>
      </c>
      <c r="K73" s="22">
        <v>68</v>
      </c>
      <c r="L73" s="22">
        <v>18360995</v>
      </c>
      <c r="M73" s="22">
        <v>1320389</v>
      </c>
      <c r="N73" s="22">
        <v>2479243</v>
      </c>
      <c r="O73" s="22">
        <v>337312</v>
      </c>
      <c r="P73" s="22">
        <v>0</v>
      </c>
      <c r="Q73" s="22">
        <v>0</v>
      </c>
      <c r="R73" s="22">
        <v>4136944</v>
      </c>
      <c r="S73" s="22">
        <v>14224051</v>
      </c>
    </row>
    <row r="74" spans="1:19" x14ac:dyDescent="0.25">
      <c r="A74" s="22" t="s">
        <v>120</v>
      </c>
      <c r="B74" s="22" t="s">
        <v>163</v>
      </c>
      <c r="C74" s="22" t="s">
        <v>264</v>
      </c>
      <c r="D74" s="22" t="s">
        <v>265</v>
      </c>
      <c r="E74" s="22">
        <v>14132569</v>
      </c>
      <c r="F74" s="22">
        <v>7036414</v>
      </c>
      <c r="G74" s="22">
        <v>5803857</v>
      </c>
      <c r="H74" s="22">
        <v>4631320</v>
      </c>
      <c r="I74" s="22">
        <v>97395</v>
      </c>
      <c r="J74" s="22">
        <v>702417</v>
      </c>
      <c r="K74" s="22">
        <v>0</v>
      </c>
      <c r="L74" s="22">
        <v>32403972</v>
      </c>
      <c r="M74" s="22">
        <v>6194419</v>
      </c>
      <c r="N74" s="22">
        <v>3864029</v>
      </c>
      <c r="O74" s="22">
        <v>221001</v>
      </c>
      <c r="P74" s="22">
        <v>0</v>
      </c>
      <c r="Q74" s="22">
        <v>0</v>
      </c>
      <c r="R74" s="22">
        <v>10279449</v>
      </c>
      <c r="S74" s="22">
        <v>22124523</v>
      </c>
    </row>
    <row r="75" spans="1:19" x14ac:dyDescent="0.25">
      <c r="A75" s="22" t="s">
        <v>120</v>
      </c>
      <c r="B75" s="22" t="s">
        <v>163</v>
      </c>
      <c r="C75" s="22" t="s">
        <v>266</v>
      </c>
      <c r="D75" s="22" t="s">
        <v>267</v>
      </c>
      <c r="E75" s="22">
        <v>1998807</v>
      </c>
      <c r="F75" s="22">
        <v>1060406</v>
      </c>
      <c r="G75" s="22">
        <v>2337759</v>
      </c>
      <c r="H75" s="22">
        <v>9658661</v>
      </c>
      <c r="I75" s="22">
        <v>46892</v>
      </c>
      <c r="J75" s="22">
        <v>1489349</v>
      </c>
      <c r="K75" s="22">
        <v>0</v>
      </c>
      <c r="L75" s="22">
        <v>16591874</v>
      </c>
      <c r="M75" s="22">
        <v>1155608</v>
      </c>
      <c r="N75" s="22">
        <v>3682794</v>
      </c>
      <c r="O75" s="22">
        <v>127570</v>
      </c>
      <c r="P75" s="22">
        <v>0</v>
      </c>
      <c r="Q75" s="22">
        <v>0</v>
      </c>
      <c r="R75" s="22">
        <v>4965972</v>
      </c>
      <c r="S75" s="22">
        <v>11625902</v>
      </c>
    </row>
    <row r="76" spans="1:19" x14ac:dyDescent="0.25">
      <c r="A76" s="22" t="s">
        <v>120</v>
      </c>
      <c r="B76" s="22" t="s">
        <v>163</v>
      </c>
      <c r="C76" s="22" t="s">
        <v>268</v>
      </c>
      <c r="D76" s="22" t="s">
        <v>269</v>
      </c>
      <c r="E76" s="22">
        <v>1544316</v>
      </c>
      <c r="F76" s="22">
        <v>337638</v>
      </c>
      <c r="G76" s="22">
        <v>507765</v>
      </c>
      <c r="H76" s="22">
        <v>4841333</v>
      </c>
      <c r="I76" s="22">
        <v>22569</v>
      </c>
      <c r="J76" s="22">
        <v>955718</v>
      </c>
      <c r="K76" s="22">
        <v>0</v>
      </c>
      <c r="L76" s="22">
        <v>8209339</v>
      </c>
      <c r="M76" s="22">
        <v>628845</v>
      </c>
      <c r="N76" s="22">
        <v>746247</v>
      </c>
      <c r="O76" s="22">
        <v>303000</v>
      </c>
      <c r="P76" s="22">
        <v>0</v>
      </c>
      <c r="Q76" s="22">
        <v>0</v>
      </c>
      <c r="R76" s="22">
        <v>1678092</v>
      </c>
      <c r="S76" s="22">
        <v>6531247</v>
      </c>
    </row>
    <row r="77" spans="1:19" x14ac:dyDescent="0.25">
      <c r="A77" s="22" t="s">
        <v>120</v>
      </c>
      <c r="B77" s="22" t="s">
        <v>163</v>
      </c>
      <c r="C77" s="22" t="s">
        <v>270</v>
      </c>
      <c r="D77" s="22" t="s">
        <v>271</v>
      </c>
      <c r="E77" s="22">
        <v>747426</v>
      </c>
      <c r="F77" s="22">
        <v>517828</v>
      </c>
      <c r="G77" s="22">
        <v>1653342</v>
      </c>
      <c r="H77" s="22">
        <v>5667956</v>
      </c>
      <c r="I77" s="22">
        <v>0</v>
      </c>
      <c r="J77" s="22">
        <v>1384208</v>
      </c>
      <c r="K77" s="22">
        <v>0</v>
      </c>
      <c r="L77" s="22">
        <v>9970760</v>
      </c>
      <c r="M77" s="22">
        <v>545204</v>
      </c>
      <c r="N77" s="22">
        <v>840078</v>
      </c>
      <c r="O77" s="22">
        <v>175955</v>
      </c>
      <c r="P77" s="22">
        <v>0</v>
      </c>
      <c r="Q77" s="22">
        <v>0</v>
      </c>
      <c r="R77" s="22">
        <v>1561237</v>
      </c>
      <c r="S77" s="22">
        <v>8409523</v>
      </c>
    </row>
    <row r="78" spans="1:19" x14ac:dyDescent="0.25">
      <c r="A78" s="22" t="s">
        <v>120</v>
      </c>
      <c r="B78" s="22" t="s">
        <v>163</v>
      </c>
      <c r="C78" s="22" t="s">
        <v>272</v>
      </c>
      <c r="D78" s="22" t="s">
        <v>273</v>
      </c>
      <c r="E78" s="22">
        <v>3317695</v>
      </c>
      <c r="F78" s="22">
        <v>2400804</v>
      </c>
      <c r="G78" s="22">
        <v>3444393</v>
      </c>
      <c r="H78" s="22">
        <v>10976684</v>
      </c>
      <c r="I78" s="22">
        <v>0</v>
      </c>
      <c r="J78" s="22">
        <v>2220935</v>
      </c>
      <c r="K78" s="22">
        <v>0</v>
      </c>
      <c r="L78" s="22">
        <v>22360511</v>
      </c>
      <c r="M78" s="22">
        <v>1961165</v>
      </c>
      <c r="N78" s="22">
        <v>3323892</v>
      </c>
      <c r="O78" s="22">
        <v>0</v>
      </c>
      <c r="P78" s="22">
        <v>1380924</v>
      </c>
      <c r="Q78" s="22">
        <v>0</v>
      </c>
      <c r="R78" s="22">
        <v>6665981</v>
      </c>
      <c r="S78" s="22">
        <v>15694530</v>
      </c>
    </row>
    <row r="79" spans="1:19" x14ac:dyDescent="0.25">
      <c r="A79" s="22" t="s">
        <v>120</v>
      </c>
      <c r="B79" s="22" t="s">
        <v>163</v>
      </c>
      <c r="C79" s="22" t="s">
        <v>274</v>
      </c>
      <c r="D79" s="22" t="s">
        <v>275</v>
      </c>
      <c r="E79" s="22">
        <v>2354545</v>
      </c>
      <c r="F79" s="22">
        <v>835518</v>
      </c>
      <c r="G79" s="22">
        <v>1765090</v>
      </c>
      <c r="H79" s="22">
        <v>7696388</v>
      </c>
      <c r="I79" s="22">
        <v>0</v>
      </c>
      <c r="J79" s="22">
        <v>2403555</v>
      </c>
      <c r="K79" s="22">
        <v>0</v>
      </c>
      <c r="L79" s="22">
        <v>15055096</v>
      </c>
      <c r="M79" s="22">
        <v>1198728</v>
      </c>
      <c r="N79" s="22">
        <v>2390274</v>
      </c>
      <c r="O79" s="22">
        <v>138611</v>
      </c>
      <c r="P79" s="22">
        <v>0</v>
      </c>
      <c r="Q79" s="22">
        <v>0</v>
      </c>
      <c r="R79" s="22">
        <v>3727613</v>
      </c>
      <c r="S79" s="22">
        <v>11327483</v>
      </c>
    </row>
    <row r="80" spans="1:19" x14ac:dyDescent="0.25">
      <c r="A80" s="22" t="s">
        <v>120</v>
      </c>
      <c r="B80" s="22" t="s">
        <v>163</v>
      </c>
      <c r="C80" s="22" t="s">
        <v>276</v>
      </c>
      <c r="D80" s="22" t="s">
        <v>277</v>
      </c>
      <c r="E80" s="22">
        <v>3080585</v>
      </c>
      <c r="F80" s="22">
        <v>1221063</v>
      </c>
      <c r="G80" s="22">
        <v>4563522</v>
      </c>
      <c r="H80" s="22">
        <v>20719590</v>
      </c>
      <c r="I80" s="22">
        <v>435494</v>
      </c>
      <c r="J80" s="22">
        <v>913971</v>
      </c>
      <c r="K80" s="22">
        <v>43567</v>
      </c>
      <c r="L80" s="22">
        <v>30977792</v>
      </c>
      <c r="M80" s="22">
        <v>1043713</v>
      </c>
      <c r="N80" s="22">
        <v>4592027</v>
      </c>
      <c r="O80" s="22">
        <v>224056</v>
      </c>
      <c r="P80" s="22">
        <v>0</v>
      </c>
      <c r="Q80" s="22">
        <v>0</v>
      </c>
      <c r="R80" s="22">
        <v>5859796</v>
      </c>
      <c r="S80" s="22">
        <v>25117996</v>
      </c>
    </row>
    <row r="81" spans="1:19" x14ac:dyDescent="0.25">
      <c r="A81" s="22" t="s">
        <v>120</v>
      </c>
      <c r="B81" s="22" t="s">
        <v>163</v>
      </c>
      <c r="C81" s="22" t="s">
        <v>278</v>
      </c>
      <c r="D81" s="22" t="s">
        <v>279</v>
      </c>
      <c r="E81" s="22">
        <v>1453630</v>
      </c>
      <c r="F81" s="22">
        <v>174987</v>
      </c>
      <c r="G81" s="22">
        <v>543339</v>
      </c>
      <c r="H81" s="22">
        <v>2414883</v>
      </c>
      <c r="I81" s="22">
        <v>27819</v>
      </c>
      <c r="J81" s="22">
        <v>1660095</v>
      </c>
      <c r="K81" s="22">
        <v>0</v>
      </c>
      <c r="L81" s="22">
        <v>6274753</v>
      </c>
      <c r="M81" s="22">
        <v>798678</v>
      </c>
      <c r="N81" s="22">
        <v>842493</v>
      </c>
      <c r="O81" s="22">
        <v>188340</v>
      </c>
      <c r="P81" s="22">
        <v>0</v>
      </c>
      <c r="Q81" s="22">
        <v>0</v>
      </c>
      <c r="R81" s="22">
        <v>1829511</v>
      </c>
      <c r="S81" s="22">
        <v>4445242</v>
      </c>
    </row>
    <row r="82" spans="1:19" x14ac:dyDescent="0.25">
      <c r="A82" s="22" t="s">
        <v>120</v>
      </c>
      <c r="B82" s="22" t="s">
        <v>163</v>
      </c>
      <c r="C82" s="22" t="s">
        <v>280</v>
      </c>
      <c r="D82" s="22" t="s">
        <v>281</v>
      </c>
      <c r="E82" s="22">
        <v>5591314</v>
      </c>
      <c r="F82" s="22">
        <v>5780933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11372247</v>
      </c>
      <c r="M82" s="22">
        <v>1296315</v>
      </c>
      <c r="N82" s="22">
        <v>786412</v>
      </c>
      <c r="O82" s="22">
        <v>100114</v>
      </c>
      <c r="P82" s="22">
        <v>0</v>
      </c>
      <c r="Q82" s="22">
        <v>0</v>
      </c>
      <c r="R82" s="22">
        <v>2182841</v>
      </c>
      <c r="S82" s="22">
        <v>9189406</v>
      </c>
    </row>
    <row r="83" spans="1:19" x14ac:dyDescent="0.25">
      <c r="A83" s="22" t="s">
        <v>120</v>
      </c>
      <c r="B83" s="22" t="s">
        <v>163</v>
      </c>
      <c r="C83" s="22" t="s">
        <v>282</v>
      </c>
      <c r="D83" s="22" t="s">
        <v>283</v>
      </c>
      <c r="E83" s="22">
        <v>5852512</v>
      </c>
      <c r="F83" s="22">
        <v>2955874</v>
      </c>
      <c r="G83" s="22">
        <v>2496662</v>
      </c>
      <c r="H83" s="22">
        <v>9630092</v>
      </c>
      <c r="I83" s="22">
        <v>13835</v>
      </c>
      <c r="J83" s="22">
        <v>1405441</v>
      </c>
      <c r="K83" s="22">
        <v>10989</v>
      </c>
      <c r="L83" s="22">
        <v>22365405</v>
      </c>
      <c r="M83" s="22">
        <v>2640186</v>
      </c>
      <c r="N83" s="22">
        <v>3357467</v>
      </c>
      <c r="O83" s="22">
        <v>377101</v>
      </c>
      <c r="P83" s="22">
        <v>0</v>
      </c>
      <c r="Q83" s="22">
        <v>10586</v>
      </c>
      <c r="R83" s="22">
        <v>6385340</v>
      </c>
      <c r="S83" s="22">
        <v>15980065</v>
      </c>
    </row>
    <row r="84" spans="1:19" x14ac:dyDescent="0.25">
      <c r="A84" s="22" t="s">
        <v>120</v>
      </c>
      <c r="B84" s="22" t="s">
        <v>163</v>
      </c>
      <c r="C84" s="22" t="s">
        <v>284</v>
      </c>
      <c r="D84" s="22" t="s">
        <v>285</v>
      </c>
      <c r="E84" s="22">
        <v>5214514</v>
      </c>
      <c r="F84" s="22">
        <v>3386444</v>
      </c>
      <c r="G84" s="22">
        <v>5953677</v>
      </c>
      <c r="H84" s="22">
        <v>16260447</v>
      </c>
      <c r="I84" s="22">
        <v>0</v>
      </c>
      <c r="J84" s="22">
        <v>2540151</v>
      </c>
      <c r="K84" s="22">
        <v>0</v>
      </c>
      <c r="L84" s="22">
        <v>33355233</v>
      </c>
      <c r="M84" s="22">
        <v>2008893</v>
      </c>
      <c r="N84" s="22">
        <v>6656977</v>
      </c>
      <c r="O84" s="22">
        <v>108484</v>
      </c>
      <c r="P84" s="22">
        <v>0</v>
      </c>
      <c r="Q84" s="22">
        <v>0</v>
      </c>
      <c r="R84" s="22">
        <v>8774354</v>
      </c>
      <c r="S84" s="22">
        <v>24580879</v>
      </c>
    </row>
    <row r="85" spans="1:19" x14ac:dyDescent="0.25">
      <c r="A85" s="22" t="s">
        <v>120</v>
      </c>
      <c r="B85" s="22" t="s">
        <v>163</v>
      </c>
      <c r="C85" s="22" t="s">
        <v>286</v>
      </c>
      <c r="D85" s="22" t="s">
        <v>287</v>
      </c>
      <c r="E85" s="22">
        <v>2695837</v>
      </c>
      <c r="F85" s="22">
        <v>398089</v>
      </c>
      <c r="G85" s="22">
        <v>766304</v>
      </c>
      <c r="H85" s="22">
        <v>4407662</v>
      </c>
      <c r="I85" s="22">
        <v>20441</v>
      </c>
      <c r="J85" s="22">
        <v>1230114</v>
      </c>
      <c r="K85" s="22">
        <v>0</v>
      </c>
      <c r="L85" s="22">
        <v>9518447</v>
      </c>
      <c r="M85" s="22">
        <v>1338454</v>
      </c>
      <c r="N85" s="22">
        <v>799898</v>
      </c>
      <c r="O85" s="22">
        <v>253830</v>
      </c>
      <c r="P85" s="22">
        <v>15000</v>
      </c>
      <c r="Q85" s="22">
        <v>0</v>
      </c>
      <c r="R85" s="22">
        <v>2407182</v>
      </c>
      <c r="S85" s="22">
        <v>7111265</v>
      </c>
    </row>
    <row r="86" spans="1:19" x14ac:dyDescent="0.25">
      <c r="A86" s="22" t="s">
        <v>120</v>
      </c>
      <c r="B86" s="22" t="s">
        <v>163</v>
      </c>
      <c r="C86" s="22" t="s">
        <v>288</v>
      </c>
      <c r="D86" s="22" t="s">
        <v>289</v>
      </c>
      <c r="E86" s="22">
        <v>1828978</v>
      </c>
      <c r="F86" s="22">
        <v>1756171</v>
      </c>
      <c r="G86" s="22">
        <v>5012547</v>
      </c>
      <c r="H86" s="22">
        <v>9351162</v>
      </c>
      <c r="I86" s="22">
        <v>19248</v>
      </c>
      <c r="J86" s="22">
        <v>64481</v>
      </c>
      <c r="K86" s="22">
        <v>0</v>
      </c>
      <c r="L86" s="22">
        <v>18032587</v>
      </c>
      <c r="M86" s="22">
        <v>1057630</v>
      </c>
      <c r="N86" s="22">
        <v>4010051</v>
      </c>
      <c r="O86" s="22">
        <v>238472</v>
      </c>
      <c r="P86" s="22">
        <v>0</v>
      </c>
      <c r="Q86" s="22">
        <v>0</v>
      </c>
      <c r="R86" s="22">
        <v>5306153</v>
      </c>
      <c r="S86" s="22">
        <v>12726434</v>
      </c>
    </row>
    <row r="87" spans="1:19" x14ac:dyDescent="0.25">
      <c r="A87" s="22" t="s">
        <v>120</v>
      </c>
      <c r="B87" s="22" t="s">
        <v>163</v>
      </c>
      <c r="C87" s="22" t="s">
        <v>290</v>
      </c>
      <c r="D87" s="22" t="s">
        <v>291</v>
      </c>
      <c r="E87" s="22">
        <v>5131294</v>
      </c>
      <c r="F87" s="22">
        <v>4898091</v>
      </c>
      <c r="G87" s="22">
        <v>12950948</v>
      </c>
      <c r="H87" s="22">
        <v>35906998</v>
      </c>
      <c r="I87" s="22">
        <v>465139</v>
      </c>
      <c r="J87" s="22">
        <v>170779</v>
      </c>
      <c r="K87" s="22">
        <v>0</v>
      </c>
      <c r="L87" s="22">
        <v>59523249</v>
      </c>
      <c r="M87" s="22">
        <v>2344626</v>
      </c>
      <c r="N87" s="22">
        <v>14948805</v>
      </c>
      <c r="O87" s="22">
        <v>1918176</v>
      </c>
      <c r="P87" s="22">
        <v>0</v>
      </c>
      <c r="Q87" s="22">
        <v>0</v>
      </c>
      <c r="R87" s="22">
        <v>19211607</v>
      </c>
      <c r="S87" s="22">
        <v>40311642</v>
      </c>
    </row>
    <row r="88" spans="1:19" x14ac:dyDescent="0.25">
      <c r="A88" s="22" t="s">
        <v>120</v>
      </c>
      <c r="B88" s="22" t="s">
        <v>292</v>
      </c>
      <c r="C88" s="22" t="s">
        <v>293</v>
      </c>
      <c r="D88" s="22" t="s">
        <v>294</v>
      </c>
      <c r="E88" s="22">
        <v>2145557</v>
      </c>
      <c r="F88" s="22">
        <v>1239153</v>
      </c>
      <c r="G88" s="22">
        <v>0</v>
      </c>
      <c r="H88" s="22">
        <v>118606</v>
      </c>
      <c r="I88" s="22">
        <v>0</v>
      </c>
      <c r="J88" s="22">
        <v>0</v>
      </c>
      <c r="K88" s="22">
        <v>0</v>
      </c>
      <c r="L88" s="22">
        <v>3503316</v>
      </c>
      <c r="M88" s="22">
        <v>715574</v>
      </c>
      <c r="N88" s="22">
        <v>0</v>
      </c>
      <c r="O88" s="22">
        <v>24480</v>
      </c>
      <c r="P88" s="22">
        <v>0</v>
      </c>
      <c r="Q88" s="22">
        <v>0</v>
      </c>
      <c r="R88" s="22">
        <v>740054</v>
      </c>
      <c r="S88" s="22">
        <v>2763262</v>
      </c>
    </row>
    <row r="89" spans="1:19" x14ac:dyDescent="0.25">
      <c r="A89" s="22" t="s">
        <v>120</v>
      </c>
      <c r="B89" s="22" t="s">
        <v>292</v>
      </c>
      <c r="C89" s="22" t="s">
        <v>295</v>
      </c>
      <c r="D89" s="22" t="s">
        <v>296</v>
      </c>
      <c r="E89" s="22">
        <v>5550348</v>
      </c>
      <c r="F89" s="22">
        <v>13441534</v>
      </c>
      <c r="G89" s="22">
        <v>0</v>
      </c>
      <c r="H89" s="22">
        <v>110787</v>
      </c>
      <c r="I89" s="22">
        <v>4363</v>
      </c>
      <c r="J89" s="22">
        <v>0</v>
      </c>
      <c r="K89" s="22">
        <v>0</v>
      </c>
      <c r="L89" s="22">
        <v>19107032</v>
      </c>
      <c r="M89" s="22">
        <v>2695877</v>
      </c>
      <c r="N89" s="22">
        <v>3962071</v>
      </c>
      <c r="O89" s="22">
        <v>410728</v>
      </c>
      <c r="P89" s="22">
        <v>0</v>
      </c>
      <c r="Q89" s="22">
        <v>0</v>
      </c>
      <c r="R89" s="22">
        <v>7068676</v>
      </c>
      <c r="S89" s="22">
        <v>12038356</v>
      </c>
    </row>
    <row r="90" spans="1:19" x14ac:dyDescent="0.25">
      <c r="A90" s="22" t="s">
        <v>120</v>
      </c>
      <c r="B90" s="22" t="s">
        <v>292</v>
      </c>
      <c r="C90" s="22" t="s">
        <v>297</v>
      </c>
      <c r="D90" s="22" t="s">
        <v>298</v>
      </c>
      <c r="E90" s="22">
        <v>2823526</v>
      </c>
      <c r="F90" s="22">
        <v>1173226</v>
      </c>
      <c r="G90" s="22">
        <v>36429</v>
      </c>
      <c r="H90" s="22">
        <v>116236</v>
      </c>
      <c r="I90" s="22">
        <v>0</v>
      </c>
      <c r="J90" s="22">
        <v>1029</v>
      </c>
      <c r="K90" s="22">
        <v>0</v>
      </c>
      <c r="L90" s="22">
        <v>4150446</v>
      </c>
      <c r="M90" s="22">
        <v>718022</v>
      </c>
      <c r="N90" s="22">
        <v>282925</v>
      </c>
      <c r="O90" s="22">
        <v>50109</v>
      </c>
      <c r="P90" s="22">
        <v>0</v>
      </c>
      <c r="Q90" s="22">
        <v>15105</v>
      </c>
      <c r="R90" s="22">
        <v>1066161</v>
      </c>
      <c r="S90" s="22">
        <v>3084285</v>
      </c>
    </row>
    <row r="91" spans="1:19" x14ac:dyDescent="0.25">
      <c r="A91" s="22" t="s">
        <v>120</v>
      </c>
      <c r="B91" s="22" t="s">
        <v>292</v>
      </c>
      <c r="C91" s="22" t="s">
        <v>299</v>
      </c>
      <c r="D91" s="22" t="s">
        <v>300</v>
      </c>
      <c r="E91" s="22">
        <v>498915</v>
      </c>
      <c r="F91" s="22">
        <v>159040</v>
      </c>
      <c r="G91" s="22">
        <v>0</v>
      </c>
      <c r="H91" s="22">
        <v>29326</v>
      </c>
      <c r="I91" s="22">
        <v>802</v>
      </c>
      <c r="J91" s="22">
        <v>498</v>
      </c>
      <c r="K91" s="22">
        <v>0</v>
      </c>
      <c r="L91" s="22">
        <v>688581</v>
      </c>
      <c r="M91" s="22">
        <v>94683</v>
      </c>
      <c r="N91" s="22">
        <v>48769</v>
      </c>
      <c r="O91" s="22">
        <v>5567</v>
      </c>
      <c r="P91" s="22">
        <v>0</v>
      </c>
      <c r="Q91" s="22">
        <v>0</v>
      </c>
      <c r="R91" s="22">
        <v>149019</v>
      </c>
      <c r="S91" s="22">
        <v>539562</v>
      </c>
    </row>
    <row r="92" spans="1:19" x14ac:dyDescent="0.25">
      <c r="A92" s="22" t="s">
        <v>120</v>
      </c>
      <c r="B92" s="22" t="s">
        <v>292</v>
      </c>
      <c r="C92" s="22" t="s">
        <v>301</v>
      </c>
      <c r="D92" s="22" t="s">
        <v>302</v>
      </c>
      <c r="E92" s="22">
        <v>758116</v>
      </c>
      <c r="F92" s="22">
        <v>344458</v>
      </c>
      <c r="G92" s="22">
        <v>0</v>
      </c>
      <c r="H92" s="22">
        <v>37728</v>
      </c>
      <c r="I92" s="22">
        <v>10572</v>
      </c>
      <c r="J92" s="22">
        <v>10775</v>
      </c>
      <c r="K92" s="22">
        <v>0</v>
      </c>
      <c r="L92" s="22">
        <v>1161649</v>
      </c>
      <c r="M92" s="22">
        <v>176855</v>
      </c>
      <c r="N92" s="22">
        <v>92591</v>
      </c>
      <c r="O92" s="22">
        <v>13355</v>
      </c>
      <c r="P92" s="22">
        <v>0</v>
      </c>
      <c r="Q92" s="22">
        <v>0</v>
      </c>
      <c r="R92" s="22">
        <v>282801</v>
      </c>
      <c r="S92" s="22">
        <v>878848</v>
      </c>
    </row>
    <row r="93" spans="1:19" x14ac:dyDescent="0.25">
      <c r="A93" s="22" t="s">
        <v>120</v>
      </c>
      <c r="B93" s="22" t="s">
        <v>292</v>
      </c>
      <c r="C93" s="22" t="s">
        <v>303</v>
      </c>
      <c r="D93" s="22" t="s">
        <v>304</v>
      </c>
      <c r="E93" s="22">
        <v>11649990</v>
      </c>
      <c r="F93" s="22">
        <v>748491</v>
      </c>
      <c r="G93" s="22">
        <v>0</v>
      </c>
      <c r="H93" s="22">
        <v>129847</v>
      </c>
      <c r="I93" s="22">
        <v>0</v>
      </c>
      <c r="J93" s="22">
        <v>1232</v>
      </c>
      <c r="K93" s="22">
        <v>0</v>
      </c>
      <c r="L93" s="22">
        <v>12529560</v>
      </c>
      <c r="M93" s="22">
        <v>2952732</v>
      </c>
      <c r="N93" s="22">
        <v>241713</v>
      </c>
      <c r="O93" s="22">
        <v>44785</v>
      </c>
      <c r="P93" s="22">
        <v>0</v>
      </c>
      <c r="Q93" s="22">
        <v>0</v>
      </c>
      <c r="R93" s="22">
        <v>3239230</v>
      </c>
      <c r="S93" s="22">
        <v>9290330</v>
      </c>
    </row>
    <row r="94" spans="1:19" x14ac:dyDescent="0.25">
      <c r="A94" s="22" t="s">
        <v>120</v>
      </c>
      <c r="B94" s="22" t="s">
        <v>292</v>
      </c>
      <c r="C94" s="22" t="s">
        <v>305</v>
      </c>
      <c r="D94" s="22" t="s">
        <v>306</v>
      </c>
      <c r="E94" s="22">
        <v>2496243</v>
      </c>
      <c r="F94" s="22">
        <v>0</v>
      </c>
      <c r="G94" s="22">
        <v>0</v>
      </c>
      <c r="H94" s="22">
        <v>68164</v>
      </c>
      <c r="I94" s="22">
        <v>0</v>
      </c>
      <c r="J94" s="22">
        <v>0</v>
      </c>
      <c r="K94" s="22">
        <v>0</v>
      </c>
      <c r="L94" s="22">
        <v>2564407</v>
      </c>
      <c r="M94" s="22">
        <v>412045</v>
      </c>
      <c r="N94" s="22">
        <v>158496</v>
      </c>
      <c r="O94" s="22">
        <v>8994</v>
      </c>
      <c r="P94" s="22">
        <v>0</v>
      </c>
      <c r="Q94" s="22">
        <v>0</v>
      </c>
      <c r="R94" s="22">
        <v>579535</v>
      </c>
      <c r="S94" s="22">
        <v>1984872</v>
      </c>
    </row>
    <row r="95" spans="1:19" x14ac:dyDescent="0.25">
      <c r="A95" s="22" t="s">
        <v>120</v>
      </c>
      <c r="B95" s="22" t="s">
        <v>292</v>
      </c>
      <c r="C95" s="22" t="s">
        <v>307</v>
      </c>
      <c r="D95" s="22" t="s">
        <v>308</v>
      </c>
      <c r="E95" s="22">
        <v>917465</v>
      </c>
      <c r="F95" s="22">
        <v>178415</v>
      </c>
      <c r="G95" s="22">
        <v>906</v>
      </c>
      <c r="H95" s="22">
        <v>23395</v>
      </c>
      <c r="I95" s="22">
        <v>183</v>
      </c>
      <c r="J95" s="22">
        <v>248</v>
      </c>
      <c r="K95" s="22">
        <v>0</v>
      </c>
      <c r="L95" s="22">
        <v>1120612</v>
      </c>
      <c r="M95" s="22">
        <v>200199</v>
      </c>
      <c r="N95" s="22">
        <v>46303</v>
      </c>
      <c r="O95" s="22">
        <v>4591</v>
      </c>
      <c r="P95" s="22">
        <v>0</v>
      </c>
      <c r="Q95" s="22">
        <v>0</v>
      </c>
      <c r="R95" s="22">
        <v>251093</v>
      </c>
      <c r="S95" s="22">
        <v>869519</v>
      </c>
    </row>
    <row r="96" spans="1:19" x14ac:dyDescent="0.25">
      <c r="A96" s="22" t="s">
        <v>120</v>
      </c>
      <c r="B96" s="22" t="s">
        <v>292</v>
      </c>
      <c r="C96" s="22" t="s">
        <v>309</v>
      </c>
      <c r="D96" s="22" t="s">
        <v>310</v>
      </c>
      <c r="E96" s="22">
        <v>5042907</v>
      </c>
      <c r="F96" s="22">
        <v>782284</v>
      </c>
      <c r="G96" s="22">
        <v>52369</v>
      </c>
      <c r="H96" s="22">
        <v>62039</v>
      </c>
      <c r="I96" s="22">
        <v>2149</v>
      </c>
      <c r="J96" s="22">
        <v>1920</v>
      </c>
      <c r="K96" s="22">
        <v>0</v>
      </c>
      <c r="L96" s="22">
        <v>5943668</v>
      </c>
      <c r="M96" s="22">
        <v>906571</v>
      </c>
      <c r="N96" s="22">
        <v>188169</v>
      </c>
      <c r="O96" s="22">
        <v>30364</v>
      </c>
      <c r="P96" s="22"/>
      <c r="Q96" s="22"/>
      <c r="R96" s="22">
        <v>1125104</v>
      </c>
      <c r="S96" s="22">
        <v>4818564</v>
      </c>
    </row>
    <row r="97" spans="1:19" x14ac:dyDescent="0.25">
      <c r="A97" s="22" t="s">
        <v>120</v>
      </c>
      <c r="B97" s="22" t="s">
        <v>292</v>
      </c>
      <c r="C97" s="22" t="s">
        <v>311</v>
      </c>
      <c r="D97" s="22" t="s">
        <v>312</v>
      </c>
      <c r="E97" s="22">
        <v>1331871</v>
      </c>
      <c r="F97" s="22">
        <v>67756</v>
      </c>
      <c r="G97" s="22">
        <v>913</v>
      </c>
      <c r="H97" s="22">
        <v>39027</v>
      </c>
      <c r="I97" s="22">
        <v>0</v>
      </c>
      <c r="J97" s="22">
        <v>539</v>
      </c>
      <c r="K97" s="22">
        <v>-2803</v>
      </c>
      <c r="L97" s="22">
        <v>1437303</v>
      </c>
      <c r="M97" s="22">
        <v>296970</v>
      </c>
      <c r="N97" s="22">
        <v>22358</v>
      </c>
      <c r="O97" s="22">
        <v>9362</v>
      </c>
      <c r="P97" s="22">
        <v>0</v>
      </c>
      <c r="Q97" s="22">
        <v>0</v>
      </c>
      <c r="R97" s="22">
        <v>328690</v>
      </c>
      <c r="S97" s="22">
        <v>1108613</v>
      </c>
    </row>
    <row r="98" spans="1:19" x14ac:dyDescent="0.25">
      <c r="A98" s="22" t="s">
        <v>120</v>
      </c>
      <c r="B98" s="22" t="s">
        <v>292</v>
      </c>
      <c r="C98" s="22" t="s">
        <v>313</v>
      </c>
      <c r="D98" s="22" t="s">
        <v>314</v>
      </c>
      <c r="E98" s="22">
        <v>4333932</v>
      </c>
      <c r="F98" s="22">
        <v>2626639</v>
      </c>
      <c r="G98" s="22">
        <v>493</v>
      </c>
      <c r="H98" s="22">
        <v>136243</v>
      </c>
      <c r="I98" s="22">
        <v>0</v>
      </c>
      <c r="J98" s="22">
        <v>0</v>
      </c>
      <c r="K98" s="22">
        <v>0</v>
      </c>
      <c r="L98" s="22">
        <v>7097307</v>
      </c>
      <c r="M98" s="22">
        <v>1093286</v>
      </c>
      <c r="N98" s="22">
        <v>639418</v>
      </c>
      <c r="O98" s="22">
        <v>43435</v>
      </c>
      <c r="P98" s="22">
        <v>0</v>
      </c>
      <c r="Q98" s="22">
        <v>0</v>
      </c>
      <c r="R98" s="22">
        <v>1776139</v>
      </c>
      <c r="S98" s="22">
        <v>5321168</v>
      </c>
    </row>
    <row r="99" spans="1:19" x14ac:dyDescent="0.25">
      <c r="A99" s="22" t="s">
        <v>120</v>
      </c>
      <c r="B99" s="22" t="s">
        <v>292</v>
      </c>
      <c r="C99" s="22" t="s">
        <v>315</v>
      </c>
      <c r="D99" s="22" t="s">
        <v>316</v>
      </c>
      <c r="E99" s="22">
        <v>1300986</v>
      </c>
      <c r="F99" s="22">
        <v>317851</v>
      </c>
      <c r="G99" s="22">
        <v>30559</v>
      </c>
      <c r="H99" s="22">
        <v>0</v>
      </c>
      <c r="I99" s="22">
        <v>4513</v>
      </c>
      <c r="J99" s="22">
        <v>1823</v>
      </c>
      <c r="K99" s="22">
        <v>0</v>
      </c>
      <c r="L99" s="22">
        <v>1655732</v>
      </c>
      <c r="M99" s="22">
        <v>250681</v>
      </c>
      <c r="N99" s="22">
        <v>75297</v>
      </c>
      <c r="O99" s="22">
        <v>35553</v>
      </c>
      <c r="P99" s="22">
        <v>0</v>
      </c>
      <c r="Q99" s="22">
        <v>0</v>
      </c>
      <c r="R99" s="22">
        <v>361531</v>
      </c>
      <c r="S99" s="22">
        <v>1294201</v>
      </c>
    </row>
    <row r="100" spans="1:19" x14ac:dyDescent="0.25">
      <c r="A100" s="22" t="s">
        <v>120</v>
      </c>
      <c r="B100" s="22" t="s">
        <v>292</v>
      </c>
      <c r="C100" s="22" t="s">
        <v>317</v>
      </c>
      <c r="D100" s="22" t="s">
        <v>318</v>
      </c>
      <c r="E100" s="22">
        <v>863356</v>
      </c>
      <c r="F100" s="22">
        <v>0</v>
      </c>
      <c r="G100" s="22">
        <v>150377</v>
      </c>
      <c r="H100" s="22">
        <v>0</v>
      </c>
      <c r="I100" s="22">
        <v>0</v>
      </c>
      <c r="J100" s="22">
        <v>600</v>
      </c>
      <c r="K100" s="22">
        <v>0</v>
      </c>
      <c r="L100" s="22">
        <v>1014333</v>
      </c>
      <c r="M100" s="22">
        <v>207730</v>
      </c>
      <c r="N100" s="22">
        <v>30258</v>
      </c>
      <c r="O100" s="22">
        <v>0</v>
      </c>
      <c r="P100" s="22">
        <v>0</v>
      </c>
      <c r="Q100" s="22">
        <v>0</v>
      </c>
      <c r="R100" s="22">
        <v>237988</v>
      </c>
      <c r="S100" s="22">
        <v>776345</v>
      </c>
    </row>
    <row r="101" spans="1:19" x14ac:dyDescent="0.25">
      <c r="A101" s="22" t="s">
        <v>120</v>
      </c>
      <c r="B101" s="22" t="s">
        <v>292</v>
      </c>
      <c r="C101" s="22" t="s">
        <v>319</v>
      </c>
      <c r="D101" s="22" t="s">
        <v>320</v>
      </c>
      <c r="E101" s="22">
        <v>1049444</v>
      </c>
      <c r="F101" s="22">
        <v>54530</v>
      </c>
      <c r="G101" s="22">
        <v>0</v>
      </c>
      <c r="H101" s="22">
        <v>22879</v>
      </c>
      <c r="I101" s="22">
        <v>478</v>
      </c>
      <c r="J101" s="22">
        <v>709</v>
      </c>
      <c r="K101" s="22">
        <v>0</v>
      </c>
      <c r="L101" s="22">
        <v>1128040</v>
      </c>
      <c r="M101" s="22">
        <v>231913</v>
      </c>
      <c r="N101" s="22">
        <v>24229</v>
      </c>
      <c r="O101" s="22">
        <v>42415</v>
      </c>
      <c r="P101" s="22">
        <v>0</v>
      </c>
      <c r="Q101" s="22">
        <v>0</v>
      </c>
      <c r="R101" s="22">
        <v>298557</v>
      </c>
      <c r="S101" s="22">
        <v>829483</v>
      </c>
    </row>
    <row r="102" spans="1:19" x14ac:dyDescent="0.25">
      <c r="A102" s="22" t="s">
        <v>120</v>
      </c>
      <c r="B102" s="22" t="s">
        <v>292</v>
      </c>
      <c r="C102" s="22" t="s">
        <v>321</v>
      </c>
      <c r="D102" s="22" t="s">
        <v>322</v>
      </c>
      <c r="E102" s="22">
        <v>2350429</v>
      </c>
      <c r="F102" s="22">
        <v>322460</v>
      </c>
      <c r="G102" s="22">
        <v>0</v>
      </c>
      <c r="H102" s="22">
        <v>23943</v>
      </c>
      <c r="I102" s="22">
        <v>0</v>
      </c>
      <c r="J102" s="22">
        <v>250</v>
      </c>
      <c r="K102" s="22">
        <v>0</v>
      </c>
      <c r="L102" s="22">
        <v>2697082</v>
      </c>
      <c r="M102" s="22">
        <v>531396</v>
      </c>
      <c r="N102" s="22">
        <v>88133</v>
      </c>
      <c r="O102" s="22">
        <v>20664</v>
      </c>
      <c r="P102" s="22">
        <v>0</v>
      </c>
      <c r="Q102" s="22">
        <v>0</v>
      </c>
      <c r="R102" s="22">
        <v>640193</v>
      </c>
      <c r="S102" s="22">
        <v>2056889</v>
      </c>
    </row>
    <row r="103" spans="1:19" x14ac:dyDescent="0.25">
      <c r="A103" s="22" t="s">
        <v>120</v>
      </c>
      <c r="B103" s="22" t="s">
        <v>292</v>
      </c>
      <c r="C103" s="22" t="s">
        <v>323</v>
      </c>
      <c r="D103" s="22" t="s">
        <v>324</v>
      </c>
      <c r="E103" s="22">
        <v>2015641</v>
      </c>
      <c r="F103" s="22">
        <v>439464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2455105</v>
      </c>
      <c r="M103" s="22">
        <v>425862</v>
      </c>
      <c r="N103" s="22">
        <v>63873</v>
      </c>
      <c r="O103" s="22">
        <v>5247</v>
      </c>
      <c r="P103" s="22">
        <v>0</v>
      </c>
      <c r="Q103" s="22">
        <v>0</v>
      </c>
      <c r="R103" s="22">
        <v>494982</v>
      </c>
      <c r="S103" s="22">
        <v>1960123</v>
      </c>
    </row>
    <row r="104" spans="1:19" x14ac:dyDescent="0.25">
      <c r="A104" s="22" t="s">
        <v>120</v>
      </c>
      <c r="B104" s="22" t="s">
        <v>292</v>
      </c>
      <c r="C104" s="22" t="s">
        <v>325</v>
      </c>
      <c r="D104" s="22" t="s">
        <v>326</v>
      </c>
      <c r="E104" s="22">
        <v>21531852</v>
      </c>
      <c r="F104" s="22">
        <v>8824749</v>
      </c>
      <c r="G104" s="22">
        <v>2259</v>
      </c>
      <c r="H104" s="22">
        <v>370390</v>
      </c>
      <c r="I104" s="22">
        <v>13934</v>
      </c>
      <c r="J104" s="22">
        <v>0</v>
      </c>
      <c r="K104" s="22">
        <v>0</v>
      </c>
      <c r="L104" s="22">
        <v>30743184</v>
      </c>
      <c r="M104" s="22">
        <v>11426751</v>
      </c>
      <c r="N104" s="22">
        <v>3221093</v>
      </c>
      <c r="O104" s="22">
        <v>891020</v>
      </c>
      <c r="P104" s="22">
        <v>0</v>
      </c>
      <c r="Q104" s="22">
        <v>0</v>
      </c>
      <c r="R104" s="22">
        <v>15538864</v>
      </c>
      <c r="S104" s="22">
        <v>15204320</v>
      </c>
    </row>
    <row r="105" spans="1:19" x14ac:dyDescent="0.25">
      <c r="A105" s="22" t="s">
        <v>120</v>
      </c>
      <c r="B105" s="22" t="s">
        <v>292</v>
      </c>
      <c r="C105" s="22" t="s">
        <v>327</v>
      </c>
      <c r="D105" s="22" t="s">
        <v>328</v>
      </c>
      <c r="E105" s="22">
        <v>2363477</v>
      </c>
      <c r="F105" s="22">
        <v>566933</v>
      </c>
      <c r="G105" s="22">
        <v>4488</v>
      </c>
      <c r="H105" s="22">
        <v>61125</v>
      </c>
      <c r="I105" s="22">
        <v>82</v>
      </c>
      <c r="J105" s="22">
        <v>0</v>
      </c>
      <c r="K105" s="22">
        <v>0</v>
      </c>
      <c r="L105" s="22">
        <v>2996105</v>
      </c>
      <c r="M105" s="22">
        <v>488244</v>
      </c>
      <c r="N105" s="22">
        <v>151287</v>
      </c>
      <c r="O105" s="22">
        <v>0</v>
      </c>
      <c r="P105" s="22">
        <v>0</v>
      </c>
      <c r="Q105" s="22">
        <v>31966</v>
      </c>
      <c r="R105" s="22">
        <v>671497</v>
      </c>
      <c r="S105" s="22">
        <v>2324608</v>
      </c>
    </row>
    <row r="106" spans="1:19" x14ac:dyDescent="0.25">
      <c r="A106" s="22" t="s">
        <v>120</v>
      </c>
      <c r="B106" s="22" t="s">
        <v>292</v>
      </c>
      <c r="C106" s="22" t="s">
        <v>329</v>
      </c>
      <c r="D106" s="22" t="s">
        <v>330</v>
      </c>
      <c r="E106" s="22">
        <v>2934058</v>
      </c>
      <c r="F106" s="22">
        <v>417682</v>
      </c>
      <c r="G106" s="22">
        <v>530</v>
      </c>
      <c r="H106" s="22">
        <v>60990</v>
      </c>
      <c r="I106" s="22">
        <v>240</v>
      </c>
      <c r="J106" s="22">
        <v>427</v>
      </c>
      <c r="K106" s="22">
        <v>0</v>
      </c>
      <c r="L106" s="22">
        <v>3413927</v>
      </c>
      <c r="M106" s="22">
        <v>654675</v>
      </c>
      <c r="N106" s="22">
        <v>124526</v>
      </c>
      <c r="O106" s="22">
        <v>25742</v>
      </c>
      <c r="P106" s="22">
        <v>0</v>
      </c>
      <c r="Q106" s="22">
        <v>0</v>
      </c>
      <c r="R106" s="22">
        <v>804943</v>
      </c>
      <c r="S106" s="22">
        <v>2608984</v>
      </c>
    </row>
    <row r="107" spans="1:19" x14ac:dyDescent="0.25">
      <c r="A107" s="22" t="s">
        <v>120</v>
      </c>
      <c r="B107" s="22" t="s">
        <v>292</v>
      </c>
      <c r="C107" s="22" t="s">
        <v>331</v>
      </c>
      <c r="D107" s="22" t="s">
        <v>332</v>
      </c>
      <c r="E107" s="22">
        <v>639254</v>
      </c>
      <c r="F107" s="22">
        <v>180278</v>
      </c>
      <c r="G107" s="22">
        <v>0</v>
      </c>
      <c r="H107" s="22">
        <v>38780</v>
      </c>
      <c r="I107" s="22">
        <v>0</v>
      </c>
      <c r="J107" s="22">
        <v>472</v>
      </c>
      <c r="K107" s="22">
        <v>0</v>
      </c>
      <c r="L107" s="22">
        <v>858784</v>
      </c>
      <c r="M107" s="22">
        <v>96273</v>
      </c>
      <c r="N107" s="22">
        <v>41113</v>
      </c>
      <c r="O107" s="22">
        <v>14695</v>
      </c>
      <c r="P107" s="22">
        <v>0</v>
      </c>
      <c r="Q107" s="22">
        <v>0</v>
      </c>
      <c r="R107" s="22">
        <v>152081</v>
      </c>
      <c r="S107" s="22">
        <v>706703</v>
      </c>
    </row>
    <row r="108" spans="1:19" x14ac:dyDescent="0.25">
      <c r="A108" s="22" t="s">
        <v>120</v>
      </c>
      <c r="B108" s="22" t="s">
        <v>292</v>
      </c>
      <c r="C108" s="22" t="s">
        <v>333</v>
      </c>
      <c r="D108" s="22" t="s">
        <v>334</v>
      </c>
      <c r="E108" s="22">
        <v>12401028</v>
      </c>
      <c r="F108" s="22">
        <v>740310</v>
      </c>
      <c r="G108" s="22">
        <v>0</v>
      </c>
      <c r="H108" s="22">
        <v>79207</v>
      </c>
      <c r="I108" s="22">
        <v>0</v>
      </c>
      <c r="J108" s="22">
        <v>0</v>
      </c>
      <c r="K108" s="22">
        <v>0</v>
      </c>
      <c r="L108" s="22">
        <v>13220545</v>
      </c>
      <c r="M108" s="22">
        <v>2855285</v>
      </c>
      <c r="N108" s="22">
        <v>168948</v>
      </c>
      <c r="O108" s="22">
        <v>0</v>
      </c>
      <c r="P108" s="22">
        <v>0</v>
      </c>
      <c r="Q108" s="22">
        <v>0</v>
      </c>
      <c r="R108" s="22">
        <v>3024233</v>
      </c>
      <c r="S108" s="22">
        <v>10196312</v>
      </c>
    </row>
    <row r="109" spans="1:19" x14ac:dyDescent="0.25">
      <c r="A109" s="22" t="s">
        <v>120</v>
      </c>
      <c r="B109" s="22" t="s">
        <v>292</v>
      </c>
      <c r="C109" s="22" t="s">
        <v>335</v>
      </c>
      <c r="D109" s="22" t="s">
        <v>336</v>
      </c>
      <c r="E109" s="22">
        <v>2685202</v>
      </c>
      <c r="F109" s="22">
        <v>850163</v>
      </c>
      <c r="G109" s="22">
        <v>0</v>
      </c>
      <c r="H109" s="22">
        <v>106245</v>
      </c>
      <c r="I109" s="22">
        <v>0</v>
      </c>
      <c r="J109" s="22">
        <v>0</v>
      </c>
      <c r="K109" s="22">
        <v>0</v>
      </c>
      <c r="L109" s="22">
        <v>3641610</v>
      </c>
      <c r="M109" s="22">
        <v>948981</v>
      </c>
      <c r="N109" s="22">
        <v>0</v>
      </c>
      <c r="O109" s="22">
        <v>72034</v>
      </c>
      <c r="P109" s="22">
        <v>0</v>
      </c>
      <c r="Q109" s="22">
        <v>0</v>
      </c>
      <c r="R109" s="22">
        <v>1021015</v>
      </c>
      <c r="S109" s="22">
        <v>2620595</v>
      </c>
    </row>
    <row r="110" spans="1:19" x14ac:dyDescent="0.25">
      <c r="A110" s="22" t="s">
        <v>120</v>
      </c>
      <c r="B110" s="22" t="s">
        <v>292</v>
      </c>
      <c r="C110" s="22" t="s">
        <v>337</v>
      </c>
      <c r="D110" s="22" t="s">
        <v>338</v>
      </c>
      <c r="E110" s="22">
        <v>5467854</v>
      </c>
      <c r="F110" s="22">
        <v>502693</v>
      </c>
      <c r="G110" s="22">
        <v>15679</v>
      </c>
      <c r="H110" s="22">
        <v>99119</v>
      </c>
      <c r="I110" s="22">
        <v>2737</v>
      </c>
      <c r="J110" s="22">
        <v>2634</v>
      </c>
      <c r="K110" s="22">
        <v>0</v>
      </c>
      <c r="L110" s="22">
        <v>6090716</v>
      </c>
      <c r="M110" s="22">
        <v>1202607</v>
      </c>
      <c r="N110" s="22">
        <v>181551</v>
      </c>
      <c r="O110" s="22">
        <v>68713</v>
      </c>
      <c r="P110" s="22">
        <v>0</v>
      </c>
      <c r="Q110" s="22">
        <v>0</v>
      </c>
      <c r="R110" s="22">
        <v>1452871</v>
      </c>
      <c r="S110" s="22">
        <v>4637845</v>
      </c>
    </row>
    <row r="111" spans="1:19" x14ac:dyDescent="0.25">
      <c r="A111" s="22" t="s">
        <v>120</v>
      </c>
      <c r="B111" s="22" t="s">
        <v>292</v>
      </c>
      <c r="C111" s="22" t="s">
        <v>339</v>
      </c>
      <c r="D111" s="22" t="s">
        <v>340</v>
      </c>
      <c r="E111" s="22">
        <v>1169052</v>
      </c>
      <c r="F111" s="22">
        <v>64867</v>
      </c>
      <c r="G111" s="22">
        <v>132</v>
      </c>
      <c r="H111" s="22">
        <v>20389</v>
      </c>
      <c r="I111" s="22">
        <v>4285</v>
      </c>
      <c r="J111" s="22">
        <v>66</v>
      </c>
      <c r="K111" s="22">
        <v>1408</v>
      </c>
      <c r="L111" s="22">
        <v>1260199</v>
      </c>
      <c r="M111" s="22">
        <v>251546</v>
      </c>
      <c r="N111" s="22">
        <v>34735</v>
      </c>
      <c r="O111" s="22">
        <v>15513</v>
      </c>
      <c r="P111" s="22">
        <v>0</v>
      </c>
      <c r="Q111" s="22">
        <v>0</v>
      </c>
      <c r="R111" s="22">
        <v>301794</v>
      </c>
      <c r="S111" s="22">
        <v>958405</v>
      </c>
    </row>
    <row r="112" spans="1:19" x14ac:dyDescent="0.25">
      <c r="A112" s="22" t="s">
        <v>120</v>
      </c>
      <c r="B112" s="22" t="s">
        <v>292</v>
      </c>
      <c r="C112" s="22" t="s">
        <v>341</v>
      </c>
      <c r="D112" s="22" t="s">
        <v>342</v>
      </c>
      <c r="E112" s="22">
        <v>15527612</v>
      </c>
      <c r="F112" s="22">
        <v>3583591</v>
      </c>
      <c r="G112" s="22">
        <v>0</v>
      </c>
      <c r="H112" s="22">
        <v>253058</v>
      </c>
      <c r="I112" s="22">
        <v>13053</v>
      </c>
      <c r="J112" s="22">
        <v>290483</v>
      </c>
      <c r="K112" s="22">
        <v>0</v>
      </c>
      <c r="L112" s="22">
        <v>19667797</v>
      </c>
      <c r="M112" s="22">
        <v>5517301</v>
      </c>
      <c r="N112" s="22">
        <v>1235125</v>
      </c>
      <c r="O112" s="22">
        <v>96142</v>
      </c>
      <c r="P112" s="22"/>
      <c r="Q112" s="22"/>
      <c r="R112" s="22">
        <v>6848568</v>
      </c>
      <c r="S112" s="22">
        <v>12819229</v>
      </c>
    </row>
    <row r="113" spans="1:19" x14ac:dyDescent="0.25">
      <c r="A113" s="22" t="s">
        <v>120</v>
      </c>
      <c r="B113" s="22" t="s">
        <v>292</v>
      </c>
      <c r="C113" s="22" t="s">
        <v>343</v>
      </c>
      <c r="D113" s="22" t="s">
        <v>344</v>
      </c>
      <c r="E113" s="22">
        <v>660707</v>
      </c>
      <c r="F113" s="22">
        <v>452351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1113058</v>
      </c>
      <c r="M113" s="22">
        <v>95855</v>
      </c>
      <c r="N113" s="22">
        <v>65626</v>
      </c>
      <c r="O113" s="22">
        <v>15642</v>
      </c>
      <c r="P113" s="22">
        <v>0</v>
      </c>
      <c r="Q113" s="22">
        <v>0</v>
      </c>
      <c r="R113" s="22">
        <v>177123</v>
      </c>
      <c r="S113" s="22">
        <v>935935</v>
      </c>
    </row>
    <row r="114" spans="1:19" x14ac:dyDescent="0.25">
      <c r="A114" s="22" t="s">
        <v>120</v>
      </c>
      <c r="B114" s="22" t="s">
        <v>292</v>
      </c>
      <c r="C114" s="22" t="s">
        <v>345</v>
      </c>
      <c r="D114" s="22" t="s">
        <v>346</v>
      </c>
      <c r="E114" s="22">
        <v>2294109</v>
      </c>
      <c r="F114" s="22">
        <v>881278</v>
      </c>
      <c r="G114" s="22">
        <v>13689</v>
      </c>
      <c r="H114" s="22">
        <v>46525</v>
      </c>
      <c r="I114" s="22">
        <v>0</v>
      </c>
      <c r="J114" s="22">
        <v>639</v>
      </c>
      <c r="K114" s="22">
        <v>0</v>
      </c>
      <c r="L114" s="22">
        <v>3236240</v>
      </c>
      <c r="M114" s="22">
        <v>663857</v>
      </c>
      <c r="N114" s="22">
        <v>312647</v>
      </c>
      <c r="O114" s="22">
        <v>12313</v>
      </c>
      <c r="P114" s="22">
        <v>0</v>
      </c>
      <c r="Q114" s="22">
        <v>0</v>
      </c>
      <c r="R114" s="22">
        <v>988817</v>
      </c>
      <c r="S114" s="22">
        <v>2247423</v>
      </c>
    </row>
    <row r="115" spans="1:19" x14ac:dyDescent="0.25">
      <c r="A115" s="22" t="s">
        <v>120</v>
      </c>
      <c r="B115" s="22" t="s">
        <v>292</v>
      </c>
      <c r="C115" s="22" t="s">
        <v>347</v>
      </c>
      <c r="D115" s="22" t="s">
        <v>348</v>
      </c>
      <c r="E115" s="22">
        <v>626112</v>
      </c>
      <c r="F115" s="22">
        <v>102310</v>
      </c>
      <c r="G115" s="22">
        <v>1649</v>
      </c>
      <c r="H115" s="22">
        <v>31239</v>
      </c>
      <c r="I115" s="22">
        <v>1022</v>
      </c>
      <c r="J115" s="22">
        <v>418</v>
      </c>
      <c r="K115" s="22">
        <v>0</v>
      </c>
      <c r="L115" s="22">
        <v>762750</v>
      </c>
      <c r="M115" s="22">
        <v>112751</v>
      </c>
      <c r="N115" s="22">
        <v>24838</v>
      </c>
      <c r="O115" s="22">
        <v>9708</v>
      </c>
      <c r="P115" s="22">
        <v>0</v>
      </c>
      <c r="Q115" s="22">
        <v>0</v>
      </c>
      <c r="R115" s="22">
        <v>147297</v>
      </c>
      <c r="S115" s="22">
        <v>615453</v>
      </c>
    </row>
    <row r="116" spans="1:19" x14ac:dyDescent="0.25">
      <c r="A116" s="22" t="s">
        <v>120</v>
      </c>
      <c r="B116" s="22" t="s">
        <v>292</v>
      </c>
      <c r="C116" s="22" t="s">
        <v>349</v>
      </c>
      <c r="D116" s="22" t="s">
        <v>350</v>
      </c>
      <c r="E116" s="22">
        <v>4957153</v>
      </c>
      <c r="F116" s="22">
        <v>890983</v>
      </c>
      <c r="G116" s="22">
        <v>3858</v>
      </c>
      <c r="H116" s="22">
        <v>165275</v>
      </c>
      <c r="I116" s="22">
        <v>0</v>
      </c>
      <c r="J116" s="22">
        <v>2617</v>
      </c>
      <c r="K116" s="22">
        <v>0</v>
      </c>
      <c r="L116" s="22">
        <v>6019886</v>
      </c>
      <c r="M116" s="22">
        <v>1652218</v>
      </c>
      <c r="N116" s="22">
        <v>373837</v>
      </c>
      <c r="O116" s="22">
        <v>22137</v>
      </c>
      <c r="P116" s="22">
        <v>0</v>
      </c>
      <c r="Q116" s="22">
        <v>0</v>
      </c>
      <c r="R116" s="22">
        <v>2048192</v>
      </c>
      <c r="S116" s="22">
        <v>3971694</v>
      </c>
    </row>
    <row r="117" spans="1:19" x14ac:dyDescent="0.25">
      <c r="A117" s="22" t="s">
        <v>120</v>
      </c>
      <c r="B117" s="22" t="s">
        <v>292</v>
      </c>
      <c r="C117" s="22" t="s">
        <v>351</v>
      </c>
      <c r="D117" s="22" t="s">
        <v>352</v>
      </c>
      <c r="E117" s="22">
        <v>4328300</v>
      </c>
      <c r="F117" s="22">
        <v>605271</v>
      </c>
      <c r="G117" s="22">
        <v>0</v>
      </c>
      <c r="H117" s="22">
        <v>48380</v>
      </c>
      <c r="I117" s="22">
        <v>0</v>
      </c>
      <c r="J117" s="22">
        <v>6347</v>
      </c>
      <c r="K117" s="22">
        <v>39462</v>
      </c>
      <c r="L117" s="22">
        <v>5027760</v>
      </c>
      <c r="M117" s="22">
        <v>1021145</v>
      </c>
      <c r="N117" s="22">
        <v>183432</v>
      </c>
      <c r="O117" s="22">
        <v>40167</v>
      </c>
      <c r="P117" s="22">
        <v>25685</v>
      </c>
      <c r="Q117" s="22">
        <v>0</v>
      </c>
      <c r="R117" s="22">
        <v>1270429</v>
      </c>
      <c r="S117" s="22">
        <v>3757331</v>
      </c>
    </row>
    <row r="118" spans="1:19" x14ac:dyDescent="0.25">
      <c r="A118" s="22" t="s">
        <v>120</v>
      </c>
      <c r="B118" s="22" t="s">
        <v>292</v>
      </c>
      <c r="C118" s="22" t="s">
        <v>353</v>
      </c>
      <c r="D118" s="22" t="s">
        <v>354</v>
      </c>
      <c r="E118" s="22">
        <v>4805486</v>
      </c>
      <c r="F118" s="22">
        <v>3554533</v>
      </c>
      <c r="G118" s="22">
        <v>802395</v>
      </c>
      <c r="H118" s="22">
        <v>508959</v>
      </c>
      <c r="I118" s="22">
        <v>0</v>
      </c>
      <c r="J118" s="22">
        <v>4474</v>
      </c>
      <c r="K118" s="22">
        <v>0</v>
      </c>
      <c r="L118" s="22">
        <v>9675847</v>
      </c>
      <c r="M118" s="22">
        <v>1454914</v>
      </c>
      <c r="N118" s="22">
        <v>1011845</v>
      </c>
      <c r="O118" s="22">
        <v>109326</v>
      </c>
      <c r="P118" s="22">
        <v>0</v>
      </c>
      <c r="Q118" s="22">
        <v>0</v>
      </c>
      <c r="R118" s="22">
        <v>2576085</v>
      </c>
      <c r="S118" s="22">
        <v>7099762</v>
      </c>
    </row>
    <row r="119" spans="1:19" x14ac:dyDescent="0.25">
      <c r="A119" s="22" t="s">
        <v>120</v>
      </c>
      <c r="B119" s="22" t="s">
        <v>292</v>
      </c>
      <c r="C119" s="22" t="s">
        <v>355</v>
      </c>
      <c r="D119" s="22" t="s">
        <v>356</v>
      </c>
      <c r="E119" s="22">
        <v>5535255</v>
      </c>
      <c r="F119" s="22">
        <v>2614642</v>
      </c>
      <c r="G119" s="22">
        <v>38670</v>
      </c>
      <c r="H119" s="22">
        <v>580497</v>
      </c>
      <c r="I119" s="22">
        <v>5443</v>
      </c>
      <c r="J119" s="22">
        <v>13233</v>
      </c>
      <c r="K119" s="22">
        <v>0</v>
      </c>
      <c r="L119" s="22">
        <v>8787740</v>
      </c>
      <c r="M119" s="22">
        <v>1428577</v>
      </c>
      <c r="N119" s="22">
        <v>911514</v>
      </c>
      <c r="O119" s="22">
        <v>74157</v>
      </c>
      <c r="P119" s="22"/>
      <c r="Q119" s="22"/>
      <c r="R119" s="22">
        <v>2414248</v>
      </c>
      <c r="S119" s="22">
        <v>6373492</v>
      </c>
    </row>
    <row r="120" spans="1:19" x14ac:dyDescent="0.25">
      <c r="A120" s="22" t="s">
        <v>120</v>
      </c>
      <c r="B120" s="22" t="s">
        <v>292</v>
      </c>
      <c r="C120" s="22" t="s">
        <v>357</v>
      </c>
      <c r="D120" s="22" t="s">
        <v>358</v>
      </c>
      <c r="E120" s="22">
        <v>851361</v>
      </c>
      <c r="F120" s="22">
        <v>173963</v>
      </c>
      <c r="G120" s="22">
        <v>0</v>
      </c>
      <c r="H120" s="22">
        <v>40201</v>
      </c>
      <c r="I120" s="22">
        <v>248</v>
      </c>
      <c r="J120" s="22">
        <v>77</v>
      </c>
      <c r="K120" s="22">
        <v>0</v>
      </c>
      <c r="L120" s="22">
        <v>1065850</v>
      </c>
      <c r="M120" s="22">
        <v>188849</v>
      </c>
      <c r="N120" s="22">
        <v>47212</v>
      </c>
      <c r="O120" s="22">
        <v>4336</v>
      </c>
      <c r="P120" s="22">
        <v>0</v>
      </c>
      <c r="Q120" s="22">
        <v>0</v>
      </c>
      <c r="R120" s="22">
        <v>240397</v>
      </c>
      <c r="S120" s="22">
        <v>825453</v>
      </c>
    </row>
    <row r="121" spans="1:19" x14ac:dyDescent="0.25">
      <c r="A121" s="22" t="s">
        <v>120</v>
      </c>
      <c r="B121" s="22" t="s">
        <v>292</v>
      </c>
      <c r="C121" s="22" t="s">
        <v>359</v>
      </c>
      <c r="D121" s="22" t="s">
        <v>360</v>
      </c>
      <c r="E121" s="22">
        <v>5249239</v>
      </c>
      <c r="F121" s="22">
        <v>4561920</v>
      </c>
      <c r="G121" s="22">
        <v>307745</v>
      </c>
      <c r="H121" s="22">
        <v>468873</v>
      </c>
      <c r="I121" s="22">
        <v>23987</v>
      </c>
      <c r="J121" s="22">
        <v>597</v>
      </c>
      <c r="K121" s="22">
        <v>0</v>
      </c>
      <c r="L121" s="22">
        <v>10612361</v>
      </c>
      <c r="M121" s="22">
        <v>1653863</v>
      </c>
      <c r="N121" s="22">
        <v>987176</v>
      </c>
      <c r="O121" s="22">
        <v>152323</v>
      </c>
      <c r="P121" s="22">
        <v>0</v>
      </c>
      <c r="Q121" s="22">
        <v>-1713</v>
      </c>
      <c r="R121" s="22">
        <v>2791649</v>
      </c>
      <c r="S121" s="22">
        <v>7820712</v>
      </c>
    </row>
    <row r="122" spans="1:19" x14ac:dyDescent="0.25">
      <c r="A122" s="22" t="s">
        <v>120</v>
      </c>
      <c r="B122" s="22" t="s">
        <v>292</v>
      </c>
      <c r="C122" s="22" t="s">
        <v>361</v>
      </c>
      <c r="D122" s="22" t="s">
        <v>362</v>
      </c>
      <c r="E122" s="22">
        <v>922512</v>
      </c>
      <c r="F122" s="22">
        <v>457722</v>
      </c>
      <c r="G122" s="22">
        <v>1656</v>
      </c>
      <c r="H122" s="22">
        <v>69137</v>
      </c>
      <c r="I122" s="22">
        <v>0</v>
      </c>
      <c r="J122" s="22">
        <v>1131</v>
      </c>
      <c r="K122" s="22">
        <v>0</v>
      </c>
      <c r="L122" s="22">
        <v>1452158</v>
      </c>
      <c r="M122" s="22">
        <v>178678</v>
      </c>
      <c r="N122" s="22">
        <v>95169</v>
      </c>
      <c r="O122" s="22">
        <v>27740</v>
      </c>
      <c r="P122" s="22">
        <v>0</v>
      </c>
      <c r="Q122" s="22">
        <v>495</v>
      </c>
      <c r="R122" s="22">
        <v>302082</v>
      </c>
      <c r="S122" s="22">
        <v>1150076</v>
      </c>
    </row>
    <row r="123" spans="1:19" x14ac:dyDescent="0.25">
      <c r="A123" s="22" t="s">
        <v>120</v>
      </c>
      <c r="B123" s="22" t="s">
        <v>292</v>
      </c>
      <c r="C123" s="22" t="s">
        <v>363</v>
      </c>
      <c r="D123" s="22" t="s">
        <v>364</v>
      </c>
      <c r="E123" s="22">
        <v>2598164</v>
      </c>
      <c r="F123" s="22">
        <v>655513</v>
      </c>
      <c r="G123" s="22">
        <v>3874</v>
      </c>
      <c r="H123" s="22">
        <v>76760</v>
      </c>
      <c r="I123" s="22">
        <v>0</v>
      </c>
      <c r="J123" s="22">
        <v>3631</v>
      </c>
      <c r="K123" s="22">
        <v>0</v>
      </c>
      <c r="L123" s="22">
        <v>3337942</v>
      </c>
      <c r="M123" s="22">
        <v>493618</v>
      </c>
      <c r="N123" s="22">
        <v>253700</v>
      </c>
      <c r="O123" s="22">
        <v>76215</v>
      </c>
      <c r="P123" s="22">
        <v>0</v>
      </c>
      <c r="Q123" s="22">
        <v>0</v>
      </c>
      <c r="R123" s="22">
        <v>823533</v>
      </c>
      <c r="S123" s="22">
        <v>2514409</v>
      </c>
    </row>
    <row r="124" spans="1:19" x14ac:dyDescent="0.25">
      <c r="A124" s="22" t="s">
        <v>120</v>
      </c>
      <c r="B124" s="22" t="s">
        <v>292</v>
      </c>
      <c r="C124" s="22" t="s">
        <v>365</v>
      </c>
      <c r="D124" s="22" t="s">
        <v>366</v>
      </c>
      <c r="E124" s="22">
        <v>809776</v>
      </c>
      <c r="F124" s="22">
        <v>335283</v>
      </c>
      <c r="G124" s="22">
        <v>7300</v>
      </c>
      <c r="H124" s="22">
        <v>44313</v>
      </c>
      <c r="I124" s="22">
        <v>515</v>
      </c>
      <c r="J124" s="22">
        <v>284</v>
      </c>
      <c r="K124" s="22">
        <v>0</v>
      </c>
      <c r="L124" s="22">
        <v>1197471</v>
      </c>
      <c r="M124" s="22">
        <v>101294</v>
      </c>
      <c r="N124" s="22">
        <v>91705</v>
      </c>
      <c r="O124" s="22">
        <v>8852</v>
      </c>
      <c r="P124" s="22">
        <v>0</v>
      </c>
      <c r="Q124" s="22">
        <v>0</v>
      </c>
      <c r="R124" s="22">
        <v>201851</v>
      </c>
      <c r="S124" s="22">
        <v>995620</v>
      </c>
    </row>
    <row r="125" spans="1:19" x14ac:dyDescent="0.25">
      <c r="A125" s="22" t="s">
        <v>120</v>
      </c>
      <c r="B125" s="22" t="s">
        <v>292</v>
      </c>
      <c r="C125" s="22" t="s">
        <v>367</v>
      </c>
      <c r="D125" s="22" t="s">
        <v>368</v>
      </c>
      <c r="E125" s="22">
        <v>1698183</v>
      </c>
      <c r="F125" s="22">
        <v>923319</v>
      </c>
      <c r="G125" s="22">
        <v>0</v>
      </c>
      <c r="H125" s="22">
        <v>137674</v>
      </c>
      <c r="I125" s="22">
        <v>0</v>
      </c>
      <c r="J125" s="22">
        <v>8519</v>
      </c>
      <c r="K125" s="22">
        <v>0</v>
      </c>
      <c r="L125" s="22">
        <v>2767695</v>
      </c>
      <c r="M125" s="22">
        <v>469486</v>
      </c>
      <c r="N125" s="22">
        <v>214660</v>
      </c>
      <c r="O125" s="22">
        <v>45279</v>
      </c>
      <c r="P125" s="22">
        <v>0</v>
      </c>
      <c r="Q125" s="22">
        <v>0</v>
      </c>
      <c r="R125" s="22">
        <v>729425</v>
      </c>
      <c r="S125" s="22">
        <v>2038270</v>
      </c>
    </row>
    <row r="126" spans="1:19" x14ac:dyDescent="0.25">
      <c r="A126" s="22" t="s">
        <v>120</v>
      </c>
      <c r="B126" s="22" t="s">
        <v>292</v>
      </c>
      <c r="C126" s="22" t="s">
        <v>369</v>
      </c>
      <c r="D126" s="22" t="s">
        <v>370</v>
      </c>
      <c r="E126" s="22">
        <v>1877990</v>
      </c>
      <c r="F126" s="22">
        <v>1188166</v>
      </c>
      <c r="G126" s="22">
        <v>7188</v>
      </c>
      <c r="H126" s="22">
        <v>125519</v>
      </c>
      <c r="I126" s="22">
        <v>0</v>
      </c>
      <c r="J126" s="22">
        <v>0</v>
      </c>
      <c r="K126" s="22">
        <v>0</v>
      </c>
      <c r="L126" s="22">
        <v>3198863</v>
      </c>
      <c r="M126" s="22">
        <v>360278</v>
      </c>
      <c r="N126" s="22">
        <v>224887</v>
      </c>
      <c r="O126" s="22">
        <v>30738</v>
      </c>
      <c r="P126" s="22">
        <v>0</v>
      </c>
      <c r="Q126" s="22">
        <v>0</v>
      </c>
      <c r="R126" s="22">
        <v>615903</v>
      </c>
      <c r="S126" s="22">
        <v>2582960</v>
      </c>
    </row>
    <row r="127" spans="1:19" x14ac:dyDescent="0.25">
      <c r="A127" s="22" t="s">
        <v>120</v>
      </c>
      <c r="B127" s="22" t="s">
        <v>292</v>
      </c>
      <c r="C127" s="22" t="s">
        <v>371</v>
      </c>
      <c r="D127" s="22" t="s">
        <v>372</v>
      </c>
      <c r="E127" s="22">
        <v>2059532</v>
      </c>
      <c r="F127" s="22">
        <v>39047</v>
      </c>
      <c r="G127" s="22">
        <v>17509</v>
      </c>
      <c r="H127" s="22">
        <v>36982</v>
      </c>
      <c r="I127" s="22">
        <v>700</v>
      </c>
      <c r="J127" s="22">
        <v>1135</v>
      </c>
      <c r="K127" s="22">
        <v>0</v>
      </c>
      <c r="L127" s="22">
        <v>2154905</v>
      </c>
      <c r="M127" s="22">
        <v>566300</v>
      </c>
      <c r="N127" s="22">
        <v>55594</v>
      </c>
      <c r="O127" s="22">
        <v>14555</v>
      </c>
      <c r="P127" s="22"/>
      <c r="Q127" s="22"/>
      <c r="R127" s="22">
        <v>636449</v>
      </c>
      <c r="S127" s="22">
        <v>1518456</v>
      </c>
    </row>
    <row r="128" spans="1:19" x14ac:dyDescent="0.25">
      <c r="A128" s="22" t="s">
        <v>120</v>
      </c>
      <c r="B128" s="22" t="s">
        <v>292</v>
      </c>
      <c r="C128" s="22" t="s">
        <v>373</v>
      </c>
      <c r="D128" s="22" t="s">
        <v>374</v>
      </c>
      <c r="E128" s="22">
        <v>1695318</v>
      </c>
      <c r="F128" s="22">
        <v>396565</v>
      </c>
      <c r="G128" s="22">
        <v>13656</v>
      </c>
      <c r="H128" s="22">
        <v>50038</v>
      </c>
      <c r="I128" s="22">
        <v>0</v>
      </c>
      <c r="J128" s="22">
        <v>0</v>
      </c>
      <c r="K128" s="22">
        <v>0</v>
      </c>
      <c r="L128" s="22">
        <v>2155577</v>
      </c>
      <c r="M128" s="22">
        <v>355517</v>
      </c>
      <c r="N128" s="22">
        <v>135154</v>
      </c>
      <c r="O128" s="22">
        <v>61049</v>
      </c>
      <c r="P128" s="22">
        <v>0</v>
      </c>
      <c r="Q128" s="22">
        <v>0</v>
      </c>
      <c r="R128" s="22">
        <v>551720</v>
      </c>
      <c r="S128" s="22">
        <v>1603857</v>
      </c>
    </row>
    <row r="129" spans="1:19" x14ac:dyDescent="0.25">
      <c r="A129" s="22" t="s">
        <v>120</v>
      </c>
      <c r="B129" s="22" t="s">
        <v>292</v>
      </c>
      <c r="C129" s="22" t="s">
        <v>375</v>
      </c>
      <c r="D129" s="22" t="s">
        <v>376</v>
      </c>
      <c r="E129" s="22">
        <v>2707626</v>
      </c>
      <c r="F129" s="22">
        <v>2066783</v>
      </c>
      <c r="G129" s="22">
        <v>0</v>
      </c>
      <c r="H129" s="22">
        <v>109877</v>
      </c>
      <c r="I129" s="22">
        <v>0</v>
      </c>
      <c r="J129" s="22">
        <v>0</v>
      </c>
      <c r="K129" s="22">
        <v>0</v>
      </c>
      <c r="L129" s="22">
        <v>4884286</v>
      </c>
      <c r="M129" s="22">
        <v>567729</v>
      </c>
      <c r="N129" s="22">
        <v>521233</v>
      </c>
      <c r="O129" s="22">
        <v>67282</v>
      </c>
      <c r="P129" s="22">
        <v>0</v>
      </c>
      <c r="Q129" s="22">
        <v>0</v>
      </c>
      <c r="R129" s="22">
        <v>1156244</v>
      </c>
      <c r="S129" s="22">
        <v>3728042</v>
      </c>
    </row>
    <row r="130" spans="1:19" x14ac:dyDescent="0.25">
      <c r="A130" s="22" t="s">
        <v>120</v>
      </c>
      <c r="B130" s="22" t="s">
        <v>292</v>
      </c>
      <c r="C130" s="22" t="s">
        <v>377</v>
      </c>
      <c r="D130" s="22" t="s">
        <v>378</v>
      </c>
      <c r="E130" s="22">
        <v>357997</v>
      </c>
      <c r="F130" s="22">
        <v>15587</v>
      </c>
      <c r="G130" s="22">
        <v>13195</v>
      </c>
      <c r="H130" s="22">
        <v>14085</v>
      </c>
      <c r="I130" s="22">
        <v>0</v>
      </c>
      <c r="J130" s="22">
        <v>0</v>
      </c>
      <c r="K130" s="22">
        <v>0</v>
      </c>
      <c r="L130" s="22">
        <v>400864</v>
      </c>
      <c r="M130" s="22">
        <v>55038</v>
      </c>
      <c r="N130" s="22">
        <v>10285</v>
      </c>
      <c r="O130" s="22">
        <v>4568</v>
      </c>
      <c r="P130" s="22">
        <v>0</v>
      </c>
      <c r="Q130" s="22">
        <v>0</v>
      </c>
      <c r="R130" s="22">
        <v>69891</v>
      </c>
      <c r="S130" s="22">
        <v>330973</v>
      </c>
    </row>
    <row r="131" spans="1:19" x14ac:dyDescent="0.25">
      <c r="A131" s="22" t="s">
        <v>120</v>
      </c>
      <c r="B131" s="22" t="s">
        <v>292</v>
      </c>
      <c r="C131" s="22" t="s">
        <v>379</v>
      </c>
      <c r="D131" s="22" t="s">
        <v>380</v>
      </c>
      <c r="E131" s="22">
        <v>1918663</v>
      </c>
      <c r="F131" s="22">
        <v>653307</v>
      </c>
      <c r="G131" s="22">
        <v>0</v>
      </c>
      <c r="H131" s="22">
        <v>114092</v>
      </c>
      <c r="I131" s="22">
        <v>0</v>
      </c>
      <c r="J131" s="22">
        <v>1511</v>
      </c>
      <c r="K131" s="22">
        <v>0</v>
      </c>
      <c r="L131" s="22">
        <v>2687573</v>
      </c>
      <c r="M131" s="22">
        <v>351328</v>
      </c>
      <c r="N131" s="22">
        <v>175932</v>
      </c>
      <c r="O131" s="22">
        <v>115836</v>
      </c>
      <c r="P131" s="22">
        <v>0</v>
      </c>
      <c r="Q131" s="22">
        <v>0</v>
      </c>
      <c r="R131" s="22">
        <v>643096</v>
      </c>
      <c r="S131" s="22">
        <v>2044477</v>
      </c>
    </row>
    <row r="132" spans="1:19" x14ac:dyDescent="0.25">
      <c r="A132" s="22" t="s">
        <v>120</v>
      </c>
      <c r="B132" s="22" t="s">
        <v>292</v>
      </c>
      <c r="C132" s="22" t="s">
        <v>381</v>
      </c>
      <c r="D132" s="22" t="s">
        <v>382</v>
      </c>
      <c r="E132" s="22">
        <v>626390</v>
      </c>
      <c r="F132" s="22">
        <v>291983</v>
      </c>
      <c r="G132" s="22">
        <v>0</v>
      </c>
      <c r="H132" s="22">
        <v>29388</v>
      </c>
      <c r="I132" s="22">
        <v>986</v>
      </c>
      <c r="J132" s="22">
        <v>375</v>
      </c>
      <c r="K132" s="22">
        <v>0</v>
      </c>
      <c r="L132" s="22">
        <v>949122</v>
      </c>
      <c r="M132" s="22">
        <v>96318</v>
      </c>
      <c r="N132" s="22">
        <v>51810</v>
      </c>
      <c r="O132" s="22">
        <v>9354</v>
      </c>
      <c r="P132" s="22">
        <v>0</v>
      </c>
      <c r="Q132" s="22">
        <v>0</v>
      </c>
      <c r="R132" s="22">
        <v>157482</v>
      </c>
      <c r="S132" s="22">
        <v>791640</v>
      </c>
    </row>
    <row r="133" spans="1:19" x14ac:dyDescent="0.25">
      <c r="A133" s="22" t="s">
        <v>120</v>
      </c>
      <c r="B133" s="22" t="s">
        <v>292</v>
      </c>
      <c r="C133" s="22" t="s">
        <v>383</v>
      </c>
      <c r="D133" s="22" t="s">
        <v>384</v>
      </c>
      <c r="E133" s="22">
        <v>3619881</v>
      </c>
      <c r="F133" s="22">
        <v>1670586</v>
      </c>
      <c r="G133" s="22">
        <v>287925</v>
      </c>
      <c r="H133" s="22">
        <v>121372</v>
      </c>
      <c r="I133" s="22">
        <v>832</v>
      </c>
      <c r="J133" s="22">
        <v>283</v>
      </c>
      <c r="K133" s="22">
        <v>0</v>
      </c>
      <c r="L133" s="22">
        <v>5700879</v>
      </c>
      <c r="M133" s="22">
        <v>598764</v>
      </c>
      <c r="N133" s="22">
        <v>719378</v>
      </c>
      <c r="O133" s="22">
        <v>91279</v>
      </c>
      <c r="P133" s="22">
        <v>0</v>
      </c>
      <c r="Q133" s="22">
        <v>0</v>
      </c>
      <c r="R133" s="22">
        <v>1409421</v>
      </c>
      <c r="S133" s="22">
        <v>4291458</v>
      </c>
    </row>
    <row r="134" spans="1:19" x14ac:dyDescent="0.25">
      <c r="A134" s="22" t="s">
        <v>120</v>
      </c>
      <c r="B134" s="22" t="s">
        <v>292</v>
      </c>
      <c r="C134" s="22" t="s">
        <v>385</v>
      </c>
      <c r="D134" s="22" t="s">
        <v>386</v>
      </c>
      <c r="E134" s="22">
        <v>3842215</v>
      </c>
      <c r="F134" s="22">
        <v>50405</v>
      </c>
      <c r="G134" s="22">
        <v>0</v>
      </c>
      <c r="H134" s="22">
        <v>48896</v>
      </c>
      <c r="I134" s="22">
        <v>0</v>
      </c>
      <c r="J134" s="22">
        <v>0</v>
      </c>
      <c r="K134" s="22">
        <v>0</v>
      </c>
      <c r="L134" s="22">
        <v>3941516</v>
      </c>
      <c r="M134" s="22">
        <v>733021</v>
      </c>
      <c r="N134" s="22">
        <v>0</v>
      </c>
      <c r="O134" s="22">
        <v>26651</v>
      </c>
      <c r="P134" s="22">
        <v>0</v>
      </c>
      <c r="Q134" s="22">
        <v>0</v>
      </c>
      <c r="R134" s="22">
        <v>759672</v>
      </c>
      <c r="S134" s="22">
        <v>3181844</v>
      </c>
    </row>
    <row r="135" spans="1:19" x14ac:dyDescent="0.25">
      <c r="A135" s="22" t="s">
        <v>120</v>
      </c>
      <c r="B135" s="22" t="s">
        <v>292</v>
      </c>
      <c r="C135" s="22" t="s">
        <v>387</v>
      </c>
      <c r="D135" s="22" t="s">
        <v>388</v>
      </c>
      <c r="E135" s="22">
        <v>10806131</v>
      </c>
      <c r="F135" s="22">
        <v>1188896</v>
      </c>
      <c r="G135" s="22">
        <v>610093</v>
      </c>
      <c r="H135" s="22">
        <v>131820</v>
      </c>
      <c r="I135" s="22">
        <v>0</v>
      </c>
      <c r="J135" s="22">
        <v>2430</v>
      </c>
      <c r="K135" s="22">
        <v>0</v>
      </c>
      <c r="L135" s="22">
        <v>12739370</v>
      </c>
      <c r="M135" s="22">
        <v>3422175</v>
      </c>
      <c r="N135" s="22">
        <v>802391</v>
      </c>
      <c r="O135" s="22">
        <v>128461</v>
      </c>
      <c r="P135" s="22">
        <v>12368</v>
      </c>
      <c r="Q135" s="22">
        <v>0</v>
      </c>
      <c r="R135" s="22">
        <v>4365395</v>
      </c>
      <c r="S135" s="22">
        <v>8373975</v>
      </c>
    </row>
    <row r="136" spans="1:19" x14ac:dyDescent="0.25">
      <c r="A136" s="22" t="s">
        <v>120</v>
      </c>
      <c r="B136" s="22" t="s">
        <v>292</v>
      </c>
      <c r="C136" s="22" t="s">
        <v>389</v>
      </c>
      <c r="D136" s="22" t="s">
        <v>390</v>
      </c>
      <c r="E136" s="22">
        <v>6524112</v>
      </c>
      <c r="F136" s="22">
        <v>3766448</v>
      </c>
      <c r="G136" s="22">
        <v>1919877</v>
      </c>
      <c r="H136" s="22">
        <v>273832</v>
      </c>
      <c r="I136" s="22">
        <v>22014</v>
      </c>
      <c r="J136" s="22">
        <v>227</v>
      </c>
      <c r="K136" s="22">
        <v>0</v>
      </c>
      <c r="L136" s="22">
        <v>12506510</v>
      </c>
      <c r="M136" s="22">
        <v>2069942</v>
      </c>
      <c r="N136" s="22">
        <v>1286412</v>
      </c>
      <c r="O136" s="22">
        <v>212856</v>
      </c>
      <c r="P136" s="22">
        <v>0</v>
      </c>
      <c r="Q136" s="22">
        <v>0</v>
      </c>
      <c r="R136" s="22">
        <v>3569210</v>
      </c>
      <c r="S136" s="22">
        <v>8937300</v>
      </c>
    </row>
    <row r="137" spans="1:19" x14ac:dyDescent="0.25">
      <c r="A137" s="22" t="s">
        <v>120</v>
      </c>
      <c r="B137" s="22" t="s">
        <v>292</v>
      </c>
      <c r="C137" s="22" t="s">
        <v>391</v>
      </c>
      <c r="D137" s="22" t="s">
        <v>392</v>
      </c>
      <c r="E137" s="22">
        <v>5761856</v>
      </c>
      <c r="F137" s="22">
        <v>1865532</v>
      </c>
      <c r="G137" s="22">
        <v>414797</v>
      </c>
      <c r="H137" s="22">
        <v>131469</v>
      </c>
      <c r="I137" s="22">
        <v>0</v>
      </c>
      <c r="J137" s="22">
        <v>0</v>
      </c>
      <c r="K137" s="22">
        <v>0</v>
      </c>
      <c r="L137" s="22">
        <v>8173654</v>
      </c>
      <c r="M137" s="22">
        <v>1583653</v>
      </c>
      <c r="N137" s="22">
        <v>644693</v>
      </c>
      <c r="O137" s="22">
        <v>16749</v>
      </c>
      <c r="P137" s="22">
        <v>71271</v>
      </c>
      <c r="Q137" s="22">
        <v>0</v>
      </c>
      <c r="R137" s="22">
        <v>2316366</v>
      </c>
      <c r="S137" s="22">
        <v>5857288</v>
      </c>
    </row>
    <row r="138" spans="1:19" x14ac:dyDescent="0.25">
      <c r="A138" s="22" t="s">
        <v>120</v>
      </c>
      <c r="B138" s="22" t="s">
        <v>292</v>
      </c>
      <c r="C138" s="22" t="s">
        <v>393</v>
      </c>
      <c r="D138" s="22" t="s">
        <v>394</v>
      </c>
      <c r="E138" s="22">
        <v>1032823</v>
      </c>
      <c r="F138" s="22">
        <v>59263</v>
      </c>
      <c r="G138" s="22">
        <v>0</v>
      </c>
      <c r="H138" s="22">
        <v>17325</v>
      </c>
      <c r="I138" s="22">
        <v>0</v>
      </c>
      <c r="J138" s="22">
        <v>370</v>
      </c>
      <c r="K138" s="22">
        <v>0</v>
      </c>
      <c r="L138" s="22">
        <v>1109781</v>
      </c>
      <c r="M138" s="22">
        <v>255718</v>
      </c>
      <c r="N138" s="22">
        <v>24801</v>
      </c>
      <c r="O138" s="22">
        <v>4017</v>
      </c>
      <c r="P138" s="22"/>
      <c r="Q138" s="22">
        <v>3126</v>
      </c>
      <c r="R138" s="22">
        <v>287662</v>
      </c>
      <c r="S138" s="22">
        <v>822119</v>
      </c>
    </row>
    <row r="139" spans="1:19" x14ac:dyDescent="0.25">
      <c r="A139" s="22" t="s">
        <v>120</v>
      </c>
      <c r="B139" s="22" t="s">
        <v>292</v>
      </c>
      <c r="C139" s="22" t="s">
        <v>395</v>
      </c>
      <c r="D139" s="22" t="s">
        <v>396</v>
      </c>
      <c r="E139" s="22">
        <v>758811</v>
      </c>
      <c r="F139" s="22">
        <v>297251</v>
      </c>
      <c r="G139" s="22">
        <v>1553</v>
      </c>
      <c r="H139" s="22">
        <v>39159</v>
      </c>
      <c r="I139" s="22">
        <v>1721</v>
      </c>
      <c r="J139" s="22">
        <v>3899</v>
      </c>
      <c r="K139" s="22">
        <v>0</v>
      </c>
      <c r="L139" s="22">
        <v>1102394</v>
      </c>
      <c r="M139" s="22">
        <v>121174</v>
      </c>
      <c r="N139" s="22">
        <v>68885</v>
      </c>
      <c r="O139" s="22">
        <v>0</v>
      </c>
      <c r="P139" s="22">
        <v>11463</v>
      </c>
      <c r="Q139" s="22">
        <v>0</v>
      </c>
      <c r="R139" s="22">
        <v>201522</v>
      </c>
      <c r="S139" s="22">
        <v>900872</v>
      </c>
    </row>
    <row r="140" spans="1:19" x14ac:dyDescent="0.25">
      <c r="A140" s="22" t="s">
        <v>120</v>
      </c>
      <c r="B140" s="22" t="s">
        <v>292</v>
      </c>
      <c r="C140" s="22" t="s">
        <v>397</v>
      </c>
      <c r="D140" s="22" t="s">
        <v>398</v>
      </c>
      <c r="E140" s="22">
        <v>9644922</v>
      </c>
      <c r="F140" s="22">
        <v>2037157</v>
      </c>
      <c r="G140" s="22">
        <v>14213</v>
      </c>
      <c r="H140" s="22">
        <v>188319</v>
      </c>
      <c r="I140" s="22">
        <v>4298</v>
      </c>
      <c r="J140" s="22">
        <v>3582</v>
      </c>
      <c r="K140" s="22">
        <v>0</v>
      </c>
      <c r="L140" s="22">
        <v>11892491</v>
      </c>
      <c r="M140" s="22">
        <v>2511598</v>
      </c>
      <c r="N140" s="22">
        <v>665857</v>
      </c>
      <c r="O140" s="22">
        <v>54292</v>
      </c>
      <c r="P140" s="22">
        <v>0</v>
      </c>
      <c r="Q140" s="22">
        <v>0</v>
      </c>
      <c r="R140" s="22">
        <v>3231747</v>
      </c>
      <c r="S140" s="22">
        <v>8660744</v>
      </c>
    </row>
    <row r="141" spans="1:19" x14ac:dyDescent="0.25">
      <c r="A141" s="22" t="s">
        <v>120</v>
      </c>
      <c r="B141" s="22" t="s">
        <v>292</v>
      </c>
      <c r="C141" s="22" t="s">
        <v>399</v>
      </c>
      <c r="D141" s="22" t="s">
        <v>400</v>
      </c>
      <c r="E141" s="22">
        <v>1611195</v>
      </c>
      <c r="F141" s="22">
        <v>242255</v>
      </c>
      <c r="G141" s="22">
        <v>2176</v>
      </c>
      <c r="H141" s="22">
        <v>48515</v>
      </c>
      <c r="I141" s="22">
        <v>825</v>
      </c>
      <c r="J141" s="22">
        <v>1820</v>
      </c>
      <c r="K141" s="22">
        <v>0</v>
      </c>
      <c r="L141" s="22">
        <v>1906786</v>
      </c>
      <c r="M141" s="22">
        <v>279408</v>
      </c>
      <c r="N141" s="22">
        <v>61436</v>
      </c>
      <c r="O141" s="22">
        <v>53323</v>
      </c>
      <c r="P141" s="22">
        <v>0</v>
      </c>
      <c r="Q141" s="22">
        <v>0</v>
      </c>
      <c r="R141" s="22">
        <v>394167</v>
      </c>
      <c r="S141" s="22">
        <v>1512619</v>
      </c>
    </row>
    <row r="142" spans="1:19" x14ac:dyDescent="0.25">
      <c r="A142" s="22" t="s">
        <v>120</v>
      </c>
      <c r="B142" s="22" t="s">
        <v>292</v>
      </c>
      <c r="C142" s="22" t="s">
        <v>401</v>
      </c>
      <c r="D142" s="22" t="s">
        <v>402</v>
      </c>
      <c r="E142" s="22">
        <v>994403</v>
      </c>
      <c r="F142" s="22">
        <v>122140</v>
      </c>
      <c r="G142" s="22">
        <v>1097</v>
      </c>
      <c r="H142" s="22">
        <v>30809</v>
      </c>
      <c r="I142" s="22">
        <v>0</v>
      </c>
      <c r="J142" s="22">
        <v>2567</v>
      </c>
      <c r="K142" s="22">
        <v>0</v>
      </c>
      <c r="L142" s="22">
        <v>1151016</v>
      </c>
      <c r="M142" s="22">
        <v>229782</v>
      </c>
      <c r="N142" s="22">
        <v>26240</v>
      </c>
      <c r="O142" s="22">
        <v>5366</v>
      </c>
      <c r="P142" s="22">
        <v>0</v>
      </c>
      <c r="Q142" s="22">
        <v>0</v>
      </c>
      <c r="R142" s="22">
        <v>261388</v>
      </c>
      <c r="S142" s="22">
        <v>889628</v>
      </c>
    </row>
    <row r="143" spans="1:19" x14ac:dyDescent="0.25">
      <c r="A143" s="22" t="s">
        <v>120</v>
      </c>
      <c r="B143" s="22" t="s">
        <v>292</v>
      </c>
      <c r="C143" s="22" t="s">
        <v>403</v>
      </c>
      <c r="D143" s="22" t="s">
        <v>404</v>
      </c>
      <c r="E143" s="22">
        <v>1475731</v>
      </c>
      <c r="F143" s="22">
        <v>118600</v>
      </c>
      <c r="G143" s="22">
        <v>6912</v>
      </c>
      <c r="H143" s="22">
        <v>40098</v>
      </c>
      <c r="I143" s="22">
        <v>0</v>
      </c>
      <c r="J143" s="22">
        <v>0</v>
      </c>
      <c r="K143" s="22">
        <v>0</v>
      </c>
      <c r="L143" s="22">
        <v>1641341</v>
      </c>
      <c r="M143" s="22">
        <v>297088</v>
      </c>
      <c r="N143" s="22">
        <v>48624</v>
      </c>
      <c r="O143" s="22">
        <v>17429</v>
      </c>
      <c r="P143" s="22">
        <v>0</v>
      </c>
      <c r="Q143" s="22">
        <v>0</v>
      </c>
      <c r="R143" s="22">
        <v>363141</v>
      </c>
      <c r="S143" s="22">
        <v>1278200</v>
      </c>
    </row>
    <row r="144" spans="1:19" x14ac:dyDescent="0.25">
      <c r="A144" s="22" t="s">
        <v>120</v>
      </c>
      <c r="B144" s="22" t="s">
        <v>292</v>
      </c>
      <c r="C144" s="22" t="s">
        <v>405</v>
      </c>
      <c r="D144" s="22" t="s">
        <v>406</v>
      </c>
      <c r="E144" s="22">
        <v>855116</v>
      </c>
      <c r="F144" s="22">
        <v>328776</v>
      </c>
      <c r="G144" s="22">
        <v>634</v>
      </c>
      <c r="H144" s="22">
        <v>35119</v>
      </c>
      <c r="I144" s="22">
        <v>0</v>
      </c>
      <c r="J144" s="22">
        <v>156</v>
      </c>
      <c r="K144" s="22">
        <v>0</v>
      </c>
      <c r="L144" s="22">
        <v>1219801</v>
      </c>
      <c r="M144" s="22">
        <v>187040</v>
      </c>
      <c r="N144" s="22">
        <v>95740</v>
      </c>
      <c r="O144" s="22">
        <v>26160</v>
      </c>
      <c r="P144" s="22">
        <v>0</v>
      </c>
      <c r="Q144" s="22">
        <v>20</v>
      </c>
      <c r="R144" s="22">
        <v>308960</v>
      </c>
      <c r="S144" s="22">
        <v>910841</v>
      </c>
    </row>
    <row r="145" spans="1:19" x14ac:dyDescent="0.25">
      <c r="A145" s="22" t="s">
        <v>120</v>
      </c>
      <c r="B145" s="22" t="s">
        <v>292</v>
      </c>
      <c r="C145" s="22" t="s">
        <v>407</v>
      </c>
      <c r="D145" s="22" t="s">
        <v>408</v>
      </c>
      <c r="E145" s="22">
        <v>814204</v>
      </c>
      <c r="F145" s="22">
        <v>491730</v>
      </c>
      <c r="G145" s="22">
        <v>0</v>
      </c>
      <c r="H145" s="22">
        <v>56553</v>
      </c>
      <c r="I145" s="22">
        <v>0</v>
      </c>
      <c r="J145" s="22">
        <v>0</v>
      </c>
      <c r="K145" s="22">
        <v>0</v>
      </c>
      <c r="L145" s="22">
        <v>1362487</v>
      </c>
      <c r="M145" s="22">
        <v>159570</v>
      </c>
      <c r="N145" s="22">
        <v>88271</v>
      </c>
      <c r="O145" s="22">
        <v>9151</v>
      </c>
      <c r="P145" s="22">
        <v>0</v>
      </c>
      <c r="Q145" s="22">
        <v>0</v>
      </c>
      <c r="R145" s="22">
        <v>256992</v>
      </c>
      <c r="S145" s="22">
        <v>1105495</v>
      </c>
    </row>
    <row r="146" spans="1:19" x14ac:dyDescent="0.25">
      <c r="A146" s="22" t="s">
        <v>120</v>
      </c>
      <c r="B146" s="22" t="s">
        <v>292</v>
      </c>
      <c r="C146" s="22" t="s">
        <v>409</v>
      </c>
      <c r="D146" s="22" t="s">
        <v>410</v>
      </c>
      <c r="E146" s="22">
        <v>782093</v>
      </c>
      <c r="F146" s="22">
        <v>224806</v>
      </c>
      <c r="G146" s="22">
        <v>563</v>
      </c>
      <c r="H146" s="22">
        <v>50835</v>
      </c>
      <c r="I146" s="22">
        <v>584</v>
      </c>
      <c r="J146" s="22">
        <v>55</v>
      </c>
      <c r="K146" s="22">
        <v>0</v>
      </c>
      <c r="L146" s="22">
        <v>1058936</v>
      </c>
      <c r="M146" s="22">
        <v>60597</v>
      </c>
      <c r="N146" s="22">
        <v>32759</v>
      </c>
      <c r="O146" s="22">
        <v>4830</v>
      </c>
      <c r="P146" s="22">
        <v>0</v>
      </c>
      <c r="Q146" s="22">
        <v>0</v>
      </c>
      <c r="R146" s="22">
        <v>98186</v>
      </c>
      <c r="S146" s="22">
        <v>960750</v>
      </c>
    </row>
    <row r="147" spans="1:19" x14ac:dyDescent="0.25">
      <c r="A147" s="22" t="s">
        <v>120</v>
      </c>
      <c r="B147" s="22" t="s">
        <v>292</v>
      </c>
      <c r="C147" s="22" t="s">
        <v>411</v>
      </c>
      <c r="D147" s="22" t="s">
        <v>412</v>
      </c>
      <c r="E147" s="22">
        <v>507126</v>
      </c>
      <c r="F147" s="22">
        <v>16605</v>
      </c>
      <c r="G147" s="22">
        <v>259956</v>
      </c>
      <c r="H147" s="22">
        <v>104325</v>
      </c>
      <c r="I147" s="22">
        <v>0</v>
      </c>
      <c r="J147" s="22">
        <v>0</v>
      </c>
      <c r="K147" s="22">
        <v>0</v>
      </c>
      <c r="L147" s="22">
        <v>888012</v>
      </c>
      <c r="M147" s="22">
        <v>104325</v>
      </c>
      <c r="N147" s="22">
        <v>44333</v>
      </c>
      <c r="O147" s="22">
        <v>16605</v>
      </c>
      <c r="P147" s="22">
        <v>0</v>
      </c>
      <c r="Q147" s="22">
        <v>0</v>
      </c>
      <c r="R147" s="22">
        <v>165263</v>
      </c>
      <c r="S147" s="22">
        <v>722749</v>
      </c>
    </row>
    <row r="148" spans="1:19" x14ac:dyDescent="0.25">
      <c r="A148" s="22" t="s">
        <v>120</v>
      </c>
      <c r="B148" s="22" t="s">
        <v>292</v>
      </c>
      <c r="C148" s="22" t="s">
        <v>413</v>
      </c>
      <c r="D148" s="22" t="s">
        <v>414</v>
      </c>
      <c r="E148" s="22">
        <v>1643727</v>
      </c>
      <c r="F148" s="22">
        <v>161527</v>
      </c>
      <c r="G148" s="22">
        <v>429</v>
      </c>
      <c r="H148" s="22">
        <v>44385</v>
      </c>
      <c r="I148" s="22">
        <v>0</v>
      </c>
      <c r="J148" s="22">
        <v>0</v>
      </c>
      <c r="K148" s="22">
        <v>0</v>
      </c>
      <c r="L148" s="22">
        <v>1850068</v>
      </c>
      <c r="M148" s="22">
        <v>486987</v>
      </c>
      <c r="N148" s="22">
        <v>36615</v>
      </c>
      <c r="O148" s="22">
        <v>0</v>
      </c>
      <c r="P148" s="22">
        <v>0</v>
      </c>
      <c r="Q148" s="22">
        <v>0</v>
      </c>
      <c r="R148" s="22">
        <v>523602</v>
      </c>
      <c r="S148" s="22">
        <v>1326466</v>
      </c>
    </row>
    <row r="149" spans="1:19" x14ac:dyDescent="0.25">
      <c r="A149" s="22" t="s">
        <v>120</v>
      </c>
      <c r="B149" s="22" t="s">
        <v>292</v>
      </c>
      <c r="C149" s="22" t="s">
        <v>415</v>
      </c>
      <c r="D149" s="22" t="s">
        <v>416</v>
      </c>
      <c r="E149" s="22">
        <v>6830865</v>
      </c>
      <c r="F149" s="22">
        <v>858427</v>
      </c>
      <c r="G149" s="22">
        <v>15291</v>
      </c>
      <c r="H149" s="22">
        <v>115047</v>
      </c>
      <c r="I149" s="22">
        <v>842</v>
      </c>
      <c r="J149" s="22">
        <v>7888</v>
      </c>
      <c r="K149" s="22">
        <v>0</v>
      </c>
      <c r="L149" s="22">
        <v>7828360</v>
      </c>
      <c r="M149" s="22">
        <v>1593072</v>
      </c>
      <c r="N149" s="22">
        <v>301478</v>
      </c>
      <c r="O149" s="22">
        <v>43346</v>
      </c>
      <c r="P149" s="22">
        <v>0</v>
      </c>
      <c r="Q149" s="22">
        <v>4999</v>
      </c>
      <c r="R149" s="22">
        <v>1942895</v>
      </c>
      <c r="S149" s="22">
        <v>5885465</v>
      </c>
    </row>
    <row r="150" spans="1:19" x14ac:dyDescent="0.25">
      <c r="A150" s="22" t="s">
        <v>120</v>
      </c>
      <c r="B150" s="22" t="s">
        <v>292</v>
      </c>
      <c r="C150" s="22" t="s">
        <v>417</v>
      </c>
      <c r="D150" s="22" t="s">
        <v>418</v>
      </c>
      <c r="E150" s="22">
        <v>760478</v>
      </c>
      <c r="F150" s="22">
        <v>93835</v>
      </c>
      <c r="G150" s="22">
        <v>5749</v>
      </c>
      <c r="H150" s="22">
        <v>28214</v>
      </c>
      <c r="I150" s="22">
        <v>375</v>
      </c>
      <c r="J150" s="22">
        <v>989</v>
      </c>
      <c r="K150" s="22">
        <v>0</v>
      </c>
      <c r="L150" s="22">
        <v>889640</v>
      </c>
      <c r="M150" s="22">
        <v>106082</v>
      </c>
      <c r="N150" s="22">
        <v>22125</v>
      </c>
      <c r="O150" s="22">
        <v>24137</v>
      </c>
      <c r="P150" s="22">
        <v>0</v>
      </c>
      <c r="Q150" s="22">
        <v>0</v>
      </c>
      <c r="R150" s="22">
        <v>152344</v>
      </c>
      <c r="S150" s="22">
        <v>737296</v>
      </c>
    </row>
    <row r="151" spans="1:19" x14ac:dyDescent="0.25">
      <c r="A151" s="22" t="s">
        <v>120</v>
      </c>
      <c r="B151" s="22" t="s">
        <v>292</v>
      </c>
      <c r="C151" s="22" t="s">
        <v>419</v>
      </c>
      <c r="D151" s="22" t="s">
        <v>420</v>
      </c>
      <c r="E151" s="22">
        <v>2006127</v>
      </c>
      <c r="F151" s="22">
        <v>546644</v>
      </c>
      <c r="G151" s="22">
        <v>7422</v>
      </c>
      <c r="H151" s="22">
        <v>52987</v>
      </c>
      <c r="I151" s="22">
        <v>0</v>
      </c>
      <c r="J151" s="22">
        <v>2488</v>
      </c>
      <c r="K151" s="22">
        <v>0</v>
      </c>
      <c r="L151" s="22">
        <v>2615668</v>
      </c>
      <c r="M151" s="22">
        <v>488379</v>
      </c>
      <c r="N151" s="22">
        <v>132971</v>
      </c>
      <c r="O151" s="22">
        <v>62123</v>
      </c>
      <c r="P151" s="22">
        <v>0</v>
      </c>
      <c r="Q151" s="22">
        <v>0</v>
      </c>
      <c r="R151" s="22">
        <v>683473</v>
      </c>
      <c r="S151" s="22">
        <v>1932195</v>
      </c>
    </row>
    <row r="152" spans="1:19" x14ac:dyDescent="0.25">
      <c r="A152" s="22" t="s">
        <v>120</v>
      </c>
      <c r="B152" s="22" t="s">
        <v>292</v>
      </c>
      <c r="C152" s="22" t="s">
        <v>421</v>
      </c>
      <c r="D152" s="22" t="s">
        <v>422</v>
      </c>
      <c r="E152" s="22">
        <v>20570046</v>
      </c>
      <c r="F152" s="22">
        <v>3145637</v>
      </c>
      <c r="G152" s="22">
        <v>0</v>
      </c>
      <c r="H152" s="22">
        <v>180307</v>
      </c>
      <c r="I152" s="22">
        <v>500</v>
      </c>
      <c r="J152" s="22">
        <v>850</v>
      </c>
      <c r="K152" s="22">
        <v>0</v>
      </c>
      <c r="L152" s="22">
        <v>23897340</v>
      </c>
      <c r="M152" s="22">
        <v>5756044</v>
      </c>
      <c r="N152" s="22">
        <v>1054239</v>
      </c>
      <c r="O152" s="22">
        <v>249989</v>
      </c>
      <c r="P152" s="22">
        <v>662856</v>
      </c>
      <c r="Q152" s="22"/>
      <c r="R152" s="22">
        <v>7723128</v>
      </c>
      <c r="S152" s="22">
        <v>16174212</v>
      </c>
    </row>
    <row r="153" spans="1:19" x14ac:dyDescent="0.25">
      <c r="A153" s="22" t="s">
        <v>120</v>
      </c>
      <c r="B153" s="22" t="s">
        <v>292</v>
      </c>
      <c r="C153" s="22" t="s">
        <v>423</v>
      </c>
      <c r="D153" s="22" t="s">
        <v>424</v>
      </c>
      <c r="E153" s="22">
        <v>7399755</v>
      </c>
      <c r="F153" s="22">
        <v>1495394</v>
      </c>
      <c r="G153" s="22">
        <v>84011</v>
      </c>
      <c r="H153" s="22">
        <v>67638</v>
      </c>
      <c r="I153" s="22">
        <v>3479</v>
      </c>
      <c r="J153" s="22">
        <v>2615</v>
      </c>
      <c r="K153" s="22">
        <v>0</v>
      </c>
      <c r="L153" s="22">
        <v>9052892</v>
      </c>
      <c r="M153" s="22">
        <v>2011663</v>
      </c>
      <c r="N153" s="22">
        <v>761020</v>
      </c>
      <c r="O153" s="22">
        <v>87936</v>
      </c>
      <c r="P153" s="22">
        <v>75521</v>
      </c>
      <c r="Q153" s="22"/>
      <c r="R153" s="22">
        <v>2936140</v>
      </c>
      <c r="S153" s="22">
        <v>6116752</v>
      </c>
    </row>
    <row r="154" spans="1:19" x14ac:dyDescent="0.25">
      <c r="A154" s="22" t="s">
        <v>120</v>
      </c>
      <c r="B154" s="22" t="s">
        <v>292</v>
      </c>
      <c r="C154" s="22" t="s">
        <v>425</v>
      </c>
      <c r="D154" s="22" t="s">
        <v>426</v>
      </c>
      <c r="E154" s="22">
        <v>578677</v>
      </c>
      <c r="F154" s="22">
        <v>388231</v>
      </c>
      <c r="G154" s="22">
        <v>8110</v>
      </c>
      <c r="H154" s="22">
        <v>50293</v>
      </c>
      <c r="I154" s="22">
        <v>0</v>
      </c>
      <c r="J154" s="22">
        <v>348</v>
      </c>
      <c r="K154" s="22">
        <v>0</v>
      </c>
      <c r="L154" s="22">
        <v>1025659</v>
      </c>
      <c r="M154" s="22">
        <v>157732</v>
      </c>
      <c r="N154" s="22">
        <v>82374</v>
      </c>
      <c r="O154" s="22">
        <v>11307</v>
      </c>
      <c r="P154" s="22">
        <v>0</v>
      </c>
      <c r="Q154" s="22">
        <v>0</v>
      </c>
      <c r="R154" s="22">
        <v>251413</v>
      </c>
      <c r="S154" s="22">
        <v>774246</v>
      </c>
    </row>
    <row r="155" spans="1:19" x14ac:dyDescent="0.25">
      <c r="A155" s="22" t="s">
        <v>120</v>
      </c>
      <c r="B155" s="22" t="s">
        <v>292</v>
      </c>
      <c r="C155" s="22" t="s">
        <v>427</v>
      </c>
      <c r="D155" s="22" t="s">
        <v>428</v>
      </c>
      <c r="E155" s="22">
        <v>772850</v>
      </c>
      <c r="F155" s="22">
        <v>252215</v>
      </c>
      <c r="G155" s="22">
        <v>211</v>
      </c>
      <c r="H155" s="22">
        <v>42094</v>
      </c>
      <c r="I155" s="22">
        <v>0</v>
      </c>
      <c r="J155" s="22">
        <v>735</v>
      </c>
      <c r="K155" s="22">
        <v>0</v>
      </c>
      <c r="L155" s="22">
        <v>1068105</v>
      </c>
      <c r="M155" s="22">
        <v>119204</v>
      </c>
      <c r="N155" s="22">
        <v>66568</v>
      </c>
      <c r="O155" s="22">
        <v>36702</v>
      </c>
      <c r="P155" s="22">
        <v>0</v>
      </c>
      <c r="Q155" s="22">
        <v>0</v>
      </c>
      <c r="R155" s="22">
        <v>222474</v>
      </c>
      <c r="S155" s="22">
        <v>845631</v>
      </c>
    </row>
    <row r="156" spans="1:19" x14ac:dyDescent="0.25">
      <c r="A156" s="22" t="s">
        <v>120</v>
      </c>
      <c r="B156" s="22" t="s">
        <v>292</v>
      </c>
      <c r="C156" s="22" t="s">
        <v>429</v>
      </c>
      <c r="D156" s="22" t="s">
        <v>430</v>
      </c>
      <c r="E156" s="22">
        <v>8463198</v>
      </c>
      <c r="F156" s="22">
        <v>0</v>
      </c>
      <c r="G156" s="22">
        <v>5631</v>
      </c>
      <c r="H156" s="22">
        <v>258655</v>
      </c>
      <c r="I156" s="22">
        <v>0</v>
      </c>
      <c r="J156" s="22">
        <v>542</v>
      </c>
      <c r="K156" s="22">
        <v>0</v>
      </c>
      <c r="L156" s="22">
        <v>8728026</v>
      </c>
      <c r="M156" s="22">
        <v>1175771</v>
      </c>
      <c r="N156" s="22">
        <v>729562</v>
      </c>
      <c r="O156" s="22">
        <v>203759</v>
      </c>
      <c r="P156" s="22">
        <v>0</v>
      </c>
      <c r="Q156" s="22">
        <v>0</v>
      </c>
      <c r="R156" s="22">
        <v>2109092</v>
      </c>
      <c r="S156" s="22">
        <v>6618934</v>
      </c>
    </row>
    <row r="157" spans="1:19" x14ac:dyDescent="0.25">
      <c r="A157" s="22" t="s">
        <v>120</v>
      </c>
      <c r="B157" s="22" t="s">
        <v>292</v>
      </c>
      <c r="C157" s="22" t="s">
        <v>431</v>
      </c>
      <c r="D157" s="22" t="s">
        <v>432</v>
      </c>
      <c r="E157" s="22">
        <v>2039989</v>
      </c>
      <c r="F157" s="22">
        <v>97200</v>
      </c>
      <c r="G157" s="22">
        <v>2954</v>
      </c>
      <c r="H157" s="22">
        <v>60511</v>
      </c>
      <c r="I157" s="22">
        <v>0</v>
      </c>
      <c r="J157" s="22">
        <v>3238</v>
      </c>
      <c r="K157" s="22">
        <v>0</v>
      </c>
      <c r="L157" s="22">
        <v>2203892</v>
      </c>
      <c r="M157" s="22">
        <v>383985</v>
      </c>
      <c r="N157" s="22">
        <v>24588</v>
      </c>
      <c r="O157" s="22">
        <v>2798</v>
      </c>
      <c r="P157" s="22">
        <v>0</v>
      </c>
      <c r="Q157" s="22">
        <v>0</v>
      </c>
      <c r="R157" s="22">
        <v>411371</v>
      </c>
      <c r="S157" s="22">
        <v>1792521</v>
      </c>
    </row>
    <row r="158" spans="1:19" x14ac:dyDescent="0.25">
      <c r="A158" s="22" t="s">
        <v>120</v>
      </c>
      <c r="B158" s="22" t="s">
        <v>292</v>
      </c>
      <c r="C158" s="22" t="s">
        <v>433</v>
      </c>
      <c r="D158" s="22" t="s">
        <v>434</v>
      </c>
      <c r="E158" s="22">
        <v>988511</v>
      </c>
      <c r="F158" s="22">
        <v>196123</v>
      </c>
      <c r="G158" s="22">
        <v>9254</v>
      </c>
      <c r="H158" s="22">
        <v>21727</v>
      </c>
      <c r="I158" s="22">
        <v>0</v>
      </c>
      <c r="J158" s="22">
        <v>361</v>
      </c>
      <c r="K158" s="22">
        <v>0</v>
      </c>
      <c r="L158" s="22">
        <v>1215976</v>
      </c>
      <c r="M158" s="22">
        <v>218649</v>
      </c>
      <c r="N158" s="22">
        <v>68066</v>
      </c>
      <c r="O158" s="22">
        <v>12851</v>
      </c>
      <c r="P158" s="22">
        <v>0</v>
      </c>
      <c r="Q158" s="22">
        <v>0</v>
      </c>
      <c r="R158" s="22">
        <v>299566</v>
      </c>
      <c r="S158" s="22">
        <v>916410</v>
      </c>
    </row>
    <row r="159" spans="1:19" x14ac:dyDescent="0.25">
      <c r="A159" s="22" t="s">
        <v>120</v>
      </c>
      <c r="B159" s="22" t="s">
        <v>292</v>
      </c>
      <c r="C159" s="22" t="s">
        <v>435</v>
      </c>
      <c r="D159" s="22" t="s">
        <v>436</v>
      </c>
      <c r="E159" s="22">
        <v>3351552</v>
      </c>
      <c r="F159" s="22">
        <v>1160610</v>
      </c>
      <c r="G159" s="22">
        <v>1530</v>
      </c>
      <c r="H159" s="22">
        <v>83634</v>
      </c>
      <c r="I159" s="22">
        <v>0</v>
      </c>
      <c r="J159" s="22">
        <v>0</v>
      </c>
      <c r="K159" s="22">
        <v>0</v>
      </c>
      <c r="L159" s="22">
        <v>4597326</v>
      </c>
      <c r="M159" s="22">
        <v>650622</v>
      </c>
      <c r="N159" s="22">
        <v>247687</v>
      </c>
      <c r="O159" s="22">
        <v>66043</v>
      </c>
      <c r="P159" s="22">
        <v>0</v>
      </c>
      <c r="Q159" s="22">
        <v>0</v>
      </c>
      <c r="R159" s="22">
        <v>964352</v>
      </c>
      <c r="S159" s="22">
        <v>3632974</v>
      </c>
    </row>
    <row r="160" spans="1:19" x14ac:dyDescent="0.25">
      <c r="A160" s="22" t="s">
        <v>120</v>
      </c>
      <c r="B160" s="22" t="s">
        <v>292</v>
      </c>
      <c r="C160" s="22" t="s">
        <v>437</v>
      </c>
      <c r="D160" s="22" t="s">
        <v>438</v>
      </c>
      <c r="E160" s="22">
        <v>4462505</v>
      </c>
      <c r="F160" s="22">
        <v>1201710</v>
      </c>
      <c r="G160" s="22">
        <v>0</v>
      </c>
      <c r="H160" s="22">
        <v>104277</v>
      </c>
      <c r="I160" s="22">
        <v>2399</v>
      </c>
      <c r="J160" s="22">
        <v>981</v>
      </c>
      <c r="K160" s="22">
        <v>0</v>
      </c>
      <c r="L160" s="22">
        <v>5771872</v>
      </c>
      <c r="M160" s="22">
        <v>1323231</v>
      </c>
      <c r="N160" s="22">
        <v>477499</v>
      </c>
      <c r="O160" s="22">
        <v>24552</v>
      </c>
      <c r="P160" s="22">
        <v>0</v>
      </c>
      <c r="Q160" s="22">
        <v>0</v>
      </c>
      <c r="R160" s="22">
        <v>1825282</v>
      </c>
      <c r="S160" s="22">
        <v>3946590</v>
      </c>
    </row>
    <row r="161" spans="1:19" x14ac:dyDescent="0.25">
      <c r="A161" s="22" t="s">
        <v>120</v>
      </c>
      <c r="B161" s="22" t="s">
        <v>292</v>
      </c>
      <c r="C161" s="22" t="s">
        <v>439</v>
      </c>
      <c r="D161" s="22" t="s">
        <v>440</v>
      </c>
      <c r="E161" s="22">
        <v>1263877</v>
      </c>
      <c r="F161" s="22">
        <v>973236</v>
      </c>
      <c r="G161" s="22">
        <v>0</v>
      </c>
      <c r="H161" s="22">
        <v>75399</v>
      </c>
      <c r="I161" s="22">
        <v>1283</v>
      </c>
      <c r="J161" s="22">
        <v>683</v>
      </c>
      <c r="K161" s="22">
        <v>22331</v>
      </c>
      <c r="L161" s="22">
        <v>2336809</v>
      </c>
      <c r="M161" s="22">
        <v>289068</v>
      </c>
      <c r="N161" s="22">
        <v>214573</v>
      </c>
      <c r="O161" s="22">
        <v>18483</v>
      </c>
      <c r="P161" s="22">
        <v>0</v>
      </c>
      <c r="Q161" s="22">
        <v>0</v>
      </c>
      <c r="R161" s="22">
        <v>522124</v>
      </c>
      <c r="S161" s="22">
        <v>1814685</v>
      </c>
    </row>
    <row r="162" spans="1:19" x14ac:dyDescent="0.25">
      <c r="A162" s="22" t="s">
        <v>120</v>
      </c>
      <c r="B162" s="22" t="s">
        <v>292</v>
      </c>
      <c r="C162" s="22" t="s">
        <v>441</v>
      </c>
      <c r="D162" s="22" t="s">
        <v>442</v>
      </c>
      <c r="E162" s="22">
        <v>1093972</v>
      </c>
      <c r="F162" s="22">
        <v>400040</v>
      </c>
      <c r="G162" s="22">
        <v>0</v>
      </c>
      <c r="H162" s="22">
        <v>22596</v>
      </c>
      <c r="I162" s="22">
        <v>0</v>
      </c>
      <c r="J162" s="22">
        <v>0</v>
      </c>
      <c r="K162" s="22">
        <v>0</v>
      </c>
      <c r="L162" s="22">
        <v>1516608</v>
      </c>
      <c r="M162" s="22">
        <v>180703</v>
      </c>
      <c r="N162" s="22">
        <v>96176</v>
      </c>
      <c r="O162" s="22">
        <v>20538</v>
      </c>
      <c r="P162" s="22">
        <v>0</v>
      </c>
      <c r="Q162" s="22">
        <v>0</v>
      </c>
      <c r="R162" s="22">
        <v>297417</v>
      </c>
      <c r="S162" s="22">
        <v>1219191</v>
      </c>
    </row>
    <row r="163" spans="1:19" x14ac:dyDescent="0.25">
      <c r="A163" s="22" t="s">
        <v>120</v>
      </c>
      <c r="B163" s="22" t="s">
        <v>292</v>
      </c>
      <c r="C163" s="22" t="s">
        <v>443</v>
      </c>
      <c r="D163" s="22" t="s">
        <v>444</v>
      </c>
      <c r="E163" s="22">
        <v>2218326</v>
      </c>
      <c r="F163" s="22">
        <v>161433</v>
      </c>
      <c r="G163" s="22">
        <v>12480</v>
      </c>
      <c r="H163" s="22">
        <v>51330</v>
      </c>
      <c r="I163" s="22">
        <v>178</v>
      </c>
      <c r="J163" s="22">
        <v>462</v>
      </c>
      <c r="K163" s="22">
        <v>0</v>
      </c>
      <c r="L163" s="22">
        <v>2444209</v>
      </c>
      <c r="M163" s="22">
        <v>417186</v>
      </c>
      <c r="N163" s="22">
        <v>38605</v>
      </c>
      <c r="O163" s="22">
        <v>63363</v>
      </c>
      <c r="P163" s="22">
        <v>0</v>
      </c>
      <c r="Q163" s="22">
        <v>0</v>
      </c>
      <c r="R163" s="22">
        <v>519154</v>
      </c>
      <c r="S163" s="22">
        <v>1925055</v>
      </c>
    </row>
    <row r="164" spans="1:19" x14ac:dyDescent="0.25">
      <c r="A164" s="22" t="s">
        <v>120</v>
      </c>
      <c r="B164" s="22" t="s">
        <v>292</v>
      </c>
      <c r="C164" s="22" t="s">
        <v>445</v>
      </c>
      <c r="D164" s="22" t="s">
        <v>446</v>
      </c>
      <c r="E164" s="22">
        <v>3192925</v>
      </c>
      <c r="F164" s="22">
        <v>2425561</v>
      </c>
      <c r="G164" s="22">
        <v>63886</v>
      </c>
      <c r="H164" s="22">
        <v>103406</v>
      </c>
      <c r="I164" s="22">
        <v>8071</v>
      </c>
      <c r="J164" s="22">
        <v>74050</v>
      </c>
      <c r="K164" s="22">
        <v>0</v>
      </c>
      <c r="L164" s="22">
        <v>5867899</v>
      </c>
      <c r="M164" s="22">
        <v>1149870</v>
      </c>
      <c r="N164" s="22">
        <v>552308</v>
      </c>
      <c r="O164" s="22">
        <v>69155</v>
      </c>
      <c r="P164" s="22">
        <v>0</v>
      </c>
      <c r="Q164" s="22">
        <v>0</v>
      </c>
      <c r="R164" s="22">
        <v>1771333</v>
      </c>
      <c r="S164" s="22">
        <v>4096566</v>
      </c>
    </row>
    <row r="165" spans="1:19" x14ac:dyDescent="0.25">
      <c r="A165" s="22" t="s">
        <v>120</v>
      </c>
      <c r="B165" s="22" t="s">
        <v>292</v>
      </c>
      <c r="C165" s="22" t="s">
        <v>447</v>
      </c>
      <c r="D165" s="22" t="s">
        <v>448</v>
      </c>
      <c r="E165" s="22">
        <v>1808614</v>
      </c>
      <c r="F165" s="22">
        <v>660467</v>
      </c>
      <c r="G165" s="22">
        <v>199059</v>
      </c>
      <c r="H165" s="22">
        <v>156254</v>
      </c>
      <c r="I165" s="22">
        <v>5143</v>
      </c>
      <c r="J165" s="22">
        <v>5181</v>
      </c>
      <c r="K165" s="22">
        <v>0</v>
      </c>
      <c r="L165" s="22">
        <v>2834718</v>
      </c>
      <c r="M165" s="22">
        <v>450279</v>
      </c>
      <c r="N165" s="22">
        <v>174261</v>
      </c>
      <c r="O165" s="22">
        <v>15530</v>
      </c>
      <c r="P165" s="22">
        <v>0</v>
      </c>
      <c r="Q165" s="22">
        <v>0</v>
      </c>
      <c r="R165" s="22">
        <v>640070</v>
      </c>
      <c r="S165" s="22">
        <v>2194648</v>
      </c>
    </row>
    <row r="166" spans="1:19" x14ac:dyDescent="0.25">
      <c r="A166" s="22" t="s">
        <v>120</v>
      </c>
      <c r="B166" s="22" t="s">
        <v>292</v>
      </c>
      <c r="C166" s="22" t="s">
        <v>449</v>
      </c>
      <c r="D166" s="22" t="s">
        <v>450</v>
      </c>
      <c r="E166" s="22">
        <v>1668856</v>
      </c>
      <c r="F166" s="22">
        <v>631344</v>
      </c>
      <c r="G166" s="22">
        <v>2649</v>
      </c>
      <c r="H166" s="22">
        <v>55215</v>
      </c>
      <c r="I166" s="22">
        <v>401</v>
      </c>
      <c r="J166" s="22">
        <v>3038</v>
      </c>
      <c r="K166" s="22">
        <v>0</v>
      </c>
      <c r="L166" s="22">
        <v>2361503</v>
      </c>
      <c r="M166" s="22">
        <v>433102</v>
      </c>
      <c r="N166" s="22">
        <v>202774</v>
      </c>
      <c r="O166" s="22">
        <v>8212</v>
      </c>
      <c r="P166" s="22">
        <v>0</v>
      </c>
      <c r="Q166" s="22">
        <v>0</v>
      </c>
      <c r="R166" s="22">
        <v>644088</v>
      </c>
      <c r="S166" s="22">
        <v>1717415</v>
      </c>
    </row>
    <row r="167" spans="1:19" x14ac:dyDescent="0.25">
      <c r="A167" s="22" t="s">
        <v>120</v>
      </c>
      <c r="B167" s="22" t="s">
        <v>292</v>
      </c>
      <c r="C167" s="22" t="s">
        <v>451</v>
      </c>
      <c r="D167" s="22" t="s">
        <v>452</v>
      </c>
      <c r="E167" s="22">
        <v>5838966</v>
      </c>
      <c r="F167" s="22">
        <v>2207614</v>
      </c>
      <c r="G167" s="22">
        <v>904</v>
      </c>
      <c r="H167" s="22">
        <v>113519</v>
      </c>
      <c r="I167" s="22">
        <v>3638</v>
      </c>
      <c r="J167" s="22">
        <v>733</v>
      </c>
      <c r="K167" s="22">
        <v>0</v>
      </c>
      <c r="L167" s="22">
        <v>8165374</v>
      </c>
      <c r="M167" s="22">
        <v>1402910</v>
      </c>
      <c r="N167" s="22">
        <v>758769</v>
      </c>
      <c r="O167" s="22">
        <v>59493</v>
      </c>
      <c r="P167" s="22">
        <v>0</v>
      </c>
      <c r="Q167" s="22">
        <v>0</v>
      </c>
      <c r="R167" s="22">
        <v>2221172</v>
      </c>
      <c r="S167" s="22">
        <v>5944202</v>
      </c>
    </row>
    <row r="168" spans="1:19" x14ac:dyDescent="0.25">
      <c r="A168" s="22" t="s">
        <v>120</v>
      </c>
      <c r="B168" s="22" t="s">
        <v>292</v>
      </c>
      <c r="C168" s="22" t="s">
        <v>453</v>
      </c>
      <c r="D168" s="22" t="s">
        <v>454</v>
      </c>
      <c r="E168" s="22">
        <v>540930</v>
      </c>
      <c r="F168" s="22">
        <v>114073</v>
      </c>
      <c r="G168" s="22">
        <v>0</v>
      </c>
      <c r="H168" s="22">
        <v>17588</v>
      </c>
      <c r="I168" s="22">
        <v>639</v>
      </c>
      <c r="J168" s="22">
        <v>146</v>
      </c>
      <c r="K168" s="22">
        <v>0</v>
      </c>
      <c r="L168" s="22">
        <v>673376</v>
      </c>
      <c r="M168" s="22">
        <v>107309</v>
      </c>
      <c r="N168" s="22">
        <v>43430</v>
      </c>
      <c r="O168" s="22">
        <v>10513</v>
      </c>
      <c r="P168" s="22">
        <v>0</v>
      </c>
      <c r="Q168" s="22">
        <v>0</v>
      </c>
      <c r="R168" s="22">
        <v>161252</v>
      </c>
      <c r="S168" s="22">
        <v>512124</v>
      </c>
    </row>
    <row r="169" spans="1:19" x14ac:dyDescent="0.25">
      <c r="A169" s="22" t="s">
        <v>120</v>
      </c>
      <c r="B169" s="22" t="s">
        <v>292</v>
      </c>
      <c r="C169" s="22" t="s">
        <v>455</v>
      </c>
      <c r="D169" s="22" t="s">
        <v>456</v>
      </c>
      <c r="E169" s="22">
        <v>1643566</v>
      </c>
      <c r="F169" s="22">
        <v>545932</v>
      </c>
      <c r="G169" s="22">
        <v>15414</v>
      </c>
      <c r="H169" s="22">
        <v>59936</v>
      </c>
      <c r="I169" s="22">
        <v>938</v>
      </c>
      <c r="J169" s="22">
        <v>4322</v>
      </c>
      <c r="K169" s="22">
        <v>0</v>
      </c>
      <c r="L169" s="22">
        <v>2270108</v>
      </c>
      <c r="M169" s="22">
        <v>342631</v>
      </c>
      <c r="N169" s="22">
        <v>130541</v>
      </c>
      <c r="O169" s="22">
        <v>1059</v>
      </c>
      <c r="P169" s="22">
        <v>0</v>
      </c>
      <c r="Q169" s="22">
        <v>0</v>
      </c>
      <c r="R169" s="22">
        <v>474231</v>
      </c>
      <c r="S169" s="22">
        <v>1795877</v>
      </c>
    </row>
    <row r="170" spans="1:19" x14ac:dyDescent="0.25">
      <c r="A170" s="22" t="s">
        <v>120</v>
      </c>
      <c r="B170" s="22" t="s">
        <v>292</v>
      </c>
      <c r="C170" s="22" t="s">
        <v>457</v>
      </c>
      <c r="D170" s="22" t="s">
        <v>458</v>
      </c>
      <c r="E170" s="22">
        <v>5028886</v>
      </c>
      <c r="F170" s="22">
        <v>2777425</v>
      </c>
      <c r="G170" s="22">
        <v>535</v>
      </c>
      <c r="H170" s="22">
        <v>143597</v>
      </c>
      <c r="I170" s="22">
        <v>0</v>
      </c>
      <c r="J170" s="22">
        <v>0</v>
      </c>
      <c r="K170" s="22">
        <v>0</v>
      </c>
      <c r="L170" s="22">
        <v>7950443</v>
      </c>
      <c r="M170" s="22">
        <v>1338548</v>
      </c>
      <c r="N170" s="22">
        <v>765623</v>
      </c>
      <c r="O170" s="22">
        <v>65081</v>
      </c>
      <c r="P170" s="22">
        <v>0</v>
      </c>
      <c r="Q170" s="22">
        <v>0</v>
      </c>
      <c r="R170" s="22">
        <v>2169252</v>
      </c>
      <c r="S170" s="22">
        <v>5781191</v>
      </c>
    </row>
    <row r="171" spans="1:19" x14ac:dyDescent="0.25">
      <c r="A171" s="22" t="s">
        <v>120</v>
      </c>
      <c r="B171" s="22" t="s">
        <v>292</v>
      </c>
      <c r="C171" s="22" t="s">
        <v>459</v>
      </c>
      <c r="D171" s="22" t="s">
        <v>460</v>
      </c>
      <c r="E171" s="22">
        <v>769271</v>
      </c>
      <c r="F171" s="22">
        <v>281679</v>
      </c>
      <c r="G171" s="22">
        <v>1123</v>
      </c>
      <c r="H171" s="22">
        <v>56869</v>
      </c>
      <c r="I171" s="22">
        <v>0</v>
      </c>
      <c r="J171" s="22">
        <v>0</v>
      </c>
      <c r="K171" s="22">
        <v>0</v>
      </c>
      <c r="L171" s="22">
        <v>1108942</v>
      </c>
      <c r="M171" s="22">
        <v>158894</v>
      </c>
      <c r="N171" s="22">
        <v>56031</v>
      </c>
      <c r="O171" s="22">
        <v>51527</v>
      </c>
      <c r="P171" s="22">
        <v>0</v>
      </c>
      <c r="Q171" s="22">
        <v>0</v>
      </c>
      <c r="R171" s="22">
        <v>266452</v>
      </c>
      <c r="S171" s="22">
        <v>842490</v>
      </c>
    </row>
    <row r="172" spans="1:19" x14ac:dyDescent="0.25">
      <c r="A172" s="22" t="s">
        <v>120</v>
      </c>
      <c r="B172" s="22" t="s">
        <v>292</v>
      </c>
      <c r="C172" s="22" t="s">
        <v>461</v>
      </c>
      <c r="D172" s="22" t="s">
        <v>462</v>
      </c>
      <c r="E172" s="22">
        <v>932481</v>
      </c>
      <c r="F172" s="22">
        <v>310272</v>
      </c>
      <c r="G172" s="22">
        <v>3174</v>
      </c>
      <c r="H172" s="22">
        <v>82750</v>
      </c>
      <c r="I172" s="22">
        <v>0</v>
      </c>
      <c r="J172" s="22">
        <v>1936</v>
      </c>
      <c r="K172" s="22">
        <v>0</v>
      </c>
      <c r="L172" s="22">
        <v>1330613</v>
      </c>
      <c r="M172" s="22">
        <v>129802</v>
      </c>
      <c r="N172" s="22">
        <v>71649</v>
      </c>
      <c r="O172" s="22">
        <v>2698</v>
      </c>
      <c r="P172" s="22">
        <v>0</v>
      </c>
      <c r="Q172" s="22">
        <v>0</v>
      </c>
      <c r="R172" s="22">
        <v>204149</v>
      </c>
      <c r="S172" s="22">
        <v>1126464</v>
      </c>
    </row>
    <row r="173" spans="1:19" x14ac:dyDescent="0.25">
      <c r="A173" s="22" t="s">
        <v>120</v>
      </c>
      <c r="B173" s="22" t="s">
        <v>292</v>
      </c>
      <c r="C173" s="22" t="s">
        <v>463</v>
      </c>
      <c r="D173" s="22" t="s">
        <v>464</v>
      </c>
      <c r="E173" s="22">
        <v>3557729</v>
      </c>
      <c r="F173" s="22">
        <v>1888733</v>
      </c>
      <c r="G173" s="22">
        <v>0</v>
      </c>
      <c r="H173" s="22">
        <v>144306</v>
      </c>
      <c r="I173" s="22">
        <v>0</v>
      </c>
      <c r="J173" s="22">
        <v>769</v>
      </c>
      <c r="K173" s="22">
        <v>0</v>
      </c>
      <c r="L173" s="22">
        <v>5591537</v>
      </c>
      <c r="M173" s="22">
        <v>793466</v>
      </c>
      <c r="N173" s="22">
        <v>420486</v>
      </c>
      <c r="O173" s="22">
        <v>119067</v>
      </c>
      <c r="P173" s="22">
        <v>0</v>
      </c>
      <c r="Q173" s="22">
        <v>7246</v>
      </c>
      <c r="R173" s="22">
        <v>1340265</v>
      </c>
      <c r="S173" s="22">
        <v>4251272</v>
      </c>
    </row>
    <row r="174" spans="1:19" x14ac:dyDescent="0.25">
      <c r="A174" s="22" t="s">
        <v>120</v>
      </c>
      <c r="B174" s="22" t="s">
        <v>292</v>
      </c>
      <c r="C174" s="22" t="s">
        <v>465</v>
      </c>
      <c r="D174" s="22" t="s">
        <v>466</v>
      </c>
      <c r="E174" s="22">
        <v>337031</v>
      </c>
      <c r="F174" s="22">
        <v>47980</v>
      </c>
      <c r="G174" s="22">
        <v>3047</v>
      </c>
      <c r="H174" s="22">
        <v>10346</v>
      </c>
      <c r="I174" s="22">
        <v>0</v>
      </c>
      <c r="J174" s="22">
        <v>0</v>
      </c>
      <c r="K174" s="22">
        <v>0</v>
      </c>
      <c r="L174" s="22">
        <v>398404</v>
      </c>
      <c r="M174" s="22">
        <v>72407</v>
      </c>
      <c r="N174" s="22">
        <v>16823</v>
      </c>
      <c r="O174" s="22">
        <v>12420</v>
      </c>
      <c r="P174" s="22">
        <v>0</v>
      </c>
      <c r="Q174" s="22">
        <v>0</v>
      </c>
      <c r="R174" s="22">
        <v>101650</v>
      </c>
      <c r="S174" s="22">
        <v>296754</v>
      </c>
    </row>
    <row r="175" spans="1:19" x14ac:dyDescent="0.25">
      <c r="A175" s="22" t="s">
        <v>120</v>
      </c>
      <c r="B175" s="22" t="s">
        <v>292</v>
      </c>
      <c r="C175" s="22" t="s">
        <v>467</v>
      </c>
      <c r="D175" s="22" t="s">
        <v>468</v>
      </c>
      <c r="E175" s="22">
        <v>3698270</v>
      </c>
      <c r="F175" s="22">
        <v>1678932</v>
      </c>
      <c r="G175" s="22">
        <v>0</v>
      </c>
      <c r="H175" s="22">
        <v>138579</v>
      </c>
      <c r="I175" s="22">
        <v>1113</v>
      </c>
      <c r="J175" s="22">
        <v>1509</v>
      </c>
      <c r="K175" s="22">
        <v>0</v>
      </c>
      <c r="L175" s="22">
        <v>5518403</v>
      </c>
      <c r="M175" s="22">
        <v>986392</v>
      </c>
      <c r="N175" s="22">
        <v>559187</v>
      </c>
      <c r="O175" s="22">
        <v>135529</v>
      </c>
      <c r="P175" s="22">
        <v>0</v>
      </c>
      <c r="Q175" s="22">
        <v>0</v>
      </c>
      <c r="R175" s="22">
        <v>1681108</v>
      </c>
      <c r="S175" s="22">
        <v>3837295</v>
      </c>
    </row>
    <row r="176" spans="1:19" x14ac:dyDescent="0.25">
      <c r="A176" s="22" t="s">
        <v>120</v>
      </c>
      <c r="B176" s="22" t="s">
        <v>292</v>
      </c>
      <c r="C176" s="22" t="s">
        <v>469</v>
      </c>
      <c r="D176" s="22" t="s">
        <v>470</v>
      </c>
      <c r="E176" s="22">
        <v>10818716</v>
      </c>
      <c r="F176" s="22">
        <v>2170761</v>
      </c>
      <c r="G176" s="22">
        <v>5228</v>
      </c>
      <c r="H176" s="22">
        <v>227015</v>
      </c>
      <c r="I176" s="22">
        <v>18481</v>
      </c>
      <c r="J176" s="22">
        <v>87119</v>
      </c>
      <c r="K176" s="22">
        <v>0</v>
      </c>
      <c r="L176" s="22">
        <v>13327320</v>
      </c>
      <c r="M176" s="22">
        <v>3552372</v>
      </c>
      <c r="N176" s="22">
        <v>754234</v>
      </c>
      <c r="O176" s="22">
        <v>73253</v>
      </c>
      <c r="P176" s="22">
        <v>0</v>
      </c>
      <c r="Q176" s="22">
        <v>0</v>
      </c>
      <c r="R176" s="22">
        <v>4379859</v>
      </c>
      <c r="S176" s="22">
        <v>8947461</v>
      </c>
    </row>
    <row r="177" spans="1:19" x14ac:dyDescent="0.25">
      <c r="A177" s="22" t="s">
        <v>120</v>
      </c>
      <c r="B177" s="22" t="s">
        <v>292</v>
      </c>
      <c r="C177" s="22" t="s">
        <v>471</v>
      </c>
      <c r="D177" s="22" t="s">
        <v>472</v>
      </c>
      <c r="E177" s="22">
        <v>9854050</v>
      </c>
      <c r="F177" s="22">
        <v>2252362</v>
      </c>
      <c r="G177" s="22">
        <v>0</v>
      </c>
      <c r="H177" s="22">
        <v>147872</v>
      </c>
      <c r="I177" s="22">
        <v>0</v>
      </c>
      <c r="J177" s="22">
        <v>849</v>
      </c>
      <c r="K177" s="22">
        <v>0</v>
      </c>
      <c r="L177" s="22">
        <v>12255133</v>
      </c>
      <c r="M177" s="22">
        <v>2959104</v>
      </c>
      <c r="N177" s="22">
        <v>893006</v>
      </c>
      <c r="O177" s="22">
        <v>49406</v>
      </c>
      <c r="P177" s="22">
        <v>0</v>
      </c>
      <c r="Q177" s="22">
        <v>88336</v>
      </c>
      <c r="R177" s="22">
        <v>3989852</v>
      </c>
      <c r="S177" s="22">
        <v>8265281</v>
      </c>
    </row>
    <row r="178" spans="1:19" x14ac:dyDescent="0.25">
      <c r="A178" s="22" t="s">
        <v>120</v>
      </c>
      <c r="B178" s="22" t="s">
        <v>292</v>
      </c>
      <c r="C178" s="22" t="s">
        <v>473</v>
      </c>
      <c r="D178" s="22" t="s">
        <v>474</v>
      </c>
      <c r="E178" s="22">
        <v>2107920</v>
      </c>
      <c r="F178" s="22">
        <v>562147</v>
      </c>
      <c r="G178" s="22">
        <v>377</v>
      </c>
      <c r="H178" s="22">
        <v>139178</v>
      </c>
      <c r="I178" s="22">
        <v>0</v>
      </c>
      <c r="J178" s="22">
        <v>0</v>
      </c>
      <c r="K178" s="22">
        <v>0</v>
      </c>
      <c r="L178" s="22">
        <v>2809622</v>
      </c>
      <c r="M178" s="22">
        <v>553620</v>
      </c>
      <c r="N178" s="22">
        <v>234837</v>
      </c>
      <c r="O178" s="22">
        <v>24645</v>
      </c>
      <c r="P178" s="22">
        <v>25391</v>
      </c>
      <c r="Q178" s="22"/>
      <c r="R178" s="22">
        <v>838493</v>
      </c>
      <c r="S178" s="22">
        <v>1971129</v>
      </c>
    </row>
    <row r="179" spans="1:19" x14ac:dyDescent="0.25">
      <c r="A179" s="22" t="s">
        <v>120</v>
      </c>
      <c r="B179" s="22" t="s">
        <v>292</v>
      </c>
      <c r="C179" s="22" t="s">
        <v>475</v>
      </c>
      <c r="D179" s="22" t="s">
        <v>476</v>
      </c>
      <c r="E179" s="22">
        <v>1047969</v>
      </c>
      <c r="F179" s="22">
        <v>807977</v>
      </c>
      <c r="G179" s="22">
        <v>27493</v>
      </c>
      <c r="H179" s="22">
        <v>296136</v>
      </c>
      <c r="I179" s="22">
        <v>0</v>
      </c>
      <c r="J179" s="22">
        <v>0</v>
      </c>
      <c r="K179" s="22">
        <v>0</v>
      </c>
      <c r="L179" s="22">
        <v>2179575</v>
      </c>
      <c r="M179" s="22">
        <v>154200</v>
      </c>
      <c r="N179" s="22">
        <v>131840</v>
      </c>
      <c r="O179" s="22">
        <v>0</v>
      </c>
      <c r="P179" s="22">
        <v>0</v>
      </c>
      <c r="Q179" s="22">
        <v>-71510</v>
      </c>
      <c r="R179" s="22">
        <v>214530</v>
      </c>
      <c r="S179" s="22">
        <v>1965045</v>
      </c>
    </row>
    <row r="180" spans="1:19" x14ac:dyDescent="0.25">
      <c r="A180" s="22" t="s">
        <v>120</v>
      </c>
      <c r="B180" s="22" t="s">
        <v>292</v>
      </c>
      <c r="C180" s="22" t="s">
        <v>477</v>
      </c>
      <c r="D180" s="22" t="s">
        <v>478</v>
      </c>
      <c r="E180" s="22">
        <v>11564191</v>
      </c>
      <c r="F180" s="22">
        <v>3056807</v>
      </c>
      <c r="G180" s="22">
        <v>0</v>
      </c>
      <c r="H180" s="22">
        <v>199726</v>
      </c>
      <c r="I180" s="22">
        <v>0</v>
      </c>
      <c r="J180" s="22">
        <v>18360</v>
      </c>
      <c r="K180" s="22">
        <v>0</v>
      </c>
      <c r="L180" s="22">
        <v>14839084</v>
      </c>
      <c r="M180" s="22">
        <v>3454434</v>
      </c>
      <c r="N180" s="22">
        <v>792420</v>
      </c>
      <c r="O180" s="22">
        <v>245124</v>
      </c>
      <c r="P180" s="22">
        <v>250000</v>
      </c>
      <c r="Q180" s="22"/>
      <c r="R180" s="22">
        <v>4741978</v>
      </c>
      <c r="S180" s="22">
        <v>10097106</v>
      </c>
    </row>
    <row r="181" spans="1:19" x14ac:dyDescent="0.25">
      <c r="A181" s="22" t="s">
        <v>120</v>
      </c>
      <c r="B181" s="22" t="s">
        <v>292</v>
      </c>
      <c r="C181" s="22" t="s">
        <v>479</v>
      </c>
      <c r="D181" s="22" t="s">
        <v>480</v>
      </c>
      <c r="E181" s="22">
        <v>5152123</v>
      </c>
      <c r="F181" s="22">
        <v>2415211</v>
      </c>
      <c r="G181" s="22">
        <v>599037</v>
      </c>
      <c r="H181" s="22">
        <v>230573</v>
      </c>
      <c r="I181" s="22">
        <v>5045</v>
      </c>
      <c r="J181" s="22">
        <v>1838</v>
      </c>
      <c r="K181" s="22">
        <v>0</v>
      </c>
      <c r="L181" s="22">
        <v>8403827</v>
      </c>
      <c r="M181" s="22">
        <v>1298365</v>
      </c>
      <c r="N181" s="22">
        <v>678684</v>
      </c>
      <c r="O181" s="22">
        <v>54343</v>
      </c>
      <c r="P181" s="22">
        <v>0</v>
      </c>
      <c r="Q181" s="22">
        <v>0</v>
      </c>
      <c r="R181" s="22">
        <v>2031392</v>
      </c>
      <c r="S181" s="22">
        <v>6372435</v>
      </c>
    </row>
    <row r="182" spans="1:19" x14ac:dyDescent="0.25">
      <c r="A182" s="22" t="s">
        <v>120</v>
      </c>
      <c r="B182" s="22" t="s">
        <v>292</v>
      </c>
      <c r="C182" s="22" t="s">
        <v>481</v>
      </c>
      <c r="D182" s="22" t="s">
        <v>482</v>
      </c>
      <c r="E182" s="22">
        <v>2389911</v>
      </c>
      <c r="F182" s="22">
        <v>720036</v>
      </c>
      <c r="G182" s="22">
        <v>4904</v>
      </c>
      <c r="H182" s="22">
        <v>64484</v>
      </c>
      <c r="I182" s="22">
        <v>0</v>
      </c>
      <c r="J182" s="22">
        <v>0</v>
      </c>
      <c r="K182" s="22">
        <v>0</v>
      </c>
      <c r="L182" s="22">
        <v>3179335</v>
      </c>
      <c r="M182" s="22">
        <v>530056</v>
      </c>
      <c r="N182" s="22">
        <v>191115</v>
      </c>
      <c r="O182" s="22">
        <v>1100</v>
      </c>
      <c r="P182" s="22">
        <v>0</v>
      </c>
      <c r="Q182" s="22">
        <v>0</v>
      </c>
      <c r="R182" s="22">
        <v>722271</v>
      </c>
      <c r="S182" s="22">
        <v>2457064</v>
      </c>
    </row>
    <row r="183" spans="1:19" x14ac:dyDescent="0.25">
      <c r="A183" s="22" t="s">
        <v>120</v>
      </c>
      <c r="B183" s="22" t="s">
        <v>292</v>
      </c>
      <c r="C183" s="22" t="s">
        <v>483</v>
      </c>
      <c r="D183" s="22" t="s">
        <v>484</v>
      </c>
      <c r="E183" s="22">
        <v>1575346</v>
      </c>
      <c r="F183" s="22">
        <v>480841</v>
      </c>
      <c r="G183" s="22">
        <v>23068</v>
      </c>
      <c r="H183" s="22">
        <v>74502</v>
      </c>
      <c r="I183" s="22">
        <v>12506</v>
      </c>
      <c r="J183" s="22">
        <v>998</v>
      </c>
      <c r="K183" s="22">
        <v>0</v>
      </c>
      <c r="L183" s="22">
        <v>2167261</v>
      </c>
      <c r="M183" s="22">
        <v>370548</v>
      </c>
      <c r="N183" s="22">
        <v>93790</v>
      </c>
      <c r="O183" s="22">
        <v>43043</v>
      </c>
      <c r="P183" s="22">
        <v>0</v>
      </c>
      <c r="Q183" s="22">
        <v>0</v>
      </c>
      <c r="R183" s="22">
        <v>507381</v>
      </c>
      <c r="S183" s="22">
        <v>1659880</v>
      </c>
    </row>
    <row r="184" spans="1:19" x14ac:dyDescent="0.25">
      <c r="A184" s="22" t="s">
        <v>120</v>
      </c>
      <c r="B184" s="22" t="s">
        <v>292</v>
      </c>
      <c r="C184" s="22" t="s">
        <v>485</v>
      </c>
      <c r="D184" s="22" t="s">
        <v>486</v>
      </c>
      <c r="E184" s="22">
        <v>699283</v>
      </c>
      <c r="F184" s="22">
        <v>301984</v>
      </c>
      <c r="G184" s="22">
        <v>8153</v>
      </c>
      <c r="H184" s="22">
        <v>52606</v>
      </c>
      <c r="I184" s="22">
        <v>0</v>
      </c>
      <c r="J184" s="22">
        <v>0</v>
      </c>
      <c r="K184" s="22">
        <v>0</v>
      </c>
      <c r="L184" s="22">
        <v>1062026</v>
      </c>
      <c r="M184" s="22">
        <v>138917</v>
      </c>
      <c r="N184" s="22">
        <v>50943</v>
      </c>
      <c r="O184" s="22">
        <v>300</v>
      </c>
      <c r="P184" s="22">
        <v>0</v>
      </c>
      <c r="Q184" s="22">
        <v>0</v>
      </c>
      <c r="R184" s="22">
        <v>190160</v>
      </c>
      <c r="S184" s="22">
        <v>871866</v>
      </c>
    </row>
    <row r="185" spans="1:19" x14ac:dyDescent="0.25">
      <c r="A185" s="22" t="s">
        <v>120</v>
      </c>
      <c r="B185" s="22" t="s">
        <v>292</v>
      </c>
      <c r="C185" s="22" t="s">
        <v>487</v>
      </c>
      <c r="D185" s="22" t="s">
        <v>488</v>
      </c>
      <c r="E185" s="22">
        <v>695287</v>
      </c>
      <c r="F185" s="22">
        <v>225990</v>
      </c>
      <c r="G185" s="22">
        <v>0</v>
      </c>
      <c r="H185" s="22">
        <v>83841</v>
      </c>
      <c r="I185" s="22">
        <v>0</v>
      </c>
      <c r="J185" s="22">
        <v>76</v>
      </c>
      <c r="K185" s="22">
        <v>7819</v>
      </c>
      <c r="L185" s="22">
        <v>1013013</v>
      </c>
      <c r="M185" s="22">
        <v>101476</v>
      </c>
      <c r="N185" s="22">
        <v>33713</v>
      </c>
      <c r="O185" s="22">
        <v>20106</v>
      </c>
      <c r="P185" s="22">
        <v>0</v>
      </c>
      <c r="Q185" s="22">
        <v>0</v>
      </c>
      <c r="R185" s="22">
        <v>155295</v>
      </c>
      <c r="S185" s="22">
        <v>857718</v>
      </c>
    </row>
    <row r="186" spans="1:19" x14ac:dyDescent="0.25">
      <c r="A186" s="22" t="s">
        <v>120</v>
      </c>
      <c r="B186" s="22" t="s">
        <v>292</v>
      </c>
      <c r="C186" s="22" t="s">
        <v>489</v>
      </c>
      <c r="D186" s="22" t="s">
        <v>490</v>
      </c>
      <c r="E186" s="22">
        <v>2557928</v>
      </c>
      <c r="F186" s="22">
        <v>281257</v>
      </c>
      <c r="G186" s="22">
        <v>15598</v>
      </c>
      <c r="H186" s="22">
        <v>72131</v>
      </c>
      <c r="I186" s="22">
        <v>0</v>
      </c>
      <c r="J186" s="22">
        <v>505</v>
      </c>
      <c r="K186" s="22">
        <v>0</v>
      </c>
      <c r="L186" s="22">
        <v>2927419</v>
      </c>
      <c r="M186" s="22">
        <v>560003</v>
      </c>
      <c r="N186" s="22">
        <v>100304</v>
      </c>
      <c r="O186" s="22">
        <v>21847</v>
      </c>
      <c r="P186" s="22">
        <v>0</v>
      </c>
      <c r="Q186" s="22">
        <v>0</v>
      </c>
      <c r="R186" s="22">
        <v>682154</v>
      </c>
      <c r="S186" s="22">
        <v>2245265</v>
      </c>
    </row>
    <row r="187" spans="1:19" x14ac:dyDescent="0.25">
      <c r="A187" s="22" t="s">
        <v>120</v>
      </c>
      <c r="B187" s="22" t="s">
        <v>292</v>
      </c>
      <c r="C187" s="22" t="s">
        <v>491</v>
      </c>
      <c r="D187" s="22" t="s">
        <v>492</v>
      </c>
      <c r="E187" s="22">
        <v>1166099</v>
      </c>
      <c r="F187" s="22">
        <v>1189791</v>
      </c>
      <c r="G187" s="22">
        <v>2274</v>
      </c>
      <c r="H187" s="22">
        <v>76603</v>
      </c>
      <c r="I187" s="22">
        <v>0</v>
      </c>
      <c r="J187" s="22">
        <v>867</v>
      </c>
      <c r="K187" s="22">
        <v>0</v>
      </c>
      <c r="L187" s="22">
        <v>2435634</v>
      </c>
      <c r="M187" s="22">
        <v>226384</v>
      </c>
      <c r="N187" s="22">
        <v>186346</v>
      </c>
      <c r="O187" s="22">
        <v>22050</v>
      </c>
      <c r="P187" s="22">
        <v>0</v>
      </c>
      <c r="Q187" s="22">
        <v>3355</v>
      </c>
      <c r="R187" s="22">
        <v>438135</v>
      </c>
      <c r="S187" s="22">
        <v>1997499</v>
      </c>
    </row>
    <row r="188" spans="1:19" x14ac:dyDescent="0.25">
      <c r="A188" s="22" t="s">
        <v>120</v>
      </c>
      <c r="B188" s="22" t="s">
        <v>292</v>
      </c>
      <c r="C188" s="22" t="s">
        <v>493</v>
      </c>
      <c r="D188" s="22" t="s">
        <v>494</v>
      </c>
      <c r="E188" s="22">
        <v>454128</v>
      </c>
      <c r="F188" s="22">
        <v>190245</v>
      </c>
      <c r="G188" s="22">
        <v>14806</v>
      </c>
      <c r="H188" s="22">
        <v>41422</v>
      </c>
      <c r="I188" s="22">
        <v>0</v>
      </c>
      <c r="J188" s="22">
        <v>2740</v>
      </c>
      <c r="K188" s="22">
        <v>0</v>
      </c>
      <c r="L188" s="22">
        <v>703341</v>
      </c>
      <c r="M188" s="22">
        <v>120470</v>
      </c>
      <c r="N188" s="22">
        <v>53485</v>
      </c>
      <c r="O188" s="22">
        <v>4340</v>
      </c>
      <c r="P188" s="22">
        <v>0</v>
      </c>
      <c r="Q188" s="22">
        <v>0</v>
      </c>
      <c r="R188" s="22">
        <v>178295</v>
      </c>
      <c r="S188" s="22">
        <v>525046</v>
      </c>
    </row>
    <row r="189" spans="1:19" x14ac:dyDescent="0.25">
      <c r="A189" s="22" t="s">
        <v>120</v>
      </c>
      <c r="B189" s="22" t="s">
        <v>292</v>
      </c>
      <c r="C189" s="22" t="s">
        <v>495</v>
      </c>
      <c r="D189" s="22" t="s">
        <v>496</v>
      </c>
      <c r="E189" s="22">
        <v>4176695</v>
      </c>
      <c r="F189" s="22">
        <v>3838271</v>
      </c>
      <c r="G189" s="22">
        <v>25654</v>
      </c>
      <c r="H189" s="22">
        <v>515846</v>
      </c>
      <c r="I189" s="22">
        <v>2298</v>
      </c>
      <c r="J189" s="22">
        <v>0</v>
      </c>
      <c r="K189" s="22">
        <v>0</v>
      </c>
      <c r="L189" s="22">
        <v>8558764</v>
      </c>
      <c r="M189" s="22">
        <v>1493499</v>
      </c>
      <c r="N189" s="22">
        <v>0</v>
      </c>
      <c r="O189" s="22">
        <v>105431</v>
      </c>
      <c r="P189" s="22">
        <v>0</v>
      </c>
      <c r="Q189" s="22">
        <v>0</v>
      </c>
      <c r="R189" s="22">
        <v>1598930</v>
      </c>
      <c r="S189" s="22">
        <v>6959834</v>
      </c>
    </row>
    <row r="190" spans="1:19" x14ac:dyDescent="0.25">
      <c r="A190" s="22" t="s">
        <v>120</v>
      </c>
      <c r="B190" s="22" t="s">
        <v>292</v>
      </c>
      <c r="C190" s="22" t="s">
        <v>497</v>
      </c>
      <c r="D190" s="22" t="s">
        <v>498</v>
      </c>
      <c r="E190" s="22">
        <v>3141842</v>
      </c>
      <c r="F190" s="22">
        <v>1031829</v>
      </c>
      <c r="G190" s="22">
        <v>15208</v>
      </c>
      <c r="H190" s="22">
        <v>206346</v>
      </c>
      <c r="I190" s="22">
        <v>1565</v>
      </c>
      <c r="J190" s="22">
        <v>7545</v>
      </c>
      <c r="K190" s="22">
        <v>0</v>
      </c>
      <c r="L190" s="22">
        <v>4404335</v>
      </c>
      <c r="M190" s="22">
        <v>699603</v>
      </c>
      <c r="N190" s="22">
        <v>326347</v>
      </c>
      <c r="O190" s="22">
        <v>0</v>
      </c>
      <c r="P190" s="22">
        <v>0</v>
      </c>
      <c r="Q190" s="22">
        <v>0</v>
      </c>
      <c r="R190" s="22">
        <v>1025950</v>
      </c>
      <c r="S190" s="22">
        <v>3378385</v>
      </c>
    </row>
    <row r="191" spans="1:19" x14ac:dyDescent="0.25">
      <c r="A191" s="22" t="s">
        <v>120</v>
      </c>
      <c r="B191" s="22" t="s">
        <v>292</v>
      </c>
      <c r="C191" s="22" t="s">
        <v>499</v>
      </c>
      <c r="D191" s="22" t="s">
        <v>500</v>
      </c>
      <c r="E191" s="22">
        <v>735983</v>
      </c>
      <c r="F191" s="22">
        <v>340587</v>
      </c>
      <c r="G191" s="22">
        <v>11673</v>
      </c>
      <c r="H191" s="22">
        <v>45496</v>
      </c>
      <c r="I191" s="22">
        <v>6288</v>
      </c>
      <c r="J191" s="22">
        <v>8</v>
      </c>
      <c r="K191" s="22">
        <v>0</v>
      </c>
      <c r="L191" s="22">
        <v>1140035</v>
      </c>
      <c r="M191" s="22">
        <v>113489</v>
      </c>
      <c r="N191" s="22">
        <v>81141</v>
      </c>
      <c r="O191" s="22">
        <v>15574</v>
      </c>
      <c r="P191" s="22">
        <v>0</v>
      </c>
      <c r="Q191" s="22">
        <v>0</v>
      </c>
      <c r="R191" s="22">
        <v>210204</v>
      </c>
      <c r="S191" s="22">
        <v>929831</v>
      </c>
    </row>
    <row r="192" spans="1:19" x14ac:dyDescent="0.25">
      <c r="A192" s="22" t="s">
        <v>120</v>
      </c>
      <c r="B192" s="22" t="s">
        <v>292</v>
      </c>
      <c r="C192" s="22" t="s">
        <v>501</v>
      </c>
      <c r="D192" s="22" t="s">
        <v>502</v>
      </c>
      <c r="E192" s="22">
        <v>2001319</v>
      </c>
      <c r="F192" s="22">
        <v>705486</v>
      </c>
      <c r="G192" s="22">
        <v>16889</v>
      </c>
      <c r="H192" s="22">
        <v>64632</v>
      </c>
      <c r="I192" s="22">
        <v>0</v>
      </c>
      <c r="J192" s="22">
        <v>1472</v>
      </c>
      <c r="K192" s="22">
        <v>0</v>
      </c>
      <c r="L192" s="22">
        <v>2789798</v>
      </c>
      <c r="M192" s="22">
        <v>347102</v>
      </c>
      <c r="N192" s="22">
        <v>168040</v>
      </c>
      <c r="O192" s="22">
        <v>16805</v>
      </c>
      <c r="P192" s="22">
        <v>0</v>
      </c>
      <c r="Q192" s="22">
        <v>0</v>
      </c>
      <c r="R192" s="22">
        <v>531947</v>
      </c>
      <c r="S192" s="22">
        <v>2257851</v>
      </c>
    </row>
    <row r="193" spans="1:19" x14ac:dyDescent="0.25">
      <c r="A193" s="22" t="s">
        <v>120</v>
      </c>
      <c r="B193" s="22" t="s">
        <v>292</v>
      </c>
      <c r="C193" s="22" t="s">
        <v>503</v>
      </c>
      <c r="D193" s="22" t="s">
        <v>504</v>
      </c>
      <c r="E193" s="22">
        <v>3583176</v>
      </c>
      <c r="F193" s="22">
        <v>1703818</v>
      </c>
      <c r="G193" s="22">
        <v>77983</v>
      </c>
      <c r="H193" s="22">
        <v>94383</v>
      </c>
      <c r="I193" s="22">
        <v>10084</v>
      </c>
      <c r="J193" s="22">
        <v>389</v>
      </c>
      <c r="K193" s="22">
        <v>0</v>
      </c>
      <c r="L193" s="22">
        <v>5469833</v>
      </c>
      <c r="M193" s="22">
        <v>1020138</v>
      </c>
      <c r="N193" s="22">
        <v>474002</v>
      </c>
      <c r="O193" s="22">
        <v>62237</v>
      </c>
      <c r="P193" s="22">
        <v>0</v>
      </c>
      <c r="Q193" s="22">
        <v>0</v>
      </c>
      <c r="R193" s="22">
        <v>1556377</v>
      </c>
      <c r="S193" s="22">
        <v>3913456</v>
      </c>
    </row>
    <row r="194" spans="1:19" x14ac:dyDescent="0.25">
      <c r="A194" s="22" t="s">
        <v>120</v>
      </c>
      <c r="B194" s="22" t="s">
        <v>292</v>
      </c>
      <c r="C194" s="22" t="s">
        <v>505</v>
      </c>
      <c r="D194" s="22" t="s">
        <v>506</v>
      </c>
      <c r="E194" s="22">
        <v>764692</v>
      </c>
      <c r="F194" s="22">
        <v>35106</v>
      </c>
      <c r="G194" s="22">
        <v>1256</v>
      </c>
      <c r="H194" s="22">
        <v>0</v>
      </c>
      <c r="I194" s="22">
        <v>310</v>
      </c>
      <c r="J194" s="22">
        <v>1036</v>
      </c>
      <c r="K194" s="22">
        <v>0</v>
      </c>
      <c r="L194" s="22">
        <v>802400</v>
      </c>
      <c r="M194" s="22">
        <v>264466</v>
      </c>
      <c r="N194" s="22">
        <v>24784</v>
      </c>
      <c r="O194" s="22">
        <v>5159</v>
      </c>
      <c r="P194" s="22">
        <v>0</v>
      </c>
      <c r="Q194" s="22">
        <v>0</v>
      </c>
      <c r="R194" s="22">
        <v>294409</v>
      </c>
      <c r="S194" s="22">
        <v>507991</v>
      </c>
    </row>
    <row r="195" spans="1:19" x14ac:dyDescent="0.25">
      <c r="A195" s="22" t="s">
        <v>120</v>
      </c>
      <c r="B195" s="22" t="s">
        <v>292</v>
      </c>
      <c r="C195" s="22" t="s">
        <v>507</v>
      </c>
      <c r="D195" s="22" t="s">
        <v>508</v>
      </c>
      <c r="E195" s="22">
        <v>3558448</v>
      </c>
      <c r="F195" s="22">
        <v>2204224</v>
      </c>
      <c r="G195" s="22">
        <v>0</v>
      </c>
      <c r="H195" s="22">
        <v>172148</v>
      </c>
      <c r="I195" s="22">
        <v>0</v>
      </c>
      <c r="J195" s="22">
        <v>18971</v>
      </c>
      <c r="K195" s="22">
        <v>0</v>
      </c>
      <c r="L195" s="22">
        <v>5953791</v>
      </c>
      <c r="M195" s="22">
        <v>1234910</v>
      </c>
      <c r="N195" s="22">
        <v>0</v>
      </c>
      <c r="O195" s="22">
        <v>52220</v>
      </c>
      <c r="P195" s="22">
        <v>10340</v>
      </c>
      <c r="Q195" s="22">
        <v>0</v>
      </c>
      <c r="R195" s="22">
        <v>1297470</v>
      </c>
      <c r="S195" s="22">
        <v>4656321</v>
      </c>
    </row>
    <row r="196" spans="1:19" x14ac:dyDescent="0.25">
      <c r="A196" s="22" t="s">
        <v>120</v>
      </c>
      <c r="B196" s="22" t="s">
        <v>292</v>
      </c>
      <c r="C196" s="22" t="s">
        <v>509</v>
      </c>
      <c r="D196" s="22" t="s">
        <v>510</v>
      </c>
      <c r="E196" s="22">
        <v>6284860</v>
      </c>
      <c r="F196" s="22">
        <v>5044068</v>
      </c>
      <c r="G196" s="22">
        <v>1090496</v>
      </c>
      <c r="H196" s="22">
        <v>255901</v>
      </c>
      <c r="I196" s="22">
        <v>1885</v>
      </c>
      <c r="J196" s="22">
        <v>328</v>
      </c>
      <c r="K196" s="22">
        <v>0</v>
      </c>
      <c r="L196" s="22">
        <v>12677538</v>
      </c>
      <c r="M196" s="22">
        <v>1952883</v>
      </c>
      <c r="N196" s="22">
        <v>1549187</v>
      </c>
      <c r="O196" s="22">
        <v>145392</v>
      </c>
      <c r="P196" s="22">
        <v>0</v>
      </c>
      <c r="Q196" s="22">
        <v>0</v>
      </c>
      <c r="R196" s="22">
        <v>3647462</v>
      </c>
      <c r="S196" s="22">
        <v>9030076</v>
      </c>
    </row>
    <row r="197" spans="1:19" x14ac:dyDescent="0.25">
      <c r="A197" s="22" t="s">
        <v>120</v>
      </c>
      <c r="B197" s="22" t="s">
        <v>511</v>
      </c>
      <c r="C197" s="22" t="s">
        <v>512</v>
      </c>
      <c r="D197" s="22" t="s">
        <v>513</v>
      </c>
      <c r="E197" s="22">
        <v>609483</v>
      </c>
      <c r="F197" s="22">
        <v>153507</v>
      </c>
      <c r="G197" s="22">
        <v>0</v>
      </c>
      <c r="H197" s="22">
        <v>20205</v>
      </c>
      <c r="I197" s="22">
        <v>0</v>
      </c>
      <c r="J197" s="22">
        <v>653</v>
      </c>
      <c r="K197" s="22">
        <v>0</v>
      </c>
      <c r="L197" s="22">
        <v>783848</v>
      </c>
      <c r="M197" s="22">
        <v>110002</v>
      </c>
      <c r="N197" s="22">
        <v>29468</v>
      </c>
      <c r="O197" s="22">
        <v>200</v>
      </c>
      <c r="P197" s="22">
        <v>0</v>
      </c>
      <c r="Q197" s="22">
        <v>0</v>
      </c>
      <c r="R197" s="22">
        <v>139670</v>
      </c>
      <c r="S197" s="22">
        <v>644178</v>
      </c>
    </row>
    <row r="198" spans="1:19" x14ac:dyDescent="0.25">
      <c r="A198" s="22" t="s">
        <v>120</v>
      </c>
      <c r="B198" s="22" t="s">
        <v>511</v>
      </c>
      <c r="C198" s="22" t="s">
        <v>514</v>
      </c>
      <c r="D198" s="22" t="s">
        <v>515</v>
      </c>
      <c r="E198" s="22">
        <v>1584558</v>
      </c>
      <c r="F198" s="22">
        <v>77961</v>
      </c>
      <c r="G198" s="22">
        <v>0</v>
      </c>
      <c r="H198" s="22">
        <v>22836</v>
      </c>
      <c r="I198" s="22">
        <v>0</v>
      </c>
      <c r="J198" s="22">
        <v>100</v>
      </c>
      <c r="K198" s="22">
        <v>0</v>
      </c>
      <c r="L198" s="22">
        <v>1685455</v>
      </c>
      <c r="M198" s="22">
        <v>328541</v>
      </c>
      <c r="N198" s="22">
        <v>28592</v>
      </c>
      <c r="O198" s="22">
        <v>15120</v>
      </c>
      <c r="P198" s="22">
        <v>0</v>
      </c>
      <c r="Q198" s="22">
        <v>0</v>
      </c>
      <c r="R198" s="22">
        <v>372253</v>
      </c>
      <c r="S198" s="22">
        <v>1313202</v>
      </c>
    </row>
    <row r="199" spans="1:19" x14ac:dyDescent="0.25">
      <c r="A199" s="22" t="s">
        <v>120</v>
      </c>
      <c r="B199" s="22" t="s">
        <v>511</v>
      </c>
      <c r="C199" s="22" t="s">
        <v>516</v>
      </c>
      <c r="D199" s="22" t="s">
        <v>517</v>
      </c>
      <c r="E199" s="22">
        <v>665780</v>
      </c>
      <c r="F199" s="22">
        <v>217697</v>
      </c>
      <c r="G199" s="22">
        <v>427973</v>
      </c>
      <c r="H199" s="22">
        <v>30661</v>
      </c>
      <c r="I199" s="22">
        <v>925</v>
      </c>
      <c r="J199" s="22">
        <v>0</v>
      </c>
      <c r="K199" s="22">
        <v>0</v>
      </c>
      <c r="L199" s="22">
        <v>1343036</v>
      </c>
      <c r="M199" s="22">
        <v>128978</v>
      </c>
      <c r="N199" s="22">
        <v>50525</v>
      </c>
      <c r="O199" s="22">
        <v>5373</v>
      </c>
      <c r="P199" s="22">
        <v>5401</v>
      </c>
      <c r="Q199" s="22">
        <v>0</v>
      </c>
      <c r="R199" s="22">
        <v>190277</v>
      </c>
      <c r="S199" s="22">
        <v>1152759</v>
      </c>
    </row>
    <row r="200" spans="1:19" x14ac:dyDescent="0.25">
      <c r="A200" s="22" t="s">
        <v>120</v>
      </c>
      <c r="B200" s="22" t="s">
        <v>511</v>
      </c>
      <c r="C200" s="22" t="s">
        <v>518</v>
      </c>
      <c r="D200" s="22" t="s">
        <v>519</v>
      </c>
      <c r="E200" s="22">
        <v>111013</v>
      </c>
      <c r="F200" s="22">
        <v>48604</v>
      </c>
      <c r="G200" s="22">
        <v>858</v>
      </c>
      <c r="H200" s="22">
        <v>9256</v>
      </c>
      <c r="I200" s="22">
        <v>581</v>
      </c>
      <c r="J200" s="22">
        <v>0</v>
      </c>
      <c r="K200" s="22">
        <v>0</v>
      </c>
      <c r="L200" s="22">
        <v>170312</v>
      </c>
      <c r="M200" s="22">
        <v>9587</v>
      </c>
      <c r="N200" s="22">
        <v>10493</v>
      </c>
      <c r="O200" s="22">
        <v>1115</v>
      </c>
      <c r="P200" s="22">
        <v>0</v>
      </c>
      <c r="Q200" s="22">
        <v>0</v>
      </c>
      <c r="R200" s="22">
        <v>21195</v>
      </c>
      <c r="S200" s="22">
        <v>149117</v>
      </c>
    </row>
    <row r="201" spans="1:19" x14ac:dyDescent="0.25">
      <c r="A201" s="22" t="s">
        <v>120</v>
      </c>
      <c r="B201" s="22" t="s">
        <v>511</v>
      </c>
      <c r="C201" s="22" t="s">
        <v>520</v>
      </c>
      <c r="D201" s="22" t="s">
        <v>521</v>
      </c>
      <c r="E201" s="22">
        <v>120276</v>
      </c>
      <c r="F201" s="22">
        <v>6182</v>
      </c>
      <c r="G201" s="22">
        <v>0</v>
      </c>
      <c r="H201" s="22">
        <v>7494</v>
      </c>
      <c r="I201" s="22">
        <v>216</v>
      </c>
      <c r="J201" s="22">
        <v>0</v>
      </c>
      <c r="K201" s="22">
        <v>0</v>
      </c>
      <c r="L201" s="22">
        <v>134168</v>
      </c>
      <c r="M201" s="22">
        <v>14971</v>
      </c>
      <c r="N201" s="22">
        <v>3724</v>
      </c>
      <c r="O201" s="22">
        <v>766</v>
      </c>
      <c r="P201" s="22">
        <v>0</v>
      </c>
      <c r="Q201" s="22">
        <v>0</v>
      </c>
      <c r="R201" s="22">
        <v>19461</v>
      </c>
      <c r="S201" s="22">
        <v>114707</v>
      </c>
    </row>
    <row r="202" spans="1:19" x14ac:dyDescent="0.25">
      <c r="A202" s="22" t="s">
        <v>120</v>
      </c>
      <c r="B202" s="22" t="s">
        <v>511</v>
      </c>
      <c r="C202" s="22" t="s">
        <v>522</v>
      </c>
      <c r="D202" s="22" t="s">
        <v>523</v>
      </c>
      <c r="E202" s="22">
        <v>375390</v>
      </c>
      <c r="F202" s="22">
        <v>55211</v>
      </c>
      <c r="G202" s="22">
        <v>0</v>
      </c>
      <c r="H202" s="22">
        <v>16453</v>
      </c>
      <c r="I202" s="22">
        <v>0</v>
      </c>
      <c r="J202" s="22">
        <v>0</v>
      </c>
      <c r="K202" s="22">
        <v>0</v>
      </c>
      <c r="L202" s="22">
        <v>447054</v>
      </c>
      <c r="M202" s="22">
        <v>54280</v>
      </c>
      <c r="N202" s="22">
        <v>20846</v>
      </c>
      <c r="O202" s="22">
        <v>9729</v>
      </c>
      <c r="P202" s="22">
        <v>0</v>
      </c>
      <c r="Q202" s="22">
        <v>0</v>
      </c>
      <c r="R202" s="22">
        <v>84855</v>
      </c>
      <c r="S202" s="22">
        <v>362199</v>
      </c>
    </row>
    <row r="203" spans="1:19" x14ac:dyDescent="0.25">
      <c r="A203" s="22" t="s">
        <v>120</v>
      </c>
      <c r="B203" s="22" t="s">
        <v>511</v>
      </c>
      <c r="C203" s="22" t="s">
        <v>524</v>
      </c>
      <c r="D203" s="22" t="s">
        <v>525</v>
      </c>
      <c r="E203" s="22">
        <v>95634</v>
      </c>
      <c r="F203" s="22">
        <v>30153</v>
      </c>
      <c r="G203" s="22">
        <v>0</v>
      </c>
      <c r="H203" s="22">
        <v>1914</v>
      </c>
      <c r="I203" s="22">
        <v>0</v>
      </c>
      <c r="J203" s="22">
        <v>0</v>
      </c>
      <c r="K203" s="22">
        <v>0</v>
      </c>
      <c r="L203" s="22">
        <v>127701</v>
      </c>
      <c r="M203" s="22">
        <v>25175</v>
      </c>
      <c r="N203" s="22">
        <v>11631</v>
      </c>
      <c r="O203" s="22">
        <v>1441</v>
      </c>
      <c r="P203" s="22">
        <v>0</v>
      </c>
      <c r="Q203" s="22">
        <v>0</v>
      </c>
      <c r="R203" s="22">
        <v>38247</v>
      </c>
      <c r="S203" s="22">
        <v>89454</v>
      </c>
    </row>
    <row r="204" spans="1:19" x14ac:dyDescent="0.25">
      <c r="A204" s="22" t="s">
        <v>120</v>
      </c>
      <c r="B204" s="22" t="s">
        <v>511</v>
      </c>
      <c r="C204" s="22" t="s">
        <v>526</v>
      </c>
      <c r="D204" s="22" t="s">
        <v>527</v>
      </c>
      <c r="E204" s="22">
        <v>354352</v>
      </c>
      <c r="F204" s="22">
        <v>16474</v>
      </c>
      <c r="G204" s="22">
        <v>0</v>
      </c>
      <c r="H204" s="22">
        <v>0</v>
      </c>
      <c r="I204" s="22">
        <v>2775</v>
      </c>
      <c r="J204" s="22">
        <v>0</v>
      </c>
      <c r="K204" s="22">
        <v>0</v>
      </c>
      <c r="L204" s="22">
        <v>373601</v>
      </c>
      <c r="M204" s="22">
        <v>91935</v>
      </c>
      <c r="N204" s="22">
        <v>2747</v>
      </c>
      <c r="O204" s="22">
        <v>0</v>
      </c>
      <c r="P204" s="22">
        <v>0</v>
      </c>
      <c r="Q204" s="22">
        <v>0</v>
      </c>
      <c r="R204" s="22">
        <v>94682</v>
      </c>
      <c r="S204" s="22">
        <v>278919</v>
      </c>
    </row>
    <row r="205" spans="1:19" x14ac:dyDescent="0.25">
      <c r="A205" s="22" t="s">
        <v>120</v>
      </c>
      <c r="B205" s="22" t="s">
        <v>511</v>
      </c>
      <c r="C205" s="22" t="s">
        <v>528</v>
      </c>
      <c r="D205" s="22" t="s">
        <v>529</v>
      </c>
      <c r="E205" s="22">
        <v>159168</v>
      </c>
      <c r="F205" s="22">
        <v>38044</v>
      </c>
      <c r="G205" s="22">
        <v>1936</v>
      </c>
      <c r="H205" s="22">
        <v>6107</v>
      </c>
      <c r="I205" s="22">
        <v>4032</v>
      </c>
      <c r="J205" s="22">
        <v>0</v>
      </c>
      <c r="K205" s="22">
        <v>0</v>
      </c>
      <c r="L205" s="22">
        <v>209287</v>
      </c>
      <c r="M205" s="22">
        <v>23037</v>
      </c>
      <c r="N205" s="22">
        <v>13881</v>
      </c>
      <c r="O205" s="22">
        <v>1678</v>
      </c>
      <c r="P205" s="22">
        <v>0</v>
      </c>
      <c r="Q205" s="22">
        <v>0</v>
      </c>
      <c r="R205" s="22">
        <v>38596</v>
      </c>
      <c r="S205" s="22">
        <v>170691</v>
      </c>
    </row>
    <row r="206" spans="1:19" x14ac:dyDescent="0.25">
      <c r="A206" s="22" t="s">
        <v>120</v>
      </c>
      <c r="B206" s="22" t="s">
        <v>511</v>
      </c>
      <c r="C206" s="22" t="s">
        <v>530</v>
      </c>
      <c r="D206" s="22" t="s">
        <v>531</v>
      </c>
      <c r="E206" s="22">
        <v>237046</v>
      </c>
      <c r="F206" s="22">
        <v>13298</v>
      </c>
      <c r="G206" s="22">
        <v>0</v>
      </c>
      <c r="H206" s="22">
        <v>4034</v>
      </c>
      <c r="I206" s="22">
        <v>10692</v>
      </c>
      <c r="J206" s="22">
        <v>264</v>
      </c>
      <c r="K206" s="22">
        <v>0</v>
      </c>
      <c r="L206" s="22">
        <v>265334</v>
      </c>
      <c r="M206" s="22">
        <v>53047</v>
      </c>
      <c r="N206" s="22">
        <v>8480</v>
      </c>
      <c r="O206" s="22">
        <v>0</v>
      </c>
      <c r="P206" s="22">
        <v>0</v>
      </c>
      <c r="Q206" s="22">
        <v>0</v>
      </c>
      <c r="R206" s="22">
        <v>61527</v>
      </c>
      <c r="S206" s="22">
        <v>203807</v>
      </c>
    </row>
    <row r="207" spans="1:19" x14ac:dyDescent="0.25">
      <c r="A207" s="22" t="s">
        <v>120</v>
      </c>
      <c r="B207" s="22" t="s">
        <v>511</v>
      </c>
      <c r="C207" s="22" t="s">
        <v>532</v>
      </c>
      <c r="D207" s="22" t="s">
        <v>533</v>
      </c>
      <c r="E207" s="22">
        <v>693394</v>
      </c>
      <c r="F207" s="22">
        <v>242707</v>
      </c>
      <c r="G207" s="22">
        <v>0</v>
      </c>
      <c r="H207" s="22">
        <v>60272</v>
      </c>
      <c r="I207" s="22">
        <v>0</v>
      </c>
      <c r="J207" s="22">
        <v>0</v>
      </c>
      <c r="K207" s="22">
        <v>0</v>
      </c>
      <c r="L207" s="22">
        <v>996373</v>
      </c>
      <c r="M207" s="22">
        <v>152073</v>
      </c>
      <c r="N207" s="22">
        <v>93184</v>
      </c>
      <c r="O207" s="22">
        <v>2955</v>
      </c>
      <c r="P207" s="22"/>
      <c r="Q207" s="22"/>
      <c r="R207" s="22">
        <v>248212</v>
      </c>
      <c r="S207" s="22">
        <v>748161</v>
      </c>
    </row>
    <row r="208" spans="1:19" x14ac:dyDescent="0.25">
      <c r="A208" s="22" t="s">
        <v>120</v>
      </c>
      <c r="B208" s="22" t="s">
        <v>511</v>
      </c>
      <c r="C208" s="22" t="s">
        <v>534</v>
      </c>
      <c r="D208" s="22" t="s">
        <v>535</v>
      </c>
      <c r="E208" s="22">
        <v>335827</v>
      </c>
      <c r="F208" s="22">
        <v>84178</v>
      </c>
      <c r="G208" s="22">
        <v>0</v>
      </c>
      <c r="H208" s="22">
        <v>35207</v>
      </c>
      <c r="I208" s="22">
        <v>0</v>
      </c>
      <c r="J208" s="22">
        <v>0</v>
      </c>
      <c r="K208" s="22">
        <v>0</v>
      </c>
      <c r="L208" s="22">
        <v>455212</v>
      </c>
      <c r="M208" s="22">
        <v>41990</v>
      </c>
      <c r="N208" s="22">
        <v>14271</v>
      </c>
      <c r="O208" s="22">
        <v>6295</v>
      </c>
      <c r="P208" s="22">
        <v>0</v>
      </c>
      <c r="Q208" s="22">
        <v>0</v>
      </c>
      <c r="R208" s="22">
        <v>62556</v>
      </c>
      <c r="S208" s="22">
        <v>392656</v>
      </c>
    </row>
    <row r="209" spans="1:19" x14ac:dyDescent="0.25">
      <c r="A209" s="22" t="s">
        <v>120</v>
      </c>
      <c r="B209" s="22" t="s">
        <v>511</v>
      </c>
      <c r="C209" s="22" t="s">
        <v>536</v>
      </c>
      <c r="D209" s="22" t="s">
        <v>537</v>
      </c>
      <c r="E209" s="22">
        <v>276463</v>
      </c>
      <c r="F209" s="22">
        <v>30028</v>
      </c>
      <c r="G209" s="22">
        <v>0</v>
      </c>
      <c r="H209" s="22">
        <v>38638</v>
      </c>
      <c r="I209" s="22">
        <v>0</v>
      </c>
      <c r="J209" s="22">
        <v>0</v>
      </c>
      <c r="K209" s="22">
        <v>0</v>
      </c>
      <c r="L209" s="22">
        <v>345129</v>
      </c>
      <c r="M209" s="22">
        <v>33866</v>
      </c>
      <c r="N209" s="22">
        <v>18596</v>
      </c>
      <c r="O209" s="22">
        <v>4908</v>
      </c>
      <c r="P209" s="22">
        <v>0</v>
      </c>
      <c r="Q209" s="22">
        <v>0</v>
      </c>
      <c r="R209" s="22">
        <v>57370</v>
      </c>
      <c r="S209" s="22">
        <v>287759</v>
      </c>
    </row>
    <row r="210" spans="1:19" x14ac:dyDescent="0.25">
      <c r="A210" s="22" t="s">
        <v>120</v>
      </c>
      <c r="B210" s="22" t="s">
        <v>511</v>
      </c>
      <c r="C210" s="22" t="s">
        <v>538</v>
      </c>
      <c r="D210" s="22" t="s">
        <v>539</v>
      </c>
      <c r="E210" s="22">
        <v>153734</v>
      </c>
      <c r="F210" s="22">
        <v>8178</v>
      </c>
      <c r="G210" s="22">
        <v>1242</v>
      </c>
      <c r="H210" s="22">
        <v>8436</v>
      </c>
      <c r="I210" s="22">
        <v>1134</v>
      </c>
      <c r="J210" s="22">
        <v>1037</v>
      </c>
      <c r="K210" s="22">
        <v>0</v>
      </c>
      <c r="L210" s="22">
        <v>173761</v>
      </c>
      <c r="M210" s="22">
        <v>43570</v>
      </c>
      <c r="N210" s="22">
        <v>5656</v>
      </c>
      <c r="O210" s="22">
        <v>0</v>
      </c>
      <c r="P210" s="22">
        <v>0</v>
      </c>
      <c r="Q210" s="22">
        <v>0</v>
      </c>
      <c r="R210" s="22">
        <v>49226</v>
      </c>
      <c r="S210" s="22">
        <v>124535</v>
      </c>
    </row>
    <row r="211" spans="1:19" x14ac:dyDescent="0.25">
      <c r="A211" s="22" t="s">
        <v>120</v>
      </c>
      <c r="B211" s="22" t="s">
        <v>511</v>
      </c>
      <c r="C211" s="22" t="s">
        <v>540</v>
      </c>
      <c r="D211" s="22" t="s">
        <v>541</v>
      </c>
      <c r="E211" s="22">
        <v>515690</v>
      </c>
      <c r="F211" s="22">
        <v>332963</v>
      </c>
      <c r="G211" s="22">
        <v>186347</v>
      </c>
      <c r="H211" s="22">
        <v>70446</v>
      </c>
      <c r="I211" s="22">
        <v>0</v>
      </c>
      <c r="J211" s="22">
        <v>196</v>
      </c>
      <c r="K211" s="22">
        <v>0</v>
      </c>
      <c r="L211" s="22">
        <v>1105642</v>
      </c>
      <c r="M211" s="22">
        <v>108650</v>
      </c>
      <c r="N211" s="22">
        <v>78676</v>
      </c>
      <c r="O211" s="22">
        <v>7580</v>
      </c>
      <c r="P211" s="22">
        <v>160445</v>
      </c>
      <c r="Q211" s="22">
        <v>0</v>
      </c>
      <c r="R211" s="22">
        <v>355351</v>
      </c>
      <c r="S211" s="22">
        <v>750291</v>
      </c>
    </row>
    <row r="212" spans="1:19" x14ac:dyDescent="0.25">
      <c r="A212" s="22" t="s">
        <v>120</v>
      </c>
      <c r="B212" s="22" t="s">
        <v>511</v>
      </c>
      <c r="C212" s="22" t="s">
        <v>542</v>
      </c>
      <c r="D212" s="22" t="s">
        <v>543</v>
      </c>
      <c r="E212" s="22">
        <v>373577</v>
      </c>
      <c r="F212" s="22">
        <v>95003</v>
      </c>
      <c r="G212" s="22">
        <v>338</v>
      </c>
      <c r="H212" s="22">
        <v>22277</v>
      </c>
      <c r="I212" s="22">
        <v>0</v>
      </c>
      <c r="J212" s="22">
        <v>352</v>
      </c>
      <c r="K212" s="22">
        <v>0</v>
      </c>
      <c r="L212" s="22">
        <v>491547</v>
      </c>
      <c r="M212" s="22">
        <v>63478</v>
      </c>
      <c r="N212" s="22">
        <v>26833</v>
      </c>
      <c r="O212" s="22">
        <v>3667</v>
      </c>
      <c r="P212" s="22">
        <v>0</v>
      </c>
      <c r="Q212" s="22">
        <v>0</v>
      </c>
      <c r="R212" s="22">
        <v>93978</v>
      </c>
      <c r="S212" s="22">
        <v>397569</v>
      </c>
    </row>
    <row r="213" spans="1:19" x14ac:dyDescent="0.25">
      <c r="A213" s="22" t="s">
        <v>120</v>
      </c>
      <c r="B213" s="22" t="s">
        <v>511</v>
      </c>
      <c r="C213" s="22" t="s">
        <v>544</v>
      </c>
      <c r="D213" s="22" t="s">
        <v>545</v>
      </c>
      <c r="E213" s="22">
        <v>81148</v>
      </c>
      <c r="F213" s="22">
        <v>2745</v>
      </c>
      <c r="G213" s="22">
        <v>0</v>
      </c>
      <c r="H213" s="22">
        <v>2597</v>
      </c>
      <c r="I213" s="22">
        <v>0</v>
      </c>
      <c r="J213" s="22">
        <v>0</v>
      </c>
      <c r="K213" s="22">
        <v>212</v>
      </c>
      <c r="L213" s="22">
        <v>86702</v>
      </c>
      <c r="M213" s="22">
        <v>21755</v>
      </c>
      <c r="N213" s="22">
        <v>2298</v>
      </c>
      <c r="O213" s="22">
        <v>2280</v>
      </c>
      <c r="P213" s="22">
        <v>0</v>
      </c>
      <c r="Q213" s="22">
        <v>0</v>
      </c>
      <c r="R213" s="22">
        <v>26333</v>
      </c>
      <c r="S213" s="22">
        <v>60369</v>
      </c>
    </row>
    <row r="214" spans="1:19" x14ac:dyDescent="0.25">
      <c r="A214" s="22" t="s">
        <v>120</v>
      </c>
      <c r="B214" s="22" t="s">
        <v>511</v>
      </c>
      <c r="C214" s="22" t="s">
        <v>546</v>
      </c>
      <c r="D214" s="22" t="s">
        <v>547</v>
      </c>
      <c r="E214" s="22">
        <v>392859</v>
      </c>
      <c r="F214" s="22">
        <v>32281</v>
      </c>
      <c r="G214" s="22">
        <v>0</v>
      </c>
      <c r="H214" s="22">
        <v>3256</v>
      </c>
      <c r="I214" s="22">
        <v>0</v>
      </c>
      <c r="J214" s="22">
        <v>94</v>
      </c>
      <c r="K214" s="22">
        <v>0</v>
      </c>
      <c r="L214" s="22">
        <v>428490</v>
      </c>
      <c r="M214" s="22">
        <v>79058</v>
      </c>
      <c r="N214" s="22">
        <v>12500</v>
      </c>
      <c r="O214" s="22">
        <v>200</v>
      </c>
      <c r="P214" s="22">
        <v>0</v>
      </c>
      <c r="Q214" s="22">
        <v>0</v>
      </c>
      <c r="R214" s="22">
        <v>91758</v>
      </c>
      <c r="S214" s="22">
        <v>336732</v>
      </c>
    </row>
    <row r="215" spans="1:19" x14ac:dyDescent="0.25">
      <c r="A215" s="22" t="s">
        <v>120</v>
      </c>
      <c r="B215" s="22" t="s">
        <v>511</v>
      </c>
      <c r="C215" s="22" t="s">
        <v>548</v>
      </c>
      <c r="D215" s="22" t="s">
        <v>549</v>
      </c>
      <c r="E215" s="22">
        <v>215568</v>
      </c>
      <c r="F215" s="22">
        <v>0</v>
      </c>
      <c r="G215" s="22">
        <v>0</v>
      </c>
      <c r="H215" s="22">
        <v>1849</v>
      </c>
      <c r="I215" s="22">
        <v>0</v>
      </c>
      <c r="J215" s="22">
        <v>1970</v>
      </c>
      <c r="K215" s="22">
        <v>0</v>
      </c>
      <c r="L215" s="22">
        <v>219387</v>
      </c>
      <c r="M215" s="22">
        <v>24080</v>
      </c>
      <c r="N215" s="22">
        <v>8542</v>
      </c>
      <c r="O215" s="22">
        <v>1434</v>
      </c>
      <c r="P215" s="22">
        <v>0</v>
      </c>
      <c r="Q215" s="22">
        <v>0</v>
      </c>
      <c r="R215" s="22">
        <v>34056</v>
      </c>
      <c r="S215" s="22">
        <v>185331</v>
      </c>
    </row>
    <row r="216" spans="1:19" x14ac:dyDescent="0.25">
      <c r="A216" s="22" t="s">
        <v>120</v>
      </c>
      <c r="B216" s="22" t="s">
        <v>511</v>
      </c>
      <c r="C216" s="22" t="s">
        <v>550</v>
      </c>
      <c r="D216" s="22" t="s">
        <v>551</v>
      </c>
      <c r="E216" s="22">
        <v>331040</v>
      </c>
      <c r="F216" s="22">
        <v>91660</v>
      </c>
      <c r="G216" s="22">
        <v>0</v>
      </c>
      <c r="H216" s="22">
        <v>40884</v>
      </c>
      <c r="I216" s="22">
        <v>0</v>
      </c>
      <c r="J216" s="22">
        <v>0</v>
      </c>
      <c r="K216" s="22">
        <v>0</v>
      </c>
      <c r="L216" s="22">
        <v>463584</v>
      </c>
      <c r="M216" s="22">
        <v>53369</v>
      </c>
      <c r="N216" s="22">
        <v>38290</v>
      </c>
      <c r="O216" s="22">
        <v>2461</v>
      </c>
      <c r="P216" s="22">
        <v>0</v>
      </c>
      <c r="Q216" s="22">
        <v>40884</v>
      </c>
      <c r="R216" s="22">
        <v>135004</v>
      </c>
      <c r="S216" s="22">
        <v>328580</v>
      </c>
    </row>
    <row r="217" spans="1:19" x14ac:dyDescent="0.25">
      <c r="A217" s="22" t="s">
        <v>120</v>
      </c>
      <c r="B217" s="22" t="s">
        <v>511</v>
      </c>
      <c r="C217" s="22" t="s">
        <v>552</v>
      </c>
      <c r="D217" s="22" t="s">
        <v>553</v>
      </c>
      <c r="E217" s="22">
        <v>278856</v>
      </c>
      <c r="F217" s="22">
        <v>24854</v>
      </c>
      <c r="G217" s="22">
        <v>0</v>
      </c>
      <c r="H217" s="22">
        <v>9010</v>
      </c>
      <c r="I217" s="22">
        <v>0</v>
      </c>
      <c r="J217" s="22">
        <v>0</v>
      </c>
      <c r="K217" s="22">
        <v>0</v>
      </c>
      <c r="L217" s="22">
        <v>312720</v>
      </c>
      <c r="M217" s="22">
        <v>35111</v>
      </c>
      <c r="N217" s="22">
        <v>6813</v>
      </c>
      <c r="O217" s="22">
        <v>2150</v>
      </c>
      <c r="P217" s="22">
        <v>0</v>
      </c>
      <c r="Q217" s="22">
        <v>0</v>
      </c>
      <c r="R217" s="22">
        <v>44074</v>
      </c>
      <c r="S217" s="22">
        <v>268646</v>
      </c>
    </row>
    <row r="218" spans="1:19" x14ac:dyDescent="0.25">
      <c r="A218" s="22" t="s">
        <v>120</v>
      </c>
      <c r="B218" s="22" t="s">
        <v>511</v>
      </c>
      <c r="C218" s="22" t="s">
        <v>554</v>
      </c>
      <c r="D218" s="22" t="s">
        <v>555</v>
      </c>
      <c r="E218" s="22">
        <v>222506</v>
      </c>
      <c r="F218" s="22">
        <v>51853</v>
      </c>
      <c r="G218" s="22">
        <v>5389</v>
      </c>
      <c r="H218" s="22">
        <v>78745</v>
      </c>
      <c r="I218" s="22">
        <v>7430</v>
      </c>
      <c r="J218" s="22">
        <v>309</v>
      </c>
      <c r="K218" s="22">
        <v>0</v>
      </c>
      <c r="L218" s="22">
        <v>366232</v>
      </c>
      <c r="M218" s="22">
        <v>31363</v>
      </c>
      <c r="N218" s="22">
        <v>26270</v>
      </c>
      <c r="O218" s="22">
        <v>2554</v>
      </c>
      <c r="P218" s="22">
        <v>0</v>
      </c>
      <c r="Q218" s="22">
        <v>0</v>
      </c>
      <c r="R218" s="22">
        <v>60187</v>
      </c>
      <c r="S218" s="22">
        <v>306045</v>
      </c>
    </row>
    <row r="219" spans="1:19" x14ac:dyDescent="0.25">
      <c r="A219" s="22" t="s">
        <v>120</v>
      </c>
      <c r="B219" s="22" t="s">
        <v>511</v>
      </c>
      <c r="C219" s="22" t="s">
        <v>556</v>
      </c>
      <c r="D219" s="22" t="s">
        <v>557</v>
      </c>
      <c r="E219" s="22">
        <v>192943</v>
      </c>
      <c r="F219" s="22">
        <v>32299</v>
      </c>
      <c r="G219" s="22">
        <v>0</v>
      </c>
      <c r="H219" s="22">
        <v>9595</v>
      </c>
      <c r="I219" s="22">
        <v>1223</v>
      </c>
      <c r="J219" s="22">
        <v>0</v>
      </c>
      <c r="K219" s="22">
        <v>0</v>
      </c>
      <c r="L219" s="22">
        <v>236060</v>
      </c>
      <c r="M219" s="22">
        <v>26061</v>
      </c>
      <c r="N219" s="22">
        <v>5352</v>
      </c>
      <c r="O219" s="22">
        <v>4348</v>
      </c>
      <c r="P219" s="22">
        <v>0</v>
      </c>
      <c r="Q219" s="22">
        <v>0</v>
      </c>
      <c r="R219" s="22">
        <v>35761</v>
      </c>
      <c r="S219" s="22">
        <v>200299</v>
      </c>
    </row>
    <row r="220" spans="1:19" x14ac:dyDescent="0.25">
      <c r="A220" s="22" t="s">
        <v>120</v>
      </c>
      <c r="B220" s="22" t="s">
        <v>511</v>
      </c>
      <c r="C220" s="22" t="s">
        <v>558</v>
      </c>
      <c r="D220" s="22" t="s">
        <v>559</v>
      </c>
      <c r="E220" s="22">
        <v>537093</v>
      </c>
      <c r="F220" s="22">
        <v>0</v>
      </c>
      <c r="G220" s="22">
        <v>413</v>
      </c>
      <c r="H220" s="22">
        <v>0</v>
      </c>
      <c r="I220" s="22">
        <v>0</v>
      </c>
      <c r="J220" s="22">
        <v>660</v>
      </c>
      <c r="K220" s="22">
        <v>0</v>
      </c>
      <c r="L220" s="22">
        <v>538166</v>
      </c>
      <c r="M220" s="22">
        <v>95336</v>
      </c>
      <c r="N220" s="22">
        <v>9357</v>
      </c>
      <c r="O220" s="22">
        <v>1937</v>
      </c>
      <c r="P220" s="22">
        <v>0</v>
      </c>
      <c r="Q220" s="22">
        <v>0</v>
      </c>
      <c r="R220" s="22">
        <v>106630</v>
      </c>
      <c r="S220" s="22">
        <v>431536</v>
      </c>
    </row>
    <row r="221" spans="1:19" x14ac:dyDescent="0.25">
      <c r="A221" s="22" t="s">
        <v>120</v>
      </c>
      <c r="B221" s="22" t="s">
        <v>511</v>
      </c>
      <c r="C221" s="22" t="s">
        <v>560</v>
      </c>
      <c r="D221" s="22" t="s">
        <v>561</v>
      </c>
      <c r="E221" s="22">
        <v>342489</v>
      </c>
      <c r="F221" s="22">
        <v>0</v>
      </c>
      <c r="G221" s="22">
        <v>0</v>
      </c>
      <c r="H221" s="22">
        <v>20825</v>
      </c>
      <c r="I221" s="22">
        <v>0</v>
      </c>
      <c r="J221" s="22">
        <v>608</v>
      </c>
      <c r="K221" s="22">
        <v>0</v>
      </c>
      <c r="L221" s="22">
        <v>363922</v>
      </c>
      <c r="M221" s="22">
        <v>47543</v>
      </c>
      <c r="N221" s="22">
        <v>8302</v>
      </c>
      <c r="O221" s="22">
        <v>5420</v>
      </c>
      <c r="P221" s="22">
        <v>0</v>
      </c>
      <c r="Q221" s="22">
        <v>0</v>
      </c>
      <c r="R221" s="22">
        <v>61265</v>
      </c>
      <c r="S221" s="22">
        <v>302657</v>
      </c>
    </row>
    <row r="222" spans="1:19" x14ac:dyDescent="0.25">
      <c r="A222" s="22" t="s">
        <v>120</v>
      </c>
      <c r="B222" s="22" t="s">
        <v>511</v>
      </c>
      <c r="C222" s="22" t="s">
        <v>562</v>
      </c>
      <c r="D222" s="22" t="s">
        <v>563</v>
      </c>
      <c r="E222" s="22">
        <v>479512</v>
      </c>
      <c r="F222" s="22">
        <v>261780</v>
      </c>
      <c r="G222" s="22">
        <v>3125</v>
      </c>
      <c r="H222" s="22">
        <v>38745</v>
      </c>
      <c r="I222" s="22">
        <v>0</v>
      </c>
      <c r="J222" s="22">
        <v>1677</v>
      </c>
      <c r="K222" s="22">
        <v>0</v>
      </c>
      <c r="L222" s="22">
        <v>784839</v>
      </c>
      <c r="M222" s="22">
        <v>75954</v>
      </c>
      <c r="N222" s="22">
        <v>53054</v>
      </c>
      <c r="O222" s="22">
        <v>25818</v>
      </c>
      <c r="P222" s="22">
        <v>0</v>
      </c>
      <c r="Q222" s="22">
        <v>0</v>
      </c>
      <c r="R222" s="22">
        <v>154826</v>
      </c>
      <c r="S222" s="22">
        <v>630013</v>
      </c>
    </row>
    <row r="223" spans="1:19" x14ac:dyDescent="0.25">
      <c r="A223" s="22" t="s">
        <v>120</v>
      </c>
      <c r="B223" s="22" t="s">
        <v>511</v>
      </c>
      <c r="C223" s="22" t="s">
        <v>564</v>
      </c>
      <c r="D223" s="22" t="s">
        <v>565</v>
      </c>
      <c r="E223" s="22">
        <v>133978</v>
      </c>
      <c r="F223" s="22">
        <v>217372</v>
      </c>
      <c r="G223" s="22">
        <v>0</v>
      </c>
      <c r="H223" s="22">
        <v>0</v>
      </c>
      <c r="I223" s="22">
        <v>915</v>
      </c>
      <c r="J223" s="22">
        <v>91</v>
      </c>
      <c r="K223" s="22">
        <v>0</v>
      </c>
      <c r="L223" s="22">
        <v>352356</v>
      </c>
      <c r="M223" s="22">
        <v>26863</v>
      </c>
      <c r="N223" s="22">
        <v>37501</v>
      </c>
      <c r="O223" s="22">
        <v>5503</v>
      </c>
      <c r="P223" s="22">
        <v>0</v>
      </c>
      <c r="Q223" s="22">
        <v>0</v>
      </c>
      <c r="R223" s="22">
        <v>69867</v>
      </c>
      <c r="S223" s="22">
        <v>282489</v>
      </c>
    </row>
    <row r="224" spans="1:19" x14ac:dyDescent="0.25">
      <c r="A224" s="22" t="s">
        <v>120</v>
      </c>
      <c r="B224" s="22" t="s">
        <v>511</v>
      </c>
      <c r="C224" s="22" t="s">
        <v>566</v>
      </c>
      <c r="D224" s="22" t="s">
        <v>567</v>
      </c>
      <c r="E224" s="22">
        <v>137339</v>
      </c>
      <c r="F224" s="22">
        <v>27891</v>
      </c>
      <c r="G224" s="22">
        <v>0</v>
      </c>
      <c r="H224" s="22">
        <v>4062</v>
      </c>
      <c r="I224" s="22">
        <v>4106</v>
      </c>
      <c r="J224" s="22">
        <v>255</v>
      </c>
      <c r="K224" s="22">
        <v>0</v>
      </c>
      <c r="L224" s="22">
        <v>173653</v>
      </c>
      <c r="M224" s="22">
        <v>25534</v>
      </c>
      <c r="N224" s="22">
        <v>11527</v>
      </c>
      <c r="O224" s="22">
        <v>2547</v>
      </c>
      <c r="P224" s="22">
        <v>1205</v>
      </c>
      <c r="Q224" s="22">
        <v>0</v>
      </c>
      <c r="R224" s="22">
        <v>40813</v>
      </c>
      <c r="S224" s="22">
        <v>132840</v>
      </c>
    </row>
    <row r="225" spans="1:19" x14ac:dyDescent="0.25">
      <c r="A225" s="22" t="s">
        <v>120</v>
      </c>
      <c r="B225" s="22" t="s">
        <v>511</v>
      </c>
      <c r="C225" s="22" t="s">
        <v>568</v>
      </c>
      <c r="D225" s="22" t="s">
        <v>569</v>
      </c>
      <c r="E225" s="22">
        <v>358441</v>
      </c>
      <c r="F225" s="22">
        <v>82222</v>
      </c>
      <c r="G225" s="22">
        <v>0</v>
      </c>
      <c r="H225" s="22">
        <v>23509</v>
      </c>
      <c r="I225" s="22">
        <v>0</v>
      </c>
      <c r="J225" s="22">
        <v>3732</v>
      </c>
      <c r="K225" s="22">
        <v>0</v>
      </c>
      <c r="L225" s="22">
        <v>467904</v>
      </c>
      <c r="M225" s="22">
        <v>92050</v>
      </c>
      <c r="N225" s="22">
        <v>27380</v>
      </c>
      <c r="O225" s="22">
        <v>3559</v>
      </c>
      <c r="P225" s="22">
        <v>0</v>
      </c>
      <c r="Q225" s="22">
        <v>0</v>
      </c>
      <c r="R225" s="22">
        <v>122989</v>
      </c>
      <c r="S225" s="22">
        <v>344915</v>
      </c>
    </row>
    <row r="226" spans="1:19" x14ac:dyDescent="0.25">
      <c r="A226" s="22" t="s">
        <v>120</v>
      </c>
      <c r="B226" s="22" t="s">
        <v>511</v>
      </c>
      <c r="C226" s="22" t="s">
        <v>570</v>
      </c>
      <c r="D226" s="22" t="s">
        <v>571</v>
      </c>
      <c r="E226" s="22">
        <v>93321</v>
      </c>
      <c r="F226" s="22">
        <v>23695</v>
      </c>
      <c r="G226" s="22">
        <v>733</v>
      </c>
      <c r="H226" s="22">
        <v>3958</v>
      </c>
      <c r="I226" s="22">
        <v>210</v>
      </c>
      <c r="J226" s="22">
        <v>0</v>
      </c>
      <c r="K226" s="22">
        <v>0</v>
      </c>
      <c r="L226" s="22">
        <v>121917</v>
      </c>
      <c r="M226" s="22">
        <v>14533</v>
      </c>
      <c r="N226" s="22">
        <v>9199</v>
      </c>
      <c r="O226" s="22">
        <v>746</v>
      </c>
      <c r="P226" s="22">
        <v>0</v>
      </c>
      <c r="Q226" s="22">
        <v>0</v>
      </c>
      <c r="R226" s="22">
        <v>24478</v>
      </c>
      <c r="S226" s="22">
        <v>97439</v>
      </c>
    </row>
    <row r="227" spans="1:19" x14ac:dyDescent="0.25">
      <c r="A227" s="22" t="s">
        <v>120</v>
      </c>
      <c r="B227" s="22" t="s">
        <v>511</v>
      </c>
      <c r="C227" s="22" t="s">
        <v>572</v>
      </c>
      <c r="D227" s="22" t="s">
        <v>573</v>
      </c>
      <c r="E227" s="22">
        <v>83898</v>
      </c>
      <c r="F227" s="22">
        <v>24725</v>
      </c>
      <c r="G227" s="22">
        <v>0</v>
      </c>
      <c r="H227" s="22">
        <v>8493</v>
      </c>
      <c r="I227" s="22">
        <v>380</v>
      </c>
      <c r="J227" s="22">
        <v>0</v>
      </c>
      <c r="K227" s="22">
        <v>0</v>
      </c>
      <c r="L227" s="22">
        <v>117496</v>
      </c>
      <c r="M227" s="22">
        <v>6900</v>
      </c>
      <c r="N227" s="22">
        <v>4643</v>
      </c>
      <c r="O227" s="22">
        <v>1634</v>
      </c>
      <c r="P227" s="22">
        <v>0</v>
      </c>
      <c r="Q227" s="22">
        <v>0</v>
      </c>
      <c r="R227" s="22">
        <v>13177</v>
      </c>
      <c r="S227" s="22">
        <v>104319</v>
      </c>
    </row>
    <row r="228" spans="1:19" x14ac:dyDescent="0.25">
      <c r="A228" s="22" t="s">
        <v>120</v>
      </c>
      <c r="B228" s="22" t="s">
        <v>511</v>
      </c>
      <c r="C228" s="22" t="s">
        <v>574</v>
      </c>
      <c r="D228" s="22" t="s">
        <v>575</v>
      </c>
      <c r="E228" s="22">
        <v>589237</v>
      </c>
      <c r="F228" s="22">
        <v>184472</v>
      </c>
      <c r="G228" s="22">
        <v>0</v>
      </c>
      <c r="H228" s="22">
        <v>30237</v>
      </c>
      <c r="I228" s="22">
        <v>0</v>
      </c>
      <c r="J228" s="22">
        <v>2863</v>
      </c>
      <c r="K228" s="22">
        <v>0</v>
      </c>
      <c r="L228" s="22">
        <v>806809</v>
      </c>
      <c r="M228" s="22">
        <v>131501</v>
      </c>
      <c r="N228" s="22">
        <v>35218</v>
      </c>
      <c r="O228" s="22">
        <v>1071</v>
      </c>
      <c r="P228" s="22">
        <v>0</v>
      </c>
      <c r="Q228" s="22">
        <v>0</v>
      </c>
      <c r="R228" s="22">
        <v>167790</v>
      </c>
      <c r="S228" s="22">
        <v>639019</v>
      </c>
    </row>
    <row r="229" spans="1:19" x14ac:dyDescent="0.25">
      <c r="A229" s="22" t="s">
        <v>120</v>
      </c>
      <c r="B229" s="22" t="s">
        <v>511</v>
      </c>
      <c r="C229" s="22" t="s">
        <v>576</v>
      </c>
      <c r="D229" s="22" t="s">
        <v>577</v>
      </c>
      <c r="E229" s="22">
        <v>141753</v>
      </c>
      <c r="F229" s="22">
        <v>74511</v>
      </c>
      <c r="G229" s="22">
        <v>0</v>
      </c>
      <c r="H229" s="22">
        <v>16463</v>
      </c>
      <c r="I229" s="22">
        <v>656</v>
      </c>
      <c r="J229" s="22">
        <v>300</v>
      </c>
      <c r="K229" s="22">
        <v>0</v>
      </c>
      <c r="L229" s="22">
        <v>233683</v>
      </c>
      <c r="M229" s="22">
        <v>19075</v>
      </c>
      <c r="N229" s="22">
        <v>12744</v>
      </c>
      <c r="O229" s="22">
        <v>987</v>
      </c>
      <c r="P229" s="22">
        <v>0</v>
      </c>
      <c r="Q229" s="22">
        <v>0</v>
      </c>
      <c r="R229" s="22">
        <v>32806</v>
      </c>
      <c r="S229" s="22">
        <v>200877</v>
      </c>
    </row>
    <row r="230" spans="1:19" x14ac:dyDescent="0.25">
      <c r="A230" s="22" t="s">
        <v>120</v>
      </c>
      <c r="B230" s="22" t="s">
        <v>511</v>
      </c>
      <c r="C230" s="22" t="s">
        <v>578</v>
      </c>
      <c r="D230" s="22" t="s">
        <v>579</v>
      </c>
      <c r="E230" s="22">
        <v>112311</v>
      </c>
      <c r="F230" s="22">
        <v>16866</v>
      </c>
      <c r="G230" s="22">
        <v>0</v>
      </c>
      <c r="H230" s="22">
        <v>10862</v>
      </c>
      <c r="I230" s="22">
        <v>0</v>
      </c>
      <c r="J230" s="22">
        <v>0</v>
      </c>
      <c r="K230" s="22">
        <v>0</v>
      </c>
      <c r="L230" s="22">
        <v>140039</v>
      </c>
      <c r="M230" s="22">
        <v>18815</v>
      </c>
      <c r="N230" s="22">
        <v>6694</v>
      </c>
      <c r="O230" s="22">
        <v>2356</v>
      </c>
      <c r="P230" s="22">
        <v>0</v>
      </c>
      <c r="Q230" s="22">
        <v>0</v>
      </c>
      <c r="R230" s="22">
        <v>27865</v>
      </c>
      <c r="S230" s="22">
        <v>112174</v>
      </c>
    </row>
    <row r="231" spans="1:19" x14ac:dyDescent="0.25">
      <c r="A231" s="22" t="s">
        <v>120</v>
      </c>
      <c r="B231" s="22" t="s">
        <v>511</v>
      </c>
      <c r="C231" s="22" t="s">
        <v>580</v>
      </c>
      <c r="D231" s="22" t="s">
        <v>581</v>
      </c>
      <c r="E231" s="22">
        <v>282775</v>
      </c>
      <c r="F231" s="22">
        <v>29449</v>
      </c>
      <c r="G231" s="22">
        <v>427</v>
      </c>
      <c r="H231" s="22">
        <v>15445</v>
      </c>
      <c r="I231" s="22">
        <v>424</v>
      </c>
      <c r="J231" s="22">
        <v>238</v>
      </c>
      <c r="K231" s="22">
        <v>0</v>
      </c>
      <c r="L231" s="22">
        <v>328758</v>
      </c>
      <c r="M231" s="22">
        <v>33120</v>
      </c>
      <c r="N231" s="22">
        <v>9422</v>
      </c>
      <c r="O231" s="22">
        <v>2219</v>
      </c>
      <c r="P231" s="22">
        <v>0</v>
      </c>
      <c r="Q231" s="22">
        <v>0</v>
      </c>
      <c r="R231" s="22">
        <v>44761</v>
      </c>
      <c r="S231" s="22">
        <v>283997</v>
      </c>
    </row>
    <row r="232" spans="1:19" x14ac:dyDescent="0.25">
      <c r="A232" s="22" t="s">
        <v>120</v>
      </c>
      <c r="B232" s="22" t="s">
        <v>511</v>
      </c>
      <c r="C232" s="22" t="s">
        <v>582</v>
      </c>
      <c r="D232" s="22" t="s">
        <v>583</v>
      </c>
      <c r="E232" s="22">
        <v>877686</v>
      </c>
      <c r="F232" s="22">
        <v>76187</v>
      </c>
      <c r="G232" s="22">
        <v>0</v>
      </c>
      <c r="H232" s="22">
        <v>12202</v>
      </c>
      <c r="I232" s="22">
        <v>0</v>
      </c>
      <c r="J232" s="22">
        <v>675</v>
      </c>
      <c r="K232" s="22">
        <v>0</v>
      </c>
      <c r="L232" s="22">
        <v>966750</v>
      </c>
      <c r="M232" s="22">
        <v>199776</v>
      </c>
      <c r="N232" s="22">
        <v>32787</v>
      </c>
      <c r="O232" s="22">
        <v>13206</v>
      </c>
      <c r="P232" s="22">
        <v>0</v>
      </c>
      <c r="Q232" s="22">
        <v>0</v>
      </c>
      <c r="R232" s="22">
        <v>245769</v>
      </c>
      <c r="S232" s="22">
        <v>720981</v>
      </c>
    </row>
    <row r="233" spans="1:19" x14ac:dyDescent="0.25">
      <c r="A233" s="22" t="s">
        <v>120</v>
      </c>
      <c r="B233" s="22" t="s">
        <v>511</v>
      </c>
      <c r="C233" s="22" t="s">
        <v>584</v>
      </c>
      <c r="D233" s="22" t="s">
        <v>585</v>
      </c>
      <c r="E233" s="22">
        <v>59748</v>
      </c>
      <c r="F233" s="22">
        <v>10316</v>
      </c>
      <c r="G233" s="22">
        <v>0</v>
      </c>
      <c r="H233" s="22">
        <v>24250</v>
      </c>
      <c r="I233" s="22">
        <v>0</v>
      </c>
      <c r="J233" s="22">
        <v>0</v>
      </c>
      <c r="K233" s="22">
        <v>0</v>
      </c>
      <c r="L233" s="22">
        <v>94314</v>
      </c>
      <c r="M233" s="22">
        <v>3498</v>
      </c>
      <c r="N233" s="22">
        <v>4078</v>
      </c>
      <c r="O233" s="22">
        <v>827</v>
      </c>
      <c r="P233" s="22">
        <v>0</v>
      </c>
      <c r="Q233" s="22">
        <v>0</v>
      </c>
      <c r="R233" s="22">
        <v>8403</v>
      </c>
      <c r="S233" s="22">
        <v>85911</v>
      </c>
    </row>
    <row r="234" spans="1:19" x14ac:dyDescent="0.25">
      <c r="A234" s="22" t="s">
        <v>120</v>
      </c>
      <c r="B234" s="22" t="s">
        <v>511</v>
      </c>
      <c r="C234" s="22" t="s">
        <v>586</v>
      </c>
      <c r="D234" s="22" t="s">
        <v>587</v>
      </c>
      <c r="E234" s="22">
        <v>113197</v>
      </c>
      <c r="F234" s="22">
        <v>31241</v>
      </c>
      <c r="G234" s="22">
        <v>0</v>
      </c>
      <c r="H234" s="22">
        <v>3482</v>
      </c>
      <c r="I234" s="22">
        <v>0</v>
      </c>
      <c r="J234" s="22">
        <v>0</v>
      </c>
      <c r="K234" s="22">
        <v>0</v>
      </c>
      <c r="L234" s="22">
        <v>147920</v>
      </c>
      <c r="M234" s="22">
        <v>14632</v>
      </c>
      <c r="N234" s="22">
        <v>8088</v>
      </c>
      <c r="O234" s="22">
        <v>0</v>
      </c>
      <c r="P234" s="22">
        <v>0</v>
      </c>
      <c r="Q234" s="22">
        <v>0</v>
      </c>
      <c r="R234" s="22">
        <v>22720</v>
      </c>
      <c r="S234" s="22">
        <v>125200</v>
      </c>
    </row>
    <row r="235" spans="1:19" x14ac:dyDescent="0.25">
      <c r="A235" s="22" t="s">
        <v>120</v>
      </c>
      <c r="B235" s="22" t="s">
        <v>511</v>
      </c>
      <c r="C235" s="22" t="s">
        <v>588</v>
      </c>
      <c r="D235" s="22" t="s">
        <v>589</v>
      </c>
      <c r="E235" s="22">
        <v>70203</v>
      </c>
      <c r="F235" s="22">
        <v>6802</v>
      </c>
      <c r="G235" s="22">
        <v>0</v>
      </c>
      <c r="H235" s="22">
        <v>2894</v>
      </c>
      <c r="I235" s="22">
        <v>0</v>
      </c>
      <c r="J235" s="22">
        <v>0</v>
      </c>
      <c r="K235" s="22">
        <v>0</v>
      </c>
      <c r="L235" s="22">
        <v>79899</v>
      </c>
      <c r="M235" s="22">
        <v>11279</v>
      </c>
      <c r="N235" s="22">
        <v>1458</v>
      </c>
      <c r="O235" s="22">
        <v>0</v>
      </c>
      <c r="P235" s="22">
        <v>0</v>
      </c>
      <c r="Q235" s="22">
        <v>0</v>
      </c>
      <c r="R235" s="22">
        <v>12737</v>
      </c>
      <c r="S235" s="22">
        <v>67162</v>
      </c>
    </row>
    <row r="236" spans="1:19" x14ac:dyDescent="0.25">
      <c r="A236" s="22" t="s">
        <v>120</v>
      </c>
      <c r="B236" s="22" t="s">
        <v>511</v>
      </c>
      <c r="C236" s="22" t="s">
        <v>590</v>
      </c>
      <c r="D236" s="22" t="s">
        <v>591</v>
      </c>
      <c r="E236" s="22">
        <v>307814</v>
      </c>
      <c r="F236" s="22">
        <v>36252</v>
      </c>
      <c r="G236" s="22">
        <v>1218</v>
      </c>
      <c r="H236" s="22">
        <v>14535</v>
      </c>
      <c r="I236" s="22">
        <v>3348</v>
      </c>
      <c r="J236" s="22">
        <v>0</v>
      </c>
      <c r="K236" s="22">
        <v>0</v>
      </c>
      <c r="L236" s="22">
        <v>363167</v>
      </c>
      <c r="M236" s="22">
        <v>45602</v>
      </c>
      <c r="N236" s="22">
        <v>13652</v>
      </c>
      <c r="O236" s="22">
        <v>2538</v>
      </c>
      <c r="P236" s="22">
        <v>0</v>
      </c>
      <c r="Q236" s="22">
        <v>0</v>
      </c>
      <c r="R236" s="22">
        <v>61792</v>
      </c>
      <c r="S236" s="22">
        <v>301375</v>
      </c>
    </row>
    <row r="237" spans="1:19" x14ac:dyDescent="0.25">
      <c r="A237" s="22" t="s">
        <v>120</v>
      </c>
      <c r="B237" s="22" t="s">
        <v>511</v>
      </c>
      <c r="C237" s="22" t="s">
        <v>592</v>
      </c>
      <c r="D237" s="22" t="s">
        <v>593</v>
      </c>
      <c r="E237" s="22">
        <v>190401</v>
      </c>
      <c r="F237" s="22">
        <v>21544</v>
      </c>
      <c r="G237" s="22">
        <v>124</v>
      </c>
      <c r="H237" s="22">
        <v>6215</v>
      </c>
      <c r="I237" s="22">
        <v>161</v>
      </c>
      <c r="J237" s="22">
        <v>184</v>
      </c>
      <c r="K237" s="22">
        <v>0</v>
      </c>
      <c r="L237" s="22">
        <v>218629</v>
      </c>
      <c r="M237" s="22">
        <v>35230</v>
      </c>
      <c r="N237" s="22">
        <v>9017</v>
      </c>
      <c r="O237" s="22">
        <v>0</v>
      </c>
      <c r="P237" s="22">
        <v>0</v>
      </c>
      <c r="Q237" s="22">
        <v>0</v>
      </c>
      <c r="R237" s="22">
        <v>44247</v>
      </c>
      <c r="S237" s="22">
        <v>174382</v>
      </c>
    </row>
    <row r="238" spans="1:19" x14ac:dyDescent="0.25">
      <c r="A238" s="22" t="s">
        <v>120</v>
      </c>
      <c r="B238" s="22" t="s">
        <v>511</v>
      </c>
      <c r="C238" s="22" t="s">
        <v>594</v>
      </c>
      <c r="D238" s="22" t="s">
        <v>595</v>
      </c>
      <c r="E238" s="22">
        <v>112857</v>
      </c>
      <c r="F238" s="22">
        <v>26421</v>
      </c>
      <c r="G238" s="22">
        <v>0</v>
      </c>
      <c r="H238" s="22">
        <v>7224</v>
      </c>
      <c r="I238" s="22">
        <v>0</v>
      </c>
      <c r="J238" s="22">
        <v>223</v>
      </c>
      <c r="K238" s="22">
        <v>0</v>
      </c>
      <c r="L238" s="22">
        <v>146725</v>
      </c>
      <c r="M238" s="22">
        <v>9200</v>
      </c>
      <c r="N238" s="22">
        <v>5308</v>
      </c>
      <c r="O238" s="22">
        <v>3295</v>
      </c>
      <c r="P238" s="22"/>
      <c r="Q238" s="22"/>
      <c r="R238" s="22">
        <v>17803</v>
      </c>
      <c r="S238" s="22">
        <v>128922</v>
      </c>
    </row>
    <row r="239" spans="1:19" x14ac:dyDescent="0.25">
      <c r="A239" s="22" t="s">
        <v>120</v>
      </c>
      <c r="B239" s="22" t="s">
        <v>511</v>
      </c>
      <c r="C239" s="22" t="s">
        <v>596</v>
      </c>
      <c r="D239" s="22" t="s">
        <v>597</v>
      </c>
      <c r="E239" s="22">
        <v>307594</v>
      </c>
      <c r="F239" s="22">
        <v>99014</v>
      </c>
      <c r="G239" s="22">
        <v>2068</v>
      </c>
      <c r="H239" s="22">
        <v>13790</v>
      </c>
      <c r="I239" s="22">
        <v>799</v>
      </c>
      <c r="J239" s="22">
        <v>0</v>
      </c>
      <c r="K239" s="22">
        <v>0</v>
      </c>
      <c r="L239" s="22">
        <v>423265</v>
      </c>
      <c r="M239" s="22">
        <v>57428</v>
      </c>
      <c r="N239" s="22">
        <v>33790</v>
      </c>
      <c r="O239" s="22">
        <v>9199</v>
      </c>
      <c r="P239" s="22">
        <v>0</v>
      </c>
      <c r="Q239" s="22">
        <v>0</v>
      </c>
      <c r="R239" s="22">
        <v>100417</v>
      </c>
      <c r="S239" s="22">
        <v>322848</v>
      </c>
    </row>
    <row r="240" spans="1:19" x14ac:dyDescent="0.25">
      <c r="A240" s="22" t="s">
        <v>120</v>
      </c>
      <c r="B240" s="22" t="s">
        <v>511</v>
      </c>
      <c r="C240" s="22" t="s">
        <v>598</v>
      </c>
      <c r="D240" s="22" t="s">
        <v>599</v>
      </c>
      <c r="E240" s="22">
        <v>692067</v>
      </c>
      <c r="F240" s="22">
        <v>137086</v>
      </c>
      <c r="G240" s="22">
        <v>794</v>
      </c>
      <c r="H240" s="22">
        <v>47753</v>
      </c>
      <c r="I240" s="22">
        <v>324</v>
      </c>
      <c r="J240" s="22">
        <v>202</v>
      </c>
      <c r="K240" s="22">
        <v>0</v>
      </c>
      <c r="L240" s="22">
        <v>878226</v>
      </c>
      <c r="M240" s="22">
        <v>92445</v>
      </c>
      <c r="N240" s="22">
        <v>30530</v>
      </c>
      <c r="O240" s="22">
        <v>7259</v>
      </c>
      <c r="P240" s="22">
        <v>0</v>
      </c>
      <c r="Q240" s="22">
        <v>0</v>
      </c>
      <c r="R240" s="22">
        <v>130234</v>
      </c>
      <c r="S240" s="22">
        <v>747992</v>
      </c>
    </row>
    <row r="241" spans="1:19" x14ac:dyDescent="0.25">
      <c r="A241" s="22" t="s">
        <v>120</v>
      </c>
      <c r="B241" s="22" t="s">
        <v>511</v>
      </c>
      <c r="C241" s="22" t="s">
        <v>600</v>
      </c>
      <c r="D241" s="22" t="s">
        <v>601</v>
      </c>
      <c r="E241" s="22">
        <v>111990</v>
      </c>
      <c r="F241" s="22">
        <v>12646</v>
      </c>
      <c r="G241" s="22">
        <v>0</v>
      </c>
      <c r="H241" s="22">
        <v>3948</v>
      </c>
      <c r="I241" s="22">
        <v>434</v>
      </c>
      <c r="J241" s="22">
        <v>5237</v>
      </c>
      <c r="K241" s="22">
        <v>0</v>
      </c>
      <c r="L241" s="22">
        <v>134255</v>
      </c>
      <c r="M241" s="22">
        <v>20764</v>
      </c>
      <c r="N241" s="22">
        <v>0</v>
      </c>
      <c r="O241" s="22">
        <v>0</v>
      </c>
      <c r="P241" s="22">
        <v>0</v>
      </c>
      <c r="Q241" s="22">
        <v>0</v>
      </c>
      <c r="R241" s="22">
        <v>20764</v>
      </c>
      <c r="S241" s="22">
        <v>113491</v>
      </c>
    </row>
    <row r="242" spans="1:19" x14ac:dyDescent="0.25">
      <c r="A242" s="22" t="s">
        <v>120</v>
      </c>
      <c r="B242" s="22" t="s">
        <v>511</v>
      </c>
      <c r="C242" s="22" t="s">
        <v>602</v>
      </c>
      <c r="D242" s="22" t="s">
        <v>603</v>
      </c>
      <c r="E242" s="22">
        <v>218613</v>
      </c>
      <c r="F242" s="22">
        <v>34862</v>
      </c>
      <c r="G242" s="22">
        <v>122</v>
      </c>
      <c r="H242" s="22">
        <v>13732</v>
      </c>
      <c r="I242" s="22">
        <v>484</v>
      </c>
      <c r="J242" s="22">
        <v>157</v>
      </c>
      <c r="K242" s="22">
        <v>0</v>
      </c>
      <c r="L242" s="22">
        <v>267970</v>
      </c>
      <c r="M242" s="22">
        <v>25259</v>
      </c>
      <c r="N242" s="22">
        <v>10492</v>
      </c>
      <c r="O242" s="22">
        <v>1697</v>
      </c>
      <c r="P242" s="22">
        <v>0</v>
      </c>
      <c r="Q242" s="22">
        <v>0</v>
      </c>
      <c r="R242" s="22">
        <v>37448</v>
      </c>
      <c r="S242" s="22">
        <v>230522</v>
      </c>
    </row>
    <row r="243" spans="1:19" x14ac:dyDescent="0.25">
      <c r="A243" s="22" t="s">
        <v>120</v>
      </c>
      <c r="B243" s="22" t="s">
        <v>511</v>
      </c>
      <c r="C243" s="22" t="s">
        <v>604</v>
      </c>
      <c r="D243" s="22" t="s">
        <v>605</v>
      </c>
      <c r="E243" s="22">
        <v>297164</v>
      </c>
      <c r="F243" s="22">
        <v>63548</v>
      </c>
      <c r="G243" s="22">
        <v>293</v>
      </c>
      <c r="H243" s="22">
        <v>37154</v>
      </c>
      <c r="I243" s="22">
        <v>0</v>
      </c>
      <c r="J243" s="22">
        <v>723</v>
      </c>
      <c r="K243" s="22">
        <v>0</v>
      </c>
      <c r="L243" s="22">
        <v>398882</v>
      </c>
      <c r="M243" s="22">
        <v>51322</v>
      </c>
      <c r="N243" s="22">
        <v>14593</v>
      </c>
      <c r="O243" s="22">
        <v>1825</v>
      </c>
      <c r="P243" s="22">
        <v>0</v>
      </c>
      <c r="Q243" s="22">
        <v>0</v>
      </c>
      <c r="R243" s="22">
        <v>67740</v>
      </c>
      <c r="S243" s="22">
        <v>331142</v>
      </c>
    </row>
    <row r="244" spans="1:19" x14ac:dyDescent="0.25">
      <c r="A244" s="22" t="s">
        <v>120</v>
      </c>
      <c r="B244" s="22" t="s">
        <v>511</v>
      </c>
      <c r="C244" s="22" t="s">
        <v>606</v>
      </c>
      <c r="D244" s="22" t="s">
        <v>607</v>
      </c>
      <c r="E244" s="22">
        <v>149365</v>
      </c>
      <c r="F244" s="22">
        <v>26310</v>
      </c>
      <c r="G244" s="22">
        <v>17148</v>
      </c>
      <c r="H244" s="22">
        <v>7052</v>
      </c>
      <c r="I244" s="22">
        <v>0</v>
      </c>
      <c r="J244" s="22">
        <v>0</v>
      </c>
      <c r="K244" s="22">
        <v>0</v>
      </c>
      <c r="L244" s="22">
        <v>199875</v>
      </c>
      <c r="M244" s="22">
        <v>48613</v>
      </c>
      <c r="N244" s="22">
        <v>0</v>
      </c>
      <c r="O244" s="22">
        <v>0</v>
      </c>
      <c r="P244" s="22">
        <v>5119</v>
      </c>
      <c r="Q244" s="22">
        <v>0</v>
      </c>
      <c r="R244" s="22">
        <v>53732</v>
      </c>
      <c r="S244" s="22">
        <v>146143</v>
      </c>
    </row>
    <row r="245" spans="1:19" x14ac:dyDescent="0.25">
      <c r="A245" s="22" t="s">
        <v>120</v>
      </c>
      <c r="B245" s="22" t="s">
        <v>511</v>
      </c>
      <c r="C245" s="22" t="s">
        <v>608</v>
      </c>
      <c r="D245" s="22" t="s">
        <v>609</v>
      </c>
      <c r="E245" s="22">
        <v>20771</v>
      </c>
      <c r="F245" s="22">
        <v>2322</v>
      </c>
      <c r="G245" s="22">
        <v>0</v>
      </c>
      <c r="H245" s="22">
        <v>2912</v>
      </c>
      <c r="I245" s="22">
        <v>1416</v>
      </c>
      <c r="J245" s="22">
        <v>0</v>
      </c>
      <c r="K245" s="22">
        <v>0</v>
      </c>
      <c r="L245" s="22">
        <v>27421</v>
      </c>
      <c r="M245" s="22">
        <v>1125</v>
      </c>
      <c r="N245" s="22">
        <v>0</v>
      </c>
      <c r="O245" s="22">
        <v>174</v>
      </c>
      <c r="P245" s="22">
        <v>0</v>
      </c>
      <c r="Q245" s="22">
        <v>0</v>
      </c>
      <c r="R245" s="22">
        <v>1299</v>
      </c>
      <c r="S245" s="22">
        <v>26122</v>
      </c>
    </row>
    <row r="246" spans="1:19" x14ac:dyDescent="0.25">
      <c r="A246" s="22" t="s">
        <v>120</v>
      </c>
      <c r="B246" s="22" t="s">
        <v>511</v>
      </c>
      <c r="C246" s="22" t="s">
        <v>610</v>
      </c>
      <c r="D246" s="22" t="s">
        <v>611</v>
      </c>
      <c r="E246" s="22">
        <v>60980</v>
      </c>
      <c r="F246" s="22">
        <v>17224</v>
      </c>
      <c r="G246" s="22">
        <v>804</v>
      </c>
      <c r="H246" s="22">
        <v>6412</v>
      </c>
      <c r="I246" s="22">
        <v>0</v>
      </c>
      <c r="J246" s="22">
        <v>0</v>
      </c>
      <c r="K246" s="22">
        <v>0</v>
      </c>
      <c r="L246" s="22">
        <v>85420</v>
      </c>
      <c r="M246" s="22">
        <v>5772</v>
      </c>
      <c r="N246" s="22">
        <v>4223</v>
      </c>
      <c r="O246" s="22">
        <v>516</v>
      </c>
      <c r="P246" s="22">
        <v>0</v>
      </c>
      <c r="Q246" s="22">
        <v>0</v>
      </c>
      <c r="R246" s="22">
        <v>10511</v>
      </c>
      <c r="S246" s="22">
        <v>74909</v>
      </c>
    </row>
    <row r="247" spans="1:19" x14ac:dyDescent="0.25">
      <c r="A247" s="22" t="s">
        <v>120</v>
      </c>
      <c r="B247" s="22" t="s">
        <v>511</v>
      </c>
      <c r="C247" s="22" t="s">
        <v>612</v>
      </c>
      <c r="D247" s="22" t="s">
        <v>613</v>
      </c>
      <c r="E247" s="22">
        <v>52071</v>
      </c>
      <c r="F247" s="22">
        <v>14249</v>
      </c>
      <c r="G247" s="22">
        <v>1017</v>
      </c>
      <c r="H247" s="22">
        <v>3589</v>
      </c>
      <c r="I247" s="22">
        <v>99</v>
      </c>
      <c r="J247" s="22">
        <v>0</v>
      </c>
      <c r="K247" s="22">
        <v>0</v>
      </c>
      <c r="L247" s="22">
        <v>71025</v>
      </c>
      <c r="M247" s="22">
        <v>7233</v>
      </c>
      <c r="N247" s="22">
        <v>2841</v>
      </c>
      <c r="O247" s="22">
        <v>1172</v>
      </c>
      <c r="P247" s="22">
        <v>0</v>
      </c>
      <c r="Q247" s="22">
        <v>0</v>
      </c>
      <c r="R247" s="22">
        <v>11246</v>
      </c>
      <c r="S247" s="22">
        <v>59779</v>
      </c>
    </row>
    <row r="248" spans="1:19" x14ac:dyDescent="0.25">
      <c r="A248" s="22" t="s">
        <v>120</v>
      </c>
      <c r="B248" s="22" t="s">
        <v>511</v>
      </c>
      <c r="C248" s="22" t="s">
        <v>614</v>
      </c>
      <c r="D248" s="22" t="s">
        <v>615</v>
      </c>
      <c r="E248" s="22">
        <v>299828</v>
      </c>
      <c r="F248" s="22">
        <v>14188</v>
      </c>
      <c r="G248" s="22">
        <v>0</v>
      </c>
      <c r="H248" s="22">
        <v>7926</v>
      </c>
      <c r="I248" s="22">
        <v>0</v>
      </c>
      <c r="J248" s="22">
        <v>0</v>
      </c>
      <c r="K248" s="22">
        <v>0</v>
      </c>
      <c r="L248" s="22">
        <v>321942</v>
      </c>
      <c r="M248" s="22">
        <v>69332</v>
      </c>
      <c r="N248" s="22">
        <v>9187</v>
      </c>
      <c r="O248" s="22"/>
      <c r="P248" s="22"/>
      <c r="Q248" s="22"/>
      <c r="R248" s="22">
        <v>78519</v>
      </c>
      <c r="S248" s="22">
        <v>243423</v>
      </c>
    </row>
    <row r="249" spans="1:19" x14ac:dyDescent="0.25">
      <c r="A249" s="22" t="s">
        <v>120</v>
      </c>
      <c r="B249" s="22" t="s">
        <v>511</v>
      </c>
      <c r="C249" s="22" t="s">
        <v>616</v>
      </c>
      <c r="D249" s="22" t="s">
        <v>617</v>
      </c>
      <c r="E249" s="22">
        <v>104022</v>
      </c>
      <c r="F249" s="22">
        <v>30294</v>
      </c>
      <c r="G249" s="22">
        <v>927</v>
      </c>
      <c r="H249" s="22">
        <v>9762</v>
      </c>
      <c r="I249" s="22">
        <v>600</v>
      </c>
      <c r="J249" s="22">
        <v>0</v>
      </c>
      <c r="K249" s="22">
        <v>0</v>
      </c>
      <c r="L249" s="22">
        <v>145605</v>
      </c>
      <c r="M249" s="22">
        <v>9411</v>
      </c>
      <c r="N249" s="22">
        <v>4459</v>
      </c>
      <c r="O249" s="22">
        <v>1249</v>
      </c>
      <c r="P249" s="22">
        <v>0</v>
      </c>
      <c r="Q249" s="22">
        <v>0</v>
      </c>
      <c r="R249" s="22">
        <v>15119</v>
      </c>
      <c r="S249" s="22">
        <v>130486</v>
      </c>
    </row>
    <row r="250" spans="1:19" x14ac:dyDescent="0.25">
      <c r="A250" s="22" t="s">
        <v>120</v>
      </c>
      <c r="B250" s="22" t="s">
        <v>511</v>
      </c>
      <c r="C250" s="22" t="s">
        <v>618</v>
      </c>
      <c r="D250" s="22" t="s">
        <v>619</v>
      </c>
      <c r="E250" s="22">
        <v>123175</v>
      </c>
      <c r="F250" s="22">
        <v>9774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132949</v>
      </c>
      <c r="M250" s="22">
        <v>24954</v>
      </c>
      <c r="N250" s="22">
        <v>3504</v>
      </c>
      <c r="O250" s="22">
        <v>0</v>
      </c>
      <c r="P250" s="22">
        <v>0</v>
      </c>
      <c r="Q250" s="22">
        <v>0</v>
      </c>
      <c r="R250" s="22">
        <v>28458</v>
      </c>
      <c r="S250" s="22">
        <v>104491</v>
      </c>
    </row>
    <row r="251" spans="1:19" x14ac:dyDescent="0.25">
      <c r="A251" s="22" t="s">
        <v>120</v>
      </c>
      <c r="B251" s="22" t="s">
        <v>511</v>
      </c>
      <c r="C251" s="22" t="s">
        <v>620</v>
      </c>
      <c r="D251" s="22" t="s">
        <v>621</v>
      </c>
      <c r="E251" s="22">
        <v>390946</v>
      </c>
      <c r="F251" s="22">
        <v>0</v>
      </c>
      <c r="G251" s="22">
        <v>18344</v>
      </c>
      <c r="H251" s="22">
        <v>37563</v>
      </c>
      <c r="I251" s="22">
        <v>0</v>
      </c>
      <c r="J251" s="22">
        <v>0</v>
      </c>
      <c r="K251" s="22">
        <v>0</v>
      </c>
      <c r="L251" s="22">
        <v>446853</v>
      </c>
      <c r="M251" s="22">
        <v>27377</v>
      </c>
      <c r="N251" s="22">
        <v>22839</v>
      </c>
      <c r="O251" s="22">
        <v>3947</v>
      </c>
      <c r="P251" s="22">
        <v>0</v>
      </c>
      <c r="Q251" s="22">
        <v>0</v>
      </c>
      <c r="R251" s="22">
        <v>54163</v>
      </c>
      <c r="S251" s="22">
        <v>392690</v>
      </c>
    </row>
    <row r="252" spans="1:19" x14ac:dyDescent="0.25">
      <c r="A252" s="22" t="s">
        <v>120</v>
      </c>
      <c r="B252" s="22" t="s">
        <v>511</v>
      </c>
      <c r="C252" s="22" t="s">
        <v>622</v>
      </c>
      <c r="D252" s="22" t="s">
        <v>623</v>
      </c>
      <c r="E252" s="22">
        <v>244620</v>
      </c>
      <c r="F252" s="22">
        <v>40995</v>
      </c>
      <c r="G252" s="22">
        <v>1040</v>
      </c>
      <c r="H252" s="22">
        <v>43040</v>
      </c>
      <c r="I252" s="22">
        <v>7611</v>
      </c>
      <c r="J252" s="22">
        <v>179</v>
      </c>
      <c r="K252" s="22">
        <v>0</v>
      </c>
      <c r="L252" s="22">
        <v>337485</v>
      </c>
      <c r="M252" s="22">
        <v>31524</v>
      </c>
      <c r="N252" s="22">
        <v>21016</v>
      </c>
      <c r="O252" s="22">
        <v>5710</v>
      </c>
      <c r="P252" s="22">
        <v>0</v>
      </c>
      <c r="Q252" s="22">
        <v>0</v>
      </c>
      <c r="R252" s="22">
        <v>58250</v>
      </c>
      <c r="S252" s="22">
        <v>279235</v>
      </c>
    </row>
    <row r="253" spans="1:19" x14ac:dyDescent="0.25">
      <c r="A253" s="22" t="s">
        <v>120</v>
      </c>
      <c r="B253" s="22" t="s">
        <v>511</v>
      </c>
      <c r="C253" s="22" t="s">
        <v>624</v>
      </c>
      <c r="D253" s="22" t="s">
        <v>625</v>
      </c>
      <c r="E253" s="22">
        <v>112767</v>
      </c>
      <c r="F253" s="22">
        <v>12504</v>
      </c>
      <c r="G253" s="22">
        <v>0</v>
      </c>
      <c r="H253" s="22">
        <v>8875</v>
      </c>
      <c r="I253" s="22">
        <v>230</v>
      </c>
      <c r="J253" s="22">
        <v>10</v>
      </c>
      <c r="K253" s="22">
        <v>0</v>
      </c>
      <c r="L253" s="22">
        <v>134386</v>
      </c>
      <c r="M253" s="22">
        <v>16382</v>
      </c>
      <c r="N253" s="22">
        <v>5600</v>
      </c>
      <c r="O253" s="22">
        <v>841</v>
      </c>
      <c r="P253" s="22">
        <v>0</v>
      </c>
      <c r="Q253" s="22">
        <v>0</v>
      </c>
      <c r="R253" s="22">
        <v>22823</v>
      </c>
      <c r="S253" s="22">
        <v>111563</v>
      </c>
    </row>
    <row r="254" spans="1:19" x14ac:dyDescent="0.25">
      <c r="A254" s="22" t="s">
        <v>120</v>
      </c>
      <c r="B254" s="22" t="s">
        <v>511</v>
      </c>
      <c r="C254" s="22" t="s">
        <v>626</v>
      </c>
      <c r="D254" s="22" t="s">
        <v>627</v>
      </c>
      <c r="E254" s="22">
        <v>119509</v>
      </c>
      <c r="F254" s="22">
        <v>27681</v>
      </c>
      <c r="G254" s="22">
        <v>0</v>
      </c>
      <c r="H254" s="22">
        <v>5494</v>
      </c>
      <c r="I254" s="22">
        <v>0</v>
      </c>
      <c r="J254" s="22">
        <v>8</v>
      </c>
      <c r="K254" s="22">
        <v>0</v>
      </c>
      <c r="L254" s="22">
        <v>152692</v>
      </c>
      <c r="M254" s="22">
        <v>21794</v>
      </c>
      <c r="N254" s="22">
        <v>10115</v>
      </c>
      <c r="O254" s="22">
        <v>344</v>
      </c>
      <c r="P254" s="22">
        <v>0</v>
      </c>
      <c r="Q254" s="22">
        <v>0</v>
      </c>
      <c r="R254" s="22">
        <v>32253</v>
      </c>
      <c r="S254" s="22">
        <v>120439</v>
      </c>
    </row>
    <row r="255" spans="1:19" x14ac:dyDescent="0.25">
      <c r="A255" s="22" t="s">
        <v>120</v>
      </c>
      <c r="B255" s="22" t="s">
        <v>511</v>
      </c>
      <c r="C255" s="22" t="s">
        <v>628</v>
      </c>
      <c r="D255" s="22" t="s">
        <v>629</v>
      </c>
      <c r="E255" s="22">
        <v>621488</v>
      </c>
      <c r="F255" s="22">
        <v>0</v>
      </c>
      <c r="G255" s="22">
        <v>0</v>
      </c>
      <c r="H255" s="22">
        <v>12755</v>
      </c>
      <c r="I255" s="22">
        <v>0</v>
      </c>
      <c r="J255" s="22">
        <v>0</v>
      </c>
      <c r="K255" s="22">
        <v>0</v>
      </c>
      <c r="L255" s="22">
        <v>634243</v>
      </c>
      <c r="M255" s="22">
        <v>79512</v>
      </c>
      <c r="N255" s="22">
        <v>47119</v>
      </c>
      <c r="O255" s="22">
        <v>2001</v>
      </c>
      <c r="P255" s="22">
        <v>0</v>
      </c>
      <c r="Q255" s="22">
        <v>0</v>
      </c>
      <c r="R255" s="22">
        <v>128632</v>
      </c>
      <c r="S255" s="22">
        <v>505611</v>
      </c>
    </row>
    <row r="256" spans="1:19" x14ac:dyDescent="0.25">
      <c r="A256" s="22" t="s">
        <v>120</v>
      </c>
      <c r="B256" s="22" t="s">
        <v>511</v>
      </c>
      <c r="C256" s="22" t="s">
        <v>630</v>
      </c>
      <c r="D256" s="22" t="s">
        <v>631</v>
      </c>
      <c r="E256" s="22">
        <v>183827</v>
      </c>
      <c r="F256" s="22">
        <v>35821</v>
      </c>
      <c r="G256" s="22">
        <v>1202</v>
      </c>
      <c r="H256" s="22">
        <v>28693</v>
      </c>
      <c r="I256" s="22">
        <v>606</v>
      </c>
      <c r="J256" s="22">
        <v>202</v>
      </c>
      <c r="K256" s="22">
        <v>7942</v>
      </c>
      <c r="L256" s="22">
        <v>258293</v>
      </c>
      <c r="M256" s="22">
        <v>16465</v>
      </c>
      <c r="N256" s="22">
        <v>11687</v>
      </c>
      <c r="O256" s="22">
        <v>1738</v>
      </c>
      <c r="P256" s="22">
        <v>0</v>
      </c>
      <c r="Q256" s="22">
        <v>0</v>
      </c>
      <c r="R256" s="22">
        <v>29890</v>
      </c>
      <c r="S256" s="22">
        <v>228403</v>
      </c>
    </row>
    <row r="257" spans="1:19" x14ac:dyDescent="0.25">
      <c r="A257" s="22" t="s">
        <v>120</v>
      </c>
      <c r="B257" s="22" t="s">
        <v>511</v>
      </c>
      <c r="C257" s="22" t="s">
        <v>632</v>
      </c>
      <c r="D257" s="22" t="s">
        <v>633</v>
      </c>
      <c r="E257" s="22">
        <v>337001</v>
      </c>
      <c r="F257" s="22">
        <v>84719</v>
      </c>
      <c r="G257" s="22">
        <v>7376</v>
      </c>
      <c r="H257" s="22">
        <v>13965</v>
      </c>
      <c r="I257" s="22">
        <v>2966</v>
      </c>
      <c r="J257" s="22">
        <v>0</v>
      </c>
      <c r="K257" s="22">
        <v>0</v>
      </c>
      <c r="L257" s="22">
        <v>446027</v>
      </c>
      <c r="M257" s="22">
        <v>59321</v>
      </c>
      <c r="N257" s="22">
        <v>23938</v>
      </c>
      <c r="O257" s="22">
        <v>3481</v>
      </c>
      <c r="P257" s="22">
        <v>0</v>
      </c>
      <c r="Q257" s="22">
        <v>0</v>
      </c>
      <c r="R257" s="22">
        <v>86740</v>
      </c>
      <c r="S257" s="22">
        <v>359287</v>
      </c>
    </row>
    <row r="258" spans="1:19" x14ac:dyDescent="0.25">
      <c r="A258" s="22" t="s">
        <v>120</v>
      </c>
      <c r="B258" s="22" t="s">
        <v>511</v>
      </c>
      <c r="C258" s="22" t="s">
        <v>634</v>
      </c>
      <c r="D258" s="22" t="s">
        <v>635</v>
      </c>
      <c r="E258" s="22">
        <v>524043</v>
      </c>
      <c r="F258" s="22">
        <v>72000</v>
      </c>
      <c r="G258" s="22">
        <v>0</v>
      </c>
      <c r="H258" s="22">
        <v>23180</v>
      </c>
      <c r="I258" s="22">
        <v>363</v>
      </c>
      <c r="J258" s="22">
        <v>21</v>
      </c>
      <c r="K258" s="22">
        <v>4178</v>
      </c>
      <c r="L258" s="22">
        <v>623785</v>
      </c>
      <c r="M258" s="22">
        <v>115839</v>
      </c>
      <c r="N258" s="22">
        <v>16226</v>
      </c>
      <c r="O258" s="22">
        <v>0</v>
      </c>
      <c r="P258" s="22">
        <v>0</v>
      </c>
      <c r="Q258" s="22">
        <v>0</v>
      </c>
      <c r="R258" s="22">
        <v>132065</v>
      </c>
      <c r="S258" s="22">
        <v>491720</v>
      </c>
    </row>
    <row r="259" spans="1:19" x14ac:dyDescent="0.25">
      <c r="A259" s="22" t="s">
        <v>120</v>
      </c>
      <c r="B259" s="22" t="s">
        <v>511</v>
      </c>
      <c r="C259" s="22" t="s">
        <v>636</v>
      </c>
      <c r="D259" s="22" t="s">
        <v>637</v>
      </c>
      <c r="E259" s="22">
        <v>601119</v>
      </c>
      <c r="F259" s="22">
        <v>267791</v>
      </c>
      <c r="G259" s="22">
        <v>33538</v>
      </c>
      <c r="H259" s="22">
        <v>31444</v>
      </c>
      <c r="I259" s="22">
        <v>0</v>
      </c>
      <c r="J259" s="22">
        <v>643</v>
      </c>
      <c r="K259" s="22">
        <v>0</v>
      </c>
      <c r="L259" s="22">
        <v>934535</v>
      </c>
      <c r="M259" s="22">
        <v>122007</v>
      </c>
      <c r="N259" s="22">
        <v>41236</v>
      </c>
      <c r="O259" s="22">
        <v>300</v>
      </c>
      <c r="P259" s="22">
        <v>0</v>
      </c>
      <c r="Q259" s="22">
        <v>0</v>
      </c>
      <c r="R259" s="22">
        <v>163543</v>
      </c>
      <c r="S259" s="22">
        <v>770992</v>
      </c>
    </row>
    <row r="260" spans="1:19" x14ac:dyDescent="0.25">
      <c r="A260" s="22" t="s">
        <v>120</v>
      </c>
      <c r="B260" s="22" t="s">
        <v>511</v>
      </c>
      <c r="C260" s="22" t="s">
        <v>638</v>
      </c>
      <c r="D260" s="22" t="s">
        <v>639</v>
      </c>
      <c r="E260" s="22">
        <v>89137</v>
      </c>
      <c r="F260" s="22">
        <v>29888</v>
      </c>
      <c r="G260" s="22">
        <v>0</v>
      </c>
      <c r="H260" s="22">
        <v>4683</v>
      </c>
      <c r="I260" s="22">
        <v>0</v>
      </c>
      <c r="J260" s="22">
        <v>0</v>
      </c>
      <c r="K260" s="22">
        <v>0</v>
      </c>
      <c r="L260" s="22">
        <v>123708</v>
      </c>
      <c r="M260" s="22">
        <v>23375</v>
      </c>
      <c r="N260" s="22">
        <v>0</v>
      </c>
      <c r="O260" s="22">
        <v>1130</v>
      </c>
      <c r="P260" s="22">
        <v>0</v>
      </c>
      <c r="Q260" s="22">
        <v>0</v>
      </c>
      <c r="R260" s="22">
        <v>24505</v>
      </c>
      <c r="S260" s="22">
        <v>99203</v>
      </c>
    </row>
    <row r="261" spans="1:19" x14ac:dyDescent="0.25">
      <c r="A261" s="22" t="s">
        <v>120</v>
      </c>
      <c r="B261" s="22" t="s">
        <v>511</v>
      </c>
      <c r="C261" s="22" t="s">
        <v>640</v>
      </c>
      <c r="D261" s="22" t="s">
        <v>641</v>
      </c>
      <c r="E261" s="22">
        <v>442277</v>
      </c>
      <c r="F261" s="22">
        <v>74247</v>
      </c>
      <c r="G261" s="22">
        <v>0</v>
      </c>
      <c r="H261" s="22">
        <v>23125</v>
      </c>
      <c r="I261" s="22">
        <v>0</v>
      </c>
      <c r="J261" s="22">
        <v>0</v>
      </c>
      <c r="K261" s="22">
        <v>0</v>
      </c>
      <c r="L261" s="22">
        <v>539649</v>
      </c>
      <c r="M261" s="22">
        <v>73445</v>
      </c>
      <c r="N261" s="22">
        <v>35341</v>
      </c>
      <c r="O261" s="22">
        <v>3344</v>
      </c>
      <c r="P261" s="22">
        <v>0</v>
      </c>
      <c r="Q261" s="22">
        <v>0</v>
      </c>
      <c r="R261" s="22">
        <v>112130</v>
      </c>
      <c r="S261" s="22">
        <v>427519</v>
      </c>
    </row>
    <row r="262" spans="1:19" x14ac:dyDescent="0.25">
      <c r="A262" s="22" t="s">
        <v>120</v>
      </c>
      <c r="B262" s="22" t="s">
        <v>511</v>
      </c>
      <c r="C262" s="22" t="s">
        <v>642</v>
      </c>
      <c r="D262" s="22" t="s">
        <v>643</v>
      </c>
      <c r="E262" s="22">
        <v>205914</v>
      </c>
      <c r="F262" s="22">
        <v>77733</v>
      </c>
      <c r="G262" s="22">
        <v>1765</v>
      </c>
      <c r="H262" s="22">
        <v>18506</v>
      </c>
      <c r="I262" s="22">
        <v>983</v>
      </c>
      <c r="J262" s="22">
        <v>22</v>
      </c>
      <c r="K262" s="22">
        <v>0</v>
      </c>
      <c r="L262" s="22">
        <v>304923</v>
      </c>
      <c r="M262" s="22">
        <v>16247</v>
      </c>
      <c r="N262" s="22">
        <v>13897</v>
      </c>
      <c r="O262" s="22">
        <v>1739</v>
      </c>
      <c r="P262" s="22">
        <v>0</v>
      </c>
      <c r="Q262" s="22">
        <v>0</v>
      </c>
      <c r="R262" s="22">
        <v>31883</v>
      </c>
      <c r="S262" s="22">
        <v>273040</v>
      </c>
    </row>
    <row r="263" spans="1:19" x14ac:dyDescent="0.25">
      <c r="A263" s="22" t="s">
        <v>120</v>
      </c>
      <c r="B263" s="22" t="s">
        <v>511</v>
      </c>
      <c r="C263" s="22" t="s">
        <v>644</v>
      </c>
      <c r="D263" s="22" t="s">
        <v>645</v>
      </c>
      <c r="E263" s="22">
        <v>563733</v>
      </c>
      <c r="F263" s="22">
        <v>92133</v>
      </c>
      <c r="G263" s="22">
        <v>0</v>
      </c>
      <c r="H263" s="22">
        <v>38452</v>
      </c>
      <c r="I263" s="22">
        <v>0</v>
      </c>
      <c r="J263" s="22">
        <v>0</v>
      </c>
      <c r="K263" s="22">
        <v>0</v>
      </c>
      <c r="L263" s="22">
        <v>694318</v>
      </c>
      <c r="M263" s="22">
        <v>69332</v>
      </c>
      <c r="N263" s="22">
        <v>21279</v>
      </c>
      <c r="O263" s="22">
        <v>5610</v>
      </c>
      <c r="P263" s="22">
        <v>0</v>
      </c>
      <c r="Q263" s="22">
        <v>0</v>
      </c>
      <c r="R263" s="22">
        <v>96221</v>
      </c>
      <c r="S263" s="22">
        <v>598097</v>
      </c>
    </row>
    <row r="264" spans="1:19" x14ac:dyDescent="0.25">
      <c r="A264" s="22" t="s">
        <v>120</v>
      </c>
      <c r="B264" s="22" t="s">
        <v>511</v>
      </c>
      <c r="C264" s="22" t="s">
        <v>646</v>
      </c>
      <c r="D264" s="22" t="s">
        <v>647</v>
      </c>
      <c r="E264" s="22">
        <v>332800</v>
      </c>
      <c r="F264" s="22">
        <v>63780</v>
      </c>
      <c r="G264" s="22">
        <v>3255</v>
      </c>
      <c r="H264" s="22">
        <v>17170</v>
      </c>
      <c r="I264" s="22">
        <v>0</v>
      </c>
      <c r="J264" s="22">
        <v>0</v>
      </c>
      <c r="K264" s="22">
        <v>0</v>
      </c>
      <c r="L264" s="22">
        <v>417005</v>
      </c>
      <c r="M264" s="22">
        <v>68046</v>
      </c>
      <c r="N264" s="22">
        <v>13937</v>
      </c>
      <c r="O264" s="22">
        <v>0</v>
      </c>
      <c r="P264" s="22">
        <v>0</v>
      </c>
      <c r="Q264" s="22">
        <v>0</v>
      </c>
      <c r="R264" s="22">
        <v>81983</v>
      </c>
      <c r="S264" s="22">
        <v>335022</v>
      </c>
    </row>
    <row r="265" spans="1:19" x14ac:dyDescent="0.25">
      <c r="A265" s="22" t="s">
        <v>120</v>
      </c>
      <c r="B265" s="22" t="s">
        <v>511</v>
      </c>
      <c r="C265" s="22" t="s">
        <v>648</v>
      </c>
      <c r="D265" s="22" t="s">
        <v>649</v>
      </c>
      <c r="E265" s="22">
        <v>99389</v>
      </c>
      <c r="F265" s="22">
        <v>39761</v>
      </c>
      <c r="G265" s="22">
        <v>0</v>
      </c>
      <c r="H265" s="22">
        <v>2682</v>
      </c>
      <c r="I265" s="22">
        <v>0</v>
      </c>
      <c r="J265" s="22">
        <v>32</v>
      </c>
      <c r="K265" s="22">
        <v>0</v>
      </c>
      <c r="L265" s="22">
        <v>141864</v>
      </c>
      <c r="M265" s="22">
        <v>13977</v>
      </c>
      <c r="N265" s="22">
        <v>7438</v>
      </c>
      <c r="O265" s="22">
        <v>854</v>
      </c>
      <c r="P265" s="22">
        <v>0</v>
      </c>
      <c r="Q265" s="22">
        <v>0</v>
      </c>
      <c r="R265" s="22">
        <v>22269</v>
      </c>
      <c r="S265" s="22">
        <v>119595</v>
      </c>
    </row>
    <row r="266" spans="1:19" x14ac:dyDescent="0.25">
      <c r="A266" s="22" t="s">
        <v>120</v>
      </c>
      <c r="B266" s="22" t="s">
        <v>511</v>
      </c>
      <c r="C266" s="22" t="s">
        <v>650</v>
      </c>
      <c r="D266" s="22" t="s">
        <v>651</v>
      </c>
      <c r="E266" s="22">
        <v>183763</v>
      </c>
      <c r="F266" s="22">
        <v>14736</v>
      </c>
      <c r="G266" s="22">
        <v>0</v>
      </c>
      <c r="H266" s="22">
        <v>6980</v>
      </c>
      <c r="I266" s="22">
        <v>0</v>
      </c>
      <c r="J266" s="22">
        <v>742</v>
      </c>
      <c r="K266" s="22">
        <v>0</v>
      </c>
      <c r="L266" s="22">
        <v>206221</v>
      </c>
      <c r="M266" s="22">
        <v>20579</v>
      </c>
      <c r="N266" s="22">
        <v>4830</v>
      </c>
      <c r="O266" s="22">
        <v>902</v>
      </c>
      <c r="P266" s="22">
        <v>0</v>
      </c>
      <c r="Q266" s="22">
        <v>0</v>
      </c>
      <c r="R266" s="22">
        <v>26311</v>
      </c>
      <c r="S266" s="22">
        <v>179910</v>
      </c>
    </row>
    <row r="267" spans="1:19" x14ac:dyDescent="0.25">
      <c r="A267" s="22" t="s">
        <v>120</v>
      </c>
      <c r="B267" s="22" t="s">
        <v>511</v>
      </c>
      <c r="C267" s="22" t="s">
        <v>652</v>
      </c>
      <c r="D267" s="22" t="s">
        <v>653</v>
      </c>
      <c r="E267" s="22">
        <v>126675</v>
      </c>
      <c r="F267" s="22">
        <v>18966</v>
      </c>
      <c r="G267" s="22">
        <v>0</v>
      </c>
      <c r="H267" s="22">
        <v>11933</v>
      </c>
      <c r="I267" s="22">
        <v>0</v>
      </c>
      <c r="J267" s="22">
        <v>2596</v>
      </c>
      <c r="K267" s="22">
        <v>0</v>
      </c>
      <c r="L267" s="22">
        <v>160170</v>
      </c>
      <c r="M267" s="22">
        <v>24536</v>
      </c>
      <c r="N267" s="22">
        <v>5205</v>
      </c>
      <c r="O267" s="22">
        <v>1154</v>
      </c>
      <c r="P267" s="22">
        <v>0</v>
      </c>
      <c r="Q267" s="22">
        <v>0</v>
      </c>
      <c r="R267" s="22">
        <v>30895</v>
      </c>
      <c r="S267" s="22">
        <v>129275</v>
      </c>
    </row>
    <row r="268" spans="1:19" x14ac:dyDescent="0.25">
      <c r="A268" s="22" t="s">
        <v>120</v>
      </c>
      <c r="B268" s="22" t="s">
        <v>511</v>
      </c>
      <c r="C268" s="22" t="s">
        <v>654</v>
      </c>
      <c r="D268" s="22" t="s">
        <v>655</v>
      </c>
      <c r="E268" s="22">
        <v>192023</v>
      </c>
      <c r="F268" s="22">
        <v>13447</v>
      </c>
      <c r="G268" s="22">
        <v>688</v>
      </c>
      <c r="H268" s="22">
        <v>8111</v>
      </c>
      <c r="I268" s="22">
        <v>0</v>
      </c>
      <c r="J268" s="22">
        <v>664</v>
      </c>
      <c r="K268" s="22">
        <v>0</v>
      </c>
      <c r="L268" s="22">
        <v>214933</v>
      </c>
      <c r="M268" s="22">
        <v>25189</v>
      </c>
      <c r="N268" s="22">
        <v>4057</v>
      </c>
      <c r="O268" s="22">
        <v>3974</v>
      </c>
      <c r="P268" s="22">
        <v>0</v>
      </c>
      <c r="Q268" s="22">
        <v>0</v>
      </c>
      <c r="R268" s="22">
        <v>33220</v>
      </c>
      <c r="S268" s="22">
        <v>181713</v>
      </c>
    </row>
    <row r="269" spans="1:19" x14ac:dyDescent="0.25">
      <c r="A269" s="22" t="s">
        <v>120</v>
      </c>
      <c r="B269" s="22" t="s">
        <v>511</v>
      </c>
      <c r="C269" s="22" t="s">
        <v>656</v>
      </c>
      <c r="D269" s="22" t="s">
        <v>657</v>
      </c>
      <c r="E269" s="22">
        <v>34420</v>
      </c>
      <c r="F269" s="22">
        <v>4597</v>
      </c>
      <c r="G269" s="22">
        <v>0</v>
      </c>
      <c r="H269" s="22">
        <v>5558</v>
      </c>
      <c r="I269" s="22">
        <v>0</v>
      </c>
      <c r="J269" s="22">
        <v>0</v>
      </c>
      <c r="K269" s="22">
        <v>0</v>
      </c>
      <c r="L269" s="22">
        <v>44575</v>
      </c>
      <c r="M269" s="22">
        <v>4946</v>
      </c>
      <c r="N269" s="22">
        <v>0</v>
      </c>
      <c r="O269" s="22">
        <v>0</v>
      </c>
      <c r="P269" s="22">
        <v>281</v>
      </c>
      <c r="Q269" s="22">
        <v>0</v>
      </c>
      <c r="R269" s="22">
        <v>5227</v>
      </c>
      <c r="S269" s="22">
        <v>39348</v>
      </c>
    </row>
    <row r="270" spans="1:19" x14ac:dyDescent="0.25">
      <c r="A270" s="22" t="s">
        <v>120</v>
      </c>
      <c r="B270" s="22" t="s">
        <v>511</v>
      </c>
      <c r="C270" s="22" t="s">
        <v>658</v>
      </c>
      <c r="D270" s="22" t="s">
        <v>659</v>
      </c>
      <c r="E270" s="22">
        <v>231354</v>
      </c>
      <c r="F270" s="22">
        <v>165989</v>
      </c>
      <c r="G270" s="22">
        <v>15449</v>
      </c>
      <c r="H270" s="22">
        <v>17682</v>
      </c>
      <c r="I270" s="22">
        <v>0</v>
      </c>
      <c r="J270" s="22">
        <v>0</v>
      </c>
      <c r="K270" s="22">
        <v>-10052</v>
      </c>
      <c r="L270" s="22">
        <v>420422</v>
      </c>
      <c r="M270" s="22">
        <v>34995</v>
      </c>
      <c r="N270" s="22">
        <v>35100</v>
      </c>
      <c r="O270" s="22">
        <v>5165</v>
      </c>
      <c r="P270" s="22">
        <v>0</v>
      </c>
      <c r="Q270" s="22">
        <v>0</v>
      </c>
      <c r="R270" s="22">
        <v>75260</v>
      </c>
      <c r="S270" s="22">
        <v>345162</v>
      </c>
    </row>
    <row r="271" spans="1:19" x14ac:dyDescent="0.25">
      <c r="A271" s="22" t="s">
        <v>120</v>
      </c>
      <c r="B271" s="22" t="s">
        <v>511</v>
      </c>
      <c r="C271" s="22" t="s">
        <v>660</v>
      </c>
      <c r="D271" s="22" t="s">
        <v>661</v>
      </c>
      <c r="E271" s="22">
        <v>279929</v>
      </c>
      <c r="F271" s="22">
        <v>25503</v>
      </c>
      <c r="G271" s="22">
        <v>1814</v>
      </c>
      <c r="H271" s="22">
        <v>5583</v>
      </c>
      <c r="I271" s="22">
        <v>1293</v>
      </c>
      <c r="J271" s="22">
        <v>112</v>
      </c>
      <c r="K271" s="22">
        <v>0</v>
      </c>
      <c r="L271" s="22">
        <v>314234</v>
      </c>
      <c r="M271" s="22">
        <v>98743</v>
      </c>
      <c r="N271" s="22">
        <v>20932</v>
      </c>
      <c r="O271" s="22">
        <v>5980</v>
      </c>
      <c r="P271" s="22">
        <v>0</v>
      </c>
      <c r="Q271" s="22">
        <v>0</v>
      </c>
      <c r="R271" s="22">
        <v>125655</v>
      </c>
      <c r="S271" s="22">
        <v>188579</v>
      </c>
    </row>
    <row r="272" spans="1:19" x14ac:dyDescent="0.25">
      <c r="A272" s="22" t="s">
        <v>120</v>
      </c>
      <c r="B272" s="22" t="s">
        <v>511</v>
      </c>
      <c r="C272" s="22" t="s">
        <v>662</v>
      </c>
      <c r="D272" s="22" t="s">
        <v>663</v>
      </c>
      <c r="E272" s="22">
        <v>198880</v>
      </c>
      <c r="F272" s="22">
        <v>13549</v>
      </c>
      <c r="G272" s="22">
        <v>213</v>
      </c>
      <c r="H272" s="22">
        <v>2572</v>
      </c>
      <c r="I272" s="22">
        <v>460</v>
      </c>
      <c r="J272" s="22">
        <v>346</v>
      </c>
      <c r="K272" s="22">
        <v>0</v>
      </c>
      <c r="L272" s="22">
        <v>216020</v>
      </c>
      <c r="M272" s="22">
        <v>34485</v>
      </c>
      <c r="N272" s="22">
        <v>2723</v>
      </c>
      <c r="O272" s="22">
        <v>0</v>
      </c>
      <c r="P272" s="22">
        <v>0</v>
      </c>
      <c r="Q272" s="22">
        <v>0</v>
      </c>
      <c r="R272" s="22">
        <v>37208</v>
      </c>
      <c r="S272" s="22">
        <v>178812</v>
      </c>
    </row>
    <row r="273" spans="1:19" x14ac:dyDescent="0.25">
      <c r="A273" s="22" t="s">
        <v>120</v>
      </c>
      <c r="B273" s="22" t="s">
        <v>511</v>
      </c>
      <c r="C273" s="22" t="s">
        <v>664</v>
      </c>
      <c r="D273" s="22" t="s">
        <v>665</v>
      </c>
      <c r="E273" s="22">
        <v>338193</v>
      </c>
      <c r="F273" s="22">
        <v>23836</v>
      </c>
      <c r="G273" s="22">
        <v>0</v>
      </c>
      <c r="H273" s="22">
        <v>10893</v>
      </c>
      <c r="I273" s="22">
        <v>489</v>
      </c>
      <c r="J273" s="22">
        <v>647</v>
      </c>
      <c r="K273" s="22">
        <v>0</v>
      </c>
      <c r="L273" s="22">
        <v>374058</v>
      </c>
      <c r="M273" s="22">
        <v>65096</v>
      </c>
      <c r="N273" s="22">
        <v>11989</v>
      </c>
      <c r="O273" s="22">
        <v>774</v>
      </c>
      <c r="P273" s="22">
        <v>0</v>
      </c>
      <c r="Q273" s="22">
        <v>0</v>
      </c>
      <c r="R273" s="22">
        <v>77859</v>
      </c>
      <c r="S273" s="22">
        <v>296199</v>
      </c>
    </row>
    <row r="274" spans="1:19" x14ac:dyDescent="0.25">
      <c r="A274" s="22" t="s">
        <v>120</v>
      </c>
      <c r="B274" s="22" t="s">
        <v>511</v>
      </c>
      <c r="C274" s="22" t="s">
        <v>666</v>
      </c>
      <c r="D274" s="22" t="s">
        <v>667</v>
      </c>
      <c r="E274" s="22">
        <v>68700</v>
      </c>
      <c r="F274" s="22">
        <v>16573</v>
      </c>
      <c r="G274" s="22">
        <v>476</v>
      </c>
      <c r="H274" s="22">
        <v>3548</v>
      </c>
      <c r="I274" s="22">
        <v>0</v>
      </c>
      <c r="J274" s="22">
        <v>12</v>
      </c>
      <c r="K274" s="22">
        <v>0</v>
      </c>
      <c r="L274" s="22">
        <v>89309</v>
      </c>
      <c r="M274" s="22">
        <v>12031</v>
      </c>
      <c r="N274" s="22">
        <v>4587</v>
      </c>
      <c r="O274" s="22">
        <v>0</v>
      </c>
      <c r="P274" s="22">
        <v>0</v>
      </c>
      <c r="Q274" s="22">
        <v>0</v>
      </c>
      <c r="R274" s="22">
        <v>16618</v>
      </c>
      <c r="S274" s="22">
        <v>72691</v>
      </c>
    </row>
    <row r="275" spans="1:19" x14ac:dyDescent="0.25">
      <c r="A275" s="22" t="s">
        <v>120</v>
      </c>
      <c r="B275" s="22" t="s">
        <v>511</v>
      </c>
      <c r="C275" s="22" t="s">
        <v>668</v>
      </c>
      <c r="D275" s="22" t="s">
        <v>669</v>
      </c>
      <c r="E275" s="22">
        <v>298524</v>
      </c>
      <c r="F275" s="22">
        <v>69910</v>
      </c>
      <c r="G275" s="22">
        <v>1215</v>
      </c>
      <c r="H275" s="22">
        <v>8701</v>
      </c>
      <c r="I275" s="22">
        <v>220</v>
      </c>
      <c r="J275" s="22">
        <v>239</v>
      </c>
      <c r="K275" s="22">
        <v>0</v>
      </c>
      <c r="L275" s="22">
        <v>378809</v>
      </c>
      <c r="M275" s="22">
        <v>55036</v>
      </c>
      <c r="N275" s="22">
        <v>22427</v>
      </c>
      <c r="O275" s="22">
        <v>840</v>
      </c>
      <c r="P275" s="22">
        <v>0</v>
      </c>
      <c r="Q275" s="22">
        <v>0</v>
      </c>
      <c r="R275" s="22">
        <v>78303</v>
      </c>
      <c r="S275" s="22">
        <v>300506</v>
      </c>
    </row>
    <row r="276" spans="1:19" x14ac:dyDescent="0.25">
      <c r="A276" s="22" t="s">
        <v>120</v>
      </c>
      <c r="B276" s="22" t="s">
        <v>511</v>
      </c>
      <c r="C276" s="22" t="s">
        <v>670</v>
      </c>
      <c r="D276" s="22" t="s">
        <v>671</v>
      </c>
      <c r="E276" s="22">
        <v>88913</v>
      </c>
      <c r="F276" s="22">
        <v>22189</v>
      </c>
      <c r="G276" s="22">
        <v>6209</v>
      </c>
      <c r="H276" s="22">
        <v>5568</v>
      </c>
      <c r="I276" s="22">
        <v>575</v>
      </c>
      <c r="J276" s="22">
        <v>0</v>
      </c>
      <c r="K276" s="22">
        <v>0</v>
      </c>
      <c r="L276" s="22">
        <v>123454</v>
      </c>
      <c r="M276" s="22">
        <v>16995</v>
      </c>
      <c r="N276" s="22">
        <v>6603</v>
      </c>
      <c r="O276" s="22">
        <v>0</v>
      </c>
      <c r="P276" s="22">
        <v>0</v>
      </c>
      <c r="Q276" s="22">
        <v>0</v>
      </c>
      <c r="R276" s="22">
        <v>23598</v>
      </c>
      <c r="S276" s="22">
        <v>99856</v>
      </c>
    </row>
    <row r="277" spans="1:19" x14ac:dyDescent="0.25">
      <c r="A277" s="22" t="s">
        <v>120</v>
      </c>
      <c r="B277" s="22" t="s">
        <v>511</v>
      </c>
      <c r="C277" s="22" t="s">
        <v>672</v>
      </c>
      <c r="D277" s="22" t="s">
        <v>673</v>
      </c>
      <c r="E277" s="22">
        <v>263052</v>
      </c>
      <c r="F277" s="22">
        <v>13523</v>
      </c>
      <c r="G277" s="22">
        <v>139</v>
      </c>
      <c r="H277" s="22">
        <v>10830</v>
      </c>
      <c r="I277" s="22">
        <v>0</v>
      </c>
      <c r="J277" s="22">
        <v>0</v>
      </c>
      <c r="K277" s="22">
        <v>0</v>
      </c>
      <c r="L277" s="22">
        <v>287544</v>
      </c>
      <c r="M277" s="22">
        <v>49546</v>
      </c>
      <c r="N277" s="22">
        <v>4984</v>
      </c>
      <c r="O277" s="22">
        <v>2931</v>
      </c>
      <c r="P277" s="22">
        <v>0</v>
      </c>
      <c r="Q277" s="22">
        <v>0</v>
      </c>
      <c r="R277" s="22">
        <v>57461</v>
      </c>
      <c r="S277" s="22">
        <v>230083</v>
      </c>
    </row>
    <row r="278" spans="1:19" x14ac:dyDescent="0.25">
      <c r="A278" s="22" t="s">
        <v>120</v>
      </c>
      <c r="B278" s="22" t="s">
        <v>511</v>
      </c>
      <c r="C278" s="22" t="s">
        <v>674</v>
      </c>
      <c r="D278" s="22" t="s">
        <v>675</v>
      </c>
      <c r="E278" s="22">
        <v>836503</v>
      </c>
      <c r="F278" s="22">
        <v>0</v>
      </c>
      <c r="G278" s="22">
        <v>266</v>
      </c>
      <c r="H278" s="22">
        <v>4784</v>
      </c>
      <c r="I278" s="22">
        <v>0</v>
      </c>
      <c r="J278" s="22">
        <v>0</v>
      </c>
      <c r="K278" s="22">
        <v>0</v>
      </c>
      <c r="L278" s="22">
        <v>841553</v>
      </c>
      <c r="M278" s="22">
        <v>62313</v>
      </c>
      <c r="N278" s="22">
        <v>46968</v>
      </c>
      <c r="O278" s="22">
        <v>1512</v>
      </c>
      <c r="P278" s="22">
        <v>0</v>
      </c>
      <c r="Q278" s="22">
        <v>0</v>
      </c>
      <c r="R278" s="22">
        <v>110793</v>
      </c>
      <c r="S278" s="22">
        <v>730760</v>
      </c>
    </row>
    <row r="279" spans="1:19" x14ac:dyDescent="0.25">
      <c r="A279" s="22" t="s">
        <v>120</v>
      </c>
      <c r="B279" s="22" t="s">
        <v>511</v>
      </c>
      <c r="C279" s="22" t="s">
        <v>676</v>
      </c>
      <c r="D279" s="22" t="s">
        <v>677</v>
      </c>
      <c r="E279" s="22">
        <v>334109</v>
      </c>
      <c r="F279" s="22">
        <v>191406</v>
      </c>
      <c r="G279" s="22">
        <v>19897</v>
      </c>
      <c r="H279" s="22">
        <v>42856</v>
      </c>
      <c r="I279" s="22">
        <v>7732</v>
      </c>
      <c r="J279" s="22">
        <v>51</v>
      </c>
      <c r="K279" s="22">
        <v>0</v>
      </c>
      <c r="L279" s="22">
        <v>596051</v>
      </c>
      <c r="M279" s="22">
        <v>45246</v>
      </c>
      <c r="N279" s="22">
        <v>35367</v>
      </c>
      <c r="O279" s="22">
        <v>6623</v>
      </c>
      <c r="P279" s="22">
        <v>0</v>
      </c>
      <c r="Q279" s="22">
        <v>0</v>
      </c>
      <c r="R279" s="22">
        <v>87236</v>
      </c>
      <c r="S279" s="22">
        <v>508815</v>
      </c>
    </row>
    <row r="280" spans="1:19" x14ac:dyDescent="0.25">
      <c r="A280" s="22" t="s">
        <v>120</v>
      </c>
      <c r="B280" s="22" t="s">
        <v>511</v>
      </c>
      <c r="C280" s="22" t="s">
        <v>678</v>
      </c>
      <c r="D280" s="22" t="s">
        <v>679</v>
      </c>
      <c r="E280" s="22">
        <v>533089</v>
      </c>
      <c r="F280" s="22">
        <v>9702</v>
      </c>
      <c r="G280" s="22">
        <v>0</v>
      </c>
      <c r="H280" s="22">
        <v>2329</v>
      </c>
      <c r="I280" s="22">
        <v>0</v>
      </c>
      <c r="J280" s="22">
        <v>0</v>
      </c>
      <c r="K280" s="22">
        <v>0</v>
      </c>
      <c r="L280" s="22">
        <v>545120</v>
      </c>
      <c r="M280" s="22">
        <v>168509</v>
      </c>
      <c r="N280" s="22">
        <v>6286</v>
      </c>
      <c r="O280" s="22">
        <v>0</v>
      </c>
      <c r="P280" s="22">
        <v>0</v>
      </c>
      <c r="Q280" s="22">
        <v>0</v>
      </c>
      <c r="R280" s="22">
        <v>174795</v>
      </c>
      <c r="S280" s="22">
        <v>370325</v>
      </c>
    </row>
    <row r="281" spans="1:19" x14ac:dyDescent="0.25">
      <c r="A281" s="22" t="s">
        <v>120</v>
      </c>
      <c r="B281" s="22" t="s">
        <v>511</v>
      </c>
      <c r="C281" s="22" t="s">
        <v>680</v>
      </c>
      <c r="D281" s="22" t="s">
        <v>681</v>
      </c>
      <c r="E281" s="22">
        <v>369044</v>
      </c>
      <c r="F281" s="22">
        <v>139637</v>
      </c>
      <c r="G281" s="22">
        <v>7538</v>
      </c>
      <c r="H281" s="22">
        <v>11837</v>
      </c>
      <c r="I281" s="22">
        <v>332</v>
      </c>
      <c r="J281" s="22">
        <v>4349</v>
      </c>
      <c r="K281" s="22">
        <v>0</v>
      </c>
      <c r="L281" s="22">
        <v>532737</v>
      </c>
      <c r="M281" s="22">
        <v>60264</v>
      </c>
      <c r="N281" s="22">
        <v>25905</v>
      </c>
      <c r="O281" s="22">
        <v>926</v>
      </c>
      <c r="P281" s="22">
        <v>0</v>
      </c>
      <c r="Q281" s="22">
        <v>0</v>
      </c>
      <c r="R281" s="22">
        <v>87095</v>
      </c>
      <c r="S281" s="22">
        <v>445642</v>
      </c>
    </row>
    <row r="282" spans="1:19" x14ac:dyDescent="0.25">
      <c r="A282" s="22" t="s">
        <v>120</v>
      </c>
      <c r="B282" s="22" t="s">
        <v>511</v>
      </c>
      <c r="C282" s="22" t="s">
        <v>682</v>
      </c>
      <c r="D282" s="22" t="s">
        <v>683</v>
      </c>
      <c r="E282" s="22">
        <v>624041</v>
      </c>
      <c r="F282" s="22">
        <v>22398</v>
      </c>
      <c r="G282" s="22">
        <v>0</v>
      </c>
      <c r="H282" s="22">
        <v>12980</v>
      </c>
      <c r="I282" s="22">
        <v>0</v>
      </c>
      <c r="J282" s="22">
        <v>0</v>
      </c>
      <c r="K282" s="22">
        <v>0</v>
      </c>
      <c r="L282" s="22">
        <v>659419</v>
      </c>
      <c r="M282" s="22">
        <v>125969</v>
      </c>
      <c r="N282" s="22">
        <v>8613</v>
      </c>
      <c r="O282" s="22">
        <v>19966</v>
      </c>
      <c r="P282" s="22">
        <v>0</v>
      </c>
      <c r="Q282" s="22">
        <v>0</v>
      </c>
      <c r="R282" s="22">
        <v>154548</v>
      </c>
      <c r="S282" s="22">
        <v>504871</v>
      </c>
    </row>
    <row r="283" spans="1:19" x14ac:dyDescent="0.25">
      <c r="A283" s="22" t="s">
        <v>120</v>
      </c>
      <c r="B283" s="22" t="s">
        <v>511</v>
      </c>
      <c r="C283" s="22" t="s">
        <v>684</v>
      </c>
      <c r="D283" s="22" t="s">
        <v>685</v>
      </c>
      <c r="E283" s="22">
        <v>174082</v>
      </c>
      <c r="F283" s="22">
        <v>40352</v>
      </c>
      <c r="G283" s="22">
        <v>2099</v>
      </c>
      <c r="H283" s="22">
        <v>7676</v>
      </c>
      <c r="I283" s="22">
        <v>421</v>
      </c>
      <c r="J283" s="22">
        <v>133</v>
      </c>
      <c r="K283" s="22">
        <v>0</v>
      </c>
      <c r="L283" s="22">
        <v>224763</v>
      </c>
      <c r="M283" s="22">
        <v>18350</v>
      </c>
      <c r="N283" s="22">
        <v>9823</v>
      </c>
      <c r="O283" s="22">
        <v>1768</v>
      </c>
      <c r="P283" s="22">
        <v>0</v>
      </c>
      <c r="Q283" s="22">
        <v>0</v>
      </c>
      <c r="R283" s="22">
        <v>29941</v>
      </c>
      <c r="S283" s="22">
        <v>194822</v>
      </c>
    </row>
    <row r="284" spans="1:19" x14ac:dyDescent="0.25">
      <c r="A284" s="22" t="s">
        <v>120</v>
      </c>
      <c r="B284" s="22" t="s">
        <v>511</v>
      </c>
      <c r="C284" s="22" t="s">
        <v>686</v>
      </c>
      <c r="D284" s="22" t="s">
        <v>687</v>
      </c>
      <c r="E284" s="22">
        <v>1004370</v>
      </c>
      <c r="F284" s="22">
        <v>340657</v>
      </c>
      <c r="G284" s="22">
        <v>21011</v>
      </c>
      <c r="H284" s="22">
        <v>48988</v>
      </c>
      <c r="I284" s="22">
        <v>0</v>
      </c>
      <c r="J284" s="22">
        <v>308</v>
      </c>
      <c r="K284" s="22">
        <v>0</v>
      </c>
      <c r="L284" s="22">
        <v>1415334</v>
      </c>
      <c r="M284" s="22">
        <v>168966</v>
      </c>
      <c r="N284" s="22">
        <v>63811</v>
      </c>
      <c r="O284" s="22">
        <v>2418</v>
      </c>
      <c r="P284" s="22">
        <v>0</v>
      </c>
      <c r="Q284" s="22">
        <v>0</v>
      </c>
      <c r="R284" s="22">
        <v>235195</v>
      </c>
      <c r="S284" s="22">
        <v>1180139</v>
      </c>
    </row>
    <row r="285" spans="1:19" x14ac:dyDescent="0.25">
      <c r="A285" s="22" t="s">
        <v>120</v>
      </c>
      <c r="B285" s="22" t="s">
        <v>511</v>
      </c>
      <c r="C285" s="22" t="s">
        <v>688</v>
      </c>
      <c r="D285" s="22" t="s">
        <v>689</v>
      </c>
      <c r="E285" s="22">
        <v>219226</v>
      </c>
      <c r="F285" s="22">
        <v>95749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314975</v>
      </c>
      <c r="M285" s="22">
        <v>44088</v>
      </c>
      <c r="N285" s="22">
        <v>13903</v>
      </c>
      <c r="O285" s="22">
        <v>3044</v>
      </c>
      <c r="P285" s="22">
        <v>0</v>
      </c>
      <c r="Q285" s="22">
        <v>0</v>
      </c>
      <c r="R285" s="22">
        <v>61035</v>
      </c>
      <c r="S285" s="22">
        <v>253940</v>
      </c>
    </row>
    <row r="286" spans="1:19" x14ac:dyDescent="0.25">
      <c r="A286" s="22" t="s">
        <v>120</v>
      </c>
      <c r="B286" s="22" t="s">
        <v>511</v>
      </c>
      <c r="C286" s="22" t="s">
        <v>690</v>
      </c>
      <c r="D286" s="22" t="s">
        <v>691</v>
      </c>
      <c r="E286" s="22">
        <v>125177</v>
      </c>
      <c r="F286" s="22">
        <v>45965</v>
      </c>
      <c r="G286" s="22">
        <v>1099</v>
      </c>
      <c r="H286" s="22">
        <v>16091</v>
      </c>
      <c r="I286" s="22">
        <v>0</v>
      </c>
      <c r="J286" s="22">
        <v>40</v>
      </c>
      <c r="K286" s="22">
        <v>0</v>
      </c>
      <c r="L286" s="22">
        <v>188372</v>
      </c>
      <c r="M286" s="22">
        <v>19837</v>
      </c>
      <c r="N286" s="22">
        <v>9022</v>
      </c>
      <c r="O286" s="22">
        <v>20532</v>
      </c>
      <c r="P286" s="22">
        <v>0</v>
      </c>
      <c r="Q286" s="22">
        <v>0</v>
      </c>
      <c r="R286" s="22">
        <v>49391</v>
      </c>
      <c r="S286" s="22">
        <v>138981</v>
      </c>
    </row>
    <row r="287" spans="1:19" x14ac:dyDescent="0.25">
      <c r="A287" s="22" t="s">
        <v>120</v>
      </c>
      <c r="B287" s="22" t="s">
        <v>511</v>
      </c>
      <c r="C287" s="22" t="s">
        <v>692</v>
      </c>
      <c r="D287" s="22" t="s">
        <v>693</v>
      </c>
      <c r="E287" s="22">
        <v>186284</v>
      </c>
      <c r="F287" s="22">
        <v>43817</v>
      </c>
      <c r="G287" s="22">
        <v>0</v>
      </c>
      <c r="H287" s="22">
        <v>25386</v>
      </c>
      <c r="I287" s="22">
        <v>0</v>
      </c>
      <c r="J287" s="22">
        <v>81</v>
      </c>
      <c r="K287" s="22">
        <v>0</v>
      </c>
      <c r="L287" s="22">
        <v>255568</v>
      </c>
      <c r="M287" s="22">
        <v>22491</v>
      </c>
      <c r="N287" s="22">
        <v>9688</v>
      </c>
      <c r="O287" s="22">
        <v>6976</v>
      </c>
      <c r="P287" s="22">
        <v>0</v>
      </c>
      <c r="Q287" s="22">
        <v>-24347</v>
      </c>
      <c r="R287" s="22">
        <v>14808</v>
      </c>
      <c r="S287" s="22">
        <v>240760</v>
      </c>
    </row>
    <row r="288" spans="1:19" x14ac:dyDescent="0.25">
      <c r="A288" s="22" t="s">
        <v>120</v>
      </c>
      <c r="B288" s="22" t="s">
        <v>511</v>
      </c>
      <c r="C288" s="22" t="s">
        <v>694</v>
      </c>
      <c r="D288" s="22" t="s">
        <v>695</v>
      </c>
      <c r="E288" s="22">
        <v>431948</v>
      </c>
      <c r="F288" s="22">
        <v>122433</v>
      </c>
      <c r="G288" s="22">
        <v>6225</v>
      </c>
      <c r="H288" s="22">
        <v>24467</v>
      </c>
      <c r="I288" s="22">
        <v>0</v>
      </c>
      <c r="J288" s="22">
        <v>438</v>
      </c>
      <c r="K288" s="22">
        <v>0</v>
      </c>
      <c r="L288" s="22">
        <v>585511</v>
      </c>
      <c r="M288" s="22">
        <v>88647</v>
      </c>
      <c r="N288" s="22">
        <v>0</v>
      </c>
      <c r="O288" s="22">
        <v>1122</v>
      </c>
      <c r="P288" s="22">
        <v>0</v>
      </c>
      <c r="Q288" s="22">
        <v>0</v>
      </c>
      <c r="R288" s="22">
        <v>89769</v>
      </c>
      <c r="S288" s="22">
        <v>495742</v>
      </c>
    </row>
    <row r="289" spans="1:19" x14ac:dyDescent="0.25">
      <c r="A289" s="22" t="s">
        <v>120</v>
      </c>
      <c r="B289" s="22" t="s">
        <v>511</v>
      </c>
      <c r="C289" s="22" t="s">
        <v>696</v>
      </c>
      <c r="D289" s="22" t="s">
        <v>697</v>
      </c>
      <c r="E289" s="22">
        <v>233217</v>
      </c>
      <c r="F289" s="22">
        <v>129416</v>
      </c>
      <c r="G289" s="22">
        <v>0</v>
      </c>
      <c r="H289" s="22">
        <v>6379</v>
      </c>
      <c r="I289" s="22">
        <v>0</v>
      </c>
      <c r="J289" s="22">
        <v>0</v>
      </c>
      <c r="K289" s="22">
        <v>0</v>
      </c>
      <c r="L289" s="22">
        <v>369012</v>
      </c>
      <c r="M289" s="22">
        <v>40000</v>
      </c>
      <c r="N289" s="22">
        <v>15860</v>
      </c>
      <c r="O289" s="22">
        <v>6222</v>
      </c>
      <c r="P289" s="22">
        <v>0</v>
      </c>
      <c r="Q289" s="22">
        <v>0</v>
      </c>
      <c r="R289" s="22">
        <v>62082</v>
      </c>
      <c r="S289" s="22">
        <v>306930</v>
      </c>
    </row>
    <row r="290" spans="1:19" x14ac:dyDescent="0.25">
      <c r="A290" s="22" t="s">
        <v>120</v>
      </c>
      <c r="B290" s="22" t="s">
        <v>511</v>
      </c>
      <c r="C290" s="22" t="s">
        <v>698</v>
      </c>
      <c r="D290" s="22" t="s">
        <v>699</v>
      </c>
      <c r="E290" s="22">
        <v>174699</v>
      </c>
      <c r="F290" s="22">
        <v>47180</v>
      </c>
      <c r="G290" s="22">
        <v>0</v>
      </c>
      <c r="H290" s="22">
        <v>11463</v>
      </c>
      <c r="I290" s="22">
        <v>253</v>
      </c>
      <c r="J290" s="22">
        <v>0</v>
      </c>
      <c r="K290" s="22">
        <v>0</v>
      </c>
      <c r="L290" s="22">
        <v>233595</v>
      </c>
      <c r="M290" s="22">
        <v>29558</v>
      </c>
      <c r="N290" s="22">
        <v>10751</v>
      </c>
      <c r="O290" s="22">
        <v>8778</v>
      </c>
      <c r="P290" s="22">
        <v>0</v>
      </c>
      <c r="Q290" s="22">
        <v>1662</v>
      </c>
      <c r="R290" s="22">
        <v>50749</v>
      </c>
      <c r="S290" s="22">
        <v>182846</v>
      </c>
    </row>
    <row r="291" spans="1:19" x14ac:dyDescent="0.25">
      <c r="A291" s="22" t="s">
        <v>120</v>
      </c>
      <c r="B291" s="22" t="s">
        <v>511</v>
      </c>
      <c r="C291" s="22" t="s">
        <v>700</v>
      </c>
      <c r="D291" s="22" t="s">
        <v>701</v>
      </c>
      <c r="E291" s="22">
        <v>346030</v>
      </c>
      <c r="F291" s="22">
        <v>406497</v>
      </c>
      <c r="G291" s="22">
        <v>580548</v>
      </c>
      <c r="H291" s="22">
        <v>187808</v>
      </c>
      <c r="I291" s="22">
        <v>9853</v>
      </c>
      <c r="J291" s="22">
        <v>0</v>
      </c>
      <c r="K291" s="22">
        <v>0</v>
      </c>
      <c r="L291" s="22">
        <v>1530736</v>
      </c>
      <c r="M291" s="22">
        <v>108006</v>
      </c>
      <c r="N291" s="22">
        <v>157344</v>
      </c>
      <c r="O291" s="22">
        <v>4573</v>
      </c>
      <c r="P291" s="22">
        <v>0</v>
      </c>
      <c r="Q291" s="22">
        <v>0</v>
      </c>
      <c r="R291" s="22">
        <v>269923</v>
      </c>
      <c r="S291" s="22">
        <v>1260813</v>
      </c>
    </row>
    <row r="292" spans="1:19" x14ac:dyDescent="0.25">
      <c r="A292" s="22" t="s">
        <v>120</v>
      </c>
      <c r="B292" s="22" t="s">
        <v>511</v>
      </c>
      <c r="C292" s="22" t="s">
        <v>702</v>
      </c>
      <c r="D292" s="22" t="s">
        <v>703</v>
      </c>
      <c r="E292" s="22">
        <v>184086</v>
      </c>
      <c r="F292" s="22">
        <v>39884</v>
      </c>
      <c r="G292" s="22">
        <v>0</v>
      </c>
      <c r="H292" s="22">
        <v>21155</v>
      </c>
      <c r="I292" s="22">
        <v>0</v>
      </c>
      <c r="J292" s="22">
        <v>0</v>
      </c>
      <c r="K292" s="22">
        <v>0</v>
      </c>
      <c r="L292" s="22">
        <v>245125</v>
      </c>
      <c r="M292" s="22">
        <v>22342</v>
      </c>
      <c r="N292" s="22">
        <v>9359</v>
      </c>
      <c r="O292" s="22">
        <v>4339</v>
      </c>
      <c r="P292" s="22">
        <v>0</v>
      </c>
      <c r="Q292" s="22">
        <v>0</v>
      </c>
      <c r="R292" s="22">
        <v>36040</v>
      </c>
      <c r="S292" s="22">
        <v>209085</v>
      </c>
    </row>
    <row r="293" spans="1:19" x14ac:dyDescent="0.25">
      <c r="A293" s="22" t="s">
        <v>120</v>
      </c>
      <c r="B293" s="22" t="s">
        <v>511</v>
      </c>
      <c r="C293" s="22" t="s">
        <v>704</v>
      </c>
      <c r="D293" s="22" t="s">
        <v>705</v>
      </c>
      <c r="E293" s="22">
        <v>87130</v>
      </c>
      <c r="F293" s="22">
        <v>24704</v>
      </c>
      <c r="G293" s="22">
        <v>0</v>
      </c>
      <c r="H293" s="22">
        <v>9885</v>
      </c>
      <c r="I293" s="22">
        <v>534</v>
      </c>
      <c r="J293" s="22">
        <v>0</v>
      </c>
      <c r="K293" s="22">
        <v>0</v>
      </c>
      <c r="L293" s="22">
        <v>122253</v>
      </c>
      <c r="M293" s="22">
        <v>10152</v>
      </c>
      <c r="N293" s="22">
        <v>6538</v>
      </c>
      <c r="O293" s="22">
        <v>12456</v>
      </c>
      <c r="P293" s="22">
        <v>0</v>
      </c>
      <c r="Q293" s="22">
        <v>0</v>
      </c>
      <c r="R293" s="22">
        <v>29146</v>
      </c>
      <c r="S293" s="22">
        <v>93107</v>
      </c>
    </row>
    <row r="294" spans="1:19" x14ac:dyDescent="0.25">
      <c r="A294" s="22" t="s">
        <v>120</v>
      </c>
      <c r="B294" s="22" t="s">
        <v>706</v>
      </c>
      <c r="C294" s="22" t="s">
        <v>707</v>
      </c>
      <c r="D294" s="22" t="s">
        <v>708</v>
      </c>
      <c r="E294" s="22">
        <v>442695</v>
      </c>
      <c r="F294" s="22">
        <v>0</v>
      </c>
      <c r="G294" s="22">
        <v>0</v>
      </c>
      <c r="H294" s="22">
        <v>2850</v>
      </c>
      <c r="I294" s="22">
        <v>0</v>
      </c>
      <c r="J294" s="22">
        <v>0</v>
      </c>
      <c r="K294" s="22">
        <v>0</v>
      </c>
      <c r="L294" s="22">
        <v>445545</v>
      </c>
      <c r="M294" s="22">
        <v>254075</v>
      </c>
      <c r="N294" s="22">
        <v>2235</v>
      </c>
      <c r="O294" s="22">
        <v>0</v>
      </c>
      <c r="P294" s="22">
        <v>0</v>
      </c>
      <c r="Q294" s="22">
        <v>0</v>
      </c>
      <c r="R294" s="22">
        <v>256310</v>
      </c>
      <c r="S294" s="22">
        <v>189235</v>
      </c>
    </row>
    <row r="295" spans="1:19" x14ac:dyDescent="0.25">
      <c r="A295" s="22" t="s">
        <v>120</v>
      </c>
      <c r="B295" s="22" t="s">
        <v>706</v>
      </c>
      <c r="C295" s="22" t="s">
        <v>709</v>
      </c>
      <c r="D295" s="22" t="s">
        <v>710</v>
      </c>
      <c r="E295" s="22">
        <v>56575</v>
      </c>
      <c r="F295" s="22">
        <v>0</v>
      </c>
      <c r="G295" s="22">
        <v>0</v>
      </c>
      <c r="H295" s="22">
        <v>288</v>
      </c>
      <c r="I295" s="22">
        <v>0</v>
      </c>
      <c r="J295" s="22">
        <v>0</v>
      </c>
      <c r="K295" s="22">
        <v>0</v>
      </c>
      <c r="L295" s="22">
        <v>56863</v>
      </c>
      <c r="M295" s="22">
        <v>25050</v>
      </c>
      <c r="N295" s="22">
        <v>176</v>
      </c>
      <c r="O295" s="22">
        <v>0</v>
      </c>
      <c r="P295" s="22">
        <v>0</v>
      </c>
      <c r="Q295" s="22">
        <v>0</v>
      </c>
      <c r="R295" s="22">
        <v>25226</v>
      </c>
      <c r="S295" s="22">
        <v>31637</v>
      </c>
    </row>
    <row r="296" spans="1:19" x14ac:dyDescent="0.25">
      <c r="A296" s="22" t="s">
        <v>120</v>
      </c>
      <c r="B296" s="22" t="s">
        <v>706</v>
      </c>
      <c r="C296" s="22" t="s">
        <v>711</v>
      </c>
      <c r="D296" s="22" t="s">
        <v>712</v>
      </c>
      <c r="E296" s="22">
        <v>78838</v>
      </c>
      <c r="F296" s="22">
        <v>2985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81823</v>
      </c>
      <c r="M296" s="22">
        <v>20907</v>
      </c>
      <c r="N296" s="22">
        <v>0</v>
      </c>
      <c r="O296" s="22">
        <v>0</v>
      </c>
      <c r="P296" s="22">
        <v>0</v>
      </c>
      <c r="Q296" s="22">
        <v>0</v>
      </c>
      <c r="R296" s="22">
        <v>20907</v>
      </c>
      <c r="S296" s="22">
        <v>60916</v>
      </c>
    </row>
    <row r="297" spans="1:19" x14ac:dyDescent="0.25">
      <c r="A297" s="22" t="s">
        <v>120</v>
      </c>
      <c r="B297" s="22" t="s">
        <v>706</v>
      </c>
      <c r="C297" s="22" t="s">
        <v>713</v>
      </c>
      <c r="D297" s="22" t="s">
        <v>714</v>
      </c>
      <c r="E297" s="22">
        <v>591936</v>
      </c>
      <c r="F297" s="22">
        <v>0</v>
      </c>
      <c r="G297" s="22">
        <v>25</v>
      </c>
      <c r="H297" s="22">
        <v>9581</v>
      </c>
      <c r="I297" s="22">
        <v>0</v>
      </c>
      <c r="J297" s="22">
        <v>0</v>
      </c>
      <c r="K297" s="22">
        <v>0</v>
      </c>
      <c r="L297" s="22">
        <v>601542</v>
      </c>
      <c r="M297" s="22">
        <v>337755</v>
      </c>
      <c r="N297" s="22">
        <v>6786</v>
      </c>
      <c r="O297" s="22">
        <v>0</v>
      </c>
      <c r="P297" s="22">
        <v>0</v>
      </c>
      <c r="Q297" s="22">
        <v>0</v>
      </c>
      <c r="R297" s="22">
        <v>344541</v>
      </c>
      <c r="S297" s="22">
        <v>257001</v>
      </c>
    </row>
    <row r="298" spans="1:19" x14ac:dyDescent="0.25">
      <c r="A298" s="22" t="s">
        <v>120</v>
      </c>
      <c r="B298" s="22" t="s">
        <v>706</v>
      </c>
      <c r="C298" s="22" t="s">
        <v>715</v>
      </c>
      <c r="D298" s="22" t="s">
        <v>716</v>
      </c>
      <c r="E298" s="22">
        <v>225521</v>
      </c>
      <c r="F298" s="22">
        <v>2720</v>
      </c>
      <c r="G298" s="22">
        <v>0</v>
      </c>
      <c r="H298" s="22">
        <v>2070</v>
      </c>
      <c r="I298" s="22">
        <v>0</v>
      </c>
      <c r="J298" s="22">
        <v>0</v>
      </c>
      <c r="K298" s="22">
        <v>0</v>
      </c>
      <c r="L298" s="22">
        <v>230311</v>
      </c>
      <c r="M298" s="22">
        <v>100253</v>
      </c>
      <c r="N298" s="22">
        <v>2943</v>
      </c>
      <c r="O298" s="22">
        <v>3732</v>
      </c>
      <c r="P298" s="22">
        <v>0</v>
      </c>
      <c r="Q298" s="22">
        <v>0</v>
      </c>
      <c r="R298" s="22">
        <v>106928</v>
      </c>
      <c r="S298" s="22">
        <v>123383</v>
      </c>
    </row>
    <row r="299" spans="1:19" x14ac:dyDescent="0.25">
      <c r="A299" s="22" t="s">
        <v>120</v>
      </c>
      <c r="B299" s="22" t="s">
        <v>706</v>
      </c>
      <c r="C299" s="22" t="s">
        <v>717</v>
      </c>
      <c r="D299" s="22" t="s">
        <v>718</v>
      </c>
      <c r="E299" s="22">
        <v>111107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111107</v>
      </c>
      <c r="M299" s="22">
        <v>47078</v>
      </c>
      <c r="N299" s="22">
        <v>0</v>
      </c>
      <c r="O299" s="22">
        <v>1241</v>
      </c>
      <c r="P299" s="22">
        <v>0</v>
      </c>
      <c r="Q299" s="22">
        <v>0</v>
      </c>
      <c r="R299" s="22">
        <v>48319</v>
      </c>
      <c r="S299" s="22">
        <v>62788</v>
      </c>
    </row>
    <row r="300" spans="1:19" x14ac:dyDescent="0.25">
      <c r="A300" s="22" t="s">
        <v>120</v>
      </c>
      <c r="B300" s="22" t="s">
        <v>706</v>
      </c>
      <c r="C300" s="22" t="s">
        <v>719</v>
      </c>
      <c r="D300" s="22" t="s">
        <v>720</v>
      </c>
      <c r="E300" s="22">
        <v>73612</v>
      </c>
      <c r="F300" s="22">
        <v>0</v>
      </c>
      <c r="G300" s="22">
        <v>0</v>
      </c>
      <c r="H300" s="22">
        <v>301</v>
      </c>
      <c r="I300" s="22">
        <v>0</v>
      </c>
      <c r="J300" s="22">
        <v>0</v>
      </c>
      <c r="K300" s="22">
        <v>0</v>
      </c>
      <c r="L300" s="22">
        <v>73913</v>
      </c>
      <c r="M300" s="22">
        <v>36278</v>
      </c>
      <c r="N300" s="22">
        <v>0</v>
      </c>
      <c r="O300" s="22">
        <v>0</v>
      </c>
      <c r="P300" s="22">
        <v>0</v>
      </c>
      <c r="Q300" s="22">
        <v>0</v>
      </c>
      <c r="R300" s="22">
        <v>36278</v>
      </c>
      <c r="S300" s="22">
        <v>37635</v>
      </c>
    </row>
    <row r="301" spans="1:19" x14ac:dyDescent="0.25">
      <c r="A301" s="22" t="s">
        <v>120</v>
      </c>
      <c r="B301" s="22" t="s">
        <v>706</v>
      </c>
      <c r="C301" s="22" t="s">
        <v>721</v>
      </c>
      <c r="D301" s="22" t="s">
        <v>722</v>
      </c>
      <c r="E301" s="22">
        <v>44068</v>
      </c>
      <c r="F301" s="22">
        <v>0</v>
      </c>
      <c r="G301" s="22">
        <v>0</v>
      </c>
      <c r="H301" s="22">
        <v>114</v>
      </c>
      <c r="I301" s="22">
        <v>0</v>
      </c>
      <c r="J301" s="22">
        <v>0</v>
      </c>
      <c r="K301" s="22">
        <v>0</v>
      </c>
      <c r="L301" s="22">
        <v>44182</v>
      </c>
      <c r="M301" s="22">
        <v>21600</v>
      </c>
      <c r="N301" s="22">
        <v>1044</v>
      </c>
      <c r="O301" s="22">
        <v>0</v>
      </c>
      <c r="P301" s="22">
        <v>0</v>
      </c>
      <c r="Q301" s="22">
        <v>0</v>
      </c>
      <c r="R301" s="22">
        <v>22644</v>
      </c>
      <c r="S301" s="22">
        <v>21538</v>
      </c>
    </row>
    <row r="302" spans="1:19" x14ac:dyDescent="0.25">
      <c r="A302" s="22" t="s">
        <v>120</v>
      </c>
      <c r="B302" s="22" t="s">
        <v>706</v>
      </c>
      <c r="C302" s="22" t="s">
        <v>723</v>
      </c>
      <c r="D302" s="22" t="s">
        <v>724</v>
      </c>
      <c r="E302" s="22">
        <v>433502</v>
      </c>
      <c r="F302" s="22">
        <v>0</v>
      </c>
      <c r="G302" s="22">
        <v>0</v>
      </c>
      <c r="H302" s="22">
        <v>1842</v>
      </c>
      <c r="I302" s="22">
        <v>0</v>
      </c>
      <c r="J302" s="22">
        <v>0</v>
      </c>
      <c r="K302" s="22">
        <v>0</v>
      </c>
      <c r="L302" s="22">
        <v>435344</v>
      </c>
      <c r="M302" s="22">
        <v>231157</v>
      </c>
      <c r="N302" s="22">
        <v>2538</v>
      </c>
      <c r="O302" s="22">
        <v>0</v>
      </c>
      <c r="P302" s="22">
        <v>0</v>
      </c>
      <c r="Q302" s="22">
        <v>0</v>
      </c>
      <c r="R302" s="22">
        <v>233695</v>
      </c>
      <c r="S302" s="22">
        <v>201649</v>
      </c>
    </row>
    <row r="303" spans="1:19" x14ac:dyDescent="0.25">
      <c r="A303" s="22" t="s">
        <v>120</v>
      </c>
      <c r="B303" s="22" t="s">
        <v>706</v>
      </c>
      <c r="C303" s="22" t="s">
        <v>725</v>
      </c>
      <c r="D303" s="22" t="s">
        <v>726</v>
      </c>
      <c r="E303" s="22">
        <v>148596</v>
      </c>
      <c r="F303" s="22">
        <v>0</v>
      </c>
      <c r="G303" s="22">
        <v>0</v>
      </c>
      <c r="H303" s="22">
        <v>306</v>
      </c>
      <c r="I303" s="22">
        <v>0</v>
      </c>
      <c r="J303" s="22">
        <v>0</v>
      </c>
      <c r="K303" s="22">
        <v>0</v>
      </c>
      <c r="L303" s="22">
        <v>148902</v>
      </c>
      <c r="M303" s="22">
        <v>81975</v>
      </c>
      <c r="N303" s="22">
        <v>404</v>
      </c>
      <c r="O303" s="22">
        <v>0</v>
      </c>
      <c r="P303" s="22">
        <v>0</v>
      </c>
      <c r="Q303" s="22">
        <v>0</v>
      </c>
      <c r="R303" s="22">
        <v>82379</v>
      </c>
      <c r="S303" s="22">
        <v>66523</v>
      </c>
    </row>
    <row r="304" spans="1:19" x14ac:dyDescent="0.25">
      <c r="A304" s="22" t="s">
        <v>120</v>
      </c>
      <c r="B304" s="22" t="s">
        <v>706</v>
      </c>
      <c r="C304" s="22" t="s">
        <v>727</v>
      </c>
      <c r="D304" s="22" t="s">
        <v>728</v>
      </c>
      <c r="E304" s="22">
        <v>617674</v>
      </c>
      <c r="F304" s="22">
        <v>0</v>
      </c>
      <c r="G304" s="22">
        <v>0</v>
      </c>
      <c r="H304" s="22">
        <v>3707</v>
      </c>
      <c r="I304" s="22">
        <v>0</v>
      </c>
      <c r="J304" s="22">
        <v>0</v>
      </c>
      <c r="K304" s="22">
        <v>0</v>
      </c>
      <c r="L304" s="22">
        <v>621381</v>
      </c>
      <c r="M304" s="22">
        <v>330637</v>
      </c>
      <c r="N304" s="22">
        <v>4136</v>
      </c>
      <c r="O304" s="22">
        <v>0</v>
      </c>
      <c r="P304" s="22">
        <v>0</v>
      </c>
      <c r="Q304" s="22">
        <v>-8418</v>
      </c>
      <c r="R304" s="22">
        <v>326355</v>
      </c>
      <c r="S304" s="22">
        <v>295026</v>
      </c>
    </row>
    <row r="305" spans="1:19" x14ac:dyDescent="0.25">
      <c r="A305" s="22" t="s">
        <v>120</v>
      </c>
      <c r="B305" s="22" t="s">
        <v>706</v>
      </c>
      <c r="C305" s="22" t="s">
        <v>729</v>
      </c>
      <c r="D305" s="22" t="s">
        <v>730</v>
      </c>
      <c r="E305" s="22">
        <v>506791</v>
      </c>
      <c r="F305" s="22">
        <v>0</v>
      </c>
      <c r="G305" s="22">
        <v>0</v>
      </c>
      <c r="H305" s="22">
        <v>2167</v>
      </c>
      <c r="I305" s="22">
        <v>0</v>
      </c>
      <c r="J305" s="22">
        <v>0</v>
      </c>
      <c r="K305" s="22">
        <v>0</v>
      </c>
      <c r="L305" s="22">
        <v>508958</v>
      </c>
      <c r="M305" s="22">
        <v>295216</v>
      </c>
      <c r="N305" s="22">
        <v>4222</v>
      </c>
      <c r="O305" s="22">
        <v>0</v>
      </c>
      <c r="P305" s="22">
        <v>0</v>
      </c>
      <c r="Q305" s="22">
        <v>0</v>
      </c>
      <c r="R305" s="22">
        <v>299438</v>
      </c>
      <c r="S305" s="22">
        <v>209520</v>
      </c>
    </row>
    <row r="306" spans="1:19" x14ac:dyDescent="0.25">
      <c r="A306" s="22" t="s">
        <v>120</v>
      </c>
      <c r="B306" s="22" t="s">
        <v>706</v>
      </c>
      <c r="C306" s="22" t="s">
        <v>731</v>
      </c>
      <c r="D306" s="22" t="s">
        <v>732</v>
      </c>
      <c r="E306" s="22">
        <v>375023</v>
      </c>
      <c r="F306" s="22">
        <v>0</v>
      </c>
      <c r="G306" s="22">
        <v>6839</v>
      </c>
      <c r="H306" s="22">
        <v>560</v>
      </c>
      <c r="I306" s="22">
        <v>0</v>
      </c>
      <c r="J306" s="22">
        <v>0</v>
      </c>
      <c r="K306" s="22">
        <v>0</v>
      </c>
      <c r="L306" s="22">
        <v>382422</v>
      </c>
      <c r="M306" s="22">
        <v>168551</v>
      </c>
      <c r="N306" s="22">
        <v>3746</v>
      </c>
      <c r="O306" s="22">
        <v>0</v>
      </c>
      <c r="P306" s="22">
        <v>0</v>
      </c>
      <c r="Q306" s="22">
        <v>0</v>
      </c>
      <c r="R306" s="22">
        <v>172297</v>
      </c>
      <c r="S306" s="22">
        <v>210125</v>
      </c>
    </row>
    <row r="307" spans="1:19" x14ac:dyDescent="0.25">
      <c r="A307" s="22" t="s">
        <v>120</v>
      </c>
      <c r="B307" s="22" t="s">
        <v>706</v>
      </c>
      <c r="C307" s="22" t="s">
        <v>733</v>
      </c>
      <c r="D307" s="22" t="s">
        <v>734</v>
      </c>
      <c r="E307" s="22">
        <v>199403</v>
      </c>
      <c r="F307" s="22">
        <v>0</v>
      </c>
      <c r="G307" s="22">
        <v>0</v>
      </c>
      <c r="H307" s="22">
        <v>404</v>
      </c>
      <c r="I307" s="22">
        <v>0</v>
      </c>
      <c r="J307" s="22">
        <v>0</v>
      </c>
      <c r="K307" s="22">
        <v>0</v>
      </c>
      <c r="L307" s="22">
        <v>199807</v>
      </c>
      <c r="M307" s="22">
        <v>86616</v>
      </c>
      <c r="N307" s="22">
        <v>261</v>
      </c>
      <c r="O307" s="22">
        <v>0</v>
      </c>
      <c r="P307" s="22">
        <v>0</v>
      </c>
      <c r="Q307" s="22">
        <v>0</v>
      </c>
      <c r="R307" s="22">
        <v>86877</v>
      </c>
      <c r="S307" s="22">
        <v>112930</v>
      </c>
    </row>
    <row r="308" spans="1:19" x14ac:dyDescent="0.25">
      <c r="A308" s="22" t="s">
        <v>120</v>
      </c>
      <c r="B308" s="22" t="s">
        <v>706</v>
      </c>
      <c r="C308" s="22" t="s">
        <v>735</v>
      </c>
      <c r="D308" s="22" t="s">
        <v>736</v>
      </c>
      <c r="E308" s="22">
        <v>68590</v>
      </c>
      <c r="F308" s="22">
        <v>0</v>
      </c>
      <c r="G308" s="22">
        <v>0</v>
      </c>
      <c r="H308" s="22">
        <v>1494</v>
      </c>
      <c r="I308" s="22">
        <v>0</v>
      </c>
      <c r="J308" s="22">
        <v>0</v>
      </c>
      <c r="K308" s="22">
        <v>0</v>
      </c>
      <c r="L308" s="22">
        <v>70084</v>
      </c>
      <c r="M308" s="22">
        <v>23257</v>
      </c>
      <c r="N308" s="22">
        <v>874</v>
      </c>
      <c r="O308" s="22">
        <v>0</v>
      </c>
      <c r="P308" s="22">
        <v>0</v>
      </c>
      <c r="Q308" s="22">
        <v>0</v>
      </c>
      <c r="R308" s="22">
        <v>24131</v>
      </c>
      <c r="S308" s="22">
        <v>45953</v>
      </c>
    </row>
    <row r="309" spans="1:19" x14ac:dyDescent="0.25">
      <c r="A309" s="22" t="s">
        <v>120</v>
      </c>
      <c r="B309" s="22" t="s">
        <v>706</v>
      </c>
      <c r="C309" s="22" t="s">
        <v>737</v>
      </c>
      <c r="D309" s="22" t="s">
        <v>738</v>
      </c>
      <c r="E309" s="22">
        <v>276037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276037</v>
      </c>
      <c r="M309" s="22">
        <v>139706</v>
      </c>
      <c r="N309" s="22">
        <v>0</v>
      </c>
      <c r="O309" s="22">
        <v>5371</v>
      </c>
      <c r="P309" s="22">
        <v>34845</v>
      </c>
      <c r="Q309" s="22">
        <v>0</v>
      </c>
      <c r="R309" s="22">
        <v>179922</v>
      </c>
      <c r="S309" s="22">
        <v>96115</v>
      </c>
    </row>
    <row r="310" spans="1:19" x14ac:dyDescent="0.25">
      <c r="A310" s="22" t="s">
        <v>120</v>
      </c>
      <c r="B310" s="22" t="s">
        <v>706</v>
      </c>
      <c r="C310" s="22" t="s">
        <v>739</v>
      </c>
      <c r="D310" s="22" t="s">
        <v>740</v>
      </c>
      <c r="E310" s="22">
        <v>92928</v>
      </c>
      <c r="F310" s="22">
        <v>0</v>
      </c>
      <c r="G310" s="22">
        <v>0</v>
      </c>
      <c r="H310" s="22">
        <v>900</v>
      </c>
      <c r="I310" s="22">
        <v>0</v>
      </c>
      <c r="J310" s="22">
        <v>0</v>
      </c>
      <c r="K310" s="22">
        <v>0</v>
      </c>
      <c r="L310" s="22">
        <v>93828</v>
      </c>
      <c r="M310" s="22">
        <v>35865</v>
      </c>
      <c r="N310" s="22"/>
      <c r="O310" s="22">
        <v>1374</v>
      </c>
      <c r="P310" s="22"/>
      <c r="Q310" s="22"/>
      <c r="R310" s="22">
        <v>37239</v>
      </c>
      <c r="S310" s="22">
        <v>56589</v>
      </c>
    </row>
    <row r="311" spans="1:19" x14ac:dyDescent="0.25">
      <c r="A311" s="22" t="s">
        <v>120</v>
      </c>
      <c r="B311" s="22" t="s">
        <v>706</v>
      </c>
      <c r="C311" s="22" t="s">
        <v>741</v>
      </c>
      <c r="D311" s="22" t="s">
        <v>742</v>
      </c>
      <c r="E311" s="22">
        <v>253739</v>
      </c>
      <c r="F311" s="22">
        <v>0</v>
      </c>
      <c r="G311" s="22">
        <v>0</v>
      </c>
      <c r="H311" s="22">
        <v>854</v>
      </c>
      <c r="I311" s="22">
        <v>0</v>
      </c>
      <c r="J311" s="22">
        <v>0</v>
      </c>
      <c r="K311" s="22">
        <v>0</v>
      </c>
      <c r="L311" s="22">
        <v>254593</v>
      </c>
      <c r="M311" s="22">
        <v>139337</v>
      </c>
      <c r="N311" s="22">
        <v>632</v>
      </c>
      <c r="O311" s="22">
        <v>0</v>
      </c>
      <c r="P311" s="22">
        <v>0</v>
      </c>
      <c r="Q311" s="22">
        <v>0</v>
      </c>
      <c r="R311" s="22">
        <v>139969</v>
      </c>
      <c r="S311" s="22">
        <v>114624</v>
      </c>
    </row>
    <row r="312" spans="1:19" x14ac:dyDescent="0.25">
      <c r="A312" s="22" t="s">
        <v>120</v>
      </c>
      <c r="B312" s="22" t="s">
        <v>706</v>
      </c>
      <c r="C312" s="22" t="s">
        <v>743</v>
      </c>
      <c r="D312" s="22" t="s">
        <v>744</v>
      </c>
      <c r="E312" s="22">
        <v>589940</v>
      </c>
      <c r="F312" s="22">
        <v>0</v>
      </c>
      <c r="G312" s="22">
        <v>0</v>
      </c>
      <c r="H312" s="22">
        <v>2249</v>
      </c>
      <c r="I312" s="22">
        <v>0</v>
      </c>
      <c r="J312" s="22">
        <v>0</v>
      </c>
      <c r="K312" s="22">
        <v>0</v>
      </c>
      <c r="L312" s="22">
        <v>592189</v>
      </c>
      <c r="M312" s="22">
        <v>272232</v>
      </c>
      <c r="N312" s="22">
        <v>1473</v>
      </c>
      <c r="O312" s="22">
        <v>0</v>
      </c>
      <c r="P312" s="22">
        <v>0</v>
      </c>
      <c r="Q312" s="22">
        <v>0</v>
      </c>
      <c r="R312" s="22">
        <v>273705</v>
      </c>
      <c r="S312" s="22">
        <v>318484</v>
      </c>
    </row>
    <row r="313" spans="1:19" x14ac:dyDescent="0.25">
      <c r="A313" s="22" t="s">
        <v>120</v>
      </c>
      <c r="B313" s="22" t="s">
        <v>706</v>
      </c>
      <c r="C313" s="22" t="s">
        <v>745</v>
      </c>
      <c r="D313" s="22" t="s">
        <v>746</v>
      </c>
      <c r="E313" s="22">
        <v>81041</v>
      </c>
      <c r="F313" s="22">
        <v>0</v>
      </c>
      <c r="G313" s="22">
        <v>0</v>
      </c>
      <c r="H313" s="22">
        <v>459</v>
      </c>
      <c r="I313" s="22">
        <v>0</v>
      </c>
      <c r="J313" s="22">
        <v>0</v>
      </c>
      <c r="K313" s="22">
        <v>0</v>
      </c>
      <c r="L313" s="22">
        <v>81500</v>
      </c>
      <c r="M313" s="22">
        <v>45463</v>
      </c>
      <c r="N313" s="22">
        <v>229</v>
      </c>
      <c r="O313" s="22">
        <v>0</v>
      </c>
      <c r="P313" s="22">
        <v>0</v>
      </c>
      <c r="Q313" s="22">
        <v>0</v>
      </c>
      <c r="R313" s="22">
        <v>45692</v>
      </c>
      <c r="S313" s="22">
        <v>35808</v>
      </c>
    </row>
    <row r="314" spans="1:19" x14ac:dyDescent="0.25">
      <c r="A314" s="22" t="s">
        <v>120</v>
      </c>
      <c r="B314" s="22" t="s">
        <v>706</v>
      </c>
      <c r="C314" s="22" t="s">
        <v>747</v>
      </c>
      <c r="D314" s="22" t="s">
        <v>748</v>
      </c>
      <c r="E314" s="22">
        <v>45233</v>
      </c>
      <c r="F314" s="22">
        <v>0</v>
      </c>
      <c r="G314" s="22">
        <v>0</v>
      </c>
      <c r="H314" s="22">
        <v>614</v>
      </c>
      <c r="I314" s="22">
        <v>0</v>
      </c>
      <c r="J314" s="22">
        <v>0</v>
      </c>
      <c r="K314" s="22">
        <v>0</v>
      </c>
      <c r="L314" s="22">
        <v>45847</v>
      </c>
      <c r="M314" s="22">
        <v>16192</v>
      </c>
      <c r="N314" s="22">
        <v>385</v>
      </c>
      <c r="O314" s="22">
        <v>0</v>
      </c>
      <c r="P314" s="22">
        <v>0</v>
      </c>
      <c r="Q314" s="22">
        <v>0</v>
      </c>
      <c r="R314" s="22">
        <v>16577</v>
      </c>
      <c r="S314" s="22">
        <v>29270</v>
      </c>
    </row>
    <row r="315" spans="1:19" x14ac:dyDescent="0.25">
      <c r="A315" s="22" t="s">
        <v>120</v>
      </c>
      <c r="B315" s="22" t="s">
        <v>706</v>
      </c>
      <c r="C315" s="22" t="s">
        <v>749</v>
      </c>
      <c r="D315" s="22" t="s">
        <v>750</v>
      </c>
      <c r="E315" s="22">
        <v>63206</v>
      </c>
      <c r="F315" s="22">
        <v>0</v>
      </c>
      <c r="G315" s="22">
        <v>0</v>
      </c>
      <c r="H315" s="22">
        <v>660</v>
      </c>
      <c r="I315" s="22">
        <v>0</v>
      </c>
      <c r="J315" s="22">
        <v>0</v>
      </c>
      <c r="K315" s="22">
        <v>0</v>
      </c>
      <c r="L315" s="22">
        <v>63866</v>
      </c>
      <c r="M315" s="22">
        <v>33369</v>
      </c>
      <c r="N315" s="22">
        <v>580</v>
      </c>
      <c r="O315" s="22">
        <v>0</v>
      </c>
      <c r="P315" s="22">
        <v>0</v>
      </c>
      <c r="Q315" s="22">
        <v>0</v>
      </c>
      <c r="R315" s="22">
        <v>33949</v>
      </c>
      <c r="S315" s="22">
        <v>29917</v>
      </c>
    </row>
    <row r="316" spans="1:19" x14ac:dyDescent="0.25">
      <c r="A316" s="22" t="s">
        <v>120</v>
      </c>
      <c r="B316" s="22" t="s">
        <v>706</v>
      </c>
      <c r="C316" s="22" t="s">
        <v>751</v>
      </c>
      <c r="D316" s="22" t="s">
        <v>752</v>
      </c>
      <c r="E316" s="22">
        <v>548427</v>
      </c>
      <c r="F316" s="22">
        <v>16322</v>
      </c>
      <c r="G316" s="22">
        <v>0</v>
      </c>
      <c r="H316" s="22">
        <v>3963</v>
      </c>
      <c r="I316" s="22">
        <v>0</v>
      </c>
      <c r="J316" s="22">
        <v>0</v>
      </c>
      <c r="K316" s="22">
        <v>0</v>
      </c>
      <c r="L316" s="22">
        <v>568712</v>
      </c>
      <c r="M316" s="22">
        <v>238953</v>
      </c>
      <c r="N316" s="22">
        <v>12142</v>
      </c>
      <c r="O316" s="22">
        <v>0</v>
      </c>
      <c r="P316" s="22">
        <v>0</v>
      </c>
      <c r="Q316" s="22">
        <v>0</v>
      </c>
      <c r="R316" s="22">
        <v>251095</v>
      </c>
      <c r="S316" s="22">
        <v>317617</v>
      </c>
    </row>
    <row r="317" spans="1:19" x14ac:dyDescent="0.25">
      <c r="A317" s="22" t="s">
        <v>120</v>
      </c>
      <c r="B317" s="22" t="s">
        <v>706</v>
      </c>
      <c r="C317" s="22" t="s">
        <v>753</v>
      </c>
      <c r="D317" s="22" t="s">
        <v>754</v>
      </c>
      <c r="E317" s="22">
        <v>190727</v>
      </c>
      <c r="F317" s="22">
        <v>1978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192705</v>
      </c>
      <c r="M317" s="22">
        <v>85299</v>
      </c>
      <c r="N317" s="22">
        <v>1219</v>
      </c>
      <c r="O317" s="22">
        <v>3249</v>
      </c>
      <c r="P317" s="22">
        <v>0</v>
      </c>
      <c r="Q317" s="22">
        <v>0</v>
      </c>
      <c r="R317" s="22">
        <v>89767</v>
      </c>
      <c r="S317" s="22">
        <v>102938</v>
      </c>
    </row>
    <row r="318" spans="1:19" x14ac:dyDescent="0.25">
      <c r="A318" s="22" t="s">
        <v>120</v>
      </c>
      <c r="B318" s="22" t="s">
        <v>706</v>
      </c>
      <c r="C318" s="22" t="s">
        <v>755</v>
      </c>
      <c r="D318" s="22" t="s">
        <v>756</v>
      </c>
      <c r="E318" s="22">
        <v>174129</v>
      </c>
      <c r="F318" s="22">
        <v>0</v>
      </c>
      <c r="G318" s="22">
        <v>0</v>
      </c>
      <c r="H318" s="22">
        <v>1665</v>
      </c>
      <c r="I318" s="22">
        <v>0</v>
      </c>
      <c r="J318" s="22">
        <v>0</v>
      </c>
      <c r="K318" s="22">
        <v>0</v>
      </c>
      <c r="L318" s="22">
        <v>175794</v>
      </c>
      <c r="M318" s="22">
        <v>54290</v>
      </c>
      <c r="N318" s="22">
        <v>827</v>
      </c>
      <c r="O318" s="22">
        <v>2190</v>
      </c>
      <c r="P318" s="22">
        <v>0</v>
      </c>
      <c r="Q318" s="22">
        <v>0</v>
      </c>
      <c r="R318" s="22">
        <v>57307</v>
      </c>
      <c r="S318" s="22">
        <v>118487</v>
      </c>
    </row>
    <row r="319" spans="1:19" x14ac:dyDescent="0.25">
      <c r="A319" s="22" t="s">
        <v>120</v>
      </c>
      <c r="B319" s="22" t="s">
        <v>706</v>
      </c>
      <c r="C319" s="22" t="s">
        <v>757</v>
      </c>
      <c r="D319" s="22" t="s">
        <v>758</v>
      </c>
      <c r="E319" s="22">
        <v>779696</v>
      </c>
      <c r="F319" s="22">
        <v>0</v>
      </c>
      <c r="G319" s="22">
        <v>0</v>
      </c>
      <c r="H319" s="22">
        <v>2923</v>
      </c>
      <c r="I319" s="22">
        <v>0</v>
      </c>
      <c r="J319" s="22">
        <v>0</v>
      </c>
      <c r="K319" s="22">
        <v>0</v>
      </c>
      <c r="L319" s="22">
        <v>782619</v>
      </c>
      <c r="M319" s="22">
        <v>444003</v>
      </c>
      <c r="N319" s="22">
        <v>0</v>
      </c>
      <c r="O319" s="22">
        <v>0</v>
      </c>
      <c r="P319" s="22">
        <v>0</v>
      </c>
      <c r="Q319" s="22">
        <v>0</v>
      </c>
      <c r="R319" s="22">
        <v>444003</v>
      </c>
      <c r="S319" s="22">
        <v>338616</v>
      </c>
    </row>
    <row r="320" spans="1:19" x14ac:dyDescent="0.25">
      <c r="A320" s="22" t="s">
        <v>120</v>
      </c>
      <c r="B320" s="22" t="s">
        <v>706</v>
      </c>
      <c r="C320" s="22" t="s">
        <v>759</v>
      </c>
      <c r="D320" s="22" t="s">
        <v>760</v>
      </c>
      <c r="E320" s="22">
        <v>231477</v>
      </c>
      <c r="F320" s="22">
        <v>0</v>
      </c>
      <c r="G320" s="22">
        <v>0</v>
      </c>
      <c r="H320" s="22">
        <v>1133</v>
      </c>
      <c r="I320" s="22">
        <v>0</v>
      </c>
      <c r="J320" s="22">
        <v>0</v>
      </c>
      <c r="K320" s="22">
        <v>0</v>
      </c>
      <c r="L320" s="22">
        <v>232610</v>
      </c>
      <c r="M320" s="22">
        <v>95896</v>
      </c>
      <c r="N320" s="22">
        <v>720</v>
      </c>
      <c r="O320" s="22">
        <v>0</v>
      </c>
      <c r="P320" s="22">
        <v>0</v>
      </c>
      <c r="Q320" s="22">
        <v>0</v>
      </c>
      <c r="R320" s="22">
        <v>96616</v>
      </c>
      <c r="S320" s="22">
        <v>135994</v>
      </c>
    </row>
    <row r="321" spans="1:19" x14ac:dyDescent="0.25">
      <c r="A321" s="22" t="s">
        <v>120</v>
      </c>
      <c r="B321" s="22" t="s">
        <v>706</v>
      </c>
      <c r="C321" s="22" t="s">
        <v>761</v>
      </c>
      <c r="D321" s="22" t="s">
        <v>762</v>
      </c>
      <c r="E321" s="22">
        <v>241382</v>
      </c>
      <c r="F321" s="22">
        <v>13017</v>
      </c>
      <c r="G321" s="22">
        <v>0</v>
      </c>
      <c r="H321" s="22">
        <v>1284</v>
      </c>
      <c r="I321" s="22">
        <v>0</v>
      </c>
      <c r="J321" s="22">
        <v>33</v>
      </c>
      <c r="K321" s="22">
        <v>0</v>
      </c>
      <c r="L321" s="22">
        <v>255716</v>
      </c>
      <c r="M321" s="22">
        <v>125633</v>
      </c>
      <c r="N321" s="22">
        <v>5186</v>
      </c>
      <c r="O321" s="22">
        <v>0</v>
      </c>
      <c r="P321" s="22">
        <v>0</v>
      </c>
      <c r="Q321" s="22">
        <v>1434</v>
      </c>
      <c r="R321" s="22">
        <v>132253</v>
      </c>
      <c r="S321" s="22">
        <v>123463</v>
      </c>
    </row>
    <row r="322" spans="1:19" x14ac:dyDescent="0.25">
      <c r="A322" s="22" t="s">
        <v>120</v>
      </c>
      <c r="B322" s="22" t="s">
        <v>706</v>
      </c>
      <c r="C322" s="22" t="s">
        <v>763</v>
      </c>
      <c r="D322" s="22" t="s">
        <v>764</v>
      </c>
      <c r="E322" s="22">
        <v>214284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214284</v>
      </c>
      <c r="M322" s="22">
        <v>106201</v>
      </c>
      <c r="N322" s="22">
        <v>0</v>
      </c>
      <c r="O322" s="22">
        <v>2701</v>
      </c>
      <c r="P322" s="22">
        <v>0</v>
      </c>
      <c r="Q322" s="22">
        <v>0</v>
      </c>
      <c r="R322" s="22">
        <v>108902</v>
      </c>
      <c r="S322" s="22">
        <v>105382</v>
      </c>
    </row>
    <row r="323" spans="1:19" x14ac:dyDescent="0.25">
      <c r="A323" s="22" t="s">
        <v>120</v>
      </c>
      <c r="B323" s="22" t="s">
        <v>706</v>
      </c>
      <c r="C323" s="22" t="s">
        <v>765</v>
      </c>
      <c r="D323" s="22" t="s">
        <v>766</v>
      </c>
      <c r="E323" s="22">
        <v>56201</v>
      </c>
      <c r="F323" s="22">
        <v>0</v>
      </c>
      <c r="G323" s="22">
        <v>0</v>
      </c>
      <c r="H323" s="22">
        <v>746</v>
      </c>
      <c r="I323" s="22">
        <v>0</v>
      </c>
      <c r="J323" s="22">
        <v>0</v>
      </c>
      <c r="K323" s="22">
        <v>0</v>
      </c>
      <c r="L323" s="22">
        <v>56947</v>
      </c>
      <c r="M323" s="22">
        <v>29271</v>
      </c>
      <c r="N323" s="22">
        <v>373</v>
      </c>
      <c r="O323" s="22">
        <v>0</v>
      </c>
      <c r="P323" s="22">
        <v>0</v>
      </c>
      <c r="Q323" s="22">
        <v>0</v>
      </c>
      <c r="R323" s="22">
        <v>29644</v>
      </c>
      <c r="S323" s="22">
        <v>27303</v>
      </c>
    </row>
    <row r="324" spans="1:19" x14ac:dyDescent="0.25">
      <c r="A324" s="22" t="s">
        <v>120</v>
      </c>
      <c r="B324" s="22" t="s">
        <v>706</v>
      </c>
      <c r="C324" s="22" t="s">
        <v>767</v>
      </c>
      <c r="D324" s="22" t="s">
        <v>768</v>
      </c>
      <c r="E324" s="22">
        <v>503260</v>
      </c>
      <c r="F324" s="22">
        <v>0</v>
      </c>
      <c r="G324" s="22">
        <v>0</v>
      </c>
      <c r="H324" s="22">
        <v>2156</v>
      </c>
      <c r="I324" s="22">
        <v>0</v>
      </c>
      <c r="J324" s="22">
        <v>0</v>
      </c>
      <c r="K324" s="22">
        <v>0</v>
      </c>
      <c r="L324" s="22">
        <v>505416</v>
      </c>
      <c r="M324" s="22">
        <v>288690</v>
      </c>
      <c r="N324" s="22">
        <v>1551</v>
      </c>
      <c r="O324" s="22">
        <v>0</v>
      </c>
      <c r="P324" s="22">
        <v>0</v>
      </c>
      <c r="Q324" s="22">
        <v>0</v>
      </c>
      <c r="R324" s="22">
        <v>290241</v>
      </c>
      <c r="S324" s="22">
        <v>215175</v>
      </c>
    </row>
    <row r="325" spans="1:19" x14ac:dyDescent="0.25">
      <c r="A325" s="22" t="s">
        <v>120</v>
      </c>
      <c r="B325" s="22" t="s">
        <v>706</v>
      </c>
      <c r="C325" s="22" t="s">
        <v>769</v>
      </c>
      <c r="D325" s="22" t="s">
        <v>770</v>
      </c>
      <c r="E325" s="22">
        <v>230436</v>
      </c>
      <c r="F325" s="22">
        <v>304</v>
      </c>
      <c r="G325" s="22">
        <v>0</v>
      </c>
      <c r="H325" s="22">
        <v>2831</v>
      </c>
      <c r="I325" s="22">
        <v>0</v>
      </c>
      <c r="J325" s="22">
        <v>15</v>
      </c>
      <c r="K325" s="22">
        <v>0</v>
      </c>
      <c r="L325" s="22">
        <v>233586</v>
      </c>
      <c r="M325" s="22">
        <v>103450</v>
      </c>
      <c r="N325" s="22">
        <v>1974</v>
      </c>
      <c r="O325" s="22">
        <v>10762</v>
      </c>
      <c r="P325" s="22">
        <v>0</v>
      </c>
      <c r="Q325" s="22">
        <v>0</v>
      </c>
      <c r="R325" s="22">
        <v>116186</v>
      </c>
      <c r="S325" s="22">
        <v>117400</v>
      </c>
    </row>
    <row r="326" spans="1:19" x14ac:dyDescent="0.25">
      <c r="A326" s="22" t="s">
        <v>120</v>
      </c>
      <c r="B326" s="22" t="s">
        <v>706</v>
      </c>
      <c r="C326" s="22" t="s">
        <v>771</v>
      </c>
      <c r="D326" s="22" t="s">
        <v>772</v>
      </c>
      <c r="E326" s="22">
        <v>252677</v>
      </c>
      <c r="F326" s="22">
        <v>2996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255673</v>
      </c>
      <c r="M326" s="22">
        <v>95929</v>
      </c>
      <c r="N326" s="22">
        <v>1630</v>
      </c>
      <c r="O326" s="22">
        <v>0</v>
      </c>
      <c r="P326" s="22">
        <v>0</v>
      </c>
      <c r="Q326" s="22">
        <v>0</v>
      </c>
      <c r="R326" s="22">
        <v>97559</v>
      </c>
      <c r="S326" s="22">
        <v>158114</v>
      </c>
    </row>
    <row r="327" spans="1:19" x14ac:dyDescent="0.25">
      <c r="A327" s="22" t="s">
        <v>120</v>
      </c>
      <c r="B327" s="22" t="s">
        <v>706</v>
      </c>
      <c r="C327" s="22" t="s">
        <v>773</v>
      </c>
      <c r="D327" s="22" t="s">
        <v>774</v>
      </c>
      <c r="E327" s="22">
        <v>424934</v>
      </c>
      <c r="F327" s="22">
        <v>4426</v>
      </c>
      <c r="G327" s="22">
        <v>0</v>
      </c>
      <c r="H327" s="22">
        <v>6326</v>
      </c>
      <c r="I327" s="22">
        <v>0</v>
      </c>
      <c r="J327" s="22">
        <v>0</v>
      </c>
      <c r="K327" s="22">
        <v>0</v>
      </c>
      <c r="L327" s="22">
        <v>435686</v>
      </c>
      <c r="M327" s="22">
        <v>118822</v>
      </c>
      <c r="N327" s="22">
        <v>0</v>
      </c>
      <c r="O327" s="22">
        <v>4916</v>
      </c>
      <c r="P327" s="22">
        <v>0</v>
      </c>
      <c r="Q327" s="22">
        <v>0</v>
      </c>
      <c r="R327" s="22">
        <v>123738</v>
      </c>
      <c r="S327" s="22">
        <v>311948</v>
      </c>
    </row>
    <row r="328" spans="1:19" x14ac:dyDescent="0.25">
      <c r="A328" s="22" t="s">
        <v>120</v>
      </c>
      <c r="B328" s="22" t="s">
        <v>706</v>
      </c>
      <c r="C328" s="22" t="s">
        <v>775</v>
      </c>
      <c r="D328" s="22" t="s">
        <v>776</v>
      </c>
      <c r="E328" s="22">
        <v>580581</v>
      </c>
      <c r="F328" s="22">
        <v>0</v>
      </c>
      <c r="G328" s="22">
        <v>0</v>
      </c>
      <c r="H328" s="22">
        <v>4256</v>
      </c>
      <c r="I328" s="22">
        <v>0</v>
      </c>
      <c r="J328" s="22">
        <v>0</v>
      </c>
      <c r="K328" s="22">
        <v>0</v>
      </c>
      <c r="L328" s="22">
        <v>584837</v>
      </c>
      <c r="M328" s="22">
        <v>208413</v>
      </c>
      <c r="N328" s="22">
        <v>13273</v>
      </c>
      <c r="O328" s="22">
        <v>0</v>
      </c>
      <c r="P328" s="22">
        <v>0</v>
      </c>
      <c r="Q328" s="22">
        <v>0</v>
      </c>
      <c r="R328" s="22">
        <v>221686</v>
      </c>
      <c r="S328" s="22">
        <v>363151</v>
      </c>
    </row>
    <row r="329" spans="1:19" x14ac:dyDescent="0.25">
      <c r="A329" s="22" t="s">
        <v>120</v>
      </c>
      <c r="B329" s="22" t="s">
        <v>706</v>
      </c>
      <c r="C329" s="22" t="s">
        <v>777</v>
      </c>
      <c r="D329" s="22" t="s">
        <v>778</v>
      </c>
      <c r="E329" s="22">
        <v>396692</v>
      </c>
      <c r="F329" s="22">
        <v>0</v>
      </c>
      <c r="G329" s="22">
        <v>0</v>
      </c>
      <c r="H329" s="22">
        <v>1367</v>
      </c>
      <c r="I329" s="22">
        <v>0</v>
      </c>
      <c r="J329" s="22">
        <v>0</v>
      </c>
      <c r="K329" s="22">
        <v>0</v>
      </c>
      <c r="L329" s="22">
        <v>398059</v>
      </c>
      <c r="M329" s="22">
        <v>255143</v>
      </c>
      <c r="N329" s="22">
        <v>998</v>
      </c>
      <c r="O329" s="22">
        <v>0</v>
      </c>
      <c r="P329" s="22">
        <v>0</v>
      </c>
      <c r="Q329" s="22">
        <v>0</v>
      </c>
      <c r="R329" s="22">
        <v>256141</v>
      </c>
      <c r="S329" s="22">
        <v>141918</v>
      </c>
    </row>
    <row r="330" spans="1:19" x14ac:dyDescent="0.25">
      <c r="A330" s="22" t="s">
        <v>120</v>
      </c>
      <c r="B330" s="22" t="s">
        <v>706</v>
      </c>
      <c r="C330" s="22" t="s">
        <v>779</v>
      </c>
      <c r="D330" s="22" t="s">
        <v>780</v>
      </c>
      <c r="E330" s="22">
        <v>381425</v>
      </c>
      <c r="F330" s="22">
        <v>0</v>
      </c>
      <c r="G330" s="22">
        <v>0</v>
      </c>
      <c r="H330" s="22">
        <v>5909</v>
      </c>
      <c r="I330" s="22">
        <v>0</v>
      </c>
      <c r="J330" s="22">
        <v>0</v>
      </c>
      <c r="K330" s="22">
        <v>0</v>
      </c>
      <c r="L330" s="22">
        <v>387334</v>
      </c>
      <c r="M330" s="22">
        <v>108519</v>
      </c>
      <c r="N330" s="22">
        <v>4764</v>
      </c>
      <c r="O330" s="22">
        <v>5289</v>
      </c>
      <c r="P330" s="22">
        <v>0</v>
      </c>
      <c r="Q330" s="22">
        <v>0</v>
      </c>
      <c r="R330" s="22">
        <v>118572</v>
      </c>
      <c r="S330" s="22">
        <v>268762</v>
      </c>
    </row>
    <row r="331" spans="1:19" x14ac:dyDescent="0.25">
      <c r="A331" s="22" t="s">
        <v>120</v>
      </c>
      <c r="B331" s="22" t="s">
        <v>706</v>
      </c>
      <c r="C331" s="22" t="s">
        <v>781</v>
      </c>
      <c r="D331" s="22" t="s">
        <v>782</v>
      </c>
      <c r="E331" s="22">
        <v>93380</v>
      </c>
      <c r="F331" s="22">
        <v>0</v>
      </c>
      <c r="G331" s="22">
        <v>0</v>
      </c>
      <c r="H331" s="22">
        <v>2537</v>
      </c>
      <c r="I331" s="22">
        <v>0</v>
      </c>
      <c r="J331" s="22">
        <v>0</v>
      </c>
      <c r="K331" s="22">
        <v>0</v>
      </c>
      <c r="L331" s="22">
        <v>95917</v>
      </c>
      <c r="M331" s="22">
        <v>36735</v>
      </c>
      <c r="N331" s="22">
        <v>0</v>
      </c>
      <c r="O331" s="22">
        <v>1385</v>
      </c>
      <c r="P331" s="22">
        <v>0</v>
      </c>
      <c r="Q331" s="22">
        <v>0</v>
      </c>
      <c r="R331" s="22">
        <v>38120</v>
      </c>
      <c r="S331" s="22">
        <v>57797</v>
      </c>
    </row>
    <row r="332" spans="1:19" x14ac:dyDescent="0.25">
      <c r="A332" s="22" t="s">
        <v>120</v>
      </c>
      <c r="B332" s="22" t="s">
        <v>706</v>
      </c>
      <c r="C332" s="22" t="s">
        <v>783</v>
      </c>
      <c r="D332" s="22" t="s">
        <v>784</v>
      </c>
      <c r="E332" s="22">
        <v>135422</v>
      </c>
      <c r="F332" s="22">
        <v>0</v>
      </c>
      <c r="G332" s="22">
        <v>0</v>
      </c>
      <c r="H332" s="22">
        <v>2858</v>
      </c>
      <c r="I332" s="22">
        <v>0</v>
      </c>
      <c r="J332" s="22">
        <v>0</v>
      </c>
      <c r="K332" s="22">
        <v>0</v>
      </c>
      <c r="L332" s="22">
        <v>138280</v>
      </c>
      <c r="M332" s="22">
        <v>32420</v>
      </c>
      <c r="N332" s="22">
        <v>552</v>
      </c>
      <c r="O332" s="22">
        <v>1442</v>
      </c>
      <c r="P332" s="22">
        <v>0</v>
      </c>
      <c r="Q332" s="22">
        <v>0</v>
      </c>
      <c r="R332" s="22">
        <v>34414</v>
      </c>
      <c r="S332" s="22">
        <v>103866</v>
      </c>
    </row>
    <row r="333" spans="1:19" x14ac:dyDescent="0.25">
      <c r="A333" s="22" t="s">
        <v>120</v>
      </c>
      <c r="B333" s="22" t="s">
        <v>706</v>
      </c>
      <c r="C333" s="22" t="s">
        <v>785</v>
      </c>
      <c r="D333" s="22" t="s">
        <v>786</v>
      </c>
      <c r="E333" s="22">
        <v>550558</v>
      </c>
      <c r="F333" s="22">
        <v>0</v>
      </c>
      <c r="G333" s="22">
        <v>0</v>
      </c>
      <c r="H333" s="22">
        <v>1362</v>
      </c>
      <c r="I333" s="22">
        <v>0</v>
      </c>
      <c r="J333" s="22">
        <v>0</v>
      </c>
      <c r="K333" s="22">
        <v>0</v>
      </c>
      <c r="L333" s="22">
        <v>551920</v>
      </c>
      <c r="M333" s="22">
        <v>309930</v>
      </c>
      <c r="N333" s="22">
        <v>1037</v>
      </c>
      <c r="O333" s="22">
        <v>0</v>
      </c>
      <c r="P333" s="22">
        <v>0</v>
      </c>
      <c r="Q333" s="22">
        <v>0</v>
      </c>
      <c r="R333" s="22">
        <v>310967</v>
      </c>
      <c r="S333" s="22">
        <v>240953</v>
      </c>
    </row>
    <row r="334" spans="1:19" x14ac:dyDescent="0.25">
      <c r="A334" s="22" t="s">
        <v>120</v>
      </c>
      <c r="B334" s="22" t="s">
        <v>706</v>
      </c>
      <c r="C334" s="22" t="s">
        <v>787</v>
      </c>
      <c r="D334" s="22" t="s">
        <v>788</v>
      </c>
      <c r="E334" s="22">
        <v>315712</v>
      </c>
      <c r="F334" s="22">
        <v>0</v>
      </c>
      <c r="G334" s="22">
        <v>0</v>
      </c>
      <c r="H334" s="22">
        <v>720</v>
      </c>
      <c r="I334" s="22">
        <v>0</v>
      </c>
      <c r="J334" s="22">
        <v>0</v>
      </c>
      <c r="K334" s="22">
        <v>0</v>
      </c>
      <c r="L334" s="22">
        <v>316432</v>
      </c>
      <c r="M334" s="22">
        <v>157300</v>
      </c>
      <c r="N334" s="22">
        <v>525</v>
      </c>
      <c r="O334" s="22">
        <v>0</v>
      </c>
      <c r="P334" s="22">
        <v>0</v>
      </c>
      <c r="Q334" s="22">
        <v>0</v>
      </c>
      <c r="R334" s="22">
        <v>157825</v>
      </c>
      <c r="S334" s="22">
        <v>158607</v>
      </c>
    </row>
    <row r="335" spans="1:19" x14ac:dyDescent="0.25">
      <c r="A335" s="22" t="s">
        <v>120</v>
      </c>
      <c r="B335" s="22" t="s">
        <v>706</v>
      </c>
      <c r="C335" s="22" t="s">
        <v>789</v>
      </c>
      <c r="D335" s="22" t="s">
        <v>790</v>
      </c>
      <c r="E335" s="22">
        <v>246505</v>
      </c>
      <c r="F335" s="22">
        <v>0</v>
      </c>
      <c r="G335" s="22">
        <v>0</v>
      </c>
      <c r="H335" s="22">
        <v>4565</v>
      </c>
      <c r="I335" s="22">
        <v>0</v>
      </c>
      <c r="J335" s="22">
        <v>0</v>
      </c>
      <c r="K335" s="22">
        <v>0</v>
      </c>
      <c r="L335" s="22">
        <v>251070</v>
      </c>
      <c r="M335" s="22">
        <v>58094</v>
      </c>
      <c r="N335" s="22">
        <v>742</v>
      </c>
      <c r="O335" s="22">
        <v>2422</v>
      </c>
      <c r="P335" s="22">
        <v>0</v>
      </c>
      <c r="Q335" s="22">
        <v>0</v>
      </c>
      <c r="R335" s="22">
        <v>61258</v>
      </c>
      <c r="S335" s="22">
        <v>189812</v>
      </c>
    </row>
    <row r="336" spans="1:19" x14ac:dyDescent="0.25">
      <c r="A336" s="22" t="s">
        <v>120</v>
      </c>
      <c r="B336" s="22" t="s">
        <v>706</v>
      </c>
      <c r="C336" s="22" t="s">
        <v>791</v>
      </c>
      <c r="D336" s="22" t="s">
        <v>792</v>
      </c>
      <c r="E336" s="22">
        <v>90963</v>
      </c>
      <c r="F336" s="22">
        <v>0</v>
      </c>
      <c r="G336" s="22">
        <v>0</v>
      </c>
      <c r="H336" s="22">
        <v>1039</v>
      </c>
      <c r="I336" s="22">
        <v>0</v>
      </c>
      <c r="J336" s="22">
        <v>0</v>
      </c>
      <c r="K336" s="22">
        <v>0</v>
      </c>
      <c r="L336" s="22">
        <v>92002</v>
      </c>
      <c r="M336" s="22">
        <v>58103</v>
      </c>
      <c r="N336" s="22">
        <v>818</v>
      </c>
      <c r="O336" s="22">
        <v>2277</v>
      </c>
      <c r="P336" s="22">
        <v>0</v>
      </c>
      <c r="Q336" s="22">
        <v>0</v>
      </c>
      <c r="R336" s="22">
        <v>61198</v>
      </c>
      <c r="S336" s="22">
        <v>30804</v>
      </c>
    </row>
    <row r="337" spans="1:19" x14ac:dyDescent="0.25">
      <c r="A337" s="22" t="s">
        <v>120</v>
      </c>
      <c r="B337" s="22" t="s">
        <v>706</v>
      </c>
      <c r="C337" s="22" t="s">
        <v>793</v>
      </c>
      <c r="D337" s="22" t="s">
        <v>794</v>
      </c>
      <c r="E337" s="22">
        <v>347491</v>
      </c>
      <c r="F337" s="22">
        <v>866</v>
      </c>
      <c r="G337" s="22">
        <v>0</v>
      </c>
      <c r="H337" s="22">
        <v>2759</v>
      </c>
      <c r="I337" s="22">
        <v>0</v>
      </c>
      <c r="J337" s="22">
        <v>0</v>
      </c>
      <c r="K337" s="22">
        <v>0</v>
      </c>
      <c r="L337" s="22">
        <v>351116</v>
      </c>
      <c r="M337" s="22">
        <v>131586</v>
      </c>
      <c r="N337" s="22">
        <v>1747</v>
      </c>
      <c r="O337" s="22">
        <v>5704</v>
      </c>
      <c r="P337" s="22">
        <v>0</v>
      </c>
      <c r="Q337" s="22">
        <v>0</v>
      </c>
      <c r="R337" s="22">
        <v>139037</v>
      </c>
      <c r="S337" s="22">
        <v>212079</v>
      </c>
    </row>
    <row r="338" spans="1:19" x14ac:dyDescent="0.25">
      <c r="A338" s="22" t="s">
        <v>120</v>
      </c>
      <c r="B338" s="22" t="s">
        <v>706</v>
      </c>
      <c r="C338" s="22" t="s">
        <v>795</v>
      </c>
      <c r="D338" s="22" t="s">
        <v>796</v>
      </c>
      <c r="E338" s="22">
        <v>302297</v>
      </c>
      <c r="F338" s="22">
        <v>0</v>
      </c>
      <c r="G338" s="22">
        <v>0</v>
      </c>
      <c r="H338" s="22">
        <v>1647</v>
      </c>
      <c r="I338" s="22">
        <v>0</v>
      </c>
      <c r="J338" s="22">
        <v>0</v>
      </c>
      <c r="K338" s="22">
        <v>0</v>
      </c>
      <c r="L338" s="22">
        <v>303944</v>
      </c>
      <c r="M338" s="22">
        <v>87982</v>
      </c>
      <c r="N338" s="22">
        <v>982</v>
      </c>
      <c r="O338" s="22">
        <v>3673</v>
      </c>
      <c r="P338" s="22">
        <v>0</v>
      </c>
      <c r="Q338" s="22">
        <v>0</v>
      </c>
      <c r="R338" s="22">
        <v>92637</v>
      </c>
      <c r="S338" s="22">
        <v>211307</v>
      </c>
    </row>
    <row r="339" spans="1:19" x14ac:dyDescent="0.25">
      <c r="A339" s="22" t="s">
        <v>120</v>
      </c>
      <c r="B339" s="22" t="s">
        <v>706</v>
      </c>
      <c r="C339" s="22" t="s">
        <v>797</v>
      </c>
      <c r="D339" s="22" t="s">
        <v>798</v>
      </c>
      <c r="E339" s="22">
        <v>101435</v>
      </c>
      <c r="F339" s="22">
        <v>0</v>
      </c>
      <c r="G339" s="22">
        <v>0</v>
      </c>
      <c r="H339" s="22">
        <v>239</v>
      </c>
      <c r="I339" s="22">
        <v>0</v>
      </c>
      <c r="J339" s="22">
        <v>0</v>
      </c>
      <c r="K339" s="22">
        <v>0</v>
      </c>
      <c r="L339" s="22">
        <v>101674</v>
      </c>
      <c r="M339" s="22">
        <v>58879</v>
      </c>
      <c r="N339" s="22">
        <v>319</v>
      </c>
      <c r="O339" s="22">
        <v>0</v>
      </c>
      <c r="P339" s="22">
        <v>0</v>
      </c>
      <c r="Q339" s="22">
        <v>-184</v>
      </c>
      <c r="R339" s="22">
        <v>59014</v>
      </c>
      <c r="S339" s="22">
        <v>42660</v>
      </c>
    </row>
    <row r="340" spans="1:19" x14ac:dyDescent="0.25">
      <c r="A340" s="22" t="s">
        <v>120</v>
      </c>
      <c r="B340" s="22" t="s">
        <v>706</v>
      </c>
      <c r="C340" s="22" t="s">
        <v>799</v>
      </c>
      <c r="D340" s="22" t="s">
        <v>800</v>
      </c>
      <c r="E340" s="22">
        <v>111673</v>
      </c>
      <c r="F340" s="22">
        <v>0</v>
      </c>
      <c r="G340" s="22">
        <v>0</v>
      </c>
      <c r="H340" s="22">
        <v>1077</v>
      </c>
      <c r="I340" s="22">
        <v>0</v>
      </c>
      <c r="J340" s="22">
        <v>0</v>
      </c>
      <c r="K340" s="22">
        <v>0</v>
      </c>
      <c r="L340" s="22">
        <v>112750</v>
      </c>
      <c r="M340" s="22">
        <v>53140</v>
      </c>
      <c r="N340" s="22">
        <v>717</v>
      </c>
      <c r="O340" s="22">
        <v>2102</v>
      </c>
      <c r="P340" s="22"/>
      <c r="Q340" s="22"/>
      <c r="R340" s="22">
        <v>55959</v>
      </c>
      <c r="S340" s="22">
        <v>56791</v>
      </c>
    </row>
    <row r="341" spans="1:19" x14ac:dyDescent="0.25">
      <c r="A341" s="22" t="s">
        <v>120</v>
      </c>
      <c r="B341" s="22" t="s">
        <v>706</v>
      </c>
      <c r="C341" s="22" t="s">
        <v>801</v>
      </c>
      <c r="D341" s="22" t="s">
        <v>802</v>
      </c>
      <c r="E341" s="22">
        <v>192530</v>
      </c>
      <c r="F341" s="22">
        <v>1690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194220</v>
      </c>
      <c r="M341" s="22">
        <v>80522</v>
      </c>
      <c r="N341" s="22">
        <v>1137</v>
      </c>
      <c r="O341" s="22">
        <v>0</v>
      </c>
      <c r="P341" s="22">
        <v>0</v>
      </c>
      <c r="Q341" s="22">
        <v>0</v>
      </c>
      <c r="R341" s="22">
        <v>81659</v>
      </c>
      <c r="S341" s="22">
        <v>112561</v>
      </c>
    </row>
    <row r="342" spans="1:19" x14ac:dyDescent="0.25">
      <c r="A342" s="22" t="s">
        <v>120</v>
      </c>
      <c r="B342" s="22" t="s">
        <v>706</v>
      </c>
      <c r="C342" s="22" t="s">
        <v>803</v>
      </c>
      <c r="D342" s="22" t="s">
        <v>804</v>
      </c>
      <c r="E342" s="22">
        <v>185539</v>
      </c>
      <c r="F342" s="22">
        <v>0</v>
      </c>
      <c r="G342" s="22">
        <v>0</v>
      </c>
      <c r="H342" s="22">
        <v>2092</v>
      </c>
      <c r="I342" s="22">
        <v>0</v>
      </c>
      <c r="J342" s="22">
        <v>0</v>
      </c>
      <c r="K342" s="22">
        <v>0</v>
      </c>
      <c r="L342" s="22">
        <v>187631</v>
      </c>
      <c r="M342" s="22">
        <v>72719</v>
      </c>
      <c r="N342" s="22">
        <v>1231</v>
      </c>
      <c r="O342" s="22">
        <v>2953</v>
      </c>
      <c r="P342" s="22">
        <v>0</v>
      </c>
      <c r="Q342" s="22">
        <v>0</v>
      </c>
      <c r="R342" s="22">
        <v>76903</v>
      </c>
      <c r="S342" s="22">
        <v>110728</v>
      </c>
    </row>
    <row r="343" spans="1:19" x14ac:dyDescent="0.25">
      <c r="A343" s="22" t="s">
        <v>120</v>
      </c>
      <c r="B343" s="22" t="s">
        <v>706</v>
      </c>
      <c r="C343" s="22" t="s">
        <v>805</v>
      </c>
      <c r="D343" s="22" t="s">
        <v>806</v>
      </c>
      <c r="E343" s="22">
        <v>302421</v>
      </c>
      <c r="F343" s="22">
        <v>0</v>
      </c>
      <c r="G343" s="22">
        <v>0</v>
      </c>
      <c r="H343" s="22">
        <v>0</v>
      </c>
      <c r="I343" s="22">
        <v>3847</v>
      </c>
      <c r="J343" s="22">
        <v>0</v>
      </c>
      <c r="K343" s="22">
        <v>2</v>
      </c>
      <c r="L343" s="22">
        <v>306270</v>
      </c>
      <c r="M343" s="22">
        <v>143642</v>
      </c>
      <c r="N343" s="22">
        <v>1890</v>
      </c>
      <c r="O343" s="22">
        <v>17074</v>
      </c>
      <c r="P343" s="22">
        <v>0</v>
      </c>
      <c r="Q343" s="22">
        <v>0</v>
      </c>
      <c r="R343" s="22">
        <v>162606</v>
      </c>
      <c r="S343" s="22">
        <v>143664</v>
      </c>
    </row>
    <row r="344" spans="1:19" x14ac:dyDescent="0.25">
      <c r="A344" s="22" t="s">
        <v>120</v>
      </c>
      <c r="B344" s="22" t="s">
        <v>706</v>
      </c>
      <c r="C344" s="22" t="s">
        <v>807</v>
      </c>
      <c r="D344" s="22" t="s">
        <v>808</v>
      </c>
      <c r="E344" s="22">
        <v>230602</v>
      </c>
      <c r="F344" s="22">
        <v>0</v>
      </c>
      <c r="G344" s="22">
        <v>0</v>
      </c>
      <c r="H344" s="22">
        <v>2028</v>
      </c>
      <c r="I344" s="22">
        <v>0</v>
      </c>
      <c r="J344" s="22">
        <v>0</v>
      </c>
      <c r="K344" s="22">
        <v>0</v>
      </c>
      <c r="L344" s="22">
        <v>232630</v>
      </c>
      <c r="M344" s="22">
        <v>55171</v>
      </c>
      <c r="N344" s="22">
        <v>709</v>
      </c>
      <c r="O344" s="22">
        <v>2362</v>
      </c>
      <c r="P344" s="22">
        <v>0</v>
      </c>
      <c r="Q344" s="22">
        <v>1096</v>
      </c>
      <c r="R344" s="22">
        <v>59338</v>
      </c>
      <c r="S344" s="22">
        <v>173292</v>
      </c>
    </row>
    <row r="345" spans="1:19" x14ac:dyDescent="0.25">
      <c r="A345" s="22" t="s">
        <v>120</v>
      </c>
      <c r="B345" s="22" t="s">
        <v>809</v>
      </c>
      <c r="C345" s="22" t="s">
        <v>810</v>
      </c>
      <c r="D345" s="22" t="s">
        <v>811</v>
      </c>
      <c r="E345" s="22">
        <v>195643</v>
      </c>
      <c r="F345" s="22">
        <v>244595</v>
      </c>
      <c r="G345" s="22">
        <v>0</v>
      </c>
      <c r="H345" s="22">
        <v>3319</v>
      </c>
      <c r="I345" s="22">
        <v>0</v>
      </c>
      <c r="J345" s="22">
        <v>0</v>
      </c>
      <c r="K345" s="22">
        <v>0</v>
      </c>
      <c r="L345" s="22">
        <v>443557</v>
      </c>
      <c r="M345" s="22">
        <v>164290</v>
      </c>
      <c r="N345" s="22">
        <v>138217</v>
      </c>
      <c r="O345" s="22">
        <v>0</v>
      </c>
      <c r="P345" s="22">
        <v>0</v>
      </c>
      <c r="Q345" s="22">
        <v>0</v>
      </c>
      <c r="R345" s="22">
        <v>302507</v>
      </c>
      <c r="S345" s="22">
        <v>141050</v>
      </c>
    </row>
    <row r="346" spans="1:19" x14ac:dyDescent="0.25">
      <c r="A346" s="22" t="s">
        <v>120</v>
      </c>
      <c r="B346" s="22" t="s">
        <v>809</v>
      </c>
      <c r="C346" s="22" t="s">
        <v>812</v>
      </c>
      <c r="D346" s="22" t="s">
        <v>813</v>
      </c>
      <c r="E346" s="22">
        <v>263091</v>
      </c>
      <c r="F346" s="22">
        <v>3025615</v>
      </c>
      <c r="G346" s="22">
        <v>0</v>
      </c>
      <c r="H346" s="22">
        <v>74873</v>
      </c>
      <c r="I346" s="22">
        <v>7646</v>
      </c>
      <c r="J346" s="22">
        <v>0</v>
      </c>
      <c r="K346" s="22">
        <v>0</v>
      </c>
      <c r="L346" s="22">
        <v>3371225</v>
      </c>
      <c r="M346" s="22">
        <v>121104</v>
      </c>
      <c r="N346" s="22">
        <v>1639083</v>
      </c>
      <c r="O346" s="22">
        <v>110488</v>
      </c>
      <c r="P346" s="22">
        <v>0</v>
      </c>
      <c r="Q346" s="22">
        <v>0</v>
      </c>
      <c r="R346" s="22">
        <v>1870675</v>
      </c>
      <c r="S346" s="22">
        <v>1500550</v>
      </c>
    </row>
    <row r="347" spans="1:19" x14ac:dyDescent="0.25">
      <c r="A347" s="22" t="s">
        <v>120</v>
      </c>
      <c r="B347" s="22" t="s">
        <v>809</v>
      </c>
      <c r="C347" s="22" t="s">
        <v>814</v>
      </c>
      <c r="D347" s="22" t="s">
        <v>815</v>
      </c>
      <c r="E347" s="22">
        <v>15542</v>
      </c>
      <c r="F347" s="22">
        <v>69419</v>
      </c>
      <c r="G347" s="22">
        <v>0</v>
      </c>
      <c r="H347" s="22">
        <v>93607</v>
      </c>
      <c r="I347" s="22">
        <v>22835</v>
      </c>
      <c r="J347" s="22">
        <v>0</v>
      </c>
      <c r="K347" s="22">
        <v>0</v>
      </c>
      <c r="L347" s="22">
        <v>201403</v>
      </c>
      <c r="M347" s="22">
        <v>10430</v>
      </c>
      <c r="N347" s="22">
        <v>104264</v>
      </c>
      <c r="O347" s="22">
        <v>11238</v>
      </c>
      <c r="P347" s="22">
        <v>0</v>
      </c>
      <c r="Q347" s="22">
        <v>0</v>
      </c>
      <c r="R347" s="22">
        <v>125932</v>
      </c>
      <c r="S347" s="22">
        <v>75471</v>
      </c>
    </row>
    <row r="348" spans="1:19" x14ac:dyDescent="0.25">
      <c r="A348" s="22" t="s">
        <v>120</v>
      </c>
      <c r="B348" s="22" t="s">
        <v>809</v>
      </c>
      <c r="C348" s="22" t="s">
        <v>816</v>
      </c>
      <c r="D348" s="22" t="s">
        <v>817</v>
      </c>
      <c r="E348" s="22">
        <v>6759</v>
      </c>
      <c r="F348" s="22">
        <v>32806</v>
      </c>
      <c r="G348" s="22">
        <v>0</v>
      </c>
      <c r="H348" s="22">
        <v>8131</v>
      </c>
      <c r="I348" s="22">
        <v>0</v>
      </c>
      <c r="J348" s="22">
        <v>0</v>
      </c>
      <c r="K348" s="22">
        <v>0</v>
      </c>
      <c r="L348" s="22">
        <v>47696</v>
      </c>
      <c r="M348" s="22">
        <v>1740</v>
      </c>
      <c r="N348" s="22">
        <v>17036</v>
      </c>
      <c r="O348" s="22">
        <v>0</v>
      </c>
      <c r="P348" s="22">
        <v>0</v>
      </c>
      <c r="Q348" s="22">
        <v>0</v>
      </c>
      <c r="R348" s="22">
        <v>18776</v>
      </c>
      <c r="S348" s="22">
        <v>28920</v>
      </c>
    </row>
    <row r="349" spans="1:19" x14ac:dyDescent="0.25">
      <c r="A349" s="22" t="s">
        <v>120</v>
      </c>
      <c r="B349" s="22" t="s">
        <v>809</v>
      </c>
      <c r="C349" s="22" t="s">
        <v>818</v>
      </c>
      <c r="D349" s="22" t="s">
        <v>819</v>
      </c>
      <c r="E349" s="22">
        <v>12149</v>
      </c>
      <c r="F349" s="22">
        <v>13910</v>
      </c>
      <c r="G349" s="22">
        <v>0</v>
      </c>
      <c r="H349" s="22">
        <v>5035</v>
      </c>
      <c r="I349" s="22">
        <v>0</v>
      </c>
      <c r="J349" s="22">
        <v>0</v>
      </c>
      <c r="K349" s="22">
        <v>0</v>
      </c>
      <c r="L349" s="22">
        <v>31094</v>
      </c>
      <c r="M349" s="22">
        <v>5696</v>
      </c>
      <c r="N349" s="22">
        <v>4256</v>
      </c>
      <c r="O349" s="22">
        <v>0</v>
      </c>
      <c r="P349" s="22">
        <v>0</v>
      </c>
      <c r="Q349" s="22">
        <v>0</v>
      </c>
      <c r="R349" s="22">
        <v>9952</v>
      </c>
      <c r="S349" s="22">
        <v>21142</v>
      </c>
    </row>
    <row r="350" spans="1:19" x14ac:dyDescent="0.25">
      <c r="A350" s="22" t="s">
        <v>120</v>
      </c>
      <c r="B350" s="22" t="s">
        <v>809</v>
      </c>
      <c r="C350" s="22" t="s">
        <v>820</v>
      </c>
      <c r="D350" s="22" t="s">
        <v>821</v>
      </c>
      <c r="E350" s="22">
        <v>383500</v>
      </c>
      <c r="F350" s="22">
        <v>749759</v>
      </c>
      <c r="G350" s="22">
        <v>66365</v>
      </c>
      <c r="H350" s="22">
        <v>445284</v>
      </c>
      <c r="I350" s="22">
        <v>0</v>
      </c>
      <c r="J350" s="22">
        <v>0</v>
      </c>
      <c r="K350" s="22">
        <v>0</v>
      </c>
      <c r="L350" s="22">
        <v>1644908</v>
      </c>
      <c r="M350" s="22">
        <v>128901</v>
      </c>
      <c r="N350" s="22">
        <v>513832</v>
      </c>
      <c r="O350" s="22">
        <v>37668</v>
      </c>
      <c r="P350" s="22">
        <v>0</v>
      </c>
      <c r="Q350" s="22">
        <v>0</v>
      </c>
      <c r="R350" s="22">
        <v>680401</v>
      </c>
      <c r="S350" s="22">
        <v>964507</v>
      </c>
    </row>
    <row r="351" spans="1:19" x14ac:dyDescent="0.25">
      <c r="A351" s="22" t="s">
        <v>120</v>
      </c>
      <c r="B351" s="22" t="s">
        <v>822</v>
      </c>
      <c r="C351" s="22" t="s">
        <v>823</v>
      </c>
      <c r="D351" s="22" t="s">
        <v>824</v>
      </c>
      <c r="E351" s="22">
        <v>591151</v>
      </c>
      <c r="F351" s="22">
        <v>1970888</v>
      </c>
      <c r="G351" s="22">
        <v>5561033</v>
      </c>
      <c r="H351" s="22">
        <v>29105170</v>
      </c>
      <c r="I351" s="22">
        <v>23341</v>
      </c>
      <c r="J351" s="22">
        <v>2703465</v>
      </c>
      <c r="K351" s="22">
        <v>0</v>
      </c>
      <c r="L351" s="22">
        <v>39955048</v>
      </c>
      <c r="M351" s="22">
        <v>1286682</v>
      </c>
      <c r="N351" s="22">
        <v>12355537</v>
      </c>
      <c r="O351" s="22">
        <v>3354667</v>
      </c>
      <c r="P351" s="22">
        <v>0</v>
      </c>
      <c r="Q351" s="22">
        <v>0</v>
      </c>
      <c r="R351" s="22">
        <v>16996886</v>
      </c>
      <c r="S351" s="22">
        <v>22958162</v>
      </c>
    </row>
    <row r="352" spans="1:19" x14ac:dyDescent="0.25">
      <c r="A352" s="22"/>
      <c r="B352" s="22"/>
      <c r="C352" s="22"/>
      <c r="D352" s="22" t="s">
        <v>825</v>
      </c>
      <c r="E352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A89E3-7214-4471-B4E0-90E46C461718}">
  <dimension ref="A1:I35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1339</v>
      </c>
      <c r="D1" s="20" t="s">
        <v>1340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1341</v>
      </c>
      <c r="H2" s="21" t="s">
        <v>65</v>
      </c>
      <c r="I2" s="21" t="s">
        <v>1083</v>
      </c>
    </row>
    <row r="3" spans="1:9" x14ac:dyDescent="0.25">
      <c r="A3" s="21"/>
      <c r="B3" s="21"/>
      <c r="C3" s="21"/>
      <c r="D3" s="21" t="s">
        <v>87</v>
      </c>
      <c r="E3" s="21" t="s">
        <v>1342</v>
      </c>
      <c r="F3" s="21" t="s">
        <v>1343</v>
      </c>
      <c r="G3" s="21" t="s">
        <v>1344</v>
      </c>
      <c r="H3" s="21" t="s">
        <v>1345</v>
      </c>
      <c r="I3" s="21" t="s">
        <v>1346</v>
      </c>
    </row>
    <row r="4" spans="1:9" x14ac:dyDescent="0.25">
      <c r="A4" s="22" t="s">
        <v>120</v>
      </c>
      <c r="B4" s="22" t="s">
        <v>121</v>
      </c>
      <c r="C4" s="22" t="s">
        <v>122</v>
      </c>
      <c r="D4" s="22" t="s">
        <v>123</v>
      </c>
      <c r="E4" s="22">
        <v>8702</v>
      </c>
      <c r="F4" s="22">
        <v>130712</v>
      </c>
      <c r="G4" s="22">
        <v>0</v>
      </c>
      <c r="H4" s="22">
        <v>0</v>
      </c>
      <c r="I4" s="22">
        <v>139414</v>
      </c>
    </row>
    <row r="5" spans="1:9" x14ac:dyDescent="0.25">
      <c r="A5" s="22" t="s">
        <v>120</v>
      </c>
      <c r="B5" s="22" t="s">
        <v>121</v>
      </c>
      <c r="C5" s="22" t="s">
        <v>124</v>
      </c>
      <c r="D5" s="22" t="s">
        <v>125</v>
      </c>
      <c r="E5" s="22">
        <v>22934</v>
      </c>
      <c r="F5" s="22">
        <v>27029</v>
      </c>
      <c r="G5" s="22">
        <v>0</v>
      </c>
      <c r="H5" s="22">
        <v>0</v>
      </c>
      <c r="I5" s="22">
        <v>49963</v>
      </c>
    </row>
    <row r="6" spans="1:9" x14ac:dyDescent="0.25">
      <c r="A6" s="22" t="s">
        <v>120</v>
      </c>
      <c r="B6" s="22" t="s">
        <v>121</v>
      </c>
      <c r="C6" s="22" t="s">
        <v>126</v>
      </c>
      <c r="D6" s="22" t="s">
        <v>127</v>
      </c>
      <c r="E6" s="22">
        <v>1851000</v>
      </c>
      <c r="F6" s="22">
        <v>10900000</v>
      </c>
      <c r="G6" s="22">
        <v>0</v>
      </c>
      <c r="H6" s="22">
        <v>2053000</v>
      </c>
      <c r="I6" s="22">
        <v>14804000</v>
      </c>
    </row>
    <row r="7" spans="1:9" x14ac:dyDescent="0.25">
      <c r="A7" s="22" t="s">
        <v>120</v>
      </c>
      <c r="B7" s="22" t="s">
        <v>121</v>
      </c>
      <c r="C7" s="22" t="s">
        <v>128</v>
      </c>
      <c r="D7" s="22" t="s">
        <v>129</v>
      </c>
      <c r="E7" s="22">
        <v>10278</v>
      </c>
      <c r="F7" s="22">
        <v>93968</v>
      </c>
      <c r="G7" s="22">
        <v>0</v>
      </c>
      <c r="H7" s="22">
        <v>0</v>
      </c>
      <c r="I7" s="22">
        <v>104246</v>
      </c>
    </row>
    <row r="8" spans="1:9" x14ac:dyDescent="0.25">
      <c r="A8" s="22" t="s">
        <v>120</v>
      </c>
      <c r="B8" s="22" t="s">
        <v>121</v>
      </c>
      <c r="C8" s="22" t="s">
        <v>130</v>
      </c>
      <c r="D8" s="22" t="s">
        <v>131</v>
      </c>
      <c r="E8" s="22">
        <v>3563408</v>
      </c>
      <c r="F8" s="22">
        <v>42513</v>
      </c>
      <c r="G8" s="22">
        <v>0</v>
      </c>
      <c r="H8" s="22">
        <v>0</v>
      </c>
      <c r="I8" s="22">
        <v>3605921</v>
      </c>
    </row>
    <row r="9" spans="1:9" x14ac:dyDescent="0.25">
      <c r="A9" s="22" t="s">
        <v>120</v>
      </c>
      <c r="B9" s="22" t="s">
        <v>121</v>
      </c>
      <c r="C9" s="22" t="s">
        <v>132</v>
      </c>
      <c r="D9" s="22" t="s">
        <v>133</v>
      </c>
      <c r="E9" s="22">
        <v>2667000</v>
      </c>
      <c r="F9" s="22">
        <v>24867000</v>
      </c>
      <c r="G9" s="22">
        <v>136000</v>
      </c>
      <c r="H9" s="22">
        <v>0</v>
      </c>
      <c r="I9" s="22">
        <v>27670000</v>
      </c>
    </row>
    <row r="10" spans="1:9" x14ac:dyDescent="0.25">
      <c r="A10" s="22" t="s">
        <v>120</v>
      </c>
      <c r="B10" s="22" t="s">
        <v>121</v>
      </c>
      <c r="C10" s="22" t="s">
        <v>134</v>
      </c>
      <c r="D10" s="22" t="s">
        <v>135</v>
      </c>
      <c r="E10" s="22">
        <v>6965</v>
      </c>
      <c r="F10" s="22">
        <v>470018</v>
      </c>
      <c r="G10" s="22">
        <v>0</v>
      </c>
      <c r="H10" s="22">
        <v>0</v>
      </c>
      <c r="I10" s="22">
        <v>476983</v>
      </c>
    </row>
    <row r="11" spans="1:9" x14ac:dyDescent="0.25">
      <c r="A11" s="22" t="s">
        <v>120</v>
      </c>
      <c r="B11" s="22" t="s">
        <v>121</v>
      </c>
      <c r="C11" s="22" t="s">
        <v>136</v>
      </c>
      <c r="D11" s="22" t="s">
        <v>137</v>
      </c>
      <c r="E11" s="22">
        <v>48877</v>
      </c>
      <c r="F11" s="22">
        <v>656506</v>
      </c>
      <c r="G11" s="22">
        <v>0</v>
      </c>
      <c r="H11" s="22">
        <v>0</v>
      </c>
      <c r="I11" s="22">
        <v>705383</v>
      </c>
    </row>
    <row r="12" spans="1:9" x14ac:dyDescent="0.25">
      <c r="A12" s="22" t="s">
        <v>120</v>
      </c>
      <c r="B12" s="22" t="s">
        <v>121</v>
      </c>
      <c r="C12" s="22" t="s">
        <v>138</v>
      </c>
      <c r="D12" s="22" t="s">
        <v>139</v>
      </c>
      <c r="E12" s="22">
        <v>0</v>
      </c>
      <c r="F12" s="22">
        <v>415859</v>
      </c>
      <c r="G12" s="22">
        <v>0</v>
      </c>
      <c r="H12" s="22">
        <v>0</v>
      </c>
      <c r="I12" s="22">
        <v>415859</v>
      </c>
    </row>
    <row r="13" spans="1:9" x14ac:dyDescent="0.25">
      <c r="A13" s="22" t="s">
        <v>120</v>
      </c>
      <c r="B13" s="22" t="s">
        <v>121</v>
      </c>
      <c r="C13" s="22" t="s">
        <v>140</v>
      </c>
      <c r="D13" s="22" t="s">
        <v>141</v>
      </c>
      <c r="E13" s="22">
        <v>180000</v>
      </c>
      <c r="F13" s="22">
        <v>1654000</v>
      </c>
      <c r="G13" s="22">
        <v>0</v>
      </c>
      <c r="H13" s="22">
        <v>0</v>
      </c>
      <c r="I13" s="22">
        <v>1834000</v>
      </c>
    </row>
    <row r="14" spans="1:9" x14ac:dyDescent="0.25">
      <c r="A14" s="22" t="s">
        <v>120</v>
      </c>
      <c r="B14" s="22" t="s">
        <v>121</v>
      </c>
      <c r="C14" s="22" t="s">
        <v>142</v>
      </c>
      <c r="D14" s="22" t="s">
        <v>143</v>
      </c>
      <c r="E14" s="22">
        <v>41000</v>
      </c>
      <c r="F14" s="22">
        <v>1218000</v>
      </c>
      <c r="G14" s="22">
        <v>0</v>
      </c>
      <c r="H14" s="22">
        <v>0</v>
      </c>
      <c r="I14" s="22">
        <v>1259000</v>
      </c>
    </row>
    <row r="15" spans="1:9" x14ac:dyDescent="0.25">
      <c r="A15" s="22" t="s">
        <v>120</v>
      </c>
      <c r="B15" s="22" t="s">
        <v>121</v>
      </c>
      <c r="C15" s="22" t="s">
        <v>144</v>
      </c>
      <c r="D15" s="22" t="s">
        <v>145</v>
      </c>
      <c r="E15" s="22">
        <v>197487</v>
      </c>
      <c r="F15" s="22">
        <v>1845565</v>
      </c>
      <c r="G15" s="22">
        <v>0</v>
      </c>
      <c r="H15" s="22">
        <v>0</v>
      </c>
      <c r="I15" s="22">
        <v>2043052</v>
      </c>
    </row>
    <row r="16" spans="1:9" x14ac:dyDescent="0.25">
      <c r="A16" s="22" t="s">
        <v>120</v>
      </c>
      <c r="B16" s="22" t="s">
        <v>121</v>
      </c>
      <c r="C16" s="22" t="s">
        <v>146</v>
      </c>
      <c r="D16" s="22" t="s">
        <v>147</v>
      </c>
      <c r="E16" s="22">
        <v>2521</v>
      </c>
      <c r="F16" s="22">
        <v>7786</v>
      </c>
      <c r="G16" s="22">
        <v>0</v>
      </c>
      <c r="H16" s="22">
        <v>0</v>
      </c>
      <c r="I16" s="22">
        <v>10307</v>
      </c>
    </row>
    <row r="17" spans="1:9" x14ac:dyDescent="0.25">
      <c r="A17" s="22" t="s">
        <v>120</v>
      </c>
      <c r="B17" s="22" t="s">
        <v>121</v>
      </c>
      <c r="C17" s="22" t="s">
        <v>148</v>
      </c>
      <c r="D17" s="22" t="s">
        <v>149</v>
      </c>
      <c r="E17" s="22">
        <v>13235</v>
      </c>
      <c r="F17" s="22">
        <v>814060</v>
      </c>
      <c r="G17" s="22">
        <v>0</v>
      </c>
      <c r="H17" s="22">
        <v>0</v>
      </c>
      <c r="I17" s="22">
        <v>827295</v>
      </c>
    </row>
    <row r="18" spans="1:9" x14ac:dyDescent="0.25">
      <c r="A18" s="22" t="s">
        <v>120</v>
      </c>
      <c r="B18" s="22" t="s">
        <v>121</v>
      </c>
      <c r="C18" s="22" t="s">
        <v>150</v>
      </c>
      <c r="D18" s="22" t="s">
        <v>151</v>
      </c>
      <c r="E18" s="22">
        <v>13265</v>
      </c>
      <c r="F18" s="22">
        <v>157322</v>
      </c>
      <c r="G18" s="22">
        <v>0</v>
      </c>
      <c r="H18" s="22">
        <v>0</v>
      </c>
      <c r="I18" s="22">
        <v>170587</v>
      </c>
    </row>
    <row r="19" spans="1:9" x14ac:dyDescent="0.25">
      <c r="A19" s="22" t="s">
        <v>120</v>
      </c>
      <c r="B19" s="22" t="s">
        <v>152</v>
      </c>
      <c r="C19" s="22" t="s">
        <v>153</v>
      </c>
      <c r="D19" s="22" t="s">
        <v>154</v>
      </c>
      <c r="E19" s="22">
        <v>0</v>
      </c>
      <c r="F19" s="22">
        <v>134624</v>
      </c>
      <c r="G19" s="22">
        <v>0</v>
      </c>
      <c r="H19" s="22">
        <v>0</v>
      </c>
      <c r="I19" s="22">
        <v>134624</v>
      </c>
    </row>
    <row r="20" spans="1:9" x14ac:dyDescent="0.25">
      <c r="A20" s="22" t="s">
        <v>120</v>
      </c>
      <c r="B20" s="22" t="s">
        <v>152</v>
      </c>
      <c r="C20" s="22" t="s">
        <v>155</v>
      </c>
      <c r="D20" s="22" t="s">
        <v>156</v>
      </c>
      <c r="E20" s="22">
        <v>432643</v>
      </c>
      <c r="F20" s="22">
        <v>66025</v>
      </c>
      <c r="G20" s="22">
        <v>0</v>
      </c>
      <c r="H20" s="22">
        <v>0</v>
      </c>
      <c r="I20" s="22">
        <v>498668</v>
      </c>
    </row>
    <row r="21" spans="1:9" x14ac:dyDescent="0.25">
      <c r="A21" s="22" t="s">
        <v>120</v>
      </c>
      <c r="B21" s="22" t="s">
        <v>152</v>
      </c>
      <c r="C21" s="22" t="s">
        <v>157</v>
      </c>
      <c r="D21" s="22" t="s">
        <v>158</v>
      </c>
      <c r="E21" s="22">
        <v>47068</v>
      </c>
      <c r="F21" s="22">
        <v>54606</v>
      </c>
      <c r="G21" s="22">
        <v>0</v>
      </c>
      <c r="H21" s="22">
        <v>0</v>
      </c>
      <c r="I21" s="22">
        <v>101674</v>
      </c>
    </row>
    <row r="22" spans="1:9" x14ac:dyDescent="0.25">
      <c r="A22" s="22" t="s">
        <v>120</v>
      </c>
      <c r="B22" s="22" t="s">
        <v>152</v>
      </c>
      <c r="C22" s="22" t="s">
        <v>159</v>
      </c>
      <c r="D22" s="22" t="s">
        <v>160</v>
      </c>
      <c r="E22" s="22">
        <v>69161</v>
      </c>
      <c r="F22" s="22">
        <v>161796</v>
      </c>
      <c r="G22" s="22">
        <v>0</v>
      </c>
      <c r="H22" s="22">
        <v>0</v>
      </c>
      <c r="I22" s="22">
        <v>230957</v>
      </c>
    </row>
    <row r="23" spans="1:9" x14ac:dyDescent="0.25">
      <c r="A23" s="22" t="s">
        <v>120</v>
      </c>
      <c r="B23" s="22" t="s">
        <v>152</v>
      </c>
      <c r="C23" s="22" t="s">
        <v>161</v>
      </c>
      <c r="D23" s="22" t="s">
        <v>162</v>
      </c>
      <c r="E23" s="22">
        <v>77070</v>
      </c>
      <c r="F23" s="22">
        <v>928462</v>
      </c>
      <c r="G23" s="22">
        <v>0</v>
      </c>
      <c r="H23" s="22">
        <v>0</v>
      </c>
      <c r="I23" s="22">
        <v>1005532</v>
      </c>
    </row>
    <row r="24" spans="1:9" x14ac:dyDescent="0.25">
      <c r="A24" s="22" t="s">
        <v>120</v>
      </c>
      <c r="B24" s="22" t="s">
        <v>163</v>
      </c>
      <c r="C24" s="22" t="s">
        <v>164</v>
      </c>
      <c r="D24" s="22" t="s">
        <v>165</v>
      </c>
      <c r="E24" s="22">
        <v>357</v>
      </c>
      <c r="F24" s="22">
        <v>0</v>
      </c>
      <c r="G24" s="22">
        <v>0</v>
      </c>
      <c r="H24" s="22">
        <v>0</v>
      </c>
      <c r="I24" s="22">
        <v>357</v>
      </c>
    </row>
    <row r="25" spans="1:9" x14ac:dyDescent="0.25">
      <c r="A25" s="22" t="s">
        <v>120</v>
      </c>
      <c r="B25" s="22" t="s">
        <v>163</v>
      </c>
      <c r="C25" s="22" t="s">
        <v>166</v>
      </c>
      <c r="D25" s="22" t="s">
        <v>167</v>
      </c>
      <c r="E25" s="22">
        <v>2483</v>
      </c>
      <c r="F25" s="22">
        <v>7478</v>
      </c>
      <c r="G25" s="22">
        <v>0</v>
      </c>
      <c r="H25" s="22">
        <v>0</v>
      </c>
      <c r="I25" s="22">
        <v>9961</v>
      </c>
    </row>
    <row r="26" spans="1:9" x14ac:dyDescent="0.25">
      <c r="A26" s="22" t="s">
        <v>120</v>
      </c>
      <c r="B26" s="22" t="s">
        <v>163</v>
      </c>
      <c r="C26" s="22" t="s">
        <v>168</v>
      </c>
      <c r="D26" s="22" t="s">
        <v>169</v>
      </c>
      <c r="E26" s="22">
        <v>922</v>
      </c>
      <c r="F26" s="22">
        <v>26327</v>
      </c>
      <c r="G26" s="22">
        <v>0</v>
      </c>
      <c r="H26" s="22">
        <v>0</v>
      </c>
      <c r="I26" s="22">
        <v>27249</v>
      </c>
    </row>
    <row r="27" spans="1:9" x14ac:dyDescent="0.25">
      <c r="A27" s="22" t="s">
        <v>120</v>
      </c>
      <c r="B27" s="22" t="s">
        <v>163</v>
      </c>
      <c r="C27" s="22" t="s">
        <v>170</v>
      </c>
      <c r="D27" s="22" t="s">
        <v>171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120</v>
      </c>
      <c r="B28" s="22" t="s">
        <v>163</v>
      </c>
      <c r="C28" s="22" t="s">
        <v>172</v>
      </c>
      <c r="D28" s="22" t="s">
        <v>173</v>
      </c>
      <c r="E28" s="22">
        <v>0</v>
      </c>
      <c r="F28" s="22">
        <v>873810</v>
      </c>
      <c r="G28" s="22">
        <v>0</v>
      </c>
      <c r="H28" s="22">
        <v>0</v>
      </c>
      <c r="I28" s="22">
        <v>873810</v>
      </c>
    </row>
    <row r="29" spans="1:9" x14ac:dyDescent="0.25">
      <c r="A29" s="22" t="s">
        <v>120</v>
      </c>
      <c r="B29" s="22" t="s">
        <v>163</v>
      </c>
      <c r="C29" s="22" t="s">
        <v>174</v>
      </c>
      <c r="D29" s="22" t="s">
        <v>175</v>
      </c>
      <c r="E29" s="22">
        <v>31382</v>
      </c>
      <c r="F29" s="22">
        <v>2295</v>
      </c>
      <c r="G29" s="22">
        <v>0</v>
      </c>
      <c r="H29" s="22">
        <v>0</v>
      </c>
      <c r="I29" s="22">
        <v>33677</v>
      </c>
    </row>
    <row r="30" spans="1:9" x14ac:dyDescent="0.25">
      <c r="A30" s="22" t="s">
        <v>120</v>
      </c>
      <c r="B30" s="22" t="s">
        <v>163</v>
      </c>
      <c r="C30" s="22" t="s">
        <v>176</v>
      </c>
      <c r="D30" s="22" t="s">
        <v>177</v>
      </c>
      <c r="E30" s="22">
        <v>1346</v>
      </c>
      <c r="F30" s="22">
        <v>24558</v>
      </c>
      <c r="G30" s="22">
        <v>0</v>
      </c>
      <c r="H30" s="22">
        <v>0</v>
      </c>
      <c r="I30" s="22">
        <v>25904</v>
      </c>
    </row>
    <row r="31" spans="1:9" x14ac:dyDescent="0.25">
      <c r="A31" s="22" t="s">
        <v>120</v>
      </c>
      <c r="B31" s="22" t="s">
        <v>163</v>
      </c>
      <c r="C31" s="22" t="s">
        <v>178</v>
      </c>
      <c r="D31" s="22" t="s">
        <v>179</v>
      </c>
      <c r="E31" s="22">
        <v>2503</v>
      </c>
      <c r="F31" s="22">
        <v>53996</v>
      </c>
      <c r="G31" s="22">
        <v>0</v>
      </c>
      <c r="H31" s="22">
        <v>0</v>
      </c>
      <c r="I31" s="22">
        <v>56499</v>
      </c>
    </row>
    <row r="32" spans="1:9" x14ac:dyDescent="0.25">
      <c r="A32" s="22" t="s">
        <v>120</v>
      </c>
      <c r="B32" s="22" t="s">
        <v>163</v>
      </c>
      <c r="C32" s="22" t="s">
        <v>180</v>
      </c>
      <c r="D32" s="22" t="s">
        <v>181</v>
      </c>
      <c r="E32" s="22">
        <v>0</v>
      </c>
      <c r="F32" s="22">
        <v>6991</v>
      </c>
      <c r="G32" s="22">
        <v>0</v>
      </c>
      <c r="H32" s="22">
        <v>0</v>
      </c>
      <c r="I32" s="22">
        <v>6991</v>
      </c>
    </row>
    <row r="33" spans="1:9" x14ac:dyDescent="0.25">
      <c r="A33" s="22" t="s">
        <v>120</v>
      </c>
      <c r="B33" s="22" t="s">
        <v>163</v>
      </c>
      <c r="C33" s="22" t="s">
        <v>182</v>
      </c>
      <c r="D33" s="22" t="s">
        <v>183</v>
      </c>
      <c r="E33" s="22">
        <v>0</v>
      </c>
      <c r="F33" s="22">
        <v>12391</v>
      </c>
      <c r="G33" s="22">
        <v>0</v>
      </c>
      <c r="H33" s="22">
        <v>0</v>
      </c>
      <c r="I33" s="22">
        <v>12391</v>
      </c>
    </row>
    <row r="34" spans="1:9" x14ac:dyDescent="0.25">
      <c r="A34" s="22" t="s">
        <v>120</v>
      </c>
      <c r="B34" s="22" t="s">
        <v>163</v>
      </c>
      <c r="C34" s="22" t="s">
        <v>184</v>
      </c>
      <c r="D34" s="22" t="s">
        <v>185</v>
      </c>
      <c r="E34" s="22">
        <v>0</v>
      </c>
      <c r="F34" s="22">
        <v>20463</v>
      </c>
      <c r="G34" s="22">
        <v>0</v>
      </c>
      <c r="H34" s="22">
        <v>0</v>
      </c>
      <c r="I34" s="22">
        <v>20463</v>
      </c>
    </row>
    <row r="35" spans="1:9" x14ac:dyDescent="0.25">
      <c r="A35" s="22" t="s">
        <v>120</v>
      </c>
      <c r="B35" s="22" t="s">
        <v>163</v>
      </c>
      <c r="C35" s="22" t="s">
        <v>186</v>
      </c>
      <c r="D35" s="22" t="s">
        <v>187</v>
      </c>
      <c r="E35" s="22">
        <v>0</v>
      </c>
      <c r="F35" s="22">
        <v>1735</v>
      </c>
      <c r="G35" s="22">
        <v>0</v>
      </c>
      <c r="H35" s="22">
        <v>0</v>
      </c>
      <c r="I35" s="22">
        <v>1735</v>
      </c>
    </row>
    <row r="36" spans="1:9" x14ac:dyDescent="0.25">
      <c r="A36" s="22" t="s">
        <v>120</v>
      </c>
      <c r="B36" s="22" t="s">
        <v>163</v>
      </c>
      <c r="C36" s="22" t="s">
        <v>188</v>
      </c>
      <c r="D36" s="22" t="s">
        <v>189</v>
      </c>
      <c r="E36" s="22">
        <v>10152</v>
      </c>
      <c r="F36" s="22">
        <v>46264</v>
      </c>
      <c r="G36" s="22">
        <v>0</v>
      </c>
      <c r="H36" s="22">
        <v>0</v>
      </c>
      <c r="I36" s="22">
        <v>56416</v>
      </c>
    </row>
    <row r="37" spans="1:9" x14ac:dyDescent="0.25">
      <c r="A37" s="22" t="s">
        <v>120</v>
      </c>
      <c r="B37" s="22" t="s">
        <v>163</v>
      </c>
      <c r="C37" s="22" t="s">
        <v>190</v>
      </c>
      <c r="D37" s="22" t="s">
        <v>191</v>
      </c>
      <c r="E37" s="22">
        <v>1658392</v>
      </c>
      <c r="F37" s="22">
        <v>36442</v>
      </c>
      <c r="G37" s="22"/>
      <c r="H37" s="22">
        <v>158708</v>
      </c>
      <c r="I37" s="22">
        <v>1853542</v>
      </c>
    </row>
    <row r="38" spans="1:9" x14ac:dyDescent="0.25">
      <c r="A38" s="22" t="s">
        <v>120</v>
      </c>
      <c r="B38" s="22" t="s">
        <v>163</v>
      </c>
      <c r="C38" s="22" t="s">
        <v>192</v>
      </c>
      <c r="D38" s="22" t="s">
        <v>193</v>
      </c>
      <c r="E38" s="22">
        <v>0</v>
      </c>
      <c r="F38" s="22">
        <v>5437</v>
      </c>
      <c r="G38" s="22">
        <v>0</v>
      </c>
      <c r="H38" s="22">
        <v>0</v>
      </c>
      <c r="I38" s="22">
        <v>5437</v>
      </c>
    </row>
    <row r="39" spans="1:9" x14ac:dyDescent="0.25">
      <c r="A39" s="22" t="s">
        <v>120</v>
      </c>
      <c r="B39" s="22" t="s">
        <v>163</v>
      </c>
      <c r="C39" s="22" t="s">
        <v>194</v>
      </c>
      <c r="D39" s="22" t="s">
        <v>195</v>
      </c>
      <c r="E39" s="22">
        <v>1074</v>
      </c>
      <c r="F39" s="22">
        <v>0</v>
      </c>
      <c r="G39" s="22">
        <v>0</v>
      </c>
      <c r="H39" s="22">
        <v>0</v>
      </c>
      <c r="I39" s="22">
        <v>1074</v>
      </c>
    </row>
    <row r="40" spans="1:9" x14ac:dyDescent="0.25">
      <c r="A40" s="22" t="s">
        <v>120</v>
      </c>
      <c r="B40" s="22" t="s">
        <v>163</v>
      </c>
      <c r="C40" s="22" t="s">
        <v>196</v>
      </c>
      <c r="D40" s="22" t="s">
        <v>197</v>
      </c>
      <c r="E40" s="22">
        <v>15692</v>
      </c>
      <c r="F40" s="22">
        <v>4276</v>
      </c>
      <c r="G40" s="22"/>
      <c r="H40" s="22"/>
      <c r="I40" s="22">
        <v>19968</v>
      </c>
    </row>
    <row r="41" spans="1:9" x14ac:dyDescent="0.25">
      <c r="A41" s="22" t="s">
        <v>120</v>
      </c>
      <c r="B41" s="22" t="s">
        <v>163</v>
      </c>
      <c r="C41" s="22" t="s">
        <v>198</v>
      </c>
      <c r="D41" s="22" t="s">
        <v>199</v>
      </c>
      <c r="E41" s="22">
        <v>2631</v>
      </c>
      <c r="F41" s="22">
        <v>0</v>
      </c>
      <c r="G41" s="22">
        <v>0</v>
      </c>
      <c r="H41" s="22">
        <v>0</v>
      </c>
      <c r="I41" s="22">
        <v>2631</v>
      </c>
    </row>
    <row r="42" spans="1:9" x14ac:dyDescent="0.25">
      <c r="A42" s="22" t="s">
        <v>120</v>
      </c>
      <c r="B42" s="22" t="s">
        <v>163</v>
      </c>
      <c r="C42" s="22" t="s">
        <v>200</v>
      </c>
      <c r="D42" s="22" t="s">
        <v>201</v>
      </c>
      <c r="E42" s="22">
        <v>52686</v>
      </c>
      <c r="F42" s="22">
        <v>25162</v>
      </c>
      <c r="G42" s="22">
        <v>0</v>
      </c>
      <c r="H42" s="22">
        <v>0</v>
      </c>
      <c r="I42" s="22">
        <v>77848</v>
      </c>
    </row>
    <row r="43" spans="1:9" x14ac:dyDescent="0.25">
      <c r="A43" s="22" t="s">
        <v>120</v>
      </c>
      <c r="B43" s="22" t="s">
        <v>163</v>
      </c>
      <c r="C43" s="22" t="s">
        <v>202</v>
      </c>
      <c r="D43" s="22" t="s">
        <v>203</v>
      </c>
      <c r="E43" s="22">
        <v>911</v>
      </c>
      <c r="F43" s="22">
        <v>25598</v>
      </c>
      <c r="G43" s="22">
        <v>0</v>
      </c>
      <c r="H43" s="22">
        <v>0</v>
      </c>
      <c r="I43" s="22">
        <v>26509</v>
      </c>
    </row>
    <row r="44" spans="1:9" x14ac:dyDescent="0.25">
      <c r="A44" s="22" t="s">
        <v>120</v>
      </c>
      <c r="B44" s="22" t="s">
        <v>163</v>
      </c>
      <c r="C44" s="22" t="s">
        <v>204</v>
      </c>
      <c r="D44" s="22" t="s">
        <v>205</v>
      </c>
      <c r="E44" s="22">
        <v>832</v>
      </c>
      <c r="F44" s="22">
        <v>2268</v>
      </c>
      <c r="G44" s="22">
        <v>0</v>
      </c>
      <c r="H44" s="22">
        <v>0</v>
      </c>
      <c r="I44" s="22">
        <v>3100</v>
      </c>
    </row>
    <row r="45" spans="1:9" x14ac:dyDescent="0.25">
      <c r="A45" s="22" t="s">
        <v>120</v>
      </c>
      <c r="B45" s="22" t="s">
        <v>163</v>
      </c>
      <c r="C45" s="22" t="s">
        <v>206</v>
      </c>
      <c r="D45" s="22" t="s">
        <v>207</v>
      </c>
      <c r="E45" s="22">
        <v>56421</v>
      </c>
      <c r="F45" s="22">
        <v>155767</v>
      </c>
      <c r="G45" s="22">
        <v>0</v>
      </c>
      <c r="H45" s="22">
        <v>0</v>
      </c>
      <c r="I45" s="22">
        <v>212188</v>
      </c>
    </row>
    <row r="46" spans="1:9" x14ac:dyDescent="0.25">
      <c r="A46" s="22" t="s">
        <v>120</v>
      </c>
      <c r="B46" s="22" t="s">
        <v>163</v>
      </c>
      <c r="C46" s="22" t="s">
        <v>208</v>
      </c>
      <c r="D46" s="22" t="s">
        <v>209</v>
      </c>
      <c r="E46" s="22">
        <v>0</v>
      </c>
      <c r="F46" s="22">
        <v>37034</v>
      </c>
      <c r="G46" s="22">
        <v>0</v>
      </c>
      <c r="H46" s="22">
        <v>0</v>
      </c>
      <c r="I46" s="22">
        <v>37034</v>
      </c>
    </row>
    <row r="47" spans="1:9" x14ac:dyDescent="0.25">
      <c r="A47" s="22" t="s">
        <v>120</v>
      </c>
      <c r="B47" s="22" t="s">
        <v>163</v>
      </c>
      <c r="C47" s="22" t="s">
        <v>210</v>
      </c>
      <c r="D47" s="22" t="s">
        <v>211</v>
      </c>
      <c r="E47" s="22">
        <v>0</v>
      </c>
      <c r="F47" s="22">
        <v>28952</v>
      </c>
      <c r="G47" s="22">
        <v>75059</v>
      </c>
      <c r="H47" s="22">
        <v>0</v>
      </c>
      <c r="I47" s="22">
        <v>104011</v>
      </c>
    </row>
    <row r="48" spans="1:9" x14ac:dyDescent="0.25">
      <c r="A48" s="22" t="s">
        <v>120</v>
      </c>
      <c r="B48" s="22" t="s">
        <v>163</v>
      </c>
      <c r="C48" s="22" t="s">
        <v>212</v>
      </c>
      <c r="D48" s="22" t="s">
        <v>213</v>
      </c>
      <c r="E48" s="22">
        <v>1119</v>
      </c>
      <c r="F48" s="22">
        <v>0</v>
      </c>
      <c r="G48" s="22">
        <v>0</v>
      </c>
      <c r="H48" s="22">
        <v>0</v>
      </c>
      <c r="I48" s="22">
        <v>1119</v>
      </c>
    </row>
    <row r="49" spans="1:9" x14ac:dyDescent="0.25">
      <c r="A49" s="22" t="s">
        <v>120</v>
      </c>
      <c r="B49" s="22" t="s">
        <v>163</v>
      </c>
      <c r="C49" s="22" t="s">
        <v>214</v>
      </c>
      <c r="D49" s="22" t="s">
        <v>215</v>
      </c>
      <c r="E49" s="22">
        <v>10777</v>
      </c>
      <c r="F49" s="22">
        <v>7500</v>
      </c>
      <c r="G49" s="22">
        <v>0</v>
      </c>
      <c r="H49" s="22">
        <v>0</v>
      </c>
      <c r="I49" s="22">
        <v>18277</v>
      </c>
    </row>
    <row r="50" spans="1:9" x14ac:dyDescent="0.25">
      <c r="A50" s="22" t="s">
        <v>120</v>
      </c>
      <c r="B50" s="22" t="s">
        <v>163</v>
      </c>
      <c r="C50" s="22" t="s">
        <v>216</v>
      </c>
      <c r="D50" s="22" t="s">
        <v>217</v>
      </c>
      <c r="E50" s="22">
        <v>5892</v>
      </c>
      <c r="F50" s="22">
        <v>14272</v>
      </c>
      <c r="G50" s="22"/>
      <c r="H50" s="22"/>
      <c r="I50" s="22">
        <v>20164</v>
      </c>
    </row>
    <row r="51" spans="1:9" x14ac:dyDescent="0.25">
      <c r="A51" s="22" t="s">
        <v>120</v>
      </c>
      <c r="B51" s="22" t="s">
        <v>163</v>
      </c>
      <c r="C51" s="22" t="s">
        <v>218</v>
      </c>
      <c r="D51" s="22" t="s">
        <v>219</v>
      </c>
      <c r="E51" s="22">
        <v>691655</v>
      </c>
      <c r="F51" s="22">
        <v>577662</v>
      </c>
      <c r="G51" s="22">
        <v>0</v>
      </c>
      <c r="H51" s="22">
        <v>0</v>
      </c>
      <c r="I51" s="22">
        <v>1269317</v>
      </c>
    </row>
    <row r="52" spans="1:9" x14ac:dyDescent="0.25">
      <c r="A52" s="22" t="s">
        <v>120</v>
      </c>
      <c r="B52" s="22" t="s">
        <v>163</v>
      </c>
      <c r="C52" s="22" t="s">
        <v>220</v>
      </c>
      <c r="D52" s="22" t="s">
        <v>221</v>
      </c>
      <c r="E52" s="22">
        <v>1004</v>
      </c>
      <c r="F52" s="22">
        <v>16477</v>
      </c>
      <c r="G52" s="22">
        <v>0</v>
      </c>
      <c r="H52" s="22">
        <v>0</v>
      </c>
      <c r="I52" s="22">
        <v>17481</v>
      </c>
    </row>
    <row r="53" spans="1:9" x14ac:dyDescent="0.25">
      <c r="A53" s="22" t="s">
        <v>120</v>
      </c>
      <c r="B53" s="22" t="s">
        <v>163</v>
      </c>
      <c r="C53" s="22" t="s">
        <v>222</v>
      </c>
      <c r="D53" s="22" t="s">
        <v>223</v>
      </c>
      <c r="E53" s="22">
        <v>862</v>
      </c>
      <c r="F53" s="22">
        <v>3254</v>
      </c>
      <c r="G53" s="22">
        <v>0</v>
      </c>
      <c r="H53" s="22">
        <v>0</v>
      </c>
      <c r="I53" s="22">
        <v>4116</v>
      </c>
    </row>
    <row r="54" spans="1:9" x14ac:dyDescent="0.25">
      <c r="A54" s="22" t="s">
        <v>120</v>
      </c>
      <c r="B54" s="22" t="s">
        <v>163</v>
      </c>
      <c r="C54" s="22" t="s">
        <v>224</v>
      </c>
      <c r="D54" s="22" t="s">
        <v>225</v>
      </c>
      <c r="E54" s="22">
        <v>248542</v>
      </c>
      <c r="F54" s="22">
        <v>38009</v>
      </c>
      <c r="G54" s="22">
        <v>0</v>
      </c>
      <c r="H54" s="22">
        <v>0</v>
      </c>
      <c r="I54" s="22">
        <v>286551</v>
      </c>
    </row>
    <row r="55" spans="1:9" x14ac:dyDescent="0.25">
      <c r="A55" s="22" t="s">
        <v>120</v>
      </c>
      <c r="B55" s="22" t="s">
        <v>163</v>
      </c>
      <c r="C55" s="22" t="s">
        <v>226</v>
      </c>
      <c r="D55" s="22" t="s">
        <v>227</v>
      </c>
      <c r="E55" s="22">
        <v>1734</v>
      </c>
      <c r="F55" s="22">
        <v>17002</v>
      </c>
      <c r="G55" s="22">
        <v>0</v>
      </c>
      <c r="H55" s="22">
        <v>0</v>
      </c>
      <c r="I55" s="22">
        <v>18736</v>
      </c>
    </row>
    <row r="56" spans="1:9" x14ac:dyDescent="0.25">
      <c r="A56" s="22" t="s">
        <v>120</v>
      </c>
      <c r="B56" s="22" t="s">
        <v>163</v>
      </c>
      <c r="C56" s="22" t="s">
        <v>228</v>
      </c>
      <c r="D56" s="22" t="s">
        <v>229</v>
      </c>
      <c r="E56" s="22">
        <v>21697</v>
      </c>
      <c r="F56" s="22">
        <v>6133</v>
      </c>
      <c r="G56" s="22">
        <v>0</v>
      </c>
      <c r="H56" s="22">
        <v>0</v>
      </c>
      <c r="I56" s="22">
        <v>27830</v>
      </c>
    </row>
    <row r="57" spans="1:9" x14ac:dyDescent="0.25">
      <c r="A57" s="22" t="s">
        <v>120</v>
      </c>
      <c r="B57" s="22" t="s">
        <v>163</v>
      </c>
      <c r="C57" s="22" t="s">
        <v>230</v>
      </c>
      <c r="D57" s="22" t="s">
        <v>231</v>
      </c>
      <c r="E57" s="22">
        <v>19703</v>
      </c>
      <c r="F57" s="22">
        <v>58312</v>
      </c>
      <c r="G57" s="22">
        <v>0</v>
      </c>
      <c r="H57" s="22">
        <v>0</v>
      </c>
      <c r="I57" s="22">
        <v>78015</v>
      </c>
    </row>
    <row r="58" spans="1:9" x14ac:dyDescent="0.25">
      <c r="A58" s="22" t="s">
        <v>120</v>
      </c>
      <c r="B58" s="22" t="s">
        <v>163</v>
      </c>
      <c r="C58" s="22" t="s">
        <v>232</v>
      </c>
      <c r="D58" s="22" t="s">
        <v>233</v>
      </c>
      <c r="E58" s="22">
        <v>0</v>
      </c>
      <c r="F58" s="22">
        <v>493</v>
      </c>
      <c r="G58" s="22">
        <v>0</v>
      </c>
      <c r="H58" s="22">
        <v>0</v>
      </c>
      <c r="I58" s="22">
        <v>493</v>
      </c>
    </row>
    <row r="59" spans="1:9" x14ac:dyDescent="0.25">
      <c r="A59" s="22" t="s">
        <v>120</v>
      </c>
      <c r="B59" s="22" t="s">
        <v>163</v>
      </c>
      <c r="C59" s="22" t="s">
        <v>234</v>
      </c>
      <c r="D59" s="22" t="s">
        <v>235</v>
      </c>
      <c r="E59" s="22">
        <v>8416</v>
      </c>
      <c r="F59" s="22">
        <v>72422</v>
      </c>
      <c r="G59" s="22">
        <v>0</v>
      </c>
      <c r="H59" s="22">
        <v>0</v>
      </c>
      <c r="I59" s="22">
        <v>80838</v>
      </c>
    </row>
    <row r="60" spans="1:9" x14ac:dyDescent="0.25">
      <c r="A60" s="22" t="s">
        <v>120</v>
      </c>
      <c r="B60" s="22" t="s">
        <v>163</v>
      </c>
      <c r="C60" s="22" t="s">
        <v>236</v>
      </c>
      <c r="D60" s="22" t="s">
        <v>237</v>
      </c>
      <c r="E60" s="22">
        <v>0</v>
      </c>
      <c r="F60" s="22">
        <v>440910</v>
      </c>
      <c r="G60" s="22">
        <v>0</v>
      </c>
      <c r="H60" s="22">
        <v>0</v>
      </c>
      <c r="I60" s="22">
        <v>440910</v>
      </c>
    </row>
    <row r="61" spans="1:9" x14ac:dyDescent="0.25">
      <c r="A61" s="22" t="s">
        <v>120</v>
      </c>
      <c r="B61" s="22" t="s">
        <v>163</v>
      </c>
      <c r="C61" s="22" t="s">
        <v>238</v>
      </c>
      <c r="D61" s="22" t="s">
        <v>239</v>
      </c>
      <c r="E61" s="22">
        <v>2174</v>
      </c>
      <c r="F61" s="22">
        <v>5246</v>
      </c>
      <c r="G61" s="22">
        <v>0</v>
      </c>
      <c r="H61" s="22">
        <v>0</v>
      </c>
      <c r="I61" s="22">
        <v>7420</v>
      </c>
    </row>
    <row r="62" spans="1:9" x14ac:dyDescent="0.25">
      <c r="A62" s="22" t="s">
        <v>120</v>
      </c>
      <c r="B62" s="22" t="s">
        <v>163</v>
      </c>
      <c r="C62" s="22" t="s">
        <v>240</v>
      </c>
      <c r="D62" s="22" t="s">
        <v>241</v>
      </c>
      <c r="E62" s="22">
        <v>2101</v>
      </c>
      <c r="F62" s="22">
        <v>1017</v>
      </c>
      <c r="G62" s="22">
        <v>0</v>
      </c>
      <c r="H62" s="22">
        <v>0</v>
      </c>
      <c r="I62" s="22">
        <v>3118</v>
      </c>
    </row>
    <row r="63" spans="1:9" x14ac:dyDescent="0.25">
      <c r="A63" s="22" t="s">
        <v>120</v>
      </c>
      <c r="B63" s="22" t="s">
        <v>163</v>
      </c>
      <c r="C63" s="22" t="s">
        <v>242</v>
      </c>
      <c r="D63" s="22" t="s">
        <v>243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120</v>
      </c>
      <c r="B64" s="22" t="s">
        <v>163</v>
      </c>
      <c r="C64" s="22" t="s">
        <v>244</v>
      </c>
      <c r="D64" s="22" t="s">
        <v>245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120</v>
      </c>
      <c r="B65" s="22" t="s">
        <v>163</v>
      </c>
      <c r="C65" s="22" t="s">
        <v>246</v>
      </c>
      <c r="D65" s="22" t="s">
        <v>247</v>
      </c>
      <c r="E65" s="22">
        <v>421264</v>
      </c>
      <c r="F65" s="22">
        <v>1063</v>
      </c>
      <c r="G65" s="22">
        <v>0</v>
      </c>
      <c r="H65" s="22">
        <v>0</v>
      </c>
      <c r="I65" s="22">
        <v>422327</v>
      </c>
    </row>
    <row r="66" spans="1:9" x14ac:dyDescent="0.25">
      <c r="A66" s="22" t="s">
        <v>120</v>
      </c>
      <c r="B66" s="22" t="s">
        <v>163</v>
      </c>
      <c r="C66" s="22" t="s">
        <v>248</v>
      </c>
      <c r="D66" s="22" t="s">
        <v>249</v>
      </c>
      <c r="E66" s="22">
        <v>100576</v>
      </c>
      <c r="F66" s="22">
        <v>17930</v>
      </c>
      <c r="G66" s="22">
        <v>0</v>
      </c>
      <c r="H66" s="22">
        <v>0</v>
      </c>
      <c r="I66" s="22">
        <v>118506</v>
      </c>
    </row>
    <row r="67" spans="1:9" x14ac:dyDescent="0.25">
      <c r="A67" s="22" t="s">
        <v>120</v>
      </c>
      <c r="B67" s="22" t="s">
        <v>163</v>
      </c>
      <c r="C67" s="22" t="s">
        <v>250</v>
      </c>
      <c r="D67" s="22" t="s">
        <v>251</v>
      </c>
      <c r="E67" s="22">
        <v>0</v>
      </c>
      <c r="F67" s="22">
        <v>5262</v>
      </c>
      <c r="G67" s="22">
        <v>0</v>
      </c>
      <c r="H67" s="22">
        <v>0</v>
      </c>
      <c r="I67" s="22">
        <v>5262</v>
      </c>
    </row>
    <row r="68" spans="1:9" x14ac:dyDescent="0.25">
      <c r="A68" s="22" t="s">
        <v>120</v>
      </c>
      <c r="B68" s="22" t="s">
        <v>163</v>
      </c>
      <c r="C68" s="22" t="s">
        <v>252</v>
      </c>
      <c r="D68" s="22" t="s">
        <v>253</v>
      </c>
      <c r="E68" s="22">
        <v>0</v>
      </c>
      <c r="F68" s="22">
        <v>42270</v>
      </c>
      <c r="G68" s="22">
        <v>0</v>
      </c>
      <c r="H68" s="22">
        <v>0</v>
      </c>
      <c r="I68" s="22">
        <v>42270</v>
      </c>
    </row>
    <row r="69" spans="1:9" x14ac:dyDescent="0.25">
      <c r="A69" s="22" t="s">
        <v>120</v>
      </c>
      <c r="B69" s="22" t="s">
        <v>163</v>
      </c>
      <c r="C69" s="22" t="s">
        <v>254</v>
      </c>
      <c r="D69" s="22" t="s">
        <v>255</v>
      </c>
      <c r="E69" s="22">
        <v>1194</v>
      </c>
      <c r="F69" s="22">
        <v>247</v>
      </c>
      <c r="G69" s="22">
        <v>0</v>
      </c>
      <c r="H69" s="22">
        <v>0</v>
      </c>
      <c r="I69" s="22">
        <v>1441</v>
      </c>
    </row>
    <row r="70" spans="1:9" x14ac:dyDescent="0.25">
      <c r="A70" s="22" t="s">
        <v>120</v>
      </c>
      <c r="B70" s="22" t="s">
        <v>163</v>
      </c>
      <c r="C70" s="22" t="s">
        <v>256</v>
      </c>
      <c r="D70" s="22" t="s">
        <v>257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120</v>
      </c>
      <c r="B71" s="22" t="s">
        <v>163</v>
      </c>
      <c r="C71" s="22" t="s">
        <v>258</v>
      </c>
      <c r="D71" s="22" t="s">
        <v>259</v>
      </c>
      <c r="E71" s="22">
        <v>1774</v>
      </c>
      <c r="F71" s="22">
        <v>32155</v>
      </c>
      <c r="G71" s="22">
        <v>0</v>
      </c>
      <c r="H71" s="22">
        <v>0</v>
      </c>
      <c r="I71" s="22">
        <v>33929</v>
      </c>
    </row>
    <row r="72" spans="1:9" x14ac:dyDescent="0.25">
      <c r="A72" s="22" t="s">
        <v>120</v>
      </c>
      <c r="B72" s="22" t="s">
        <v>163</v>
      </c>
      <c r="C72" s="22" t="s">
        <v>260</v>
      </c>
      <c r="D72" s="22" t="s">
        <v>261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120</v>
      </c>
      <c r="B73" s="22" t="s">
        <v>163</v>
      </c>
      <c r="C73" s="22" t="s">
        <v>262</v>
      </c>
      <c r="D73" s="22" t="s">
        <v>263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120</v>
      </c>
      <c r="B74" s="22" t="s">
        <v>163</v>
      </c>
      <c r="C74" s="22" t="s">
        <v>264</v>
      </c>
      <c r="D74" s="22" t="s">
        <v>265</v>
      </c>
      <c r="E74" s="22">
        <v>3348649</v>
      </c>
      <c r="F74" s="22">
        <v>42705</v>
      </c>
      <c r="G74" s="22">
        <v>0</v>
      </c>
      <c r="H74" s="22">
        <v>0</v>
      </c>
      <c r="I74" s="22">
        <v>3391354</v>
      </c>
    </row>
    <row r="75" spans="1:9" x14ac:dyDescent="0.25">
      <c r="A75" s="22" t="s">
        <v>120</v>
      </c>
      <c r="B75" s="22" t="s">
        <v>163</v>
      </c>
      <c r="C75" s="22" t="s">
        <v>266</v>
      </c>
      <c r="D75" s="22" t="s">
        <v>267</v>
      </c>
      <c r="E75" s="22">
        <v>1974</v>
      </c>
      <c r="F75" s="22">
        <v>11309</v>
      </c>
      <c r="G75" s="22">
        <v>0</v>
      </c>
      <c r="H75" s="22">
        <v>0</v>
      </c>
      <c r="I75" s="22">
        <v>13283</v>
      </c>
    </row>
    <row r="76" spans="1:9" x14ac:dyDescent="0.25">
      <c r="A76" s="22" t="s">
        <v>120</v>
      </c>
      <c r="B76" s="22" t="s">
        <v>163</v>
      </c>
      <c r="C76" s="22" t="s">
        <v>268</v>
      </c>
      <c r="D76" s="22" t="s">
        <v>269</v>
      </c>
      <c r="E76" s="22">
        <v>0</v>
      </c>
      <c r="F76" s="22">
        <v>21048</v>
      </c>
      <c r="G76" s="22">
        <v>0</v>
      </c>
      <c r="H76" s="22">
        <v>0</v>
      </c>
      <c r="I76" s="22">
        <v>21048</v>
      </c>
    </row>
    <row r="77" spans="1:9" x14ac:dyDescent="0.25">
      <c r="A77" s="22" t="s">
        <v>120</v>
      </c>
      <c r="B77" s="22" t="s">
        <v>163</v>
      </c>
      <c r="C77" s="22" t="s">
        <v>270</v>
      </c>
      <c r="D77" s="22" t="s">
        <v>271</v>
      </c>
      <c r="E77" s="22">
        <v>0</v>
      </c>
      <c r="F77" s="22">
        <v>31321</v>
      </c>
      <c r="G77" s="22">
        <v>0</v>
      </c>
      <c r="H77" s="22">
        <v>0</v>
      </c>
      <c r="I77" s="22">
        <v>31321</v>
      </c>
    </row>
    <row r="78" spans="1:9" x14ac:dyDescent="0.25">
      <c r="A78" s="22" t="s">
        <v>120</v>
      </c>
      <c r="B78" s="22" t="s">
        <v>163</v>
      </c>
      <c r="C78" s="22" t="s">
        <v>272</v>
      </c>
      <c r="D78" s="22" t="s">
        <v>273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120</v>
      </c>
      <c r="B79" s="22" t="s">
        <v>163</v>
      </c>
      <c r="C79" s="22" t="s">
        <v>274</v>
      </c>
      <c r="D79" s="22" t="s">
        <v>275</v>
      </c>
      <c r="E79" s="22">
        <v>274</v>
      </c>
      <c r="F79" s="22">
        <v>7771</v>
      </c>
      <c r="G79" s="22">
        <v>0</v>
      </c>
      <c r="H79" s="22">
        <v>0</v>
      </c>
      <c r="I79" s="22">
        <v>8045</v>
      </c>
    </row>
    <row r="80" spans="1:9" x14ac:dyDescent="0.25">
      <c r="A80" s="22" t="s">
        <v>120</v>
      </c>
      <c r="B80" s="22" t="s">
        <v>163</v>
      </c>
      <c r="C80" s="22" t="s">
        <v>276</v>
      </c>
      <c r="D80" s="22" t="s">
        <v>277</v>
      </c>
      <c r="E80" s="22">
        <v>1547538</v>
      </c>
      <c r="F80" s="22">
        <v>0</v>
      </c>
      <c r="G80" s="22">
        <v>0</v>
      </c>
      <c r="H80" s="22">
        <v>0</v>
      </c>
      <c r="I80" s="22">
        <v>1547538</v>
      </c>
    </row>
    <row r="81" spans="1:9" x14ac:dyDescent="0.25">
      <c r="A81" s="22" t="s">
        <v>120</v>
      </c>
      <c r="B81" s="22" t="s">
        <v>163</v>
      </c>
      <c r="C81" s="22" t="s">
        <v>278</v>
      </c>
      <c r="D81" s="22" t="s">
        <v>279</v>
      </c>
      <c r="E81" s="22">
        <v>1122</v>
      </c>
      <c r="F81" s="22">
        <v>3690</v>
      </c>
      <c r="G81" s="22">
        <v>0</v>
      </c>
      <c r="H81" s="22">
        <v>0</v>
      </c>
      <c r="I81" s="22">
        <v>4812</v>
      </c>
    </row>
    <row r="82" spans="1:9" x14ac:dyDescent="0.25">
      <c r="A82" s="22" t="s">
        <v>120</v>
      </c>
      <c r="B82" s="22" t="s">
        <v>163</v>
      </c>
      <c r="C82" s="22" t="s">
        <v>280</v>
      </c>
      <c r="D82" s="22" t="s">
        <v>281</v>
      </c>
      <c r="E82" s="22">
        <v>0</v>
      </c>
      <c r="F82" s="22">
        <v>39533</v>
      </c>
      <c r="G82" s="22">
        <v>0</v>
      </c>
      <c r="H82" s="22">
        <v>0</v>
      </c>
      <c r="I82" s="22">
        <v>39533</v>
      </c>
    </row>
    <row r="83" spans="1:9" x14ac:dyDescent="0.25">
      <c r="A83" s="22" t="s">
        <v>120</v>
      </c>
      <c r="B83" s="22" t="s">
        <v>163</v>
      </c>
      <c r="C83" s="22" t="s">
        <v>282</v>
      </c>
      <c r="D83" s="22" t="s">
        <v>283</v>
      </c>
      <c r="E83" s="22">
        <v>0</v>
      </c>
      <c r="F83" s="22">
        <v>42518</v>
      </c>
      <c r="G83" s="22">
        <v>0</v>
      </c>
      <c r="H83" s="22">
        <v>0</v>
      </c>
      <c r="I83" s="22">
        <v>42518</v>
      </c>
    </row>
    <row r="84" spans="1:9" x14ac:dyDescent="0.25">
      <c r="A84" s="22" t="s">
        <v>120</v>
      </c>
      <c r="B84" s="22" t="s">
        <v>163</v>
      </c>
      <c r="C84" s="22" t="s">
        <v>284</v>
      </c>
      <c r="D84" s="22" t="s">
        <v>285</v>
      </c>
      <c r="E84" s="22">
        <v>24814</v>
      </c>
      <c r="F84" s="22">
        <v>4301</v>
      </c>
      <c r="G84" s="22">
        <v>0</v>
      </c>
      <c r="H84" s="22">
        <v>0</v>
      </c>
      <c r="I84" s="22">
        <v>29115</v>
      </c>
    </row>
    <row r="85" spans="1:9" x14ac:dyDescent="0.25">
      <c r="A85" s="22" t="s">
        <v>120</v>
      </c>
      <c r="B85" s="22" t="s">
        <v>163</v>
      </c>
      <c r="C85" s="22" t="s">
        <v>286</v>
      </c>
      <c r="D85" s="22" t="s">
        <v>287</v>
      </c>
      <c r="E85" s="22">
        <v>4881</v>
      </c>
      <c r="F85" s="22">
        <v>0</v>
      </c>
      <c r="G85" s="22">
        <v>0</v>
      </c>
      <c r="H85" s="22">
        <v>0</v>
      </c>
      <c r="I85" s="22">
        <v>4881</v>
      </c>
    </row>
    <row r="86" spans="1:9" x14ac:dyDescent="0.25">
      <c r="A86" s="22" t="s">
        <v>120</v>
      </c>
      <c r="B86" s="22" t="s">
        <v>163</v>
      </c>
      <c r="C86" s="22" t="s">
        <v>288</v>
      </c>
      <c r="D86" s="22" t="s">
        <v>289</v>
      </c>
      <c r="E86" s="22">
        <v>1390</v>
      </c>
      <c r="F86" s="22">
        <v>9084</v>
      </c>
      <c r="G86" s="22">
        <v>0</v>
      </c>
      <c r="H86" s="22">
        <v>0</v>
      </c>
      <c r="I86" s="22">
        <v>10474</v>
      </c>
    </row>
    <row r="87" spans="1:9" x14ac:dyDescent="0.25">
      <c r="A87" s="22" t="s">
        <v>120</v>
      </c>
      <c r="B87" s="22" t="s">
        <v>163</v>
      </c>
      <c r="C87" s="22" t="s">
        <v>290</v>
      </c>
      <c r="D87" s="22" t="s">
        <v>291</v>
      </c>
      <c r="E87" s="22">
        <v>8907</v>
      </c>
      <c r="F87" s="22">
        <v>22024</v>
      </c>
      <c r="G87" s="22">
        <v>0</v>
      </c>
      <c r="H87" s="22">
        <v>0</v>
      </c>
      <c r="I87" s="22">
        <v>30931</v>
      </c>
    </row>
    <row r="88" spans="1:9" x14ac:dyDescent="0.25">
      <c r="A88" s="22" t="s">
        <v>120</v>
      </c>
      <c r="B88" s="22" t="s">
        <v>292</v>
      </c>
      <c r="C88" s="22" t="s">
        <v>293</v>
      </c>
      <c r="D88" s="22" t="s">
        <v>294</v>
      </c>
      <c r="E88" s="22">
        <v>24029</v>
      </c>
      <c r="F88" s="22">
        <v>70685</v>
      </c>
      <c r="G88" s="22">
        <v>0</v>
      </c>
      <c r="H88" s="22">
        <v>0</v>
      </c>
      <c r="I88" s="22">
        <v>94714</v>
      </c>
    </row>
    <row r="89" spans="1:9" x14ac:dyDescent="0.25">
      <c r="A89" s="22" t="s">
        <v>120</v>
      </c>
      <c r="B89" s="22" t="s">
        <v>292</v>
      </c>
      <c r="C89" s="22" t="s">
        <v>295</v>
      </c>
      <c r="D89" s="22" t="s">
        <v>296</v>
      </c>
      <c r="E89" s="22">
        <v>0</v>
      </c>
      <c r="F89" s="22">
        <v>637883</v>
      </c>
      <c r="G89" s="22">
        <v>0</v>
      </c>
      <c r="H89" s="22">
        <v>0</v>
      </c>
      <c r="I89" s="22">
        <v>637883</v>
      </c>
    </row>
    <row r="90" spans="1:9" x14ac:dyDescent="0.25">
      <c r="A90" s="22" t="s">
        <v>120</v>
      </c>
      <c r="B90" s="22" t="s">
        <v>292</v>
      </c>
      <c r="C90" s="22" t="s">
        <v>297</v>
      </c>
      <c r="D90" s="22" t="s">
        <v>298</v>
      </c>
      <c r="E90" s="22">
        <v>3584</v>
      </c>
      <c r="F90" s="22">
        <v>100800</v>
      </c>
      <c r="G90" s="22">
        <v>0</v>
      </c>
      <c r="H90" s="22">
        <v>0</v>
      </c>
      <c r="I90" s="22">
        <v>104384</v>
      </c>
    </row>
    <row r="91" spans="1:9" x14ac:dyDescent="0.25">
      <c r="A91" s="22" t="s">
        <v>120</v>
      </c>
      <c r="B91" s="22" t="s">
        <v>292</v>
      </c>
      <c r="C91" s="22" t="s">
        <v>299</v>
      </c>
      <c r="D91" s="22" t="s">
        <v>300</v>
      </c>
      <c r="E91" s="22">
        <v>11134</v>
      </c>
      <c r="F91" s="22">
        <v>12072</v>
      </c>
      <c r="G91" s="22">
        <v>0</v>
      </c>
      <c r="H91" s="22">
        <v>5583</v>
      </c>
      <c r="I91" s="22">
        <v>28789</v>
      </c>
    </row>
    <row r="92" spans="1:9" x14ac:dyDescent="0.25">
      <c r="A92" s="22" t="s">
        <v>120</v>
      </c>
      <c r="B92" s="22" t="s">
        <v>292</v>
      </c>
      <c r="C92" s="22" t="s">
        <v>301</v>
      </c>
      <c r="D92" s="22" t="s">
        <v>302</v>
      </c>
      <c r="E92" s="22">
        <v>10177</v>
      </c>
      <c r="F92" s="22">
        <v>0</v>
      </c>
      <c r="G92" s="22">
        <v>0</v>
      </c>
      <c r="H92" s="22">
        <v>2972</v>
      </c>
      <c r="I92" s="22">
        <v>13149</v>
      </c>
    </row>
    <row r="93" spans="1:9" x14ac:dyDescent="0.25">
      <c r="A93" s="22" t="s">
        <v>120</v>
      </c>
      <c r="B93" s="22" t="s">
        <v>292</v>
      </c>
      <c r="C93" s="22" t="s">
        <v>303</v>
      </c>
      <c r="D93" s="22" t="s">
        <v>304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120</v>
      </c>
      <c r="B94" s="22" t="s">
        <v>292</v>
      </c>
      <c r="C94" s="22" t="s">
        <v>305</v>
      </c>
      <c r="D94" s="22" t="s">
        <v>306</v>
      </c>
      <c r="E94" s="22">
        <v>0</v>
      </c>
      <c r="F94" s="22">
        <v>37418</v>
      </c>
      <c r="G94" s="22">
        <v>0</v>
      </c>
      <c r="H94" s="22">
        <v>0</v>
      </c>
      <c r="I94" s="22">
        <v>37418</v>
      </c>
    </row>
    <row r="95" spans="1:9" x14ac:dyDescent="0.25">
      <c r="A95" s="22" t="s">
        <v>120</v>
      </c>
      <c r="B95" s="22" t="s">
        <v>292</v>
      </c>
      <c r="C95" s="22" t="s">
        <v>307</v>
      </c>
      <c r="D95" s="22" t="s">
        <v>308</v>
      </c>
      <c r="E95" s="22">
        <v>2485</v>
      </c>
      <c r="F95" s="22">
        <v>9858</v>
      </c>
      <c r="G95" s="22">
        <v>0</v>
      </c>
      <c r="H95" s="22">
        <v>0</v>
      </c>
      <c r="I95" s="22">
        <v>12343</v>
      </c>
    </row>
    <row r="96" spans="1:9" x14ac:dyDescent="0.25">
      <c r="A96" s="22" t="s">
        <v>120</v>
      </c>
      <c r="B96" s="22" t="s">
        <v>292</v>
      </c>
      <c r="C96" s="22" t="s">
        <v>309</v>
      </c>
      <c r="D96" s="22" t="s">
        <v>310</v>
      </c>
      <c r="E96" s="22"/>
      <c r="F96" s="22"/>
      <c r="G96" s="22"/>
      <c r="H96" s="22"/>
      <c r="I96" s="22">
        <v>0</v>
      </c>
    </row>
    <row r="97" spans="1:9" x14ac:dyDescent="0.25">
      <c r="A97" s="22" t="s">
        <v>120</v>
      </c>
      <c r="B97" s="22" t="s">
        <v>292</v>
      </c>
      <c r="C97" s="22" t="s">
        <v>311</v>
      </c>
      <c r="D97" s="22" t="s">
        <v>312</v>
      </c>
      <c r="E97" s="22">
        <v>0</v>
      </c>
      <c r="F97" s="22">
        <v>4132</v>
      </c>
      <c r="G97" s="22">
        <v>0</v>
      </c>
      <c r="H97" s="22">
        <v>0</v>
      </c>
      <c r="I97" s="22">
        <v>4132</v>
      </c>
    </row>
    <row r="98" spans="1:9" x14ac:dyDescent="0.25">
      <c r="A98" s="22" t="s">
        <v>120</v>
      </c>
      <c r="B98" s="22" t="s">
        <v>292</v>
      </c>
      <c r="C98" s="22" t="s">
        <v>313</v>
      </c>
      <c r="D98" s="22" t="s">
        <v>314</v>
      </c>
      <c r="E98" s="22">
        <v>5542</v>
      </c>
      <c r="F98" s="22">
        <v>26391</v>
      </c>
      <c r="G98" s="22">
        <v>0</v>
      </c>
      <c r="H98" s="22">
        <v>0</v>
      </c>
      <c r="I98" s="22">
        <v>31933</v>
      </c>
    </row>
    <row r="99" spans="1:9" x14ac:dyDescent="0.25">
      <c r="A99" s="22" t="s">
        <v>120</v>
      </c>
      <c r="B99" s="22" t="s">
        <v>292</v>
      </c>
      <c r="C99" s="22" t="s">
        <v>315</v>
      </c>
      <c r="D99" s="22" t="s">
        <v>316</v>
      </c>
      <c r="E99" s="22">
        <v>4398</v>
      </c>
      <c r="F99" s="22">
        <v>23691</v>
      </c>
      <c r="G99" s="22">
        <v>15066</v>
      </c>
      <c r="H99" s="22">
        <v>0</v>
      </c>
      <c r="I99" s="22">
        <v>43155</v>
      </c>
    </row>
    <row r="100" spans="1:9" x14ac:dyDescent="0.25">
      <c r="A100" s="22" t="s">
        <v>120</v>
      </c>
      <c r="B100" s="22" t="s">
        <v>292</v>
      </c>
      <c r="C100" s="22" t="s">
        <v>317</v>
      </c>
      <c r="D100" s="22" t="s">
        <v>318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120</v>
      </c>
      <c r="B101" s="22" t="s">
        <v>292</v>
      </c>
      <c r="C101" s="22" t="s">
        <v>319</v>
      </c>
      <c r="D101" s="22" t="s">
        <v>320</v>
      </c>
      <c r="E101" s="22">
        <v>0</v>
      </c>
      <c r="F101" s="22">
        <v>5457</v>
      </c>
      <c r="G101" s="22">
        <v>0</v>
      </c>
      <c r="H101" s="22">
        <v>0</v>
      </c>
      <c r="I101" s="22">
        <v>5457</v>
      </c>
    </row>
    <row r="102" spans="1:9" x14ac:dyDescent="0.25">
      <c r="A102" s="22" t="s">
        <v>120</v>
      </c>
      <c r="B102" s="22" t="s">
        <v>292</v>
      </c>
      <c r="C102" s="22" t="s">
        <v>321</v>
      </c>
      <c r="D102" s="22" t="s">
        <v>322</v>
      </c>
      <c r="E102" s="22">
        <v>0</v>
      </c>
      <c r="F102" s="22">
        <v>28888</v>
      </c>
      <c r="G102" s="22">
        <v>0</v>
      </c>
      <c r="H102" s="22">
        <v>0</v>
      </c>
      <c r="I102" s="22">
        <v>28888</v>
      </c>
    </row>
    <row r="103" spans="1:9" x14ac:dyDescent="0.25">
      <c r="A103" s="22" t="s">
        <v>120</v>
      </c>
      <c r="B103" s="22" t="s">
        <v>292</v>
      </c>
      <c r="C103" s="22" t="s">
        <v>323</v>
      </c>
      <c r="D103" s="22" t="s">
        <v>324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120</v>
      </c>
      <c r="B104" s="22" t="s">
        <v>292</v>
      </c>
      <c r="C104" s="22" t="s">
        <v>325</v>
      </c>
      <c r="D104" s="22" t="s">
        <v>326</v>
      </c>
      <c r="E104" s="22">
        <v>25367</v>
      </c>
      <c r="F104" s="22">
        <v>91557</v>
      </c>
      <c r="G104" s="22">
        <v>0</v>
      </c>
      <c r="H104" s="22">
        <v>0</v>
      </c>
      <c r="I104" s="22">
        <v>116924</v>
      </c>
    </row>
    <row r="105" spans="1:9" x14ac:dyDescent="0.25">
      <c r="A105" s="22" t="s">
        <v>120</v>
      </c>
      <c r="B105" s="22" t="s">
        <v>292</v>
      </c>
      <c r="C105" s="22" t="s">
        <v>327</v>
      </c>
      <c r="D105" s="22" t="s">
        <v>328</v>
      </c>
      <c r="E105" s="22">
        <v>0</v>
      </c>
      <c r="F105" s="22">
        <v>47826</v>
      </c>
      <c r="G105" s="22">
        <v>0</v>
      </c>
      <c r="H105" s="22">
        <v>0</v>
      </c>
      <c r="I105" s="22">
        <v>47826</v>
      </c>
    </row>
    <row r="106" spans="1:9" x14ac:dyDescent="0.25">
      <c r="A106" s="22" t="s">
        <v>120</v>
      </c>
      <c r="B106" s="22" t="s">
        <v>292</v>
      </c>
      <c r="C106" s="22" t="s">
        <v>329</v>
      </c>
      <c r="D106" s="22" t="s">
        <v>330</v>
      </c>
      <c r="E106" s="22">
        <v>2467</v>
      </c>
      <c r="F106" s="22">
        <v>10288</v>
      </c>
      <c r="G106" s="22">
        <v>0</v>
      </c>
      <c r="H106" s="22">
        <v>0</v>
      </c>
      <c r="I106" s="22">
        <v>12755</v>
      </c>
    </row>
    <row r="107" spans="1:9" x14ac:dyDescent="0.25">
      <c r="A107" s="22" t="s">
        <v>120</v>
      </c>
      <c r="B107" s="22" t="s">
        <v>292</v>
      </c>
      <c r="C107" s="22" t="s">
        <v>331</v>
      </c>
      <c r="D107" s="22" t="s">
        <v>332</v>
      </c>
      <c r="E107" s="22">
        <v>1626</v>
      </c>
      <c r="F107" s="22">
        <v>21184</v>
      </c>
      <c r="G107" s="22">
        <v>0</v>
      </c>
      <c r="H107" s="22">
        <v>0</v>
      </c>
      <c r="I107" s="22">
        <v>22810</v>
      </c>
    </row>
    <row r="108" spans="1:9" x14ac:dyDescent="0.25">
      <c r="A108" s="22" t="s">
        <v>120</v>
      </c>
      <c r="B108" s="22" t="s">
        <v>292</v>
      </c>
      <c r="C108" s="22" t="s">
        <v>333</v>
      </c>
      <c r="D108" s="22" t="s">
        <v>334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120</v>
      </c>
      <c r="B109" s="22" t="s">
        <v>292</v>
      </c>
      <c r="C109" s="22" t="s">
        <v>335</v>
      </c>
      <c r="D109" s="22" t="s">
        <v>336</v>
      </c>
      <c r="E109" s="22">
        <v>8769</v>
      </c>
      <c r="F109" s="22">
        <v>74304</v>
      </c>
      <c r="G109" s="22">
        <v>0</v>
      </c>
      <c r="H109" s="22">
        <v>0</v>
      </c>
      <c r="I109" s="22">
        <v>83073</v>
      </c>
    </row>
    <row r="110" spans="1:9" x14ac:dyDescent="0.25">
      <c r="A110" s="22" t="s">
        <v>120</v>
      </c>
      <c r="B110" s="22" t="s">
        <v>292</v>
      </c>
      <c r="C110" s="22" t="s">
        <v>337</v>
      </c>
      <c r="D110" s="22" t="s">
        <v>338</v>
      </c>
      <c r="E110" s="22">
        <v>3525</v>
      </c>
      <c r="F110" s="22">
        <v>14974</v>
      </c>
      <c r="G110" s="22">
        <v>0</v>
      </c>
      <c r="H110" s="22">
        <v>0</v>
      </c>
      <c r="I110" s="22">
        <v>18499</v>
      </c>
    </row>
    <row r="111" spans="1:9" x14ac:dyDescent="0.25">
      <c r="A111" s="22" t="s">
        <v>120</v>
      </c>
      <c r="B111" s="22" t="s">
        <v>292</v>
      </c>
      <c r="C111" s="22" t="s">
        <v>339</v>
      </c>
      <c r="D111" s="22" t="s">
        <v>340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120</v>
      </c>
      <c r="B112" s="22" t="s">
        <v>292</v>
      </c>
      <c r="C112" s="22" t="s">
        <v>341</v>
      </c>
      <c r="D112" s="22" t="s">
        <v>342</v>
      </c>
      <c r="E112" s="22">
        <v>19510</v>
      </c>
      <c r="F112" s="22">
        <v>76845</v>
      </c>
      <c r="G112" s="22"/>
      <c r="H112" s="22"/>
      <c r="I112" s="22">
        <v>96355</v>
      </c>
    </row>
    <row r="113" spans="1:9" x14ac:dyDescent="0.25">
      <c r="A113" s="22" t="s">
        <v>120</v>
      </c>
      <c r="B113" s="22" t="s">
        <v>292</v>
      </c>
      <c r="C113" s="22" t="s">
        <v>343</v>
      </c>
      <c r="D113" s="22" t="s">
        <v>344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120</v>
      </c>
      <c r="B114" s="22" t="s">
        <v>292</v>
      </c>
      <c r="C114" s="22" t="s">
        <v>345</v>
      </c>
      <c r="D114" s="22" t="s">
        <v>346</v>
      </c>
      <c r="E114" s="22">
        <v>3816</v>
      </c>
      <c r="F114" s="22">
        <v>12717</v>
      </c>
      <c r="G114" s="22">
        <v>0</v>
      </c>
      <c r="H114" s="22">
        <v>0</v>
      </c>
      <c r="I114" s="22">
        <v>16533</v>
      </c>
    </row>
    <row r="115" spans="1:9" x14ac:dyDescent="0.25">
      <c r="A115" s="22" t="s">
        <v>120</v>
      </c>
      <c r="B115" s="22" t="s">
        <v>292</v>
      </c>
      <c r="C115" s="22" t="s">
        <v>347</v>
      </c>
      <c r="D115" s="22" t="s">
        <v>348</v>
      </c>
      <c r="E115" s="22">
        <v>1133</v>
      </c>
      <c r="F115" s="22">
        <v>6675</v>
      </c>
      <c r="G115" s="22">
        <v>0</v>
      </c>
      <c r="H115" s="22">
        <v>0</v>
      </c>
      <c r="I115" s="22">
        <v>7808</v>
      </c>
    </row>
    <row r="116" spans="1:9" x14ac:dyDescent="0.25">
      <c r="A116" s="22" t="s">
        <v>120</v>
      </c>
      <c r="B116" s="22" t="s">
        <v>292</v>
      </c>
      <c r="C116" s="22" t="s">
        <v>349</v>
      </c>
      <c r="D116" s="22" t="s">
        <v>350</v>
      </c>
      <c r="E116" s="22">
        <v>3218</v>
      </c>
      <c r="F116" s="22">
        <v>231802</v>
      </c>
      <c r="G116" s="22">
        <v>0</v>
      </c>
      <c r="H116" s="22">
        <v>0</v>
      </c>
      <c r="I116" s="22">
        <v>235020</v>
      </c>
    </row>
    <row r="117" spans="1:9" x14ac:dyDescent="0.25">
      <c r="A117" s="22" t="s">
        <v>120</v>
      </c>
      <c r="B117" s="22" t="s">
        <v>292</v>
      </c>
      <c r="C117" s="22" t="s">
        <v>351</v>
      </c>
      <c r="D117" s="22" t="s">
        <v>352</v>
      </c>
      <c r="E117" s="22">
        <v>2315</v>
      </c>
      <c r="F117" s="22">
        <v>22966</v>
      </c>
      <c r="G117" s="22">
        <v>0</v>
      </c>
      <c r="H117" s="22">
        <v>0</v>
      </c>
      <c r="I117" s="22">
        <v>25281</v>
      </c>
    </row>
    <row r="118" spans="1:9" x14ac:dyDescent="0.25">
      <c r="A118" s="22" t="s">
        <v>120</v>
      </c>
      <c r="B118" s="22" t="s">
        <v>292</v>
      </c>
      <c r="C118" s="22" t="s">
        <v>353</v>
      </c>
      <c r="D118" s="22" t="s">
        <v>354</v>
      </c>
      <c r="E118" s="22">
        <v>12109</v>
      </c>
      <c r="F118" s="22">
        <v>77513</v>
      </c>
      <c r="G118" s="22">
        <v>0</v>
      </c>
      <c r="H118" s="22">
        <v>0</v>
      </c>
      <c r="I118" s="22">
        <v>89622</v>
      </c>
    </row>
    <row r="119" spans="1:9" x14ac:dyDescent="0.25">
      <c r="A119" s="22" t="s">
        <v>120</v>
      </c>
      <c r="B119" s="22" t="s">
        <v>292</v>
      </c>
      <c r="C119" s="22" t="s">
        <v>355</v>
      </c>
      <c r="D119" s="22" t="s">
        <v>356</v>
      </c>
      <c r="E119" s="22">
        <v>362202</v>
      </c>
      <c r="F119" s="22">
        <v>94656</v>
      </c>
      <c r="G119" s="22"/>
      <c r="H119" s="22"/>
      <c r="I119" s="22">
        <v>456858</v>
      </c>
    </row>
    <row r="120" spans="1:9" x14ac:dyDescent="0.25">
      <c r="A120" s="22" t="s">
        <v>120</v>
      </c>
      <c r="B120" s="22" t="s">
        <v>292</v>
      </c>
      <c r="C120" s="22" t="s">
        <v>357</v>
      </c>
      <c r="D120" s="22" t="s">
        <v>358</v>
      </c>
      <c r="E120" s="22">
        <v>1385</v>
      </c>
      <c r="F120" s="22">
        <v>4403</v>
      </c>
      <c r="G120" s="22">
        <v>0</v>
      </c>
      <c r="H120" s="22">
        <v>0</v>
      </c>
      <c r="I120" s="22">
        <v>5788</v>
      </c>
    </row>
    <row r="121" spans="1:9" x14ac:dyDescent="0.25">
      <c r="A121" s="22" t="s">
        <v>120</v>
      </c>
      <c r="B121" s="22" t="s">
        <v>292</v>
      </c>
      <c r="C121" s="22" t="s">
        <v>359</v>
      </c>
      <c r="D121" s="22" t="s">
        <v>360</v>
      </c>
      <c r="E121" s="22">
        <v>36929</v>
      </c>
      <c r="F121" s="22">
        <v>188276</v>
      </c>
      <c r="G121" s="22">
        <v>0</v>
      </c>
      <c r="H121" s="22">
        <v>0</v>
      </c>
      <c r="I121" s="22">
        <v>225205</v>
      </c>
    </row>
    <row r="122" spans="1:9" x14ac:dyDescent="0.25">
      <c r="A122" s="22" t="s">
        <v>120</v>
      </c>
      <c r="B122" s="22" t="s">
        <v>292</v>
      </c>
      <c r="C122" s="22" t="s">
        <v>361</v>
      </c>
      <c r="D122" s="22" t="s">
        <v>362</v>
      </c>
      <c r="E122" s="22">
        <v>6197</v>
      </c>
      <c r="F122" s="22">
        <v>1130</v>
      </c>
      <c r="G122" s="22">
        <v>0</v>
      </c>
      <c r="H122" s="22">
        <v>0</v>
      </c>
      <c r="I122" s="22">
        <v>7327</v>
      </c>
    </row>
    <row r="123" spans="1:9" x14ac:dyDescent="0.25">
      <c r="A123" s="22" t="s">
        <v>120</v>
      </c>
      <c r="B123" s="22" t="s">
        <v>292</v>
      </c>
      <c r="C123" s="22" t="s">
        <v>363</v>
      </c>
      <c r="D123" s="22" t="s">
        <v>364</v>
      </c>
      <c r="E123" s="22">
        <v>5776</v>
      </c>
      <c r="F123" s="22">
        <v>50279</v>
      </c>
      <c r="G123" s="22">
        <v>0</v>
      </c>
      <c r="H123" s="22">
        <v>0</v>
      </c>
      <c r="I123" s="22">
        <v>56055</v>
      </c>
    </row>
    <row r="124" spans="1:9" x14ac:dyDescent="0.25">
      <c r="A124" s="22" t="s">
        <v>120</v>
      </c>
      <c r="B124" s="22" t="s">
        <v>292</v>
      </c>
      <c r="C124" s="22" t="s">
        <v>365</v>
      </c>
      <c r="D124" s="22" t="s">
        <v>366</v>
      </c>
      <c r="E124" s="22">
        <v>0</v>
      </c>
      <c r="F124" s="22">
        <v>60624</v>
      </c>
      <c r="G124" s="22">
        <v>0</v>
      </c>
      <c r="H124" s="22">
        <v>0</v>
      </c>
      <c r="I124" s="22">
        <v>60624</v>
      </c>
    </row>
    <row r="125" spans="1:9" x14ac:dyDescent="0.25">
      <c r="A125" s="22" t="s">
        <v>120</v>
      </c>
      <c r="B125" s="22" t="s">
        <v>292</v>
      </c>
      <c r="C125" s="22" t="s">
        <v>367</v>
      </c>
      <c r="D125" s="22" t="s">
        <v>368</v>
      </c>
      <c r="E125" s="22">
        <v>9138</v>
      </c>
      <c r="F125" s="22">
        <v>43854</v>
      </c>
      <c r="G125" s="22">
        <v>0</v>
      </c>
      <c r="H125" s="22">
        <v>0</v>
      </c>
      <c r="I125" s="22">
        <v>52992</v>
      </c>
    </row>
    <row r="126" spans="1:9" x14ac:dyDescent="0.25">
      <c r="A126" s="22" t="s">
        <v>120</v>
      </c>
      <c r="B126" s="22" t="s">
        <v>292</v>
      </c>
      <c r="C126" s="22" t="s">
        <v>369</v>
      </c>
      <c r="D126" s="22" t="s">
        <v>370</v>
      </c>
      <c r="E126" s="22">
        <v>15712</v>
      </c>
      <c r="F126" s="22">
        <v>44396</v>
      </c>
      <c r="G126" s="22">
        <v>0</v>
      </c>
      <c r="H126" s="22">
        <v>0</v>
      </c>
      <c r="I126" s="22">
        <v>60108</v>
      </c>
    </row>
    <row r="127" spans="1:9" x14ac:dyDescent="0.25">
      <c r="A127" s="22" t="s">
        <v>120</v>
      </c>
      <c r="B127" s="22" t="s">
        <v>292</v>
      </c>
      <c r="C127" s="22" t="s">
        <v>371</v>
      </c>
      <c r="D127" s="22" t="s">
        <v>372</v>
      </c>
      <c r="E127" s="22">
        <v>2405</v>
      </c>
      <c r="F127" s="22"/>
      <c r="G127" s="22"/>
      <c r="H127" s="22"/>
      <c r="I127" s="22">
        <v>2405</v>
      </c>
    </row>
    <row r="128" spans="1:9" x14ac:dyDescent="0.25">
      <c r="A128" s="22" t="s">
        <v>120</v>
      </c>
      <c r="B128" s="22" t="s">
        <v>292</v>
      </c>
      <c r="C128" s="22" t="s">
        <v>373</v>
      </c>
      <c r="D128" s="22" t="s">
        <v>374</v>
      </c>
      <c r="E128" s="22">
        <v>50241</v>
      </c>
      <c r="F128" s="22">
        <v>0</v>
      </c>
      <c r="G128" s="22">
        <v>0</v>
      </c>
      <c r="H128" s="22">
        <v>0</v>
      </c>
      <c r="I128" s="22">
        <v>50241</v>
      </c>
    </row>
    <row r="129" spans="1:9" x14ac:dyDescent="0.25">
      <c r="A129" s="22" t="s">
        <v>120</v>
      </c>
      <c r="B129" s="22" t="s">
        <v>292</v>
      </c>
      <c r="C129" s="22" t="s">
        <v>375</v>
      </c>
      <c r="D129" s="22" t="s">
        <v>376</v>
      </c>
      <c r="E129" s="22">
        <v>604618</v>
      </c>
      <c r="F129" s="22">
        <v>42336</v>
      </c>
      <c r="G129" s="22">
        <v>0</v>
      </c>
      <c r="H129" s="22">
        <v>0</v>
      </c>
      <c r="I129" s="22">
        <v>646954</v>
      </c>
    </row>
    <row r="130" spans="1:9" x14ac:dyDescent="0.25">
      <c r="A130" s="22" t="s">
        <v>120</v>
      </c>
      <c r="B130" s="22" t="s">
        <v>292</v>
      </c>
      <c r="C130" s="22" t="s">
        <v>377</v>
      </c>
      <c r="D130" s="22" t="s">
        <v>378</v>
      </c>
      <c r="E130" s="22">
        <v>0</v>
      </c>
      <c r="F130" s="22">
        <v>2793</v>
      </c>
      <c r="G130" s="22">
        <v>0</v>
      </c>
      <c r="H130" s="22">
        <v>0</v>
      </c>
      <c r="I130" s="22">
        <v>2793</v>
      </c>
    </row>
    <row r="131" spans="1:9" x14ac:dyDescent="0.25">
      <c r="A131" s="22" t="s">
        <v>120</v>
      </c>
      <c r="B131" s="22" t="s">
        <v>292</v>
      </c>
      <c r="C131" s="22" t="s">
        <v>379</v>
      </c>
      <c r="D131" s="22" t="s">
        <v>380</v>
      </c>
      <c r="E131" s="22">
        <v>0</v>
      </c>
      <c r="F131" s="22">
        <v>127554</v>
      </c>
      <c r="G131" s="22">
        <v>0</v>
      </c>
      <c r="H131" s="22">
        <v>0</v>
      </c>
      <c r="I131" s="22">
        <v>127554</v>
      </c>
    </row>
    <row r="132" spans="1:9" x14ac:dyDescent="0.25">
      <c r="A132" s="22" t="s">
        <v>120</v>
      </c>
      <c r="B132" s="22" t="s">
        <v>292</v>
      </c>
      <c r="C132" s="22" t="s">
        <v>381</v>
      </c>
      <c r="D132" s="22" t="s">
        <v>382</v>
      </c>
      <c r="E132" s="22">
        <v>0</v>
      </c>
      <c r="F132" s="22">
        <v>17328</v>
      </c>
      <c r="G132" s="22">
        <v>0</v>
      </c>
      <c r="H132" s="22">
        <v>0</v>
      </c>
      <c r="I132" s="22">
        <v>17328</v>
      </c>
    </row>
    <row r="133" spans="1:9" x14ac:dyDescent="0.25">
      <c r="A133" s="22" t="s">
        <v>120</v>
      </c>
      <c r="B133" s="22" t="s">
        <v>292</v>
      </c>
      <c r="C133" s="22" t="s">
        <v>383</v>
      </c>
      <c r="D133" s="22" t="s">
        <v>384</v>
      </c>
      <c r="E133" s="22">
        <v>39290</v>
      </c>
      <c r="F133" s="22">
        <v>86890</v>
      </c>
      <c r="G133" s="22">
        <v>0</v>
      </c>
      <c r="H133" s="22">
        <v>0</v>
      </c>
      <c r="I133" s="22">
        <v>126180</v>
      </c>
    </row>
    <row r="134" spans="1:9" x14ac:dyDescent="0.25">
      <c r="A134" s="22" t="s">
        <v>120</v>
      </c>
      <c r="B134" s="22" t="s">
        <v>292</v>
      </c>
      <c r="C134" s="22" t="s">
        <v>385</v>
      </c>
      <c r="D134" s="22" t="s">
        <v>386</v>
      </c>
      <c r="E134" s="22">
        <v>15559</v>
      </c>
      <c r="F134" s="22">
        <v>160129</v>
      </c>
      <c r="G134" s="22">
        <v>0</v>
      </c>
      <c r="H134" s="22">
        <v>0</v>
      </c>
      <c r="I134" s="22">
        <v>175688</v>
      </c>
    </row>
    <row r="135" spans="1:9" x14ac:dyDescent="0.25">
      <c r="A135" s="22" t="s">
        <v>120</v>
      </c>
      <c r="B135" s="22" t="s">
        <v>292</v>
      </c>
      <c r="C135" s="22" t="s">
        <v>387</v>
      </c>
      <c r="D135" s="22" t="s">
        <v>388</v>
      </c>
      <c r="E135" s="22">
        <v>0</v>
      </c>
      <c r="F135" s="22">
        <v>56075</v>
      </c>
      <c r="G135" s="22">
        <v>0</v>
      </c>
      <c r="H135" s="22">
        <v>0</v>
      </c>
      <c r="I135" s="22">
        <v>56075</v>
      </c>
    </row>
    <row r="136" spans="1:9" x14ac:dyDescent="0.25">
      <c r="A136" s="22" t="s">
        <v>120</v>
      </c>
      <c r="B136" s="22" t="s">
        <v>292</v>
      </c>
      <c r="C136" s="22" t="s">
        <v>389</v>
      </c>
      <c r="D136" s="22" t="s">
        <v>390</v>
      </c>
      <c r="E136" s="22">
        <v>0</v>
      </c>
      <c r="F136" s="22">
        <v>73299</v>
      </c>
      <c r="G136" s="22">
        <v>0</v>
      </c>
      <c r="H136" s="22">
        <v>0</v>
      </c>
      <c r="I136" s="22">
        <v>73299</v>
      </c>
    </row>
    <row r="137" spans="1:9" x14ac:dyDescent="0.25">
      <c r="A137" s="22" t="s">
        <v>120</v>
      </c>
      <c r="B137" s="22" t="s">
        <v>292</v>
      </c>
      <c r="C137" s="22" t="s">
        <v>391</v>
      </c>
      <c r="D137" s="22" t="s">
        <v>392</v>
      </c>
      <c r="E137" s="22">
        <v>19891</v>
      </c>
      <c r="F137" s="22">
        <v>43960</v>
      </c>
      <c r="G137" s="22">
        <v>0</v>
      </c>
      <c r="H137" s="22">
        <v>0</v>
      </c>
      <c r="I137" s="22">
        <v>63851</v>
      </c>
    </row>
    <row r="138" spans="1:9" x14ac:dyDescent="0.25">
      <c r="A138" s="22" t="s">
        <v>120</v>
      </c>
      <c r="B138" s="22" t="s">
        <v>292</v>
      </c>
      <c r="C138" s="22" t="s">
        <v>393</v>
      </c>
      <c r="D138" s="22" t="s">
        <v>394</v>
      </c>
      <c r="E138" s="22"/>
      <c r="F138" s="22"/>
      <c r="G138" s="22"/>
      <c r="H138" s="22"/>
      <c r="I138" s="22">
        <v>0</v>
      </c>
    </row>
    <row r="139" spans="1:9" x14ac:dyDescent="0.25">
      <c r="A139" s="22" t="s">
        <v>120</v>
      </c>
      <c r="B139" s="22" t="s">
        <v>292</v>
      </c>
      <c r="C139" s="22" t="s">
        <v>395</v>
      </c>
      <c r="D139" s="22" t="s">
        <v>396</v>
      </c>
      <c r="E139" s="22">
        <v>7649</v>
      </c>
      <c r="F139" s="22">
        <v>35928</v>
      </c>
      <c r="G139" s="22">
        <v>0</v>
      </c>
      <c r="H139" s="22">
        <v>0</v>
      </c>
      <c r="I139" s="22">
        <v>43577</v>
      </c>
    </row>
    <row r="140" spans="1:9" x14ac:dyDescent="0.25">
      <c r="A140" s="22" t="s">
        <v>120</v>
      </c>
      <c r="B140" s="22" t="s">
        <v>292</v>
      </c>
      <c r="C140" s="22" t="s">
        <v>397</v>
      </c>
      <c r="D140" s="22" t="s">
        <v>398</v>
      </c>
      <c r="E140" s="22">
        <v>9818</v>
      </c>
      <c r="F140" s="22">
        <v>164859</v>
      </c>
      <c r="G140" s="22">
        <v>0</v>
      </c>
      <c r="H140" s="22">
        <v>0</v>
      </c>
      <c r="I140" s="22">
        <v>174677</v>
      </c>
    </row>
    <row r="141" spans="1:9" x14ac:dyDescent="0.25">
      <c r="A141" s="22" t="s">
        <v>120</v>
      </c>
      <c r="B141" s="22" t="s">
        <v>292</v>
      </c>
      <c r="C141" s="22" t="s">
        <v>399</v>
      </c>
      <c r="D141" s="22" t="s">
        <v>400</v>
      </c>
      <c r="E141" s="22">
        <v>350</v>
      </c>
      <c r="F141" s="22">
        <v>4378</v>
      </c>
      <c r="G141" s="22">
        <v>0</v>
      </c>
      <c r="H141" s="22">
        <v>0</v>
      </c>
      <c r="I141" s="22">
        <v>4728</v>
      </c>
    </row>
    <row r="142" spans="1:9" x14ac:dyDescent="0.25">
      <c r="A142" s="22" t="s">
        <v>120</v>
      </c>
      <c r="B142" s="22" t="s">
        <v>292</v>
      </c>
      <c r="C142" s="22" t="s">
        <v>401</v>
      </c>
      <c r="D142" s="22" t="s">
        <v>402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120</v>
      </c>
      <c r="B143" s="22" t="s">
        <v>292</v>
      </c>
      <c r="C143" s="22" t="s">
        <v>403</v>
      </c>
      <c r="D143" s="22" t="s">
        <v>404</v>
      </c>
      <c r="E143" s="22">
        <v>1795</v>
      </c>
      <c r="F143" s="22">
        <v>9355</v>
      </c>
      <c r="G143" s="22">
        <v>0</v>
      </c>
      <c r="H143" s="22">
        <v>0</v>
      </c>
      <c r="I143" s="22">
        <v>11150</v>
      </c>
    </row>
    <row r="144" spans="1:9" x14ac:dyDescent="0.25">
      <c r="A144" s="22" t="s">
        <v>120</v>
      </c>
      <c r="B144" s="22" t="s">
        <v>292</v>
      </c>
      <c r="C144" s="22" t="s">
        <v>405</v>
      </c>
      <c r="D144" s="22" t="s">
        <v>406</v>
      </c>
      <c r="E144" s="22">
        <v>8569</v>
      </c>
      <c r="F144" s="22">
        <v>28276</v>
      </c>
      <c r="G144" s="22">
        <v>0</v>
      </c>
      <c r="H144" s="22">
        <v>0</v>
      </c>
      <c r="I144" s="22">
        <v>36845</v>
      </c>
    </row>
    <row r="145" spans="1:9" x14ac:dyDescent="0.25">
      <c r="A145" s="22" t="s">
        <v>120</v>
      </c>
      <c r="B145" s="22" t="s">
        <v>292</v>
      </c>
      <c r="C145" s="22" t="s">
        <v>407</v>
      </c>
      <c r="D145" s="22" t="s">
        <v>408</v>
      </c>
      <c r="E145" s="22">
        <v>13300</v>
      </c>
      <c r="F145" s="22">
        <v>12011</v>
      </c>
      <c r="G145" s="22">
        <v>0</v>
      </c>
      <c r="H145" s="22">
        <v>0</v>
      </c>
      <c r="I145" s="22">
        <v>25311</v>
      </c>
    </row>
    <row r="146" spans="1:9" x14ac:dyDescent="0.25">
      <c r="A146" s="22" t="s">
        <v>120</v>
      </c>
      <c r="B146" s="22" t="s">
        <v>292</v>
      </c>
      <c r="C146" s="22" t="s">
        <v>409</v>
      </c>
      <c r="D146" s="22" t="s">
        <v>410</v>
      </c>
      <c r="E146" s="22">
        <v>26149</v>
      </c>
      <c r="F146" s="22">
        <v>48980</v>
      </c>
      <c r="G146" s="22">
        <v>0</v>
      </c>
      <c r="H146" s="22">
        <v>0</v>
      </c>
      <c r="I146" s="22">
        <v>75129</v>
      </c>
    </row>
    <row r="147" spans="1:9" x14ac:dyDescent="0.25">
      <c r="A147" s="22" t="s">
        <v>120</v>
      </c>
      <c r="B147" s="22" t="s">
        <v>292</v>
      </c>
      <c r="C147" s="22" t="s">
        <v>411</v>
      </c>
      <c r="D147" s="22" t="s">
        <v>412</v>
      </c>
      <c r="E147" s="22">
        <v>0</v>
      </c>
      <c r="F147" s="22">
        <v>16605</v>
      </c>
      <c r="G147" s="22">
        <v>0</v>
      </c>
      <c r="H147" s="22">
        <v>0</v>
      </c>
      <c r="I147" s="22">
        <v>16605</v>
      </c>
    </row>
    <row r="148" spans="1:9" x14ac:dyDescent="0.25">
      <c r="A148" s="22" t="s">
        <v>120</v>
      </c>
      <c r="B148" s="22" t="s">
        <v>292</v>
      </c>
      <c r="C148" s="22" t="s">
        <v>413</v>
      </c>
      <c r="D148" s="22" t="s">
        <v>414</v>
      </c>
      <c r="E148" s="22">
        <v>0</v>
      </c>
      <c r="F148" s="22">
        <v>5673</v>
      </c>
      <c r="G148" s="22">
        <v>0</v>
      </c>
      <c r="H148" s="22">
        <v>0</v>
      </c>
      <c r="I148" s="22">
        <v>5673</v>
      </c>
    </row>
    <row r="149" spans="1:9" x14ac:dyDescent="0.25">
      <c r="A149" s="22" t="s">
        <v>120</v>
      </c>
      <c r="B149" s="22" t="s">
        <v>292</v>
      </c>
      <c r="C149" s="22" t="s">
        <v>415</v>
      </c>
      <c r="D149" s="22" t="s">
        <v>416</v>
      </c>
      <c r="E149" s="22">
        <v>15092</v>
      </c>
      <c r="F149" s="22">
        <v>33960</v>
      </c>
      <c r="G149" s="22">
        <v>5572</v>
      </c>
      <c r="H149" s="22">
        <v>0</v>
      </c>
      <c r="I149" s="22">
        <v>54624</v>
      </c>
    </row>
    <row r="150" spans="1:9" x14ac:dyDescent="0.25">
      <c r="A150" s="22" t="s">
        <v>120</v>
      </c>
      <c r="B150" s="22" t="s">
        <v>292</v>
      </c>
      <c r="C150" s="22" t="s">
        <v>417</v>
      </c>
      <c r="D150" s="22" t="s">
        <v>418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120</v>
      </c>
      <c r="B151" s="22" t="s">
        <v>292</v>
      </c>
      <c r="C151" s="22" t="s">
        <v>419</v>
      </c>
      <c r="D151" s="22" t="s">
        <v>420</v>
      </c>
      <c r="E151" s="22">
        <v>0</v>
      </c>
      <c r="F151" s="22">
        <v>11262</v>
      </c>
      <c r="G151" s="22">
        <v>0</v>
      </c>
      <c r="H151" s="22">
        <v>3738</v>
      </c>
      <c r="I151" s="22">
        <v>15000</v>
      </c>
    </row>
    <row r="152" spans="1:9" x14ac:dyDescent="0.25">
      <c r="A152" s="22" t="s">
        <v>120</v>
      </c>
      <c r="B152" s="22" t="s">
        <v>292</v>
      </c>
      <c r="C152" s="22" t="s">
        <v>421</v>
      </c>
      <c r="D152" s="22" t="s">
        <v>422</v>
      </c>
      <c r="E152" s="22"/>
      <c r="F152" s="22">
        <v>45329</v>
      </c>
      <c r="G152" s="22"/>
      <c r="H152" s="22"/>
      <c r="I152" s="22">
        <v>45329</v>
      </c>
    </row>
    <row r="153" spans="1:9" x14ac:dyDescent="0.25">
      <c r="A153" s="22" t="s">
        <v>120</v>
      </c>
      <c r="B153" s="22" t="s">
        <v>292</v>
      </c>
      <c r="C153" s="22" t="s">
        <v>423</v>
      </c>
      <c r="D153" s="22" t="s">
        <v>424</v>
      </c>
      <c r="E153" s="22">
        <v>3323</v>
      </c>
      <c r="F153" s="22">
        <v>41858</v>
      </c>
      <c r="G153" s="22"/>
      <c r="H153" s="22"/>
      <c r="I153" s="22">
        <v>45181</v>
      </c>
    </row>
    <row r="154" spans="1:9" x14ac:dyDescent="0.25">
      <c r="A154" s="22" t="s">
        <v>120</v>
      </c>
      <c r="B154" s="22" t="s">
        <v>292</v>
      </c>
      <c r="C154" s="22" t="s">
        <v>425</v>
      </c>
      <c r="D154" s="22" t="s">
        <v>426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120</v>
      </c>
      <c r="B155" s="22" t="s">
        <v>292</v>
      </c>
      <c r="C155" s="22" t="s">
        <v>427</v>
      </c>
      <c r="D155" s="22" t="s">
        <v>428</v>
      </c>
      <c r="E155" s="22">
        <v>1588</v>
      </c>
      <c r="F155" s="22">
        <v>36803</v>
      </c>
      <c r="G155" s="22">
        <v>0</v>
      </c>
      <c r="H155" s="22">
        <v>0</v>
      </c>
      <c r="I155" s="22">
        <v>38391</v>
      </c>
    </row>
    <row r="156" spans="1:9" x14ac:dyDescent="0.25">
      <c r="A156" s="22" t="s">
        <v>120</v>
      </c>
      <c r="B156" s="22" t="s">
        <v>292</v>
      </c>
      <c r="C156" s="22" t="s">
        <v>429</v>
      </c>
      <c r="D156" s="22" t="s">
        <v>430</v>
      </c>
      <c r="E156" s="22">
        <v>42100</v>
      </c>
      <c r="F156" s="22">
        <v>220840</v>
      </c>
      <c r="G156" s="22">
        <v>0</v>
      </c>
      <c r="H156" s="22">
        <v>142971</v>
      </c>
      <c r="I156" s="22">
        <v>405911</v>
      </c>
    </row>
    <row r="157" spans="1:9" x14ac:dyDescent="0.25">
      <c r="A157" s="22" t="s">
        <v>120</v>
      </c>
      <c r="B157" s="22" t="s">
        <v>292</v>
      </c>
      <c r="C157" s="22" t="s">
        <v>431</v>
      </c>
      <c r="D157" s="22" t="s">
        <v>432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120</v>
      </c>
      <c r="B158" s="22" t="s">
        <v>292</v>
      </c>
      <c r="C158" s="22" t="s">
        <v>433</v>
      </c>
      <c r="D158" s="22" t="s">
        <v>434</v>
      </c>
      <c r="E158" s="22">
        <v>4548</v>
      </c>
      <c r="F158" s="22">
        <v>0</v>
      </c>
      <c r="G158" s="22">
        <v>0</v>
      </c>
      <c r="H158" s="22">
        <v>0</v>
      </c>
      <c r="I158" s="22">
        <v>4548</v>
      </c>
    </row>
    <row r="159" spans="1:9" x14ac:dyDescent="0.25">
      <c r="A159" s="22" t="s">
        <v>120</v>
      </c>
      <c r="B159" s="22" t="s">
        <v>292</v>
      </c>
      <c r="C159" s="22" t="s">
        <v>435</v>
      </c>
      <c r="D159" s="22" t="s">
        <v>436</v>
      </c>
      <c r="E159" s="22">
        <v>6596</v>
      </c>
      <c r="F159" s="22">
        <v>72560</v>
      </c>
      <c r="G159" s="22">
        <v>0</v>
      </c>
      <c r="H159" s="22">
        <v>0</v>
      </c>
      <c r="I159" s="22">
        <v>79156</v>
      </c>
    </row>
    <row r="160" spans="1:9" x14ac:dyDescent="0.25">
      <c r="A160" s="22" t="s">
        <v>120</v>
      </c>
      <c r="B160" s="22" t="s">
        <v>292</v>
      </c>
      <c r="C160" s="22" t="s">
        <v>437</v>
      </c>
      <c r="D160" s="22" t="s">
        <v>438</v>
      </c>
      <c r="E160" s="22">
        <v>5963</v>
      </c>
      <c r="F160" s="22">
        <v>57690</v>
      </c>
      <c r="G160" s="22">
        <v>29511</v>
      </c>
      <c r="H160" s="22">
        <v>0</v>
      </c>
      <c r="I160" s="22">
        <v>93164</v>
      </c>
    </row>
    <row r="161" spans="1:9" x14ac:dyDescent="0.25">
      <c r="A161" s="22" t="s">
        <v>120</v>
      </c>
      <c r="B161" s="22" t="s">
        <v>292</v>
      </c>
      <c r="C161" s="22" t="s">
        <v>439</v>
      </c>
      <c r="D161" s="22" t="s">
        <v>440</v>
      </c>
      <c r="E161" s="22">
        <v>13151</v>
      </c>
      <c r="F161" s="22">
        <v>45729</v>
      </c>
      <c r="G161" s="22">
        <v>0</v>
      </c>
      <c r="H161" s="22">
        <v>0</v>
      </c>
      <c r="I161" s="22">
        <v>58880</v>
      </c>
    </row>
    <row r="162" spans="1:9" x14ac:dyDescent="0.25">
      <c r="A162" s="22" t="s">
        <v>120</v>
      </c>
      <c r="B162" s="22" t="s">
        <v>292</v>
      </c>
      <c r="C162" s="22" t="s">
        <v>441</v>
      </c>
      <c r="D162" s="22" t="s">
        <v>442</v>
      </c>
      <c r="E162" s="22">
        <v>0</v>
      </c>
      <c r="F162" s="22">
        <v>27220</v>
      </c>
      <c r="G162" s="22">
        <v>0</v>
      </c>
      <c r="H162" s="22">
        <v>0</v>
      </c>
      <c r="I162" s="22">
        <v>27220</v>
      </c>
    </row>
    <row r="163" spans="1:9" x14ac:dyDescent="0.25">
      <c r="A163" s="22" t="s">
        <v>120</v>
      </c>
      <c r="B163" s="22" t="s">
        <v>292</v>
      </c>
      <c r="C163" s="22" t="s">
        <v>443</v>
      </c>
      <c r="D163" s="22" t="s">
        <v>444</v>
      </c>
      <c r="E163" s="22">
        <v>1617</v>
      </c>
      <c r="F163" s="22">
        <v>0</v>
      </c>
      <c r="G163" s="22">
        <v>0</v>
      </c>
      <c r="H163" s="22">
        <v>0</v>
      </c>
      <c r="I163" s="22">
        <v>1617</v>
      </c>
    </row>
    <row r="164" spans="1:9" x14ac:dyDescent="0.25">
      <c r="A164" s="22" t="s">
        <v>120</v>
      </c>
      <c r="B164" s="22" t="s">
        <v>292</v>
      </c>
      <c r="C164" s="22" t="s">
        <v>445</v>
      </c>
      <c r="D164" s="22" t="s">
        <v>446</v>
      </c>
      <c r="E164" s="22">
        <v>0</v>
      </c>
      <c r="F164" s="22">
        <v>2716</v>
      </c>
      <c r="G164" s="22">
        <v>0</v>
      </c>
      <c r="H164" s="22">
        <v>0</v>
      </c>
      <c r="I164" s="22">
        <v>2716</v>
      </c>
    </row>
    <row r="165" spans="1:9" x14ac:dyDescent="0.25">
      <c r="A165" s="22" t="s">
        <v>120</v>
      </c>
      <c r="B165" s="22" t="s">
        <v>292</v>
      </c>
      <c r="C165" s="22" t="s">
        <v>447</v>
      </c>
      <c r="D165" s="22" t="s">
        <v>448</v>
      </c>
      <c r="E165" s="22">
        <v>18580</v>
      </c>
      <c r="F165" s="22">
        <v>0</v>
      </c>
      <c r="G165" s="22">
        <v>0</v>
      </c>
      <c r="H165" s="22">
        <v>0</v>
      </c>
      <c r="I165" s="22">
        <v>18580</v>
      </c>
    </row>
    <row r="166" spans="1:9" x14ac:dyDescent="0.25">
      <c r="A166" s="22" t="s">
        <v>120</v>
      </c>
      <c r="B166" s="22" t="s">
        <v>292</v>
      </c>
      <c r="C166" s="22" t="s">
        <v>449</v>
      </c>
      <c r="D166" s="22" t="s">
        <v>450</v>
      </c>
      <c r="E166" s="22">
        <v>0</v>
      </c>
      <c r="F166" s="22">
        <v>65111</v>
      </c>
      <c r="G166" s="22">
        <v>0</v>
      </c>
      <c r="H166" s="22">
        <v>0</v>
      </c>
      <c r="I166" s="22">
        <v>65111</v>
      </c>
    </row>
    <row r="167" spans="1:9" x14ac:dyDescent="0.25">
      <c r="A167" s="22" t="s">
        <v>120</v>
      </c>
      <c r="B167" s="22" t="s">
        <v>292</v>
      </c>
      <c r="C167" s="22" t="s">
        <v>451</v>
      </c>
      <c r="D167" s="22" t="s">
        <v>452</v>
      </c>
      <c r="E167" s="22">
        <v>18046</v>
      </c>
      <c r="F167" s="22">
        <v>133627</v>
      </c>
      <c r="G167" s="22">
        <v>0</v>
      </c>
      <c r="H167" s="22">
        <v>0</v>
      </c>
      <c r="I167" s="22">
        <v>151673</v>
      </c>
    </row>
    <row r="168" spans="1:9" x14ac:dyDescent="0.25">
      <c r="A168" s="22" t="s">
        <v>120</v>
      </c>
      <c r="B168" s="22" t="s">
        <v>292</v>
      </c>
      <c r="C168" s="22" t="s">
        <v>453</v>
      </c>
      <c r="D168" s="22" t="s">
        <v>454</v>
      </c>
      <c r="E168" s="22">
        <v>929</v>
      </c>
      <c r="F168" s="22">
        <v>0</v>
      </c>
      <c r="G168" s="22">
        <v>0</v>
      </c>
      <c r="H168" s="22">
        <v>0</v>
      </c>
      <c r="I168" s="22">
        <v>929</v>
      </c>
    </row>
    <row r="169" spans="1:9" x14ac:dyDescent="0.25">
      <c r="A169" s="22" t="s">
        <v>120</v>
      </c>
      <c r="B169" s="22" t="s">
        <v>292</v>
      </c>
      <c r="C169" s="22" t="s">
        <v>455</v>
      </c>
      <c r="D169" s="22" t="s">
        <v>456</v>
      </c>
      <c r="E169" s="22">
        <v>2161</v>
      </c>
      <c r="F169" s="22">
        <v>8964</v>
      </c>
      <c r="G169" s="22">
        <v>0</v>
      </c>
      <c r="H169" s="22">
        <v>0</v>
      </c>
      <c r="I169" s="22">
        <v>11125</v>
      </c>
    </row>
    <row r="170" spans="1:9" x14ac:dyDescent="0.25">
      <c r="A170" s="22" t="s">
        <v>120</v>
      </c>
      <c r="B170" s="22" t="s">
        <v>292</v>
      </c>
      <c r="C170" s="22" t="s">
        <v>457</v>
      </c>
      <c r="D170" s="22" t="s">
        <v>458</v>
      </c>
      <c r="E170" s="22">
        <v>9433</v>
      </c>
      <c r="F170" s="22">
        <v>232754</v>
      </c>
      <c r="G170" s="22">
        <v>0</v>
      </c>
      <c r="H170" s="22">
        <v>0</v>
      </c>
      <c r="I170" s="22">
        <v>242187</v>
      </c>
    </row>
    <row r="171" spans="1:9" x14ac:dyDescent="0.25">
      <c r="A171" s="22" t="s">
        <v>120</v>
      </c>
      <c r="B171" s="22" t="s">
        <v>292</v>
      </c>
      <c r="C171" s="22" t="s">
        <v>459</v>
      </c>
      <c r="D171" s="22" t="s">
        <v>460</v>
      </c>
      <c r="E171" s="22">
        <v>19334</v>
      </c>
      <c r="F171" s="22">
        <v>28129</v>
      </c>
      <c r="G171" s="22">
        <v>0</v>
      </c>
      <c r="H171" s="22">
        <v>8805</v>
      </c>
      <c r="I171" s="22">
        <v>56268</v>
      </c>
    </row>
    <row r="172" spans="1:9" x14ac:dyDescent="0.25">
      <c r="A172" s="22" t="s">
        <v>120</v>
      </c>
      <c r="B172" s="22" t="s">
        <v>292</v>
      </c>
      <c r="C172" s="22" t="s">
        <v>461</v>
      </c>
      <c r="D172" s="22" t="s">
        <v>462</v>
      </c>
      <c r="E172" s="22">
        <v>16483</v>
      </c>
      <c r="F172" s="22">
        <v>40962</v>
      </c>
      <c r="G172" s="22">
        <v>0</v>
      </c>
      <c r="H172" s="22">
        <v>0</v>
      </c>
      <c r="I172" s="22">
        <v>57445</v>
      </c>
    </row>
    <row r="173" spans="1:9" x14ac:dyDescent="0.25">
      <c r="A173" s="22" t="s">
        <v>120</v>
      </c>
      <c r="B173" s="22" t="s">
        <v>292</v>
      </c>
      <c r="C173" s="22" t="s">
        <v>463</v>
      </c>
      <c r="D173" s="22" t="s">
        <v>464</v>
      </c>
      <c r="E173" s="22">
        <v>52325</v>
      </c>
      <c r="F173" s="22">
        <v>174240</v>
      </c>
      <c r="G173" s="22">
        <v>0</v>
      </c>
      <c r="H173" s="22">
        <v>0</v>
      </c>
      <c r="I173" s="22">
        <v>226565</v>
      </c>
    </row>
    <row r="174" spans="1:9" x14ac:dyDescent="0.25">
      <c r="A174" s="22" t="s">
        <v>120</v>
      </c>
      <c r="B174" s="22" t="s">
        <v>292</v>
      </c>
      <c r="C174" s="22" t="s">
        <v>465</v>
      </c>
      <c r="D174" s="22" t="s">
        <v>466</v>
      </c>
      <c r="E174" s="22">
        <v>0</v>
      </c>
      <c r="F174" s="22">
        <v>1589</v>
      </c>
      <c r="G174" s="22">
        <v>0</v>
      </c>
      <c r="H174" s="22">
        <v>0</v>
      </c>
      <c r="I174" s="22">
        <v>1589</v>
      </c>
    </row>
    <row r="175" spans="1:9" x14ac:dyDescent="0.25">
      <c r="A175" s="22" t="s">
        <v>120</v>
      </c>
      <c r="B175" s="22" t="s">
        <v>292</v>
      </c>
      <c r="C175" s="22" t="s">
        <v>467</v>
      </c>
      <c r="D175" s="22" t="s">
        <v>468</v>
      </c>
      <c r="E175" s="22">
        <v>7595</v>
      </c>
      <c r="F175" s="22">
        <v>49904</v>
      </c>
      <c r="G175" s="22">
        <v>0</v>
      </c>
      <c r="H175" s="22">
        <v>0</v>
      </c>
      <c r="I175" s="22">
        <v>57499</v>
      </c>
    </row>
    <row r="176" spans="1:9" x14ac:dyDescent="0.25">
      <c r="A176" s="22" t="s">
        <v>120</v>
      </c>
      <c r="B176" s="22" t="s">
        <v>292</v>
      </c>
      <c r="C176" s="22" t="s">
        <v>469</v>
      </c>
      <c r="D176" s="22" t="s">
        <v>470</v>
      </c>
      <c r="E176" s="22">
        <v>13446</v>
      </c>
      <c r="F176" s="22">
        <v>87027</v>
      </c>
      <c r="G176" s="22">
        <v>0</v>
      </c>
      <c r="H176" s="22">
        <v>34514</v>
      </c>
      <c r="I176" s="22">
        <v>134987</v>
      </c>
    </row>
    <row r="177" spans="1:9" x14ac:dyDescent="0.25">
      <c r="A177" s="22" t="s">
        <v>120</v>
      </c>
      <c r="B177" s="22" t="s">
        <v>292</v>
      </c>
      <c r="C177" s="22" t="s">
        <v>471</v>
      </c>
      <c r="D177" s="22" t="s">
        <v>472</v>
      </c>
      <c r="E177" s="22">
        <v>13886</v>
      </c>
      <c r="F177" s="22">
        <v>52073</v>
      </c>
      <c r="G177" s="22">
        <v>0</v>
      </c>
      <c r="H177" s="22">
        <v>0</v>
      </c>
      <c r="I177" s="22">
        <v>65959</v>
      </c>
    </row>
    <row r="178" spans="1:9" x14ac:dyDescent="0.25">
      <c r="A178" s="22" t="s">
        <v>120</v>
      </c>
      <c r="B178" s="22" t="s">
        <v>292</v>
      </c>
      <c r="C178" s="22" t="s">
        <v>473</v>
      </c>
      <c r="D178" s="22" t="s">
        <v>474</v>
      </c>
      <c r="E178" s="22"/>
      <c r="F178" s="22"/>
      <c r="G178" s="22"/>
      <c r="H178" s="22"/>
      <c r="I178" s="22">
        <v>0</v>
      </c>
    </row>
    <row r="179" spans="1:9" x14ac:dyDescent="0.25">
      <c r="A179" s="22" t="s">
        <v>120</v>
      </c>
      <c r="B179" s="22" t="s">
        <v>292</v>
      </c>
      <c r="C179" s="22" t="s">
        <v>475</v>
      </c>
      <c r="D179" s="22" t="s">
        <v>476</v>
      </c>
      <c r="E179" s="22">
        <v>18670</v>
      </c>
      <c r="F179" s="22">
        <v>11033</v>
      </c>
      <c r="G179" s="22">
        <v>0</v>
      </c>
      <c r="H179" s="22">
        <v>0</v>
      </c>
      <c r="I179" s="22">
        <v>29703</v>
      </c>
    </row>
    <row r="180" spans="1:9" x14ac:dyDescent="0.25">
      <c r="A180" s="22" t="s">
        <v>120</v>
      </c>
      <c r="B180" s="22" t="s">
        <v>292</v>
      </c>
      <c r="C180" s="22" t="s">
        <v>477</v>
      </c>
      <c r="D180" s="22" t="s">
        <v>478</v>
      </c>
      <c r="E180" s="22">
        <v>4874</v>
      </c>
      <c r="F180" s="22">
        <v>16656</v>
      </c>
      <c r="G180" s="22"/>
      <c r="H180" s="22"/>
      <c r="I180" s="22">
        <v>21530</v>
      </c>
    </row>
    <row r="181" spans="1:9" x14ac:dyDescent="0.25">
      <c r="A181" s="22" t="s">
        <v>120</v>
      </c>
      <c r="B181" s="22" t="s">
        <v>292</v>
      </c>
      <c r="C181" s="22" t="s">
        <v>479</v>
      </c>
      <c r="D181" s="22" t="s">
        <v>480</v>
      </c>
      <c r="E181" s="22">
        <v>38634</v>
      </c>
      <c r="F181" s="22">
        <v>38062</v>
      </c>
      <c r="G181" s="22">
        <v>0</v>
      </c>
      <c r="H181" s="22">
        <v>0</v>
      </c>
      <c r="I181" s="22">
        <v>76696</v>
      </c>
    </row>
    <row r="182" spans="1:9" x14ac:dyDescent="0.25">
      <c r="A182" s="22" t="s">
        <v>120</v>
      </c>
      <c r="B182" s="22" t="s">
        <v>292</v>
      </c>
      <c r="C182" s="22" t="s">
        <v>481</v>
      </c>
      <c r="D182" s="22" t="s">
        <v>482</v>
      </c>
      <c r="E182" s="22">
        <v>9561</v>
      </c>
      <c r="F182" s="22">
        <v>8584</v>
      </c>
      <c r="G182" s="22">
        <v>0</v>
      </c>
      <c r="H182" s="22">
        <v>0</v>
      </c>
      <c r="I182" s="22">
        <v>18145</v>
      </c>
    </row>
    <row r="183" spans="1:9" x14ac:dyDescent="0.25">
      <c r="A183" s="22" t="s">
        <v>120</v>
      </c>
      <c r="B183" s="22" t="s">
        <v>292</v>
      </c>
      <c r="C183" s="22" t="s">
        <v>483</v>
      </c>
      <c r="D183" s="22" t="s">
        <v>484</v>
      </c>
      <c r="E183" s="22">
        <v>7773</v>
      </c>
      <c r="F183" s="22">
        <v>8565</v>
      </c>
      <c r="G183" s="22">
        <v>0</v>
      </c>
      <c r="H183" s="22">
        <v>0</v>
      </c>
      <c r="I183" s="22">
        <v>16338</v>
      </c>
    </row>
    <row r="184" spans="1:9" x14ac:dyDescent="0.25">
      <c r="A184" s="22" t="s">
        <v>120</v>
      </c>
      <c r="B184" s="22" t="s">
        <v>292</v>
      </c>
      <c r="C184" s="22" t="s">
        <v>485</v>
      </c>
      <c r="D184" s="22" t="s">
        <v>486</v>
      </c>
      <c r="E184" s="22">
        <v>2342</v>
      </c>
      <c r="F184" s="22">
        <v>6487</v>
      </c>
      <c r="G184" s="22">
        <v>0</v>
      </c>
      <c r="H184" s="22">
        <v>0</v>
      </c>
      <c r="I184" s="22">
        <v>8829</v>
      </c>
    </row>
    <row r="185" spans="1:9" x14ac:dyDescent="0.25">
      <c r="A185" s="22" t="s">
        <v>120</v>
      </c>
      <c r="B185" s="22" t="s">
        <v>292</v>
      </c>
      <c r="C185" s="22" t="s">
        <v>487</v>
      </c>
      <c r="D185" s="22" t="s">
        <v>488</v>
      </c>
      <c r="E185" s="22">
        <v>16016</v>
      </c>
      <c r="F185" s="22">
        <v>12554</v>
      </c>
      <c r="G185" s="22">
        <v>0</v>
      </c>
      <c r="H185" s="22">
        <v>0</v>
      </c>
      <c r="I185" s="22">
        <v>28570</v>
      </c>
    </row>
    <row r="186" spans="1:9" x14ac:dyDescent="0.25">
      <c r="A186" s="22" t="s">
        <v>120</v>
      </c>
      <c r="B186" s="22" t="s">
        <v>292</v>
      </c>
      <c r="C186" s="22" t="s">
        <v>489</v>
      </c>
      <c r="D186" s="22" t="s">
        <v>490</v>
      </c>
      <c r="E186" s="22">
        <v>11356</v>
      </c>
      <c r="F186" s="22">
        <v>15327</v>
      </c>
      <c r="G186" s="22">
        <v>0</v>
      </c>
      <c r="H186" s="22">
        <v>0</v>
      </c>
      <c r="I186" s="22">
        <v>26683</v>
      </c>
    </row>
    <row r="187" spans="1:9" x14ac:dyDescent="0.25">
      <c r="A187" s="22" t="s">
        <v>120</v>
      </c>
      <c r="B187" s="22" t="s">
        <v>292</v>
      </c>
      <c r="C187" s="22" t="s">
        <v>491</v>
      </c>
      <c r="D187" s="22" t="s">
        <v>492</v>
      </c>
      <c r="E187" s="22">
        <v>13698</v>
      </c>
      <c r="F187" s="22">
        <v>76948</v>
      </c>
      <c r="G187" s="22">
        <v>0</v>
      </c>
      <c r="H187" s="22">
        <v>0</v>
      </c>
      <c r="I187" s="22">
        <v>90646</v>
      </c>
    </row>
    <row r="188" spans="1:9" x14ac:dyDescent="0.25">
      <c r="A188" s="22" t="s">
        <v>120</v>
      </c>
      <c r="B188" s="22" t="s">
        <v>292</v>
      </c>
      <c r="C188" s="22" t="s">
        <v>493</v>
      </c>
      <c r="D188" s="22" t="s">
        <v>494</v>
      </c>
      <c r="E188" s="22">
        <v>3962</v>
      </c>
      <c r="F188" s="22">
        <v>5899</v>
      </c>
      <c r="G188" s="22">
        <v>0</v>
      </c>
      <c r="H188" s="22">
        <v>0</v>
      </c>
      <c r="I188" s="22">
        <v>9861</v>
      </c>
    </row>
    <row r="189" spans="1:9" x14ac:dyDescent="0.25">
      <c r="A189" s="22" t="s">
        <v>120</v>
      </c>
      <c r="B189" s="22" t="s">
        <v>292</v>
      </c>
      <c r="C189" s="22" t="s">
        <v>495</v>
      </c>
      <c r="D189" s="22" t="s">
        <v>496</v>
      </c>
      <c r="E189" s="22">
        <v>0</v>
      </c>
      <c r="F189" s="22">
        <v>1041372</v>
      </c>
      <c r="G189" s="22">
        <v>0</v>
      </c>
      <c r="H189" s="22">
        <v>0</v>
      </c>
      <c r="I189" s="22">
        <v>1041372</v>
      </c>
    </row>
    <row r="190" spans="1:9" x14ac:dyDescent="0.25">
      <c r="A190" s="22" t="s">
        <v>120</v>
      </c>
      <c r="B190" s="22" t="s">
        <v>292</v>
      </c>
      <c r="C190" s="22" t="s">
        <v>497</v>
      </c>
      <c r="D190" s="22" t="s">
        <v>498</v>
      </c>
      <c r="E190" s="22">
        <v>8503</v>
      </c>
      <c r="F190" s="22">
        <v>94162</v>
      </c>
      <c r="G190" s="22">
        <v>0</v>
      </c>
      <c r="H190" s="22">
        <v>0</v>
      </c>
      <c r="I190" s="22">
        <v>102665</v>
      </c>
    </row>
    <row r="191" spans="1:9" x14ac:dyDescent="0.25">
      <c r="A191" s="22" t="s">
        <v>120</v>
      </c>
      <c r="B191" s="22" t="s">
        <v>292</v>
      </c>
      <c r="C191" s="22" t="s">
        <v>499</v>
      </c>
      <c r="D191" s="22" t="s">
        <v>500</v>
      </c>
      <c r="E191" s="22">
        <v>3093</v>
      </c>
      <c r="F191" s="22">
        <v>8299</v>
      </c>
      <c r="G191" s="22">
        <v>0</v>
      </c>
      <c r="H191" s="22">
        <v>0</v>
      </c>
      <c r="I191" s="22">
        <v>11392</v>
      </c>
    </row>
    <row r="192" spans="1:9" x14ac:dyDescent="0.25">
      <c r="A192" s="22" t="s">
        <v>120</v>
      </c>
      <c r="B192" s="22" t="s">
        <v>292</v>
      </c>
      <c r="C192" s="22" t="s">
        <v>501</v>
      </c>
      <c r="D192" s="22" t="s">
        <v>502</v>
      </c>
      <c r="E192" s="22">
        <v>8035</v>
      </c>
      <c r="F192" s="22">
        <v>56460</v>
      </c>
      <c r="G192" s="22">
        <v>0</v>
      </c>
      <c r="H192" s="22">
        <v>0</v>
      </c>
      <c r="I192" s="22">
        <v>64495</v>
      </c>
    </row>
    <row r="193" spans="1:9" x14ac:dyDescent="0.25">
      <c r="A193" s="22" t="s">
        <v>120</v>
      </c>
      <c r="B193" s="22" t="s">
        <v>292</v>
      </c>
      <c r="C193" s="22" t="s">
        <v>503</v>
      </c>
      <c r="D193" s="22" t="s">
        <v>504</v>
      </c>
      <c r="E193" s="22">
        <v>0</v>
      </c>
      <c r="F193" s="22">
        <v>60413</v>
      </c>
      <c r="G193" s="22">
        <v>0</v>
      </c>
      <c r="H193" s="22">
        <v>0</v>
      </c>
      <c r="I193" s="22">
        <v>60413</v>
      </c>
    </row>
    <row r="194" spans="1:9" x14ac:dyDescent="0.25">
      <c r="A194" s="22" t="s">
        <v>120</v>
      </c>
      <c r="B194" s="22" t="s">
        <v>292</v>
      </c>
      <c r="C194" s="22" t="s">
        <v>505</v>
      </c>
      <c r="D194" s="22" t="s">
        <v>506</v>
      </c>
      <c r="E194" s="22">
        <v>0</v>
      </c>
      <c r="F194" s="22">
        <v>15003</v>
      </c>
      <c r="G194" s="22">
        <v>0</v>
      </c>
      <c r="H194" s="22">
        <v>0</v>
      </c>
      <c r="I194" s="22">
        <v>15003</v>
      </c>
    </row>
    <row r="195" spans="1:9" x14ac:dyDescent="0.25">
      <c r="A195" s="22" t="s">
        <v>120</v>
      </c>
      <c r="B195" s="22" t="s">
        <v>292</v>
      </c>
      <c r="C195" s="22" t="s">
        <v>507</v>
      </c>
      <c r="D195" s="22" t="s">
        <v>508</v>
      </c>
      <c r="E195" s="22">
        <v>33843</v>
      </c>
      <c r="F195" s="22">
        <v>65124</v>
      </c>
      <c r="G195" s="22">
        <v>0</v>
      </c>
      <c r="H195" s="22">
        <v>0</v>
      </c>
      <c r="I195" s="22">
        <v>98967</v>
      </c>
    </row>
    <row r="196" spans="1:9" x14ac:dyDescent="0.25">
      <c r="A196" s="22" t="s">
        <v>120</v>
      </c>
      <c r="B196" s="22" t="s">
        <v>292</v>
      </c>
      <c r="C196" s="22" t="s">
        <v>509</v>
      </c>
      <c r="D196" s="22" t="s">
        <v>510</v>
      </c>
      <c r="E196" s="22">
        <v>5668</v>
      </c>
      <c r="F196" s="22">
        <v>149550</v>
      </c>
      <c r="G196" s="22">
        <v>0</v>
      </c>
      <c r="H196" s="22">
        <v>0</v>
      </c>
      <c r="I196" s="22">
        <v>155218</v>
      </c>
    </row>
    <row r="197" spans="1:9" x14ac:dyDescent="0.25">
      <c r="A197" s="22" t="s">
        <v>120</v>
      </c>
      <c r="B197" s="22" t="s">
        <v>511</v>
      </c>
      <c r="C197" s="22" t="s">
        <v>512</v>
      </c>
      <c r="D197" s="22" t="s">
        <v>513</v>
      </c>
      <c r="E197" s="22">
        <v>1505</v>
      </c>
      <c r="F197" s="22">
        <v>4869</v>
      </c>
      <c r="G197" s="22">
        <v>0</v>
      </c>
      <c r="H197" s="22">
        <v>0</v>
      </c>
      <c r="I197" s="22">
        <v>6374</v>
      </c>
    </row>
    <row r="198" spans="1:9" x14ac:dyDescent="0.25">
      <c r="A198" s="22" t="s">
        <v>120</v>
      </c>
      <c r="B198" s="22" t="s">
        <v>511</v>
      </c>
      <c r="C198" s="22" t="s">
        <v>514</v>
      </c>
      <c r="D198" s="22" t="s">
        <v>515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120</v>
      </c>
      <c r="B199" s="22" t="s">
        <v>511</v>
      </c>
      <c r="C199" s="22" t="s">
        <v>516</v>
      </c>
      <c r="D199" s="22" t="s">
        <v>517</v>
      </c>
      <c r="E199" s="22">
        <v>1364</v>
      </c>
      <c r="F199" s="22">
        <v>0</v>
      </c>
      <c r="G199" s="22">
        <v>0</v>
      </c>
      <c r="H199" s="22">
        <v>0</v>
      </c>
      <c r="I199" s="22">
        <v>1364</v>
      </c>
    </row>
    <row r="200" spans="1:9" x14ac:dyDescent="0.25">
      <c r="A200" s="22" t="s">
        <v>120</v>
      </c>
      <c r="B200" s="22" t="s">
        <v>511</v>
      </c>
      <c r="C200" s="22" t="s">
        <v>518</v>
      </c>
      <c r="D200" s="22" t="s">
        <v>519</v>
      </c>
      <c r="E200" s="22">
        <v>0</v>
      </c>
      <c r="F200" s="22">
        <v>0</v>
      </c>
      <c r="G200" s="22">
        <v>5416</v>
      </c>
      <c r="H200" s="22">
        <v>0</v>
      </c>
      <c r="I200" s="22">
        <v>5416</v>
      </c>
    </row>
    <row r="201" spans="1:9" x14ac:dyDescent="0.25">
      <c r="A201" s="22" t="s">
        <v>120</v>
      </c>
      <c r="B201" s="22" t="s">
        <v>511</v>
      </c>
      <c r="C201" s="22" t="s">
        <v>520</v>
      </c>
      <c r="D201" s="22" t="s">
        <v>521</v>
      </c>
      <c r="E201" s="22">
        <v>0</v>
      </c>
      <c r="F201" s="22">
        <v>2554</v>
      </c>
      <c r="G201" s="22">
        <v>0</v>
      </c>
      <c r="H201" s="22">
        <v>0</v>
      </c>
      <c r="I201" s="22">
        <v>2554</v>
      </c>
    </row>
    <row r="202" spans="1:9" x14ac:dyDescent="0.25">
      <c r="A202" s="22" t="s">
        <v>120</v>
      </c>
      <c r="B202" s="22" t="s">
        <v>511</v>
      </c>
      <c r="C202" s="22" t="s">
        <v>522</v>
      </c>
      <c r="D202" s="22" t="s">
        <v>523</v>
      </c>
      <c r="E202" s="22">
        <v>6065</v>
      </c>
      <c r="F202" s="22">
        <v>0</v>
      </c>
      <c r="G202" s="22">
        <v>0</v>
      </c>
      <c r="H202" s="22">
        <v>0</v>
      </c>
      <c r="I202" s="22">
        <v>6065</v>
      </c>
    </row>
    <row r="203" spans="1:9" x14ac:dyDescent="0.25">
      <c r="A203" s="22" t="s">
        <v>120</v>
      </c>
      <c r="B203" s="22" t="s">
        <v>511</v>
      </c>
      <c r="C203" s="22" t="s">
        <v>524</v>
      </c>
      <c r="D203" s="22" t="s">
        <v>525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120</v>
      </c>
      <c r="B204" s="22" t="s">
        <v>511</v>
      </c>
      <c r="C204" s="22" t="s">
        <v>526</v>
      </c>
      <c r="D204" s="22" t="s">
        <v>527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120</v>
      </c>
      <c r="B205" s="22" t="s">
        <v>511</v>
      </c>
      <c r="C205" s="22" t="s">
        <v>528</v>
      </c>
      <c r="D205" s="22" t="s">
        <v>529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120</v>
      </c>
      <c r="B206" s="22" t="s">
        <v>511</v>
      </c>
      <c r="C206" s="22" t="s">
        <v>530</v>
      </c>
      <c r="D206" s="22" t="s">
        <v>531</v>
      </c>
      <c r="E206" s="22">
        <v>0</v>
      </c>
      <c r="F206" s="22">
        <v>4001</v>
      </c>
      <c r="G206" s="22">
        <v>0</v>
      </c>
      <c r="H206" s="22">
        <v>0</v>
      </c>
      <c r="I206" s="22">
        <v>4001</v>
      </c>
    </row>
    <row r="207" spans="1:9" x14ac:dyDescent="0.25">
      <c r="A207" s="22" t="s">
        <v>120</v>
      </c>
      <c r="B207" s="22" t="s">
        <v>511</v>
      </c>
      <c r="C207" s="22" t="s">
        <v>532</v>
      </c>
      <c r="D207" s="22" t="s">
        <v>533</v>
      </c>
      <c r="E207" s="22">
        <v>5507</v>
      </c>
      <c r="F207" s="22">
        <v>6093</v>
      </c>
      <c r="G207" s="22"/>
      <c r="H207" s="22"/>
      <c r="I207" s="22">
        <v>11600</v>
      </c>
    </row>
    <row r="208" spans="1:9" x14ac:dyDescent="0.25">
      <c r="A208" s="22" t="s">
        <v>120</v>
      </c>
      <c r="B208" s="22" t="s">
        <v>511</v>
      </c>
      <c r="C208" s="22" t="s">
        <v>534</v>
      </c>
      <c r="D208" s="22" t="s">
        <v>535</v>
      </c>
      <c r="E208" s="22">
        <v>0</v>
      </c>
      <c r="F208" s="22">
        <v>8947</v>
      </c>
      <c r="G208" s="22">
        <v>0</v>
      </c>
      <c r="H208" s="22">
        <v>0</v>
      </c>
      <c r="I208" s="22">
        <v>8947</v>
      </c>
    </row>
    <row r="209" spans="1:9" x14ac:dyDescent="0.25">
      <c r="A209" s="22" t="s">
        <v>120</v>
      </c>
      <c r="B209" s="22" t="s">
        <v>511</v>
      </c>
      <c r="C209" s="22" t="s">
        <v>536</v>
      </c>
      <c r="D209" s="22" t="s">
        <v>537</v>
      </c>
      <c r="E209" s="22">
        <v>760</v>
      </c>
      <c r="F209" s="22">
        <v>7740</v>
      </c>
      <c r="G209" s="22">
        <v>0</v>
      </c>
      <c r="H209" s="22">
        <v>0</v>
      </c>
      <c r="I209" s="22">
        <v>8500</v>
      </c>
    </row>
    <row r="210" spans="1:9" x14ac:dyDescent="0.25">
      <c r="A210" s="22" t="s">
        <v>120</v>
      </c>
      <c r="B210" s="22" t="s">
        <v>511</v>
      </c>
      <c r="C210" s="22" t="s">
        <v>538</v>
      </c>
      <c r="D210" s="22" t="s">
        <v>539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120</v>
      </c>
      <c r="B211" s="22" t="s">
        <v>511</v>
      </c>
      <c r="C211" s="22" t="s">
        <v>540</v>
      </c>
      <c r="D211" s="22" t="s">
        <v>541</v>
      </c>
      <c r="E211" s="22">
        <v>7216</v>
      </c>
      <c r="F211" s="22">
        <v>15605</v>
      </c>
      <c r="G211" s="22">
        <v>0</v>
      </c>
      <c r="H211" s="22">
        <v>0</v>
      </c>
      <c r="I211" s="22">
        <v>22821</v>
      </c>
    </row>
    <row r="212" spans="1:9" x14ac:dyDescent="0.25">
      <c r="A212" s="22" t="s">
        <v>120</v>
      </c>
      <c r="B212" s="22" t="s">
        <v>511</v>
      </c>
      <c r="C212" s="22" t="s">
        <v>542</v>
      </c>
      <c r="D212" s="22" t="s">
        <v>543</v>
      </c>
      <c r="E212" s="22">
        <v>3914</v>
      </c>
      <c r="F212" s="22">
        <v>12861</v>
      </c>
      <c r="G212" s="22">
        <v>0</v>
      </c>
      <c r="H212" s="22">
        <v>0</v>
      </c>
      <c r="I212" s="22">
        <v>16775</v>
      </c>
    </row>
    <row r="213" spans="1:9" x14ac:dyDescent="0.25">
      <c r="A213" s="22" t="s">
        <v>120</v>
      </c>
      <c r="B213" s="22" t="s">
        <v>511</v>
      </c>
      <c r="C213" s="22" t="s">
        <v>544</v>
      </c>
      <c r="D213" s="22" t="s">
        <v>545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120</v>
      </c>
      <c r="B214" s="22" t="s">
        <v>511</v>
      </c>
      <c r="C214" s="22" t="s">
        <v>546</v>
      </c>
      <c r="D214" s="22" t="s">
        <v>547</v>
      </c>
      <c r="E214" s="22">
        <v>0</v>
      </c>
      <c r="F214" s="22">
        <v>2264</v>
      </c>
      <c r="G214" s="22">
        <v>0</v>
      </c>
      <c r="H214" s="22">
        <v>0</v>
      </c>
      <c r="I214" s="22">
        <v>2264</v>
      </c>
    </row>
    <row r="215" spans="1:9" x14ac:dyDescent="0.25">
      <c r="A215" s="22" t="s">
        <v>120</v>
      </c>
      <c r="B215" s="22" t="s">
        <v>511</v>
      </c>
      <c r="C215" s="22" t="s">
        <v>548</v>
      </c>
      <c r="D215" s="22" t="s">
        <v>549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120</v>
      </c>
      <c r="B216" s="22" t="s">
        <v>511</v>
      </c>
      <c r="C216" s="22" t="s">
        <v>550</v>
      </c>
      <c r="D216" s="22" t="s">
        <v>551</v>
      </c>
      <c r="E216" s="22">
        <v>0</v>
      </c>
      <c r="F216" s="22">
        <v>0</v>
      </c>
      <c r="G216" s="22">
        <v>0</v>
      </c>
      <c r="H216" s="22">
        <v>831</v>
      </c>
      <c r="I216" s="22">
        <v>831</v>
      </c>
    </row>
    <row r="217" spans="1:9" x14ac:dyDescent="0.25">
      <c r="A217" s="22" t="s">
        <v>120</v>
      </c>
      <c r="B217" s="22" t="s">
        <v>511</v>
      </c>
      <c r="C217" s="22" t="s">
        <v>552</v>
      </c>
      <c r="D217" s="22" t="s">
        <v>553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120</v>
      </c>
      <c r="B218" s="22" t="s">
        <v>511</v>
      </c>
      <c r="C218" s="22" t="s">
        <v>554</v>
      </c>
      <c r="D218" s="22" t="s">
        <v>555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120</v>
      </c>
      <c r="B219" s="22" t="s">
        <v>511</v>
      </c>
      <c r="C219" s="22" t="s">
        <v>556</v>
      </c>
      <c r="D219" s="22" t="s">
        <v>557</v>
      </c>
      <c r="E219" s="22">
        <v>0</v>
      </c>
      <c r="F219" s="22">
        <v>0</v>
      </c>
      <c r="G219" s="22">
        <v>0</v>
      </c>
      <c r="H219" s="22">
        <v>2136</v>
      </c>
      <c r="I219" s="22">
        <v>2136</v>
      </c>
    </row>
    <row r="220" spans="1:9" x14ac:dyDescent="0.25">
      <c r="A220" s="22" t="s">
        <v>120</v>
      </c>
      <c r="B220" s="22" t="s">
        <v>511</v>
      </c>
      <c r="C220" s="22" t="s">
        <v>558</v>
      </c>
      <c r="D220" s="22" t="s">
        <v>559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120</v>
      </c>
      <c r="B221" s="22" t="s">
        <v>511</v>
      </c>
      <c r="C221" s="22" t="s">
        <v>560</v>
      </c>
      <c r="D221" s="22" t="s">
        <v>561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120</v>
      </c>
      <c r="B222" s="22" t="s">
        <v>511</v>
      </c>
      <c r="C222" s="22" t="s">
        <v>562</v>
      </c>
      <c r="D222" s="22" t="s">
        <v>563</v>
      </c>
      <c r="E222" s="22">
        <v>9681</v>
      </c>
      <c r="F222" s="22">
        <v>17559</v>
      </c>
      <c r="G222" s="22">
        <v>0</v>
      </c>
      <c r="H222" s="22">
        <v>0</v>
      </c>
      <c r="I222" s="22">
        <v>27240</v>
      </c>
    </row>
    <row r="223" spans="1:9" x14ac:dyDescent="0.25">
      <c r="A223" s="22" t="s">
        <v>120</v>
      </c>
      <c r="B223" s="22" t="s">
        <v>511</v>
      </c>
      <c r="C223" s="22" t="s">
        <v>564</v>
      </c>
      <c r="D223" s="22" t="s">
        <v>565</v>
      </c>
      <c r="E223" s="22">
        <v>122545</v>
      </c>
      <c r="F223" s="22">
        <v>1160</v>
      </c>
      <c r="G223" s="22">
        <v>0</v>
      </c>
      <c r="H223" s="22">
        <v>0</v>
      </c>
      <c r="I223" s="22">
        <v>123705</v>
      </c>
    </row>
    <row r="224" spans="1:9" x14ac:dyDescent="0.25">
      <c r="A224" s="22" t="s">
        <v>120</v>
      </c>
      <c r="B224" s="22" t="s">
        <v>511</v>
      </c>
      <c r="C224" s="22" t="s">
        <v>566</v>
      </c>
      <c r="D224" s="22" t="s">
        <v>567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120</v>
      </c>
      <c r="B225" s="22" t="s">
        <v>511</v>
      </c>
      <c r="C225" s="22" t="s">
        <v>568</v>
      </c>
      <c r="D225" s="22" t="s">
        <v>569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120</v>
      </c>
      <c r="B226" s="22" t="s">
        <v>511</v>
      </c>
      <c r="C226" s="22" t="s">
        <v>570</v>
      </c>
      <c r="D226" s="22" t="s">
        <v>571</v>
      </c>
      <c r="E226" s="22">
        <v>0</v>
      </c>
      <c r="F226" s="22">
        <v>1306</v>
      </c>
      <c r="G226" s="22">
        <v>0</v>
      </c>
      <c r="H226" s="22">
        <v>0</v>
      </c>
      <c r="I226" s="22">
        <v>1306</v>
      </c>
    </row>
    <row r="227" spans="1:9" x14ac:dyDescent="0.25">
      <c r="A227" s="22" t="s">
        <v>120</v>
      </c>
      <c r="B227" s="22" t="s">
        <v>511</v>
      </c>
      <c r="C227" s="22" t="s">
        <v>572</v>
      </c>
      <c r="D227" s="22" t="s">
        <v>573</v>
      </c>
      <c r="E227" s="22">
        <v>8755</v>
      </c>
      <c r="F227" s="22">
        <v>0</v>
      </c>
      <c r="G227" s="22">
        <v>1200</v>
      </c>
      <c r="H227" s="22">
        <v>0</v>
      </c>
      <c r="I227" s="22">
        <v>9955</v>
      </c>
    </row>
    <row r="228" spans="1:9" x14ac:dyDescent="0.25">
      <c r="A228" s="22" t="s">
        <v>120</v>
      </c>
      <c r="B228" s="22" t="s">
        <v>511</v>
      </c>
      <c r="C228" s="22" t="s">
        <v>574</v>
      </c>
      <c r="D228" s="22" t="s">
        <v>575</v>
      </c>
      <c r="E228" s="22">
        <v>1680</v>
      </c>
      <c r="F228" s="22">
        <v>0</v>
      </c>
      <c r="G228" s="22">
        <v>0</v>
      </c>
      <c r="H228" s="22">
        <v>0</v>
      </c>
      <c r="I228" s="22">
        <v>1680</v>
      </c>
    </row>
    <row r="229" spans="1:9" x14ac:dyDescent="0.25">
      <c r="A229" s="22" t="s">
        <v>120</v>
      </c>
      <c r="B229" s="22" t="s">
        <v>511</v>
      </c>
      <c r="C229" s="22" t="s">
        <v>576</v>
      </c>
      <c r="D229" s="22" t="s">
        <v>577</v>
      </c>
      <c r="E229" s="22">
        <v>1288</v>
      </c>
      <c r="F229" s="22">
        <v>0</v>
      </c>
      <c r="G229" s="22">
        <v>0</v>
      </c>
      <c r="H229" s="22">
        <v>0</v>
      </c>
      <c r="I229" s="22">
        <v>1288</v>
      </c>
    </row>
    <row r="230" spans="1:9" x14ac:dyDescent="0.25">
      <c r="A230" s="22" t="s">
        <v>120</v>
      </c>
      <c r="B230" s="22" t="s">
        <v>511</v>
      </c>
      <c r="C230" s="22" t="s">
        <v>578</v>
      </c>
      <c r="D230" s="22" t="s">
        <v>579</v>
      </c>
      <c r="E230" s="22">
        <v>852</v>
      </c>
      <c r="F230" s="22">
        <v>0</v>
      </c>
      <c r="G230" s="22">
        <v>0</v>
      </c>
      <c r="H230" s="22">
        <v>0</v>
      </c>
      <c r="I230" s="22">
        <v>852</v>
      </c>
    </row>
    <row r="231" spans="1:9" x14ac:dyDescent="0.25">
      <c r="A231" s="22" t="s">
        <v>120</v>
      </c>
      <c r="B231" s="22" t="s">
        <v>511</v>
      </c>
      <c r="C231" s="22" t="s">
        <v>580</v>
      </c>
      <c r="D231" s="22" t="s">
        <v>581</v>
      </c>
      <c r="E231" s="22">
        <v>0</v>
      </c>
      <c r="F231" s="22">
        <v>8867</v>
      </c>
      <c r="G231" s="22">
        <v>0</v>
      </c>
      <c r="H231" s="22">
        <v>0</v>
      </c>
      <c r="I231" s="22">
        <v>8867</v>
      </c>
    </row>
    <row r="232" spans="1:9" x14ac:dyDescent="0.25">
      <c r="A232" s="22" t="s">
        <v>120</v>
      </c>
      <c r="B232" s="22" t="s">
        <v>511</v>
      </c>
      <c r="C232" s="22" t="s">
        <v>582</v>
      </c>
      <c r="D232" s="22" t="s">
        <v>583</v>
      </c>
      <c r="E232" s="22">
        <v>0</v>
      </c>
      <c r="F232" s="22">
        <v>2198</v>
      </c>
      <c r="G232" s="22">
        <v>0</v>
      </c>
      <c r="H232" s="22">
        <v>0</v>
      </c>
      <c r="I232" s="22">
        <v>2198</v>
      </c>
    </row>
    <row r="233" spans="1:9" x14ac:dyDescent="0.25">
      <c r="A233" s="22" t="s">
        <v>120</v>
      </c>
      <c r="B233" s="22" t="s">
        <v>511</v>
      </c>
      <c r="C233" s="22" t="s">
        <v>584</v>
      </c>
      <c r="D233" s="22" t="s">
        <v>585</v>
      </c>
      <c r="E233" s="22">
        <v>0</v>
      </c>
      <c r="F233" s="22">
        <v>0</v>
      </c>
      <c r="G233" s="22">
        <v>0</v>
      </c>
      <c r="H233" s="22">
        <v>3688</v>
      </c>
      <c r="I233" s="22">
        <v>3688</v>
      </c>
    </row>
    <row r="234" spans="1:9" x14ac:dyDescent="0.25">
      <c r="A234" s="22" t="s">
        <v>120</v>
      </c>
      <c r="B234" s="22" t="s">
        <v>511</v>
      </c>
      <c r="C234" s="22" t="s">
        <v>586</v>
      </c>
      <c r="D234" s="22" t="s">
        <v>587</v>
      </c>
      <c r="E234" s="22">
        <v>0</v>
      </c>
      <c r="F234" s="22">
        <v>4546</v>
      </c>
      <c r="G234" s="22">
        <v>0</v>
      </c>
      <c r="H234" s="22">
        <v>0</v>
      </c>
      <c r="I234" s="22">
        <v>4546</v>
      </c>
    </row>
    <row r="235" spans="1:9" x14ac:dyDescent="0.25">
      <c r="A235" s="22" t="s">
        <v>120</v>
      </c>
      <c r="B235" s="22" t="s">
        <v>511</v>
      </c>
      <c r="C235" s="22" t="s">
        <v>588</v>
      </c>
      <c r="D235" s="22" t="s">
        <v>589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120</v>
      </c>
      <c r="B236" s="22" t="s">
        <v>511</v>
      </c>
      <c r="C236" s="22" t="s">
        <v>590</v>
      </c>
      <c r="D236" s="22" t="s">
        <v>591</v>
      </c>
      <c r="E236" s="22">
        <v>731</v>
      </c>
      <c r="F236" s="22">
        <v>0</v>
      </c>
      <c r="G236" s="22">
        <v>0</v>
      </c>
      <c r="H236" s="22">
        <v>0</v>
      </c>
      <c r="I236" s="22">
        <v>731</v>
      </c>
    </row>
    <row r="237" spans="1:9" x14ac:dyDescent="0.25">
      <c r="A237" s="22" t="s">
        <v>120</v>
      </c>
      <c r="B237" s="22" t="s">
        <v>511</v>
      </c>
      <c r="C237" s="22" t="s">
        <v>592</v>
      </c>
      <c r="D237" s="22" t="s">
        <v>593</v>
      </c>
      <c r="E237" s="22">
        <v>1154</v>
      </c>
      <c r="F237" s="22">
        <v>3509</v>
      </c>
      <c r="G237" s="22">
        <v>0</v>
      </c>
      <c r="H237" s="22">
        <v>0</v>
      </c>
      <c r="I237" s="22">
        <v>4663</v>
      </c>
    </row>
    <row r="238" spans="1:9" x14ac:dyDescent="0.25">
      <c r="A238" s="22" t="s">
        <v>120</v>
      </c>
      <c r="B238" s="22" t="s">
        <v>511</v>
      </c>
      <c r="C238" s="22" t="s">
        <v>594</v>
      </c>
      <c r="D238" s="22" t="s">
        <v>595</v>
      </c>
      <c r="E238" s="22"/>
      <c r="F238" s="22"/>
      <c r="G238" s="22"/>
      <c r="H238" s="22"/>
      <c r="I238" s="22">
        <v>0</v>
      </c>
    </row>
    <row r="239" spans="1:9" x14ac:dyDescent="0.25">
      <c r="A239" s="22" t="s">
        <v>120</v>
      </c>
      <c r="B239" s="22" t="s">
        <v>511</v>
      </c>
      <c r="C239" s="22" t="s">
        <v>596</v>
      </c>
      <c r="D239" s="22" t="s">
        <v>597</v>
      </c>
      <c r="E239" s="22">
        <v>5216</v>
      </c>
      <c r="F239" s="22">
        <v>6778</v>
      </c>
      <c r="G239" s="22">
        <v>0</v>
      </c>
      <c r="H239" s="22">
        <v>0</v>
      </c>
      <c r="I239" s="22">
        <v>11994</v>
      </c>
    </row>
    <row r="240" spans="1:9" x14ac:dyDescent="0.25">
      <c r="A240" s="22" t="s">
        <v>120</v>
      </c>
      <c r="B240" s="22" t="s">
        <v>511</v>
      </c>
      <c r="C240" s="22" t="s">
        <v>598</v>
      </c>
      <c r="D240" s="22" t="s">
        <v>599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120</v>
      </c>
      <c r="B241" s="22" t="s">
        <v>511</v>
      </c>
      <c r="C241" s="22" t="s">
        <v>600</v>
      </c>
      <c r="D241" s="22" t="s">
        <v>601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120</v>
      </c>
      <c r="B242" s="22" t="s">
        <v>511</v>
      </c>
      <c r="C242" s="22" t="s">
        <v>602</v>
      </c>
      <c r="D242" s="22" t="s">
        <v>603</v>
      </c>
      <c r="E242" s="22">
        <v>875</v>
      </c>
      <c r="F242" s="22">
        <v>14832</v>
      </c>
      <c r="G242" s="22">
        <v>0</v>
      </c>
      <c r="H242" s="22">
        <v>0</v>
      </c>
      <c r="I242" s="22">
        <v>15707</v>
      </c>
    </row>
    <row r="243" spans="1:9" x14ac:dyDescent="0.25">
      <c r="A243" s="22" t="s">
        <v>120</v>
      </c>
      <c r="B243" s="22" t="s">
        <v>511</v>
      </c>
      <c r="C243" s="22" t="s">
        <v>604</v>
      </c>
      <c r="D243" s="22" t="s">
        <v>605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120</v>
      </c>
      <c r="B244" s="22" t="s">
        <v>511</v>
      </c>
      <c r="C244" s="22" t="s">
        <v>606</v>
      </c>
      <c r="D244" s="22" t="s">
        <v>607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120</v>
      </c>
      <c r="B245" s="22" t="s">
        <v>511</v>
      </c>
      <c r="C245" s="22" t="s">
        <v>608</v>
      </c>
      <c r="D245" s="22" t="s">
        <v>609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120</v>
      </c>
      <c r="B246" s="22" t="s">
        <v>511</v>
      </c>
      <c r="C246" s="22" t="s">
        <v>610</v>
      </c>
      <c r="D246" s="22" t="s">
        <v>611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120</v>
      </c>
      <c r="B247" s="22" t="s">
        <v>511</v>
      </c>
      <c r="C247" s="22" t="s">
        <v>612</v>
      </c>
      <c r="D247" s="22" t="s">
        <v>613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120</v>
      </c>
      <c r="B248" s="22" t="s">
        <v>511</v>
      </c>
      <c r="C248" s="22" t="s">
        <v>614</v>
      </c>
      <c r="D248" s="22" t="s">
        <v>615</v>
      </c>
      <c r="E248" s="22"/>
      <c r="F248" s="22"/>
      <c r="G248" s="22"/>
      <c r="H248" s="22"/>
      <c r="I248" s="22">
        <v>0</v>
      </c>
    </row>
    <row r="249" spans="1:9" x14ac:dyDescent="0.25">
      <c r="A249" s="22" t="s">
        <v>120</v>
      </c>
      <c r="B249" s="22" t="s">
        <v>511</v>
      </c>
      <c r="C249" s="22" t="s">
        <v>616</v>
      </c>
      <c r="D249" s="22" t="s">
        <v>617</v>
      </c>
      <c r="E249" s="22">
        <v>0</v>
      </c>
      <c r="F249" s="22">
        <v>2917</v>
      </c>
      <c r="G249" s="22">
        <v>0</v>
      </c>
      <c r="H249" s="22">
        <v>0</v>
      </c>
      <c r="I249" s="22">
        <v>2917</v>
      </c>
    </row>
    <row r="250" spans="1:9" x14ac:dyDescent="0.25">
      <c r="A250" s="22" t="s">
        <v>120</v>
      </c>
      <c r="B250" s="22" t="s">
        <v>511</v>
      </c>
      <c r="C250" s="22" t="s">
        <v>618</v>
      </c>
      <c r="D250" s="22" t="s">
        <v>619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120</v>
      </c>
      <c r="B251" s="22" t="s">
        <v>511</v>
      </c>
      <c r="C251" s="22" t="s">
        <v>620</v>
      </c>
      <c r="D251" s="22" t="s">
        <v>621</v>
      </c>
      <c r="E251" s="22">
        <v>0</v>
      </c>
      <c r="F251" s="22">
        <v>0</v>
      </c>
      <c r="G251" s="22">
        <v>0</v>
      </c>
      <c r="H251" s="22">
        <v>29379</v>
      </c>
      <c r="I251" s="22">
        <v>29379</v>
      </c>
    </row>
    <row r="252" spans="1:9" x14ac:dyDescent="0.25">
      <c r="A252" s="22" t="s">
        <v>120</v>
      </c>
      <c r="B252" s="22" t="s">
        <v>511</v>
      </c>
      <c r="C252" s="22" t="s">
        <v>622</v>
      </c>
      <c r="D252" s="22" t="s">
        <v>623</v>
      </c>
      <c r="E252" s="22">
        <v>1291</v>
      </c>
      <c r="F252" s="22">
        <v>0</v>
      </c>
      <c r="G252" s="22">
        <v>0</v>
      </c>
      <c r="H252" s="22">
        <v>0</v>
      </c>
      <c r="I252" s="22">
        <v>1291</v>
      </c>
    </row>
    <row r="253" spans="1:9" x14ac:dyDescent="0.25">
      <c r="A253" s="22" t="s">
        <v>120</v>
      </c>
      <c r="B253" s="22" t="s">
        <v>511</v>
      </c>
      <c r="C253" s="22" t="s">
        <v>624</v>
      </c>
      <c r="D253" s="22" t="s">
        <v>625</v>
      </c>
      <c r="E253" s="22">
        <v>0</v>
      </c>
      <c r="F253" s="22">
        <v>2875</v>
      </c>
      <c r="G253" s="22">
        <v>0</v>
      </c>
      <c r="H253" s="22">
        <v>0</v>
      </c>
      <c r="I253" s="22">
        <v>2875</v>
      </c>
    </row>
    <row r="254" spans="1:9" x14ac:dyDescent="0.25">
      <c r="A254" s="22" t="s">
        <v>120</v>
      </c>
      <c r="B254" s="22" t="s">
        <v>511</v>
      </c>
      <c r="C254" s="22" t="s">
        <v>626</v>
      </c>
      <c r="D254" s="22" t="s">
        <v>627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120</v>
      </c>
      <c r="B255" s="22" t="s">
        <v>511</v>
      </c>
      <c r="C255" s="22" t="s">
        <v>628</v>
      </c>
      <c r="D255" s="22" t="s">
        <v>629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120</v>
      </c>
      <c r="B256" s="22" t="s">
        <v>511</v>
      </c>
      <c r="C256" s="22" t="s">
        <v>630</v>
      </c>
      <c r="D256" s="22" t="s">
        <v>631</v>
      </c>
      <c r="E256" s="22">
        <v>705</v>
      </c>
      <c r="F256" s="22">
        <v>0</v>
      </c>
      <c r="G256" s="22">
        <v>0</v>
      </c>
      <c r="H256" s="22">
        <v>0</v>
      </c>
      <c r="I256" s="22">
        <v>705</v>
      </c>
    </row>
    <row r="257" spans="1:9" x14ac:dyDescent="0.25">
      <c r="A257" s="22" t="s">
        <v>120</v>
      </c>
      <c r="B257" s="22" t="s">
        <v>511</v>
      </c>
      <c r="C257" s="22" t="s">
        <v>632</v>
      </c>
      <c r="D257" s="22" t="s">
        <v>633</v>
      </c>
      <c r="E257" s="22">
        <v>1070</v>
      </c>
      <c r="F257" s="22">
        <v>3531</v>
      </c>
      <c r="G257" s="22">
        <v>0</v>
      </c>
      <c r="H257" s="22">
        <v>0</v>
      </c>
      <c r="I257" s="22">
        <v>4601</v>
      </c>
    </row>
    <row r="258" spans="1:9" x14ac:dyDescent="0.25">
      <c r="A258" s="22" t="s">
        <v>120</v>
      </c>
      <c r="B258" s="22" t="s">
        <v>511</v>
      </c>
      <c r="C258" s="22" t="s">
        <v>634</v>
      </c>
      <c r="D258" s="22" t="s">
        <v>635</v>
      </c>
      <c r="E258" s="22">
        <v>0</v>
      </c>
      <c r="F258" s="22">
        <v>20458</v>
      </c>
      <c r="G258" s="22">
        <v>0</v>
      </c>
      <c r="H258" s="22">
        <v>0</v>
      </c>
      <c r="I258" s="22">
        <v>20458</v>
      </c>
    </row>
    <row r="259" spans="1:9" x14ac:dyDescent="0.25">
      <c r="A259" s="22" t="s">
        <v>120</v>
      </c>
      <c r="B259" s="22" t="s">
        <v>511</v>
      </c>
      <c r="C259" s="22" t="s">
        <v>636</v>
      </c>
      <c r="D259" s="22" t="s">
        <v>637</v>
      </c>
      <c r="E259" s="22">
        <v>0</v>
      </c>
      <c r="F259" s="22">
        <v>0</v>
      </c>
      <c r="G259" s="22">
        <v>0</v>
      </c>
      <c r="H259" s="22">
        <v>11276</v>
      </c>
      <c r="I259" s="22">
        <v>11276</v>
      </c>
    </row>
    <row r="260" spans="1:9" x14ac:dyDescent="0.25">
      <c r="A260" s="22" t="s">
        <v>120</v>
      </c>
      <c r="B260" s="22" t="s">
        <v>511</v>
      </c>
      <c r="C260" s="22" t="s">
        <v>638</v>
      </c>
      <c r="D260" s="22" t="s">
        <v>639</v>
      </c>
      <c r="E260" s="22">
        <v>1154</v>
      </c>
      <c r="F260" s="22">
        <v>1679</v>
      </c>
      <c r="G260" s="22">
        <v>0</v>
      </c>
      <c r="H260" s="22">
        <v>0</v>
      </c>
      <c r="I260" s="22">
        <v>2833</v>
      </c>
    </row>
    <row r="261" spans="1:9" x14ac:dyDescent="0.25">
      <c r="A261" s="22" t="s">
        <v>120</v>
      </c>
      <c r="B261" s="22" t="s">
        <v>511</v>
      </c>
      <c r="C261" s="22" t="s">
        <v>640</v>
      </c>
      <c r="D261" s="22" t="s">
        <v>641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120</v>
      </c>
      <c r="B262" s="22" t="s">
        <v>511</v>
      </c>
      <c r="C262" s="22" t="s">
        <v>642</v>
      </c>
      <c r="D262" s="22" t="s">
        <v>643</v>
      </c>
      <c r="E262" s="22">
        <v>0</v>
      </c>
      <c r="F262" s="22">
        <v>8673</v>
      </c>
      <c r="G262" s="22">
        <v>0</v>
      </c>
      <c r="H262" s="22">
        <v>0</v>
      </c>
      <c r="I262" s="22">
        <v>8673</v>
      </c>
    </row>
    <row r="263" spans="1:9" x14ac:dyDescent="0.25">
      <c r="A263" s="22" t="s">
        <v>120</v>
      </c>
      <c r="B263" s="22" t="s">
        <v>511</v>
      </c>
      <c r="C263" s="22" t="s">
        <v>644</v>
      </c>
      <c r="D263" s="22" t="s">
        <v>645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120</v>
      </c>
      <c r="B264" s="22" t="s">
        <v>511</v>
      </c>
      <c r="C264" s="22" t="s">
        <v>646</v>
      </c>
      <c r="D264" s="22" t="s">
        <v>647</v>
      </c>
      <c r="E264" s="22">
        <v>0</v>
      </c>
      <c r="F264" s="22">
        <v>9158</v>
      </c>
      <c r="G264" s="22">
        <v>0</v>
      </c>
      <c r="H264" s="22">
        <v>0</v>
      </c>
      <c r="I264" s="22">
        <v>9158</v>
      </c>
    </row>
    <row r="265" spans="1:9" x14ac:dyDescent="0.25">
      <c r="A265" s="22" t="s">
        <v>120</v>
      </c>
      <c r="B265" s="22" t="s">
        <v>511</v>
      </c>
      <c r="C265" s="22" t="s">
        <v>648</v>
      </c>
      <c r="D265" s="22" t="s">
        <v>649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120</v>
      </c>
      <c r="B266" s="22" t="s">
        <v>511</v>
      </c>
      <c r="C266" s="22" t="s">
        <v>650</v>
      </c>
      <c r="D266" s="22" t="s">
        <v>651</v>
      </c>
      <c r="E266" s="22">
        <v>0</v>
      </c>
      <c r="F266" s="22">
        <v>3530</v>
      </c>
      <c r="G266" s="22">
        <v>0</v>
      </c>
      <c r="H266" s="22">
        <v>0</v>
      </c>
      <c r="I266" s="22">
        <v>3530</v>
      </c>
    </row>
    <row r="267" spans="1:9" x14ac:dyDescent="0.25">
      <c r="A267" s="22" t="s">
        <v>120</v>
      </c>
      <c r="B267" s="22" t="s">
        <v>511</v>
      </c>
      <c r="C267" s="22" t="s">
        <v>652</v>
      </c>
      <c r="D267" s="22" t="s">
        <v>653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120</v>
      </c>
      <c r="B268" s="22" t="s">
        <v>511</v>
      </c>
      <c r="C268" s="22" t="s">
        <v>654</v>
      </c>
      <c r="D268" s="22" t="s">
        <v>655</v>
      </c>
      <c r="E268" s="22">
        <v>0</v>
      </c>
      <c r="F268" s="22">
        <v>197</v>
      </c>
      <c r="G268" s="22">
        <v>0</v>
      </c>
      <c r="H268" s="22">
        <v>0</v>
      </c>
      <c r="I268" s="22">
        <v>197</v>
      </c>
    </row>
    <row r="269" spans="1:9" x14ac:dyDescent="0.25">
      <c r="A269" s="22" t="s">
        <v>120</v>
      </c>
      <c r="B269" s="22" t="s">
        <v>511</v>
      </c>
      <c r="C269" s="22" t="s">
        <v>656</v>
      </c>
      <c r="D269" s="22" t="s">
        <v>657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120</v>
      </c>
      <c r="B270" s="22" t="s">
        <v>511</v>
      </c>
      <c r="C270" s="22" t="s">
        <v>658</v>
      </c>
      <c r="D270" s="22" t="s">
        <v>659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120</v>
      </c>
      <c r="B271" s="22" t="s">
        <v>511</v>
      </c>
      <c r="C271" s="22" t="s">
        <v>660</v>
      </c>
      <c r="D271" s="22" t="s">
        <v>661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120</v>
      </c>
      <c r="B272" s="22" t="s">
        <v>511</v>
      </c>
      <c r="C272" s="22" t="s">
        <v>662</v>
      </c>
      <c r="D272" s="22" t="s">
        <v>663</v>
      </c>
      <c r="E272" s="22">
        <v>0</v>
      </c>
      <c r="F272" s="22">
        <v>2583</v>
      </c>
      <c r="G272" s="22">
        <v>0</v>
      </c>
      <c r="H272" s="22">
        <v>0</v>
      </c>
      <c r="I272" s="22">
        <v>2583</v>
      </c>
    </row>
    <row r="273" spans="1:9" x14ac:dyDescent="0.25">
      <c r="A273" s="22" t="s">
        <v>120</v>
      </c>
      <c r="B273" s="22" t="s">
        <v>511</v>
      </c>
      <c r="C273" s="22" t="s">
        <v>664</v>
      </c>
      <c r="D273" s="22" t="s">
        <v>665</v>
      </c>
      <c r="E273" s="22">
        <v>0</v>
      </c>
      <c r="F273" s="22">
        <v>2651</v>
      </c>
      <c r="G273" s="22">
        <v>0</v>
      </c>
      <c r="H273" s="22">
        <v>0</v>
      </c>
      <c r="I273" s="22">
        <v>2651</v>
      </c>
    </row>
    <row r="274" spans="1:9" x14ac:dyDescent="0.25">
      <c r="A274" s="22" t="s">
        <v>120</v>
      </c>
      <c r="B274" s="22" t="s">
        <v>511</v>
      </c>
      <c r="C274" s="22" t="s">
        <v>666</v>
      </c>
      <c r="D274" s="22" t="s">
        <v>667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120</v>
      </c>
      <c r="B275" s="22" t="s">
        <v>511</v>
      </c>
      <c r="C275" s="22" t="s">
        <v>668</v>
      </c>
      <c r="D275" s="22" t="s">
        <v>669</v>
      </c>
      <c r="E275" s="22">
        <v>0</v>
      </c>
      <c r="F275" s="22">
        <v>2842</v>
      </c>
      <c r="G275" s="22">
        <v>0</v>
      </c>
      <c r="H275" s="22">
        <v>0</v>
      </c>
      <c r="I275" s="22">
        <v>2842</v>
      </c>
    </row>
    <row r="276" spans="1:9" x14ac:dyDescent="0.25">
      <c r="A276" s="22" t="s">
        <v>120</v>
      </c>
      <c r="B276" s="22" t="s">
        <v>511</v>
      </c>
      <c r="C276" s="22" t="s">
        <v>670</v>
      </c>
      <c r="D276" s="22" t="s">
        <v>671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120</v>
      </c>
      <c r="B277" s="22" t="s">
        <v>511</v>
      </c>
      <c r="C277" s="22" t="s">
        <v>672</v>
      </c>
      <c r="D277" s="22" t="s">
        <v>673</v>
      </c>
      <c r="E277" s="22">
        <v>0</v>
      </c>
      <c r="F277" s="22">
        <v>3028</v>
      </c>
      <c r="G277" s="22">
        <v>0</v>
      </c>
      <c r="H277" s="22">
        <v>0</v>
      </c>
      <c r="I277" s="22">
        <v>3028</v>
      </c>
    </row>
    <row r="278" spans="1:9" x14ac:dyDescent="0.25">
      <c r="A278" s="22" t="s">
        <v>120</v>
      </c>
      <c r="B278" s="22" t="s">
        <v>511</v>
      </c>
      <c r="C278" s="22" t="s">
        <v>674</v>
      </c>
      <c r="D278" s="22" t="s">
        <v>675</v>
      </c>
      <c r="E278" s="22">
        <v>0</v>
      </c>
      <c r="F278" s="22">
        <v>0</v>
      </c>
      <c r="G278" s="22">
        <v>0</v>
      </c>
      <c r="H278" s="22">
        <v>31500</v>
      </c>
      <c r="I278" s="22">
        <v>31500</v>
      </c>
    </row>
    <row r="279" spans="1:9" x14ac:dyDescent="0.25">
      <c r="A279" s="22" t="s">
        <v>120</v>
      </c>
      <c r="B279" s="22" t="s">
        <v>511</v>
      </c>
      <c r="C279" s="22" t="s">
        <v>676</v>
      </c>
      <c r="D279" s="22" t="s">
        <v>677</v>
      </c>
      <c r="E279" s="22">
        <v>1230</v>
      </c>
      <c r="F279" s="22">
        <v>7401</v>
      </c>
      <c r="G279" s="22">
        <v>0</v>
      </c>
      <c r="H279" s="22">
        <v>0</v>
      </c>
      <c r="I279" s="22">
        <v>8631</v>
      </c>
    </row>
    <row r="280" spans="1:9" x14ac:dyDescent="0.25">
      <c r="A280" s="22" t="s">
        <v>120</v>
      </c>
      <c r="B280" s="22" t="s">
        <v>511</v>
      </c>
      <c r="C280" s="22" t="s">
        <v>678</v>
      </c>
      <c r="D280" s="22" t="s">
        <v>679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120</v>
      </c>
      <c r="B281" s="22" t="s">
        <v>511</v>
      </c>
      <c r="C281" s="22" t="s">
        <v>680</v>
      </c>
      <c r="D281" s="22" t="s">
        <v>681</v>
      </c>
      <c r="E281" s="22">
        <v>1285</v>
      </c>
      <c r="F281" s="22">
        <v>0</v>
      </c>
      <c r="G281" s="22">
        <v>0</v>
      </c>
      <c r="H281" s="22">
        <v>0</v>
      </c>
      <c r="I281" s="22">
        <v>1285</v>
      </c>
    </row>
    <row r="282" spans="1:9" x14ac:dyDescent="0.25">
      <c r="A282" s="22" t="s">
        <v>120</v>
      </c>
      <c r="B282" s="22" t="s">
        <v>511</v>
      </c>
      <c r="C282" s="22" t="s">
        <v>682</v>
      </c>
      <c r="D282" s="22" t="s">
        <v>683</v>
      </c>
      <c r="E282" s="22">
        <v>690</v>
      </c>
      <c r="F282" s="22">
        <v>0</v>
      </c>
      <c r="G282" s="22">
        <v>0</v>
      </c>
      <c r="H282" s="22">
        <v>0</v>
      </c>
      <c r="I282" s="22">
        <v>690</v>
      </c>
    </row>
    <row r="283" spans="1:9" x14ac:dyDescent="0.25">
      <c r="A283" s="22" t="s">
        <v>120</v>
      </c>
      <c r="B283" s="22" t="s">
        <v>511</v>
      </c>
      <c r="C283" s="22" t="s">
        <v>684</v>
      </c>
      <c r="D283" s="22" t="s">
        <v>685</v>
      </c>
      <c r="E283" s="22">
        <v>0</v>
      </c>
      <c r="F283" s="22">
        <v>2384</v>
      </c>
      <c r="G283" s="22">
        <v>0</v>
      </c>
      <c r="H283" s="22">
        <v>0</v>
      </c>
      <c r="I283" s="22">
        <v>2384</v>
      </c>
    </row>
    <row r="284" spans="1:9" x14ac:dyDescent="0.25">
      <c r="A284" s="22" t="s">
        <v>120</v>
      </c>
      <c r="B284" s="22" t="s">
        <v>511</v>
      </c>
      <c r="C284" s="22" t="s">
        <v>686</v>
      </c>
      <c r="D284" s="22" t="s">
        <v>687</v>
      </c>
      <c r="E284" s="22">
        <v>12151</v>
      </c>
      <c r="F284" s="22">
        <v>8860</v>
      </c>
      <c r="G284" s="22">
        <v>0</v>
      </c>
      <c r="H284" s="22">
        <v>0</v>
      </c>
      <c r="I284" s="22">
        <v>21011</v>
      </c>
    </row>
    <row r="285" spans="1:9" x14ac:dyDescent="0.25">
      <c r="A285" s="22" t="s">
        <v>120</v>
      </c>
      <c r="B285" s="22" t="s">
        <v>511</v>
      </c>
      <c r="C285" s="22" t="s">
        <v>688</v>
      </c>
      <c r="D285" s="22" t="s">
        <v>689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120</v>
      </c>
      <c r="B286" s="22" t="s">
        <v>511</v>
      </c>
      <c r="C286" s="22" t="s">
        <v>690</v>
      </c>
      <c r="D286" s="22" t="s">
        <v>691</v>
      </c>
      <c r="E286" s="22">
        <v>548</v>
      </c>
      <c r="F286" s="22">
        <v>2848</v>
      </c>
      <c r="G286" s="22">
        <v>0</v>
      </c>
      <c r="H286" s="22">
        <v>0</v>
      </c>
      <c r="I286" s="22">
        <v>3396</v>
      </c>
    </row>
    <row r="287" spans="1:9" x14ac:dyDescent="0.25">
      <c r="A287" s="22" t="s">
        <v>120</v>
      </c>
      <c r="B287" s="22" t="s">
        <v>511</v>
      </c>
      <c r="C287" s="22" t="s">
        <v>692</v>
      </c>
      <c r="D287" s="22" t="s">
        <v>693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120</v>
      </c>
      <c r="B288" s="22" t="s">
        <v>511</v>
      </c>
      <c r="C288" s="22" t="s">
        <v>694</v>
      </c>
      <c r="D288" s="22" t="s">
        <v>695</v>
      </c>
      <c r="E288" s="22">
        <v>2591</v>
      </c>
      <c r="F288" s="22">
        <v>0</v>
      </c>
      <c r="G288" s="22">
        <v>0</v>
      </c>
      <c r="H288" s="22">
        <v>0</v>
      </c>
      <c r="I288" s="22">
        <v>2591</v>
      </c>
    </row>
    <row r="289" spans="1:9" x14ac:dyDescent="0.25">
      <c r="A289" s="22" t="s">
        <v>120</v>
      </c>
      <c r="B289" s="22" t="s">
        <v>511</v>
      </c>
      <c r="C289" s="22" t="s">
        <v>696</v>
      </c>
      <c r="D289" s="22" t="s">
        <v>697</v>
      </c>
      <c r="E289" s="22">
        <v>3837</v>
      </c>
      <c r="F289" s="22">
        <v>0</v>
      </c>
      <c r="G289" s="22">
        <v>0</v>
      </c>
      <c r="H289" s="22">
        <v>0</v>
      </c>
      <c r="I289" s="22">
        <v>3837</v>
      </c>
    </row>
    <row r="290" spans="1:9" x14ac:dyDescent="0.25">
      <c r="A290" s="22" t="s">
        <v>120</v>
      </c>
      <c r="B290" s="22" t="s">
        <v>511</v>
      </c>
      <c r="C290" s="22" t="s">
        <v>698</v>
      </c>
      <c r="D290" s="22" t="s">
        <v>699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120</v>
      </c>
      <c r="B291" s="22" t="s">
        <v>511</v>
      </c>
      <c r="C291" s="22" t="s">
        <v>700</v>
      </c>
      <c r="D291" s="22" t="s">
        <v>701</v>
      </c>
      <c r="E291" s="22">
        <v>1423</v>
      </c>
      <c r="F291" s="22">
        <v>1598</v>
      </c>
      <c r="G291" s="22">
        <v>0</v>
      </c>
      <c r="H291" s="22">
        <v>0</v>
      </c>
      <c r="I291" s="22">
        <v>3021</v>
      </c>
    </row>
    <row r="292" spans="1:9" x14ac:dyDescent="0.25">
      <c r="A292" s="22" t="s">
        <v>120</v>
      </c>
      <c r="B292" s="22" t="s">
        <v>511</v>
      </c>
      <c r="C292" s="22" t="s">
        <v>702</v>
      </c>
      <c r="D292" s="22" t="s">
        <v>703</v>
      </c>
      <c r="E292" s="22">
        <v>1698</v>
      </c>
      <c r="F292" s="22">
        <v>914</v>
      </c>
      <c r="G292" s="22">
        <v>0</v>
      </c>
      <c r="H292" s="22">
        <v>0</v>
      </c>
      <c r="I292" s="22">
        <v>2612</v>
      </c>
    </row>
    <row r="293" spans="1:9" x14ac:dyDescent="0.25">
      <c r="A293" s="22" t="s">
        <v>120</v>
      </c>
      <c r="B293" s="22" t="s">
        <v>511</v>
      </c>
      <c r="C293" s="22" t="s">
        <v>704</v>
      </c>
      <c r="D293" s="22" t="s">
        <v>705</v>
      </c>
      <c r="E293" s="22">
        <v>461</v>
      </c>
      <c r="F293" s="22">
        <v>0</v>
      </c>
      <c r="G293" s="22">
        <v>0</v>
      </c>
      <c r="H293" s="22">
        <v>0</v>
      </c>
      <c r="I293" s="22">
        <v>461</v>
      </c>
    </row>
    <row r="294" spans="1:9" x14ac:dyDescent="0.25">
      <c r="A294" s="22" t="s">
        <v>120</v>
      </c>
      <c r="B294" s="22" t="s">
        <v>706</v>
      </c>
      <c r="C294" s="22" t="s">
        <v>707</v>
      </c>
      <c r="D294" s="22" t="s">
        <v>708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120</v>
      </c>
      <c r="B295" s="22" t="s">
        <v>706</v>
      </c>
      <c r="C295" s="22" t="s">
        <v>709</v>
      </c>
      <c r="D295" s="22" t="s">
        <v>710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120</v>
      </c>
      <c r="B296" s="22" t="s">
        <v>706</v>
      </c>
      <c r="C296" s="22" t="s">
        <v>711</v>
      </c>
      <c r="D296" s="22" t="s">
        <v>712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120</v>
      </c>
      <c r="B297" s="22" t="s">
        <v>706</v>
      </c>
      <c r="C297" s="22" t="s">
        <v>713</v>
      </c>
      <c r="D297" s="22" t="s">
        <v>714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120</v>
      </c>
      <c r="B298" s="22" t="s">
        <v>706</v>
      </c>
      <c r="C298" s="22" t="s">
        <v>715</v>
      </c>
      <c r="D298" s="22" t="s">
        <v>716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120</v>
      </c>
      <c r="B299" s="22" t="s">
        <v>706</v>
      </c>
      <c r="C299" s="22" t="s">
        <v>717</v>
      </c>
      <c r="D299" s="22" t="s">
        <v>718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120</v>
      </c>
      <c r="B300" s="22" t="s">
        <v>706</v>
      </c>
      <c r="C300" s="22" t="s">
        <v>719</v>
      </c>
      <c r="D300" s="22" t="s">
        <v>720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120</v>
      </c>
      <c r="B301" s="22" t="s">
        <v>706</v>
      </c>
      <c r="C301" s="22" t="s">
        <v>721</v>
      </c>
      <c r="D301" s="22" t="s">
        <v>722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120</v>
      </c>
      <c r="B302" s="22" t="s">
        <v>706</v>
      </c>
      <c r="C302" s="22" t="s">
        <v>723</v>
      </c>
      <c r="D302" s="22" t="s">
        <v>724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120</v>
      </c>
      <c r="B303" s="22" t="s">
        <v>706</v>
      </c>
      <c r="C303" s="22" t="s">
        <v>725</v>
      </c>
      <c r="D303" s="22" t="s">
        <v>726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120</v>
      </c>
      <c r="B304" s="22" t="s">
        <v>706</v>
      </c>
      <c r="C304" s="22" t="s">
        <v>727</v>
      </c>
      <c r="D304" s="22" t="s">
        <v>728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120</v>
      </c>
      <c r="B305" s="22" t="s">
        <v>706</v>
      </c>
      <c r="C305" s="22" t="s">
        <v>729</v>
      </c>
      <c r="D305" s="22" t="s">
        <v>730</v>
      </c>
      <c r="E305" s="22">
        <v>0</v>
      </c>
      <c r="F305" s="22">
        <v>3633</v>
      </c>
      <c r="G305" s="22">
        <v>0</v>
      </c>
      <c r="H305" s="22">
        <v>0</v>
      </c>
      <c r="I305" s="22">
        <v>3633</v>
      </c>
    </row>
    <row r="306" spans="1:9" x14ac:dyDescent="0.25">
      <c r="A306" s="22" t="s">
        <v>120</v>
      </c>
      <c r="B306" s="22" t="s">
        <v>706</v>
      </c>
      <c r="C306" s="22" t="s">
        <v>731</v>
      </c>
      <c r="D306" s="22" t="s">
        <v>732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120</v>
      </c>
      <c r="B307" s="22" t="s">
        <v>706</v>
      </c>
      <c r="C307" s="22" t="s">
        <v>733</v>
      </c>
      <c r="D307" s="22" t="s">
        <v>734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120</v>
      </c>
      <c r="B308" s="22" t="s">
        <v>706</v>
      </c>
      <c r="C308" s="22" t="s">
        <v>735</v>
      </c>
      <c r="D308" s="22" t="s">
        <v>736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120</v>
      </c>
      <c r="B309" s="22" t="s">
        <v>706</v>
      </c>
      <c r="C309" s="22" t="s">
        <v>737</v>
      </c>
      <c r="D309" s="22" t="s">
        <v>738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120</v>
      </c>
      <c r="B310" s="22" t="s">
        <v>706</v>
      </c>
      <c r="C310" s="22" t="s">
        <v>739</v>
      </c>
      <c r="D310" s="22" t="s">
        <v>740</v>
      </c>
      <c r="E310" s="22"/>
      <c r="F310" s="22"/>
      <c r="G310" s="22"/>
      <c r="H310" s="22"/>
      <c r="I310" s="22">
        <v>0</v>
      </c>
    </row>
    <row r="311" spans="1:9" x14ac:dyDescent="0.25">
      <c r="A311" s="22" t="s">
        <v>120</v>
      </c>
      <c r="B311" s="22" t="s">
        <v>706</v>
      </c>
      <c r="C311" s="22" t="s">
        <v>741</v>
      </c>
      <c r="D311" s="22" t="s">
        <v>742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120</v>
      </c>
      <c r="B312" s="22" t="s">
        <v>706</v>
      </c>
      <c r="C312" s="22" t="s">
        <v>743</v>
      </c>
      <c r="D312" s="22" t="s">
        <v>744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120</v>
      </c>
      <c r="B313" s="22" t="s">
        <v>706</v>
      </c>
      <c r="C313" s="22" t="s">
        <v>745</v>
      </c>
      <c r="D313" s="22" t="s">
        <v>746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120</v>
      </c>
      <c r="B314" s="22" t="s">
        <v>706</v>
      </c>
      <c r="C314" s="22" t="s">
        <v>747</v>
      </c>
      <c r="D314" s="22" t="s">
        <v>748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120</v>
      </c>
      <c r="B315" s="22" t="s">
        <v>706</v>
      </c>
      <c r="C315" s="22" t="s">
        <v>749</v>
      </c>
      <c r="D315" s="22" t="s">
        <v>750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120</v>
      </c>
      <c r="B316" s="22" t="s">
        <v>706</v>
      </c>
      <c r="C316" s="22" t="s">
        <v>751</v>
      </c>
      <c r="D316" s="22" t="s">
        <v>752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120</v>
      </c>
      <c r="B317" s="22" t="s">
        <v>706</v>
      </c>
      <c r="C317" s="22" t="s">
        <v>753</v>
      </c>
      <c r="D317" s="22" t="s">
        <v>754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120</v>
      </c>
      <c r="B318" s="22" t="s">
        <v>706</v>
      </c>
      <c r="C318" s="22" t="s">
        <v>755</v>
      </c>
      <c r="D318" s="22" t="s">
        <v>756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120</v>
      </c>
      <c r="B319" s="22" t="s">
        <v>706</v>
      </c>
      <c r="C319" s="22" t="s">
        <v>757</v>
      </c>
      <c r="D319" s="22" t="s">
        <v>758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120</v>
      </c>
      <c r="B320" s="22" t="s">
        <v>706</v>
      </c>
      <c r="C320" s="22" t="s">
        <v>759</v>
      </c>
      <c r="D320" s="22" t="s">
        <v>760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120</v>
      </c>
      <c r="B321" s="22" t="s">
        <v>706</v>
      </c>
      <c r="C321" s="22" t="s">
        <v>761</v>
      </c>
      <c r="D321" s="22" t="s">
        <v>762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120</v>
      </c>
      <c r="B322" s="22" t="s">
        <v>706</v>
      </c>
      <c r="C322" s="22" t="s">
        <v>763</v>
      </c>
      <c r="D322" s="22" t="s">
        <v>764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120</v>
      </c>
      <c r="B323" s="22" t="s">
        <v>706</v>
      </c>
      <c r="C323" s="22" t="s">
        <v>765</v>
      </c>
      <c r="D323" s="22" t="s">
        <v>766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120</v>
      </c>
      <c r="B324" s="22" t="s">
        <v>706</v>
      </c>
      <c r="C324" s="22" t="s">
        <v>767</v>
      </c>
      <c r="D324" s="22" t="s">
        <v>768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120</v>
      </c>
      <c r="B325" s="22" t="s">
        <v>706</v>
      </c>
      <c r="C325" s="22" t="s">
        <v>769</v>
      </c>
      <c r="D325" s="22" t="s">
        <v>770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120</v>
      </c>
      <c r="B326" s="22" t="s">
        <v>706</v>
      </c>
      <c r="C326" s="22" t="s">
        <v>771</v>
      </c>
      <c r="D326" s="22" t="s">
        <v>772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120</v>
      </c>
      <c r="B327" s="22" t="s">
        <v>706</v>
      </c>
      <c r="C327" s="22" t="s">
        <v>773</v>
      </c>
      <c r="D327" s="22" t="s">
        <v>774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120</v>
      </c>
      <c r="B328" s="22" t="s">
        <v>706</v>
      </c>
      <c r="C328" s="22" t="s">
        <v>775</v>
      </c>
      <c r="D328" s="22" t="s">
        <v>776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120</v>
      </c>
      <c r="B329" s="22" t="s">
        <v>706</v>
      </c>
      <c r="C329" s="22" t="s">
        <v>777</v>
      </c>
      <c r="D329" s="22" t="s">
        <v>778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120</v>
      </c>
      <c r="B330" s="22" t="s">
        <v>706</v>
      </c>
      <c r="C330" s="22" t="s">
        <v>779</v>
      </c>
      <c r="D330" s="22" t="s">
        <v>780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120</v>
      </c>
      <c r="B331" s="22" t="s">
        <v>706</v>
      </c>
      <c r="C331" s="22" t="s">
        <v>781</v>
      </c>
      <c r="D331" s="22" t="s">
        <v>782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120</v>
      </c>
      <c r="B332" s="22" t="s">
        <v>706</v>
      </c>
      <c r="C332" s="22" t="s">
        <v>783</v>
      </c>
      <c r="D332" s="22" t="s">
        <v>784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120</v>
      </c>
      <c r="B333" s="22" t="s">
        <v>706</v>
      </c>
      <c r="C333" s="22" t="s">
        <v>785</v>
      </c>
      <c r="D333" s="22" t="s">
        <v>786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120</v>
      </c>
      <c r="B334" s="22" t="s">
        <v>706</v>
      </c>
      <c r="C334" s="22" t="s">
        <v>787</v>
      </c>
      <c r="D334" s="22" t="s">
        <v>788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120</v>
      </c>
      <c r="B335" s="22" t="s">
        <v>706</v>
      </c>
      <c r="C335" s="22" t="s">
        <v>789</v>
      </c>
      <c r="D335" s="22" t="s">
        <v>790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120</v>
      </c>
      <c r="B336" s="22" t="s">
        <v>706</v>
      </c>
      <c r="C336" s="22" t="s">
        <v>791</v>
      </c>
      <c r="D336" s="22" t="s">
        <v>792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120</v>
      </c>
      <c r="B337" s="22" t="s">
        <v>706</v>
      </c>
      <c r="C337" s="22" t="s">
        <v>793</v>
      </c>
      <c r="D337" s="22" t="s">
        <v>794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120</v>
      </c>
      <c r="B338" s="22" t="s">
        <v>706</v>
      </c>
      <c r="C338" s="22" t="s">
        <v>795</v>
      </c>
      <c r="D338" s="22" t="s">
        <v>796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120</v>
      </c>
      <c r="B339" s="22" t="s">
        <v>706</v>
      </c>
      <c r="C339" s="22" t="s">
        <v>797</v>
      </c>
      <c r="D339" s="22" t="s">
        <v>798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120</v>
      </c>
      <c r="B340" s="22" t="s">
        <v>706</v>
      </c>
      <c r="C340" s="22" t="s">
        <v>799</v>
      </c>
      <c r="D340" s="22" t="s">
        <v>800</v>
      </c>
      <c r="E340" s="22"/>
      <c r="F340" s="22"/>
      <c r="G340" s="22"/>
      <c r="H340" s="22"/>
      <c r="I340" s="22">
        <v>0</v>
      </c>
    </row>
    <row r="341" spans="1:9" x14ac:dyDescent="0.25">
      <c r="A341" s="22" t="s">
        <v>120</v>
      </c>
      <c r="B341" s="22" t="s">
        <v>706</v>
      </c>
      <c r="C341" s="22" t="s">
        <v>801</v>
      </c>
      <c r="D341" s="22" t="s">
        <v>802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120</v>
      </c>
      <c r="B342" s="22" t="s">
        <v>706</v>
      </c>
      <c r="C342" s="22" t="s">
        <v>803</v>
      </c>
      <c r="D342" s="22" t="s">
        <v>804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120</v>
      </c>
      <c r="B343" s="22" t="s">
        <v>706</v>
      </c>
      <c r="C343" s="22" t="s">
        <v>805</v>
      </c>
      <c r="D343" s="22" t="s">
        <v>806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120</v>
      </c>
      <c r="B344" s="22" t="s">
        <v>706</v>
      </c>
      <c r="C344" s="22" t="s">
        <v>807</v>
      </c>
      <c r="D344" s="22" t="s">
        <v>808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120</v>
      </c>
      <c r="B345" s="22" t="s">
        <v>809</v>
      </c>
      <c r="C345" s="22" t="s">
        <v>810</v>
      </c>
      <c r="D345" s="22" t="s">
        <v>811</v>
      </c>
      <c r="E345" s="22">
        <v>101583</v>
      </c>
      <c r="F345" s="22">
        <v>0</v>
      </c>
      <c r="G345" s="22">
        <v>0</v>
      </c>
      <c r="H345" s="22">
        <v>0</v>
      </c>
      <c r="I345" s="22">
        <v>101583</v>
      </c>
    </row>
    <row r="346" spans="1:9" x14ac:dyDescent="0.25">
      <c r="A346" s="22" t="s">
        <v>120</v>
      </c>
      <c r="B346" s="22" t="s">
        <v>809</v>
      </c>
      <c r="C346" s="22" t="s">
        <v>812</v>
      </c>
      <c r="D346" s="22" t="s">
        <v>813</v>
      </c>
      <c r="E346" s="22">
        <v>648028</v>
      </c>
      <c r="F346" s="22">
        <v>0</v>
      </c>
      <c r="G346" s="22">
        <v>0</v>
      </c>
      <c r="H346" s="22">
        <v>0</v>
      </c>
      <c r="I346" s="22">
        <v>648028</v>
      </c>
    </row>
    <row r="347" spans="1:9" x14ac:dyDescent="0.25">
      <c r="A347" s="22" t="s">
        <v>120</v>
      </c>
      <c r="B347" s="22" t="s">
        <v>809</v>
      </c>
      <c r="C347" s="22" t="s">
        <v>814</v>
      </c>
      <c r="D347" s="22" t="s">
        <v>815</v>
      </c>
      <c r="E347" s="22">
        <v>52305</v>
      </c>
      <c r="F347" s="22">
        <v>0</v>
      </c>
      <c r="G347" s="22">
        <v>0</v>
      </c>
      <c r="H347" s="22">
        <v>0</v>
      </c>
      <c r="I347" s="22">
        <v>52305</v>
      </c>
    </row>
    <row r="348" spans="1:9" x14ac:dyDescent="0.25">
      <c r="A348" s="22" t="s">
        <v>120</v>
      </c>
      <c r="B348" s="22" t="s">
        <v>809</v>
      </c>
      <c r="C348" s="22" t="s">
        <v>816</v>
      </c>
      <c r="D348" s="22" t="s">
        <v>817</v>
      </c>
      <c r="E348" s="22">
        <v>34673</v>
      </c>
      <c r="F348" s="22">
        <v>0</v>
      </c>
      <c r="G348" s="22">
        <v>0</v>
      </c>
      <c r="H348" s="22">
        <v>0</v>
      </c>
      <c r="I348" s="22">
        <v>34673</v>
      </c>
    </row>
    <row r="349" spans="1:9" x14ac:dyDescent="0.25">
      <c r="A349" s="22" t="s">
        <v>120</v>
      </c>
      <c r="B349" s="22" t="s">
        <v>809</v>
      </c>
      <c r="C349" s="22" t="s">
        <v>818</v>
      </c>
      <c r="D349" s="22" t="s">
        <v>819</v>
      </c>
      <c r="E349" s="22">
        <v>22794</v>
      </c>
      <c r="F349" s="22">
        <v>0</v>
      </c>
      <c r="G349" s="22">
        <v>0</v>
      </c>
      <c r="H349" s="22">
        <v>0</v>
      </c>
      <c r="I349" s="22">
        <v>22794</v>
      </c>
    </row>
    <row r="350" spans="1:9" x14ac:dyDescent="0.25">
      <c r="A350" s="22" t="s">
        <v>120</v>
      </c>
      <c r="B350" s="22" t="s">
        <v>809</v>
      </c>
      <c r="C350" s="22" t="s">
        <v>820</v>
      </c>
      <c r="D350" s="22" t="s">
        <v>821</v>
      </c>
      <c r="E350" s="22">
        <v>10628</v>
      </c>
      <c r="F350" s="22">
        <v>120180</v>
      </c>
      <c r="G350" s="22">
        <v>0</v>
      </c>
      <c r="H350" s="22">
        <v>0</v>
      </c>
      <c r="I350" s="22">
        <v>130808</v>
      </c>
    </row>
    <row r="351" spans="1:9" x14ac:dyDescent="0.25">
      <c r="A351" s="22" t="s">
        <v>120</v>
      </c>
      <c r="B351" s="22" t="s">
        <v>822</v>
      </c>
      <c r="C351" s="22" t="s">
        <v>823</v>
      </c>
      <c r="D351" s="22" t="s">
        <v>824</v>
      </c>
      <c r="E351" s="22">
        <v>0</v>
      </c>
      <c r="F351" s="22">
        <v>2354</v>
      </c>
      <c r="G351" s="22">
        <v>0</v>
      </c>
      <c r="H351" s="22">
        <v>0</v>
      </c>
      <c r="I351" s="22">
        <v>2354</v>
      </c>
    </row>
    <row r="352" spans="1:9" x14ac:dyDescent="0.25">
      <c r="A352" s="22"/>
      <c r="B352" s="22"/>
      <c r="C352" s="22"/>
      <c r="D352" s="22" t="s">
        <v>825</v>
      </c>
      <c r="E352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97E76-7132-46E6-B982-665755648499}">
  <dimension ref="A1:I35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1339</v>
      </c>
      <c r="D1" s="20" t="s">
        <v>1347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1341</v>
      </c>
      <c r="H2" s="21" t="s">
        <v>65</v>
      </c>
      <c r="I2" s="21" t="s">
        <v>1083</v>
      </c>
    </row>
    <row r="3" spans="1:9" x14ac:dyDescent="0.25">
      <c r="A3" s="21"/>
      <c r="B3" s="21"/>
      <c r="C3" s="21"/>
      <c r="D3" s="21" t="s">
        <v>87</v>
      </c>
      <c r="E3" s="21" t="s">
        <v>1342</v>
      </c>
      <c r="F3" s="21" t="s">
        <v>1343</v>
      </c>
      <c r="G3" s="21" t="s">
        <v>1344</v>
      </c>
      <c r="H3" s="21" t="s">
        <v>1345</v>
      </c>
      <c r="I3" s="21" t="s">
        <v>1346</v>
      </c>
    </row>
    <row r="4" spans="1:9" x14ac:dyDescent="0.25">
      <c r="A4" s="22" t="s">
        <v>120</v>
      </c>
      <c r="B4" s="22" t="s">
        <v>121</v>
      </c>
      <c r="C4" s="22" t="s">
        <v>122</v>
      </c>
      <c r="D4" s="22" t="s">
        <v>123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120</v>
      </c>
      <c r="B5" s="22" t="s">
        <v>121</v>
      </c>
      <c r="C5" s="22" t="s">
        <v>124</v>
      </c>
      <c r="D5" s="22" t="s">
        <v>125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120</v>
      </c>
      <c r="B6" s="22" t="s">
        <v>121</v>
      </c>
      <c r="C6" s="22" t="s">
        <v>126</v>
      </c>
      <c r="D6" s="22" t="s">
        <v>127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x14ac:dyDescent="0.25">
      <c r="A7" s="22" t="s">
        <v>120</v>
      </c>
      <c r="B7" s="22" t="s">
        <v>121</v>
      </c>
      <c r="C7" s="22" t="s">
        <v>128</v>
      </c>
      <c r="D7" s="22" t="s">
        <v>129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120</v>
      </c>
      <c r="B8" s="22" t="s">
        <v>121</v>
      </c>
      <c r="C8" s="22" t="s">
        <v>130</v>
      </c>
      <c r="D8" s="22" t="s">
        <v>131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120</v>
      </c>
      <c r="B9" s="22" t="s">
        <v>121</v>
      </c>
      <c r="C9" s="22" t="s">
        <v>132</v>
      </c>
      <c r="D9" s="22" t="s">
        <v>133</v>
      </c>
      <c r="E9" s="22">
        <v>111000</v>
      </c>
      <c r="F9" s="22">
        <v>413000</v>
      </c>
      <c r="G9" s="22">
        <v>0</v>
      </c>
      <c r="H9" s="22">
        <v>0</v>
      </c>
      <c r="I9" s="22">
        <v>524000</v>
      </c>
    </row>
    <row r="10" spans="1:9" x14ac:dyDescent="0.25">
      <c r="A10" s="22" t="s">
        <v>120</v>
      </c>
      <c r="B10" s="22" t="s">
        <v>121</v>
      </c>
      <c r="C10" s="22" t="s">
        <v>134</v>
      </c>
      <c r="D10" s="22" t="s">
        <v>135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120</v>
      </c>
      <c r="B11" s="22" t="s">
        <v>121</v>
      </c>
      <c r="C11" s="22" t="s">
        <v>136</v>
      </c>
      <c r="D11" s="22" t="s">
        <v>137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120</v>
      </c>
      <c r="B12" s="22" t="s">
        <v>121</v>
      </c>
      <c r="C12" s="22" t="s">
        <v>138</v>
      </c>
      <c r="D12" s="22" t="s">
        <v>139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120</v>
      </c>
      <c r="B13" s="22" t="s">
        <v>121</v>
      </c>
      <c r="C13" s="22" t="s">
        <v>140</v>
      </c>
      <c r="D13" s="22" t="s">
        <v>141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120</v>
      </c>
      <c r="B14" s="22" t="s">
        <v>121</v>
      </c>
      <c r="C14" s="22" t="s">
        <v>142</v>
      </c>
      <c r="D14" s="22" t="s">
        <v>143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120</v>
      </c>
      <c r="B15" s="22" t="s">
        <v>121</v>
      </c>
      <c r="C15" s="22" t="s">
        <v>144</v>
      </c>
      <c r="D15" s="22" t="s">
        <v>145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120</v>
      </c>
      <c r="B16" s="22" t="s">
        <v>121</v>
      </c>
      <c r="C16" s="22" t="s">
        <v>146</v>
      </c>
      <c r="D16" s="22" t="s">
        <v>147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120</v>
      </c>
      <c r="B17" s="22" t="s">
        <v>121</v>
      </c>
      <c r="C17" s="22" t="s">
        <v>148</v>
      </c>
      <c r="D17" s="22" t="s">
        <v>149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120</v>
      </c>
      <c r="B18" s="22" t="s">
        <v>121</v>
      </c>
      <c r="C18" s="22" t="s">
        <v>150</v>
      </c>
      <c r="D18" s="22" t="s">
        <v>151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120</v>
      </c>
      <c r="B19" s="22" t="s">
        <v>152</v>
      </c>
      <c r="C19" s="22" t="s">
        <v>153</v>
      </c>
      <c r="D19" s="22" t="s">
        <v>154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5">
      <c r="A20" s="22" t="s">
        <v>120</v>
      </c>
      <c r="B20" s="22" t="s">
        <v>152</v>
      </c>
      <c r="C20" s="22" t="s">
        <v>155</v>
      </c>
      <c r="D20" s="22" t="s">
        <v>156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120</v>
      </c>
      <c r="B21" s="22" t="s">
        <v>152</v>
      </c>
      <c r="C21" s="22" t="s">
        <v>157</v>
      </c>
      <c r="D21" s="22" t="s">
        <v>158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120</v>
      </c>
      <c r="B22" s="22" t="s">
        <v>152</v>
      </c>
      <c r="C22" s="22" t="s">
        <v>159</v>
      </c>
      <c r="D22" s="22" t="s">
        <v>160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120</v>
      </c>
      <c r="B23" s="22" t="s">
        <v>152</v>
      </c>
      <c r="C23" s="22" t="s">
        <v>161</v>
      </c>
      <c r="D23" s="22" t="s">
        <v>162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120</v>
      </c>
      <c r="B24" s="22" t="s">
        <v>163</v>
      </c>
      <c r="C24" s="22" t="s">
        <v>164</v>
      </c>
      <c r="D24" s="22" t="s">
        <v>165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120</v>
      </c>
      <c r="B25" s="22" t="s">
        <v>163</v>
      </c>
      <c r="C25" s="22" t="s">
        <v>166</v>
      </c>
      <c r="D25" s="22" t="s">
        <v>167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120</v>
      </c>
      <c r="B26" s="22" t="s">
        <v>163</v>
      </c>
      <c r="C26" s="22" t="s">
        <v>168</v>
      </c>
      <c r="D26" s="22" t="s">
        <v>169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120</v>
      </c>
      <c r="B27" s="22" t="s">
        <v>163</v>
      </c>
      <c r="C27" s="22" t="s">
        <v>170</v>
      </c>
      <c r="D27" s="22" t="s">
        <v>171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120</v>
      </c>
      <c r="B28" s="22" t="s">
        <v>163</v>
      </c>
      <c r="C28" s="22" t="s">
        <v>172</v>
      </c>
      <c r="D28" s="22" t="s">
        <v>173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120</v>
      </c>
      <c r="B29" s="22" t="s">
        <v>163</v>
      </c>
      <c r="C29" s="22" t="s">
        <v>174</v>
      </c>
      <c r="D29" s="22" t="s">
        <v>175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120</v>
      </c>
      <c r="B30" s="22" t="s">
        <v>163</v>
      </c>
      <c r="C30" s="22" t="s">
        <v>176</v>
      </c>
      <c r="D30" s="22" t="s">
        <v>177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120</v>
      </c>
      <c r="B31" s="22" t="s">
        <v>163</v>
      </c>
      <c r="C31" s="22" t="s">
        <v>178</v>
      </c>
      <c r="D31" s="22" t="s">
        <v>179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120</v>
      </c>
      <c r="B32" s="22" t="s">
        <v>163</v>
      </c>
      <c r="C32" s="22" t="s">
        <v>180</v>
      </c>
      <c r="D32" s="22" t="s">
        <v>181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120</v>
      </c>
      <c r="B33" s="22" t="s">
        <v>163</v>
      </c>
      <c r="C33" s="22" t="s">
        <v>182</v>
      </c>
      <c r="D33" s="22" t="s">
        <v>183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120</v>
      </c>
      <c r="B34" s="22" t="s">
        <v>163</v>
      </c>
      <c r="C34" s="22" t="s">
        <v>184</v>
      </c>
      <c r="D34" s="22" t="s">
        <v>185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120</v>
      </c>
      <c r="B35" s="22" t="s">
        <v>163</v>
      </c>
      <c r="C35" s="22" t="s">
        <v>186</v>
      </c>
      <c r="D35" s="22" t="s">
        <v>187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120</v>
      </c>
      <c r="B36" s="22" t="s">
        <v>163</v>
      </c>
      <c r="C36" s="22" t="s">
        <v>188</v>
      </c>
      <c r="D36" s="22" t="s">
        <v>189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120</v>
      </c>
      <c r="B37" s="22" t="s">
        <v>163</v>
      </c>
      <c r="C37" s="22" t="s">
        <v>190</v>
      </c>
      <c r="D37" s="22" t="s">
        <v>191</v>
      </c>
      <c r="E37" s="22"/>
      <c r="F37" s="22"/>
      <c r="G37" s="22"/>
      <c r="H37" s="22"/>
      <c r="I37" s="22">
        <v>0</v>
      </c>
    </row>
    <row r="38" spans="1:9" x14ac:dyDescent="0.25">
      <c r="A38" s="22" t="s">
        <v>120</v>
      </c>
      <c r="B38" s="22" t="s">
        <v>163</v>
      </c>
      <c r="C38" s="22" t="s">
        <v>192</v>
      </c>
      <c r="D38" s="22" t="s">
        <v>193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120</v>
      </c>
      <c r="B39" s="22" t="s">
        <v>163</v>
      </c>
      <c r="C39" s="22" t="s">
        <v>194</v>
      </c>
      <c r="D39" s="22" t="s">
        <v>195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120</v>
      </c>
      <c r="B40" s="22" t="s">
        <v>163</v>
      </c>
      <c r="C40" s="22" t="s">
        <v>196</v>
      </c>
      <c r="D40" s="22" t="s">
        <v>197</v>
      </c>
      <c r="E40" s="22"/>
      <c r="F40" s="22"/>
      <c r="G40" s="22"/>
      <c r="H40" s="22"/>
      <c r="I40" s="22">
        <v>0</v>
      </c>
    </row>
    <row r="41" spans="1:9" x14ac:dyDescent="0.25">
      <c r="A41" s="22" t="s">
        <v>120</v>
      </c>
      <c r="B41" s="22" t="s">
        <v>163</v>
      </c>
      <c r="C41" s="22" t="s">
        <v>198</v>
      </c>
      <c r="D41" s="22" t="s">
        <v>199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120</v>
      </c>
      <c r="B42" s="22" t="s">
        <v>163</v>
      </c>
      <c r="C42" s="22" t="s">
        <v>200</v>
      </c>
      <c r="D42" s="22" t="s">
        <v>201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120</v>
      </c>
      <c r="B43" s="22" t="s">
        <v>163</v>
      </c>
      <c r="C43" s="22" t="s">
        <v>202</v>
      </c>
      <c r="D43" s="22" t="s">
        <v>203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120</v>
      </c>
      <c r="B44" s="22" t="s">
        <v>163</v>
      </c>
      <c r="C44" s="22" t="s">
        <v>204</v>
      </c>
      <c r="D44" s="22" t="s">
        <v>205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120</v>
      </c>
      <c r="B45" s="22" t="s">
        <v>163</v>
      </c>
      <c r="C45" s="22" t="s">
        <v>206</v>
      </c>
      <c r="D45" s="22" t="s">
        <v>207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120</v>
      </c>
      <c r="B46" s="22" t="s">
        <v>163</v>
      </c>
      <c r="C46" s="22" t="s">
        <v>208</v>
      </c>
      <c r="D46" s="22" t="s">
        <v>209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120</v>
      </c>
      <c r="B47" s="22" t="s">
        <v>163</v>
      </c>
      <c r="C47" s="22" t="s">
        <v>210</v>
      </c>
      <c r="D47" s="22" t="s">
        <v>211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120</v>
      </c>
      <c r="B48" s="22" t="s">
        <v>163</v>
      </c>
      <c r="C48" s="22" t="s">
        <v>212</v>
      </c>
      <c r="D48" s="22" t="s">
        <v>213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120</v>
      </c>
      <c r="B49" s="22" t="s">
        <v>163</v>
      </c>
      <c r="C49" s="22" t="s">
        <v>214</v>
      </c>
      <c r="D49" s="22" t="s">
        <v>215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120</v>
      </c>
      <c r="B50" s="22" t="s">
        <v>163</v>
      </c>
      <c r="C50" s="22" t="s">
        <v>216</v>
      </c>
      <c r="D50" s="22" t="s">
        <v>217</v>
      </c>
      <c r="E50" s="22"/>
      <c r="F50" s="22"/>
      <c r="G50" s="22"/>
      <c r="H50" s="22"/>
      <c r="I50" s="22">
        <v>0</v>
      </c>
    </row>
    <row r="51" spans="1:9" x14ac:dyDescent="0.25">
      <c r="A51" s="22" t="s">
        <v>120</v>
      </c>
      <c r="B51" s="22" t="s">
        <v>163</v>
      </c>
      <c r="C51" s="22" t="s">
        <v>218</v>
      </c>
      <c r="D51" s="22" t="s">
        <v>219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120</v>
      </c>
      <c r="B52" s="22" t="s">
        <v>163</v>
      </c>
      <c r="C52" s="22" t="s">
        <v>220</v>
      </c>
      <c r="D52" s="22" t="s">
        <v>221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120</v>
      </c>
      <c r="B53" s="22" t="s">
        <v>163</v>
      </c>
      <c r="C53" s="22" t="s">
        <v>222</v>
      </c>
      <c r="D53" s="22" t="s">
        <v>223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22" t="s">
        <v>120</v>
      </c>
      <c r="B54" s="22" t="s">
        <v>163</v>
      </c>
      <c r="C54" s="22" t="s">
        <v>224</v>
      </c>
      <c r="D54" s="22" t="s">
        <v>225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120</v>
      </c>
      <c r="B55" s="22" t="s">
        <v>163</v>
      </c>
      <c r="C55" s="22" t="s">
        <v>226</v>
      </c>
      <c r="D55" s="22" t="s">
        <v>227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120</v>
      </c>
      <c r="B56" s="22" t="s">
        <v>163</v>
      </c>
      <c r="C56" s="22" t="s">
        <v>228</v>
      </c>
      <c r="D56" s="22" t="s">
        <v>229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120</v>
      </c>
      <c r="B57" s="22" t="s">
        <v>163</v>
      </c>
      <c r="C57" s="22" t="s">
        <v>230</v>
      </c>
      <c r="D57" s="22" t="s">
        <v>231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120</v>
      </c>
      <c r="B58" s="22" t="s">
        <v>163</v>
      </c>
      <c r="C58" s="22" t="s">
        <v>232</v>
      </c>
      <c r="D58" s="22" t="s">
        <v>233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120</v>
      </c>
      <c r="B59" s="22" t="s">
        <v>163</v>
      </c>
      <c r="C59" s="22" t="s">
        <v>234</v>
      </c>
      <c r="D59" s="22" t="s">
        <v>235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120</v>
      </c>
      <c r="B60" s="22" t="s">
        <v>163</v>
      </c>
      <c r="C60" s="22" t="s">
        <v>236</v>
      </c>
      <c r="D60" s="22" t="s">
        <v>237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120</v>
      </c>
      <c r="B61" s="22" t="s">
        <v>163</v>
      </c>
      <c r="C61" s="22" t="s">
        <v>238</v>
      </c>
      <c r="D61" s="22" t="s">
        <v>239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120</v>
      </c>
      <c r="B62" s="22" t="s">
        <v>163</v>
      </c>
      <c r="C62" s="22" t="s">
        <v>240</v>
      </c>
      <c r="D62" s="22" t="s">
        <v>241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120</v>
      </c>
      <c r="B63" s="22" t="s">
        <v>163</v>
      </c>
      <c r="C63" s="22" t="s">
        <v>242</v>
      </c>
      <c r="D63" s="22" t="s">
        <v>243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120</v>
      </c>
      <c r="B64" s="22" t="s">
        <v>163</v>
      </c>
      <c r="C64" s="22" t="s">
        <v>244</v>
      </c>
      <c r="D64" s="22" t="s">
        <v>245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120</v>
      </c>
      <c r="B65" s="22" t="s">
        <v>163</v>
      </c>
      <c r="C65" s="22" t="s">
        <v>246</v>
      </c>
      <c r="D65" s="22" t="s">
        <v>247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120</v>
      </c>
      <c r="B66" s="22" t="s">
        <v>163</v>
      </c>
      <c r="C66" s="22" t="s">
        <v>248</v>
      </c>
      <c r="D66" s="22" t="s">
        <v>249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120</v>
      </c>
      <c r="B67" s="22" t="s">
        <v>163</v>
      </c>
      <c r="C67" s="22" t="s">
        <v>250</v>
      </c>
      <c r="D67" s="22" t="s">
        <v>251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120</v>
      </c>
      <c r="B68" s="22" t="s">
        <v>163</v>
      </c>
      <c r="C68" s="22" t="s">
        <v>252</v>
      </c>
      <c r="D68" s="22" t="s">
        <v>253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120</v>
      </c>
      <c r="B69" s="22" t="s">
        <v>163</v>
      </c>
      <c r="C69" s="22" t="s">
        <v>254</v>
      </c>
      <c r="D69" s="22" t="s">
        <v>255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120</v>
      </c>
      <c r="B70" s="22" t="s">
        <v>163</v>
      </c>
      <c r="C70" s="22" t="s">
        <v>256</v>
      </c>
      <c r="D70" s="22" t="s">
        <v>257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120</v>
      </c>
      <c r="B71" s="22" t="s">
        <v>163</v>
      </c>
      <c r="C71" s="22" t="s">
        <v>258</v>
      </c>
      <c r="D71" s="22" t="s">
        <v>259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120</v>
      </c>
      <c r="B72" s="22" t="s">
        <v>163</v>
      </c>
      <c r="C72" s="22" t="s">
        <v>260</v>
      </c>
      <c r="D72" s="22" t="s">
        <v>261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120</v>
      </c>
      <c r="B73" s="22" t="s">
        <v>163</v>
      </c>
      <c r="C73" s="22" t="s">
        <v>262</v>
      </c>
      <c r="D73" s="22" t="s">
        <v>263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120</v>
      </c>
      <c r="B74" s="22" t="s">
        <v>163</v>
      </c>
      <c r="C74" s="22" t="s">
        <v>264</v>
      </c>
      <c r="D74" s="22" t="s">
        <v>265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120</v>
      </c>
      <c r="B75" s="22" t="s">
        <v>163</v>
      </c>
      <c r="C75" s="22" t="s">
        <v>266</v>
      </c>
      <c r="D75" s="22" t="s">
        <v>267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120</v>
      </c>
      <c r="B76" s="22" t="s">
        <v>163</v>
      </c>
      <c r="C76" s="22" t="s">
        <v>268</v>
      </c>
      <c r="D76" s="22" t="s">
        <v>269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120</v>
      </c>
      <c r="B77" s="22" t="s">
        <v>163</v>
      </c>
      <c r="C77" s="22" t="s">
        <v>270</v>
      </c>
      <c r="D77" s="22" t="s">
        <v>271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120</v>
      </c>
      <c r="B78" s="22" t="s">
        <v>163</v>
      </c>
      <c r="C78" s="22" t="s">
        <v>272</v>
      </c>
      <c r="D78" s="22" t="s">
        <v>273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120</v>
      </c>
      <c r="B79" s="22" t="s">
        <v>163</v>
      </c>
      <c r="C79" s="22" t="s">
        <v>274</v>
      </c>
      <c r="D79" s="22" t="s">
        <v>275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120</v>
      </c>
      <c r="B80" s="22" t="s">
        <v>163</v>
      </c>
      <c r="C80" s="22" t="s">
        <v>276</v>
      </c>
      <c r="D80" s="22" t="s">
        <v>277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120</v>
      </c>
      <c r="B81" s="22" t="s">
        <v>163</v>
      </c>
      <c r="C81" s="22" t="s">
        <v>278</v>
      </c>
      <c r="D81" s="22" t="s">
        <v>279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120</v>
      </c>
      <c r="B82" s="22" t="s">
        <v>163</v>
      </c>
      <c r="C82" s="22" t="s">
        <v>280</v>
      </c>
      <c r="D82" s="22" t="s">
        <v>281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120</v>
      </c>
      <c r="B83" s="22" t="s">
        <v>163</v>
      </c>
      <c r="C83" s="22" t="s">
        <v>282</v>
      </c>
      <c r="D83" s="22" t="s">
        <v>283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120</v>
      </c>
      <c r="B84" s="22" t="s">
        <v>163</v>
      </c>
      <c r="C84" s="22" t="s">
        <v>284</v>
      </c>
      <c r="D84" s="22" t="s">
        <v>285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120</v>
      </c>
      <c r="B85" s="22" t="s">
        <v>163</v>
      </c>
      <c r="C85" s="22" t="s">
        <v>286</v>
      </c>
      <c r="D85" s="22" t="s">
        <v>287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120</v>
      </c>
      <c r="B86" s="22" t="s">
        <v>163</v>
      </c>
      <c r="C86" s="22" t="s">
        <v>288</v>
      </c>
      <c r="D86" s="22" t="s">
        <v>289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120</v>
      </c>
      <c r="B87" s="22" t="s">
        <v>163</v>
      </c>
      <c r="C87" s="22" t="s">
        <v>290</v>
      </c>
      <c r="D87" s="22" t="s">
        <v>291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2" t="s">
        <v>120</v>
      </c>
      <c r="B88" s="22" t="s">
        <v>292</v>
      </c>
      <c r="C88" s="22" t="s">
        <v>293</v>
      </c>
      <c r="D88" s="22" t="s">
        <v>294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120</v>
      </c>
      <c r="B89" s="22" t="s">
        <v>292</v>
      </c>
      <c r="C89" s="22" t="s">
        <v>295</v>
      </c>
      <c r="D89" s="22" t="s">
        <v>296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120</v>
      </c>
      <c r="B90" s="22" t="s">
        <v>292</v>
      </c>
      <c r="C90" s="22" t="s">
        <v>297</v>
      </c>
      <c r="D90" s="22" t="s">
        <v>298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120</v>
      </c>
      <c r="B91" s="22" t="s">
        <v>292</v>
      </c>
      <c r="C91" s="22" t="s">
        <v>299</v>
      </c>
      <c r="D91" s="22" t="s">
        <v>300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120</v>
      </c>
      <c r="B92" s="22" t="s">
        <v>292</v>
      </c>
      <c r="C92" s="22" t="s">
        <v>301</v>
      </c>
      <c r="D92" s="22" t="s">
        <v>302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120</v>
      </c>
      <c r="B93" s="22" t="s">
        <v>292</v>
      </c>
      <c r="C93" s="22" t="s">
        <v>303</v>
      </c>
      <c r="D93" s="22" t="s">
        <v>304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120</v>
      </c>
      <c r="B94" s="22" t="s">
        <v>292</v>
      </c>
      <c r="C94" s="22" t="s">
        <v>305</v>
      </c>
      <c r="D94" s="22" t="s">
        <v>306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120</v>
      </c>
      <c r="B95" s="22" t="s">
        <v>292</v>
      </c>
      <c r="C95" s="22" t="s">
        <v>307</v>
      </c>
      <c r="D95" s="22" t="s">
        <v>308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120</v>
      </c>
      <c r="B96" s="22" t="s">
        <v>292</v>
      </c>
      <c r="C96" s="22" t="s">
        <v>309</v>
      </c>
      <c r="D96" s="22" t="s">
        <v>310</v>
      </c>
      <c r="E96" s="22"/>
      <c r="F96" s="22"/>
      <c r="G96" s="22"/>
      <c r="H96" s="22"/>
      <c r="I96" s="22">
        <v>0</v>
      </c>
    </row>
    <row r="97" spans="1:9" x14ac:dyDescent="0.25">
      <c r="A97" s="22" t="s">
        <v>120</v>
      </c>
      <c r="B97" s="22" t="s">
        <v>292</v>
      </c>
      <c r="C97" s="22" t="s">
        <v>311</v>
      </c>
      <c r="D97" s="22" t="s">
        <v>312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120</v>
      </c>
      <c r="B98" s="22" t="s">
        <v>292</v>
      </c>
      <c r="C98" s="22" t="s">
        <v>313</v>
      </c>
      <c r="D98" s="22" t="s">
        <v>314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120</v>
      </c>
      <c r="B99" s="22" t="s">
        <v>292</v>
      </c>
      <c r="C99" s="22" t="s">
        <v>315</v>
      </c>
      <c r="D99" s="22" t="s">
        <v>316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120</v>
      </c>
      <c r="B100" s="22" t="s">
        <v>292</v>
      </c>
      <c r="C100" s="22" t="s">
        <v>317</v>
      </c>
      <c r="D100" s="22" t="s">
        <v>318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120</v>
      </c>
      <c r="B101" s="22" t="s">
        <v>292</v>
      </c>
      <c r="C101" s="22" t="s">
        <v>319</v>
      </c>
      <c r="D101" s="22" t="s">
        <v>320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120</v>
      </c>
      <c r="B102" s="22" t="s">
        <v>292</v>
      </c>
      <c r="C102" s="22" t="s">
        <v>321</v>
      </c>
      <c r="D102" s="22" t="s">
        <v>322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120</v>
      </c>
      <c r="B103" s="22" t="s">
        <v>292</v>
      </c>
      <c r="C103" s="22" t="s">
        <v>323</v>
      </c>
      <c r="D103" s="22" t="s">
        <v>324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120</v>
      </c>
      <c r="B104" s="22" t="s">
        <v>292</v>
      </c>
      <c r="C104" s="22" t="s">
        <v>325</v>
      </c>
      <c r="D104" s="22" t="s">
        <v>326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120</v>
      </c>
      <c r="B105" s="22" t="s">
        <v>292</v>
      </c>
      <c r="C105" s="22" t="s">
        <v>327</v>
      </c>
      <c r="D105" s="22" t="s">
        <v>328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120</v>
      </c>
      <c r="B106" s="22" t="s">
        <v>292</v>
      </c>
      <c r="C106" s="22" t="s">
        <v>329</v>
      </c>
      <c r="D106" s="22" t="s">
        <v>330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120</v>
      </c>
      <c r="B107" s="22" t="s">
        <v>292</v>
      </c>
      <c r="C107" s="22" t="s">
        <v>331</v>
      </c>
      <c r="D107" s="22" t="s">
        <v>332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120</v>
      </c>
      <c r="B108" s="22" t="s">
        <v>292</v>
      </c>
      <c r="C108" s="22" t="s">
        <v>333</v>
      </c>
      <c r="D108" s="22" t="s">
        <v>334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120</v>
      </c>
      <c r="B109" s="22" t="s">
        <v>292</v>
      </c>
      <c r="C109" s="22" t="s">
        <v>335</v>
      </c>
      <c r="D109" s="22" t="s">
        <v>336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120</v>
      </c>
      <c r="B110" s="22" t="s">
        <v>292</v>
      </c>
      <c r="C110" s="22" t="s">
        <v>337</v>
      </c>
      <c r="D110" s="22" t="s">
        <v>338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120</v>
      </c>
      <c r="B111" s="22" t="s">
        <v>292</v>
      </c>
      <c r="C111" s="22" t="s">
        <v>339</v>
      </c>
      <c r="D111" s="22" t="s">
        <v>340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120</v>
      </c>
      <c r="B112" s="22" t="s">
        <v>292</v>
      </c>
      <c r="C112" s="22" t="s">
        <v>341</v>
      </c>
      <c r="D112" s="22" t="s">
        <v>342</v>
      </c>
      <c r="E112" s="22"/>
      <c r="F112" s="22"/>
      <c r="G112" s="22"/>
      <c r="H112" s="22"/>
      <c r="I112" s="22">
        <v>0</v>
      </c>
    </row>
    <row r="113" spans="1:9" x14ac:dyDescent="0.25">
      <c r="A113" s="22" t="s">
        <v>120</v>
      </c>
      <c r="B113" s="22" t="s">
        <v>292</v>
      </c>
      <c r="C113" s="22" t="s">
        <v>343</v>
      </c>
      <c r="D113" s="22" t="s">
        <v>344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120</v>
      </c>
      <c r="B114" s="22" t="s">
        <v>292</v>
      </c>
      <c r="C114" s="22" t="s">
        <v>345</v>
      </c>
      <c r="D114" s="22" t="s">
        <v>346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120</v>
      </c>
      <c r="B115" s="22" t="s">
        <v>292</v>
      </c>
      <c r="C115" s="22" t="s">
        <v>347</v>
      </c>
      <c r="D115" s="22" t="s">
        <v>348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120</v>
      </c>
      <c r="B116" s="22" t="s">
        <v>292</v>
      </c>
      <c r="C116" s="22" t="s">
        <v>349</v>
      </c>
      <c r="D116" s="22" t="s">
        <v>350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120</v>
      </c>
      <c r="B117" s="22" t="s">
        <v>292</v>
      </c>
      <c r="C117" s="22" t="s">
        <v>351</v>
      </c>
      <c r="D117" s="22" t="s">
        <v>352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120</v>
      </c>
      <c r="B118" s="22" t="s">
        <v>292</v>
      </c>
      <c r="C118" s="22" t="s">
        <v>353</v>
      </c>
      <c r="D118" s="22" t="s">
        <v>354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120</v>
      </c>
      <c r="B119" s="22" t="s">
        <v>292</v>
      </c>
      <c r="C119" s="22" t="s">
        <v>355</v>
      </c>
      <c r="D119" s="22" t="s">
        <v>356</v>
      </c>
      <c r="E119" s="22"/>
      <c r="F119" s="22"/>
      <c r="G119" s="22"/>
      <c r="H119" s="22"/>
      <c r="I119" s="22">
        <v>0</v>
      </c>
    </row>
    <row r="120" spans="1:9" x14ac:dyDescent="0.25">
      <c r="A120" s="22" t="s">
        <v>120</v>
      </c>
      <c r="B120" s="22" t="s">
        <v>292</v>
      </c>
      <c r="C120" s="22" t="s">
        <v>357</v>
      </c>
      <c r="D120" s="22" t="s">
        <v>358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120</v>
      </c>
      <c r="B121" s="22" t="s">
        <v>292</v>
      </c>
      <c r="C121" s="22" t="s">
        <v>359</v>
      </c>
      <c r="D121" s="22" t="s">
        <v>360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120</v>
      </c>
      <c r="B122" s="22" t="s">
        <v>292</v>
      </c>
      <c r="C122" s="22" t="s">
        <v>361</v>
      </c>
      <c r="D122" s="22" t="s">
        <v>362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120</v>
      </c>
      <c r="B123" s="22" t="s">
        <v>292</v>
      </c>
      <c r="C123" s="22" t="s">
        <v>363</v>
      </c>
      <c r="D123" s="22" t="s">
        <v>364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120</v>
      </c>
      <c r="B124" s="22" t="s">
        <v>292</v>
      </c>
      <c r="C124" s="22" t="s">
        <v>365</v>
      </c>
      <c r="D124" s="22" t="s">
        <v>366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120</v>
      </c>
      <c r="B125" s="22" t="s">
        <v>292</v>
      </c>
      <c r="C125" s="22" t="s">
        <v>367</v>
      </c>
      <c r="D125" s="22" t="s">
        <v>368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120</v>
      </c>
      <c r="B126" s="22" t="s">
        <v>292</v>
      </c>
      <c r="C126" s="22" t="s">
        <v>369</v>
      </c>
      <c r="D126" s="22" t="s">
        <v>370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120</v>
      </c>
      <c r="B127" s="22" t="s">
        <v>292</v>
      </c>
      <c r="C127" s="22" t="s">
        <v>371</v>
      </c>
      <c r="D127" s="22" t="s">
        <v>372</v>
      </c>
      <c r="E127" s="22"/>
      <c r="F127" s="22"/>
      <c r="G127" s="22"/>
      <c r="H127" s="22"/>
      <c r="I127" s="22">
        <v>0</v>
      </c>
    </row>
    <row r="128" spans="1:9" x14ac:dyDescent="0.25">
      <c r="A128" s="22" t="s">
        <v>120</v>
      </c>
      <c r="B128" s="22" t="s">
        <v>292</v>
      </c>
      <c r="C128" s="22" t="s">
        <v>373</v>
      </c>
      <c r="D128" s="22" t="s">
        <v>374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120</v>
      </c>
      <c r="B129" s="22" t="s">
        <v>292</v>
      </c>
      <c r="C129" s="22" t="s">
        <v>375</v>
      </c>
      <c r="D129" s="22" t="s">
        <v>376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120</v>
      </c>
      <c r="B130" s="22" t="s">
        <v>292</v>
      </c>
      <c r="C130" s="22" t="s">
        <v>377</v>
      </c>
      <c r="D130" s="22" t="s">
        <v>378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120</v>
      </c>
      <c r="B131" s="22" t="s">
        <v>292</v>
      </c>
      <c r="C131" s="22" t="s">
        <v>379</v>
      </c>
      <c r="D131" s="22" t="s">
        <v>380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120</v>
      </c>
      <c r="B132" s="22" t="s">
        <v>292</v>
      </c>
      <c r="C132" s="22" t="s">
        <v>381</v>
      </c>
      <c r="D132" s="22" t="s">
        <v>382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120</v>
      </c>
      <c r="B133" s="22" t="s">
        <v>292</v>
      </c>
      <c r="C133" s="22" t="s">
        <v>383</v>
      </c>
      <c r="D133" s="22" t="s">
        <v>384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120</v>
      </c>
      <c r="B134" s="22" t="s">
        <v>292</v>
      </c>
      <c r="C134" s="22" t="s">
        <v>385</v>
      </c>
      <c r="D134" s="22" t="s">
        <v>386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120</v>
      </c>
      <c r="B135" s="22" t="s">
        <v>292</v>
      </c>
      <c r="C135" s="22" t="s">
        <v>387</v>
      </c>
      <c r="D135" s="22" t="s">
        <v>388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120</v>
      </c>
      <c r="B136" s="22" t="s">
        <v>292</v>
      </c>
      <c r="C136" s="22" t="s">
        <v>389</v>
      </c>
      <c r="D136" s="22" t="s">
        <v>390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120</v>
      </c>
      <c r="B137" s="22" t="s">
        <v>292</v>
      </c>
      <c r="C137" s="22" t="s">
        <v>391</v>
      </c>
      <c r="D137" s="22" t="s">
        <v>392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120</v>
      </c>
      <c r="B138" s="22" t="s">
        <v>292</v>
      </c>
      <c r="C138" s="22" t="s">
        <v>393</v>
      </c>
      <c r="D138" s="22" t="s">
        <v>394</v>
      </c>
      <c r="E138" s="22"/>
      <c r="F138" s="22"/>
      <c r="G138" s="22"/>
      <c r="H138" s="22"/>
      <c r="I138" s="22">
        <v>0</v>
      </c>
    </row>
    <row r="139" spans="1:9" x14ac:dyDescent="0.25">
      <c r="A139" s="22" t="s">
        <v>120</v>
      </c>
      <c r="B139" s="22" t="s">
        <v>292</v>
      </c>
      <c r="C139" s="22" t="s">
        <v>395</v>
      </c>
      <c r="D139" s="22" t="s">
        <v>396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120</v>
      </c>
      <c r="B140" s="22" t="s">
        <v>292</v>
      </c>
      <c r="C140" s="22" t="s">
        <v>397</v>
      </c>
      <c r="D140" s="22" t="s">
        <v>398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120</v>
      </c>
      <c r="B141" s="22" t="s">
        <v>292</v>
      </c>
      <c r="C141" s="22" t="s">
        <v>399</v>
      </c>
      <c r="D141" s="22" t="s">
        <v>400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120</v>
      </c>
      <c r="B142" s="22" t="s">
        <v>292</v>
      </c>
      <c r="C142" s="22" t="s">
        <v>401</v>
      </c>
      <c r="D142" s="22" t="s">
        <v>402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120</v>
      </c>
      <c r="B143" s="22" t="s">
        <v>292</v>
      </c>
      <c r="C143" s="22" t="s">
        <v>403</v>
      </c>
      <c r="D143" s="22" t="s">
        <v>404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120</v>
      </c>
      <c r="B144" s="22" t="s">
        <v>292</v>
      </c>
      <c r="C144" s="22" t="s">
        <v>405</v>
      </c>
      <c r="D144" s="22" t="s">
        <v>406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120</v>
      </c>
      <c r="B145" s="22" t="s">
        <v>292</v>
      </c>
      <c r="C145" s="22" t="s">
        <v>407</v>
      </c>
      <c r="D145" s="22" t="s">
        <v>408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120</v>
      </c>
      <c r="B146" s="22" t="s">
        <v>292</v>
      </c>
      <c r="C146" s="22" t="s">
        <v>409</v>
      </c>
      <c r="D146" s="22" t="s">
        <v>410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120</v>
      </c>
      <c r="B147" s="22" t="s">
        <v>292</v>
      </c>
      <c r="C147" s="22" t="s">
        <v>411</v>
      </c>
      <c r="D147" s="22" t="s">
        <v>412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120</v>
      </c>
      <c r="B148" s="22" t="s">
        <v>292</v>
      </c>
      <c r="C148" s="22" t="s">
        <v>413</v>
      </c>
      <c r="D148" s="22" t="s">
        <v>414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120</v>
      </c>
      <c r="B149" s="22" t="s">
        <v>292</v>
      </c>
      <c r="C149" s="22" t="s">
        <v>415</v>
      </c>
      <c r="D149" s="22" t="s">
        <v>416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120</v>
      </c>
      <c r="B150" s="22" t="s">
        <v>292</v>
      </c>
      <c r="C150" s="22" t="s">
        <v>417</v>
      </c>
      <c r="D150" s="22" t="s">
        <v>418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120</v>
      </c>
      <c r="B151" s="22" t="s">
        <v>292</v>
      </c>
      <c r="C151" s="22" t="s">
        <v>419</v>
      </c>
      <c r="D151" s="22" t="s">
        <v>420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120</v>
      </c>
      <c r="B152" s="22" t="s">
        <v>292</v>
      </c>
      <c r="C152" s="22" t="s">
        <v>421</v>
      </c>
      <c r="D152" s="22" t="s">
        <v>422</v>
      </c>
      <c r="E152" s="22"/>
      <c r="F152" s="22"/>
      <c r="G152" s="22"/>
      <c r="H152" s="22"/>
      <c r="I152" s="22">
        <v>0</v>
      </c>
    </row>
    <row r="153" spans="1:9" x14ac:dyDescent="0.25">
      <c r="A153" s="22" t="s">
        <v>120</v>
      </c>
      <c r="B153" s="22" t="s">
        <v>292</v>
      </c>
      <c r="C153" s="22" t="s">
        <v>423</v>
      </c>
      <c r="D153" s="22" t="s">
        <v>424</v>
      </c>
      <c r="E153" s="22"/>
      <c r="F153" s="22"/>
      <c r="G153" s="22"/>
      <c r="H153" s="22"/>
      <c r="I153" s="22">
        <v>0</v>
      </c>
    </row>
    <row r="154" spans="1:9" x14ac:dyDescent="0.25">
      <c r="A154" s="22" t="s">
        <v>120</v>
      </c>
      <c r="B154" s="22" t="s">
        <v>292</v>
      </c>
      <c r="C154" s="22" t="s">
        <v>425</v>
      </c>
      <c r="D154" s="22" t="s">
        <v>426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120</v>
      </c>
      <c r="B155" s="22" t="s">
        <v>292</v>
      </c>
      <c r="C155" s="22" t="s">
        <v>427</v>
      </c>
      <c r="D155" s="22" t="s">
        <v>428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120</v>
      </c>
      <c r="B156" s="22" t="s">
        <v>292</v>
      </c>
      <c r="C156" s="22" t="s">
        <v>429</v>
      </c>
      <c r="D156" s="22" t="s">
        <v>430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120</v>
      </c>
      <c r="B157" s="22" t="s">
        <v>292</v>
      </c>
      <c r="C157" s="22" t="s">
        <v>431</v>
      </c>
      <c r="D157" s="22" t="s">
        <v>432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120</v>
      </c>
      <c r="B158" s="22" t="s">
        <v>292</v>
      </c>
      <c r="C158" s="22" t="s">
        <v>433</v>
      </c>
      <c r="D158" s="22" t="s">
        <v>434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120</v>
      </c>
      <c r="B159" s="22" t="s">
        <v>292</v>
      </c>
      <c r="C159" s="22" t="s">
        <v>435</v>
      </c>
      <c r="D159" s="22" t="s">
        <v>436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120</v>
      </c>
      <c r="B160" s="22" t="s">
        <v>292</v>
      </c>
      <c r="C160" s="22" t="s">
        <v>437</v>
      </c>
      <c r="D160" s="22" t="s">
        <v>438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120</v>
      </c>
      <c r="B161" s="22" t="s">
        <v>292</v>
      </c>
      <c r="C161" s="22" t="s">
        <v>439</v>
      </c>
      <c r="D161" s="22" t="s">
        <v>440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120</v>
      </c>
      <c r="B162" s="22" t="s">
        <v>292</v>
      </c>
      <c r="C162" s="22" t="s">
        <v>441</v>
      </c>
      <c r="D162" s="22" t="s">
        <v>442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120</v>
      </c>
      <c r="B163" s="22" t="s">
        <v>292</v>
      </c>
      <c r="C163" s="22" t="s">
        <v>443</v>
      </c>
      <c r="D163" s="22" t="s">
        <v>444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120</v>
      </c>
      <c r="B164" s="22" t="s">
        <v>292</v>
      </c>
      <c r="C164" s="22" t="s">
        <v>445</v>
      </c>
      <c r="D164" s="22" t="s">
        <v>446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120</v>
      </c>
      <c r="B165" s="22" t="s">
        <v>292</v>
      </c>
      <c r="C165" s="22" t="s">
        <v>447</v>
      </c>
      <c r="D165" s="22" t="s">
        <v>448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120</v>
      </c>
      <c r="B166" s="22" t="s">
        <v>292</v>
      </c>
      <c r="C166" s="22" t="s">
        <v>449</v>
      </c>
      <c r="D166" s="22" t="s">
        <v>450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120</v>
      </c>
      <c r="B167" s="22" t="s">
        <v>292</v>
      </c>
      <c r="C167" s="22" t="s">
        <v>451</v>
      </c>
      <c r="D167" s="22" t="s">
        <v>452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120</v>
      </c>
      <c r="B168" s="22" t="s">
        <v>292</v>
      </c>
      <c r="C168" s="22" t="s">
        <v>453</v>
      </c>
      <c r="D168" s="22" t="s">
        <v>454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120</v>
      </c>
      <c r="B169" s="22" t="s">
        <v>292</v>
      </c>
      <c r="C169" s="22" t="s">
        <v>455</v>
      </c>
      <c r="D169" s="22" t="s">
        <v>456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120</v>
      </c>
      <c r="B170" s="22" t="s">
        <v>292</v>
      </c>
      <c r="C170" s="22" t="s">
        <v>457</v>
      </c>
      <c r="D170" s="22" t="s">
        <v>458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120</v>
      </c>
      <c r="B171" s="22" t="s">
        <v>292</v>
      </c>
      <c r="C171" s="22" t="s">
        <v>459</v>
      </c>
      <c r="D171" s="22" t="s">
        <v>460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120</v>
      </c>
      <c r="B172" s="22" t="s">
        <v>292</v>
      </c>
      <c r="C172" s="22" t="s">
        <v>461</v>
      </c>
      <c r="D172" s="22" t="s">
        <v>462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120</v>
      </c>
      <c r="B173" s="22" t="s">
        <v>292</v>
      </c>
      <c r="C173" s="22" t="s">
        <v>463</v>
      </c>
      <c r="D173" s="22" t="s">
        <v>464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</row>
    <row r="174" spans="1:9" x14ac:dyDescent="0.25">
      <c r="A174" s="22" t="s">
        <v>120</v>
      </c>
      <c r="B174" s="22" t="s">
        <v>292</v>
      </c>
      <c r="C174" s="22" t="s">
        <v>465</v>
      </c>
      <c r="D174" s="22" t="s">
        <v>466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120</v>
      </c>
      <c r="B175" s="22" t="s">
        <v>292</v>
      </c>
      <c r="C175" s="22" t="s">
        <v>467</v>
      </c>
      <c r="D175" s="22" t="s">
        <v>468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120</v>
      </c>
      <c r="B176" s="22" t="s">
        <v>292</v>
      </c>
      <c r="C176" s="22" t="s">
        <v>469</v>
      </c>
      <c r="D176" s="22" t="s">
        <v>470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120</v>
      </c>
      <c r="B177" s="22" t="s">
        <v>292</v>
      </c>
      <c r="C177" s="22" t="s">
        <v>471</v>
      </c>
      <c r="D177" s="22" t="s">
        <v>472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120</v>
      </c>
      <c r="B178" s="22" t="s">
        <v>292</v>
      </c>
      <c r="C178" s="22" t="s">
        <v>473</v>
      </c>
      <c r="D178" s="22" t="s">
        <v>474</v>
      </c>
      <c r="E178" s="22"/>
      <c r="F178" s="22"/>
      <c r="G178" s="22"/>
      <c r="H178" s="22"/>
      <c r="I178" s="22">
        <v>0</v>
      </c>
    </row>
    <row r="179" spans="1:9" x14ac:dyDescent="0.25">
      <c r="A179" s="22" t="s">
        <v>120</v>
      </c>
      <c r="B179" s="22" t="s">
        <v>292</v>
      </c>
      <c r="C179" s="22" t="s">
        <v>475</v>
      </c>
      <c r="D179" s="22" t="s">
        <v>476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120</v>
      </c>
      <c r="B180" s="22" t="s">
        <v>292</v>
      </c>
      <c r="C180" s="22" t="s">
        <v>477</v>
      </c>
      <c r="D180" s="22" t="s">
        <v>478</v>
      </c>
      <c r="E180" s="22"/>
      <c r="F180" s="22"/>
      <c r="G180" s="22"/>
      <c r="H180" s="22"/>
      <c r="I180" s="22">
        <v>0</v>
      </c>
    </row>
    <row r="181" spans="1:9" x14ac:dyDescent="0.25">
      <c r="A181" s="22" t="s">
        <v>120</v>
      </c>
      <c r="B181" s="22" t="s">
        <v>292</v>
      </c>
      <c r="C181" s="22" t="s">
        <v>479</v>
      </c>
      <c r="D181" s="22" t="s">
        <v>480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120</v>
      </c>
      <c r="B182" s="22" t="s">
        <v>292</v>
      </c>
      <c r="C182" s="22" t="s">
        <v>481</v>
      </c>
      <c r="D182" s="22" t="s">
        <v>482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120</v>
      </c>
      <c r="B183" s="22" t="s">
        <v>292</v>
      </c>
      <c r="C183" s="22" t="s">
        <v>483</v>
      </c>
      <c r="D183" s="22" t="s">
        <v>484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120</v>
      </c>
      <c r="B184" s="22" t="s">
        <v>292</v>
      </c>
      <c r="C184" s="22" t="s">
        <v>485</v>
      </c>
      <c r="D184" s="22" t="s">
        <v>486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120</v>
      </c>
      <c r="B185" s="22" t="s">
        <v>292</v>
      </c>
      <c r="C185" s="22" t="s">
        <v>487</v>
      </c>
      <c r="D185" s="22" t="s">
        <v>488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120</v>
      </c>
      <c r="B186" s="22" t="s">
        <v>292</v>
      </c>
      <c r="C186" s="22" t="s">
        <v>489</v>
      </c>
      <c r="D186" s="22" t="s">
        <v>490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120</v>
      </c>
      <c r="B187" s="22" t="s">
        <v>292</v>
      </c>
      <c r="C187" s="22" t="s">
        <v>491</v>
      </c>
      <c r="D187" s="22" t="s">
        <v>492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120</v>
      </c>
      <c r="B188" s="22" t="s">
        <v>292</v>
      </c>
      <c r="C188" s="22" t="s">
        <v>493</v>
      </c>
      <c r="D188" s="22" t="s">
        <v>494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120</v>
      </c>
      <c r="B189" s="22" t="s">
        <v>292</v>
      </c>
      <c r="C189" s="22" t="s">
        <v>495</v>
      </c>
      <c r="D189" s="22" t="s">
        <v>496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120</v>
      </c>
      <c r="B190" s="22" t="s">
        <v>292</v>
      </c>
      <c r="C190" s="22" t="s">
        <v>497</v>
      </c>
      <c r="D190" s="22" t="s">
        <v>498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120</v>
      </c>
      <c r="B191" s="22" t="s">
        <v>292</v>
      </c>
      <c r="C191" s="22" t="s">
        <v>499</v>
      </c>
      <c r="D191" s="22" t="s">
        <v>500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120</v>
      </c>
      <c r="B192" s="22" t="s">
        <v>292</v>
      </c>
      <c r="C192" s="22" t="s">
        <v>501</v>
      </c>
      <c r="D192" s="22" t="s">
        <v>502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120</v>
      </c>
      <c r="B193" s="22" t="s">
        <v>292</v>
      </c>
      <c r="C193" s="22" t="s">
        <v>503</v>
      </c>
      <c r="D193" s="22" t="s">
        <v>504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120</v>
      </c>
      <c r="B194" s="22" t="s">
        <v>292</v>
      </c>
      <c r="C194" s="22" t="s">
        <v>505</v>
      </c>
      <c r="D194" s="22" t="s">
        <v>506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120</v>
      </c>
      <c r="B195" s="22" t="s">
        <v>292</v>
      </c>
      <c r="C195" s="22" t="s">
        <v>507</v>
      </c>
      <c r="D195" s="22" t="s">
        <v>508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120</v>
      </c>
      <c r="B196" s="22" t="s">
        <v>292</v>
      </c>
      <c r="C196" s="22" t="s">
        <v>509</v>
      </c>
      <c r="D196" s="22" t="s">
        <v>510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120</v>
      </c>
      <c r="B197" s="22" t="s">
        <v>511</v>
      </c>
      <c r="C197" s="22" t="s">
        <v>512</v>
      </c>
      <c r="D197" s="22" t="s">
        <v>513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120</v>
      </c>
      <c r="B198" s="22" t="s">
        <v>511</v>
      </c>
      <c r="C198" s="22" t="s">
        <v>514</v>
      </c>
      <c r="D198" s="22" t="s">
        <v>515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120</v>
      </c>
      <c r="B199" s="22" t="s">
        <v>511</v>
      </c>
      <c r="C199" s="22" t="s">
        <v>516</v>
      </c>
      <c r="D199" s="22" t="s">
        <v>517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120</v>
      </c>
      <c r="B200" s="22" t="s">
        <v>511</v>
      </c>
      <c r="C200" s="22" t="s">
        <v>518</v>
      </c>
      <c r="D200" s="22" t="s">
        <v>519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120</v>
      </c>
      <c r="B201" s="22" t="s">
        <v>511</v>
      </c>
      <c r="C201" s="22" t="s">
        <v>520</v>
      </c>
      <c r="D201" s="22" t="s">
        <v>521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120</v>
      </c>
      <c r="B202" s="22" t="s">
        <v>511</v>
      </c>
      <c r="C202" s="22" t="s">
        <v>522</v>
      </c>
      <c r="D202" s="22" t="s">
        <v>523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120</v>
      </c>
      <c r="B203" s="22" t="s">
        <v>511</v>
      </c>
      <c r="C203" s="22" t="s">
        <v>524</v>
      </c>
      <c r="D203" s="22" t="s">
        <v>525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120</v>
      </c>
      <c r="B204" s="22" t="s">
        <v>511</v>
      </c>
      <c r="C204" s="22" t="s">
        <v>526</v>
      </c>
      <c r="D204" s="22" t="s">
        <v>527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120</v>
      </c>
      <c r="B205" s="22" t="s">
        <v>511</v>
      </c>
      <c r="C205" s="22" t="s">
        <v>528</v>
      </c>
      <c r="D205" s="22" t="s">
        <v>529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120</v>
      </c>
      <c r="B206" s="22" t="s">
        <v>511</v>
      </c>
      <c r="C206" s="22" t="s">
        <v>530</v>
      </c>
      <c r="D206" s="22" t="s">
        <v>531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120</v>
      </c>
      <c r="B207" s="22" t="s">
        <v>511</v>
      </c>
      <c r="C207" s="22" t="s">
        <v>532</v>
      </c>
      <c r="D207" s="22" t="s">
        <v>533</v>
      </c>
      <c r="E207" s="22"/>
      <c r="F207" s="22"/>
      <c r="G207" s="22"/>
      <c r="H207" s="22"/>
      <c r="I207" s="22">
        <v>0</v>
      </c>
    </row>
    <row r="208" spans="1:9" x14ac:dyDescent="0.25">
      <c r="A208" s="22" t="s">
        <v>120</v>
      </c>
      <c r="B208" s="22" t="s">
        <v>511</v>
      </c>
      <c r="C208" s="22" t="s">
        <v>534</v>
      </c>
      <c r="D208" s="22" t="s">
        <v>535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120</v>
      </c>
      <c r="B209" s="22" t="s">
        <v>511</v>
      </c>
      <c r="C209" s="22" t="s">
        <v>536</v>
      </c>
      <c r="D209" s="22" t="s">
        <v>537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120</v>
      </c>
      <c r="B210" s="22" t="s">
        <v>511</v>
      </c>
      <c r="C210" s="22" t="s">
        <v>538</v>
      </c>
      <c r="D210" s="22" t="s">
        <v>539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120</v>
      </c>
      <c r="B211" s="22" t="s">
        <v>511</v>
      </c>
      <c r="C211" s="22" t="s">
        <v>540</v>
      </c>
      <c r="D211" s="22" t="s">
        <v>541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120</v>
      </c>
      <c r="B212" s="22" t="s">
        <v>511</v>
      </c>
      <c r="C212" s="22" t="s">
        <v>542</v>
      </c>
      <c r="D212" s="22" t="s">
        <v>543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120</v>
      </c>
      <c r="B213" s="22" t="s">
        <v>511</v>
      </c>
      <c r="C213" s="22" t="s">
        <v>544</v>
      </c>
      <c r="D213" s="22" t="s">
        <v>545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120</v>
      </c>
      <c r="B214" s="22" t="s">
        <v>511</v>
      </c>
      <c r="C214" s="22" t="s">
        <v>546</v>
      </c>
      <c r="D214" s="22" t="s">
        <v>547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120</v>
      </c>
      <c r="B215" s="22" t="s">
        <v>511</v>
      </c>
      <c r="C215" s="22" t="s">
        <v>548</v>
      </c>
      <c r="D215" s="22" t="s">
        <v>549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120</v>
      </c>
      <c r="B216" s="22" t="s">
        <v>511</v>
      </c>
      <c r="C216" s="22" t="s">
        <v>550</v>
      </c>
      <c r="D216" s="22" t="s">
        <v>551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120</v>
      </c>
      <c r="B217" s="22" t="s">
        <v>511</v>
      </c>
      <c r="C217" s="22" t="s">
        <v>552</v>
      </c>
      <c r="D217" s="22" t="s">
        <v>553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120</v>
      </c>
      <c r="B218" s="22" t="s">
        <v>511</v>
      </c>
      <c r="C218" s="22" t="s">
        <v>554</v>
      </c>
      <c r="D218" s="22" t="s">
        <v>555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120</v>
      </c>
      <c r="B219" s="22" t="s">
        <v>511</v>
      </c>
      <c r="C219" s="22" t="s">
        <v>556</v>
      </c>
      <c r="D219" s="22" t="s">
        <v>557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120</v>
      </c>
      <c r="B220" s="22" t="s">
        <v>511</v>
      </c>
      <c r="C220" s="22" t="s">
        <v>558</v>
      </c>
      <c r="D220" s="22" t="s">
        <v>559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120</v>
      </c>
      <c r="B221" s="22" t="s">
        <v>511</v>
      </c>
      <c r="C221" s="22" t="s">
        <v>560</v>
      </c>
      <c r="D221" s="22" t="s">
        <v>561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120</v>
      </c>
      <c r="B222" s="22" t="s">
        <v>511</v>
      </c>
      <c r="C222" s="22" t="s">
        <v>562</v>
      </c>
      <c r="D222" s="22" t="s">
        <v>563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120</v>
      </c>
      <c r="B223" s="22" t="s">
        <v>511</v>
      </c>
      <c r="C223" s="22" t="s">
        <v>564</v>
      </c>
      <c r="D223" s="22" t="s">
        <v>565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120</v>
      </c>
      <c r="B224" s="22" t="s">
        <v>511</v>
      </c>
      <c r="C224" s="22" t="s">
        <v>566</v>
      </c>
      <c r="D224" s="22" t="s">
        <v>567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120</v>
      </c>
      <c r="B225" s="22" t="s">
        <v>511</v>
      </c>
      <c r="C225" s="22" t="s">
        <v>568</v>
      </c>
      <c r="D225" s="22" t="s">
        <v>569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120</v>
      </c>
      <c r="B226" s="22" t="s">
        <v>511</v>
      </c>
      <c r="C226" s="22" t="s">
        <v>570</v>
      </c>
      <c r="D226" s="22" t="s">
        <v>571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120</v>
      </c>
      <c r="B227" s="22" t="s">
        <v>511</v>
      </c>
      <c r="C227" s="22" t="s">
        <v>572</v>
      </c>
      <c r="D227" s="22" t="s">
        <v>573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120</v>
      </c>
      <c r="B228" s="22" t="s">
        <v>511</v>
      </c>
      <c r="C228" s="22" t="s">
        <v>574</v>
      </c>
      <c r="D228" s="22" t="s">
        <v>575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120</v>
      </c>
      <c r="B229" s="22" t="s">
        <v>511</v>
      </c>
      <c r="C229" s="22" t="s">
        <v>576</v>
      </c>
      <c r="D229" s="22" t="s">
        <v>577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120</v>
      </c>
      <c r="B230" s="22" t="s">
        <v>511</v>
      </c>
      <c r="C230" s="22" t="s">
        <v>578</v>
      </c>
      <c r="D230" s="22" t="s">
        <v>579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120</v>
      </c>
      <c r="B231" s="22" t="s">
        <v>511</v>
      </c>
      <c r="C231" s="22" t="s">
        <v>580</v>
      </c>
      <c r="D231" s="22" t="s">
        <v>581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120</v>
      </c>
      <c r="B232" s="22" t="s">
        <v>511</v>
      </c>
      <c r="C232" s="22" t="s">
        <v>582</v>
      </c>
      <c r="D232" s="22" t="s">
        <v>583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120</v>
      </c>
      <c r="B233" s="22" t="s">
        <v>511</v>
      </c>
      <c r="C233" s="22" t="s">
        <v>584</v>
      </c>
      <c r="D233" s="22" t="s">
        <v>585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120</v>
      </c>
      <c r="B234" s="22" t="s">
        <v>511</v>
      </c>
      <c r="C234" s="22" t="s">
        <v>586</v>
      </c>
      <c r="D234" s="22" t="s">
        <v>587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120</v>
      </c>
      <c r="B235" s="22" t="s">
        <v>511</v>
      </c>
      <c r="C235" s="22" t="s">
        <v>588</v>
      </c>
      <c r="D235" s="22" t="s">
        <v>589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120</v>
      </c>
      <c r="B236" s="22" t="s">
        <v>511</v>
      </c>
      <c r="C236" s="22" t="s">
        <v>590</v>
      </c>
      <c r="D236" s="22" t="s">
        <v>591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120</v>
      </c>
      <c r="B237" s="22" t="s">
        <v>511</v>
      </c>
      <c r="C237" s="22" t="s">
        <v>592</v>
      </c>
      <c r="D237" s="22" t="s">
        <v>593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120</v>
      </c>
      <c r="B238" s="22" t="s">
        <v>511</v>
      </c>
      <c r="C238" s="22" t="s">
        <v>594</v>
      </c>
      <c r="D238" s="22" t="s">
        <v>595</v>
      </c>
      <c r="E238" s="22"/>
      <c r="F238" s="22"/>
      <c r="G238" s="22"/>
      <c r="H238" s="22"/>
      <c r="I238" s="22">
        <v>0</v>
      </c>
    </row>
    <row r="239" spans="1:9" x14ac:dyDescent="0.25">
      <c r="A239" s="22" t="s">
        <v>120</v>
      </c>
      <c r="B239" s="22" t="s">
        <v>511</v>
      </c>
      <c r="C239" s="22" t="s">
        <v>596</v>
      </c>
      <c r="D239" s="22" t="s">
        <v>597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120</v>
      </c>
      <c r="B240" s="22" t="s">
        <v>511</v>
      </c>
      <c r="C240" s="22" t="s">
        <v>598</v>
      </c>
      <c r="D240" s="22" t="s">
        <v>599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120</v>
      </c>
      <c r="B241" s="22" t="s">
        <v>511</v>
      </c>
      <c r="C241" s="22" t="s">
        <v>600</v>
      </c>
      <c r="D241" s="22" t="s">
        <v>601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120</v>
      </c>
      <c r="B242" s="22" t="s">
        <v>511</v>
      </c>
      <c r="C242" s="22" t="s">
        <v>602</v>
      </c>
      <c r="D242" s="22" t="s">
        <v>603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120</v>
      </c>
      <c r="B243" s="22" t="s">
        <v>511</v>
      </c>
      <c r="C243" s="22" t="s">
        <v>604</v>
      </c>
      <c r="D243" s="22" t="s">
        <v>605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120</v>
      </c>
      <c r="B244" s="22" t="s">
        <v>511</v>
      </c>
      <c r="C244" s="22" t="s">
        <v>606</v>
      </c>
      <c r="D244" s="22" t="s">
        <v>607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120</v>
      </c>
      <c r="B245" s="22" t="s">
        <v>511</v>
      </c>
      <c r="C245" s="22" t="s">
        <v>608</v>
      </c>
      <c r="D245" s="22" t="s">
        <v>609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120</v>
      </c>
      <c r="B246" s="22" t="s">
        <v>511</v>
      </c>
      <c r="C246" s="22" t="s">
        <v>610</v>
      </c>
      <c r="D246" s="22" t="s">
        <v>611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120</v>
      </c>
      <c r="B247" s="22" t="s">
        <v>511</v>
      </c>
      <c r="C247" s="22" t="s">
        <v>612</v>
      </c>
      <c r="D247" s="22" t="s">
        <v>613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120</v>
      </c>
      <c r="B248" s="22" t="s">
        <v>511</v>
      </c>
      <c r="C248" s="22" t="s">
        <v>614</v>
      </c>
      <c r="D248" s="22" t="s">
        <v>615</v>
      </c>
      <c r="E248" s="22"/>
      <c r="F248" s="22"/>
      <c r="G248" s="22"/>
      <c r="H248" s="22"/>
      <c r="I248" s="22">
        <v>0</v>
      </c>
    </row>
    <row r="249" spans="1:9" x14ac:dyDescent="0.25">
      <c r="A249" s="22" t="s">
        <v>120</v>
      </c>
      <c r="B249" s="22" t="s">
        <v>511</v>
      </c>
      <c r="C249" s="22" t="s">
        <v>616</v>
      </c>
      <c r="D249" s="22" t="s">
        <v>617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120</v>
      </c>
      <c r="B250" s="22" t="s">
        <v>511</v>
      </c>
      <c r="C250" s="22" t="s">
        <v>618</v>
      </c>
      <c r="D250" s="22" t="s">
        <v>619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120</v>
      </c>
      <c r="B251" s="22" t="s">
        <v>511</v>
      </c>
      <c r="C251" s="22" t="s">
        <v>620</v>
      </c>
      <c r="D251" s="22" t="s">
        <v>621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120</v>
      </c>
      <c r="B252" s="22" t="s">
        <v>511</v>
      </c>
      <c r="C252" s="22" t="s">
        <v>622</v>
      </c>
      <c r="D252" s="22" t="s">
        <v>623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120</v>
      </c>
      <c r="B253" s="22" t="s">
        <v>511</v>
      </c>
      <c r="C253" s="22" t="s">
        <v>624</v>
      </c>
      <c r="D253" s="22" t="s">
        <v>625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120</v>
      </c>
      <c r="B254" s="22" t="s">
        <v>511</v>
      </c>
      <c r="C254" s="22" t="s">
        <v>626</v>
      </c>
      <c r="D254" s="22" t="s">
        <v>627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120</v>
      </c>
      <c r="B255" s="22" t="s">
        <v>511</v>
      </c>
      <c r="C255" s="22" t="s">
        <v>628</v>
      </c>
      <c r="D255" s="22" t="s">
        <v>629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120</v>
      </c>
      <c r="B256" s="22" t="s">
        <v>511</v>
      </c>
      <c r="C256" s="22" t="s">
        <v>630</v>
      </c>
      <c r="D256" s="22" t="s">
        <v>631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120</v>
      </c>
      <c r="B257" s="22" t="s">
        <v>511</v>
      </c>
      <c r="C257" s="22" t="s">
        <v>632</v>
      </c>
      <c r="D257" s="22" t="s">
        <v>633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120</v>
      </c>
      <c r="B258" s="22" t="s">
        <v>511</v>
      </c>
      <c r="C258" s="22" t="s">
        <v>634</v>
      </c>
      <c r="D258" s="22" t="s">
        <v>635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120</v>
      </c>
      <c r="B259" s="22" t="s">
        <v>511</v>
      </c>
      <c r="C259" s="22" t="s">
        <v>636</v>
      </c>
      <c r="D259" s="22" t="s">
        <v>637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120</v>
      </c>
      <c r="B260" s="22" t="s">
        <v>511</v>
      </c>
      <c r="C260" s="22" t="s">
        <v>638</v>
      </c>
      <c r="D260" s="22" t="s">
        <v>639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120</v>
      </c>
      <c r="B261" s="22" t="s">
        <v>511</v>
      </c>
      <c r="C261" s="22" t="s">
        <v>640</v>
      </c>
      <c r="D261" s="22" t="s">
        <v>641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120</v>
      </c>
      <c r="B262" s="22" t="s">
        <v>511</v>
      </c>
      <c r="C262" s="22" t="s">
        <v>642</v>
      </c>
      <c r="D262" s="22" t="s">
        <v>643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120</v>
      </c>
      <c r="B263" s="22" t="s">
        <v>511</v>
      </c>
      <c r="C263" s="22" t="s">
        <v>644</v>
      </c>
      <c r="D263" s="22" t="s">
        <v>645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120</v>
      </c>
      <c r="B264" s="22" t="s">
        <v>511</v>
      </c>
      <c r="C264" s="22" t="s">
        <v>646</v>
      </c>
      <c r="D264" s="22" t="s">
        <v>647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120</v>
      </c>
      <c r="B265" s="22" t="s">
        <v>511</v>
      </c>
      <c r="C265" s="22" t="s">
        <v>648</v>
      </c>
      <c r="D265" s="22" t="s">
        <v>649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120</v>
      </c>
      <c r="B266" s="22" t="s">
        <v>511</v>
      </c>
      <c r="C266" s="22" t="s">
        <v>650</v>
      </c>
      <c r="D266" s="22" t="s">
        <v>651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120</v>
      </c>
      <c r="B267" s="22" t="s">
        <v>511</v>
      </c>
      <c r="C267" s="22" t="s">
        <v>652</v>
      </c>
      <c r="D267" s="22" t="s">
        <v>653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120</v>
      </c>
      <c r="B268" s="22" t="s">
        <v>511</v>
      </c>
      <c r="C268" s="22" t="s">
        <v>654</v>
      </c>
      <c r="D268" s="22" t="s">
        <v>655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120</v>
      </c>
      <c r="B269" s="22" t="s">
        <v>511</v>
      </c>
      <c r="C269" s="22" t="s">
        <v>656</v>
      </c>
      <c r="D269" s="22" t="s">
        <v>657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120</v>
      </c>
      <c r="B270" s="22" t="s">
        <v>511</v>
      </c>
      <c r="C270" s="22" t="s">
        <v>658</v>
      </c>
      <c r="D270" s="22" t="s">
        <v>659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120</v>
      </c>
      <c r="B271" s="22" t="s">
        <v>511</v>
      </c>
      <c r="C271" s="22" t="s">
        <v>660</v>
      </c>
      <c r="D271" s="22" t="s">
        <v>661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120</v>
      </c>
      <c r="B272" s="22" t="s">
        <v>511</v>
      </c>
      <c r="C272" s="22" t="s">
        <v>662</v>
      </c>
      <c r="D272" s="22" t="s">
        <v>663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120</v>
      </c>
      <c r="B273" s="22" t="s">
        <v>511</v>
      </c>
      <c r="C273" s="22" t="s">
        <v>664</v>
      </c>
      <c r="D273" s="22" t="s">
        <v>665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120</v>
      </c>
      <c r="B274" s="22" t="s">
        <v>511</v>
      </c>
      <c r="C274" s="22" t="s">
        <v>666</v>
      </c>
      <c r="D274" s="22" t="s">
        <v>667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120</v>
      </c>
      <c r="B275" s="22" t="s">
        <v>511</v>
      </c>
      <c r="C275" s="22" t="s">
        <v>668</v>
      </c>
      <c r="D275" s="22" t="s">
        <v>669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120</v>
      </c>
      <c r="B276" s="22" t="s">
        <v>511</v>
      </c>
      <c r="C276" s="22" t="s">
        <v>670</v>
      </c>
      <c r="D276" s="22" t="s">
        <v>671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120</v>
      </c>
      <c r="B277" s="22" t="s">
        <v>511</v>
      </c>
      <c r="C277" s="22" t="s">
        <v>672</v>
      </c>
      <c r="D277" s="22" t="s">
        <v>673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120</v>
      </c>
      <c r="B278" s="22" t="s">
        <v>511</v>
      </c>
      <c r="C278" s="22" t="s">
        <v>674</v>
      </c>
      <c r="D278" s="22" t="s">
        <v>675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120</v>
      </c>
      <c r="B279" s="22" t="s">
        <v>511</v>
      </c>
      <c r="C279" s="22" t="s">
        <v>676</v>
      </c>
      <c r="D279" s="22" t="s">
        <v>677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120</v>
      </c>
      <c r="B280" s="22" t="s">
        <v>511</v>
      </c>
      <c r="C280" s="22" t="s">
        <v>678</v>
      </c>
      <c r="D280" s="22" t="s">
        <v>679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120</v>
      </c>
      <c r="B281" s="22" t="s">
        <v>511</v>
      </c>
      <c r="C281" s="22" t="s">
        <v>680</v>
      </c>
      <c r="D281" s="22" t="s">
        <v>681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120</v>
      </c>
      <c r="B282" s="22" t="s">
        <v>511</v>
      </c>
      <c r="C282" s="22" t="s">
        <v>682</v>
      </c>
      <c r="D282" s="22" t="s">
        <v>683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120</v>
      </c>
      <c r="B283" s="22" t="s">
        <v>511</v>
      </c>
      <c r="C283" s="22" t="s">
        <v>684</v>
      </c>
      <c r="D283" s="22" t="s">
        <v>685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120</v>
      </c>
      <c r="B284" s="22" t="s">
        <v>511</v>
      </c>
      <c r="C284" s="22" t="s">
        <v>686</v>
      </c>
      <c r="D284" s="22" t="s">
        <v>687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120</v>
      </c>
      <c r="B285" s="22" t="s">
        <v>511</v>
      </c>
      <c r="C285" s="22" t="s">
        <v>688</v>
      </c>
      <c r="D285" s="22" t="s">
        <v>689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120</v>
      </c>
      <c r="B286" s="22" t="s">
        <v>511</v>
      </c>
      <c r="C286" s="22" t="s">
        <v>690</v>
      </c>
      <c r="D286" s="22" t="s">
        <v>691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120</v>
      </c>
      <c r="B287" s="22" t="s">
        <v>511</v>
      </c>
      <c r="C287" s="22" t="s">
        <v>692</v>
      </c>
      <c r="D287" s="22" t="s">
        <v>693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120</v>
      </c>
      <c r="B288" s="22" t="s">
        <v>511</v>
      </c>
      <c r="C288" s="22" t="s">
        <v>694</v>
      </c>
      <c r="D288" s="22" t="s">
        <v>695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120</v>
      </c>
      <c r="B289" s="22" t="s">
        <v>511</v>
      </c>
      <c r="C289" s="22" t="s">
        <v>696</v>
      </c>
      <c r="D289" s="22" t="s">
        <v>697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120</v>
      </c>
      <c r="B290" s="22" t="s">
        <v>511</v>
      </c>
      <c r="C290" s="22" t="s">
        <v>698</v>
      </c>
      <c r="D290" s="22" t="s">
        <v>699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120</v>
      </c>
      <c r="B291" s="22" t="s">
        <v>511</v>
      </c>
      <c r="C291" s="22" t="s">
        <v>700</v>
      </c>
      <c r="D291" s="22" t="s">
        <v>701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120</v>
      </c>
      <c r="B292" s="22" t="s">
        <v>511</v>
      </c>
      <c r="C292" s="22" t="s">
        <v>702</v>
      </c>
      <c r="D292" s="22" t="s">
        <v>703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120</v>
      </c>
      <c r="B293" s="22" t="s">
        <v>511</v>
      </c>
      <c r="C293" s="22" t="s">
        <v>704</v>
      </c>
      <c r="D293" s="22" t="s">
        <v>705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120</v>
      </c>
      <c r="B294" s="22" t="s">
        <v>706</v>
      </c>
      <c r="C294" s="22" t="s">
        <v>707</v>
      </c>
      <c r="D294" s="22" t="s">
        <v>708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120</v>
      </c>
      <c r="B295" s="22" t="s">
        <v>706</v>
      </c>
      <c r="C295" s="22" t="s">
        <v>709</v>
      </c>
      <c r="D295" s="22" t="s">
        <v>710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120</v>
      </c>
      <c r="B296" s="22" t="s">
        <v>706</v>
      </c>
      <c r="C296" s="22" t="s">
        <v>711</v>
      </c>
      <c r="D296" s="22" t="s">
        <v>712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120</v>
      </c>
      <c r="B297" s="22" t="s">
        <v>706</v>
      </c>
      <c r="C297" s="22" t="s">
        <v>713</v>
      </c>
      <c r="D297" s="22" t="s">
        <v>714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120</v>
      </c>
      <c r="B298" s="22" t="s">
        <v>706</v>
      </c>
      <c r="C298" s="22" t="s">
        <v>715</v>
      </c>
      <c r="D298" s="22" t="s">
        <v>716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120</v>
      </c>
      <c r="B299" s="22" t="s">
        <v>706</v>
      </c>
      <c r="C299" s="22" t="s">
        <v>717</v>
      </c>
      <c r="D299" s="22" t="s">
        <v>718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120</v>
      </c>
      <c r="B300" s="22" t="s">
        <v>706</v>
      </c>
      <c r="C300" s="22" t="s">
        <v>719</v>
      </c>
      <c r="D300" s="22" t="s">
        <v>720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120</v>
      </c>
      <c r="B301" s="22" t="s">
        <v>706</v>
      </c>
      <c r="C301" s="22" t="s">
        <v>721</v>
      </c>
      <c r="D301" s="22" t="s">
        <v>722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120</v>
      </c>
      <c r="B302" s="22" t="s">
        <v>706</v>
      </c>
      <c r="C302" s="22" t="s">
        <v>723</v>
      </c>
      <c r="D302" s="22" t="s">
        <v>724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120</v>
      </c>
      <c r="B303" s="22" t="s">
        <v>706</v>
      </c>
      <c r="C303" s="22" t="s">
        <v>725</v>
      </c>
      <c r="D303" s="22" t="s">
        <v>726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120</v>
      </c>
      <c r="B304" s="22" t="s">
        <v>706</v>
      </c>
      <c r="C304" s="22" t="s">
        <v>727</v>
      </c>
      <c r="D304" s="22" t="s">
        <v>728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120</v>
      </c>
      <c r="B305" s="22" t="s">
        <v>706</v>
      </c>
      <c r="C305" s="22" t="s">
        <v>729</v>
      </c>
      <c r="D305" s="22" t="s">
        <v>730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120</v>
      </c>
      <c r="B306" s="22" t="s">
        <v>706</v>
      </c>
      <c r="C306" s="22" t="s">
        <v>731</v>
      </c>
      <c r="D306" s="22" t="s">
        <v>732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120</v>
      </c>
      <c r="B307" s="22" t="s">
        <v>706</v>
      </c>
      <c r="C307" s="22" t="s">
        <v>733</v>
      </c>
      <c r="D307" s="22" t="s">
        <v>734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120</v>
      </c>
      <c r="B308" s="22" t="s">
        <v>706</v>
      </c>
      <c r="C308" s="22" t="s">
        <v>735</v>
      </c>
      <c r="D308" s="22" t="s">
        <v>736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120</v>
      </c>
      <c r="B309" s="22" t="s">
        <v>706</v>
      </c>
      <c r="C309" s="22" t="s">
        <v>737</v>
      </c>
      <c r="D309" s="22" t="s">
        <v>738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120</v>
      </c>
      <c r="B310" s="22" t="s">
        <v>706</v>
      </c>
      <c r="C310" s="22" t="s">
        <v>739</v>
      </c>
      <c r="D310" s="22" t="s">
        <v>740</v>
      </c>
      <c r="E310" s="22"/>
      <c r="F310" s="22"/>
      <c r="G310" s="22"/>
      <c r="H310" s="22"/>
      <c r="I310" s="22">
        <v>0</v>
      </c>
    </row>
    <row r="311" spans="1:9" x14ac:dyDescent="0.25">
      <c r="A311" s="22" t="s">
        <v>120</v>
      </c>
      <c r="B311" s="22" t="s">
        <v>706</v>
      </c>
      <c r="C311" s="22" t="s">
        <v>741</v>
      </c>
      <c r="D311" s="22" t="s">
        <v>742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120</v>
      </c>
      <c r="B312" s="22" t="s">
        <v>706</v>
      </c>
      <c r="C312" s="22" t="s">
        <v>743</v>
      </c>
      <c r="D312" s="22" t="s">
        <v>744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120</v>
      </c>
      <c r="B313" s="22" t="s">
        <v>706</v>
      </c>
      <c r="C313" s="22" t="s">
        <v>745</v>
      </c>
      <c r="D313" s="22" t="s">
        <v>746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120</v>
      </c>
      <c r="B314" s="22" t="s">
        <v>706</v>
      </c>
      <c r="C314" s="22" t="s">
        <v>747</v>
      </c>
      <c r="D314" s="22" t="s">
        <v>748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120</v>
      </c>
      <c r="B315" s="22" t="s">
        <v>706</v>
      </c>
      <c r="C315" s="22" t="s">
        <v>749</v>
      </c>
      <c r="D315" s="22" t="s">
        <v>750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120</v>
      </c>
      <c r="B316" s="22" t="s">
        <v>706</v>
      </c>
      <c r="C316" s="22" t="s">
        <v>751</v>
      </c>
      <c r="D316" s="22" t="s">
        <v>752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120</v>
      </c>
      <c r="B317" s="22" t="s">
        <v>706</v>
      </c>
      <c r="C317" s="22" t="s">
        <v>753</v>
      </c>
      <c r="D317" s="22" t="s">
        <v>754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120</v>
      </c>
      <c r="B318" s="22" t="s">
        <v>706</v>
      </c>
      <c r="C318" s="22" t="s">
        <v>755</v>
      </c>
      <c r="D318" s="22" t="s">
        <v>756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120</v>
      </c>
      <c r="B319" s="22" t="s">
        <v>706</v>
      </c>
      <c r="C319" s="22" t="s">
        <v>757</v>
      </c>
      <c r="D319" s="22" t="s">
        <v>758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120</v>
      </c>
      <c r="B320" s="22" t="s">
        <v>706</v>
      </c>
      <c r="C320" s="22" t="s">
        <v>759</v>
      </c>
      <c r="D320" s="22" t="s">
        <v>760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120</v>
      </c>
      <c r="B321" s="22" t="s">
        <v>706</v>
      </c>
      <c r="C321" s="22" t="s">
        <v>761</v>
      </c>
      <c r="D321" s="22" t="s">
        <v>762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120</v>
      </c>
      <c r="B322" s="22" t="s">
        <v>706</v>
      </c>
      <c r="C322" s="22" t="s">
        <v>763</v>
      </c>
      <c r="D322" s="22" t="s">
        <v>764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120</v>
      </c>
      <c r="B323" s="22" t="s">
        <v>706</v>
      </c>
      <c r="C323" s="22" t="s">
        <v>765</v>
      </c>
      <c r="D323" s="22" t="s">
        <v>766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120</v>
      </c>
      <c r="B324" s="22" t="s">
        <v>706</v>
      </c>
      <c r="C324" s="22" t="s">
        <v>767</v>
      </c>
      <c r="D324" s="22" t="s">
        <v>768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120</v>
      </c>
      <c r="B325" s="22" t="s">
        <v>706</v>
      </c>
      <c r="C325" s="22" t="s">
        <v>769</v>
      </c>
      <c r="D325" s="22" t="s">
        <v>770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120</v>
      </c>
      <c r="B326" s="22" t="s">
        <v>706</v>
      </c>
      <c r="C326" s="22" t="s">
        <v>771</v>
      </c>
      <c r="D326" s="22" t="s">
        <v>772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120</v>
      </c>
      <c r="B327" s="22" t="s">
        <v>706</v>
      </c>
      <c r="C327" s="22" t="s">
        <v>773</v>
      </c>
      <c r="D327" s="22" t="s">
        <v>774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120</v>
      </c>
      <c r="B328" s="22" t="s">
        <v>706</v>
      </c>
      <c r="C328" s="22" t="s">
        <v>775</v>
      </c>
      <c r="D328" s="22" t="s">
        <v>776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120</v>
      </c>
      <c r="B329" s="22" t="s">
        <v>706</v>
      </c>
      <c r="C329" s="22" t="s">
        <v>777</v>
      </c>
      <c r="D329" s="22" t="s">
        <v>778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120</v>
      </c>
      <c r="B330" s="22" t="s">
        <v>706</v>
      </c>
      <c r="C330" s="22" t="s">
        <v>779</v>
      </c>
      <c r="D330" s="22" t="s">
        <v>780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120</v>
      </c>
      <c r="B331" s="22" t="s">
        <v>706</v>
      </c>
      <c r="C331" s="22" t="s">
        <v>781</v>
      </c>
      <c r="D331" s="22" t="s">
        <v>782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120</v>
      </c>
      <c r="B332" s="22" t="s">
        <v>706</v>
      </c>
      <c r="C332" s="22" t="s">
        <v>783</v>
      </c>
      <c r="D332" s="22" t="s">
        <v>784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120</v>
      </c>
      <c r="B333" s="22" t="s">
        <v>706</v>
      </c>
      <c r="C333" s="22" t="s">
        <v>785</v>
      </c>
      <c r="D333" s="22" t="s">
        <v>786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120</v>
      </c>
      <c r="B334" s="22" t="s">
        <v>706</v>
      </c>
      <c r="C334" s="22" t="s">
        <v>787</v>
      </c>
      <c r="D334" s="22" t="s">
        <v>788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120</v>
      </c>
      <c r="B335" s="22" t="s">
        <v>706</v>
      </c>
      <c r="C335" s="22" t="s">
        <v>789</v>
      </c>
      <c r="D335" s="22" t="s">
        <v>790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120</v>
      </c>
      <c r="B336" s="22" t="s">
        <v>706</v>
      </c>
      <c r="C336" s="22" t="s">
        <v>791</v>
      </c>
      <c r="D336" s="22" t="s">
        <v>792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120</v>
      </c>
      <c r="B337" s="22" t="s">
        <v>706</v>
      </c>
      <c r="C337" s="22" t="s">
        <v>793</v>
      </c>
      <c r="D337" s="22" t="s">
        <v>794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120</v>
      </c>
      <c r="B338" s="22" t="s">
        <v>706</v>
      </c>
      <c r="C338" s="22" t="s">
        <v>795</v>
      </c>
      <c r="D338" s="22" t="s">
        <v>796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120</v>
      </c>
      <c r="B339" s="22" t="s">
        <v>706</v>
      </c>
      <c r="C339" s="22" t="s">
        <v>797</v>
      </c>
      <c r="D339" s="22" t="s">
        <v>798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120</v>
      </c>
      <c r="B340" s="22" t="s">
        <v>706</v>
      </c>
      <c r="C340" s="22" t="s">
        <v>799</v>
      </c>
      <c r="D340" s="22" t="s">
        <v>800</v>
      </c>
      <c r="E340" s="22"/>
      <c r="F340" s="22"/>
      <c r="G340" s="22"/>
      <c r="H340" s="22"/>
      <c r="I340" s="22">
        <v>0</v>
      </c>
    </row>
    <row r="341" spans="1:9" x14ac:dyDescent="0.25">
      <c r="A341" s="22" t="s">
        <v>120</v>
      </c>
      <c r="B341" s="22" t="s">
        <v>706</v>
      </c>
      <c r="C341" s="22" t="s">
        <v>801</v>
      </c>
      <c r="D341" s="22" t="s">
        <v>802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120</v>
      </c>
      <c r="B342" s="22" t="s">
        <v>706</v>
      </c>
      <c r="C342" s="22" t="s">
        <v>803</v>
      </c>
      <c r="D342" s="22" t="s">
        <v>804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120</v>
      </c>
      <c r="B343" s="22" t="s">
        <v>706</v>
      </c>
      <c r="C343" s="22" t="s">
        <v>805</v>
      </c>
      <c r="D343" s="22" t="s">
        <v>806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120</v>
      </c>
      <c r="B344" s="22" t="s">
        <v>706</v>
      </c>
      <c r="C344" s="22" t="s">
        <v>807</v>
      </c>
      <c r="D344" s="22" t="s">
        <v>808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120</v>
      </c>
      <c r="B345" s="22" t="s">
        <v>809</v>
      </c>
      <c r="C345" s="22" t="s">
        <v>810</v>
      </c>
      <c r="D345" s="22" t="s">
        <v>811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120</v>
      </c>
      <c r="B346" s="22" t="s">
        <v>809</v>
      </c>
      <c r="C346" s="22" t="s">
        <v>812</v>
      </c>
      <c r="D346" s="22" t="s">
        <v>813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120</v>
      </c>
      <c r="B347" s="22" t="s">
        <v>809</v>
      </c>
      <c r="C347" s="22" t="s">
        <v>814</v>
      </c>
      <c r="D347" s="22" t="s">
        <v>815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120</v>
      </c>
      <c r="B348" s="22" t="s">
        <v>809</v>
      </c>
      <c r="C348" s="22" t="s">
        <v>816</v>
      </c>
      <c r="D348" s="22" t="s">
        <v>817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120</v>
      </c>
      <c r="B349" s="22" t="s">
        <v>809</v>
      </c>
      <c r="C349" s="22" t="s">
        <v>818</v>
      </c>
      <c r="D349" s="22" t="s">
        <v>819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</row>
    <row r="350" spans="1:9" x14ac:dyDescent="0.25">
      <c r="A350" s="22" t="s">
        <v>120</v>
      </c>
      <c r="B350" s="22" t="s">
        <v>809</v>
      </c>
      <c r="C350" s="22" t="s">
        <v>820</v>
      </c>
      <c r="D350" s="22" t="s">
        <v>821</v>
      </c>
      <c r="E350" s="22">
        <v>0</v>
      </c>
      <c r="F350" s="22">
        <v>0</v>
      </c>
      <c r="G350" s="22">
        <v>0</v>
      </c>
      <c r="H350" s="22">
        <v>0</v>
      </c>
      <c r="I350" s="22">
        <v>0</v>
      </c>
    </row>
    <row r="351" spans="1:9" x14ac:dyDescent="0.25">
      <c r="A351" s="22" t="s">
        <v>120</v>
      </c>
      <c r="B351" s="22" t="s">
        <v>822</v>
      </c>
      <c r="C351" s="22" t="s">
        <v>823</v>
      </c>
      <c r="D351" s="22" t="s">
        <v>824</v>
      </c>
      <c r="E351" s="22">
        <v>0</v>
      </c>
      <c r="F351" s="22">
        <v>0</v>
      </c>
      <c r="G351" s="22">
        <v>0</v>
      </c>
      <c r="H351" s="22">
        <v>0</v>
      </c>
      <c r="I351" s="22">
        <v>0</v>
      </c>
    </row>
    <row r="352" spans="1:9" x14ac:dyDescent="0.25">
      <c r="A352" s="22"/>
      <c r="B352" s="22"/>
      <c r="C352" s="22"/>
      <c r="D352" s="22" t="s">
        <v>825</v>
      </c>
      <c r="E352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A6600-46DD-434E-8CCD-165CDF1F3CAF}">
  <dimension ref="A1:I35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1339</v>
      </c>
      <c r="D1" s="20" t="s">
        <v>1348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1341</v>
      </c>
      <c r="H2" s="21" t="s">
        <v>65</v>
      </c>
      <c r="I2" s="21" t="s">
        <v>1083</v>
      </c>
    </row>
    <row r="3" spans="1:9" x14ac:dyDescent="0.25">
      <c r="A3" s="21"/>
      <c r="B3" s="21"/>
      <c r="C3" s="21"/>
      <c r="D3" s="21" t="s">
        <v>87</v>
      </c>
      <c r="E3" s="21" t="s">
        <v>1342</v>
      </c>
      <c r="F3" s="21" t="s">
        <v>1343</v>
      </c>
      <c r="G3" s="21" t="s">
        <v>1344</v>
      </c>
      <c r="H3" s="21" t="s">
        <v>1345</v>
      </c>
      <c r="I3" s="21" t="s">
        <v>1346</v>
      </c>
    </row>
    <row r="4" spans="1:9" x14ac:dyDescent="0.25">
      <c r="A4" s="22" t="s">
        <v>120</v>
      </c>
      <c r="B4" s="22" t="s">
        <v>121</v>
      </c>
      <c r="C4" s="22" t="s">
        <v>122</v>
      </c>
      <c r="D4" s="22" t="s">
        <v>123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120</v>
      </c>
      <c r="B5" s="22" t="s">
        <v>121</v>
      </c>
      <c r="C5" s="22" t="s">
        <v>124</v>
      </c>
      <c r="D5" s="22" t="s">
        <v>125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120</v>
      </c>
      <c r="B6" s="22" t="s">
        <v>121</v>
      </c>
      <c r="C6" s="22" t="s">
        <v>126</v>
      </c>
      <c r="D6" s="22" t="s">
        <v>127</v>
      </c>
      <c r="E6" s="22">
        <v>0</v>
      </c>
      <c r="F6" s="22">
        <v>0</v>
      </c>
      <c r="G6" s="22">
        <v>10779000</v>
      </c>
      <c r="H6" s="22">
        <v>0</v>
      </c>
      <c r="I6" s="22">
        <v>10779000</v>
      </c>
    </row>
    <row r="7" spans="1:9" x14ac:dyDescent="0.25">
      <c r="A7" s="22" t="s">
        <v>120</v>
      </c>
      <c r="B7" s="22" t="s">
        <v>121</v>
      </c>
      <c r="C7" s="22" t="s">
        <v>128</v>
      </c>
      <c r="D7" s="22" t="s">
        <v>129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120</v>
      </c>
      <c r="B8" s="22" t="s">
        <v>121</v>
      </c>
      <c r="C8" s="22" t="s">
        <v>130</v>
      </c>
      <c r="D8" s="22" t="s">
        <v>131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120</v>
      </c>
      <c r="B9" s="22" t="s">
        <v>121</v>
      </c>
      <c r="C9" s="22" t="s">
        <v>132</v>
      </c>
      <c r="D9" s="22" t="s">
        <v>133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120</v>
      </c>
      <c r="B10" s="22" t="s">
        <v>121</v>
      </c>
      <c r="C10" s="22" t="s">
        <v>134</v>
      </c>
      <c r="D10" s="22" t="s">
        <v>135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120</v>
      </c>
      <c r="B11" s="22" t="s">
        <v>121</v>
      </c>
      <c r="C11" s="22" t="s">
        <v>136</v>
      </c>
      <c r="D11" s="22" t="s">
        <v>137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120</v>
      </c>
      <c r="B12" s="22" t="s">
        <v>121</v>
      </c>
      <c r="C12" s="22" t="s">
        <v>138</v>
      </c>
      <c r="D12" s="22" t="s">
        <v>139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120</v>
      </c>
      <c r="B13" s="22" t="s">
        <v>121</v>
      </c>
      <c r="C13" s="22" t="s">
        <v>140</v>
      </c>
      <c r="D13" s="22" t="s">
        <v>141</v>
      </c>
      <c r="E13" s="22">
        <v>0</v>
      </c>
      <c r="F13" s="22">
        <v>15000</v>
      </c>
      <c r="G13" s="22">
        <v>0</v>
      </c>
      <c r="H13" s="22">
        <v>0</v>
      </c>
      <c r="I13" s="22">
        <v>15000</v>
      </c>
    </row>
    <row r="14" spans="1:9" x14ac:dyDescent="0.25">
      <c r="A14" s="22" t="s">
        <v>120</v>
      </c>
      <c r="B14" s="22" t="s">
        <v>121</v>
      </c>
      <c r="C14" s="22" t="s">
        <v>142</v>
      </c>
      <c r="D14" s="22" t="s">
        <v>143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120</v>
      </c>
      <c r="B15" s="22" t="s">
        <v>121</v>
      </c>
      <c r="C15" s="22" t="s">
        <v>144</v>
      </c>
      <c r="D15" s="22" t="s">
        <v>145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120</v>
      </c>
      <c r="B16" s="22" t="s">
        <v>121</v>
      </c>
      <c r="C16" s="22" t="s">
        <v>146</v>
      </c>
      <c r="D16" s="22" t="s">
        <v>147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120</v>
      </c>
      <c r="B17" s="22" t="s">
        <v>121</v>
      </c>
      <c r="C17" s="22" t="s">
        <v>148</v>
      </c>
      <c r="D17" s="22" t="s">
        <v>149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120</v>
      </c>
      <c r="B18" s="22" t="s">
        <v>121</v>
      </c>
      <c r="C18" s="22" t="s">
        <v>150</v>
      </c>
      <c r="D18" s="22" t="s">
        <v>151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120</v>
      </c>
      <c r="B19" s="22" t="s">
        <v>152</v>
      </c>
      <c r="C19" s="22" t="s">
        <v>153</v>
      </c>
      <c r="D19" s="22" t="s">
        <v>154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5">
      <c r="A20" s="22" t="s">
        <v>120</v>
      </c>
      <c r="B20" s="22" t="s">
        <v>152</v>
      </c>
      <c r="C20" s="22" t="s">
        <v>155</v>
      </c>
      <c r="D20" s="22" t="s">
        <v>156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120</v>
      </c>
      <c r="B21" s="22" t="s">
        <v>152</v>
      </c>
      <c r="C21" s="22" t="s">
        <v>157</v>
      </c>
      <c r="D21" s="22" t="s">
        <v>158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120</v>
      </c>
      <c r="B22" s="22" t="s">
        <v>152</v>
      </c>
      <c r="C22" s="22" t="s">
        <v>159</v>
      </c>
      <c r="D22" s="22" t="s">
        <v>160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120</v>
      </c>
      <c r="B23" s="22" t="s">
        <v>152</v>
      </c>
      <c r="C23" s="22" t="s">
        <v>161</v>
      </c>
      <c r="D23" s="22" t="s">
        <v>162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120</v>
      </c>
      <c r="B24" s="22" t="s">
        <v>163</v>
      </c>
      <c r="C24" s="22" t="s">
        <v>164</v>
      </c>
      <c r="D24" s="22" t="s">
        <v>165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120</v>
      </c>
      <c r="B25" s="22" t="s">
        <v>163</v>
      </c>
      <c r="C25" s="22" t="s">
        <v>166</v>
      </c>
      <c r="D25" s="22" t="s">
        <v>167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120</v>
      </c>
      <c r="B26" s="22" t="s">
        <v>163</v>
      </c>
      <c r="C26" s="22" t="s">
        <v>168</v>
      </c>
      <c r="D26" s="22" t="s">
        <v>169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120</v>
      </c>
      <c r="B27" s="22" t="s">
        <v>163</v>
      </c>
      <c r="C27" s="22" t="s">
        <v>170</v>
      </c>
      <c r="D27" s="22" t="s">
        <v>171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120</v>
      </c>
      <c r="B28" s="22" t="s">
        <v>163</v>
      </c>
      <c r="C28" s="22" t="s">
        <v>172</v>
      </c>
      <c r="D28" s="22" t="s">
        <v>173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120</v>
      </c>
      <c r="B29" s="22" t="s">
        <v>163</v>
      </c>
      <c r="C29" s="22" t="s">
        <v>174</v>
      </c>
      <c r="D29" s="22" t="s">
        <v>175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120</v>
      </c>
      <c r="B30" s="22" t="s">
        <v>163</v>
      </c>
      <c r="C30" s="22" t="s">
        <v>176</v>
      </c>
      <c r="D30" s="22" t="s">
        <v>177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120</v>
      </c>
      <c r="B31" s="22" t="s">
        <v>163</v>
      </c>
      <c r="C31" s="22" t="s">
        <v>178</v>
      </c>
      <c r="D31" s="22" t="s">
        <v>179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120</v>
      </c>
      <c r="B32" s="22" t="s">
        <v>163</v>
      </c>
      <c r="C32" s="22" t="s">
        <v>180</v>
      </c>
      <c r="D32" s="22" t="s">
        <v>181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120</v>
      </c>
      <c r="B33" s="22" t="s">
        <v>163</v>
      </c>
      <c r="C33" s="22" t="s">
        <v>182</v>
      </c>
      <c r="D33" s="22" t="s">
        <v>183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120</v>
      </c>
      <c r="B34" s="22" t="s">
        <v>163</v>
      </c>
      <c r="C34" s="22" t="s">
        <v>184</v>
      </c>
      <c r="D34" s="22" t="s">
        <v>185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120</v>
      </c>
      <c r="B35" s="22" t="s">
        <v>163</v>
      </c>
      <c r="C35" s="22" t="s">
        <v>186</v>
      </c>
      <c r="D35" s="22" t="s">
        <v>187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120</v>
      </c>
      <c r="B36" s="22" t="s">
        <v>163</v>
      </c>
      <c r="C36" s="22" t="s">
        <v>188</v>
      </c>
      <c r="D36" s="22" t="s">
        <v>189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120</v>
      </c>
      <c r="B37" s="22" t="s">
        <v>163</v>
      </c>
      <c r="C37" s="22" t="s">
        <v>190</v>
      </c>
      <c r="D37" s="22" t="s">
        <v>191</v>
      </c>
      <c r="E37" s="22"/>
      <c r="F37" s="22"/>
      <c r="G37" s="22"/>
      <c r="H37" s="22"/>
      <c r="I37" s="22">
        <v>0</v>
      </c>
    </row>
    <row r="38" spans="1:9" x14ac:dyDescent="0.25">
      <c r="A38" s="22" t="s">
        <v>120</v>
      </c>
      <c r="B38" s="22" t="s">
        <v>163</v>
      </c>
      <c r="C38" s="22" t="s">
        <v>192</v>
      </c>
      <c r="D38" s="22" t="s">
        <v>193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120</v>
      </c>
      <c r="B39" s="22" t="s">
        <v>163</v>
      </c>
      <c r="C39" s="22" t="s">
        <v>194</v>
      </c>
      <c r="D39" s="22" t="s">
        <v>195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120</v>
      </c>
      <c r="B40" s="22" t="s">
        <v>163</v>
      </c>
      <c r="C40" s="22" t="s">
        <v>196</v>
      </c>
      <c r="D40" s="22" t="s">
        <v>197</v>
      </c>
      <c r="E40" s="22"/>
      <c r="F40" s="22"/>
      <c r="G40" s="22"/>
      <c r="H40" s="22"/>
      <c r="I40" s="22">
        <v>0</v>
      </c>
    </row>
    <row r="41" spans="1:9" x14ac:dyDescent="0.25">
      <c r="A41" s="22" t="s">
        <v>120</v>
      </c>
      <c r="B41" s="22" t="s">
        <v>163</v>
      </c>
      <c r="C41" s="22" t="s">
        <v>198</v>
      </c>
      <c r="D41" s="22" t="s">
        <v>199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120</v>
      </c>
      <c r="B42" s="22" t="s">
        <v>163</v>
      </c>
      <c r="C42" s="22" t="s">
        <v>200</v>
      </c>
      <c r="D42" s="22" t="s">
        <v>201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120</v>
      </c>
      <c r="B43" s="22" t="s">
        <v>163</v>
      </c>
      <c r="C43" s="22" t="s">
        <v>202</v>
      </c>
      <c r="D43" s="22" t="s">
        <v>203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120</v>
      </c>
      <c r="B44" s="22" t="s">
        <v>163</v>
      </c>
      <c r="C44" s="22" t="s">
        <v>204</v>
      </c>
      <c r="D44" s="22" t="s">
        <v>205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120</v>
      </c>
      <c r="B45" s="22" t="s">
        <v>163</v>
      </c>
      <c r="C45" s="22" t="s">
        <v>206</v>
      </c>
      <c r="D45" s="22" t="s">
        <v>207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120</v>
      </c>
      <c r="B46" s="22" t="s">
        <v>163</v>
      </c>
      <c r="C46" s="22" t="s">
        <v>208</v>
      </c>
      <c r="D46" s="22" t="s">
        <v>209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120</v>
      </c>
      <c r="B47" s="22" t="s">
        <v>163</v>
      </c>
      <c r="C47" s="22" t="s">
        <v>210</v>
      </c>
      <c r="D47" s="22" t="s">
        <v>211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120</v>
      </c>
      <c r="B48" s="22" t="s">
        <v>163</v>
      </c>
      <c r="C48" s="22" t="s">
        <v>212</v>
      </c>
      <c r="D48" s="22" t="s">
        <v>213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120</v>
      </c>
      <c r="B49" s="22" t="s">
        <v>163</v>
      </c>
      <c r="C49" s="22" t="s">
        <v>214</v>
      </c>
      <c r="D49" s="22" t="s">
        <v>215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120</v>
      </c>
      <c r="B50" s="22" t="s">
        <v>163</v>
      </c>
      <c r="C50" s="22" t="s">
        <v>216</v>
      </c>
      <c r="D50" s="22" t="s">
        <v>217</v>
      </c>
      <c r="E50" s="22"/>
      <c r="F50" s="22"/>
      <c r="G50" s="22"/>
      <c r="H50" s="22"/>
      <c r="I50" s="22">
        <v>0</v>
      </c>
    </row>
    <row r="51" spans="1:9" x14ac:dyDescent="0.25">
      <c r="A51" s="22" t="s">
        <v>120</v>
      </c>
      <c r="B51" s="22" t="s">
        <v>163</v>
      </c>
      <c r="C51" s="22" t="s">
        <v>218</v>
      </c>
      <c r="D51" s="22" t="s">
        <v>219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120</v>
      </c>
      <c r="B52" s="22" t="s">
        <v>163</v>
      </c>
      <c r="C52" s="22" t="s">
        <v>220</v>
      </c>
      <c r="D52" s="22" t="s">
        <v>221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120</v>
      </c>
      <c r="B53" s="22" t="s">
        <v>163</v>
      </c>
      <c r="C53" s="22" t="s">
        <v>222</v>
      </c>
      <c r="D53" s="22" t="s">
        <v>223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22" t="s">
        <v>120</v>
      </c>
      <c r="B54" s="22" t="s">
        <v>163</v>
      </c>
      <c r="C54" s="22" t="s">
        <v>224</v>
      </c>
      <c r="D54" s="22" t="s">
        <v>225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120</v>
      </c>
      <c r="B55" s="22" t="s">
        <v>163</v>
      </c>
      <c r="C55" s="22" t="s">
        <v>226</v>
      </c>
      <c r="D55" s="22" t="s">
        <v>227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120</v>
      </c>
      <c r="B56" s="22" t="s">
        <v>163</v>
      </c>
      <c r="C56" s="22" t="s">
        <v>228</v>
      </c>
      <c r="D56" s="22" t="s">
        <v>229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120</v>
      </c>
      <c r="B57" s="22" t="s">
        <v>163</v>
      </c>
      <c r="C57" s="22" t="s">
        <v>230</v>
      </c>
      <c r="D57" s="22" t="s">
        <v>231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120</v>
      </c>
      <c r="B58" s="22" t="s">
        <v>163</v>
      </c>
      <c r="C58" s="22" t="s">
        <v>232</v>
      </c>
      <c r="D58" s="22" t="s">
        <v>233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120</v>
      </c>
      <c r="B59" s="22" t="s">
        <v>163</v>
      </c>
      <c r="C59" s="22" t="s">
        <v>234</v>
      </c>
      <c r="D59" s="22" t="s">
        <v>235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120</v>
      </c>
      <c r="B60" s="22" t="s">
        <v>163</v>
      </c>
      <c r="C60" s="22" t="s">
        <v>236</v>
      </c>
      <c r="D60" s="22" t="s">
        <v>237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120</v>
      </c>
      <c r="B61" s="22" t="s">
        <v>163</v>
      </c>
      <c r="C61" s="22" t="s">
        <v>238</v>
      </c>
      <c r="D61" s="22" t="s">
        <v>239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120</v>
      </c>
      <c r="B62" s="22" t="s">
        <v>163</v>
      </c>
      <c r="C62" s="22" t="s">
        <v>240</v>
      </c>
      <c r="D62" s="22" t="s">
        <v>241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120</v>
      </c>
      <c r="B63" s="22" t="s">
        <v>163</v>
      </c>
      <c r="C63" s="22" t="s">
        <v>242</v>
      </c>
      <c r="D63" s="22" t="s">
        <v>243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120</v>
      </c>
      <c r="B64" s="22" t="s">
        <v>163</v>
      </c>
      <c r="C64" s="22" t="s">
        <v>244</v>
      </c>
      <c r="D64" s="22" t="s">
        <v>245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120</v>
      </c>
      <c r="B65" s="22" t="s">
        <v>163</v>
      </c>
      <c r="C65" s="22" t="s">
        <v>246</v>
      </c>
      <c r="D65" s="22" t="s">
        <v>247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120</v>
      </c>
      <c r="B66" s="22" t="s">
        <v>163</v>
      </c>
      <c r="C66" s="22" t="s">
        <v>248</v>
      </c>
      <c r="D66" s="22" t="s">
        <v>249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120</v>
      </c>
      <c r="B67" s="22" t="s">
        <v>163</v>
      </c>
      <c r="C67" s="22" t="s">
        <v>250</v>
      </c>
      <c r="D67" s="22" t="s">
        <v>251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120</v>
      </c>
      <c r="B68" s="22" t="s">
        <v>163</v>
      </c>
      <c r="C68" s="22" t="s">
        <v>252</v>
      </c>
      <c r="D68" s="22" t="s">
        <v>253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120</v>
      </c>
      <c r="B69" s="22" t="s">
        <v>163</v>
      </c>
      <c r="C69" s="22" t="s">
        <v>254</v>
      </c>
      <c r="D69" s="22" t="s">
        <v>255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120</v>
      </c>
      <c r="B70" s="22" t="s">
        <v>163</v>
      </c>
      <c r="C70" s="22" t="s">
        <v>256</v>
      </c>
      <c r="D70" s="22" t="s">
        <v>257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120</v>
      </c>
      <c r="B71" s="22" t="s">
        <v>163</v>
      </c>
      <c r="C71" s="22" t="s">
        <v>258</v>
      </c>
      <c r="D71" s="22" t="s">
        <v>259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120</v>
      </c>
      <c r="B72" s="22" t="s">
        <v>163</v>
      </c>
      <c r="C72" s="22" t="s">
        <v>260</v>
      </c>
      <c r="D72" s="22" t="s">
        <v>261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120</v>
      </c>
      <c r="B73" s="22" t="s">
        <v>163</v>
      </c>
      <c r="C73" s="22" t="s">
        <v>262</v>
      </c>
      <c r="D73" s="22" t="s">
        <v>263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120</v>
      </c>
      <c r="B74" s="22" t="s">
        <v>163</v>
      </c>
      <c r="C74" s="22" t="s">
        <v>264</v>
      </c>
      <c r="D74" s="22" t="s">
        <v>265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120</v>
      </c>
      <c r="B75" s="22" t="s">
        <v>163</v>
      </c>
      <c r="C75" s="22" t="s">
        <v>266</v>
      </c>
      <c r="D75" s="22" t="s">
        <v>267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120</v>
      </c>
      <c r="B76" s="22" t="s">
        <v>163</v>
      </c>
      <c r="C76" s="22" t="s">
        <v>268</v>
      </c>
      <c r="D76" s="22" t="s">
        <v>269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120</v>
      </c>
      <c r="B77" s="22" t="s">
        <v>163</v>
      </c>
      <c r="C77" s="22" t="s">
        <v>270</v>
      </c>
      <c r="D77" s="22" t="s">
        <v>271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120</v>
      </c>
      <c r="B78" s="22" t="s">
        <v>163</v>
      </c>
      <c r="C78" s="22" t="s">
        <v>272</v>
      </c>
      <c r="D78" s="22" t="s">
        <v>273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120</v>
      </c>
      <c r="B79" s="22" t="s">
        <v>163</v>
      </c>
      <c r="C79" s="22" t="s">
        <v>274</v>
      </c>
      <c r="D79" s="22" t="s">
        <v>275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120</v>
      </c>
      <c r="B80" s="22" t="s">
        <v>163</v>
      </c>
      <c r="C80" s="22" t="s">
        <v>276</v>
      </c>
      <c r="D80" s="22" t="s">
        <v>277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120</v>
      </c>
      <c r="B81" s="22" t="s">
        <v>163</v>
      </c>
      <c r="C81" s="22" t="s">
        <v>278</v>
      </c>
      <c r="D81" s="22" t="s">
        <v>279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120</v>
      </c>
      <c r="B82" s="22" t="s">
        <v>163</v>
      </c>
      <c r="C82" s="22" t="s">
        <v>280</v>
      </c>
      <c r="D82" s="22" t="s">
        <v>281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120</v>
      </c>
      <c r="B83" s="22" t="s">
        <v>163</v>
      </c>
      <c r="C83" s="22" t="s">
        <v>282</v>
      </c>
      <c r="D83" s="22" t="s">
        <v>283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120</v>
      </c>
      <c r="B84" s="22" t="s">
        <v>163</v>
      </c>
      <c r="C84" s="22" t="s">
        <v>284</v>
      </c>
      <c r="D84" s="22" t="s">
        <v>285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120</v>
      </c>
      <c r="B85" s="22" t="s">
        <v>163</v>
      </c>
      <c r="C85" s="22" t="s">
        <v>286</v>
      </c>
      <c r="D85" s="22" t="s">
        <v>287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120</v>
      </c>
      <c r="B86" s="22" t="s">
        <v>163</v>
      </c>
      <c r="C86" s="22" t="s">
        <v>288</v>
      </c>
      <c r="D86" s="22" t="s">
        <v>289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120</v>
      </c>
      <c r="B87" s="22" t="s">
        <v>163</v>
      </c>
      <c r="C87" s="22" t="s">
        <v>290</v>
      </c>
      <c r="D87" s="22" t="s">
        <v>291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2" t="s">
        <v>120</v>
      </c>
      <c r="B88" s="22" t="s">
        <v>292</v>
      </c>
      <c r="C88" s="22" t="s">
        <v>293</v>
      </c>
      <c r="D88" s="22" t="s">
        <v>294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120</v>
      </c>
      <c r="B89" s="22" t="s">
        <v>292</v>
      </c>
      <c r="C89" s="22" t="s">
        <v>295</v>
      </c>
      <c r="D89" s="22" t="s">
        <v>296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120</v>
      </c>
      <c r="B90" s="22" t="s">
        <v>292</v>
      </c>
      <c r="C90" s="22" t="s">
        <v>297</v>
      </c>
      <c r="D90" s="22" t="s">
        <v>298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120</v>
      </c>
      <c r="B91" s="22" t="s">
        <v>292</v>
      </c>
      <c r="C91" s="22" t="s">
        <v>299</v>
      </c>
      <c r="D91" s="22" t="s">
        <v>300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120</v>
      </c>
      <c r="B92" s="22" t="s">
        <v>292</v>
      </c>
      <c r="C92" s="22" t="s">
        <v>301</v>
      </c>
      <c r="D92" s="22" t="s">
        <v>302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120</v>
      </c>
      <c r="B93" s="22" t="s">
        <v>292</v>
      </c>
      <c r="C93" s="22" t="s">
        <v>303</v>
      </c>
      <c r="D93" s="22" t="s">
        <v>304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120</v>
      </c>
      <c r="B94" s="22" t="s">
        <v>292</v>
      </c>
      <c r="C94" s="22" t="s">
        <v>305</v>
      </c>
      <c r="D94" s="22" t="s">
        <v>306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120</v>
      </c>
      <c r="B95" s="22" t="s">
        <v>292</v>
      </c>
      <c r="C95" s="22" t="s">
        <v>307</v>
      </c>
      <c r="D95" s="22" t="s">
        <v>308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120</v>
      </c>
      <c r="B96" s="22" t="s">
        <v>292</v>
      </c>
      <c r="C96" s="22" t="s">
        <v>309</v>
      </c>
      <c r="D96" s="22" t="s">
        <v>310</v>
      </c>
      <c r="E96" s="22"/>
      <c r="F96" s="22"/>
      <c r="G96" s="22"/>
      <c r="H96" s="22"/>
      <c r="I96" s="22">
        <v>0</v>
      </c>
    </row>
    <row r="97" spans="1:9" x14ac:dyDescent="0.25">
      <c r="A97" s="22" t="s">
        <v>120</v>
      </c>
      <c r="B97" s="22" t="s">
        <v>292</v>
      </c>
      <c r="C97" s="22" t="s">
        <v>311</v>
      </c>
      <c r="D97" s="22" t="s">
        <v>312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120</v>
      </c>
      <c r="B98" s="22" t="s">
        <v>292</v>
      </c>
      <c r="C98" s="22" t="s">
        <v>313</v>
      </c>
      <c r="D98" s="22" t="s">
        <v>314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120</v>
      </c>
      <c r="B99" s="22" t="s">
        <v>292</v>
      </c>
      <c r="C99" s="22" t="s">
        <v>315</v>
      </c>
      <c r="D99" s="22" t="s">
        <v>316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120</v>
      </c>
      <c r="B100" s="22" t="s">
        <v>292</v>
      </c>
      <c r="C100" s="22" t="s">
        <v>317</v>
      </c>
      <c r="D100" s="22" t="s">
        <v>318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120</v>
      </c>
      <c r="B101" s="22" t="s">
        <v>292</v>
      </c>
      <c r="C101" s="22" t="s">
        <v>319</v>
      </c>
      <c r="D101" s="22" t="s">
        <v>320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120</v>
      </c>
      <c r="B102" s="22" t="s">
        <v>292</v>
      </c>
      <c r="C102" s="22" t="s">
        <v>321</v>
      </c>
      <c r="D102" s="22" t="s">
        <v>322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120</v>
      </c>
      <c r="B103" s="22" t="s">
        <v>292</v>
      </c>
      <c r="C103" s="22" t="s">
        <v>323</v>
      </c>
      <c r="D103" s="22" t="s">
        <v>324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120</v>
      </c>
      <c r="B104" s="22" t="s">
        <v>292</v>
      </c>
      <c r="C104" s="22" t="s">
        <v>325</v>
      </c>
      <c r="D104" s="22" t="s">
        <v>326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120</v>
      </c>
      <c r="B105" s="22" t="s">
        <v>292</v>
      </c>
      <c r="C105" s="22" t="s">
        <v>327</v>
      </c>
      <c r="D105" s="22" t="s">
        <v>328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120</v>
      </c>
      <c r="B106" s="22" t="s">
        <v>292</v>
      </c>
      <c r="C106" s="22" t="s">
        <v>329</v>
      </c>
      <c r="D106" s="22" t="s">
        <v>330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120</v>
      </c>
      <c r="B107" s="22" t="s">
        <v>292</v>
      </c>
      <c r="C107" s="22" t="s">
        <v>331</v>
      </c>
      <c r="D107" s="22" t="s">
        <v>332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120</v>
      </c>
      <c r="B108" s="22" t="s">
        <v>292</v>
      </c>
      <c r="C108" s="22" t="s">
        <v>333</v>
      </c>
      <c r="D108" s="22" t="s">
        <v>334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120</v>
      </c>
      <c r="B109" s="22" t="s">
        <v>292</v>
      </c>
      <c r="C109" s="22" t="s">
        <v>335</v>
      </c>
      <c r="D109" s="22" t="s">
        <v>336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120</v>
      </c>
      <c r="B110" s="22" t="s">
        <v>292</v>
      </c>
      <c r="C110" s="22" t="s">
        <v>337</v>
      </c>
      <c r="D110" s="22" t="s">
        <v>338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120</v>
      </c>
      <c r="B111" s="22" t="s">
        <v>292</v>
      </c>
      <c r="C111" s="22" t="s">
        <v>339</v>
      </c>
      <c r="D111" s="22" t="s">
        <v>340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120</v>
      </c>
      <c r="B112" s="22" t="s">
        <v>292</v>
      </c>
      <c r="C112" s="22" t="s">
        <v>341</v>
      </c>
      <c r="D112" s="22" t="s">
        <v>342</v>
      </c>
      <c r="E112" s="22"/>
      <c r="F112" s="22"/>
      <c r="G112" s="22"/>
      <c r="H112" s="22"/>
      <c r="I112" s="22">
        <v>0</v>
      </c>
    </row>
    <row r="113" spans="1:9" x14ac:dyDescent="0.25">
      <c r="A113" s="22" t="s">
        <v>120</v>
      </c>
      <c r="B113" s="22" t="s">
        <v>292</v>
      </c>
      <c r="C113" s="22" t="s">
        <v>343</v>
      </c>
      <c r="D113" s="22" t="s">
        <v>344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120</v>
      </c>
      <c r="B114" s="22" t="s">
        <v>292</v>
      </c>
      <c r="C114" s="22" t="s">
        <v>345</v>
      </c>
      <c r="D114" s="22" t="s">
        <v>346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120</v>
      </c>
      <c r="B115" s="22" t="s">
        <v>292</v>
      </c>
      <c r="C115" s="22" t="s">
        <v>347</v>
      </c>
      <c r="D115" s="22" t="s">
        <v>348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120</v>
      </c>
      <c r="B116" s="22" t="s">
        <v>292</v>
      </c>
      <c r="C116" s="22" t="s">
        <v>349</v>
      </c>
      <c r="D116" s="22" t="s">
        <v>350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120</v>
      </c>
      <c r="B117" s="22" t="s">
        <v>292</v>
      </c>
      <c r="C117" s="22" t="s">
        <v>351</v>
      </c>
      <c r="D117" s="22" t="s">
        <v>352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120</v>
      </c>
      <c r="B118" s="22" t="s">
        <v>292</v>
      </c>
      <c r="C118" s="22" t="s">
        <v>353</v>
      </c>
      <c r="D118" s="22" t="s">
        <v>354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120</v>
      </c>
      <c r="B119" s="22" t="s">
        <v>292</v>
      </c>
      <c r="C119" s="22" t="s">
        <v>355</v>
      </c>
      <c r="D119" s="22" t="s">
        <v>356</v>
      </c>
      <c r="E119" s="22"/>
      <c r="F119" s="22"/>
      <c r="G119" s="22"/>
      <c r="H119" s="22"/>
      <c r="I119" s="22">
        <v>0</v>
      </c>
    </row>
    <row r="120" spans="1:9" x14ac:dyDescent="0.25">
      <c r="A120" s="22" t="s">
        <v>120</v>
      </c>
      <c r="B120" s="22" t="s">
        <v>292</v>
      </c>
      <c r="C120" s="22" t="s">
        <v>357</v>
      </c>
      <c r="D120" s="22" t="s">
        <v>358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120</v>
      </c>
      <c r="B121" s="22" t="s">
        <v>292</v>
      </c>
      <c r="C121" s="22" t="s">
        <v>359</v>
      </c>
      <c r="D121" s="22" t="s">
        <v>360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120</v>
      </c>
      <c r="B122" s="22" t="s">
        <v>292</v>
      </c>
      <c r="C122" s="22" t="s">
        <v>361</v>
      </c>
      <c r="D122" s="22" t="s">
        <v>362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120</v>
      </c>
      <c r="B123" s="22" t="s">
        <v>292</v>
      </c>
      <c r="C123" s="22" t="s">
        <v>363</v>
      </c>
      <c r="D123" s="22" t="s">
        <v>364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120</v>
      </c>
      <c r="B124" s="22" t="s">
        <v>292</v>
      </c>
      <c r="C124" s="22" t="s">
        <v>365</v>
      </c>
      <c r="D124" s="22" t="s">
        <v>366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120</v>
      </c>
      <c r="B125" s="22" t="s">
        <v>292</v>
      </c>
      <c r="C125" s="22" t="s">
        <v>367</v>
      </c>
      <c r="D125" s="22" t="s">
        <v>368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120</v>
      </c>
      <c r="B126" s="22" t="s">
        <v>292</v>
      </c>
      <c r="C126" s="22" t="s">
        <v>369</v>
      </c>
      <c r="D126" s="22" t="s">
        <v>370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120</v>
      </c>
      <c r="B127" s="22" t="s">
        <v>292</v>
      </c>
      <c r="C127" s="22" t="s">
        <v>371</v>
      </c>
      <c r="D127" s="22" t="s">
        <v>372</v>
      </c>
      <c r="E127" s="22"/>
      <c r="F127" s="22"/>
      <c r="G127" s="22"/>
      <c r="H127" s="22"/>
      <c r="I127" s="22">
        <v>0</v>
      </c>
    </row>
    <row r="128" spans="1:9" x14ac:dyDescent="0.25">
      <c r="A128" s="22" t="s">
        <v>120</v>
      </c>
      <c r="B128" s="22" t="s">
        <v>292</v>
      </c>
      <c r="C128" s="22" t="s">
        <v>373</v>
      </c>
      <c r="D128" s="22" t="s">
        <v>374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120</v>
      </c>
      <c r="B129" s="22" t="s">
        <v>292</v>
      </c>
      <c r="C129" s="22" t="s">
        <v>375</v>
      </c>
      <c r="D129" s="22" t="s">
        <v>376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120</v>
      </c>
      <c r="B130" s="22" t="s">
        <v>292</v>
      </c>
      <c r="C130" s="22" t="s">
        <v>377</v>
      </c>
      <c r="D130" s="22" t="s">
        <v>378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120</v>
      </c>
      <c r="B131" s="22" t="s">
        <v>292</v>
      </c>
      <c r="C131" s="22" t="s">
        <v>379</v>
      </c>
      <c r="D131" s="22" t="s">
        <v>380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120</v>
      </c>
      <c r="B132" s="22" t="s">
        <v>292</v>
      </c>
      <c r="C132" s="22" t="s">
        <v>381</v>
      </c>
      <c r="D132" s="22" t="s">
        <v>382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120</v>
      </c>
      <c r="B133" s="22" t="s">
        <v>292</v>
      </c>
      <c r="C133" s="22" t="s">
        <v>383</v>
      </c>
      <c r="D133" s="22" t="s">
        <v>384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120</v>
      </c>
      <c r="B134" s="22" t="s">
        <v>292</v>
      </c>
      <c r="C134" s="22" t="s">
        <v>385</v>
      </c>
      <c r="D134" s="22" t="s">
        <v>386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120</v>
      </c>
      <c r="B135" s="22" t="s">
        <v>292</v>
      </c>
      <c r="C135" s="22" t="s">
        <v>387</v>
      </c>
      <c r="D135" s="22" t="s">
        <v>388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120</v>
      </c>
      <c r="B136" s="22" t="s">
        <v>292</v>
      </c>
      <c r="C136" s="22" t="s">
        <v>389</v>
      </c>
      <c r="D136" s="22" t="s">
        <v>390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120</v>
      </c>
      <c r="B137" s="22" t="s">
        <v>292</v>
      </c>
      <c r="C137" s="22" t="s">
        <v>391</v>
      </c>
      <c r="D137" s="22" t="s">
        <v>392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120</v>
      </c>
      <c r="B138" s="22" t="s">
        <v>292</v>
      </c>
      <c r="C138" s="22" t="s">
        <v>393</v>
      </c>
      <c r="D138" s="22" t="s">
        <v>394</v>
      </c>
      <c r="E138" s="22"/>
      <c r="F138" s="22"/>
      <c r="G138" s="22"/>
      <c r="H138" s="22"/>
      <c r="I138" s="22">
        <v>0</v>
      </c>
    </row>
    <row r="139" spans="1:9" x14ac:dyDescent="0.25">
      <c r="A139" s="22" t="s">
        <v>120</v>
      </c>
      <c r="B139" s="22" t="s">
        <v>292</v>
      </c>
      <c r="C139" s="22" t="s">
        <v>395</v>
      </c>
      <c r="D139" s="22" t="s">
        <v>396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120</v>
      </c>
      <c r="B140" s="22" t="s">
        <v>292</v>
      </c>
      <c r="C140" s="22" t="s">
        <v>397</v>
      </c>
      <c r="D140" s="22" t="s">
        <v>398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120</v>
      </c>
      <c r="B141" s="22" t="s">
        <v>292</v>
      </c>
      <c r="C141" s="22" t="s">
        <v>399</v>
      </c>
      <c r="D141" s="22" t="s">
        <v>400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120</v>
      </c>
      <c r="B142" s="22" t="s">
        <v>292</v>
      </c>
      <c r="C142" s="22" t="s">
        <v>401</v>
      </c>
      <c r="D142" s="22" t="s">
        <v>402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120</v>
      </c>
      <c r="B143" s="22" t="s">
        <v>292</v>
      </c>
      <c r="C143" s="22" t="s">
        <v>403</v>
      </c>
      <c r="D143" s="22" t="s">
        <v>404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120</v>
      </c>
      <c r="B144" s="22" t="s">
        <v>292</v>
      </c>
      <c r="C144" s="22" t="s">
        <v>405</v>
      </c>
      <c r="D144" s="22" t="s">
        <v>406</v>
      </c>
      <c r="E144" s="22">
        <v>0</v>
      </c>
      <c r="F144" s="22">
        <v>2766</v>
      </c>
      <c r="G144" s="22">
        <v>0</v>
      </c>
      <c r="H144" s="22">
        <v>0</v>
      </c>
      <c r="I144" s="22">
        <v>2766</v>
      </c>
    </row>
    <row r="145" spans="1:9" x14ac:dyDescent="0.25">
      <c r="A145" s="22" t="s">
        <v>120</v>
      </c>
      <c r="B145" s="22" t="s">
        <v>292</v>
      </c>
      <c r="C145" s="22" t="s">
        <v>407</v>
      </c>
      <c r="D145" s="22" t="s">
        <v>408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120</v>
      </c>
      <c r="B146" s="22" t="s">
        <v>292</v>
      </c>
      <c r="C146" s="22" t="s">
        <v>409</v>
      </c>
      <c r="D146" s="22" t="s">
        <v>410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120</v>
      </c>
      <c r="B147" s="22" t="s">
        <v>292</v>
      </c>
      <c r="C147" s="22" t="s">
        <v>411</v>
      </c>
      <c r="D147" s="22" t="s">
        <v>412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120</v>
      </c>
      <c r="B148" s="22" t="s">
        <v>292</v>
      </c>
      <c r="C148" s="22" t="s">
        <v>413</v>
      </c>
      <c r="D148" s="22" t="s">
        <v>414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120</v>
      </c>
      <c r="B149" s="22" t="s">
        <v>292</v>
      </c>
      <c r="C149" s="22" t="s">
        <v>415</v>
      </c>
      <c r="D149" s="22" t="s">
        <v>416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120</v>
      </c>
      <c r="B150" s="22" t="s">
        <v>292</v>
      </c>
      <c r="C150" s="22" t="s">
        <v>417</v>
      </c>
      <c r="D150" s="22" t="s">
        <v>418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120</v>
      </c>
      <c r="B151" s="22" t="s">
        <v>292</v>
      </c>
      <c r="C151" s="22" t="s">
        <v>419</v>
      </c>
      <c r="D151" s="22" t="s">
        <v>420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120</v>
      </c>
      <c r="B152" s="22" t="s">
        <v>292</v>
      </c>
      <c r="C152" s="22" t="s">
        <v>421</v>
      </c>
      <c r="D152" s="22" t="s">
        <v>422</v>
      </c>
      <c r="E152" s="22"/>
      <c r="F152" s="22"/>
      <c r="G152" s="22"/>
      <c r="H152" s="22"/>
      <c r="I152" s="22">
        <v>0</v>
      </c>
    </row>
    <row r="153" spans="1:9" x14ac:dyDescent="0.25">
      <c r="A153" s="22" t="s">
        <v>120</v>
      </c>
      <c r="B153" s="22" t="s">
        <v>292</v>
      </c>
      <c r="C153" s="22" t="s">
        <v>423</v>
      </c>
      <c r="D153" s="22" t="s">
        <v>424</v>
      </c>
      <c r="E153" s="22"/>
      <c r="F153" s="22"/>
      <c r="G153" s="22"/>
      <c r="H153" s="22"/>
      <c r="I153" s="22">
        <v>0</v>
      </c>
    </row>
    <row r="154" spans="1:9" x14ac:dyDescent="0.25">
      <c r="A154" s="22" t="s">
        <v>120</v>
      </c>
      <c r="B154" s="22" t="s">
        <v>292</v>
      </c>
      <c r="C154" s="22" t="s">
        <v>425</v>
      </c>
      <c r="D154" s="22" t="s">
        <v>426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120</v>
      </c>
      <c r="B155" s="22" t="s">
        <v>292</v>
      </c>
      <c r="C155" s="22" t="s">
        <v>427</v>
      </c>
      <c r="D155" s="22" t="s">
        <v>428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120</v>
      </c>
      <c r="B156" s="22" t="s">
        <v>292</v>
      </c>
      <c r="C156" s="22" t="s">
        <v>429</v>
      </c>
      <c r="D156" s="22" t="s">
        <v>430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120</v>
      </c>
      <c r="B157" s="22" t="s">
        <v>292</v>
      </c>
      <c r="C157" s="22" t="s">
        <v>431</v>
      </c>
      <c r="D157" s="22" t="s">
        <v>432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120</v>
      </c>
      <c r="B158" s="22" t="s">
        <v>292</v>
      </c>
      <c r="C158" s="22" t="s">
        <v>433</v>
      </c>
      <c r="D158" s="22" t="s">
        <v>434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120</v>
      </c>
      <c r="B159" s="22" t="s">
        <v>292</v>
      </c>
      <c r="C159" s="22" t="s">
        <v>435</v>
      </c>
      <c r="D159" s="22" t="s">
        <v>436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120</v>
      </c>
      <c r="B160" s="22" t="s">
        <v>292</v>
      </c>
      <c r="C160" s="22" t="s">
        <v>437</v>
      </c>
      <c r="D160" s="22" t="s">
        <v>438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120</v>
      </c>
      <c r="B161" s="22" t="s">
        <v>292</v>
      </c>
      <c r="C161" s="22" t="s">
        <v>439</v>
      </c>
      <c r="D161" s="22" t="s">
        <v>440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120</v>
      </c>
      <c r="B162" s="22" t="s">
        <v>292</v>
      </c>
      <c r="C162" s="22" t="s">
        <v>441</v>
      </c>
      <c r="D162" s="22" t="s">
        <v>442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120</v>
      </c>
      <c r="B163" s="22" t="s">
        <v>292</v>
      </c>
      <c r="C163" s="22" t="s">
        <v>443</v>
      </c>
      <c r="D163" s="22" t="s">
        <v>444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120</v>
      </c>
      <c r="B164" s="22" t="s">
        <v>292</v>
      </c>
      <c r="C164" s="22" t="s">
        <v>445</v>
      </c>
      <c r="D164" s="22" t="s">
        <v>446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120</v>
      </c>
      <c r="B165" s="22" t="s">
        <v>292</v>
      </c>
      <c r="C165" s="22" t="s">
        <v>447</v>
      </c>
      <c r="D165" s="22" t="s">
        <v>448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120</v>
      </c>
      <c r="B166" s="22" t="s">
        <v>292</v>
      </c>
      <c r="C166" s="22" t="s">
        <v>449</v>
      </c>
      <c r="D166" s="22" t="s">
        <v>450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120</v>
      </c>
      <c r="B167" s="22" t="s">
        <v>292</v>
      </c>
      <c r="C167" s="22" t="s">
        <v>451</v>
      </c>
      <c r="D167" s="22" t="s">
        <v>452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120</v>
      </c>
      <c r="B168" s="22" t="s">
        <v>292</v>
      </c>
      <c r="C168" s="22" t="s">
        <v>453</v>
      </c>
      <c r="D168" s="22" t="s">
        <v>454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120</v>
      </c>
      <c r="B169" s="22" t="s">
        <v>292</v>
      </c>
      <c r="C169" s="22" t="s">
        <v>455</v>
      </c>
      <c r="D169" s="22" t="s">
        <v>456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120</v>
      </c>
      <c r="B170" s="22" t="s">
        <v>292</v>
      </c>
      <c r="C170" s="22" t="s">
        <v>457</v>
      </c>
      <c r="D170" s="22" t="s">
        <v>458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120</v>
      </c>
      <c r="B171" s="22" t="s">
        <v>292</v>
      </c>
      <c r="C171" s="22" t="s">
        <v>459</v>
      </c>
      <c r="D171" s="22" t="s">
        <v>460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120</v>
      </c>
      <c r="B172" s="22" t="s">
        <v>292</v>
      </c>
      <c r="C172" s="22" t="s">
        <v>461</v>
      </c>
      <c r="D172" s="22" t="s">
        <v>462</v>
      </c>
      <c r="E172" s="22">
        <v>0</v>
      </c>
      <c r="F172" s="22">
        <v>668</v>
      </c>
      <c r="G172" s="22">
        <v>0</v>
      </c>
      <c r="H172" s="22">
        <v>0</v>
      </c>
      <c r="I172" s="22">
        <v>668</v>
      </c>
    </row>
    <row r="173" spans="1:9" x14ac:dyDescent="0.25">
      <c r="A173" s="22" t="s">
        <v>120</v>
      </c>
      <c r="B173" s="22" t="s">
        <v>292</v>
      </c>
      <c r="C173" s="22" t="s">
        <v>463</v>
      </c>
      <c r="D173" s="22" t="s">
        <v>464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</row>
    <row r="174" spans="1:9" x14ac:dyDescent="0.25">
      <c r="A174" s="22" t="s">
        <v>120</v>
      </c>
      <c r="B174" s="22" t="s">
        <v>292</v>
      </c>
      <c r="C174" s="22" t="s">
        <v>465</v>
      </c>
      <c r="D174" s="22" t="s">
        <v>466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120</v>
      </c>
      <c r="B175" s="22" t="s">
        <v>292</v>
      </c>
      <c r="C175" s="22" t="s">
        <v>467</v>
      </c>
      <c r="D175" s="22" t="s">
        <v>468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120</v>
      </c>
      <c r="B176" s="22" t="s">
        <v>292</v>
      </c>
      <c r="C176" s="22" t="s">
        <v>469</v>
      </c>
      <c r="D176" s="22" t="s">
        <v>470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120</v>
      </c>
      <c r="B177" s="22" t="s">
        <v>292</v>
      </c>
      <c r="C177" s="22" t="s">
        <v>471</v>
      </c>
      <c r="D177" s="22" t="s">
        <v>472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120</v>
      </c>
      <c r="B178" s="22" t="s">
        <v>292</v>
      </c>
      <c r="C178" s="22" t="s">
        <v>473</v>
      </c>
      <c r="D178" s="22" t="s">
        <v>474</v>
      </c>
      <c r="E178" s="22"/>
      <c r="F178" s="22"/>
      <c r="G178" s="22">
        <v>174582</v>
      </c>
      <c r="H178" s="22"/>
      <c r="I178" s="22">
        <v>174582</v>
      </c>
    </row>
    <row r="179" spans="1:9" x14ac:dyDescent="0.25">
      <c r="A179" s="22" t="s">
        <v>120</v>
      </c>
      <c r="B179" s="22" t="s">
        <v>292</v>
      </c>
      <c r="C179" s="22" t="s">
        <v>475</v>
      </c>
      <c r="D179" s="22" t="s">
        <v>476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120</v>
      </c>
      <c r="B180" s="22" t="s">
        <v>292</v>
      </c>
      <c r="C180" s="22" t="s">
        <v>477</v>
      </c>
      <c r="D180" s="22" t="s">
        <v>478</v>
      </c>
      <c r="E180" s="22"/>
      <c r="F180" s="22"/>
      <c r="G180" s="22"/>
      <c r="H180" s="22"/>
      <c r="I180" s="22">
        <v>0</v>
      </c>
    </row>
    <row r="181" spans="1:9" x14ac:dyDescent="0.25">
      <c r="A181" s="22" t="s">
        <v>120</v>
      </c>
      <c r="B181" s="22" t="s">
        <v>292</v>
      </c>
      <c r="C181" s="22" t="s">
        <v>479</v>
      </c>
      <c r="D181" s="22" t="s">
        <v>480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120</v>
      </c>
      <c r="B182" s="22" t="s">
        <v>292</v>
      </c>
      <c r="C182" s="22" t="s">
        <v>481</v>
      </c>
      <c r="D182" s="22" t="s">
        <v>482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120</v>
      </c>
      <c r="B183" s="22" t="s">
        <v>292</v>
      </c>
      <c r="C183" s="22" t="s">
        <v>483</v>
      </c>
      <c r="D183" s="22" t="s">
        <v>484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120</v>
      </c>
      <c r="B184" s="22" t="s">
        <v>292</v>
      </c>
      <c r="C184" s="22" t="s">
        <v>485</v>
      </c>
      <c r="D184" s="22" t="s">
        <v>486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120</v>
      </c>
      <c r="B185" s="22" t="s">
        <v>292</v>
      </c>
      <c r="C185" s="22" t="s">
        <v>487</v>
      </c>
      <c r="D185" s="22" t="s">
        <v>488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120</v>
      </c>
      <c r="B186" s="22" t="s">
        <v>292</v>
      </c>
      <c r="C186" s="22" t="s">
        <v>489</v>
      </c>
      <c r="D186" s="22" t="s">
        <v>490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120</v>
      </c>
      <c r="B187" s="22" t="s">
        <v>292</v>
      </c>
      <c r="C187" s="22" t="s">
        <v>491</v>
      </c>
      <c r="D187" s="22" t="s">
        <v>492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120</v>
      </c>
      <c r="B188" s="22" t="s">
        <v>292</v>
      </c>
      <c r="C188" s="22" t="s">
        <v>493</v>
      </c>
      <c r="D188" s="22" t="s">
        <v>494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120</v>
      </c>
      <c r="B189" s="22" t="s">
        <v>292</v>
      </c>
      <c r="C189" s="22" t="s">
        <v>495</v>
      </c>
      <c r="D189" s="22" t="s">
        <v>496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120</v>
      </c>
      <c r="B190" s="22" t="s">
        <v>292</v>
      </c>
      <c r="C190" s="22" t="s">
        <v>497</v>
      </c>
      <c r="D190" s="22" t="s">
        <v>498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120</v>
      </c>
      <c r="B191" s="22" t="s">
        <v>292</v>
      </c>
      <c r="C191" s="22" t="s">
        <v>499</v>
      </c>
      <c r="D191" s="22" t="s">
        <v>500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120</v>
      </c>
      <c r="B192" s="22" t="s">
        <v>292</v>
      </c>
      <c r="C192" s="22" t="s">
        <v>501</v>
      </c>
      <c r="D192" s="22" t="s">
        <v>502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120</v>
      </c>
      <c r="B193" s="22" t="s">
        <v>292</v>
      </c>
      <c r="C193" s="22" t="s">
        <v>503</v>
      </c>
      <c r="D193" s="22" t="s">
        <v>504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120</v>
      </c>
      <c r="B194" s="22" t="s">
        <v>292</v>
      </c>
      <c r="C194" s="22" t="s">
        <v>505</v>
      </c>
      <c r="D194" s="22" t="s">
        <v>506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120</v>
      </c>
      <c r="B195" s="22" t="s">
        <v>292</v>
      </c>
      <c r="C195" s="22" t="s">
        <v>507</v>
      </c>
      <c r="D195" s="22" t="s">
        <v>508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120</v>
      </c>
      <c r="B196" s="22" t="s">
        <v>292</v>
      </c>
      <c r="C196" s="22" t="s">
        <v>509</v>
      </c>
      <c r="D196" s="22" t="s">
        <v>510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120</v>
      </c>
      <c r="B197" s="22" t="s">
        <v>511</v>
      </c>
      <c r="C197" s="22" t="s">
        <v>512</v>
      </c>
      <c r="D197" s="22" t="s">
        <v>513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120</v>
      </c>
      <c r="B198" s="22" t="s">
        <v>511</v>
      </c>
      <c r="C198" s="22" t="s">
        <v>514</v>
      </c>
      <c r="D198" s="22" t="s">
        <v>515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120</v>
      </c>
      <c r="B199" s="22" t="s">
        <v>511</v>
      </c>
      <c r="C199" s="22" t="s">
        <v>516</v>
      </c>
      <c r="D199" s="22" t="s">
        <v>517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120</v>
      </c>
      <c r="B200" s="22" t="s">
        <v>511</v>
      </c>
      <c r="C200" s="22" t="s">
        <v>518</v>
      </c>
      <c r="D200" s="22" t="s">
        <v>519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120</v>
      </c>
      <c r="B201" s="22" t="s">
        <v>511</v>
      </c>
      <c r="C201" s="22" t="s">
        <v>520</v>
      </c>
      <c r="D201" s="22" t="s">
        <v>521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120</v>
      </c>
      <c r="B202" s="22" t="s">
        <v>511</v>
      </c>
      <c r="C202" s="22" t="s">
        <v>522</v>
      </c>
      <c r="D202" s="22" t="s">
        <v>523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120</v>
      </c>
      <c r="B203" s="22" t="s">
        <v>511</v>
      </c>
      <c r="C203" s="22" t="s">
        <v>524</v>
      </c>
      <c r="D203" s="22" t="s">
        <v>525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120</v>
      </c>
      <c r="B204" s="22" t="s">
        <v>511</v>
      </c>
      <c r="C204" s="22" t="s">
        <v>526</v>
      </c>
      <c r="D204" s="22" t="s">
        <v>527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120</v>
      </c>
      <c r="B205" s="22" t="s">
        <v>511</v>
      </c>
      <c r="C205" s="22" t="s">
        <v>528</v>
      </c>
      <c r="D205" s="22" t="s">
        <v>529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120</v>
      </c>
      <c r="B206" s="22" t="s">
        <v>511</v>
      </c>
      <c r="C206" s="22" t="s">
        <v>530</v>
      </c>
      <c r="D206" s="22" t="s">
        <v>531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120</v>
      </c>
      <c r="B207" s="22" t="s">
        <v>511</v>
      </c>
      <c r="C207" s="22" t="s">
        <v>532</v>
      </c>
      <c r="D207" s="22" t="s">
        <v>533</v>
      </c>
      <c r="E207" s="22"/>
      <c r="F207" s="22"/>
      <c r="G207" s="22"/>
      <c r="H207" s="22"/>
      <c r="I207" s="22">
        <v>0</v>
      </c>
    </row>
    <row r="208" spans="1:9" x14ac:dyDescent="0.25">
      <c r="A208" s="22" t="s">
        <v>120</v>
      </c>
      <c r="B208" s="22" t="s">
        <v>511</v>
      </c>
      <c r="C208" s="22" t="s">
        <v>534</v>
      </c>
      <c r="D208" s="22" t="s">
        <v>535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120</v>
      </c>
      <c r="B209" s="22" t="s">
        <v>511</v>
      </c>
      <c r="C209" s="22" t="s">
        <v>536</v>
      </c>
      <c r="D209" s="22" t="s">
        <v>537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120</v>
      </c>
      <c r="B210" s="22" t="s">
        <v>511</v>
      </c>
      <c r="C210" s="22" t="s">
        <v>538</v>
      </c>
      <c r="D210" s="22" t="s">
        <v>539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120</v>
      </c>
      <c r="B211" s="22" t="s">
        <v>511</v>
      </c>
      <c r="C211" s="22" t="s">
        <v>540</v>
      </c>
      <c r="D211" s="22" t="s">
        <v>541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120</v>
      </c>
      <c r="B212" s="22" t="s">
        <v>511</v>
      </c>
      <c r="C212" s="22" t="s">
        <v>542</v>
      </c>
      <c r="D212" s="22" t="s">
        <v>543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120</v>
      </c>
      <c r="B213" s="22" t="s">
        <v>511</v>
      </c>
      <c r="C213" s="22" t="s">
        <v>544</v>
      </c>
      <c r="D213" s="22" t="s">
        <v>545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120</v>
      </c>
      <c r="B214" s="22" t="s">
        <v>511</v>
      </c>
      <c r="C214" s="22" t="s">
        <v>546</v>
      </c>
      <c r="D214" s="22" t="s">
        <v>547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120</v>
      </c>
      <c r="B215" s="22" t="s">
        <v>511</v>
      </c>
      <c r="C215" s="22" t="s">
        <v>548</v>
      </c>
      <c r="D215" s="22" t="s">
        <v>549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120</v>
      </c>
      <c r="B216" s="22" t="s">
        <v>511</v>
      </c>
      <c r="C216" s="22" t="s">
        <v>550</v>
      </c>
      <c r="D216" s="22" t="s">
        <v>551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120</v>
      </c>
      <c r="B217" s="22" t="s">
        <v>511</v>
      </c>
      <c r="C217" s="22" t="s">
        <v>552</v>
      </c>
      <c r="D217" s="22" t="s">
        <v>553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120</v>
      </c>
      <c r="B218" s="22" t="s">
        <v>511</v>
      </c>
      <c r="C218" s="22" t="s">
        <v>554</v>
      </c>
      <c r="D218" s="22" t="s">
        <v>555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120</v>
      </c>
      <c r="B219" s="22" t="s">
        <v>511</v>
      </c>
      <c r="C219" s="22" t="s">
        <v>556</v>
      </c>
      <c r="D219" s="22" t="s">
        <v>557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120</v>
      </c>
      <c r="B220" s="22" t="s">
        <v>511</v>
      </c>
      <c r="C220" s="22" t="s">
        <v>558</v>
      </c>
      <c r="D220" s="22" t="s">
        <v>559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120</v>
      </c>
      <c r="B221" s="22" t="s">
        <v>511</v>
      </c>
      <c r="C221" s="22" t="s">
        <v>560</v>
      </c>
      <c r="D221" s="22" t="s">
        <v>561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120</v>
      </c>
      <c r="B222" s="22" t="s">
        <v>511</v>
      </c>
      <c r="C222" s="22" t="s">
        <v>562</v>
      </c>
      <c r="D222" s="22" t="s">
        <v>563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120</v>
      </c>
      <c r="B223" s="22" t="s">
        <v>511</v>
      </c>
      <c r="C223" s="22" t="s">
        <v>564</v>
      </c>
      <c r="D223" s="22" t="s">
        <v>565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120</v>
      </c>
      <c r="B224" s="22" t="s">
        <v>511</v>
      </c>
      <c r="C224" s="22" t="s">
        <v>566</v>
      </c>
      <c r="D224" s="22" t="s">
        <v>567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120</v>
      </c>
      <c r="B225" s="22" t="s">
        <v>511</v>
      </c>
      <c r="C225" s="22" t="s">
        <v>568</v>
      </c>
      <c r="D225" s="22" t="s">
        <v>569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120</v>
      </c>
      <c r="B226" s="22" t="s">
        <v>511</v>
      </c>
      <c r="C226" s="22" t="s">
        <v>570</v>
      </c>
      <c r="D226" s="22" t="s">
        <v>571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120</v>
      </c>
      <c r="B227" s="22" t="s">
        <v>511</v>
      </c>
      <c r="C227" s="22" t="s">
        <v>572</v>
      </c>
      <c r="D227" s="22" t="s">
        <v>573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120</v>
      </c>
      <c r="B228" s="22" t="s">
        <v>511</v>
      </c>
      <c r="C228" s="22" t="s">
        <v>574</v>
      </c>
      <c r="D228" s="22" t="s">
        <v>575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120</v>
      </c>
      <c r="B229" s="22" t="s">
        <v>511</v>
      </c>
      <c r="C229" s="22" t="s">
        <v>576</v>
      </c>
      <c r="D229" s="22" t="s">
        <v>577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120</v>
      </c>
      <c r="B230" s="22" t="s">
        <v>511</v>
      </c>
      <c r="C230" s="22" t="s">
        <v>578</v>
      </c>
      <c r="D230" s="22" t="s">
        <v>579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120</v>
      </c>
      <c r="B231" s="22" t="s">
        <v>511</v>
      </c>
      <c r="C231" s="22" t="s">
        <v>580</v>
      </c>
      <c r="D231" s="22" t="s">
        <v>581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120</v>
      </c>
      <c r="B232" s="22" t="s">
        <v>511</v>
      </c>
      <c r="C232" s="22" t="s">
        <v>582</v>
      </c>
      <c r="D232" s="22" t="s">
        <v>583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120</v>
      </c>
      <c r="B233" s="22" t="s">
        <v>511</v>
      </c>
      <c r="C233" s="22" t="s">
        <v>584</v>
      </c>
      <c r="D233" s="22" t="s">
        <v>585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120</v>
      </c>
      <c r="B234" s="22" t="s">
        <v>511</v>
      </c>
      <c r="C234" s="22" t="s">
        <v>586</v>
      </c>
      <c r="D234" s="22" t="s">
        <v>587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120</v>
      </c>
      <c r="B235" s="22" t="s">
        <v>511</v>
      </c>
      <c r="C235" s="22" t="s">
        <v>588</v>
      </c>
      <c r="D235" s="22" t="s">
        <v>589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120</v>
      </c>
      <c r="B236" s="22" t="s">
        <v>511</v>
      </c>
      <c r="C236" s="22" t="s">
        <v>590</v>
      </c>
      <c r="D236" s="22" t="s">
        <v>591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120</v>
      </c>
      <c r="B237" s="22" t="s">
        <v>511</v>
      </c>
      <c r="C237" s="22" t="s">
        <v>592</v>
      </c>
      <c r="D237" s="22" t="s">
        <v>593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120</v>
      </c>
      <c r="B238" s="22" t="s">
        <v>511</v>
      </c>
      <c r="C238" s="22" t="s">
        <v>594</v>
      </c>
      <c r="D238" s="22" t="s">
        <v>595</v>
      </c>
      <c r="E238" s="22"/>
      <c r="F238" s="22"/>
      <c r="G238" s="22"/>
      <c r="H238" s="22"/>
      <c r="I238" s="22">
        <v>0</v>
      </c>
    </row>
    <row r="239" spans="1:9" x14ac:dyDescent="0.25">
      <c r="A239" s="22" t="s">
        <v>120</v>
      </c>
      <c r="B239" s="22" t="s">
        <v>511</v>
      </c>
      <c r="C239" s="22" t="s">
        <v>596</v>
      </c>
      <c r="D239" s="22" t="s">
        <v>597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120</v>
      </c>
      <c r="B240" s="22" t="s">
        <v>511</v>
      </c>
      <c r="C240" s="22" t="s">
        <v>598</v>
      </c>
      <c r="D240" s="22" t="s">
        <v>599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120</v>
      </c>
      <c r="B241" s="22" t="s">
        <v>511</v>
      </c>
      <c r="C241" s="22" t="s">
        <v>600</v>
      </c>
      <c r="D241" s="22" t="s">
        <v>601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120</v>
      </c>
      <c r="B242" s="22" t="s">
        <v>511</v>
      </c>
      <c r="C242" s="22" t="s">
        <v>602</v>
      </c>
      <c r="D242" s="22" t="s">
        <v>603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120</v>
      </c>
      <c r="B243" s="22" t="s">
        <v>511</v>
      </c>
      <c r="C243" s="22" t="s">
        <v>604</v>
      </c>
      <c r="D243" s="22" t="s">
        <v>605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120</v>
      </c>
      <c r="B244" s="22" t="s">
        <v>511</v>
      </c>
      <c r="C244" s="22" t="s">
        <v>606</v>
      </c>
      <c r="D244" s="22" t="s">
        <v>607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120</v>
      </c>
      <c r="B245" s="22" t="s">
        <v>511</v>
      </c>
      <c r="C245" s="22" t="s">
        <v>608</v>
      </c>
      <c r="D245" s="22" t="s">
        <v>609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120</v>
      </c>
      <c r="B246" s="22" t="s">
        <v>511</v>
      </c>
      <c r="C246" s="22" t="s">
        <v>610</v>
      </c>
      <c r="D246" s="22" t="s">
        <v>611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120</v>
      </c>
      <c r="B247" s="22" t="s">
        <v>511</v>
      </c>
      <c r="C247" s="22" t="s">
        <v>612</v>
      </c>
      <c r="D247" s="22" t="s">
        <v>613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120</v>
      </c>
      <c r="B248" s="22" t="s">
        <v>511</v>
      </c>
      <c r="C248" s="22" t="s">
        <v>614</v>
      </c>
      <c r="D248" s="22" t="s">
        <v>615</v>
      </c>
      <c r="E248" s="22"/>
      <c r="F248" s="22"/>
      <c r="G248" s="22"/>
      <c r="H248" s="22"/>
      <c r="I248" s="22">
        <v>0</v>
      </c>
    </row>
    <row r="249" spans="1:9" x14ac:dyDescent="0.25">
      <c r="A249" s="22" t="s">
        <v>120</v>
      </c>
      <c r="B249" s="22" t="s">
        <v>511</v>
      </c>
      <c r="C249" s="22" t="s">
        <v>616</v>
      </c>
      <c r="D249" s="22" t="s">
        <v>617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120</v>
      </c>
      <c r="B250" s="22" t="s">
        <v>511</v>
      </c>
      <c r="C250" s="22" t="s">
        <v>618</v>
      </c>
      <c r="D250" s="22" t="s">
        <v>619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120</v>
      </c>
      <c r="B251" s="22" t="s">
        <v>511</v>
      </c>
      <c r="C251" s="22" t="s">
        <v>620</v>
      </c>
      <c r="D251" s="22" t="s">
        <v>621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120</v>
      </c>
      <c r="B252" s="22" t="s">
        <v>511</v>
      </c>
      <c r="C252" s="22" t="s">
        <v>622</v>
      </c>
      <c r="D252" s="22" t="s">
        <v>623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120</v>
      </c>
      <c r="B253" s="22" t="s">
        <v>511</v>
      </c>
      <c r="C253" s="22" t="s">
        <v>624</v>
      </c>
      <c r="D253" s="22" t="s">
        <v>625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120</v>
      </c>
      <c r="B254" s="22" t="s">
        <v>511</v>
      </c>
      <c r="C254" s="22" t="s">
        <v>626</v>
      </c>
      <c r="D254" s="22" t="s">
        <v>627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120</v>
      </c>
      <c r="B255" s="22" t="s">
        <v>511</v>
      </c>
      <c r="C255" s="22" t="s">
        <v>628</v>
      </c>
      <c r="D255" s="22" t="s">
        <v>629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120</v>
      </c>
      <c r="B256" s="22" t="s">
        <v>511</v>
      </c>
      <c r="C256" s="22" t="s">
        <v>630</v>
      </c>
      <c r="D256" s="22" t="s">
        <v>631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120</v>
      </c>
      <c r="B257" s="22" t="s">
        <v>511</v>
      </c>
      <c r="C257" s="22" t="s">
        <v>632</v>
      </c>
      <c r="D257" s="22" t="s">
        <v>633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120</v>
      </c>
      <c r="B258" s="22" t="s">
        <v>511</v>
      </c>
      <c r="C258" s="22" t="s">
        <v>634</v>
      </c>
      <c r="D258" s="22" t="s">
        <v>635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120</v>
      </c>
      <c r="B259" s="22" t="s">
        <v>511</v>
      </c>
      <c r="C259" s="22" t="s">
        <v>636</v>
      </c>
      <c r="D259" s="22" t="s">
        <v>637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120</v>
      </c>
      <c r="B260" s="22" t="s">
        <v>511</v>
      </c>
      <c r="C260" s="22" t="s">
        <v>638</v>
      </c>
      <c r="D260" s="22" t="s">
        <v>639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120</v>
      </c>
      <c r="B261" s="22" t="s">
        <v>511</v>
      </c>
      <c r="C261" s="22" t="s">
        <v>640</v>
      </c>
      <c r="D261" s="22" t="s">
        <v>641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120</v>
      </c>
      <c r="B262" s="22" t="s">
        <v>511</v>
      </c>
      <c r="C262" s="22" t="s">
        <v>642</v>
      </c>
      <c r="D262" s="22" t="s">
        <v>643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120</v>
      </c>
      <c r="B263" s="22" t="s">
        <v>511</v>
      </c>
      <c r="C263" s="22" t="s">
        <v>644</v>
      </c>
      <c r="D263" s="22" t="s">
        <v>645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120</v>
      </c>
      <c r="B264" s="22" t="s">
        <v>511</v>
      </c>
      <c r="C264" s="22" t="s">
        <v>646</v>
      </c>
      <c r="D264" s="22" t="s">
        <v>647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120</v>
      </c>
      <c r="B265" s="22" t="s">
        <v>511</v>
      </c>
      <c r="C265" s="22" t="s">
        <v>648</v>
      </c>
      <c r="D265" s="22" t="s">
        <v>649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120</v>
      </c>
      <c r="B266" s="22" t="s">
        <v>511</v>
      </c>
      <c r="C266" s="22" t="s">
        <v>650</v>
      </c>
      <c r="D266" s="22" t="s">
        <v>651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120</v>
      </c>
      <c r="B267" s="22" t="s">
        <v>511</v>
      </c>
      <c r="C267" s="22" t="s">
        <v>652</v>
      </c>
      <c r="D267" s="22" t="s">
        <v>653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120</v>
      </c>
      <c r="B268" s="22" t="s">
        <v>511</v>
      </c>
      <c r="C268" s="22" t="s">
        <v>654</v>
      </c>
      <c r="D268" s="22" t="s">
        <v>655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120</v>
      </c>
      <c r="B269" s="22" t="s">
        <v>511</v>
      </c>
      <c r="C269" s="22" t="s">
        <v>656</v>
      </c>
      <c r="D269" s="22" t="s">
        <v>657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120</v>
      </c>
      <c r="B270" s="22" t="s">
        <v>511</v>
      </c>
      <c r="C270" s="22" t="s">
        <v>658</v>
      </c>
      <c r="D270" s="22" t="s">
        <v>659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120</v>
      </c>
      <c r="B271" s="22" t="s">
        <v>511</v>
      </c>
      <c r="C271" s="22" t="s">
        <v>660</v>
      </c>
      <c r="D271" s="22" t="s">
        <v>661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120</v>
      </c>
      <c r="B272" s="22" t="s">
        <v>511</v>
      </c>
      <c r="C272" s="22" t="s">
        <v>662</v>
      </c>
      <c r="D272" s="22" t="s">
        <v>663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120</v>
      </c>
      <c r="B273" s="22" t="s">
        <v>511</v>
      </c>
      <c r="C273" s="22" t="s">
        <v>664</v>
      </c>
      <c r="D273" s="22" t="s">
        <v>665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120</v>
      </c>
      <c r="B274" s="22" t="s">
        <v>511</v>
      </c>
      <c r="C274" s="22" t="s">
        <v>666</v>
      </c>
      <c r="D274" s="22" t="s">
        <v>667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120</v>
      </c>
      <c r="B275" s="22" t="s">
        <v>511</v>
      </c>
      <c r="C275" s="22" t="s">
        <v>668</v>
      </c>
      <c r="D275" s="22" t="s">
        <v>669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120</v>
      </c>
      <c r="B276" s="22" t="s">
        <v>511</v>
      </c>
      <c r="C276" s="22" t="s">
        <v>670</v>
      </c>
      <c r="D276" s="22" t="s">
        <v>671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120</v>
      </c>
      <c r="B277" s="22" t="s">
        <v>511</v>
      </c>
      <c r="C277" s="22" t="s">
        <v>672</v>
      </c>
      <c r="D277" s="22" t="s">
        <v>673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120</v>
      </c>
      <c r="B278" s="22" t="s">
        <v>511</v>
      </c>
      <c r="C278" s="22" t="s">
        <v>674</v>
      </c>
      <c r="D278" s="22" t="s">
        <v>675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120</v>
      </c>
      <c r="B279" s="22" t="s">
        <v>511</v>
      </c>
      <c r="C279" s="22" t="s">
        <v>676</v>
      </c>
      <c r="D279" s="22" t="s">
        <v>677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120</v>
      </c>
      <c r="B280" s="22" t="s">
        <v>511</v>
      </c>
      <c r="C280" s="22" t="s">
        <v>678</v>
      </c>
      <c r="D280" s="22" t="s">
        <v>679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120</v>
      </c>
      <c r="B281" s="22" t="s">
        <v>511</v>
      </c>
      <c r="C281" s="22" t="s">
        <v>680</v>
      </c>
      <c r="D281" s="22" t="s">
        <v>681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120</v>
      </c>
      <c r="B282" s="22" t="s">
        <v>511</v>
      </c>
      <c r="C282" s="22" t="s">
        <v>682</v>
      </c>
      <c r="D282" s="22" t="s">
        <v>683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120</v>
      </c>
      <c r="B283" s="22" t="s">
        <v>511</v>
      </c>
      <c r="C283" s="22" t="s">
        <v>684</v>
      </c>
      <c r="D283" s="22" t="s">
        <v>685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120</v>
      </c>
      <c r="B284" s="22" t="s">
        <v>511</v>
      </c>
      <c r="C284" s="22" t="s">
        <v>686</v>
      </c>
      <c r="D284" s="22" t="s">
        <v>687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120</v>
      </c>
      <c r="B285" s="22" t="s">
        <v>511</v>
      </c>
      <c r="C285" s="22" t="s">
        <v>688</v>
      </c>
      <c r="D285" s="22" t="s">
        <v>689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120</v>
      </c>
      <c r="B286" s="22" t="s">
        <v>511</v>
      </c>
      <c r="C286" s="22" t="s">
        <v>690</v>
      </c>
      <c r="D286" s="22" t="s">
        <v>691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120</v>
      </c>
      <c r="B287" s="22" t="s">
        <v>511</v>
      </c>
      <c r="C287" s="22" t="s">
        <v>692</v>
      </c>
      <c r="D287" s="22" t="s">
        <v>693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120</v>
      </c>
      <c r="B288" s="22" t="s">
        <v>511</v>
      </c>
      <c r="C288" s="22" t="s">
        <v>694</v>
      </c>
      <c r="D288" s="22" t="s">
        <v>695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120</v>
      </c>
      <c r="B289" s="22" t="s">
        <v>511</v>
      </c>
      <c r="C289" s="22" t="s">
        <v>696</v>
      </c>
      <c r="D289" s="22" t="s">
        <v>697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120</v>
      </c>
      <c r="B290" s="22" t="s">
        <v>511</v>
      </c>
      <c r="C290" s="22" t="s">
        <v>698</v>
      </c>
      <c r="D290" s="22" t="s">
        <v>699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120</v>
      </c>
      <c r="B291" s="22" t="s">
        <v>511</v>
      </c>
      <c r="C291" s="22" t="s">
        <v>700</v>
      </c>
      <c r="D291" s="22" t="s">
        <v>701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120</v>
      </c>
      <c r="B292" s="22" t="s">
        <v>511</v>
      </c>
      <c r="C292" s="22" t="s">
        <v>702</v>
      </c>
      <c r="D292" s="22" t="s">
        <v>703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120</v>
      </c>
      <c r="B293" s="22" t="s">
        <v>511</v>
      </c>
      <c r="C293" s="22" t="s">
        <v>704</v>
      </c>
      <c r="D293" s="22" t="s">
        <v>705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120</v>
      </c>
      <c r="B294" s="22" t="s">
        <v>706</v>
      </c>
      <c r="C294" s="22" t="s">
        <v>707</v>
      </c>
      <c r="D294" s="22" t="s">
        <v>708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120</v>
      </c>
      <c r="B295" s="22" t="s">
        <v>706</v>
      </c>
      <c r="C295" s="22" t="s">
        <v>709</v>
      </c>
      <c r="D295" s="22" t="s">
        <v>710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120</v>
      </c>
      <c r="B296" s="22" t="s">
        <v>706</v>
      </c>
      <c r="C296" s="22" t="s">
        <v>711</v>
      </c>
      <c r="D296" s="22" t="s">
        <v>712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120</v>
      </c>
      <c r="B297" s="22" t="s">
        <v>706</v>
      </c>
      <c r="C297" s="22" t="s">
        <v>713</v>
      </c>
      <c r="D297" s="22" t="s">
        <v>714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120</v>
      </c>
      <c r="B298" s="22" t="s">
        <v>706</v>
      </c>
      <c r="C298" s="22" t="s">
        <v>715</v>
      </c>
      <c r="D298" s="22" t="s">
        <v>716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120</v>
      </c>
      <c r="B299" s="22" t="s">
        <v>706</v>
      </c>
      <c r="C299" s="22" t="s">
        <v>717</v>
      </c>
      <c r="D299" s="22" t="s">
        <v>718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120</v>
      </c>
      <c r="B300" s="22" t="s">
        <v>706</v>
      </c>
      <c r="C300" s="22" t="s">
        <v>719</v>
      </c>
      <c r="D300" s="22" t="s">
        <v>720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120</v>
      </c>
      <c r="B301" s="22" t="s">
        <v>706</v>
      </c>
      <c r="C301" s="22" t="s">
        <v>721</v>
      </c>
      <c r="D301" s="22" t="s">
        <v>722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120</v>
      </c>
      <c r="B302" s="22" t="s">
        <v>706</v>
      </c>
      <c r="C302" s="22" t="s">
        <v>723</v>
      </c>
      <c r="D302" s="22" t="s">
        <v>724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120</v>
      </c>
      <c r="B303" s="22" t="s">
        <v>706</v>
      </c>
      <c r="C303" s="22" t="s">
        <v>725</v>
      </c>
      <c r="D303" s="22" t="s">
        <v>726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120</v>
      </c>
      <c r="B304" s="22" t="s">
        <v>706</v>
      </c>
      <c r="C304" s="22" t="s">
        <v>727</v>
      </c>
      <c r="D304" s="22" t="s">
        <v>728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120</v>
      </c>
      <c r="B305" s="22" t="s">
        <v>706</v>
      </c>
      <c r="C305" s="22" t="s">
        <v>729</v>
      </c>
      <c r="D305" s="22" t="s">
        <v>730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120</v>
      </c>
      <c r="B306" s="22" t="s">
        <v>706</v>
      </c>
      <c r="C306" s="22" t="s">
        <v>731</v>
      </c>
      <c r="D306" s="22" t="s">
        <v>732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120</v>
      </c>
      <c r="B307" s="22" t="s">
        <v>706</v>
      </c>
      <c r="C307" s="22" t="s">
        <v>733</v>
      </c>
      <c r="D307" s="22" t="s">
        <v>734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120</v>
      </c>
      <c r="B308" s="22" t="s">
        <v>706</v>
      </c>
      <c r="C308" s="22" t="s">
        <v>735</v>
      </c>
      <c r="D308" s="22" t="s">
        <v>736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120</v>
      </c>
      <c r="B309" s="22" t="s">
        <v>706</v>
      </c>
      <c r="C309" s="22" t="s">
        <v>737</v>
      </c>
      <c r="D309" s="22" t="s">
        <v>738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120</v>
      </c>
      <c r="B310" s="22" t="s">
        <v>706</v>
      </c>
      <c r="C310" s="22" t="s">
        <v>739</v>
      </c>
      <c r="D310" s="22" t="s">
        <v>740</v>
      </c>
      <c r="E310" s="22"/>
      <c r="F310" s="22"/>
      <c r="G310" s="22"/>
      <c r="H310" s="22"/>
      <c r="I310" s="22">
        <v>0</v>
      </c>
    </row>
    <row r="311" spans="1:9" x14ac:dyDescent="0.25">
      <c r="A311" s="22" t="s">
        <v>120</v>
      </c>
      <c r="B311" s="22" t="s">
        <v>706</v>
      </c>
      <c r="C311" s="22" t="s">
        <v>741</v>
      </c>
      <c r="D311" s="22" t="s">
        <v>742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120</v>
      </c>
      <c r="B312" s="22" t="s">
        <v>706</v>
      </c>
      <c r="C312" s="22" t="s">
        <v>743</v>
      </c>
      <c r="D312" s="22" t="s">
        <v>744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120</v>
      </c>
      <c r="B313" s="22" t="s">
        <v>706</v>
      </c>
      <c r="C313" s="22" t="s">
        <v>745</v>
      </c>
      <c r="D313" s="22" t="s">
        <v>746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120</v>
      </c>
      <c r="B314" s="22" t="s">
        <v>706</v>
      </c>
      <c r="C314" s="22" t="s">
        <v>747</v>
      </c>
      <c r="D314" s="22" t="s">
        <v>748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120</v>
      </c>
      <c r="B315" s="22" t="s">
        <v>706</v>
      </c>
      <c r="C315" s="22" t="s">
        <v>749</v>
      </c>
      <c r="D315" s="22" t="s">
        <v>750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120</v>
      </c>
      <c r="B316" s="22" t="s">
        <v>706</v>
      </c>
      <c r="C316" s="22" t="s">
        <v>751</v>
      </c>
      <c r="D316" s="22" t="s">
        <v>752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120</v>
      </c>
      <c r="B317" s="22" t="s">
        <v>706</v>
      </c>
      <c r="C317" s="22" t="s">
        <v>753</v>
      </c>
      <c r="D317" s="22" t="s">
        <v>754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120</v>
      </c>
      <c r="B318" s="22" t="s">
        <v>706</v>
      </c>
      <c r="C318" s="22" t="s">
        <v>755</v>
      </c>
      <c r="D318" s="22" t="s">
        <v>756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120</v>
      </c>
      <c r="B319" s="22" t="s">
        <v>706</v>
      </c>
      <c r="C319" s="22" t="s">
        <v>757</v>
      </c>
      <c r="D319" s="22" t="s">
        <v>758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120</v>
      </c>
      <c r="B320" s="22" t="s">
        <v>706</v>
      </c>
      <c r="C320" s="22" t="s">
        <v>759</v>
      </c>
      <c r="D320" s="22" t="s">
        <v>760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120</v>
      </c>
      <c r="B321" s="22" t="s">
        <v>706</v>
      </c>
      <c r="C321" s="22" t="s">
        <v>761</v>
      </c>
      <c r="D321" s="22" t="s">
        <v>762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120</v>
      </c>
      <c r="B322" s="22" t="s">
        <v>706</v>
      </c>
      <c r="C322" s="22" t="s">
        <v>763</v>
      </c>
      <c r="D322" s="22" t="s">
        <v>764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120</v>
      </c>
      <c r="B323" s="22" t="s">
        <v>706</v>
      </c>
      <c r="C323" s="22" t="s">
        <v>765</v>
      </c>
      <c r="D323" s="22" t="s">
        <v>766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120</v>
      </c>
      <c r="B324" s="22" t="s">
        <v>706</v>
      </c>
      <c r="C324" s="22" t="s">
        <v>767</v>
      </c>
      <c r="D324" s="22" t="s">
        <v>768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120</v>
      </c>
      <c r="B325" s="22" t="s">
        <v>706</v>
      </c>
      <c r="C325" s="22" t="s">
        <v>769</v>
      </c>
      <c r="D325" s="22" t="s">
        <v>770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120</v>
      </c>
      <c r="B326" s="22" t="s">
        <v>706</v>
      </c>
      <c r="C326" s="22" t="s">
        <v>771</v>
      </c>
      <c r="D326" s="22" t="s">
        <v>772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120</v>
      </c>
      <c r="B327" s="22" t="s">
        <v>706</v>
      </c>
      <c r="C327" s="22" t="s">
        <v>773</v>
      </c>
      <c r="D327" s="22" t="s">
        <v>774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120</v>
      </c>
      <c r="B328" s="22" t="s">
        <v>706</v>
      </c>
      <c r="C328" s="22" t="s">
        <v>775</v>
      </c>
      <c r="D328" s="22" t="s">
        <v>776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120</v>
      </c>
      <c r="B329" s="22" t="s">
        <v>706</v>
      </c>
      <c r="C329" s="22" t="s">
        <v>777</v>
      </c>
      <c r="D329" s="22" t="s">
        <v>778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120</v>
      </c>
      <c r="B330" s="22" t="s">
        <v>706</v>
      </c>
      <c r="C330" s="22" t="s">
        <v>779</v>
      </c>
      <c r="D330" s="22" t="s">
        <v>780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120</v>
      </c>
      <c r="B331" s="22" t="s">
        <v>706</v>
      </c>
      <c r="C331" s="22" t="s">
        <v>781</v>
      </c>
      <c r="D331" s="22" t="s">
        <v>782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120</v>
      </c>
      <c r="B332" s="22" t="s">
        <v>706</v>
      </c>
      <c r="C332" s="22" t="s">
        <v>783</v>
      </c>
      <c r="D332" s="22" t="s">
        <v>784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120</v>
      </c>
      <c r="B333" s="22" t="s">
        <v>706</v>
      </c>
      <c r="C333" s="22" t="s">
        <v>785</v>
      </c>
      <c r="D333" s="22" t="s">
        <v>786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120</v>
      </c>
      <c r="B334" s="22" t="s">
        <v>706</v>
      </c>
      <c r="C334" s="22" t="s">
        <v>787</v>
      </c>
      <c r="D334" s="22" t="s">
        <v>788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120</v>
      </c>
      <c r="B335" s="22" t="s">
        <v>706</v>
      </c>
      <c r="C335" s="22" t="s">
        <v>789</v>
      </c>
      <c r="D335" s="22" t="s">
        <v>790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120</v>
      </c>
      <c r="B336" s="22" t="s">
        <v>706</v>
      </c>
      <c r="C336" s="22" t="s">
        <v>791</v>
      </c>
      <c r="D336" s="22" t="s">
        <v>792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120</v>
      </c>
      <c r="B337" s="22" t="s">
        <v>706</v>
      </c>
      <c r="C337" s="22" t="s">
        <v>793</v>
      </c>
      <c r="D337" s="22" t="s">
        <v>794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120</v>
      </c>
      <c r="B338" s="22" t="s">
        <v>706</v>
      </c>
      <c r="C338" s="22" t="s">
        <v>795</v>
      </c>
      <c r="D338" s="22" t="s">
        <v>796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120</v>
      </c>
      <c r="B339" s="22" t="s">
        <v>706</v>
      </c>
      <c r="C339" s="22" t="s">
        <v>797</v>
      </c>
      <c r="D339" s="22" t="s">
        <v>798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120</v>
      </c>
      <c r="B340" s="22" t="s">
        <v>706</v>
      </c>
      <c r="C340" s="22" t="s">
        <v>799</v>
      </c>
      <c r="D340" s="22" t="s">
        <v>800</v>
      </c>
      <c r="E340" s="22"/>
      <c r="F340" s="22"/>
      <c r="G340" s="22"/>
      <c r="H340" s="22"/>
      <c r="I340" s="22">
        <v>0</v>
      </c>
    </row>
    <row r="341" spans="1:9" x14ac:dyDescent="0.25">
      <c r="A341" s="22" t="s">
        <v>120</v>
      </c>
      <c r="B341" s="22" t="s">
        <v>706</v>
      </c>
      <c r="C341" s="22" t="s">
        <v>801</v>
      </c>
      <c r="D341" s="22" t="s">
        <v>802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120</v>
      </c>
      <c r="B342" s="22" t="s">
        <v>706</v>
      </c>
      <c r="C342" s="22" t="s">
        <v>803</v>
      </c>
      <c r="D342" s="22" t="s">
        <v>804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120</v>
      </c>
      <c r="B343" s="22" t="s">
        <v>706</v>
      </c>
      <c r="C343" s="22" t="s">
        <v>805</v>
      </c>
      <c r="D343" s="22" t="s">
        <v>806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120</v>
      </c>
      <c r="B344" s="22" t="s">
        <v>706</v>
      </c>
      <c r="C344" s="22" t="s">
        <v>807</v>
      </c>
      <c r="D344" s="22" t="s">
        <v>808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120</v>
      </c>
      <c r="B345" s="22" t="s">
        <v>809</v>
      </c>
      <c r="C345" s="22" t="s">
        <v>810</v>
      </c>
      <c r="D345" s="22" t="s">
        <v>811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120</v>
      </c>
      <c r="B346" s="22" t="s">
        <v>809</v>
      </c>
      <c r="C346" s="22" t="s">
        <v>812</v>
      </c>
      <c r="D346" s="22" t="s">
        <v>813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120</v>
      </c>
      <c r="B347" s="22" t="s">
        <v>809</v>
      </c>
      <c r="C347" s="22" t="s">
        <v>814</v>
      </c>
      <c r="D347" s="22" t="s">
        <v>815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120</v>
      </c>
      <c r="B348" s="22" t="s">
        <v>809</v>
      </c>
      <c r="C348" s="22" t="s">
        <v>816</v>
      </c>
      <c r="D348" s="22" t="s">
        <v>817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120</v>
      </c>
      <c r="B349" s="22" t="s">
        <v>809</v>
      </c>
      <c r="C349" s="22" t="s">
        <v>818</v>
      </c>
      <c r="D349" s="22" t="s">
        <v>819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</row>
    <row r="350" spans="1:9" x14ac:dyDescent="0.25">
      <c r="A350" s="22" t="s">
        <v>120</v>
      </c>
      <c r="B350" s="22" t="s">
        <v>809</v>
      </c>
      <c r="C350" s="22" t="s">
        <v>820</v>
      </c>
      <c r="D350" s="22" t="s">
        <v>821</v>
      </c>
      <c r="E350" s="22">
        <v>0</v>
      </c>
      <c r="F350" s="22">
        <v>0</v>
      </c>
      <c r="G350" s="22">
        <v>0</v>
      </c>
      <c r="H350" s="22">
        <v>0</v>
      </c>
      <c r="I350" s="22">
        <v>0</v>
      </c>
    </row>
    <row r="351" spans="1:9" x14ac:dyDescent="0.25">
      <c r="A351" s="22" t="s">
        <v>120</v>
      </c>
      <c r="B351" s="22" t="s">
        <v>822</v>
      </c>
      <c r="C351" s="22" t="s">
        <v>823</v>
      </c>
      <c r="D351" s="22" t="s">
        <v>824</v>
      </c>
      <c r="E351" s="22">
        <v>0</v>
      </c>
      <c r="F351" s="22">
        <v>0</v>
      </c>
      <c r="G351" s="22">
        <v>0</v>
      </c>
      <c r="H351" s="22">
        <v>0</v>
      </c>
      <c r="I351" s="22">
        <v>0</v>
      </c>
    </row>
    <row r="352" spans="1:9" x14ac:dyDescent="0.25">
      <c r="A352" s="22"/>
      <c r="B352" s="22"/>
      <c r="C352" s="22"/>
      <c r="D352" s="22" t="s">
        <v>825</v>
      </c>
      <c r="E352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684E2-3905-4D70-AA73-4A30F40B7069}">
  <dimension ref="A1:I35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1339</v>
      </c>
      <c r="D1" s="20" t="s">
        <v>1349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1341</v>
      </c>
      <c r="H2" s="21" t="s">
        <v>65</v>
      </c>
      <c r="I2" s="21" t="s">
        <v>1083</v>
      </c>
    </row>
    <row r="3" spans="1:9" x14ac:dyDescent="0.25">
      <c r="A3" s="21"/>
      <c r="B3" s="21"/>
      <c r="C3" s="21"/>
      <c r="D3" s="21" t="s">
        <v>87</v>
      </c>
      <c r="E3" s="21" t="s">
        <v>1342</v>
      </c>
      <c r="F3" s="21" t="s">
        <v>1343</v>
      </c>
      <c r="G3" s="21" t="s">
        <v>1344</v>
      </c>
      <c r="H3" s="21" t="s">
        <v>1345</v>
      </c>
      <c r="I3" s="21" t="s">
        <v>1346</v>
      </c>
    </row>
    <row r="4" spans="1:9" x14ac:dyDescent="0.25">
      <c r="A4" s="22" t="s">
        <v>120</v>
      </c>
      <c r="B4" s="22" t="s">
        <v>121</v>
      </c>
      <c r="C4" s="22" t="s">
        <v>122</v>
      </c>
      <c r="D4" s="22" t="s">
        <v>123</v>
      </c>
      <c r="E4" s="22">
        <v>8702</v>
      </c>
      <c r="F4" s="22">
        <v>130712</v>
      </c>
      <c r="G4" s="22">
        <v>0</v>
      </c>
      <c r="H4" s="22">
        <v>0</v>
      </c>
      <c r="I4" s="22">
        <v>139414</v>
      </c>
    </row>
    <row r="5" spans="1:9" x14ac:dyDescent="0.25">
      <c r="A5" s="22" t="s">
        <v>120</v>
      </c>
      <c r="B5" s="22" t="s">
        <v>121</v>
      </c>
      <c r="C5" s="22" t="s">
        <v>124</v>
      </c>
      <c r="D5" s="22" t="s">
        <v>125</v>
      </c>
      <c r="E5" s="22">
        <v>22934</v>
      </c>
      <c r="F5" s="22">
        <v>27029</v>
      </c>
      <c r="G5" s="22">
        <v>0</v>
      </c>
      <c r="H5" s="22">
        <v>0</v>
      </c>
      <c r="I5" s="22">
        <v>49963</v>
      </c>
    </row>
    <row r="6" spans="1:9" x14ac:dyDescent="0.25">
      <c r="A6" s="22" t="s">
        <v>120</v>
      </c>
      <c r="B6" s="22" t="s">
        <v>121</v>
      </c>
      <c r="C6" s="22" t="s">
        <v>126</v>
      </c>
      <c r="D6" s="22" t="s">
        <v>127</v>
      </c>
      <c r="E6" s="22">
        <v>1851000</v>
      </c>
      <c r="F6" s="22">
        <v>10900000</v>
      </c>
      <c r="G6" s="22">
        <v>10779000</v>
      </c>
      <c r="H6" s="22">
        <v>2053000</v>
      </c>
      <c r="I6" s="22">
        <v>25583000</v>
      </c>
    </row>
    <row r="7" spans="1:9" x14ac:dyDescent="0.25">
      <c r="A7" s="22" t="s">
        <v>120</v>
      </c>
      <c r="B7" s="22" t="s">
        <v>121</v>
      </c>
      <c r="C7" s="22" t="s">
        <v>128</v>
      </c>
      <c r="D7" s="22" t="s">
        <v>129</v>
      </c>
      <c r="E7" s="22">
        <v>10278</v>
      </c>
      <c r="F7" s="22">
        <v>93968</v>
      </c>
      <c r="G7" s="22">
        <v>0</v>
      </c>
      <c r="H7" s="22">
        <v>0</v>
      </c>
      <c r="I7" s="22">
        <v>104246</v>
      </c>
    </row>
    <row r="8" spans="1:9" x14ac:dyDescent="0.25">
      <c r="A8" s="22" t="s">
        <v>120</v>
      </c>
      <c r="B8" s="22" t="s">
        <v>121</v>
      </c>
      <c r="C8" s="22" t="s">
        <v>130</v>
      </c>
      <c r="D8" s="22" t="s">
        <v>131</v>
      </c>
      <c r="E8" s="22">
        <v>3563408</v>
      </c>
      <c r="F8" s="22">
        <v>42513</v>
      </c>
      <c r="G8" s="22">
        <v>0</v>
      </c>
      <c r="H8" s="22">
        <v>0</v>
      </c>
      <c r="I8" s="22">
        <v>3605921</v>
      </c>
    </row>
    <row r="9" spans="1:9" x14ac:dyDescent="0.25">
      <c r="A9" s="22" t="s">
        <v>120</v>
      </c>
      <c r="B9" s="22" t="s">
        <v>121</v>
      </c>
      <c r="C9" s="22" t="s">
        <v>132</v>
      </c>
      <c r="D9" s="22" t="s">
        <v>133</v>
      </c>
      <c r="E9" s="22">
        <v>2778000</v>
      </c>
      <c r="F9" s="22">
        <v>25280000</v>
      </c>
      <c r="G9" s="22">
        <v>136000</v>
      </c>
      <c r="H9" s="22">
        <v>0</v>
      </c>
      <c r="I9" s="22">
        <v>28194000</v>
      </c>
    </row>
    <row r="10" spans="1:9" x14ac:dyDescent="0.25">
      <c r="A10" s="22" t="s">
        <v>120</v>
      </c>
      <c r="B10" s="22" t="s">
        <v>121</v>
      </c>
      <c r="C10" s="22" t="s">
        <v>134</v>
      </c>
      <c r="D10" s="22" t="s">
        <v>135</v>
      </c>
      <c r="E10" s="22">
        <v>6965</v>
      </c>
      <c r="F10" s="22">
        <v>470018</v>
      </c>
      <c r="G10" s="22">
        <v>0</v>
      </c>
      <c r="H10" s="22">
        <v>0</v>
      </c>
      <c r="I10" s="22">
        <v>476983</v>
      </c>
    </row>
    <row r="11" spans="1:9" x14ac:dyDescent="0.25">
      <c r="A11" s="22" t="s">
        <v>120</v>
      </c>
      <c r="B11" s="22" t="s">
        <v>121</v>
      </c>
      <c r="C11" s="22" t="s">
        <v>136</v>
      </c>
      <c r="D11" s="22" t="s">
        <v>137</v>
      </c>
      <c r="E11" s="22">
        <v>48877</v>
      </c>
      <c r="F11" s="22">
        <v>656506</v>
      </c>
      <c r="G11" s="22">
        <v>0</v>
      </c>
      <c r="H11" s="22">
        <v>0</v>
      </c>
      <c r="I11" s="22">
        <v>705383</v>
      </c>
    </row>
    <row r="12" spans="1:9" x14ac:dyDescent="0.25">
      <c r="A12" s="22" t="s">
        <v>120</v>
      </c>
      <c r="B12" s="22" t="s">
        <v>121</v>
      </c>
      <c r="C12" s="22" t="s">
        <v>138</v>
      </c>
      <c r="D12" s="22" t="s">
        <v>139</v>
      </c>
      <c r="E12" s="22">
        <v>0</v>
      </c>
      <c r="F12" s="22">
        <v>415859</v>
      </c>
      <c r="G12" s="22">
        <v>0</v>
      </c>
      <c r="H12" s="22">
        <v>0</v>
      </c>
      <c r="I12" s="22">
        <v>415859</v>
      </c>
    </row>
    <row r="13" spans="1:9" x14ac:dyDescent="0.25">
      <c r="A13" s="22" t="s">
        <v>120</v>
      </c>
      <c r="B13" s="22" t="s">
        <v>121</v>
      </c>
      <c r="C13" s="22" t="s">
        <v>140</v>
      </c>
      <c r="D13" s="22" t="s">
        <v>141</v>
      </c>
      <c r="E13" s="22">
        <v>180000</v>
      </c>
      <c r="F13" s="22">
        <v>1669000</v>
      </c>
      <c r="G13" s="22">
        <v>0</v>
      </c>
      <c r="H13" s="22">
        <v>0</v>
      </c>
      <c r="I13" s="22">
        <v>1849000</v>
      </c>
    </row>
    <row r="14" spans="1:9" x14ac:dyDescent="0.25">
      <c r="A14" s="22" t="s">
        <v>120</v>
      </c>
      <c r="B14" s="22" t="s">
        <v>121</v>
      </c>
      <c r="C14" s="22" t="s">
        <v>142</v>
      </c>
      <c r="D14" s="22" t="s">
        <v>143</v>
      </c>
      <c r="E14" s="22">
        <v>41000</v>
      </c>
      <c r="F14" s="22">
        <v>1218000</v>
      </c>
      <c r="G14" s="22">
        <v>0</v>
      </c>
      <c r="H14" s="22">
        <v>0</v>
      </c>
      <c r="I14" s="22">
        <v>1259000</v>
      </c>
    </row>
    <row r="15" spans="1:9" x14ac:dyDescent="0.25">
      <c r="A15" s="22" t="s">
        <v>120</v>
      </c>
      <c r="B15" s="22" t="s">
        <v>121</v>
      </c>
      <c r="C15" s="22" t="s">
        <v>144</v>
      </c>
      <c r="D15" s="22" t="s">
        <v>145</v>
      </c>
      <c r="E15" s="22">
        <v>197487</v>
      </c>
      <c r="F15" s="22">
        <v>1845565</v>
      </c>
      <c r="G15" s="22">
        <v>0</v>
      </c>
      <c r="H15" s="22">
        <v>0</v>
      </c>
      <c r="I15" s="22">
        <v>2043052</v>
      </c>
    </row>
    <row r="16" spans="1:9" x14ac:dyDescent="0.25">
      <c r="A16" s="22" t="s">
        <v>120</v>
      </c>
      <c r="B16" s="22" t="s">
        <v>121</v>
      </c>
      <c r="C16" s="22" t="s">
        <v>146</v>
      </c>
      <c r="D16" s="22" t="s">
        <v>147</v>
      </c>
      <c r="E16" s="22">
        <v>2521</v>
      </c>
      <c r="F16" s="22">
        <v>7786</v>
      </c>
      <c r="G16" s="22">
        <v>0</v>
      </c>
      <c r="H16" s="22">
        <v>0</v>
      </c>
      <c r="I16" s="22">
        <v>10307</v>
      </c>
    </row>
    <row r="17" spans="1:9" x14ac:dyDescent="0.25">
      <c r="A17" s="22" t="s">
        <v>120</v>
      </c>
      <c r="B17" s="22" t="s">
        <v>121</v>
      </c>
      <c r="C17" s="22" t="s">
        <v>148</v>
      </c>
      <c r="D17" s="22" t="s">
        <v>149</v>
      </c>
      <c r="E17" s="22">
        <v>13235</v>
      </c>
      <c r="F17" s="22">
        <v>814060</v>
      </c>
      <c r="G17" s="22">
        <v>0</v>
      </c>
      <c r="H17" s="22">
        <v>0</v>
      </c>
      <c r="I17" s="22">
        <v>827295</v>
      </c>
    </row>
    <row r="18" spans="1:9" x14ac:dyDescent="0.25">
      <c r="A18" s="22" t="s">
        <v>120</v>
      </c>
      <c r="B18" s="22" t="s">
        <v>121</v>
      </c>
      <c r="C18" s="22" t="s">
        <v>150</v>
      </c>
      <c r="D18" s="22" t="s">
        <v>151</v>
      </c>
      <c r="E18" s="22">
        <v>13265</v>
      </c>
      <c r="F18" s="22">
        <v>157322</v>
      </c>
      <c r="G18" s="22">
        <v>0</v>
      </c>
      <c r="H18" s="22">
        <v>0</v>
      </c>
      <c r="I18" s="22">
        <v>170587</v>
      </c>
    </row>
    <row r="19" spans="1:9" x14ac:dyDescent="0.25">
      <c r="A19" s="22" t="s">
        <v>120</v>
      </c>
      <c r="B19" s="22" t="s">
        <v>152</v>
      </c>
      <c r="C19" s="22" t="s">
        <v>153</v>
      </c>
      <c r="D19" s="22" t="s">
        <v>154</v>
      </c>
      <c r="E19" s="22">
        <v>0</v>
      </c>
      <c r="F19" s="22">
        <v>134624</v>
      </c>
      <c r="G19" s="22">
        <v>0</v>
      </c>
      <c r="H19" s="22">
        <v>0</v>
      </c>
      <c r="I19" s="22">
        <v>134624</v>
      </c>
    </row>
    <row r="20" spans="1:9" x14ac:dyDescent="0.25">
      <c r="A20" s="22" t="s">
        <v>120</v>
      </c>
      <c r="B20" s="22" t="s">
        <v>152</v>
      </c>
      <c r="C20" s="22" t="s">
        <v>155</v>
      </c>
      <c r="D20" s="22" t="s">
        <v>156</v>
      </c>
      <c r="E20" s="22">
        <v>432643</v>
      </c>
      <c r="F20" s="22">
        <v>66025</v>
      </c>
      <c r="G20" s="22">
        <v>0</v>
      </c>
      <c r="H20" s="22">
        <v>0</v>
      </c>
      <c r="I20" s="22">
        <v>498668</v>
      </c>
    </row>
    <row r="21" spans="1:9" x14ac:dyDescent="0.25">
      <c r="A21" s="22" t="s">
        <v>120</v>
      </c>
      <c r="B21" s="22" t="s">
        <v>152</v>
      </c>
      <c r="C21" s="22" t="s">
        <v>157</v>
      </c>
      <c r="D21" s="22" t="s">
        <v>158</v>
      </c>
      <c r="E21" s="22">
        <v>47068</v>
      </c>
      <c r="F21" s="22">
        <v>54606</v>
      </c>
      <c r="G21" s="22">
        <v>0</v>
      </c>
      <c r="H21" s="22">
        <v>0</v>
      </c>
      <c r="I21" s="22">
        <v>101674</v>
      </c>
    </row>
    <row r="22" spans="1:9" x14ac:dyDescent="0.25">
      <c r="A22" s="22" t="s">
        <v>120</v>
      </c>
      <c r="B22" s="22" t="s">
        <v>152</v>
      </c>
      <c r="C22" s="22" t="s">
        <v>159</v>
      </c>
      <c r="D22" s="22" t="s">
        <v>160</v>
      </c>
      <c r="E22" s="22">
        <v>69161</v>
      </c>
      <c r="F22" s="22">
        <v>161796</v>
      </c>
      <c r="G22" s="22">
        <v>0</v>
      </c>
      <c r="H22" s="22">
        <v>0</v>
      </c>
      <c r="I22" s="22">
        <v>230957</v>
      </c>
    </row>
    <row r="23" spans="1:9" x14ac:dyDescent="0.25">
      <c r="A23" s="22" t="s">
        <v>120</v>
      </c>
      <c r="B23" s="22" t="s">
        <v>152</v>
      </c>
      <c r="C23" s="22" t="s">
        <v>161</v>
      </c>
      <c r="D23" s="22" t="s">
        <v>162</v>
      </c>
      <c r="E23" s="22">
        <v>77070</v>
      </c>
      <c r="F23" s="22">
        <v>928462</v>
      </c>
      <c r="G23" s="22">
        <v>0</v>
      </c>
      <c r="H23" s="22">
        <v>0</v>
      </c>
      <c r="I23" s="22">
        <v>1005532</v>
      </c>
    </row>
    <row r="24" spans="1:9" x14ac:dyDescent="0.25">
      <c r="A24" s="22" t="s">
        <v>120</v>
      </c>
      <c r="B24" s="22" t="s">
        <v>163</v>
      </c>
      <c r="C24" s="22" t="s">
        <v>164</v>
      </c>
      <c r="D24" s="22" t="s">
        <v>165</v>
      </c>
      <c r="E24" s="22">
        <v>357</v>
      </c>
      <c r="F24" s="22">
        <v>0</v>
      </c>
      <c r="G24" s="22">
        <v>0</v>
      </c>
      <c r="H24" s="22">
        <v>0</v>
      </c>
      <c r="I24" s="22">
        <v>357</v>
      </c>
    </row>
    <row r="25" spans="1:9" x14ac:dyDescent="0.25">
      <c r="A25" s="22" t="s">
        <v>120</v>
      </c>
      <c r="B25" s="22" t="s">
        <v>163</v>
      </c>
      <c r="C25" s="22" t="s">
        <v>166</v>
      </c>
      <c r="D25" s="22" t="s">
        <v>167</v>
      </c>
      <c r="E25" s="22">
        <v>2483</v>
      </c>
      <c r="F25" s="22">
        <v>7478</v>
      </c>
      <c r="G25" s="22">
        <v>0</v>
      </c>
      <c r="H25" s="22">
        <v>0</v>
      </c>
      <c r="I25" s="22">
        <v>9961</v>
      </c>
    </row>
    <row r="26" spans="1:9" x14ac:dyDescent="0.25">
      <c r="A26" s="22" t="s">
        <v>120</v>
      </c>
      <c r="B26" s="22" t="s">
        <v>163</v>
      </c>
      <c r="C26" s="22" t="s">
        <v>168</v>
      </c>
      <c r="D26" s="22" t="s">
        <v>169</v>
      </c>
      <c r="E26" s="22">
        <v>922</v>
      </c>
      <c r="F26" s="22">
        <v>26327</v>
      </c>
      <c r="G26" s="22">
        <v>0</v>
      </c>
      <c r="H26" s="22">
        <v>0</v>
      </c>
      <c r="I26" s="22">
        <v>27249</v>
      </c>
    </row>
    <row r="27" spans="1:9" x14ac:dyDescent="0.25">
      <c r="A27" s="22" t="s">
        <v>120</v>
      </c>
      <c r="B27" s="22" t="s">
        <v>163</v>
      </c>
      <c r="C27" s="22" t="s">
        <v>170</v>
      </c>
      <c r="D27" s="22" t="s">
        <v>171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120</v>
      </c>
      <c r="B28" s="22" t="s">
        <v>163</v>
      </c>
      <c r="C28" s="22" t="s">
        <v>172</v>
      </c>
      <c r="D28" s="22" t="s">
        <v>173</v>
      </c>
      <c r="E28" s="22">
        <v>0</v>
      </c>
      <c r="F28" s="22">
        <v>873810</v>
      </c>
      <c r="G28" s="22">
        <v>0</v>
      </c>
      <c r="H28" s="22">
        <v>0</v>
      </c>
      <c r="I28" s="22">
        <v>873810</v>
      </c>
    </row>
    <row r="29" spans="1:9" x14ac:dyDescent="0.25">
      <c r="A29" s="22" t="s">
        <v>120</v>
      </c>
      <c r="B29" s="22" t="s">
        <v>163</v>
      </c>
      <c r="C29" s="22" t="s">
        <v>174</v>
      </c>
      <c r="D29" s="22" t="s">
        <v>175</v>
      </c>
      <c r="E29" s="22">
        <v>31382</v>
      </c>
      <c r="F29" s="22">
        <v>2295</v>
      </c>
      <c r="G29" s="22">
        <v>0</v>
      </c>
      <c r="H29" s="22">
        <v>0</v>
      </c>
      <c r="I29" s="22">
        <v>33677</v>
      </c>
    </row>
    <row r="30" spans="1:9" x14ac:dyDescent="0.25">
      <c r="A30" s="22" t="s">
        <v>120</v>
      </c>
      <c r="B30" s="22" t="s">
        <v>163</v>
      </c>
      <c r="C30" s="22" t="s">
        <v>176</v>
      </c>
      <c r="D30" s="22" t="s">
        <v>177</v>
      </c>
      <c r="E30" s="22">
        <v>1346</v>
      </c>
      <c r="F30" s="22">
        <v>24558</v>
      </c>
      <c r="G30" s="22">
        <v>0</v>
      </c>
      <c r="H30" s="22">
        <v>0</v>
      </c>
      <c r="I30" s="22">
        <v>25904</v>
      </c>
    </row>
    <row r="31" spans="1:9" x14ac:dyDescent="0.25">
      <c r="A31" s="22" t="s">
        <v>120</v>
      </c>
      <c r="B31" s="22" t="s">
        <v>163</v>
      </c>
      <c r="C31" s="22" t="s">
        <v>178</v>
      </c>
      <c r="D31" s="22" t="s">
        <v>179</v>
      </c>
      <c r="E31" s="22">
        <v>2503</v>
      </c>
      <c r="F31" s="22">
        <v>53996</v>
      </c>
      <c r="G31" s="22">
        <v>0</v>
      </c>
      <c r="H31" s="22">
        <v>0</v>
      </c>
      <c r="I31" s="22">
        <v>56499</v>
      </c>
    </row>
    <row r="32" spans="1:9" x14ac:dyDescent="0.25">
      <c r="A32" s="22" t="s">
        <v>120</v>
      </c>
      <c r="B32" s="22" t="s">
        <v>163</v>
      </c>
      <c r="C32" s="22" t="s">
        <v>180</v>
      </c>
      <c r="D32" s="22" t="s">
        <v>181</v>
      </c>
      <c r="E32" s="22">
        <v>0</v>
      </c>
      <c r="F32" s="22">
        <v>6991</v>
      </c>
      <c r="G32" s="22">
        <v>0</v>
      </c>
      <c r="H32" s="22">
        <v>0</v>
      </c>
      <c r="I32" s="22">
        <v>6991</v>
      </c>
    </row>
    <row r="33" spans="1:9" x14ac:dyDescent="0.25">
      <c r="A33" s="22" t="s">
        <v>120</v>
      </c>
      <c r="B33" s="22" t="s">
        <v>163</v>
      </c>
      <c r="C33" s="22" t="s">
        <v>182</v>
      </c>
      <c r="D33" s="22" t="s">
        <v>183</v>
      </c>
      <c r="E33" s="22">
        <v>0</v>
      </c>
      <c r="F33" s="22">
        <v>12391</v>
      </c>
      <c r="G33" s="22">
        <v>0</v>
      </c>
      <c r="H33" s="22">
        <v>0</v>
      </c>
      <c r="I33" s="22">
        <v>12391</v>
      </c>
    </row>
    <row r="34" spans="1:9" x14ac:dyDescent="0.25">
      <c r="A34" s="22" t="s">
        <v>120</v>
      </c>
      <c r="B34" s="22" t="s">
        <v>163</v>
      </c>
      <c r="C34" s="22" t="s">
        <v>184</v>
      </c>
      <c r="D34" s="22" t="s">
        <v>185</v>
      </c>
      <c r="E34" s="22">
        <v>0</v>
      </c>
      <c r="F34" s="22">
        <v>20463</v>
      </c>
      <c r="G34" s="22">
        <v>0</v>
      </c>
      <c r="H34" s="22">
        <v>0</v>
      </c>
      <c r="I34" s="22">
        <v>20463</v>
      </c>
    </row>
    <row r="35" spans="1:9" x14ac:dyDescent="0.25">
      <c r="A35" s="22" t="s">
        <v>120</v>
      </c>
      <c r="B35" s="22" t="s">
        <v>163</v>
      </c>
      <c r="C35" s="22" t="s">
        <v>186</v>
      </c>
      <c r="D35" s="22" t="s">
        <v>187</v>
      </c>
      <c r="E35" s="22">
        <v>0</v>
      </c>
      <c r="F35" s="22">
        <v>1735</v>
      </c>
      <c r="G35" s="22">
        <v>0</v>
      </c>
      <c r="H35" s="22">
        <v>0</v>
      </c>
      <c r="I35" s="22">
        <v>1735</v>
      </c>
    </row>
    <row r="36" spans="1:9" x14ac:dyDescent="0.25">
      <c r="A36" s="22" t="s">
        <v>120</v>
      </c>
      <c r="B36" s="22" t="s">
        <v>163</v>
      </c>
      <c r="C36" s="22" t="s">
        <v>188</v>
      </c>
      <c r="D36" s="22" t="s">
        <v>189</v>
      </c>
      <c r="E36" s="22">
        <v>10152</v>
      </c>
      <c r="F36" s="22">
        <v>46264</v>
      </c>
      <c r="G36" s="22">
        <v>0</v>
      </c>
      <c r="H36" s="22">
        <v>0</v>
      </c>
      <c r="I36" s="22">
        <v>56416</v>
      </c>
    </row>
    <row r="37" spans="1:9" x14ac:dyDescent="0.25">
      <c r="A37" s="22" t="s">
        <v>120</v>
      </c>
      <c r="B37" s="22" t="s">
        <v>163</v>
      </c>
      <c r="C37" s="22" t="s">
        <v>190</v>
      </c>
      <c r="D37" s="22" t="s">
        <v>191</v>
      </c>
      <c r="E37" s="22">
        <v>1658392</v>
      </c>
      <c r="F37" s="22">
        <v>36442</v>
      </c>
      <c r="G37" s="22">
        <v>0</v>
      </c>
      <c r="H37" s="22">
        <v>158708</v>
      </c>
      <c r="I37" s="22">
        <v>1853542</v>
      </c>
    </row>
    <row r="38" spans="1:9" x14ac:dyDescent="0.25">
      <c r="A38" s="22" t="s">
        <v>120</v>
      </c>
      <c r="B38" s="22" t="s">
        <v>163</v>
      </c>
      <c r="C38" s="22" t="s">
        <v>192</v>
      </c>
      <c r="D38" s="22" t="s">
        <v>193</v>
      </c>
      <c r="E38" s="22">
        <v>0</v>
      </c>
      <c r="F38" s="22">
        <v>5437</v>
      </c>
      <c r="G38" s="22">
        <v>0</v>
      </c>
      <c r="H38" s="22">
        <v>0</v>
      </c>
      <c r="I38" s="22">
        <v>5437</v>
      </c>
    </row>
    <row r="39" spans="1:9" x14ac:dyDescent="0.25">
      <c r="A39" s="22" t="s">
        <v>120</v>
      </c>
      <c r="B39" s="22" t="s">
        <v>163</v>
      </c>
      <c r="C39" s="22" t="s">
        <v>194</v>
      </c>
      <c r="D39" s="22" t="s">
        <v>195</v>
      </c>
      <c r="E39" s="22">
        <v>1074</v>
      </c>
      <c r="F39" s="22">
        <v>0</v>
      </c>
      <c r="G39" s="22">
        <v>0</v>
      </c>
      <c r="H39" s="22">
        <v>0</v>
      </c>
      <c r="I39" s="22">
        <v>1074</v>
      </c>
    </row>
    <row r="40" spans="1:9" x14ac:dyDescent="0.25">
      <c r="A40" s="22" t="s">
        <v>120</v>
      </c>
      <c r="B40" s="22" t="s">
        <v>163</v>
      </c>
      <c r="C40" s="22" t="s">
        <v>196</v>
      </c>
      <c r="D40" s="22" t="s">
        <v>197</v>
      </c>
      <c r="E40" s="22">
        <v>15692</v>
      </c>
      <c r="F40" s="22">
        <v>4276</v>
      </c>
      <c r="G40" s="22">
        <v>0</v>
      </c>
      <c r="H40" s="22">
        <v>0</v>
      </c>
      <c r="I40" s="22">
        <v>19968</v>
      </c>
    </row>
    <row r="41" spans="1:9" x14ac:dyDescent="0.25">
      <c r="A41" s="22" t="s">
        <v>120</v>
      </c>
      <c r="B41" s="22" t="s">
        <v>163</v>
      </c>
      <c r="C41" s="22" t="s">
        <v>198</v>
      </c>
      <c r="D41" s="22" t="s">
        <v>199</v>
      </c>
      <c r="E41" s="22">
        <v>2631</v>
      </c>
      <c r="F41" s="22">
        <v>0</v>
      </c>
      <c r="G41" s="22">
        <v>0</v>
      </c>
      <c r="H41" s="22">
        <v>0</v>
      </c>
      <c r="I41" s="22">
        <v>2631</v>
      </c>
    </row>
    <row r="42" spans="1:9" x14ac:dyDescent="0.25">
      <c r="A42" s="22" t="s">
        <v>120</v>
      </c>
      <c r="B42" s="22" t="s">
        <v>163</v>
      </c>
      <c r="C42" s="22" t="s">
        <v>200</v>
      </c>
      <c r="D42" s="22" t="s">
        <v>201</v>
      </c>
      <c r="E42" s="22">
        <v>52686</v>
      </c>
      <c r="F42" s="22">
        <v>25162</v>
      </c>
      <c r="G42" s="22">
        <v>0</v>
      </c>
      <c r="H42" s="22">
        <v>0</v>
      </c>
      <c r="I42" s="22">
        <v>77848</v>
      </c>
    </row>
    <row r="43" spans="1:9" x14ac:dyDescent="0.25">
      <c r="A43" s="22" t="s">
        <v>120</v>
      </c>
      <c r="B43" s="22" t="s">
        <v>163</v>
      </c>
      <c r="C43" s="22" t="s">
        <v>202</v>
      </c>
      <c r="D43" s="22" t="s">
        <v>203</v>
      </c>
      <c r="E43" s="22">
        <v>911</v>
      </c>
      <c r="F43" s="22">
        <v>25598</v>
      </c>
      <c r="G43" s="22">
        <v>0</v>
      </c>
      <c r="H43" s="22">
        <v>0</v>
      </c>
      <c r="I43" s="22">
        <v>26509</v>
      </c>
    </row>
    <row r="44" spans="1:9" x14ac:dyDescent="0.25">
      <c r="A44" s="22" t="s">
        <v>120</v>
      </c>
      <c r="B44" s="22" t="s">
        <v>163</v>
      </c>
      <c r="C44" s="22" t="s">
        <v>204</v>
      </c>
      <c r="D44" s="22" t="s">
        <v>205</v>
      </c>
      <c r="E44" s="22">
        <v>832</v>
      </c>
      <c r="F44" s="22">
        <v>2268</v>
      </c>
      <c r="G44" s="22">
        <v>0</v>
      </c>
      <c r="H44" s="22">
        <v>0</v>
      </c>
      <c r="I44" s="22">
        <v>3100</v>
      </c>
    </row>
    <row r="45" spans="1:9" x14ac:dyDescent="0.25">
      <c r="A45" s="22" t="s">
        <v>120</v>
      </c>
      <c r="B45" s="22" t="s">
        <v>163</v>
      </c>
      <c r="C45" s="22" t="s">
        <v>206</v>
      </c>
      <c r="D45" s="22" t="s">
        <v>207</v>
      </c>
      <c r="E45" s="22">
        <v>56421</v>
      </c>
      <c r="F45" s="22">
        <v>155767</v>
      </c>
      <c r="G45" s="22">
        <v>0</v>
      </c>
      <c r="H45" s="22">
        <v>0</v>
      </c>
      <c r="I45" s="22">
        <v>212188</v>
      </c>
    </row>
    <row r="46" spans="1:9" x14ac:dyDescent="0.25">
      <c r="A46" s="22" t="s">
        <v>120</v>
      </c>
      <c r="B46" s="22" t="s">
        <v>163</v>
      </c>
      <c r="C46" s="22" t="s">
        <v>208</v>
      </c>
      <c r="D46" s="22" t="s">
        <v>209</v>
      </c>
      <c r="E46" s="22">
        <v>0</v>
      </c>
      <c r="F46" s="22">
        <v>37034</v>
      </c>
      <c r="G46" s="22">
        <v>0</v>
      </c>
      <c r="H46" s="22">
        <v>0</v>
      </c>
      <c r="I46" s="22">
        <v>37034</v>
      </c>
    </row>
    <row r="47" spans="1:9" x14ac:dyDescent="0.25">
      <c r="A47" s="22" t="s">
        <v>120</v>
      </c>
      <c r="B47" s="22" t="s">
        <v>163</v>
      </c>
      <c r="C47" s="22" t="s">
        <v>210</v>
      </c>
      <c r="D47" s="22" t="s">
        <v>211</v>
      </c>
      <c r="E47" s="22">
        <v>0</v>
      </c>
      <c r="F47" s="22">
        <v>28952</v>
      </c>
      <c r="G47" s="22">
        <v>75059</v>
      </c>
      <c r="H47" s="22">
        <v>0</v>
      </c>
      <c r="I47" s="22">
        <v>104011</v>
      </c>
    </row>
    <row r="48" spans="1:9" x14ac:dyDescent="0.25">
      <c r="A48" s="22" t="s">
        <v>120</v>
      </c>
      <c r="B48" s="22" t="s">
        <v>163</v>
      </c>
      <c r="C48" s="22" t="s">
        <v>212</v>
      </c>
      <c r="D48" s="22" t="s">
        <v>213</v>
      </c>
      <c r="E48" s="22">
        <v>1119</v>
      </c>
      <c r="F48" s="22">
        <v>0</v>
      </c>
      <c r="G48" s="22">
        <v>0</v>
      </c>
      <c r="H48" s="22">
        <v>0</v>
      </c>
      <c r="I48" s="22">
        <v>1119</v>
      </c>
    </row>
    <row r="49" spans="1:9" x14ac:dyDescent="0.25">
      <c r="A49" s="22" t="s">
        <v>120</v>
      </c>
      <c r="B49" s="22" t="s">
        <v>163</v>
      </c>
      <c r="C49" s="22" t="s">
        <v>214</v>
      </c>
      <c r="D49" s="22" t="s">
        <v>215</v>
      </c>
      <c r="E49" s="22">
        <v>10777</v>
      </c>
      <c r="F49" s="22">
        <v>7500</v>
      </c>
      <c r="G49" s="22">
        <v>0</v>
      </c>
      <c r="H49" s="22">
        <v>0</v>
      </c>
      <c r="I49" s="22">
        <v>18277</v>
      </c>
    </row>
    <row r="50" spans="1:9" x14ac:dyDescent="0.25">
      <c r="A50" s="22" t="s">
        <v>120</v>
      </c>
      <c r="B50" s="22" t="s">
        <v>163</v>
      </c>
      <c r="C50" s="22" t="s">
        <v>216</v>
      </c>
      <c r="D50" s="22" t="s">
        <v>217</v>
      </c>
      <c r="E50" s="22">
        <v>5892</v>
      </c>
      <c r="F50" s="22">
        <v>14272</v>
      </c>
      <c r="G50" s="22">
        <v>0</v>
      </c>
      <c r="H50" s="22">
        <v>0</v>
      </c>
      <c r="I50" s="22">
        <v>20164</v>
      </c>
    </row>
    <row r="51" spans="1:9" x14ac:dyDescent="0.25">
      <c r="A51" s="22" t="s">
        <v>120</v>
      </c>
      <c r="B51" s="22" t="s">
        <v>163</v>
      </c>
      <c r="C51" s="22" t="s">
        <v>218</v>
      </c>
      <c r="D51" s="22" t="s">
        <v>219</v>
      </c>
      <c r="E51" s="22">
        <v>691655</v>
      </c>
      <c r="F51" s="22">
        <v>577662</v>
      </c>
      <c r="G51" s="22">
        <v>0</v>
      </c>
      <c r="H51" s="22">
        <v>0</v>
      </c>
      <c r="I51" s="22">
        <v>1269317</v>
      </c>
    </row>
    <row r="52" spans="1:9" x14ac:dyDescent="0.25">
      <c r="A52" s="22" t="s">
        <v>120</v>
      </c>
      <c r="B52" s="22" t="s">
        <v>163</v>
      </c>
      <c r="C52" s="22" t="s">
        <v>220</v>
      </c>
      <c r="D52" s="22" t="s">
        <v>221</v>
      </c>
      <c r="E52" s="22">
        <v>1004</v>
      </c>
      <c r="F52" s="22">
        <v>16477</v>
      </c>
      <c r="G52" s="22">
        <v>0</v>
      </c>
      <c r="H52" s="22">
        <v>0</v>
      </c>
      <c r="I52" s="22">
        <v>17481</v>
      </c>
    </row>
    <row r="53" spans="1:9" x14ac:dyDescent="0.25">
      <c r="A53" s="22" t="s">
        <v>120</v>
      </c>
      <c r="B53" s="22" t="s">
        <v>163</v>
      </c>
      <c r="C53" s="22" t="s">
        <v>222</v>
      </c>
      <c r="D53" s="22" t="s">
        <v>223</v>
      </c>
      <c r="E53" s="22">
        <v>862</v>
      </c>
      <c r="F53" s="22">
        <v>3254</v>
      </c>
      <c r="G53" s="22">
        <v>0</v>
      </c>
      <c r="H53" s="22">
        <v>0</v>
      </c>
      <c r="I53" s="22">
        <v>4116</v>
      </c>
    </row>
    <row r="54" spans="1:9" x14ac:dyDescent="0.25">
      <c r="A54" s="22" t="s">
        <v>120</v>
      </c>
      <c r="B54" s="22" t="s">
        <v>163</v>
      </c>
      <c r="C54" s="22" t="s">
        <v>224</v>
      </c>
      <c r="D54" s="22" t="s">
        <v>225</v>
      </c>
      <c r="E54" s="22">
        <v>248542</v>
      </c>
      <c r="F54" s="22">
        <v>38009</v>
      </c>
      <c r="G54" s="22">
        <v>0</v>
      </c>
      <c r="H54" s="22">
        <v>0</v>
      </c>
      <c r="I54" s="22">
        <v>286551</v>
      </c>
    </row>
    <row r="55" spans="1:9" x14ac:dyDescent="0.25">
      <c r="A55" s="22" t="s">
        <v>120</v>
      </c>
      <c r="B55" s="22" t="s">
        <v>163</v>
      </c>
      <c r="C55" s="22" t="s">
        <v>226</v>
      </c>
      <c r="D55" s="22" t="s">
        <v>227</v>
      </c>
      <c r="E55" s="22">
        <v>1734</v>
      </c>
      <c r="F55" s="22">
        <v>17002</v>
      </c>
      <c r="G55" s="22">
        <v>0</v>
      </c>
      <c r="H55" s="22">
        <v>0</v>
      </c>
      <c r="I55" s="22">
        <v>18736</v>
      </c>
    </row>
    <row r="56" spans="1:9" x14ac:dyDescent="0.25">
      <c r="A56" s="22" t="s">
        <v>120</v>
      </c>
      <c r="B56" s="22" t="s">
        <v>163</v>
      </c>
      <c r="C56" s="22" t="s">
        <v>228</v>
      </c>
      <c r="D56" s="22" t="s">
        <v>229</v>
      </c>
      <c r="E56" s="22">
        <v>21697</v>
      </c>
      <c r="F56" s="22">
        <v>6133</v>
      </c>
      <c r="G56" s="22">
        <v>0</v>
      </c>
      <c r="H56" s="22">
        <v>0</v>
      </c>
      <c r="I56" s="22">
        <v>27830</v>
      </c>
    </row>
    <row r="57" spans="1:9" x14ac:dyDescent="0.25">
      <c r="A57" s="22" t="s">
        <v>120</v>
      </c>
      <c r="B57" s="22" t="s">
        <v>163</v>
      </c>
      <c r="C57" s="22" t="s">
        <v>230</v>
      </c>
      <c r="D57" s="22" t="s">
        <v>231</v>
      </c>
      <c r="E57" s="22">
        <v>19703</v>
      </c>
      <c r="F57" s="22">
        <v>58312</v>
      </c>
      <c r="G57" s="22">
        <v>0</v>
      </c>
      <c r="H57" s="22">
        <v>0</v>
      </c>
      <c r="I57" s="22">
        <v>78015</v>
      </c>
    </row>
    <row r="58" spans="1:9" x14ac:dyDescent="0.25">
      <c r="A58" s="22" t="s">
        <v>120</v>
      </c>
      <c r="B58" s="22" t="s">
        <v>163</v>
      </c>
      <c r="C58" s="22" t="s">
        <v>232</v>
      </c>
      <c r="D58" s="22" t="s">
        <v>233</v>
      </c>
      <c r="E58" s="22">
        <v>0</v>
      </c>
      <c r="F58" s="22">
        <v>493</v>
      </c>
      <c r="G58" s="22">
        <v>0</v>
      </c>
      <c r="H58" s="22">
        <v>0</v>
      </c>
      <c r="I58" s="22">
        <v>493</v>
      </c>
    </row>
    <row r="59" spans="1:9" x14ac:dyDescent="0.25">
      <c r="A59" s="22" t="s">
        <v>120</v>
      </c>
      <c r="B59" s="22" t="s">
        <v>163</v>
      </c>
      <c r="C59" s="22" t="s">
        <v>234</v>
      </c>
      <c r="D59" s="22" t="s">
        <v>235</v>
      </c>
      <c r="E59" s="22">
        <v>8416</v>
      </c>
      <c r="F59" s="22">
        <v>72422</v>
      </c>
      <c r="G59" s="22">
        <v>0</v>
      </c>
      <c r="H59" s="22">
        <v>0</v>
      </c>
      <c r="I59" s="22">
        <v>80838</v>
      </c>
    </row>
    <row r="60" spans="1:9" x14ac:dyDescent="0.25">
      <c r="A60" s="22" t="s">
        <v>120</v>
      </c>
      <c r="B60" s="22" t="s">
        <v>163</v>
      </c>
      <c r="C60" s="22" t="s">
        <v>236</v>
      </c>
      <c r="D60" s="22" t="s">
        <v>237</v>
      </c>
      <c r="E60" s="22">
        <v>0</v>
      </c>
      <c r="F60" s="22">
        <v>440910</v>
      </c>
      <c r="G60" s="22">
        <v>0</v>
      </c>
      <c r="H60" s="22">
        <v>0</v>
      </c>
      <c r="I60" s="22">
        <v>440910</v>
      </c>
    </row>
    <row r="61" spans="1:9" x14ac:dyDescent="0.25">
      <c r="A61" s="22" t="s">
        <v>120</v>
      </c>
      <c r="B61" s="22" t="s">
        <v>163</v>
      </c>
      <c r="C61" s="22" t="s">
        <v>238</v>
      </c>
      <c r="D61" s="22" t="s">
        <v>239</v>
      </c>
      <c r="E61" s="22">
        <v>2174</v>
      </c>
      <c r="F61" s="22">
        <v>5246</v>
      </c>
      <c r="G61" s="22">
        <v>0</v>
      </c>
      <c r="H61" s="22">
        <v>0</v>
      </c>
      <c r="I61" s="22">
        <v>7420</v>
      </c>
    </row>
    <row r="62" spans="1:9" x14ac:dyDescent="0.25">
      <c r="A62" s="22" t="s">
        <v>120</v>
      </c>
      <c r="B62" s="22" t="s">
        <v>163</v>
      </c>
      <c r="C62" s="22" t="s">
        <v>240</v>
      </c>
      <c r="D62" s="22" t="s">
        <v>241</v>
      </c>
      <c r="E62" s="22">
        <v>2101</v>
      </c>
      <c r="F62" s="22">
        <v>1017</v>
      </c>
      <c r="G62" s="22">
        <v>0</v>
      </c>
      <c r="H62" s="22">
        <v>0</v>
      </c>
      <c r="I62" s="22">
        <v>3118</v>
      </c>
    </row>
    <row r="63" spans="1:9" x14ac:dyDescent="0.25">
      <c r="A63" s="22" t="s">
        <v>120</v>
      </c>
      <c r="B63" s="22" t="s">
        <v>163</v>
      </c>
      <c r="C63" s="22" t="s">
        <v>242</v>
      </c>
      <c r="D63" s="22" t="s">
        <v>243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120</v>
      </c>
      <c r="B64" s="22" t="s">
        <v>163</v>
      </c>
      <c r="C64" s="22" t="s">
        <v>244</v>
      </c>
      <c r="D64" s="22" t="s">
        <v>245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120</v>
      </c>
      <c r="B65" s="22" t="s">
        <v>163</v>
      </c>
      <c r="C65" s="22" t="s">
        <v>246</v>
      </c>
      <c r="D65" s="22" t="s">
        <v>247</v>
      </c>
      <c r="E65" s="22">
        <v>421264</v>
      </c>
      <c r="F65" s="22">
        <v>1063</v>
      </c>
      <c r="G65" s="22">
        <v>0</v>
      </c>
      <c r="H65" s="22">
        <v>0</v>
      </c>
      <c r="I65" s="22">
        <v>422327</v>
      </c>
    </row>
    <row r="66" spans="1:9" x14ac:dyDescent="0.25">
      <c r="A66" s="22" t="s">
        <v>120</v>
      </c>
      <c r="B66" s="22" t="s">
        <v>163</v>
      </c>
      <c r="C66" s="22" t="s">
        <v>248</v>
      </c>
      <c r="D66" s="22" t="s">
        <v>249</v>
      </c>
      <c r="E66" s="22">
        <v>100576</v>
      </c>
      <c r="F66" s="22">
        <v>17930</v>
      </c>
      <c r="G66" s="22">
        <v>0</v>
      </c>
      <c r="H66" s="22">
        <v>0</v>
      </c>
      <c r="I66" s="22">
        <v>118506</v>
      </c>
    </row>
    <row r="67" spans="1:9" x14ac:dyDescent="0.25">
      <c r="A67" s="22" t="s">
        <v>120</v>
      </c>
      <c r="B67" s="22" t="s">
        <v>163</v>
      </c>
      <c r="C67" s="22" t="s">
        <v>250</v>
      </c>
      <c r="D67" s="22" t="s">
        <v>251</v>
      </c>
      <c r="E67" s="22">
        <v>0</v>
      </c>
      <c r="F67" s="22">
        <v>5262</v>
      </c>
      <c r="G67" s="22">
        <v>0</v>
      </c>
      <c r="H67" s="22">
        <v>0</v>
      </c>
      <c r="I67" s="22">
        <v>5262</v>
      </c>
    </row>
    <row r="68" spans="1:9" x14ac:dyDescent="0.25">
      <c r="A68" s="22" t="s">
        <v>120</v>
      </c>
      <c r="B68" s="22" t="s">
        <v>163</v>
      </c>
      <c r="C68" s="22" t="s">
        <v>252</v>
      </c>
      <c r="D68" s="22" t="s">
        <v>253</v>
      </c>
      <c r="E68" s="22">
        <v>0</v>
      </c>
      <c r="F68" s="22">
        <v>42270</v>
      </c>
      <c r="G68" s="22">
        <v>0</v>
      </c>
      <c r="H68" s="22">
        <v>0</v>
      </c>
      <c r="I68" s="22">
        <v>42270</v>
      </c>
    </row>
    <row r="69" spans="1:9" x14ac:dyDescent="0.25">
      <c r="A69" s="22" t="s">
        <v>120</v>
      </c>
      <c r="B69" s="22" t="s">
        <v>163</v>
      </c>
      <c r="C69" s="22" t="s">
        <v>254</v>
      </c>
      <c r="D69" s="22" t="s">
        <v>255</v>
      </c>
      <c r="E69" s="22">
        <v>1194</v>
      </c>
      <c r="F69" s="22">
        <v>247</v>
      </c>
      <c r="G69" s="22">
        <v>0</v>
      </c>
      <c r="H69" s="22">
        <v>0</v>
      </c>
      <c r="I69" s="22">
        <v>1441</v>
      </c>
    </row>
    <row r="70" spans="1:9" x14ac:dyDescent="0.25">
      <c r="A70" s="22" t="s">
        <v>120</v>
      </c>
      <c r="B70" s="22" t="s">
        <v>163</v>
      </c>
      <c r="C70" s="22" t="s">
        <v>256</v>
      </c>
      <c r="D70" s="22" t="s">
        <v>257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120</v>
      </c>
      <c r="B71" s="22" t="s">
        <v>163</v>
      </c>
      <c r="C71" s="22" t="s">
        <v>258</v>
      </c>
      <c r="D71" s="22" t="s">
        <v>259</v>
      </c>
      <c r="E71" s="22">
        <v>1774</v>
      </c>
      <c r="F71" s="22">
        <v>32155</v>
      </c>
      <c r="G71" s="22">
        <v>0</v>
      </c>
      <c r="H71" s="22">
        <v>0</v>
      </c>
      <c r="I71" s="22">
        <v>33929</v>
      </c>
    </row>
    <row r="72" spans="1:9" x14ac:dyDescent="0.25">
      <c r="A72" s="22" t="s">
        <v>120</v>
      </c>
      <c r="B72" s="22" t="s">
        <v>163</v>
      </c>
      <c r="C72" s="22" t="s">
        <v>260</v>
      </c>
      <c r="D72" s="22" t="s">
        <v>261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120</v>
      </c>
      <c r="B73" s="22" t="s">
        <v>163</v>
      </c>
      <c r="C73" s="22" t="s">
        <v>262</v>
      </c>
      <c r="D73" s="22" t="s">
        <v>263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120</v>
      </c>
      <c r="B74" s="22" t="s">
        <v>163</v>
      </c>
      <c r="C74" s="22" t="s">
        <v>264</v>
      </c>
      <c r="D74" s="22" t="s">
        <v>265</v>
      </c>
      <c r="E74" s="22">
        <v>3348649</v>
      </c>
      <c r="F74" s="22">
        <v>42705</v>
      </c>
      <c r="G74" s="22">
        <v>0</v>
      </c>
      <c r="H74" s="22">
        <v>0</v>
      </c>
      <c r="I74" s="22">
        <v>3391354</v>
      </c>
    </row>
    <row r="75" spans="1:9" x14ac:dyDescent="0.25">
      <c r="A75" s="22" t="s">
        <v>120</v>
      </c>
      <c r="B75" s="22" t="s">
        <v>163</v>
      </c>
      <c r="C75" s="22" t="s">
        <v>266</v>
      </c>
      <c r="D75" s="22" t="s">
        <v>267</v>
      </c>
      <c r="E75" s="22">
        <v>1974</v>
      </c>
      <c r="F75" s="22">
        <v>11309</v>
      </c>
      <c r="G75" s="22">
        <v>0</v>
      </c>
      <c r="H75" s="22">
        <v>0</v>
      </c>
      <c r="I75" s="22">
        <v>13283</v>
      </c>
    </row>
    <row r="76" spans="1:9" x14ac:dyDescent="0.25">
      <c r="A76" s="22" t="s">
        <v>120</v>
      </c>
      <c r="B76" s="22" t="s">
        <v>163</v>
      </c>
      <c r="C76" s="22" t="s">
        <v>268</v>
      </c>
      <c r="D76" s="22" t="s">
        <v>269</v>
      </c>
      <c r="E76" s="22">
        <v>0</v>
      </c>
      <c r="F76" s="22">
        <v>21048</v>
      </c>
      <c r="G76" s="22">
        <v>0</v>
      </c>
      <c r="H76" s="22">
        <v>0</v>
      </c>
      <c r="I76" s="22">
        <v>21048</v>
      </c>
    </row>
    <row r="77" spans="1:9" x14ac:dyDescent="0.25">
      <c r="A77" s="22" t="s">
        <v>120</v>
      </c>
      <c r="B77" s="22" t="s">
        <v>163</v>
      </c>
      <c r="C77" s="22" t="s">
        <v>270</v>
      </c>
      <c r="D77" s="22" t="s">
        <v>271</v>
      </c>
      <c r="E77" s="22">
        <v>0</v>
      </c>
      <c r="F77" s="22">
        <v>31321</v>
      </c>
      <c r="G77" s="22">
        <v>0</v>
      </c>
      <c r="H77" s="22">
        <v>0</v>
      </c>
      <c r="I77" s="22">
        <v>31321</v>
      </c>
    </row>
    <row r="78" spans="1:9" x14ac:dyDescent="0.25">
      <c r="A78" s="22" t="s">
        <v>120</v>
      </c>
      <c r="B78" s="22" t="s">
        <v>163</v>
      </c>
      <c r="C78" s="22" t="s">
        <v>272</v>
      </c>
      <c r="D78" s="22" t="s">
        <v>273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120</v>
      </c>
      <c r="B79" s="22" t="s">
        <v>163</v>
      </c>
      <c r="C79" s="22" t="s">
        <v>274</v>
      </c>
      <c r="D79" s="22" t="s">
        <v>275</v>
      </c>
      <c r="E79" s="22">
        <v>274</v>
      </c>
      <c r="F79" s="22">
        <v>7771</v>
      </c>
      <c r="G79" s="22">
        <v>0</v>
      </c>
      <c r="H79" s="22">
        <v>0</v>
      </c>
      <c r="I79" s="22">
        <v>8045</v>
      </c>
    </row>
    <row r="80" spans="1:9" x14ac:dyDescent="0.25">
      <c r="A80" s="22" t="s">
        <v>120</v>
      </c>
      <c r="B80" s="22" t="s">
        <v>163</v>
      </c>
      <c r="C80" s="22" t="s">
        <v>276</v>
      </c>
      <c r="D80" s="22" t="s">
        <v>277</v>
      </c>
      <c r="E80" s="22">
        <v>1547538</v>
      </c>
      <c r="F80" s="22">
        <v>0</v>
      </c>
      <c r="G80" s="22">
        <v>0</v>
      </c>
      <c r="H80" s="22">
        <v>0</v>
      </c>
      <c r="I80" s="22">
        <v>1547538</v>
      </c>
    </row>
    <row r="81" spans="1:9" x14ac:dyDescent="0.25">
      <c r="A81" s="22" t="s">
        <v>120</v>
      </c>
      <c r="B81" s="22" t="s">
        <v>163</v>
      </c>
      <c r="C81" s="22" t="s">
        <v>278</v>
      </c>
      <c r="D81" s="22" t="s">
        <v>279</v>
      </c>
      <c r="E81" s="22">
        <v>1122</v>
      </c>
      <c r="F81" s="22">
        <v>3690</v>
      </c>
      <c r="G81" s="22">
        <v>0</v>
      </c>
      <c r="H81" s="22">
        <v>0</v>
      </c>
      <c r="I81" s="22">
        <v>4812</v>
      </c>
    </row>
    <row r="82" spans="1:9" x14ac:dyDescent="0.25">
      <c r="A82" s="22" t="s">
        <v>120</v>
      </c>
      <c r="B82" s="22" t="s">
        <v>163</v>
      </c>
      <c r="C82" s="22" t="s">
        <v>280</v>
      </c>
      <c r="D82" s="22" t="s">
        <v>281</v>
      </c>
      <c r="E82" s="22">
        <v>0</v>
      </c>
      <c r="F82" s="22">
        <v>39533</v>
      </c>
      <c r="G82" s="22">
        <v>0</v>
      </c>
      <c r="H82" s="22">
        <v>0</v>
      </c>
      <c r="I82" s="22">
        <v>39533</v>
      </c>
    </row>
    <row r="83" spans="1:9" x14ac:dyDescent="0.25">
      <c r="A83" s="22" t="s">
        <v>120</v>
      </c>
      <c r="B83" s="22" t="s">
        <v>163</v>
      </c>
      <c r="C83" s="22" t="s">
        <v>282</v>
      </c>
      <c r="D83" s="22" t="s">
        <v>283</v>
      </c>
      <c r="E83" s="22">
        <v>0</v>
      </c>
      <c r="F83" s="22">
        <v>42518</v>
      </c>
      <c r="G83" s="22">
        <v>0</v>
      </c>
      <c r="H83" s="22">
        <v>0</v>
      </c>
      <c r="I83" s="22">
        <v>42518</v>
      </c>
    </row>
    <row r="84" spans="1:9" x14ac:dyDescent="0.25">
      <c r="A84" s="22" t="s">
        <v>120</v>
      </c>
      <c r="B84" s="22" t="s">
        <v>163</v>
      </c>
      <c r="C84" s="22" t="s">
        <v>284</v>
      </c>
      <c r="D84" s="22" t="s">
        <v>285</v>
      </c>
      <c r="E84" s="22">
        <v>24814</v>
      </c>
      <c r="F84" s="22">
        <v>4301</v>
      </c>
      <c r="G84" s="22">
        <v>0</v>
      </c>
      <c r="H84" s="22">
        <v>0</v>
      </c>
      <c r="I84" s="22">
        <v>29115</v>
      </c>
    </row>
    <row r="85" spans="1:9" x14ac:dyDescent="0.25">
      <c r="A85" s="22" t="s">
        <v>120</v>
      </c>
      <c r="B85" s="22" t="s">
        <v>163</v>
      </c>
      <c r="C85" s="22" t="s">
        <v>286</v>
      </c>
      <c r="D85" s="22" t="s">
        <v>287</v>
      </c>
      <c r="E85" s="22">
        <v>4881</v>
      </c>
      <c r="F85" s="22">
        <v>0</v>
      </c>
      <c r="G85" s="22">
        <v>0</v>
      </c>
      <c r="H85" s="22">
        <v>0</v>
      </c>
      <c r="I85" s="22">
        <v>4881</v>
      </c>
    </row>
    <row r="86" spans="1:9" x14ac:dyDescent="0.25">
      <c r="A86" s="22" t="s">
        <v>120</v>
      </c>
      <c r="B86" s="22" t="s">
        <v>163</v>
      </c>
      <c r="C86" s="22" t="s">
        <v>288</v>
      </c>
      <c r="D86" s="22" t="s">
        <v>289</v>
      </c>
      <c r="E86" s="22">
        <v>1390</v>
      </c>
      <c r="F86" s="22">
        <v>9084</v>
      </c>
      <c r="G86" s="22">
        <v>0</v>
      </c>
      <c r="H86" s="22">
        <v>0</v>
      </c>
      <c r="I86" s="22">
        <v>10474</v>
      </c>
    </row>
    <row r="87" spans="1:9" x14ac:dyDescent="0.25">
      <c r="A87" s="22" t="s">
        <v>120</v>
      </c>
      <c r="B87" s="22" t="s">
        <v>163</v>
      </c>
      <c r="C87" s="22" t="s">
        <v>290</v>
      </c>
      <c r="D87" s="22" t="s">
        <v>291</v>
      </c>
      <c r="E87" s="22">
        <v>8907</v>
      </c>
      <c r="F87" s="22">
        <v>22024</v>
      </c>
      <c r="G87" s="22">
        <v>0</v>
      </c>
      <c r="H87" s="22">
        <v>0</v>
      </c>
      <c r="I87" s="22">
        <v>30931</v>
      </c>
    </row>
    <row r="88" spans="1:9" x14ac:dyDescent="0.25">
      <c r="A88" s="22" t="s">
        <v>120</v>
      </c>
      <c r="B88" s="22" t="s">
        <v>292</v>
      </c>
      <c r="C88" s="22" t="s">
        <v>293</v>
      </c>
      <c r="D88" s="22" t="s">
        <v>294</v>
      </c>
      <c r="E88" s="22">
        <v>24029</v>
      </c>
      <c r="F88" s="22">
        <v>70685</v>
      </c>
      <c r="G88" s="22">
        <v>0</v>
      </c>
      <c r="H88" s="22">
        <v>0</v>
      </c>
      <c r="I88" s="22">
        <v>94714</v>
      </c>
    </row>
    <row r="89" spans="1:9" x14ac:dyDescent="0.25">
      <c r="A89" s="22" t="s">
        <v>120</v>
      </c>
      <c r="B89" s="22" t="s">
        <v>292</v>
      </c>
      <c r="C89" s="22" t="s">
        <v>295</v>
      </c>
      <c r="D89" s="22" t="s">
        <v>296</v>
      </c>
      <c r="E89" s="22">
        <v>0</v>
      </c>
      <c r="F89" s="22">
        <v>637883</v>
      </c>
      <c r="G89" s="22">
        <v>0</v>
      </c>
      <c r="H89" s="22">
        <v>0</v>
      </c>
      <c r="I89" s="22">
        <v>637883</v>
      </c>
    </row>
    <row r="90" spans="1:9" x14ac:dyDescent="0.25">
      <c r="A90" s="22" t="s">
        <v>120</v>
      </c>
      <c r="B90" s="22" t="s">
        <v>292</v>
      </c>
      <c r="C90" s="22" t="s">
        <v>297</v>
      </c>
      <c r="D90" s="22" t="s">
        <v>298</v>
      </c>
      <c r="E90" s="22">
        <v>3584</v>
      </c>
      <c r="F90" s="22">
        <v>100800</v>
      </c>
      <c r="G90" s="22">
        <v>0</v>
      </c>
      <c r="H90" s="22">
        <v>0</v>
      </c>
      <c r="I90" s="22">
        <v>104384</v>
      </c>
    </row>
    <row r="91" spans="1:9" x14ac:dyDescent="0.25">
      <c r="A91" s="22" t="s">
        <v>120</v>
      </c>
      <c r="B91" s="22" t="s">
        <v>292</v>
      </c>
      <c r="C91" s="22" t="s">
        <v>299</v>
      </c>
      <c r="D91" s="22" t="s">
        <v>300</v>
      </c>
      <c r="E91" s="22">
        <v>11134</v>
      </c>
      <c r="F91" s="22">
        <v>12072</v>
      </c>
      <c r="G91" s="22">
        <v>0</v>
      </c>
      <c r="H91" s="22">
        <v>5583</v>
      </c>
      <c r="I91" s="22">
        <v>28789</v>
      </c>
    </row>
    <row r="92" spans="1:9" x14ac:dyDescent="0.25">
      <c r="A92" s="22" t="s">
        <v>120</v>
      </c>
      <c r="B92" s="22" t="s">
        <v>292</v>
      </c>
      <c r="C92" s="22" t="s">
        <v>301</v>
      </c>
      <c r="D92" s="22" t="s">
        <v>302</v>
      </c>
      <c r="E92" s="22">
        <v>10177</v>
      </c>
      <c r="F92" s="22">
        <v>0</v>
      </c>
      <c r="G92" s="22">
        <v>0</v>
      </c>
      <c r="H92" s="22">
        <v>2972</v>
      </c>
      <c r="I92" s="22">
        <v>13149</v>
      </c>
    </row>
    <row r="93" spans="1:9" x14ac:dyDescent="0.25">
      <c r="A93" s="22" t="s">
        <v>120</v>
      </c>
      <c r="B93" s="22" t="s">
        <v>292</v>
      </c>
      <c r="C93" s="22" t="s">
        <v>303</v>
      </c>
      <c r="D93" s="22" t="s">
        <v>304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120</v>
      </c>
      <c r="B94" s="22" t="s">
        <v>292</v>
      </c>
      <c r="C94" s="22" t="s">
        <v>305</v>
      </c>
      <c r="D94" s="22" t="s">
        <v>306</v>
      </c>
      <c r="E94" s="22">
        <v>0</v>
      </c>
      <c r="F94" s="22">
        <v>37418</v>
      </c>
      <c r="G94" s="22">
        <v>0</v>
      </c>
      <c r="H94" s="22">
        <v>0</v>
      </c>
      <c r="I94" s="22">
        <v>37418</v>
      </c>
    </row>
    <row r="95" spans="1:9" x14ac:dyDescent="0.25">
      <c r="A95" s="22" t="s">
        <v>120</v>
      </c>
      <c r="B95" s="22" t="s">
        <v>292</v>
      </c>
      <c r="C95" s="22" t="s">
        <v>307</v>
      </c>
      <c r="D95" s="22" t="s">
        <v>308</v>
      </c>
      <c r="E95" s="22">
        <v>2485</v>
      </c>
      <c r="F95" s="22">
        <v>9858</v>
      </c>
      <c r="G95" s="22">
        <v>0</v>
      </c>
      <c r="H95" s="22">
        <v>0</v>
      </c>
      <c r="I95" s="22">
        <v>12343</v>
      </c>
    </row>
    <row r="96" spans="1:9" x14ac:dyDescent="0.25">
      <c r="A96" s="22" t="s">
        <v>120</v>
      </c>
      <c r="B96" s="22" t="s">
        <v>292</v>
      </c>
      <c r="C96" s="22" t="s">
        <v>309</v>
      </c>
      <c r="D96" s="22" t="s">
        <v>310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120</v>
      </c>
      <c r="B97" s="22" t="s">
        <v>292</v>
      </c>
      <c r="C97" s="22" t="s">
        <v>311</v>
      </c>
      <c r="D97" s="22" t="s">
        <v>312</v>
      </c>
      <c r="E97" s="22">
        <v>0</v>
      </c>
      <c r="F97" s="22">
        <v>4132</v>
      </c>
      <c r="G97" s="22">
        <v>0</v>
      </c>
      <c r="H97" s="22">
        <v>0</v>
      </c>
      <c r="I97" s="22">
        <v>4132</v>
      </c>
    </row>
    <row r="98" spans="1:9" x14ac:dyDescent="0.25">
      <c r="A98" s="22" t="s">
        <v>120</v>
      </c>
      <c r="B98" s="22" t="s">
        <v>292</v>
      </c>
      <c r="C98" s="22" t="s">
        <v>313</v>
      </c>
      <c r="D98" s="22" t="s">
        <v>314</v>
      </c>
      <c r="E98" s="22">
        <v>5542</v>
      </c>
      <c r="F98" s="22">
        <v>26391</v>
      </c>
      <c r="G98" s="22">
        <v>0</v>
      </c>
      <c r="H98" s="22">
        <v>0</v>
      </c>
      <c r="I98" s="22">
        <v>31933</v>
      </c>
    </row>
    <row r="99" spans="1:9" x14ac:dyDescent="0.25">
      <c r="A99" s="22" t="s">
        <v>120</v>
      </c>
      <c r="B99" s="22" t="s">
        <v>292</v>
      </c>
      <c r="C99" s="22" t="s">
        <v>315</v>
      </c>
      <c r="D99" s="22" t="s">
        <v>316</v>
      </c>
      <c r="E99" s="22">
        <v>4398</v>
      </c>
      <c r="F99" s="22">
        <v>23691</v>
      </c>
      <c r="G99" s="22">
        <v>15066</v>
      </c>
      <c r="H99" s="22">
        <v>0</v>
      </c>
      <c r="I99" s="22">
        <v>43155</v>
      </c>
    </row>
    <row r="100" spans="1:9" x14ac:dyDescent="0.25">
      <c r="A100" s="22" t="s">
        <v>120</v>
      </c>
      <c r="B100" s="22" t="s">
        <v>292</v>
      </c>
      <c r="C100" s="22" t="s">
        <v>317</v>
      </c>
      <c r="D100" s="22" t="s">
        <v>318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120</v>
      </c>
      <c r="B101" s="22" t="s">
        <v>292</v>
      </c>
      <c r="C101" s="22" t="s">
        <v>319</v>
      </c>
      <c r="D101" s="22" t="s">
        <v>320</v>
      </c>
      <c r="E101" s="22">
        <v>0</v>
      </c>
      <c r="F101" s="22">
        <v>5457</v>
      </c>
      <c r="G101" s="22">
        <v>0</v>
      </c>
      <c r="H101" s="22">
        <v>0</v>
      </c>
      <c r="I101" s="22">
        <v>5457</v>
      </c>
    </row>
    <row r="102" spans="1:9" x14ac:dyDescent="0.25">
      <c r="A102" s="22" t="s">
        <v>120</v>
      </c>
      <c r="B102" s="22" t="s">
        <v>292</v>
      </c>
      <c r="C102" s="22" t="s">
        <v>321</v>
      </c>
      <c r="D102" s="22" t="s">
        <v>322</v>
      </c>
      <c r="E102" s="22">
        <v>0</v>
      </c>
      <c r="F102" s="22">
        <v>28888</v>
      </c>
      <c r="G102" s="22">
        <v>0</v>
      </c>
      <c r="H102" s="22">
        <v>0</v>
      </c>
      <c r="I102" s="22">
        <v>28888</v>
      </c>
    </row>
    <row r="103" spans="1:9" x14ac:dyDescent="0.25">
      <c r="A103" s="22" t="s">
        <v>120</v>
      </c>
      <c r="B103" s="22" t="s">
        <v>292</v>
      </c>
      <c r="C103" s="22" t="s">
        <v>323</v>
      </c>
      <c r="D103" s="22" t="s">
        <v>324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120</v>
      </c>
      <c r="B104" s="22" t="s">
        <v>292</v>
      </c>
      <c r="C104" s="22" t="s">
        <v>325</v>
      </c>
      <c r="D104" s="22" t="s">
        <v>326</v>
      </c>
      <c r="E104" s="22">
        <v>25367</v>
      </c>
      <c r="F104" s="22">
        <v>91557</v>
      </c>
      <c r="G104" s="22">
        <v>0</v>
      </c>
      <c r="H104" s="22">
        <v>0</v>
      </c>
      <c r="I104" s="22">
        <v>116924</v>
      </c>
    </row>
    <row r="105" spans="1:9" x14ac:dyDescent="0.25">
      <c r="A105" s="22" t="s">
        <v>120</v>
      </c>
      <c r="B105" s="22" t="s">
        <v>292</v>
      </c>
      <c r="C105" s="22" t="s">
        <v>327</v>
      </c>
      <c r="D105" s="22" t="s">
        <v>328</v>
      </c>
      <c r="E105" s="22">
        <v>0</v>
      </c>
      <c r="F105" s="22">
        <v>47826</v>
      </c>
      <c r="G105" s="22">
        <v>0</v>
      </c>
      <c r="H105" s="22">
        <v>0</v>
      </c>
      <c r="I105" s="22">
        <v>47826</v>
      </c>
    </row>
    <row r="106" spans="1:9" x14ac:dyDescent="0.25">
      <c r="A106" s="22" t="s">
        <v>120</v>
      </c>
      <c r="B106" s="22" t="s">
        <v>292</v>
      </c>
      <c r="C106" s="22" t="s">
        <v>329</v>
      </c>
      <c r="D106" s="22" t="s">
        <v>330</v>
      </c>
      <c r="E106" s="22">
        <v>2467</v>
      </c>
      <c r="F106" s="22">
        <v>10288</v>
      </c>
      <c r="G106" s="22">
        <v>0</v>
      </c>
      <c r="H106" s="22">
        <v>0</v>
      </c>
      <c r="I106" s="22">
        <v>12755</v>
      </c>
    </row>
    <row r="107" spans="1:9" x14ac:dyDescent="0.25">
      <c r="A107" s="22" t="s">
        <v>120</v>
      </c>
      <c r="B107" s="22" t="s">
        <v>292</v>
      </c>
      <c r="C107" s="22" t="s">
        <v>331</v>
      </c>
      <c r="D107" s="22" t="s">
        <v>332</v>
      </c>
      <c r="E107" s="22">
        <v>1626</v>
      </c>
      <c r="F107" s="22">
        <v>21184</v>
      </c>
      <c r="G107" s="22">
        <v>0</v>
      </c>
      <c r="H107" s="22">
        <v>0</v>
      </c>
      <c r="I107" s="22">
        <v>22810</v>
      </c>
    </row>
    <row r="108" spans="1:9" x14ac:dyDescent="0.25">
      <c r="A108" s="22" t="s">
        <v>120</v>
      </c>
      <c r="B108" s="22" t="s">
        <v>292</v>
      </c>
      <c r="C108" s="22" t="s">
        <v>333</v>
      </c>
      <c r="D108" s="22" t="s">
        <v>334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120</v>
      </c>
      <c r="B109" s="22" t="s">
        <v>292</v>
      </c>
      <c r="C109" s="22" t="s">
        <v>335</v>
      </c>
      <c r="D109" s="22" t="s">
        <v>336</v>
      </c>
      <c r="E109" s="22">
        <v>8769</v>
      </c>
      <c r="F109" s="22">
        <v>74304</v>
      </c>
      <c r="G109" s="22">
        <v>0</v>
      </c>
      <c r="H109" s="22">
        <v>0</v>
      </c>
      <c r="I109" s="22">
        <v>83073</v>
      </c>
    </row>
    <row r="110" spans="1:9" x14ac:dyDescent="0.25">
      <c r="A110" s="22" t="s">
        <v>120</v>
      </c>
      <c r="B110" s="22" t="s">
        <v>292</v>
      </c>
      <c r="C110" s="22" t="s">
        <v>337</v>
      </c>
      <c r="D110" s="22" t="s">
        <v>338</v>
      </c>
      <c r="E110" s="22">
        <v>3525</v>
      </c>
      <c r="F110" s="22">
        <v>14974</v>
      </c>
      <c r="G110" s="22">
        <v>0</v>
      </c>
      <c r="H110" s="22">
        <v>0</v>
      </c>
      <c r="I110" s="22">
        <v>18499</v>
      </c>
    </row>
    <row r="111" spans="1:9" x14ac:dyDescent="0.25">
      <c r="A111" s="22" t="s">
        <v>120</v>
      </c>
      <c r="B111" s="22" t="s">
        <v>292</v>
      </c>
      <c r="C111" s="22" t="s">
        <v>339</v>
      </c>
      <c r="D111" s="22" t="s">
        <v>340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120</v>
      </c>
      <c r="B112" s="22" t="s">
        <v>292</v>
      </c>
      <c r="C112" s="22" t="s">
        <v>341</v>
      </c>
      <c r="D112" s="22" t="s">
        <v>342</v>
      </c>
      <c r="E112" s="22">
        <v>19510</v>
      </c>
      <c r="F112" s="22">
        <v>76845</v>
      </c>
      <c r="G112" s="22">
        <v>0</v>
      </c>
      <c r="H112" s="22">
        <v>0</v>
      </c>
      <c r="I112" s="22">
        <v>96355</v>
      </c>
    </row>
    <row r="113" spans="1:9" x14ac:dyDescent="0.25">
      <c r="A113" s="22" t="s">
        <v>120</v>
      </c>
      <c r="B113" s="22" t="s">
        <v>292</v>
      </c>
      <c r="C113" s="22" t="s">
        <v>343</v>
      </c>
      <c r="D113" s="22" t="s">
        <v>344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120</v>
      </c>
      <c r="B114" s="22" t="s">
        <v>292</v>
      </c>
      <c r="C114" s="22" t="s">
        <v>345</v>
      </c>
      <c r="D114" s="22" t="s">
        <v>346</v>
      </c>
      <c r="E114" s="22">
        <v>3816</v>
      </c>
      <c r="F114" s="22">
        <v>12717</v>
      </c>
      <c r="G114" s="22">
        <v>0</v>
      </c>
      <c r="H114" s="22">
        <v>0</v>
      </c>
      <c r="I114" s="22">
        <v>16533</v>
      </c>
    </row>
    <row r="115" spans="1:9" x14ac:dyDescent="0.25">
      <c r="A115" s="22" t="s">
        <v>120</v>
      </c>
      <c r="B115" s="22" t="s">
        <v>292</v>
      </c>
      <c r="C115" s="22" t="s">
        <v>347</v>
      </c>
      <c r="D115" s="22" t="s">
        <v>348</v>
      </c>
      <c r="E115" s="22">
        <v>1133</v>
      </c>
      <c r="F115" s="22">
        <v>6675</v>
      </c>
      <c r="G115" s="22">
        <v>0</v>
      </c>
      <c r="H115" s="22">
        <v>0</v>
      </c>
      <c r="I115" s="22">
        <v>7808</v>
      </c>
    </row>
    <row r="116" spans="1:9" x14ac:dyDescent="0.25">
      <c r="A116" s="22" t="s">
        <v>120</v>
      </c>
      <c r="B116" s="22" t="s">
        <v>292</v>
      </c>
      <c r="C116" s="22" t="s">
        <v>349</v>
      </c>
      <c r="D116" s="22" t="s">
        <v>350</v>
      </c>
      <c r="E116" s="22">
        <v>3218</v>
      </c>
      <c r="F116" s="22">
        <v>231802</v>
      </c>
      <c r="G116" s="22">
        <v>0</v>
      </c>
      <c r="H116" s="22">
        <v>0</v>
      </c>
      <c r="I116" s="22">
        <v>235020</v>
      </c>
    </row>
    <row r="117" spans="1:9" x14ac:dyDescent="0.25">
      <c r="A117" s="22" t="s">
        <v>120</v>
      </c>
      <c r="B117" s="22" t="s">
        <v>292</v>
      </c>
      <c r="C117" s="22" t="s">
        <v>351</v>
      </c>
      <c r="D117" s="22" t="s">
        <v>352</v>
      </c>
      <c r="E117" s="22">
        <v>2315</v>
      </c>
      <c r="F117" s="22">
        <v>22966</v>
      </c>
      <c r="G117" s="22">
        <v>0</v>
      </c>
      <c r="H117" s="22">
        <v>0</v>
      </c>
      <c r="I117" s="22">
        <v>25281</v>
      </c>
    </row>
    <row r="118" spans="1:9" x14ac:dyDescent="0.25">
      <c r="A118" s="22" t="s">
        <v>120</v>
      </c>
      <c r="B118" s="22" t="s">
        <v>292</v>
      </c>
      <c r="C118" s="22" t="s">
        <v>353</v>
      </c>
      <c r="D118" s="22" t="s">
        <v>354</v>
      </c>
      <c r="E118" s="22">
        <v>12109</v>
      </c>
      <c r="F118" s="22">
        <v>77513</v>
      </c>
      <c r="G118" s="22">
        <v>0</v>
      </c>
      <c r="H118" s="22">
        <v>0</v>
      </c>
      <c r="I118" s="22">
        <v>89622</v>
      </c>
    </row>
    <row r="119" spans="1:9" x14ac:dyDescent="0.25">
      <c r="A119" s="22" t="s">
        <v>120</v>
      </c>
      <c r="B119" s="22" t="s">
        <v>292</v>
      </c>
      <c r="C119" s="22" t="s">
        <v>355</v>
      </c>
      <c r="D119" s="22" t="s">
        <v>356</v>
      </c>
      <c r="E119" s="22">
        <v>362202</v>
      </c>
      <c r="F119" s="22">
        <v>94656</v>
      </c>
      <c r="G119" s="22">
        <v>0</v>
      </c>
      <c r="H119" s="22">
        <v>0</v>
      </c>
      <c r="I119" s="22">
        <v>456858</v>
      </c>
    </row>
    <row r="120" spans="1:9" x14ac:dyDescent="0.25">
      <c r="A120" s="22" t="s">
        <v>120</v>
      </c>
      <c r="B120" s="22" t="s">
        <v>292</v>
      </c>
      <c r="C120" s="22" t="s">
        <v>357</v>
      </c>
      <c r="D120" s="22" t="s">
        <v>358</v>
      </c>
      <c r="E120" s="22">
        <v>1385</v>
      </c>
      <c r="F120" s="22">
        <v>4403</v>
      </c>
      <c r="G120" s="22">
        <v>0</v>
      </c>
      <c r="H120" s="22">
        <v>0</v>
      </c>
      <c r="I120" s="22">
        <v>5788</v>
      </c>
    </row>
    <row r="121" spans="1:9" x14ac:dyDescent="0.25">
      <c r="A121" s="22" t="s">
        <v>120</v>
      </c>
      <c r="B121" s="22" t="s">
        <v>292</v>
      </c>
      <c r="C121" s="22" t="s">
        <v>359</v>
      </c>
      <c r="D121" s="22" t="s">
        <v>360</v>
      </c>
      <c r="E121" s="22">
        <v>36929</v>
      </c>
      <c r="F121" s="22">
        <v>188276</v>
      </c>
      <c r="G121" s="22">
        <v>0</v>
      </c>
      <c r="H121" s="22">
        <v>0</v>
      </c>
      <c r="I121" s="22">
        <v>225205</v>
      </c>
    </row>
    <row r="122" spans="1:9" x14ac:dyDescent="0.25">
      <c r="A122" s="22" t="s">
        <v>120</v>
      </c>
      <c r="B122" s="22" t="s">
        <v>292</v>
      </c>
      <c r="C122" s="22" t="s">
        <v>361</v>
      </c>
      <c r="D122" s="22" t="s">
        <v>362</v>
      </c>
      <c r="E122" s="22">
        <v>6197</v>
      </c>
      <c r="F122" s="22">
        <v>1130</v>
      </c>
      <c r="G122" s="22">
        <v>0</v>
      </c>
      <c r="H122" s="22">
        <v>0</v>
      </c>
      <c r="I122" s="22">
        <v>7327</v>
      </c>
    </row>
    <row r="123" spans="1:9" x14ac:dyDescent="0.25">
      <c r="A123" s="22" t="s">
        <v>120</v>
      </c>
      <c r="B123" s="22" t="s">
        <v>292</v>
      </c>
      <c r="C123" s="22" t="s">
        <v>363</v>
      </c>
      <c r="D123" s="22" t="s">
        <v>364</v>
      </c>
      <c r="E123" s="22">
        <v>5776</v>
      </c>
      <c r="F123" s="22">
        <v>50279</v>
      </c>
      <c r="G123" s="22">
        <v>0</v>
      </c>
      <c r="H123" s="22">
        <v>0</v>
      </c>
      <c r="I123" s="22">
        <v>56055</v>
      </c>
    </row>
    <row r="124" spans="1:9" x14ac:dyDescent="0.25">
      <c r="A124" s="22" t="s">
        <v>120</v>
      </c>
      <c r="B124" s="22" t="s">
        <v>292</v>
      </c>
      <c r="C124" s="22" t="s">
        <v>365</v>
      </c>
      <c r="D124" s="22" t="s">
        <v>366</v>
      </c>
      <c r="E124" s="22">
        <v>0</v>
      </c>
      <c r="F124" s="22">
        <v>60624</v>
      </c>
      <c r="G124" s="22">
        <v>0</v>
      </c>
      <c r="H124" s="22">
        <v>0</v>
      </c>
      <c r="I124" s="22">
        <v>60624</v>
      </c>
    </row>
    <row r="125" spans="1:9" x14ac:dyDescent="0.25">
      <c r="A125" s="22" t="s">
        <v>120</v>
      </c>
      <c r="B125" s="22" t="s">
        <v>292</v>
      </c>
      <c r="C125" s="22" t="s">
        <v>367</v>
      </c>
      <c r="D125" s="22" t="s">
        <v>368</v>
      </c>
      <c r="E125" s="22">
        <v>9138</v>
      </c>
      <c r="F125" s="22">
        <v>43854</v>
      </c>
      <c r="G125" s="22">
        <v>0</v>
      </c>
      <c r="H125" s="22">
        <v>0</v>
      </c>
      <c r="I125" s="22">
        <v>52992</v>
      </c>
    </row>
    <row r="126" spans="1:9" x14ac:dyDescent="0.25">
      <c r="A126" s="22" t="s">
        <v>120</v>
      </c>
      <c r="B126" s="22" t="s">
        <v>292</v>
      </c>
      <c r="C126" s="22" t="s">
        <v>369</v>
      </c>
      <c r="D126" s="22" t="s">
        <v>370</v>
      </c>
      <c r="E126" s="22">
        <v>15712</v>
      </c>
      <c r="F126" s="22">
        <v>44396</v>
      </c>
      <c r="G126" s="22">
        <v>0</v>
      </c>
      <c r="H126" s="22">
        <v>0</v>
      </c>
      <c r="I126" s="22">
        <v>60108</v>
      </c>
    </row>
    <row r="127" spans="1:9" x14ac:dyDescent="0.25">
      <c r="A127" s="22" t="s">
        <v>120</v>
      </c>
      <c r="B127" s="22" t="s">
        <v>292</v>
      </c>
      <c r="C127" s="22" t="s">
        <v>371</v>
      </c>
      <c r="D127" s="22" t="s">
        <v>372</v>
      </c>
      <c r="E127" s="22">
        <v>2405</v>
      </c>
      <c r="F127" s="22">
        <v>0</v>
      </c>
      <c r="G127" s="22">
        <v>0</v>
      </c>
      <c r="H127" s="22">
        <v>0</v>
      </c>
      <c r="I127" s="22">
        <v>2405</v>
      </c>
    </row>
    <row r="128" spans="1:9" x14ac:dyDescent="0.25">
      <c r="A128" s="22" t="s">
        <v>120</v>
      </c>
      <c r="B128" s="22" t="s">
        <v>292</v>
      </c>
      <c r="C128" s="22" t="s">
        <v>373</v>
      </c>
      <c r="D128" s="22" t="s">
        <v>374</v>
      </c>
      <c r="E128" s="22">
        <v>50241</v>
      </c>
      <c r="F128" s="22">
        <v>0</v>
      </c>
      <c r="G128" s="22">
        <v>0</v>
      </c>
      <c r="H128" s="22">
        <v>0</v>
      </c>
      <c r="I128" s="22">
        <v>50241</v>
      </c>
    </row>
    <row r="129" spans="1:9" x14ac:dyDescent="0.25">
      <c r="A129" s="22" t="s">
        <v>120</v>
      </c>
      <c r="B129" s="22" t="s">
        <v>292</v>
      </c>
      <c r="C129" s="22" t="s">
        <v>375</v>
      </c>
      <c r="D129" s="22" t="s">
        <v>376</v>
      </c>
      <c r="E129" s="22">
        <v>604618</v>
      </c>
      <c r="F129" s="22">
        <v>42336</v>
      </c>
      <c r="G129" s="22">
        <v>0</v>
      </c>
      <c r="H129" s="22">
        <v>0</v>
      </c>
      <c r="I129" s="22">
        <v>646954</v>
      </c>
    </row>
    <row r="130" spans="1:9" x14ac:dyDescent="0.25">
      <c r="A130" s="22" t="s">
        <v>120</v>
      </c>
      <c r="B130" s="22" t="s">
        <v>292</v>
      </c>
      <c r="C130" s="22" t="s">
        <v>377</v>
      </c>
      <c r="D130" s="22" t="s">
        <v>378</v>
      </c>
      <c r="E130" s="22">
        <v>0</v>
      </c>
      <c r="F130" s="22">
        <v>2793</v>
      </c>
      <c r="G130" s="22">
        <v>0</v>
      </c>
      <c r="H130" s="22">
        <v>0</v>
      </c>
      <c r="I130" s="22">
        <v>2793</v>
      </c>
    </row>
    <row r="131" spans="1:9" x14ac:dyDescent="0.25">
      <c r="A131" s="22" t="s">
        <v>120</v>
      </c>
      <c r="B131" s="22" t="s">
        <v>292</v>
      </c>
      <c r="C131" s="22" t="s">
        <v>379</v>
      </c>
      <c r="D131" s="22" t="s">
        <v>380</v>
      </c>
      <c r="E131" s="22">
        <v>0</v>
      </c>
      <c r="F131" s="22">
        <v>127554</v>
      </c>
      <c r="G131" s="22">
        <v>0</v>
      </c>
      <c r="H131" s="22">
        <v>0</v>
      </c>
      <c r="I131" s="22">
        <v>127554</v>
      </c>
    </row>
    <row r="132" spans="1:9" x14ac:dyDescent="0.25">
      <c r="A132" s="22" t="s">
        <v>120</v>
      </c>
      <c r="B132" s="22" t="s">
        <v>292</v>
      </c>
      <c r="C132" s="22" t="s">
        <v>381</v>
      </c>
      <c r="D132" s="22" t="s">
        <v>382</v>
      </c>
      <c r="E132" s="22">
        <v>0</v>
      </c>
      <c r="F132" s="22">
        <v>17328</v>
      </c>
      <c r="G132" s="22">
        <v>0</v>
      </c>
      <c r="H132" s="22">
        <v>0</v>
      </c>
      <c r="I132" s="22">
        <v>17328</v>
      </c>
    </row>
    <row r="133" spans="1:9" x14ac:dyDescent="0.25">
      <c r="A133" s="22" t="s">
        <v>120</v>
      </c>
      <c r="B133" s="22" t="s">
        <v>292</v>
      </c>
      <c r="C133" s="22" t="s">
        <v>383</v>
      </c>
      <c r="D133" s="22" t="s">
        <v>384</v>
      </c>
      <c r="E133" s="22">
        <v>39290</v>
      </c>
      <c r="F133" s="22">
        <v>86890</v>
      </c>
      <c r="G133" s="22">
        <v>0</v>
      </c>
      <c r="H133" s="22">
        <v>0</v>
      </c>
      <c r="I133" s="22">
        <v>126180</v>
      </c>
    </row>
    <row r="134" spans="1:9" x14ac:dyDescent="0.25">
      <c r="A134" s="22" t="s">
        <v>120</v>
      </c>
      <c r="B134" s="22" t="s">
        <v>292</v>
      </c>
      <c r="C134" s="22" t="s">
        <v>385</v>
      </c>
      <c r="D134" s="22" t="s">
        <v>386</v>
      </c>
      <c r="E134" s="22">
        <v>15559</v>
      </c>
      <c r="F134" s="22">
        <v>160129</v>
      </c>
      <c r="G134" s="22">
        <v>0</v>
      </c>
      <c r="H134" s="22">
        <v>0</v>
      </c>
      <c r="I134" s="22">
        <v>175688</v>
      </c>
    </row>
    <row r="135" spans="1:9" x14ac:dyDescent="0.25">
      <c r="A135" s="22" t="s">
        <v>120</v>
      </c>
      <c r="B135" s="22" t="s">
        <v>292</v>
      </c>
      <c r="C135" s="22" t="s">
        <v>387</v>
      </c>
      <c r="D135" s="22" t="s">
        <v>388</v>
      </c>
      <c r="E135" s="22">
        <v>0</v>
      </c>
      <c r="F135" s="22">
        <v>56075</v>
      </c>
      <c r="G135" s="22">
        <v>0</v>
      </c>
      <c r="H135" s="22">
        <v>0</v>
      </c>
      <c r="I135" s="22">
        <v>56075</v>
      </c>
    </row>
    <row r="136" spans="1:9" x14ac:dyDescent="0.25">
      <c r="A136" s="22" t="s">
        <v>120</v>
      </c>
      <c r="B136" s="22" t="s">
        <v>292</v>
      </c>
      <c r="C136" s="22" t="s">
        <v>389</v>
      </c>
      <c r="D136" s="22" t="s">
        <v>390</v>
      </c>
      <c r="E136" s="22">
        <v>0</v>
      </c>
      <c r="F136" s="22">
        <v>73299</v>
      </c>
      <c r="G136" s="22">
        <v>0</v>
      </c>
      <c r="H136" s="22">
        <v>0</v>
      </c>
      <c r="I136" s="22">
        <v>73299</v>
      </c>
    </row>
    <row r="137" spans="1:9" x14ac:dyDescent="0.25">
      <c r="A137" s="22" t="s">
        <v>120</v>
      </c>
      <c r="B137" s="22" t="s">
        <v>292</v>
      </c>
      <c r="C137" s="22" t="s">
        <v>391</v>
      </c>
      <c r="D137" s="22" t="s">
        <v>392</v>
      </c>
      <c r="E137" s="22">
        <v>19891</v>
      </c>
      <c r="F137" s="22">
        <v>43960</v>
      </c>
      <c r="G137" s="22">
        <v>0</v>
      </c>
      <c r="H137" s="22">
        <v>0</v>
      </c>
      <c r="I137" s="22">
        <v>63851</v>
      </c>
    </row>
    <row r="138" spans="1:9" x14ac:dyDescent="0.25">
      <c r="A138" s="22" t="s">
        <v>120</v>
      </c>
      <c r="B138" s="22" t="s">
        <v>292</v>
      </c>
      <c r="C138" s="22" t="s">
        <v>393</v>
      </c>
      <c r="D138" s="22" t="s">
        <v>394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120</v>
      </c>
      <c r="B139" s="22" t="s">
        <v>292</v>
      </c>
      <c r="C139" s="22" t="s">
        <v>395</v>
      </c>
      <c r="D139" s="22" t="s">
        <v>396</v>
      </c>
      <c r="E139" s="22">
        <v>7649</v>
      </c>
      <c r="F139" s="22">
        <v>35928</v>
      </c>
      <c r="G139" s="22">
        <v>0</v>
      </c>
      <c r="H139" s="22">
        <v>0</v>
      </c>
      <c r="I139" s="22">
        <v>43577</v>
      </c>
    </row>
    <row r="140" spans="1:9" x14ac:dyDescent="0.25">
      <c r="A140" s="22" t="s">
        <v>120</v>
      </c>
      <c r="B140" s="22" t="s">
        <v>292</v>
      </c>
      <c r="C140" s="22" t="s">
        <v>397</v>
      </c>
      <c r="D140" s="22" t="s">
        <v>398</v>
      </c>
      <c r="E140" s="22">
        <v>9818</v>
      </c>
      <c r="F140" s="22">
        <v>164859</v>
      </c>
      <c r="G140" s="22">
        <v>0</v>
      </c>
      <c r="H140" s="22">
        <v>0</v>
      </c>
      <c r="I140" s="22">
        <v>174677</v>
      </c>
    </row>
    <row r="141" spans="1:9" x14ac:dyDescent="0.25">
      <c r="A141" s="22" t="s">
        <v>120</v>
      </c>
      <c r="B141" s="22" t="s">
        <v>292</v>
      </c>
      <c r="C141" s="22" t="s">
        <v>399</v>
      </c>
      <c r="D141" s="22" t="s">
        <v>400</v>
      </c>
      <c r="E141" s="22">
        <v>350</v>
      </c>
      <c r="F141" s="22">
        <v>4378</v>
      </c>
      <c r="G141" s="22">
        <v>0</v>
      </c>
      <c r="H141" s="22">
        <v>0</v>
      </c>
      <c r="I141" s="22">
        <v>4728</v>
      </c>
    </row>
    <row r="142" spans="1:9" x14ac:dyDescent="0.25">
      <c r="A142" s="22" t="s">
        <v>120</v>
      </c>
      <c r="B142" s="22" t="s">
        <v>292</v>
      </c>
      <c r="C142" s="22" t="s">
        <v>401</v>
      </c>
      <c r="D142" s="22" t="s">
        <v>402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120</v>
      </c>
      <c r="B143" s="22" t="s">
        <v>292</v>
      </c>
      <c r="C143" s="22" t="s">
        <v>403</v>
      </c>
      <c r="D143" s="22" t="s">
        <v>404</v>
      </c>
      <c r="E143" s="22">
        <v>1795</v>
      </c>
      <c r="F143" s="22">
        <v>9355</v>
      </c>
      <c r="G143" s="22">
        <v>0</v>
      </c>
      <c r="H143" s="22">
        <v>0</v>
      </c>
      <c r="I143" s="22">
        <v>11150</v>
      </c>
    </row>
    <row r="144" spans="1:9" x14ac:dyDescent="0.25">
      <c r="A144" s="22" t="s">
        <v>120</v>
      </c>
      <c r="B144" s="22" t="s">
        <v>292</v>
      </c>
      <c r="C144" s="22" t="s">
        <v>405</v>
      </c>
      <c r="D144" s="22" t="s">
        <v>406</v>
      </c>
      <c r="E144" s="22">
        <v>8569</v>
      </c>
      <c r="F144" s="22">
        <v>31042</v>
      </c>
      <c r="G144" s="22">
        <v>0</v>
      </c>
      <c r="H144" s="22">
        <v>0</v>
      </c>
      <c r="I144" s="22">
        <v>39611</v>
      </c>
    </row>
    <row r="145" spans="1:9" x14ac:dyDescent="0.25">
      <c r="A145" s="22" t="s">
        <v>120</v>
      </c>
      <c r="B145" s="22" t="s">
        <v>292</v>
      </c>
      <c r="C145" s="22" t="s">
        <v>407</v>
      </c>
      <c r="D145" s="22" t="s">
        <v>408</v>
      </c>
      <c r="E145" s="22">
        <v>13300</v>
      </c>
      <c r="F145" s="22">
        <v>12011</v>
      </c>
      <c r="G145" s="22">
        <v>0</v>
      </c>
      <c r="H145" s="22">
        <v>0</v>
      </c>
      <c r="I145" s="22">
        <v>25311</v>
      </c>
    </row>
    <row r="146" spans="1:9" x14ac:dyDescent="0.25">
      <c r="A146" s="22" t="s">
        <v>120</v>
      </c>
      <c r="B146" s="22" t="s">
        <v>292</v>
      </c>
      <c r="C146" s="22" t="s">
        <v>409</v>
      </c>
      <c r="D146" s="22" t="s">
        <v>410</v>
      </c>
      <c r="E146" s="22">
        <v>26149</v>
      </c>
      <c r="F146" s="22">
        <v>48980</v>
      </c>
      <c r="G146" s="22">
        <v>0</v>
      </c>
      <c r="H146" s="22">
        <v>0</v>
      </c>
      <c r="I146" s="22">
        <v>75129</v>
      </c>
    </row>
    <row r="147" spans="1:9" x14ac:dyDescent="0.25">
      <c r="A147" s="22" t="s">
        <v>120</v>
      </c>
      <c r="B147" s="22" t="s">
        <v>292</v>
      </c>
      <c r="C147" s="22" t="s">
        <v>411</v>
      </c>
      <c r="D147" s="22" t="s">
        <v>412</v>
      </c>
      <c r="E147" s="22">
        <v>0</v>
      </c>
      <c r="F147" s="22">
        <v>16605</v>
      </c>
      <c r="G147" s="22">
        <v>0</v>
      </c>
      <c r="H147" s="22">
        <v>0</v>
      </c>
      <c r="I147" s="22">
        <v>16605</v>
      </c>
    </row>
    <row r="148" spans="1:9" x14ac:dyDescent="0.25">
      <c r="A148" s="22" t="s">
        <v>120</v>
      </c>
      <c r="B148" s="22" t="s">
        <v>292</v>
      </c>
      <c r="C148" s="22" t="s">
        <v>413</v>
      </c>
      <c r="D148" s="22" t="s">
        <v>414</v>
      </c>
      <c r="E148" s="22">
        <v>0</v>
      </c>
      <c r="F148" s="22">
        <v>5673</v>
      </c>
      <c r="G148" s="22">
        <v>0</v>
      </c>
      <c r="H148" s="22">
        <v>0</v>
      </c>
      <c r="I148" s="22">
        <v>5673</v>
      </c>
    </row>
    <row r="149" spans="1:9" x14ac:dyDescent="0.25">
      <c r="A149" s="22" t="s">
        <v>120</v>
      </c>
      <c r="B149" s="22" t="s">
        <v>292</v>
      </c>
      <c r="C149" s="22" t="s">
        <v>415</v>
      </c>
      <c r="D149" s="22" t="s">
        <v>416</v>
      </c>
      <c r="E149" s="22">
        <v>15092</v>
      </c>
      <c r="F149" s="22">
        <v>33960</v>
      </c>
      <c r="G149" s="22">
        <v>5572</v>
      </c>
      <c r="H149" s="22">
        <v>0</v>
      </c>
      <c r="I149" s="22">
        <v>54624</v>
      </c>
    </row>
    <row r="150" spans="1:9" x14ac:dyDescent="0.25">
      <c r="A150" s="22" t="s">
        <v>120</v>
      </c>
      <c r="B150" s="22" t="s">
        <v>292</v>
      </c>
      <c r="C150" s="22" t="s">
        <v>417</v>
      </c>
      <c r="D150" s="22" t="s">
        <v>418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120</v>
      </c>
      <c r="B151" s="22" t="s">
        <v>292</v>
      </c>
      <c r="C151" s="22" t="s">
        <v>419</v>
      </c>
      <c r="D151" s="22" t="s">
        <v>420</v>
      </c>
      <c r="E151" s="22">
        <v>0</v>
      </c>
      <c r="F151" s="22">
        <v>11262</v>
      </c>
      <c r="G151" s="22">
        <v>0</v>
      </c>
      <c r="H151" s="22">
        <v>3738</v>
      </c>
      <c r="I151" s="22">
        <v>15000</v>
      </c>
    </row>
    <row r="152" spans="1:9" x14ac:dyDescent="0.25">
      <c r="A152" s="22" t="s">
        <v>120</v>
      </c>
      <c r="B152" s="22" t="s">
        <v>292</v>
      </c>
      <c r="C152" s="22" t="s">
        <v>421</v>
      </c>
      <c r="D152" s="22" t="s">
        <v>422</v>
      </c>
      <c r="E152" s="22">
        <v>0</v>
      </c>
      <c r="F152" s="22">
        <v>45329</v>
      </c>
      <c r="G152" s="22">
        <v>0</v>
      </c>
      <c r="H152" s="22">
        <v>0</v>
      </c>
      <c r="I152" s="22">
        <v>45329</v>
      </c>
    </row>
    <row r="153" spans="1:9" x14ac:dyDescent="0.25">
      <c r="A153" s="22" t="s">
        <v>120</v>
      </c>
      <c r="B153" s="22" t="s">
        <v>292</v>
      </c>
      <c r="C153" s="22" t="s">
        <v>423</v>
      </c>
      <c r="D153" s="22" t="s">
        <v>424</v>
      </c>
      <c r="E153" s="22">
        <v>3323</v>
      </c>
      <c r="F153" s="22">
        <v>41858</v>
      </c>
      <c r="G153" s="22">
        <v>0</v>
      </c>
      <c r="H153" s="22">
        <v>0</v>
      </c>
      <c r="I153" s="22">
        <v>45181</v>
      </c>
    </row>
    <row r="154" spans="1:9" x14ac:dyDescent="0.25">
      <c r="A154" s="22" t="s">
        <v>120</v>
      </c>
      <c r="B154" s="22" t="s">
        <v>292</v>
      </c>
      <c r="C154" s="22" t="s">
        <v>425</v>
      </c>
      <c r="D154" s="22" t="s">
        <v>426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120</v>
      </c>
      <c r="B155" s="22" t="s">
        <v>292</v>
      </c>
      <c r="C155" s="22" t="s">
        <v>427</v>
      </c>
      <c r="D155" s="22" t="s">
        <v>428</v>
      </c>
      <c r="E155" s="22">
        <v>1588</v>
      </c>
      <c r="F155" s="22">
        <v>36803</v>
      </c>
      <c r="G155" s="22">
        <v>0</v>
      </c>
      <c r="H155" s="22">
        <v>0</v>
      </c>
      <c r="I155" s="22">
        <v>38391</v>
      </c>
    </row>
    <row r="156" spans="1:9" x14ac:dyDescent="0.25">
      <c r="A156" s="22" t="s">
        <v>120</v>
      </c>
      <c r="B156" s="22" t="s">
        <v>292</v>
      </c>
      <c r="C156" s="22" t="s">
        <v>429</v>
      </c>
      <c r="D156" s="22" t="s">
        <v>430</v>
      </c>
      <c r="E156" s="22">
        <v>42100</v>
      </c>
      <c r="F156" s="22">
        <v>220840</v>
      </c>
      <c r="G156" s="22">
        <v>0</v>
      </c>
      <c r="H156" s="22">
        <v>142971</v>
      </c>
      <c r="I156" s="22">
        <v>405911</v>
      </c>
    </row>
    <row r="157" spans="1:9" x14ac:dyDescent="0.25">
      <c r="A157" s="22" t="s">
        <v>120</v>
      </c>
      <c r="B157" s="22" t="s">
        <v>292</v>
      </c>
      <c r="C157" s="22" t="s">
        <v>431</v>
      </c>
      <c r="D157" s="22" t="s">
        <v>432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120</v>
      </c>
      <c r="B158" s="22" t="s">
        <v>292</v>
      </c>
      <c r="C158" s="22" t="s">
        <v>433</v>
      </c>
      <c r="D158" s="22" t="s">
        <v>434</v>
      </c>
      <c r="E158" s="22">
        <v>4548</v>
      </c>
      <c r="F158" s="22">
        <v>0</v>
      </c>
      <c r="G158" s="22">
        <v>0</v>
      </c>
      <c r="H158" s="22">
        <v>0</v>
      </c>
      <c r="I158" s="22">
        <v>4548</v>
      </c>
    </row>
    <row r="159" spans="1:9" x14ac:dyDescent="0.25">
      <c r="A159" s="22" t="s">
        <v>120</v>
      </c>
      <c r="B159" s="22" t="s">
        <v>292</v>
      </c>
      <c r="C159" s="22" t="s">
        <v>435</v>
      </c>
      <c r="D159" s="22" t="s">
        <v>436</v>
      </c>
      <c r="E159" s="22">
        <v>6596</v>
      </c>
      <c r="F159" s="22">
        <v>72560</v>
      </c>
      <c r="G159" s="22">
        <v>0</v>
      </c>
      <c r="H159" s="22">
        <v>0</v>
      </c>
      <c r="I159" s="22">
        <v>79156</v>
      </c>
    </row>
    <row r="160" spans="1:9" x14ac:dyDescent="0.25">
      <c r="A160" s="22" t="s">
        <v>120</v>
      </c>
      <c r="B160" s="22" t="s">
        <v>292</v>
      </c>
      <c r="C160" s="22" t="s">
        <v>437</v>
      </c>
      <c r="D160" s="22" t="s">
        <v>438</v>
      </c>
      <c r="E160" s="22">
        <v>5963</v>
      </c>
      <c r="F160" s="22">
        <v>57690</v>
      </c>
      <c r="G160" s="22">
        <v>29511</v>
      </c>
      <c r="H160" s="22">
        <v>0</v>
      </c>
      <c r="I160" s="22">
        <v>93164</v>
      </c>
    </row>
    <row r="161" spans="1:9" x14ac:dyDescent="0.25">
      <c r="A161" s="22" t="s">
        <v>120</v>
      </c>
      <c r="B161" s="22" t="s">
        <v>292</v>
      </c>
      <c r="C161" s="22" t="s">
        <v>439</v>
      </c>
      <c r="D161" s="22" t="s">
        <v>440</v>
      </c>
      <c r="E161" s="22">
        <v>13151</v>
      </c>
      <c r="F161" s="22">
        <v>45729</v>
      </c>
      <c r="G161" s="22">
        <v>0</v>
      </c>
      <c r="H161" s="22">
        <v>0</v>
      </c>
      <c r="I161" s="22">
        <v>58880</v>
      </c>
    </row>
    <row r="162" spans="1:9" x14ac:dyDescent="0.25">
      <c r="A162" s="22" t="s">
        <v>120</v>
      </c>
      <c r="B162" s="22" t="s">
        <v>292</v>
      </c>
      <c r="C162" s="22" t="s">
        <v>441</v>
      </c>
      <c r="D162" s="22" t="s">
        <v>442</v>
      </c>
      <c r="E162" s="22">
        <v>0</v>
      </c>
      <c r="F162" s="22">
        <v>27220</v>
      </c>
      <c r="G162" s="22">
        <v>0</v>
      </c>
      <c r="H162" s="22">
        <v>0</v>
      </c>
      <c r="I162" s="22">
        <v>27220</v>
      </c>
    </row>
    <row r="163" spans="1:9" x14ac:dyDescent="0.25">
      <c r="A163" s="22" t="s">
        <v>120</v>
      </c>
      <c r="B163" s="22" t="s">
        <v>292</v>
      </c>
      <c r="C163" s="22" t="s">
        <v>443</v>
      </c>
      <c r="D163" s="22" t="s">
        <v>444</v>
      </c>
      <c r="E163" s="22">
        <v>1617</v>
      </c>
      <c r="F163" s="22">
        <v>0</v>
      </c>
      <c r="G163" s="22">
        <v>0</v>
      </c>
      <c r="H163" s="22">
        <v>0</v>
      </c>
      <c r="I163" s="22">
        <v>1617</v>
      </c>
    </row>
    <row r="164" spans="1:9" x14ac:dyDescent="0.25">
      <c r="A164" s="22" t="s">
        <v>120</v>
      </c>
      <c r="B164" s="22" t="s">
        <v>292</v>
      </c>
      <c r="C164" s="22" t="s">
        <v>445</v>
      </c>
      <c r="D164" s="22" t="s">
        <v>446</v>
      </c>
      <c r="E164" s="22">
        <v>0</v>
      </c>
      <c r="F164" s="22">
        <v>2716</v>
      </c>
      <c r="G164" s="22">
        <v>0</v>
      </c>
      <c r="H164" s="22">
        <v>0</v>
      </c>
      <c r="I164" s="22">
        <v>2716</v>
      </c>
    </row>
    <row r="165" spans="1:9" x14ac:dyDescent="0.25">
      <c r="A165" s="22" t="s">
        <v>120</v>
      </c>
      <c r="B165" s="22" t="s">
        <v>292</v>
      </c>
      <c r="C165" s="22" t="s">
        <v>447</v>
      </c>
      <c r="D165" s="22" t="s">
        <v>448</v>
      </c>
      <c r="E165" s="22">
        <v>18580</v>
      </c>
      <c r="F165" s="22">
        <v>0</v>
      </c>
      <c r="G165" s="22">
        <v>0</v>
      </c>
      <c r="H165" s="22">
        <v>0</v>
      </c>
      <c r="I165" s="22">
        <v>18580</v>
      </c>
    </row>
    <row r="166" spans="1:9" x14ac:dyDescent="0.25">
      <c r="A166" s="22" t="s">
        <v>120</v>
      </c>
      <c r="B166" s="22" t="s">
        <v>292</v>
      </c>
      <c r="C166" s="22" t="s">
        <v>449</v>
      </c>
      <c r="D166" s="22" t="s">
        <v>450</v>
      </c>
      <c r="E166" s="22">
        <v>0</v>
      </c>
      <c r="F166" s="22">
        <v>65111</v>
      </c>
      <c r="G166" s="22">
        <v>0</v>
      </c>
      <c r="H166" s="22">
        <v>0</v>
      </c>
      <c r="I166" s="22">
        <v>65111</v>
      </c>
    </row>
    <row r="167" spans="1:9" x14ac:dyDescent="0.25">
      <c r="A167" s="22" t="s">
        <v>120</v>
      </c>
      <c r="B167" s="22" t="s">
        <v>292</v>
      </c>
      <c r="C167" s="22" t="s">
        <v>451</v>
      </c>
      <c r="D167" s="22" t="s">
        <v>452</v>
      </c>
      <c r="E167" s="22">
        <v>18046</v>
      </c>
      <c r="F167" s="22">
        <v>133627</v>
      </c>
      <c r="G167" s="22">
        <v>0</v>
      </c>
      <c r="H167" s="22">
        <v>0</v>
      </c>
      <c r="I167" s="22">
        <v>151673</v>
      </c>
    </row>
    <row r="168" spans="1:9" x14ac:dyDescent="0.25">
      <c r="A168" s="22" t="s">
        <v>120</v>
      </c>
      <c r="B168" s="22" t="s">
        <v>292</v>
      </c>
      <c r="C168" s="22" t="s">
        <v>453</v>
      </c>
      <c r="D168" s="22" t="s">
        <v>454</v>
      </c>
      <c r="E168" s="22">
        <v>929</v>
      </c>
      <c r="F168" s="22">
        <v>0</v>
      </c>
      <c r="G168" s="22">
        <v>0</v>
      </c>
      <c r="H168" s="22">
        <v>0</v>
      </c>
      <c r="I168" s="22">
        <v>929</v>
      </c>
    </row>
    <row r="169" spans="1:9" x14ac:dyDescent="0.25">
      <c r="A169" s="22" t="s">
        <v>120</v>
      </c>
      <c r="B169" s="22" t="s">
        <v>292</v>
      </c>
      <c r="C169" s="22" t="s">
        <v>455</v>
      </c>
      <c r="D169" s="22" t="s">
        <v>456</v>
      </c>
      <c r="E169" s="22">
        <v>2161</v>
      </c>
      <c r="F169" s="22">
        <v>8964</v>
      </c>
      <c r="G169" s="22">
        <v>0</v>
      </c>
      <c r="H169" s="22">
        <v>0</v>
      </c>
      <c r="I169" s="22">
        <v>11125</v>
      </c>
    </row>
    <row r="170" spans="1:9" x14ac:dyDescent="0.25">
      <c r="A170" s="22" t="s">
        <v>120</v>
      </c>
      <c r="B170" s="22" t="s">
        <v>292</v>
      </c>
      <c r="C170" s="22" t="s">
        <v>457</v>
      </c>
      <c r="D170" s="22" t="s">
        <v>458</v>
      </c>
      <c r="E170" s="22">
        <v>9433</v>
      </c>
      <c r="F170" s="22">
        <v>232754</v>
      </c>
      <c r="G170" s="22">
        <v>0</v>
      </c>
      <c r="H170" s="22">
        <v>0</v>
      </c>
      <c r="I170" s="22">
        <v>242187</v>
      </c>
    </row>
    <row r="171" spans="1:9" x14ac:dyDescent="0.25">
      <c r="A171" s="22" t="s">
        <v>120</v>
      </c>
      <c r="B171" s="22" t="s">
        <v>292</v>
      </c>
      <c r="C171" s="22" t="s">
        <v>459</v>
      </c>
      <c r="D171" s="22" t="s">
        <v>460</v>
      </c>
      <c r="E171" s="22">
        <v>19334</v>
      </c>
      <c r="F171" s="22">
        <v>28129</v>
      </c>
      <c r="G171" s="22">
        <v>0</v>
      </c>
      <c r="H171" s="22">
        <v>8805</v>
      </c>
      <c r="I171" s="22">
        <v>56268</v>
      </c>
    </row>
    <row r="172" spans="1:9" x14ac:dyDescent="0.25">
      <c r="A172" s="22" t="s">
        <v>120</v>
      </c>
      <c r="B172" s="22" t="s">
        <v>292</v>
      </c>
      <c r="C172" s="22" t="s">
        <v>461</v>
      </c>
      <c r="D172" s="22" t="s">
        <v>462</v>
      </c>
      <c r="E172" s="22">
        <v>16483</v>
      </c>
      <c r="F172" s="22">
        <v>41630</v>
      </c>
      <c r="G172" s="22">
        <v>0</v>
      </c>
      <c r="H172" s="22">
        <v>0</v>
      </c>
      <c r="I172" s="22">
        <v>58113</v>
      </c>
    </row>
    <row r="173" spans="1:9" x14ac:dyDescent="0.25">
      <c r="A173" s="22" t="s">
        <v>120</v>
      </c>
      <c r="B173" s="22" t="s">
        <v>292</v>
      </c>
      <c r="C173" s="22" t="s">
        <v>463</v>
      </c>
      <c r="D173" s="22" t="s">
        <v>464</v>
      </c>
      <c r="E173" s="22">
        <v>52325</v>
      </c>
      <c r="F173" s="22">
        <v>174240</v>
      </c>
      <c r="G173" s="22">
        <v>0</v>
      </c>
      <c r="H173" s="22">
        <v>0</v>
      </c>
      <c r="I173" s="22">
        <v>226565</v>
      </c>
    </row>
    <row r="174" spans="1:9" x14ac:dyDescent="0.25">
      <c r="A174" s="22" t="s">
        <v>120</v>
      </c>
      <c r="B174" s="22" t="s">
        <v>292</v>
      </c>
      <c r="C174" s="22" t="s">
        <v>465</v>
      </c>
      <c r="D174" s="22" t="s">
        <v>466</v>
      </c>
      <c r="E174" s="22">
        <v>0</v>
      </c>
      <c r="F174" s="22">
        <v>1589</v>
      </c>
      <c r="G174" s="22">
        <v>0</v>
      </c>
      <c r="H174" s="22">
        <v>0</v>
      </c>
      <c r="I174" s="22">
        <v>1589</v>
      </c>
    </row>
    <row r="175" spans="1:9" x14ac:dyDescent="0.25">
      <c r="A175" s="22" t="s">
        <v>120</v>
      </c>
      <c r="B175" s="22" t="s">
        <v>292</v>
      </c>
      <c r="C175" s="22" t="s">
        <v>467</v>
      </c>
      <c r="D175" s="22" t="s">
        <v>468</v>
      </c>
      <c r="E175" s="22">
        <v>7595</v>
      </c>
      <c r="F175" s="22">
        <v>49904</v>
      </c>
      <c r="G175" s="22">
        <v>0</v>
      </c>
      <c r="H175" s="22">
        <v>0</v>
      </c>
      <c r="I175" s="22">
        <v>57499</v>
      </c>
    </row>
    <row r="176" spans="1:9" x14ac:dyDescent="0.25">
      <c r="A176" s="22" t="s">
        <v>120</v>
      </c>
      <c r="B176" s="22" t="s">
        <v>292</v>
      </c>
      <c r="C176" s="22" t="s">
        <v>469</v>
      </c>
      <c r="D176" s="22" t="s">
        <v>470</v>
      </c>
      <c r="E176" s="22">
        <v>13446</v>
      </c>
      <c r="F176" s="22">
        <v>87027</v>
      </c>
      <c r="G176" s="22">
        <v>0</v>
      </c>
      <c r="H176" s="22">
        <v>34514</v>
      </c>
      <c r="I176" s="22">
        <v>134987</v>
      </c>
    </row>
    <row r="177" spans="1:9" x14ac:dyDescent="0.25">
      <c r="A177" s="22" t="s">
        <v>120</v>
      </c>
      <c r="B177" s="22" t="s">
        <v>292</v>
      </c>
      <c r="C177" s="22" t="s">
        <v>471</v>
      </c>
      <c r="D177" s="22" t="s">
        <v>472</v>
      </c>
      <c r="E177" s="22">
        <v>13886</v>
      </c>
      <c r="F177" s="22">
        <v>52073</v>
      </c>
      <c r="G177" s="22">
        <v>0</v>
      </c>
      <c r="H177" s="22">
        <v>0</v>
      </c>
      <c r="I177" s="22">
        <v>65959</v>
      </c>
    </row>
    <row r="178" spans="1:9" x14ac:dyDescent="0.25">
      <c r="A178" s="22" t="s">
        <v>120</v>
      </c>
      <c r="B178" s="22" t="s">
        <v>292</v>
      </c>
      <c r="C178" s="22" t="s">
        <v>473</v>
      </c>
      <c r="D178" s="22" t="s">
        <v>474</v>
      </c>
      <c r="E178" s="22">
        <v>0</v>
      </c>
      <c r="F178" s="22">
        <v>0</v>
      </c>
      <c r="G178" s="22">
        <v>174582</v>
      </c>
      <c r="H178" s="22">
        <v>0</v>
      </c>
      <c r="I178" s="22">
        <v>174582</v>
      </c>
    </row>
    <row r="179" spans="1:9" x14ac:dyDescent="0.25">
      <c r="A179" s="22" t="s">
        <v>120</v>
      </c>
      <c r="B179" s="22" t="s">
        <v>292</v>
      </c>
      <c r="C179" s="22" t="s">
        <v>475</v>
      </c>
      <c r="D179" s="22" t="s">
        <v>476</v>
      </c>
      <c r="E179" s="22">
        <v>18670</v>
      </c>
      <c r="F179" s="22">
        <v>11033</v>
      </c>
      <c r="G179" s="22">
        <v>0</v>
      </c>
      <c r="H179" s="22">
        <v>0</v>
      </c>
      <c r="I179" s="22">
        <v>29703</v>
      </c>
    </row>
    <row r="180" spans="1:9" x14ac:dyDescent="0.25">
      <c r="A180" s="22" t="s">
        <v>120</v>
      </c>
      <c r="B180" s="22" t="s">
        <v>292</v>
      </c>
      <c r="C180" s="22" t="s">
        <v>477</v>
      </c>
      <c r="D180" s="22" t="s">
        <v>478</v>
      </c>
      <c r="E180" s="22">
        <v>4874</v>
      </c>
      <c r="F180" s="22">
        <v>16656</v>
      </c>
      <c r="G180" s="22">
        <v>0</v>
      </c>
      <c r="H180" s="22">
        <v>0</v>
      </c>
      <c r="I180" s="22">
        <v>21530</v>
      </c>
    </row>
    <row r="181" spans="1:9" x14ac:dyDescent="0.25">
      <c r="A181" s="22" t="s">
        <v>120</v>
      </c>
      <c r="B181" s="22" t="s">
        <v>292</v>
      </c>
      <c r="C181" s="22" t="s">
        <v>479</v>
      </c>
      <c r="D181" s="22" t="s">
        <v>480</v>
      </c>
      <c r="E181" s="22">
        <v>38634</v>
      </c>
      <c r="F181" s="22">
        <v>38062</v>
      </c>
      <c r="G181" s="22">
        <v>0</v>
      </c>
      <c r="H181" s="22">
        <v>0</v>
      </c>
      <c r="I181" s="22">
        <v>76696</v>
      </c>
    </row>
    <row r="182" spans="1:9" x14ac:dyDescent="0.25">
      <c r="A182" s="22" t="s">
        <v>120</v>
      </c>
      <c r="B182" s="22" t="s">
        <v>292</v>
      </c>
      <c r="C182" s="22" t="s">
        <v>481</v>
      </c>
      <c r="D182" s="22" t="s">
        <v>482</v>
      </c>
      <c r="E182" s="22">
        <v>9561</v>
      </c>
      <c r="F182" s="22">
        <v>8584</v>
      </c>
      <c r="G182" s="22">
        <v>0</v>
      </c>
      <c r="H182" s="22">
        <v>0</v>
      </c>
      <c r="I182" s="22">
        <v>18145</v>
      </c>
    </row>
    <row r="183" spans="1:9" x14ac:dyDescent="0.25">
      <c r="A183" s="22" t="s">
        <v>120</v>
      </c>
      <c r="B183" s="22" t="s">
        <v>292</v>
      </c>
      <c r="C183" s="22" t="s">
        <v>483</v>
      </c>
      <c r="D183" s="22" t="s">
        <v>484</v>
      </c>
      <c r="E183" s="22">
        <v>7773</v>
      </c>
      <c r="F183" s="22">
        <v>8565</v>
      </c>
      <c r="G183" s="22">
        <v>0</v>
      </c>
      <c r="H183" s="22">
        <v>0</v>
      </c>
      <c r="I183" s="22">
        <v>16338</v>
      </c>
    </row>
    <row r="184" spans="1:9" x14ac:dyDescent="0.25">
      <c r="A184" s="22" t="s">
        <v>120</v>
      </c>
      <c r="B184" s="22" t="s">
        <v>292</v>
      </c>
      <c r="C184" s="22" t="s">
        <v>485</v>
      </c>
      <c r="D184" s="22" t="s">
        <v>486</v>
      </c>
      <c r="E184" s="22">
        <v>2342</v>
      </c>
      <c r="F184" s="22">
        <v>6487</v>
      </c>
      <c r="G184" s="22">
        <v>0</v>
      </c>
      <c r="H184" s="22">
        <v>0</v>
      </c>
      <c r="I184" s="22">
        <v>8829</v>
      </c>
    </row>
    <row r="185" spans="1:9" x14ac:dyDescent="0.25">
      <c r="A185" s="22" t="s">
        <v>120</v>
      </c>
      <c r="B185" s="22" t="s">
        <v>292</v>
      </c>
      <c r="C185" s="22" t="s">
        <v>487</v>
      </c>
      <c r="D185" s="22" t="s">
        <v>488</v>
      </c>
      <c r="E185" s="22">
        <v>16016</v>
      </c>
      <c r="F185" s="22">
        <v>12554</v>
      </c>
      <c r="G185" s="22">
        <v>0</v>
      </c>
      <c r="H185" s="22">
        <v>0</v>
      </c>
      <c r="I185" s="22">
        <v>28570</v>
      </c>
    </row>
    <row r="186" spans="1:9" x14ac:dyDescent="0.25">
      <c r="A186" s="22" t="s">
        <v>120</v>
      </c>
      <c r="B186" s="22" t="s">
        <v>292</v>
      </c>
      <c r="C186" s="22" t="s">
        <v>489</v>
      </c>
      <c r="D186" s="22" t="s">
        <v>490</v>
      </c>
      <c r="E186" s="22">
        <v>11356</v>
      </c>
      <c r="F186" s="22">
        <v>15327</v>
      </c>
      <c r="G186" s="22">
        <v>0</v>
      </c>
      <c r="H186" s="22">
        <v>0</v>
      </c>
      <c r="I186" s="22">
        <v>26683</v>
      </c>
    </row>
    <row r="187" spans="1:9" x14ac:dyDescent="0.25">
      <c r="A187" s="22" t="s">
        <v>120</v>
      </c>
      <c r="B187" s="22" t="s">
        <v>292</v>
      </c>
      <c r="C187" s="22" t="s">
        <v>491</v>
      </c>
      <c r="D187" s="22" t="s">
        <v>492</v>
      </c>
      <c r="E187" s="22">
        <v>13698</v>
      </c>
      <c r="F187" s="22">
        <v>76948</v>
      </c>
      <c r="G187" s="22">
        <v>0</v>
      </c>
      <c r="H187" s="22">
        <v>0</v>
      </c>
      <c r="I187" s="22">
        <v>90646</v>
      </c>
    </row>
    <row r="188" spans="1:9" x14ac:dyDescent="0.25">
      <c r="A188" s="22" t="s">
        <v>120</v>
      </c>
      <c r="B188" s="22" t="s">
        <v>292</v>
      </c>
      <c r="C188" s="22" t="s">
        <v>493</v>
      </c>
      <c r="D188" s="22" t="s">
        <v>494</v>
      </c>
      <c r="E188" s="22">
        <v>3962</v>
      </c>
      <c r="F188" s="22">
        <v>5899</v>
      </c>
      <c r="G188" s="22">
        <v>0</v>
      </c>
      <c r="H188" s="22">
        <v>0</v>
      </c>
      <c r="I188" s="22">
        <v>9861</v>
      </c>
    </row>
    <row r="189" spans="1:9" x14ac:dyDescent="0.25">
      <c r="A189" s="22" t="s">
        <v>120</v>
      </c>
      <c r="B189" s="22" t="s">
        <v>292</v>
      </c>
      <c r="C189" s="22" t="s">
        <v>495</v>
      </c>
      <c r="D189" s="22" t="s">
        <v>496</v>
      </c>
      <c r="E189" s="22">
        <v>0</v>
      </c>
      <c r="F189" s="22">
        <v>1041372</v>
      </c>
      <c r="G189" s="22">
        <v>0</v>
      </c>
      <c r="H189" s="22">
        <v>0</v>
      </c>
      <c r="I189" s="22">
        <v>1041372</v>
      </c>
    </row>
    <row r="190" spans="1:9" x14ac:dyDescent="0.25">
      <c r="A190" s="22" t="s">
        <v>120</v>
      </c>
      <c r="B190" s="22" t="s">
        <v>292</v>
      </c>
      <c r="C190" s="22" t="s">
        <v>497</v>
      </c>
      <c r="D190" s="22" t="s">
        <v>498</v>
      </c>
      <c r="E190" s="22">
        <v>8503</v>
      </c>
      <c r="F190" s="22">
        <v>94162</v>
      </c>
      <c r="G190" s="22">
        <v>0</v>
      </c>
      <c r="H190" s="22">
        <v>0</v>
      </c>
      <c r="I190" s="22">
        <v>102665</v>
      </c>
    </row>
    <row r="191" spans="1:9" x14ac:dyDescent="0.25">
      <c r="A191" s="22" t="s">
        <v>120</v>
      </c>
      <c r="B191" s="22" t="s">
        <v>292</v>
      </c>
      <c r="C191" s="22" t="s">
        <v>499</v>
      </c>
      <c r="D191" s="22" t="s">
        <v>500</v>
      </c>
      <c r="E191" s="22">
        <v>3093</v>
      </c>
      <c r="F191" s="22">
        <v>8299</v>
      </c>
      <c r="G191" s="22">
        <v>0</v>
      </c>
      <c r="H191" s="22">
        <v>0</v>
      </c>
      <c r="I191" s="22">
        <v>11392</v>
      </c>
    </row>
    <row r="192" spans="1:9" x14ac:dyDescent="0.25">
      <c r="A192" s="22" t="s">
        <v>120</v>
      </c>
      <c r="B192" s="22" t="s">
        <v>292</v>
      </c>
      <c r="C192" s="22" t="s">
        <v>501</v>
      </c>
      <c r="D192" s="22" t="s">
        <v>502</v>
      </c>
      <c r="E192" s="22">
        <v>8035</v>
      </c>
      <c r="F192" s="22">
        <v>56460</v>
      </c>
      <c r="G192" s="22">
        <v>0</v>
      </c>
      <c r="H192" s="22">
        <v>0</v>
      </c>
      <c r="I192" s="22">
        <v>64495</v>
      </c>
    </row>
    <row r="193" spans="1:9" x14ac:dyDescent="0.25">
      <c r="A193" s="22" t="s">
        <v>120</v>
      </c>
      <c r="B193" s="22" t="s">
        <v>292</v>
      </c>
      <c r="C193" s="22" t="s">
        <v>503</v>
      </c>
      <c r="D193" s="22" t="s">
        <v>504</v>
      </c>
      <c r="E193" s="22">
        <v>0</v>
      </c>
      <c r="F193" s="22">
        <v>60413</v>
      </c>
      <c r="G193" s="22">
        <v>0</v>
      </c>
      <c r="H193" s="22">
        <v>0</v>
      </c>
      <c r="I193" s="22">
        <v>60413</v>
      </c>
    </row>
    <row r="194" spans="1:9" x14ac:dyDescent="0.25">
      <c r="A194" s="22" t="s">
        <v>120</v>
      </c>
      <c r="B194" s="22" t="s">
        <v>292</v>
      </c>
      <c r="C194" s="22" t="s">
        <v>505</v>
      </c>
      <c r="D194" s="22" t="s">
        <v>506</v>
      </c>
      <c r="E194" s="22">
        <v>0</v>
      </c>
      <c r="F194" s="22">
        <v>15003</v>
      </c>
      <c r="G194" s="22">
        <v>0</v>
      </c>
      <c r="H194" s="22">
        <v>0</v>
      </c>
      <c r="I194" s="22">
        <v>15003</v>
      </c>
    </row>
    <row r="195" spans="1:9" x14ac:dyDescent="0.25">
      <c r="A195" s="22" t="s">
        <v>120</v>
      </c>
      <c r="B195" s="22" t="s">
        <v>292</v>
      </c>
      <c r="C195" s="22" t="s">
        <v>507</v>
      </c>
      <c r="D195" s="22" t="s">
        <v>508</v>
      </c>
      <c r="E195" s="22">
        <v>33843</v>
      </c>
      <c r="F195" s="22">
        <v>65124</v>
      </c>
      <c r="G195" s="22">
        <v>0</v>
      </c>
      <c r="H195" s="22">
        <v>0</v>
      </c>
      <c r="I195" s="22">
        <v>98967</v>
      </c>
    </row>
    <row r="196" spans="1:9" x14ac:dyDescent="0.25">
      <c r="A196" s="22" t="s">
        <v>120</v>
      </c>
      <c r="B196" s="22" t="s">
        <v>292</v>
      </c>
      <c r="C196" s="22" t="s">
        <v>509</v>
      </c>
      <c r="D196" s="22" t="s">
        <v>510</v>
      </c>
      <c r="E196" s="22">
        <v>5668</v>
      </c>
      <c r="F196" s="22">
        <v>149550</v>
      </c>
      <c r="G196" s="22">
        <v>0</v>
      </c>
      <c r="H196" s="22">
        <v>0</v>
      </c>
      <c r="I196" s="22">
        <v>155218</v>
      </c>
    </row>
    <row r="197" spans="1:9" x14ac:dyDescent="0.25">
      <c r="A197" s="22" t="s">
        <v>120</v>
      </c>
      <c r="B197" s="22" t="s">
        <v>511</v>
      </c>
      <c r="C197" s="22" t="s">
        <v>512</v>
      </c>
      <c r="D197" s="22" t="s">
        <v>513</v>
      </c>
      <c r="E197" s="22">
        <v>1505</v>
      </c>
      <c r="F197" s="22">
        <v>4869</v>
      </c>
      <c r="G197" s="22">
        <v>0</v>
      </c>
      <c r="H197" s="22">
        <v>0</v>
      </c>
      <c r="I197" s="22">
        <v>6374</v>
      </c>
    </row>
    <row r="198" spans="1:9" x14ac:dyDescent="0.25">
      <c r="A198" s="22" t="s">
        <v>120</v>
      </c>
      <c r="B198" s="22" t="s">
        <v>511</v>
      </c>
      <c r="C198" s="22" t="s">
        <v>514</v>
      </c>
      <c r="D198" s="22" t="s">
        <v>515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120</v>
      </c>
      <c r="B199" s="22" t="s">
        <v>511</v>
      </c>
      <c r="C199" s="22" t="s">
        <v>516</v>
      </c>
      <c r="D199" s="22" t="s">
        <v>517</v>
      </c>
      <c r="E199" s="22">
        <v>1364</v>
      </c>
      <c r="F199" s="22">
        <v>0</v>
      </c>
      <c r="G199" s="22">
        <v>0</v>
      </c>
      <c r="H199" s="22">
        <v>0</v>
      </c>
      <c r="I199" s="22">
        <v>1364</v>
      </c>
    </row>
    <row r="200" spans="1:9" x14ac:dyDescent="0.25">
      <c r="A200" s="22" t="s">
        <v>120</v>
      </c>
      <c r="B200" s="22" t="s">
        <v>511</v>
      </c>
      <c r="C200" s="22" t="s">
        <v>518</v>
      </c>
      <c r="D200" s="22" t="s">
        <v>519</v>
      </c>
      <c r="E200" s="22">
        <v>0</v>
      </c>
      <c r="F200" s="22">
        <v>0</v>
      </c>
      <c r="G200" s="22">
        <v>5416</v>
      </c>
      <c r="H200" s="22">
        <v>0</v>
      </c>
      <c r="I200" s="22">
        <v>5416</v>
      </c>
    </row>
    <row r="201" spans="1:9" x14ac:dyDescent="0.25">
      <c r="A201" s="22" t="s">
        <v>120</v>
      </c>
      <c r="B201" s="22" t="s">
        <v>511</v>
      </c>
      <c r="C201" s="22" t="s">
        <v>520</v>
      </c>
      <c r="D201" s="22" t="s">
        <v>521</v>
      </c>
      <c r="E201" s="22">
        <v>0</v>
      </c>
      <c r="F201" s="22">
        <v>2554</v>
      </c>
      <c r="G201" s="22">
        <v>0</v>
      </c>
      <c r="H201" s="22">
        <v>0</v>
      </c>
      <c r="I201" s="22">
        <v>2554</v>
      </c>
    </row>
    <row r="202" spans="1:9" x14ac:dyDescent="0.25">
      <c r="A202" s="22" t="s">
        <v>120</v>
      </c>
      <c r="B202" s="22" t="s">
        <v>511</v>
      </c>
      <c r="C202" s="22" t="s">
        <v>522</v>
      </c>
      <c r="D202" s="22" t="s">
        <v>523</v>
      </c>
      <c r="E202" s="22">
        <v>6065</v>
      </c>
      <c r="F202" s="22">
        <v>0</v>
      </c>
      <c r="G202" s="22">
        <v>0</v>
      </c>
      <c r="H202" s="22">
        <v>0</v>
      </c>
      <c r="I202" s="22">
        <v>6065</v>
      </c>
    </row>
    <row r="203" spans="1:9" x14ac:dyDescent="0.25">
      <c r="A203" s="22" t="s">
        <v>120</v>
      </c>
      <c r="B203" s="22" t="s">
        <v>511</v>
      </c>
      <c r="C203" s="22" t="s">
        <v>524</v>
      </c>
      <c r="D203" s="22" t="s">
        <v>525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120</v>
      </c>
      <c r="B204" s="22" t="s">
        <v>511</v>
      </c>
      <c r="C204" s="22" t="s">
        <v>526</v>
      </c>
      <c r="D204" s="22" t="s">
        <v>527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120</v>
      </c>
      <c r="B205" s="22" t="s">
        <v>511</v>
      </c>
      <c r="C205" s="22" t="s">
        <v>528</v>
      </c>
      <c r="D205" s="22" t="s">
        <v>529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120</v>
      </c>
      <c r="B206" s="22" t="s">
        <v>511</v>
      </c>
      <c r="C206" s="22" t="s">
        <v>530</v>
      </c>
      <c r="D206" s="22" t="s">
        <v>531</v>
      </c>
      <c r="E206" s="22">
        <v>0</v>
      </c>
      <c r="F206" s="22">
        <v>4001</v>
      </c>
      <c r="G206" s="22">
        <v>0</v>
      </c>
      <c r="H206" s="22">
        <v>0</v>
      </c>
      <c r="I206" s="22">
        <v>4001</v>
      </c>
    </row>
    <row r="207" spans="1:9" x14ac:dyDescent="0.25">
      <c r="A207" s="22" t="s">
        <v>120</v>
      </c>
      <c r="B207" s="22" t="s">
        <v>511</v>
      </c>
      <c r="C207" s="22" t="s">
        <v>532</v>
      </c>
      <c r="D207" s="22" t="s">
        <v>533</v>
      </c>
      <c r="E207" s="22">
        <v>5507</v>
      </c>
      <c r="F207" s="22">
        <v>6093</v>
      </c>
      <c r="G207" s="22">
        <v>0</v>
      </c>
      <c r="H207" s="22">
        <v>0</v>
      </c>
      <c r="I207" s="22">
        <v>11600</v>
      </c>
    </row>
    <row r="208" spans="1:9" x14ac:dyDescent="0.25">
      <c r="A208" s="22" t="s">
        <v>120</v>
      </c>
      <c r="B208" s="22" t="s">
        <v>511</v>
      </c>
      <c r="C208" s="22" t="s">
        <v>534</v>
      </c>
      <c r="D208" s="22" t="s">
        <v>535</v>
      </c>
      <c r="E208" s="22">
        <v>0</v>
      </c>
      <c r="F208" s="22">
        <v>8947</v>
      </c>
      <c r="G208" s="22">
        <v>0</v>
      </c>
      <c r="H208" s="22">
        <v>0</v>
      </c>
      <c r="I208" s="22">
        <v>8947</v>
      </c>
    </row>
    <row r="209" spans="1:9" x14ac:dyDescent="0.25">
      <c r="A209" s="22" t="s">
        <v>120</v>
      </c>
      <c r="B209" s="22" t="s">
        <v>511</v>
      </c>
      <c r="C209" s="22" t="s">
        <v>536</v>
      </c>
      <c r="D209" s="22" t="s">
        <v>537</v>
      </c>
      <c r="E209" s="22">
        <v>760</v>
      </c>
      <c r="F209" s="22">
        <v>7740</v>
      </c>
      <c r="G209" s="22">
        <v>0</v>
      </c>
      <c r="H209" s="22">
        <v>0</v>
      </c>
      <c r="I209" s="22">
        <v>8500</v>
      </c>
    </row>
    <row r="210" spans="1:9" x14ac:dyDescent="0.25">
      <c r="A210" s="22" t="s">
        <v>120</v>
      </c>
      <c r="B210" s="22" t="s">
        <v>511</v>
      </c>
      <c r="C210" s="22" t="s">
        <v>538</v>
      </c>
      <c r="D210" s="22" t="s">
        <v>539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120</v>
      </c>
      <c r="B211" s="22" t="s">
        <v>511</v>
      </c>
      <c r="C211" s="22" t="s">
        <v>540</v>
      </c>
      <c r="D211" s="22" t="s">
        <v>541</v>
      </c>
      <c r="E211" s="22">
        <v>7216</v>
      </c>
      <c r="F211" s="22">
        <v>15605</v>
      </c>
      <c r="G211" s="22">
        <v>0</v>
      </c>
      <c r="H211" s="22">
        <v>0</v>
      </c>
      <c r="I211" s="22">
        <v>22821</v>
      </c>
    </row>
    <row r="212" spans="1:9" x14ac:dyDescent="0.25">
      <c r="A212" s="22" t="s">
        <v>120</v>
      </c>
      <c r="B212" s="22" t="s">
        <v>511</v>
      </c>
      <c r="C212" s="22" t="s">
        <v>542</v>
      </c>
      <c r="D212" s="22" t="s">
        <v>543</v>
      </c>
      <c r="E212" s="22">
        <v>3914</v>
      </c>
      <c r="F212" s="22">
        <v>12861</v>
      </c>
      <c r="G212" s="22">
        <v>0</v>
      </c>
      <c r="H212" s="22">
        <v>0</v>
      </c>
      <c r="I212" s="22">
        <v>16775</v>
      </c>
    </row>
    <row r="213" spans="1:9" x14ac:dyDescent="0.25">
      <c r="A213" s="22" t="s">
        <v>120</v>
      </c>
      <c r="B213" s="22" t="s">
        <v>511</v>
      </c>
      <c r="C213" s="22" t="s">
        <v>544</v>
      </c>
      <c r="D213" s="22" t="s">
        <v>545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120</v>
      </c>
      <c r="B214" s="22" t="s">
        <v>511</v>
      </c>
      <c r="C214" s="22" t="s">
        <v>546</v>
      </c>
      <c r="D214" s="22" t="s">
        <v>547</v>
      </c>
      <c r="E214" s="22">
        <v>0</v>
      </c>
      <c r="F214" s="22">
        <v>2264</v>
      </c>
      <c r="G214" s="22">
        <v>0</v>
      </c>
      <c r="H214" s="22">
        <v>0</v>
      </c>
      <c r="I214" s="22">
        <v>2264</v>
      </c>
    </row>
    <row r="215" spans="1:9" x14ac:dyDescent="0.25">
      <c r="A215" s="22" t="s">
        <v>120</v>
      </c>
      <c r="B215" s="22" t="s">
        <v>511</v>
      </c>
      <c r="C215" s="22" t="s">
        <v>548</v>
      </c>
      <c r="D215" s="22" t="s">
        <v>549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120</v>
      </c>
      <c r="B216" s="22" t="s">
        <v>511</v>
      </c>
      <c r="C216" s="22" t="s">
        <v>550</v>
      </c>
      <c r="D216" s="22" t="s">
        <v>551</v>
      </c>
      <c r="E216" s="22">
        <v>0</v>
      </c>
      <c r="F216" s="22">
        <v>0</v>
      </c>
      <c r="G216" s="22">
        <v>0</v>
      </c>
      <c r="H216" s="22">
        <v>831</v>
      </c>
      <c r="I216" s="22">
        <v>831</v>
      </c>
    </row>
    <row r="217" spans="1:9" x14ac:dyDescent="0.25">
      <c r="A217" s="22" t="s">
        <v>120</v>
      </c>
      <c r="B217" s="22" t="s">
        <v>511</v>
      </c>
      <c r="C217" s="22" t="s">
        <v>552</v>
      </c>
      <c r="D217" s="22" t="s">
        <v>553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120</v>
      </c>
      <c r="B218" s="22" t="s">
        <v>511</v>
      </c>
      <c r="C218" s="22" t="s">
        <v>554</v>
      </c>
      <c r="D218" s="22" t="s">
        <v>555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120</v>
      </c>
      <c r="B219" s="22" t="s">
        <v>511</v>
      </c>
      <c r="C219" s="22" t="s">
        <v>556</v>
      </c>
      <c r="D219" s="22" t="s">
        <v>557</v>
      </c>
      <c r="E219" s="22">
        <v>0</v>
      </c>
      <c r="F219" s="22">
        <v>0</v>
      </c>
      <c r="G219" s="22">
        <v>0</v>
      </c>
      <c r="H219" s="22">
        <v>2136</v>
      </c>
      <c r="I219" s="22">
        <v>2136</v>
      </c>
    </row>
    <row r="220" spans="1:9" x14ac:dyDescent="0.25">
      <c r="A220" s="22" t="s">
        <v>120</v>
      </c>
      <c r="B220" s="22" t="s">
        <v>511</v>
      </c>
      <c r="C220" s="22" t="s">
        <v>558</v>
      </c>
      <c r="D220" s="22" t="s">
        <v>559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120</v>
      </c>
      <c r="B221" s="22" t="s">
        <v>511</v>
      </c>
      <c r="C221" s="22" t="s">
        <v>560</v>
      </c>
      <c r="D221" s="22" t="s">
        <v>561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120</v>
      </c>
      <c r="B222" s="22" t="s">
        <v>511</v>
      </c>
      <c r="C222" s="22" t="s">
        <v>562</v>
      </c>
      <c r="D222" s="22" t="s">
        <v>563</v>
      </c>
      <c r="E222" s="22">
        <v>9681</v>
      </c>
      <c r="F222" s="22">
        <v>17559</v>
      </c>
      <c r="G222" s="22">
        <v>0</v>
      </c>
      <c r="H222" s="22">
        <v>0</v>
      </c>
      <c r="I222" s="22">
        <v>27240</v>
      </c>
    </row>
    <row r="223" spans="1:9" x14ac:dyDescent="0.25">
      <c r="A223" s="22" t="s">
        <v>120</v>
      </c>
      <c r="B223" s="22" t="s">
        <v>511</v>
      </c>
      <c r="C223" s="22" t="s">
        <v>564</v>
      </c>
      <c r="D223" s="22" t="s">
        <v>565</v>
      </c>
      <c r="E223" s="22">
        <v>122545</v>
      </c>
      <c r="F223" s="22">
        <v>1160</v>
      </c>
      <c r="G223" s="22">
        <v>0</v>
      </c>
      <c r="H223" s="22">
        <v>0</v>
      </c>
      <c r="I223" s="22">
        <v>123705</v>
      </c>
    </row>
    <row r="224" spans="1:9" x14ac:dyDescent="0.25">
      <c r="A224" s="22" t="s">
        <v>120</v>
      </c>
      <c r="B224" s="22" t="s">
        <v>511</v>
      </c>
      <c r="C224" s="22" t="s">
        <v>566</v>
      </c>
      <c r="D224" s="22" t="s">
        <v>567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120</v>
      </c>
      <c r="B225" s="22" t="s">
        <v>511</v>
      </c>
      <c r="C225" s="22" t="s">
        <v>568</v>
      </c>
      <c r="D225" s="22" t="s">
        <v>569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120</v>
      </c>
      <c r="B226" s="22" t="s">
        <v>511</v>
      </c>
      <c r="C226" s="22" t="s">
        <v>570</v>
      </c>
      <c r="D226" s="22" t="s">
        <v>571</v>
      </c>
      <c r="E226" s="22">
        <v>0</v>
      </c>
      <c r="F226" s="22">
        <v>1306</v>
      </c>
      <c r="G226" s="22">
        <v>0</v>
      </c>
      <c r="H226" s="22">
        <v>0</v>
      </c>
      <c r="I226" s="22">
        <v>1306</v>
      </c>
    </row>
    <row r="227" spans="1:9" x14ac:dyDescent="0.25">
      <c r="A227" s="22" t="s">
        <v>120</v>
      </c>
      <c r="B227" s="22" t="s">
        <v>511</v>
      </c>
      <c r="C227" s="22" t="s">
        <v>572</v>
      </c>
      <c r="D227" s="22" t="s">
        <v>573</v>
      </c>
      <c r="E227" s="22">
        <v>8755</v>
      </c>
      <c r="F227" s="22">
        <v>0</v>
      </c>
      <c r="G227" s="22">
        <v>1200</v>
      </c>
      <c r="H227" s="22">
        <v>0</v>
      </c>
      <c r="I227" s="22">
        <v>9955</v>
      </c>
    </row>
    <row r="228" spans="1:9" x14ac:dyDescent="0.25">
      <c r="A228" s="22" t="s">
        <v>120</v>
      </c>
      <c r="B228" s="22" t="s">
        <v>511</v>
      </c>
      <c r="C228" s="22" t="s">
        <v>574</v>
      </c>
      <c r="D228" s="22" t="s">
        <v>575</v>
      </c>
      <c r="E228" s="22">
        <v>1680</v>
      </c>
      <c r="F228" s="22">
        <v>0</v>
      </c>
      <c r="G228" s="22">
        <v>0</v>
      </c>
      <c r="H228" s="22">
        <v>0</v>
      </c>
      <c r="I228" s="22">
        <v>1680</v>
      </c>
    </row>
    <row r="229" spans="1:9" x14ac:dyDescent="0.25">
      <c r="A229" s="22" t="s">
        <v>120</v>
      </c>
      <c r="B229" s="22" t="s">
        <v>511</v>
      </c>
      <c r="C229" s="22" t="s">
        <v>576</v>
      </c>
      <c r="D229" s="22" t="s">
        <v>577</v>
      </c>
      <c r="E229" s="22">
        <v>1288</v>
      </c>
      <c r="F229" s="22">
        <v>0</v>
      </c>
      <c r="G229" s="22">
        <v>0</v>
      </c>
      <c r="H229" s="22">
        <v>0</v>
      </c>
      <c r="I229" s="22">
        <v>1288</v>
      </c>
    </row>
    <row r="230" spans="1:9" x14ac:dyDescent="0.25">
      <c r="A230" s="22" t="s">
        <v>120</v>
      </c>
      <c r="B230" s="22" t="s">
        <v>511</v>
      </c>
      <c r="C230" s="22" t="s">
        <v>578</v>
      </c>
      <c r="D230" s="22" t="s">
        <v>579</v>
      </c>
      <c r="E230" s="22">
        <v>852</v>
      </c>
      <c r="F230" s="22">
        <v>0</v>
      </c>
      <c r="G230" s="22">
        <v>0</v>
      </c>
      <c r="H230" s="22">
        <v>0</v>
      </c>
      <c r="I230" s="22">
        <v>852</v>
      </c>
    </row>
    <row r="231" spans="1:9" x14ac:dyDescent="0.25">
      <c r="A231" s="22" t="s">
        <v>120</v>
      </c>
      <c r="B231" s="22" t="s">
        <v>511</v>
      </c>
      <c r="C231" s="22" t="s">
        <v>580</v>
      </c>
      <c r="D231" s="22" t="s">
        <v>581</v>
      </c>
      <c r="E231" s="22">
        <v>0</v>
      </c>
      <c r="F231" s="22">
        <v>8867</v>
      </c>
      <c r="G231" s="22">
        <v>0</v>
      </c>
      <c r="H231" s="22">
        <v>0</v>
      </c>
      <c r="I231" s="22">
        <v>8867</v>
      </c>
    </row>
    <row r="232" spans="1:9" x14ac:dyDescent="0.25">
      <c r="A232" s="22" t="s">
        <v>120</v>
      </c>
      <c r="B232" s="22" t="s">
        <v>511</v>
      </c>
      <c r="C232" s="22" t="s">
        <v>582</v>
      </c>
      <c r="D232" s="22" t="s">
        <v>583</v>
      </c>
      <c r="E232" s="22">
        <v>0</v>
      </c>
      <c r="F232" s="22">
        <v>2198</v>
      </c>
      <c r="G232" s="22">
        <v>0</v>
      </c>
      <c r="H232" s="22">
        <v>0</v>
      </c>
      <c r="I232" s="22">
        <v>2198</v>
      </c>
    </row>
    <row r="233" spans="1:9" x14ac:dyDescent="0.25">
      <c r="A233" s="22" t="s">
        <v>120</v>
      </c>
      <c r="B233" s="22" t="s">
        <v>511</v>
      </c>
      <c r="C233" s="22" t="s">
        <v>584</v>
      </c>
      <c r="D233" s="22" t="s">
        <v>585</v>
      </c>
      <c r="E233" s="22">
        <v>0</v>
      </c>
      <c r="F233" s="22">
        <v>0</v>
      </c>
      <c r="G233" s="22">
        <v>0</v>
      </c>
      <c r="H233" s="22">
        <v>3688</v>
      </c>
      <c r="I233" s="22">
        <v>3688</v>
      </c>
    </row>
    <row r="234" spans="1:9" x14ac:dyDescent="0.25">
      <c r="A234" s="22" t="s">
        <v>120</v>
      </c>
      <c r="B234" s="22" t="s">
        <v>511</v>
      </c>
      <c r="C234" s="22" t="s">
        <v>586</v>
      </c>
      <c r="D234" s="22" t="s">
        <v>587</v>
      </c>
      <c r="E234" s="22">
        <v>0</v>
      </c>
      <c r="F234" s="22">
        <v>4546</v>
      </c>
      <c r="G234" s="22">
        <v>0</v>
      </c>
      <c r="H234" s="22">
        <v>0</v>
      </c>
      <c r="I234" s="22">
        <v>4546</v>
      </c>
    </row>
    <row r="235" spans="1:9" x14ac:dyDescent="0.25">
      <c r="A235" s="22" t="s">
        <v>120</v>
      </c>
      <c r="B235" s="22" t="s">
        <v>511</v>
      </c>
      <c r="C235" s="22" t="s">
        <v>588</v>
      </c>
      <c r="D235" s="22" t="s">
        <v>589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120</v>
      </c>
      <c r="B236" s="22" t="s">
        <v>511</v>
      </c>
      <c r="C236" s="22" t="s">
        <v>590</v>
      </c>
      <c r="D236" s="22" t="s">
        <v>591</v>
      </c>
      <c r="E236" s="22">
        <v>731</v>
      </c>
      <c r="F236" s="22">
        <v>0</v>
      </c>
      <c r="G236" s="22">
        <v>0</v>
      </c>
      <c r="H236" s="22">
        <v>0</v>
      </c>
      <c r="I236" s="22">
        <v>731</v>
      </c>
    </row>
    <row r="237" spans="1:9" x14ac:dyDescent="0.25">
      <c r="A237" s="22" t="s">
        <v>120</v>
      </c>
      <c r="B237" s="22" t="s">
        <v>511</v>
      </c>
      <c r="C237" s="22" t="s">
        <v>592</v>
      </c>
      <c r="D237" s="22" t="s">
        <v>593</v>
      </c>
      <c r="E237" s="22">
        <v>1154</v>
      </c>
      <c r="F237" s="22">
        <v>3509</v>
      </c>
      <c r="G237" s="22">
        <v>0</v>
      </c>
      <c r="H237" s="22">
        <v>0</v>
      </c>
      <c r="I237" s="22">
        <v>4663</v>
      </c>
    </row>
    <row r="238" spans="1:9" x14ac:dyDescent="0.25">
      <c r="A238" s="22" t="s">
        <v>120</v>
      </c>
      <c r="B238" s="22" t="s">
        <v>511</v>
      </c>
      <c r="C238" s="22" t="s">
        <v>594</v>
      </c>
      <c r="D238" s="22" t="s">
        <v>595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120</v>
      </c>
      <c r="B239" s="22" t="s">
        <v>511</v>
      </c>
      <c r="C239" s="22" t="s">
        <v>596</v>
      </c>
      <c r="D239" s="22" t="s">
        <v>597</v>
      </c>
      <c r="E239" s="22">
        <v>5216</v>
      </c>
      <c r="F239" s="22">
        <v>6778</v>
      </c>
      <c r="G239" s="22">
        <v>0</v>
      </c>
      <c r="H239" s="22">
        <v>0</v>
      </c>
      <c r="I239" s="22">
        <v>11994</v>
      </c>
    </row>
    <row r="240" spans="1:9" x14ac:dyDescent="0.25">
      <c r="A240" s="22" t="s">
        <v>120</v>
      </c>
      <c r="B240" s="22" t="s">
        <v>511</v>
      </c>
      <c r="C240" s="22" t="s">
        <v>598</v>
      </c>
      <c r="D240" s="22" t="s">
        <v>599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120</v>
      </c>
      <c r="B241" s="22" t="s">
        <v>511</v>
      </c>
      <c r="C241" s="22" t="s">
        <v>600</v>
      </c>
      <c r="D241" s="22" t="s">
        <v>601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120</v>
      </c>
      <c r="B242" s="22" t="s">
        <v>511</v>
      </c>
      <c r="C242" s="22" t="s">
        <v>602</v>
      </c>
      <c r="D242" s="22" t="s">
        <v>603</v>
      </c>
      <c r="E242" s="22">
        <v>875</v>
      </c>
      <c r="F242" s="22">
        <v>14832</v>
      </c>
      <c r="G242" s="22">
        <v>0</v>
      </c>
      <c r="H242" s="22">
        <v>0</v>
      </c>
      <c r="I242" s="22">
        <v>15707</v>
      </c>
    </row>
    <row r="243" spans="1:9" x14ac:dyDescent="0.25">
      <c r="A243" s="22" t="s">
        <v>120</v>
      </c>
      <c r="B243" s="22" t="s">
        <v>511</v>
      </c>
      <c r="C243" s="22" t="s">
        <v>604</v>
      </c>
      <c r="D243" s="22" t="s">
        <v>605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120</v>
      </c>
      <c r="B244" s="22" t="s">
        <v>511</v>
      </c>
      <c r="C244" s="22" t="s">
        <v>606</v>
      </c>
      <c r="D244" s="22" t="s">
        <v>607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120</v>
      </c>
      <c r="B245" s="22" t="s">
        <v>511</v>
      </c>
      <c r="C245" s="22" t="s">
        <v>608</v>
      </c>
      <c r="D245" s="22" t="s">
        <v>609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120</v>
      </c>
      <c r="B246" s="22" t="s">
        <v>511</v>
      </c>
      <c r="C246" s="22" t="s">
        <v>610</v>
      </c>
      <c r="D246" s="22" t="s">
        <v>611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120</v>
      </c>
      <c r="B247" s="22" t="s">
        <v>511</v>
      </c>
      <c r="C247" s="22" t="s">
        <v>612</v>
      </c>
      <c r="D247" s="22" t="s">
        <v>613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120</v>
      </c>
      <c r="B248" s="22" t="s">
        <v>511</v>
      </c>
      <c r="C248" s="22" t="s">
        <v>614</v>
      </c>
      <c r="D248" s="22" t="s">
        <v>615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120</v>
      </c>
      <c r="B249" s="22" t="s">
        <v>511</v>
      </c>
      <c r="C249" s="22" t="s">
        <v>616</v>
      </c>
      <c r="D249" s="22" t="s">
        <v>617</v>
      </c>
      <c r="E249" s="22">
        <v>0</v>
      </c>
      <c r="F249" s="22">
        <v>2917</v>
      </c>
      <c r="G249" s="22">
        <v>0</v>
      </c>
      <c r="H249" s="22">
        <v>0</v>
      </c>
      <c r="I249" s="22">
        <v>2917</v>
      </c>
    </row>
    <row r="250" spans="1:9" x14ac:dyDescent="0.25">
      <c r="A250" s="22" t="s">
        <v>120</v>
      </c>
      <c r="B250" s="22" t="s">
        <v>511</v>
      </c>
      <c r="C250" s="22" t="s">
        <v>618</v>
      </c>
      <c r="D250" s="22" t="s">
        <v>619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120</v>
      </c>
      <c r="B251" s="22" t="s">
        <v>511</v>
      </c>
      <c r="C251" s="22" t="s">
        <v>620</v>
      </c>
      <c r="D251" s="22" t="s">
        <v>621</v>
      </c>
      <c r="E251" s="22">
        <v>0</v>
      </c>
      <c r="F251" s="22">
        <v>0</v>
      </c>
      <c r="G251" s="22">
        <v>0</v>
      </c>
      <c r="H251" s="22">
        <v>29379</v>
      </c>
      <c r="I251" s="22">
        <v>29379</v>
      </c>
    </row>
    <row r="252" spans="1:9" x14ac:dyDescent="0.25">
      <c r="A252" s="22" t="s">
        <v>120</v>
      </c>
      <c r="B252" s="22" t="s">
        <v>511</v>
      </c>
      <c r="C252" s="22" t="s">
        <v>622</v>
      </c>
      <c r="D252" s="22" t="s">
        <v>623</v>
      </c>
      <c r="E252" s="22">
        <v>1291</v>
      </c>
      <c r="F252" s="22">
        <v>0</v>
      </c>
      <c r="G252" s="22">
        <v>0</v>
      </c>
      <c r="H252" s="22">
        <v>0</v>
      </c>
      <c r="I252" s="22">
        <v>1291</v>
      </c>
    </row>
    <row r="253" spans="1:9" x14ac:dyDescent="0.25">
      <c r="A253" s="22" t="s">
        <v>120</v>
      </c>
      <c r="B253" s="22" t="s">
        <v>511</v>
      </c>
      <c r="C253" s="22" t="s">
        <v>624</v>
      </c>
      <c r="D253" s="22" t="s">
        <v>625</v>
      </c>
      <c r="E253" s="22">
        <v>0</v>
      </c>
      <c r="F253" s="22">
        <v>2875</v>
      </c>
      <c r="G253" s="22">
        <v>0</v>
      </c>
      <c r="H253" s="22">
        <v>0</v>
      </c>
      <c r="I253" s="22">
        <v>2875</v>
      </c>
    </row>
    <row r="254" spans="1:9" x14ac:dyDescent="0.25">
      <c r="A254" s="22" t="s">
        <v>120</v>
      </c>
      <c r="B254" s="22" t="s">
        <v>511</v>
      </c>
      <c r="C254" s="22" t="s">
        <v>626</v>
      </c>
      <c r="D254" s="22" t="s">
        <v>627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120</v>
      </c>
      <c r="B255" s="22" t="s">
        <v>511</v>
      </c>
      <c r="C255" s="22" t="s">
        <v>628</v>
      </c>
      <c r="D255" s="22" t="s">
        <v>629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120</v>
      </c>
      <c r="B256" s="22" t="s">
        <v>511</v>
      </c>
      <c r="C256" s="22" t="s">
        <v>630</v>
      </c>
      <c r="D256" s="22" t="s">
        <v>631</v>
      </c>
      <c r="E256" s="22">
        <v>705</v>
      </c>
      <c r="F256" s="22">
        <v>0</v>
      </c>
      <c r="G256" s="22">
        <v>0</v>
      </c>
      <c r="H256" s="22">
        <v>0</v>
      </c>
      <c r="I256" s="22">
        <v>705</v>
      </c>
    </row>
    <row r="257" spans="1:9" x14ac:dyDescent="0.25">
      <c r="A257" s="22" t="s">
        <v>120</v>
      </c>
      <c r="B257" s="22" t="s">
        <v>511</v>
      </c>
      <c r="C257" s="22" t="s">
        <v>632</v>
      </c>
      <c r="D257" s="22" t="s">
        <v>633</v>
      </c>
      <c r="E257" s="22">
        <v>1070</v>
      </c>
      <c r="F257" s="22">
        <v>3531</v>
      </c>
      <c r="G257" s="22">
        <v>0</v>
      </c>
      <c r="H257" s="22">
        <v>0</v>
      </c>
      <c r="I257" s="22">
        <v>4601</v>
      </c>
    </row>
    <row r="258" spans="1:9" x14ac:dyDescent="0.25">
      <c r="A258" s="22" t="s">
        <v>120</v>
      </c>
      <c r="B258" s="22" t="s">
        <v>511</v>
      </c>
      <c r="C258" s="22" t="s">
        <v>634</v>
      </c>
      <c r="D258" s="22" t="s">
        <v>635</v>
      </c>
      <c r="E258" s="22">
        <v>0</v>
      </c>
      <c r="F258" s="22">
        <v>20458</v>
      </c>
      <c r="G258" s="22">
        <v>0</v>
      </c>
      <c r="H258" s="22">
        <v>0</v>
      </c>
      <c r="I258" s="22">
        <v>20458</v>
      </c>
    </row>
    <row r="259" spans="1:9" x14ac:dyDescent="0.25">
      <c r="A259" s="22" t="s">
        <v>120</v>
      </c>
      <c r="B259" s="22" t="s">
        <v>511</v>
      </c>
      <c r="C259" s="22" t="s">
        <v>636</v>
      </c>
      <c r="D259" s="22" t="s">
        <v>637</v>
      </c>
      <c r="E259" s="22">
        <v>0</v>
      </c>
      <c r="F259" s="22">
        <v>0</v>
      </c>
      <c r="G259" s="22">
        <v>0</v>
      </c>
      <c r="H259" s="22">
        <v>11276</v>
      </c>
      <c r="I259" s="22">
        <v>11276</v>
      </c>
    </row>
    <row r="260" spans="1:9" x14ac:dyDescent="0.25">
      <c r="A260" s="22" t="s">
        <v>120</v>
      </c>
      <c r="B260" s="22" t="s">
        <v>511</v>
      </c>
      <c r="C260" s="22" t="s">
        <v>638</v>
      </c>
      <c r="D260" s="22" t="s">
        <v>639</v>
      </c>
      <c r="E260" s="22">
        <v>1154</v>
      </c>
      <c r="F260" s="22">
        <v>1679</v>
      </c>
      <c r="G260" s="22">
        <v>0</v>
      </c>
      <c r="H260" s="22">
        <v>0</v>
      </c>
      <c r="I260" s="22">
        <v>2833</v>
      </c>
    </row>
    <row r="261" spans="1:9" x14ac:dyDescent="0.25">
      <c r="A261" s="22" t="s">
        <v>120</v>
      </c>
      <c r="B261" s="22" t="s">
        <v>511</v>
      </c>
      <c r="C261" s="22" t="s">
        <v>640</v>
      </c>
      <c r="D261" s="22" t="s">
        <v>641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120</v>
      </c>
      <c r="B262" s="22" t="s">
        <v>511</v>
      </c>
      <c r="C262" s="22" t="s">
        <v>642</v>
      </c>
      <c r="D262" s="22" t="s">
        <v>643</v>
      </c>
      <c r="E262" s="22">
        <v>0</v>
      </c>
      <c r="F262" s="22">
        <v>8673</v>
      </c>
      <c r="G262" s="22">
        <v>0</v>
      </c>
      <c r="H262" s="22">
        <v>0</v>
      </c>
      <c r="I262" s="22">
        <v>8673</v>
      </c>
    </row>
    <row r="263" spans="1:9" x14ac:dyDescent="0.25">
      <c r="A263" s="22" t="s">
        <v>120</v>
      </c>
      <c r="B263" s="22" t="s">
        <v>511</v>
      </c>
      <c r="C263" s="22" t="s">
        <v>644</v>
      </c>
      <c r="D263" s="22" t="s">
        <v>645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120</v>
      </c>
      <c r="B264" s="22" t="s">
        <v>511</v>
      </c>
      <c r="C264" s="22" t="s">
        <v>646</v>
      </c>
      <c r="D264" s="22" t="s">
        <v>647</v>
      </c>
      <c r="E264" s="22">
        <v>0</v>
      </c>
      <c r="F264" s="22">
        <v>9158</v>
      </c>
      <c r="G264" s="22">
        <v>0</v>
      </c>
      <c r="H264" s="22">
        <v>0</v>
      </c>
      <c r="I264" s="22">
        <v>9158</v>
      </c>
    </row>
    <row r="265" spans="1:9" x14ac:dyDescent="0.25">
      <c r="A265" s="22" t="s">
        <v>120</v>
      </c>
      <c r="B265" s="22" t="s">
        <v>511</v>
      </c>
      <c r="C265" s="22" t="s">
        <v>648</v>
      </c>
      <c r="D265" s="22" t="s">
        <v>649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120</v>
      </c>
      <c r="B266" s="22" t="s">
        <v>511</v>
      </c>
      <c r="C266" s="22" t="s">
        <v>650</v>
      </c>
      <c r="D266" s="22" t="s">
        <v>651</v>
      </c>
      <c r="E266" s="22">
        <v>0</v>
      </c>
      <c r="F266" s="22">
        <v>3530</v>
      </c>
      <c r="G266" s="22">
        <v>0</v>
      </c>
      <c r="H266" s="22">
        <v>0</v>
      </c>
      <c r="I266" s="22">
        <v>3530</v>
      </c>
    </row>
    <row r="267" spans="1:9" x14ac:dyDescent="0.25">
      <c r="A267" s="22" t="s">
        <v>120</v>
      </c>
      <c r="B267" s="22" t="s">
        <v>511</v>
      </c>
      <c r="C267" s="22" t="s">
        <v>652</v>
      </c>
      <c r="D267" s="22" t="s">
        <v>653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120</v>
      </c>
      <c r="B268" s="22" t="s">
        <v>511</v>
      </c>
      <c r="C268" s="22" t="s">
        <v>654</v>
      </c>
      <c r="D268" s="22" t="s">
        <v>655</v>
      </c>
      <c r="E268" s="22">
        <v>0</v>
      </c>
      <c r="F268" s="22">
        <v>197</v>
      </c>
      <c r="G268" s="22">
        <v>0</v>
      </c>
      <c r="H268" s="22">
        <v>0</v>
      </c>
      <c r="I268" s="22">
        <v>197</v>
      </c>
    </row>
    <row r="269" spans="1:9" x14ac:dyDescent="0.25">
      <c r="A269" s="22" t="s">
        <v>120</v>
      </c>
      <c r="B269" s="22" t="s">
        <v>511</v>
      </c>
      <c r="C269" s="22" t="s">
        <v>656</v>
      </c>
      <c r="D269" s="22" t="s">
        <v>657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120</v>
      </c>
      <c r="B270" s="22" t="s">
        <v>511</v>
      </c>
      <c r="C270" s="22" t="s">
        <v>658</v>
      </c>
      <c r="D270" s="22" t="s">
        <v>659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120</v>
      </c>
      <c r="B271" s="22" t="s">
        <v>511</v>
      </c>
      <c r="C271" s="22" t="s">
        <v>660</v>
      </c>
      <c r="D271" s="22" t="s">
        <v>661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120</v>
      </c>
      <c r="B272" s="22" t="s">
        <v>511</v>
      </c>
      <c r="C272" s="22" t="s">
        <v>662</v>
      </c>
      <c r="D272" s="22" t="s">
        <v>663</v>
      </c>
      <c r="E272" s="22">
        <v>0</v>
      </c>
      <c r="F272" s="22">
        <v>2583</v>
      </c>
      <c r="G272" s="22">
        <v>0</v>
      </c>
      <c r="H272" s="22">
        <v>0</v>
      </c>
      <c r="I272" s="22">
        <v>2583</v>
      </c>
    </row>
    <row r="273" spans="1:9" x14ac:dyDescent="0.25">
      <c r="A273" s="22" t="s">
        <v>120</v>
      </c>
      <c r="B273" s="22" t="s">
        <v>511</v>
      </c>
      <c r="C273" s="22" t="s">
        <v>664</v>
      </c>
      <c r="D273" s="22" t="s">
        <v>665</v>
      </c>
      <c r="E273" s="22">
        <v>0</v>
      </c>
      <c r="F273" s="22">
        <v>2651</v>
      </c>
      <c r="G273" s="22">
        <v>0</v>
      </c>
      <c r="H273" s="22">
        <v>0</v>
      </c>
      <c r="I273" s="22">
        <v>2651</v>
      </c>
    </row>
    <row r="274" spans="1:9" x14ac:dyDescent="0.25">
      <c r="A274" s="22" t="s">
        <v>120</v>
      </c>
      <c r="B274" s="22" t="s">
        <v>511</v>
      </c>
      <c r="C274" s="22" t="s">
        <v>666</v>
      </c>
      <c r="D274" s="22" t="s">
        <v>667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120</v>
      </c>
      <c r="B275" s="22" t="s">
        <v>511</v>
      </c>
      <c r="C275" s="22" t="s">
        <v>668</v>
      </c>
      <c r="D275" s="22" t="s">
        <v>669</v>
      </c>
      <c r="E275" s="22">
        <v>0</v>
      </c>
      <c r="F275" s="22">
        <v>2842</v>
      </c>
      <c r="G275" s="22">
        <v>0</v>
      </c>
      <c r="H275" s="22">
        <v>0</v>
      </c>
      <c r="I275" s="22">
        <v>2842</v>
      </c>
    </row>
    <row r="276" spans="1:9" x14ac:dyDescent="0.25">
      <c r="A276" s="22" t="s">
        <v>120</v>
      </c>
      <c r="B276" s="22" t="s">
        <v>511</v>
      </c>
      <c r="C276" s="22" t="s">
        <v>670</v>
      </c>
      <c r="D276" s="22" t="s">
        <v>671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120</v>
      </c>
      <c r="B277" s="22" t="s">
        <v>511</v>
      </c>
      <c r="C277" s="22" t="s">
        <v>672</v>
      </c>
      <c r="D277" s="22" t="s">
        <v>673</v>
      </c>
      <c r="E277" s="22">
        <v>0</v>
      </c>
      <c r="F277" s="22">
        <v>3028</v>
      </c>
      <c r="G277" s="22">
        <v>0</v>
      </c>
      <c r="H277" s="22">
        <v>0</v>
      </c>
      <c r="I277" s="22">
        <v>3028</v>
      </c>
    </row>
    <row r="278" spans="1:9" x14ac:dyDescent="0.25">
      <c r="A278" s="22" t="s">
        <v>120</v>
      </c>
      <c r="B278" s="22" t="s">
        <v>511</v>
      </c>
      <c r="C278" s="22" t="s">
        <v>674</v>
      </c>
      <c r="D278" s="22" t="s">
        <v>675</v>
      </c>
      <c r="E278" s="22">
        <v>0</v>
      </c>
      <c r="F278" s="22">
        <v>0</v>
      </c>
      <c r="G278" s="22">
        <v>0</v>
      </c>
      <c r="H278" s="22">
        <v>31500</v>
      </c>
      <c r="I278" s="22">
        <v>31500</v>
      </c>
    </row>
    <row r="279" spans="1:9" x14ac:dyDescent="0.25">
      <c r="A279" s="22" t="s">
        <v>120</v>
      </c>
      <c r="B279" s="22" t="s">
        <v>511</v>
      </c>
      <c r="C279" s="22" t="s">
        <v>676</v>
      </c>
      <c r="D279" s="22" t="s">
        <v>677</v>
      </c>
      <c r="E279" s="22">
        <v>1230</v>
      </c>
      <c r="F279" s="22">
        <v>7401</v>
      </c>
      <c r="G279" s="22">
        <v>0</v>
      </c>
      <c r="H279" s="22">
        <v>0</v>
      </c>
      <c r="I279" s="22">
        <v>8631</v>
      </c>
    </row>
    <row r="280" spans="1:9" x14ac:dyDescent="0.25">
      <c r="A280" s="22" t="s">
        <v>120</v>
      </c>
      <c r="B280" s="22" t="s">
        <v>511</v>
      </c>
      <c r="C280" s="22" t="s">
        <v>678</v>
      </c>
      <c r="D280" s="22" t="s">
        <v>679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120</v>
      </c>
      <c r="B281" s="22" t="s">
        <v>511</v>
      </c>
      <c r="C281" s="22" t="s">
        <v>680</v>
      </c>
      <c r="D281" s="22" t="s">
        <v>681</v>
      </c>
      <c r="E281" s="22">
        <v>1285</v>
      </c>
      <c r="F281" s="22">
        <v>0</v>
      </c>
      <c r="G281" s="22">
        <v>0</v>
      </c>
      <c r="H281" s="22">
        <v>0</v>
      </c>
      <c r="I281" s="22">
        <v>1285</v>
      </c>
    </row>
    <row r="282" spans="1:9" x14ac:dyDescent="0.25">
      <c r="A282" s="22" t="s">
        <v>120</v>
      </c>
      <c r="B282" s="22" t="s">
        <v>511</v>
      </c>
      <c r="C282" s="22" t="s">
        <v>682</v>
      </c>
      <c r="D282" s="22" t="s">
        <v>683</v>
      </c>
      <c r="E282" s="22">
        <v>690</v>
      </c>
      <c r="F282" s="22">
        <v>0</v>
      </c>
      <c r="G282" s="22">
        <v>0</v>
      </c>
      <c r="H282" s="22">
        <v>0</v>
      </c>
      <c r="I282" s="22">
        <v>690</v>
      </c>
    </row>
    <row r="283" spans="1:9" x14ac:dyDescent="0.25">
      <c r="A283" s="22" t="s">
        <v>120</v>
      </c>
      <c r="B283" s="22" t="s">
        <v>511</v>
      </c>
      <c r="C283" s="22" t="s">
        <v>684</v>
      </c>
      <c r="D283" s="22" t="s">
        <v>685</v>
      </c>
      <c r="E283" s="22">
        <v>0</v>
      </c>
      <c r="F283" s="22">
        <v>2384</v>
      </c>
      <c r="G283" s="22">
        <v>0</v>
      </c>
      <c r="H283" s="22">
        <v>0</v>
      </c>
      <c r="I283" s="22">
        <v>2384</v>
      </c>
    </row>
    <row r="284" spans="1:9" x14ac:dyDescent="0.25">
      <c r="A284" s="22" t="s">
        <v>120</v>
      </c>
      <c r="B284" s="22" t="s">
        <v>511</v>
      </c>
      <c r="C284" s="22" t="s">
        <v>686</v>
      </c>
      <c r="D284" s="22" t="s">
        <v>687</v>
      </c>
      <c r="E284" s="22">
        <v>12151</v>
      </c>
      <c r="F284" s="22">
        <v>8860</v>
      </c>
      <c r="G284" s="22">
        <v>0</v>
      </c>
      <c r="H284" s="22">
        <v>0</v>
      </c>
      <c r="I284" s="22">
        <v>21011</v>
      </c>
    </row>
    <row r="285" spans="1:9" x14ac:dyDescent="0.25">
      <c r="A285" s="22" t="s">
        <v>120</v>
      </c>
      <c r="B285" s="22" t="s">
        <v>511</v>
      </c>
      <c r="C285" s="22" t="s">
        <v>688</v>
      </c>
      <c r="D285" s="22" t="s">
        <v>689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120</v>
      </c>
      <c r="B286" s="22" t="s">
        <v>511</v>
      </c>
      <c r="C286" s="22" t="s">
        <v>690</v>
      </c>
      <c r="D286" s="22" t="s">
        <v>691</v>
      </c>
      <c r="E286" s="22">
        <v>548</v>
      </c>
      <c r="F286" s="22">
        <v>2848</v>
      </c>
      <c r="G286" s="22">
        <v>0</v>
      </c>
      <c r="H286" s="22">
        <v>0</v>
      </c>
      <c r="I286" s="22">
        <v>3396</v>
      </c>
    </row>
    <row r="287" spans="1:9" x14ac:dyDescent="0.25">
      <c r="A287" s="22" t="s">
        <v>120</v>
      </c>
      <c r="B287" s="22" t="s">
        <v>511</v>
      </c>
      <c r="C287" s="22" t="s">
        <v>692</v>
      </c>
      <c r="D287" s="22" t="s">
        <v>693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120</v>
      </c>
      <c r="B288" s="22" t="s">
        <v>511</v>
      </c>
      <c r="C288" s="22" t="s">
        <v>694</v>
      </c>
      <c r="D288" s="22" t="s">
        <v>695</v>
      </c>
      <c r="E288" s="22">
        <v>2591</v>
      </c>
      <c r="F288" s="22">
        <v>0</v>
      </c>
      <c r="G288" s="22">
        <v>0</v>
      </c>
      <c r="H288" s="22">
        <v>0</v>
      </c>
      <c r="I288" s="22">
        <v>2591</v>
      </c>
    </row>
    <row r="289" spans="1:9" x14ac:dyDescent="0.25">
      <c r="A289" s="22" t="s">
        <v>120</v>
      </c>
      <c r="B289" s="22" t="s">
        <v>511</v>
      </c>
      <c r="C289" s="22" t="s">
        <v>696</v>
      </c>
      <c r="D289" s="22" t="s">
        <v>697</v>
      </c>
      <c r="E289" s="22">
        <v>3837</v>
      </c>
      <c r="F289" s="22">
        <v>0</v>
      </c>
      <c r="G289" s="22">
        <v>0</v>
      </c>
      <c r="H289" s="22">
        <v>0</v>
      </c>
      <c r="I289" s="22">
        <v>3837</v>
      </c>
    </row>
    <row r="290" spans="1:9" x14ac:dyDescent="0.25">
      <c r="A290" s="22" t="s">
        <v>120</v>
      </c>
      <c r="B290" s="22" t="s">
        <v>511</v>
      </c>
      <c r="C290" s="22" t="s">
        <v>698</v>
      </c>
      <c r="D290" s="22" t="s">
        <v>699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120</v>
      </c>
      <c r="B291" s="22" t="s">
        <v>511</v>
      </c>
      <c r="C291" s="22" t="s">
        <v>700</v>
      </c>
      <c r="D291" s="22" t="s">
        <v>701</v>
      </c>
      <c r="E291" s="22">
        <v>1423</v>
      </c>
      <c r="F291" s="22">
        <v>1598</v>
      </c>
      <c r="G291" s="22">
        <v>0</v>
      </c>
      <c r="H291" s="22">
        <v>0</v>
      </c>
      <c r="I291" s="22">
        <v>3021</v>
      </c>
    </row>
    <row r="292" spans="1:9" x14ac:dyDescent="0.25">
      <c r="A292" s="22" t="s">
        <v>120</v>
      </c>
      <c r="B292" s="22" t="s">
        <v>511</v>
      </c>
      <c r="C292" s="22" t="s">
        <v>702</v>
      </c>
      <c r="D292" s="22" t="s">
        <v>703</v>
      </c>
      <c r="E292" s="22">
        <v>1698</v>
      </c>
      <c r="F292" s="22">
        <v>914</v>
      </c>
      <c r="G292" s="22">
        <v>0</v>
      </c>
      <c r="H292" s="22">
        <v>0</v>
      </c>
      <c r="I292" s="22">
        <v>2612</v>
      </c>
    </row>
    <row r="293" spans="1:9" x14ac:dyDescent="0.25">
      <c r="A293" s="22" t="s">
        <v>120</v>
      </c>
      <c r="B293" s="22" t="s">
        <v>511</v>
      </c>
      <c r="C293" s="22" t="s">
        <v>704</v>
      </c>
      <c r="D293" s="22" t="s">
        <v>705</v>
      </c>
      <c r="E293" s="22">
        <v>461</v>
      </c>
      <c r="F293" s="22">
        <v>0</v>
      </c>
      <c r="G293" s="22">
        <v>0</v>
      </c>
      <c r="H293" s="22">
        <v>0</v>
      </c>
      <c r="I293" s="22">
        <v>461</v>
      </c>
    </row>
    <row r="294" spans="1:9" x14ac:dyDescent="0.25">
      <c r="A294" s="22" t="s">
        <v>120</v>
      </c>
      <c r="B294" s="22" t="s">
        <v>706</v>
      </c>
      <c r="C294" s="22" t="s">
        <v>707</v>
      </c>
      <c r="D294" s="22" t="s">
        <v>708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120</v>
      </c>
      <c r="B295" s="22" t="s">
        <v>706</v>
      </c>
      <c r="C295" s="22" t="s">
        <v>709</v>
      </c>
      <c r="D295" s="22" t="s">
        <v>710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120</v>
      </c>
      <c r="B296" s="22" t="s">
        <v>706</v>
      </c>
      <c r="C296" s="22" t="s">
        <v>711</v>
      </c>
      <c r="D296" s="22" t="s">
        <v>712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120</v>
      </c>
      <c r="B297" s="22" t="s">
        <v>706</v>
      </c>
      <c r="C297" s="22" t="s">
        <v>713</v>
      </c>
      <c r="D297" s="22" t="s">
        <v>714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120</v>
      </c>
      <c r="B298" s="22" t="s">
        <v>706</v>
      </c>
      <c r="C298" s="22" t="s">
        <v>715</v>
      </c>
      <c r="D298" s="22" t="s">
        <v>716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120</v>
      </c>
      <c r="B299" s="22" t="s">
        <v>706</v>
      </c>
      <c r="C299" s="22" t="s">
        <v>717</v>
      </c>
      <c r="D299" s="22" t="s">
        <v>718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120</v>
      </c>
      <c r="B300" s="22" t="s">
        <v>706</v>
      </c>
      <c r="C300" s="22" t="s">
        <v>719</v>
      </c>
      <c r="D300" s="22" t="s">
        <v>720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120</v>
      </c>
      <c r="B301" s="22" t="s">
        <v>706</v>
      </c>
      <c r="C301" s="22" t="s">
        <v>721</v>
      </c>
      <c r="D301" s="22" t="s">
        <v>722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120</v>
      </c>
      <c r="B302" s="22" t="s">
        <v>706</v>
      </c>
      <c r="C302" s="22" t="s">
        <v>723</v>
      </c>
      <c r="D302" s="22" t="s">
        <v>724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120</v>
      </c>
      <c r="B303" s="22" t="s">
        <v>706</v>
      </c>
      <c r="C303" s="22" t="s">
        <v>725</v>
      </c>
      <c r="D303" s="22" t="s">
        <v>726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120</v>
      </c>
      <c r="B304" s="22" t="s">
        <v>706</v>
      </c>
      <c r="C304" s="22" t="s">
        <v>727</v>
      </c>
      <c r="D304" s="22" t="s">
        <v>728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120</v>
      </c>
      <c r="B305" s="22" t="s">
        <v>706</v>
      </c>
      <c r="C305" s="22" t="s">
        <v>729</v>
      </c>
      <c r="D305" s="22" t="s">
        <v>730</v>
      </c>
      <c r="E305" s="22">
        <v>0</v>
      </c>
      <c r="F305" s="22">
        <v>3633</v>
      </c>
      <c r="G305" s="22">
        <v>0</v>
      </c>
      <c r="H305" s="22">
        <v>0</v>
      </c>
      <c r="I305" s="22">
        <v>3633</v>
      </c>
    </row>
    <row r="306" spans="1:9" x14ac:dyDescent="0.25">
      <c r="A306" s="22" t="s">
        <v>120</v>
      </c>
      <c r="B306" s="22" t="s">
        <v>706</v>
      </c>
      <c r="C306" s="22" t="s">
        <v>731</v>
      </c>
      <c r="D306" s="22" t="s">
        <v>732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120</v>
      </c>
      <c r="B307" s="22" t="s">
        <v>706</v>
      </c>
      <c r="C307" s="22" t="s">
        <v>733</v>
      </c>
      <c r="D307" s="22" t="s">
        <v>734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120</v>
      </c>
      <c r="B308" s="22" t="s">
        <v>706</v>
      </c>
      <c r="C308" s="22" t="s">
        <v>735</v>
      </c>
      <c r="D308" s="22" t="s">
        <v>736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120</v>
      </c>
      <c r="B309" s="22" t="s">
        <v>706</v>
      </c>
      <c r="C309" s="22" t="s">
        <v>737</v>
      </c>
      <c r="D309" s="22" t="s">
        <v>738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120</v>
      </c>
      <c r="B310" s="22" t="s">
        <v>706</v>
      </c>
      <c r="C310" s="22" t="s">
        <v>739</v>
      </c>
      <c r="D310" s="22" t="s">
        <v>740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120</v>
      </c>
      <c r="B311" s="22" t="s">
        <v>706</v>
      </c>
      <c r="C311" s="22" t="s">
        <v>741</v>
      </c>
      <c r="D311" s="22" t="s">
        <v>742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120</v>
      </c>
      <c r="B312" s="22" t="s">
        <v>706</v>
      </c>
      <c r="C312" s="22" t="s">
        <v>743</v>
      </c>
      <c r="D312" s="22" t="s">
        <v>744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120</v>
      </c>
      <c r="B313" s="22" t="s">
        <v>706</v>
      </c>
      <c r="C313" s="22" t="s">
        <v>745</v>
      </c>
      <c r="D313" s="22" t="s">
        <v>746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120</v>
      </c>
      <c r="B314" s="22" t="s">
        <v>706</v>
      </c>
      <c r="C314" s="22" t="s">
        <v>747</v>
      </c>
      <c r="D314" s="22" t="s">
        <v>748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120</v>
      </c>
      <c r="B315" s="22" t="s">
        <v>706</v>
      </c>
      <c r="C315" s="22" t="s">
        <v>749</v>
      </c>
      <c r="D315" s="22" t="s">
        <v>750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120</v>
      </c>
      <c r="B316" s="22" t="s">
        <v>706</v>
      </c>
      <c r="C316" s="22" t="s">
        <v>751</v>
      </c>
      <c r="D316" s="22" t="s">
        <v>752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120</v>
      </c>
      <c r="B317" s="22" t="s">
        <v>706</v>
      </c>
      <c r="C317" s="22" t="s">
        <v>753</v>
      </c>
      <c r="D317" s="22" t="s">
        <v>754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120</v>
      </c>
      <c r="B318" s="22" t="s">
        <v>706</v>
      </c>
      <c r="C318" s="22" t="s">
        <v>755</v>
      </c>
      <c r="D318" s="22" t="s">
        <v>756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120</v>
      </c>
      <c r="B319" s="22" t="s">
        <v>706</v>
      </c>
      <c r="C319" s="22" t="s">
        <v>757</v>
      </c>
      <c r="D319" s="22" t="s">
        <v>758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120</v>
      </c>
      <c r="B320" s="22" t="s">
        <v>706</v>
      </c>
      <c r="C320" s="22" t="s">
        <v>759</v>
      </c>
      <c r="D320" s="22" t="s">
        <v>760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120</v>
      </c>
      <c r="B321" s="22" t="s">
        <v>706</v>
      </c>
      <c r="C321" s="22" t="s">
        <v>761</v>
      </c>
      <c r="D321" s="22" t="s">
        <v>762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120</v>
      </c>
      <c r="B322" s="22" t="s">
        <v>706</v>
      </c>
      <c r="C322" s="22" t="s">
        <v>763</v>
      </c>
      <c r="D322" s="22" t="s">
        <v>764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120</v>
      </c>
      <c r="B323" s="22" t="s">
        <v>706</v>
      </c>
      <c r="C323" s="22" t="s">
        <v>765</v>
      </c>
      <c r="D323" s="22" t="s">
        <v>766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120</v>
      </c>
      <c r="B324" s="22" t="s">
        <v>706</v>
      </c>
      <c r="C324" s="22" t="s">
        <v>767</v>
      </c>
      <c r="D324" s="22" t="s">
        <v>768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120</v>
      </c>
      <c r="B325" s="22" t="s">
        <v>706</v>
      </c>
      <c r="C325" s="22" t="s">
        <v>769</v>
      </c>
      <c r="D325" s="22" t="s">
        <v>770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120</v>
      </c>
      <c r="B326" s="22" t="s">
        <v>706</v>
      </c>
      <c r="C326" s="22" t="s">
        <v>771</v>
      </c>
      <c r="D326" s="22" t="s">
        <v>772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120</v>
      </c>
      <c r="B327" s="22" t="s">
        <v>706</v>
      </c>
      <c r="C327" s="22" t="s">
        <v>773</v>
      </c>
      <c r="D327" s="22" t="s">
        <v>774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120</v>
      </c>
      <c r="B328" s="22" t="s">
        <v>706</v>
      </c>
      <c r="C328" s="22" t="s">
        <v>775</v>
      </c>
      <c r="D328" s="22" t="s">
        <v>776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120</v>
      </c>
      <c r="B329" s="22" t="s">
        <v>706</v>
      </c>
      <c r="C329" s="22" t="s">
        <v>777</v>
      </c>
      <c r="D329" s="22" t="s">
        <v>778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120</v>
      </c>
      <c r="B330" s="22" t="s">
        <v>706</v>
      </c>
      <c r="C330" s="22" t="s">
        <v>779</v>
      </c>
      <c r="D330" s="22" t="s">
        <v>780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120</v>
      </c>
      <c r="B331" s="22" t="s">
        <v>706</v>
      </c>
      <c r="C331" s="22" t="s">
        <v>781</v>
      </c>
      <c r="D331" s="22" t="s">
        <v>782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120</v>
      </c>
      <c r="B332" s="22" t="s">
        <v>706</v>
      </c>
      <c r="C332" s="22" t="s">
        <v>783</v>
      </c>
      <c r="D332" s="22" t="s">
        <v>784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120</v>
      </c>
      <c r="B333" s="22" t="s">
        <v>706</v>
      </c>
      <c r="C333" s="22" t="s">
        <v>785</v>
      </c>
      <c r="D333" s="22" t="s">
        <v>786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120</v>
      </c>
      <c r="B334" s="22" t="s">
        <v>706</v>
      </c>
      <c r="C334" s="22" t="s">
        <v>787</v>
      </c>
      <c r="D334" s="22" t="s">
        <v>788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120</v>
      </c>
      <c r="B335" s="22" t="s">
        <v>706</v>
      </c>
      <c r="C335" s="22" t="s">
        <v>789</v>
      </c>
      <c r="D335" s="22" t="s">
        <v>790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120</v>
      </c>
      <c r="B336" s="22" t="s">
        <v>706</v>
      </c>
      <c r="C336" s="22" t="s">
        <v>791</v>
      </c>
      <c r="D336" s="22" t="s">
        <v>792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120</v>
      </c>
      <c r="B337" s="22" t="s">
        <v>706</v>
      </c>
      <c r="C337" s="22" t="s">
        <v>793</v>
      </c>
      <c r="D337" s="22" t="s">
        <v>794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120</v>
      </c>
      <c r="B338" s="22" t="s">
        <v>706</v>
      </c>
      <c r="C338" s="22" t="s">
        <v>795</v>
      </c>
      <c r="D338" s="22" t="s">
        <v>796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120</v>
      </c>
      <c r="B339" s="22" t="s">
        <v>706</v>
      </c>
      <c r="C339" s="22" t="s">
        <v>797</v>
      </c>
      <c r="D339" s="22" t="s">
        <v>798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120</v>
      </c>
      <c r="B340" s="22" t="s">
        <v>706</v>
      </c>
      <c r="C340" s="22" t="s">
        <v>799</v>
      </c>
      <c r="D340" s="22" t="s">
        <v>800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120</v>
      </c>
      <c r="B341" s="22" t="s">
        <v>706</v>
      </c>
      <c r="C341" s="22" t="s">
        <v>801</v>
      </c>
      <c r="D341" s="22" t="s">
        <v>802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120</v>
      </c>
      <c r="B342" s="22" t="s">
        <v>706</v>
      </c>
      <c r="C342" s="22" t="s">
        <v>803</v>
      </c>
      <c r="D342" s="22" t="s">
        <v>804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120</v>
      </c>
      <c r="B343" s="22" t="s">
        <v>706</v>
      </c>
      <c r="C343" s="22" t="s">
        <v>805</v>
      </c>
      <c r="D343" s="22" t="s">
        <v>806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120</v>
      </c>
      <c r="B344" s="22" t="s">
        <v>706</v>
      </c>
      <c r="C344" s="22" t="s">
        <v>807</v>
      </c>
      <c r="D344" s="22" t="s">
        <v>808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120</v>
      </c>
      <c r="B345" s="22" t="s">
        <v>809</v>
      </c>
      <c r="C345" s="22" t="s">
        <v>810</v>
      </c>
      <c r="D345" s="22" t="s">
        <v>811</v>
      </c>
      <c r="E345" s="22">
        <v>101583</v>
      </c>
      <c r="F345" s="22">
        <v>0</v>
      </c>
      <c r="G345" s="22">
        <v>0</v>
      </c>
      <c r="H345" s="22">
        <v>0</v>
      </c>
      <c r="I345" s="22">
        <v>101583</v>
      </c>
    </row>
    <row r="346" spans="1:9" x14ac:dyDescent="0.25">
      <c r="A346" s="22" t="s">
        <v>120</v>
      </c>
      <c r="B346" s="22" t="s">
        <v>809</v>
      </c>
      <c r="C346" s="22" t="s">
        <v>812</v>
      </c>
      <c r="D346" s="22" t="s">
        <v>813</v>
      </c>
      <c r="E346" s="22">
        <v>648028</v>
      </c>
      <c r="F346" s="22">
        <v>0</v>
      </c>
      <c r="G346" s="22">
        <v>0</v>
      </c>
      <c r="H346" s="22">
        <v>0</v>
      </c>
      <c r="I346" s="22">
        <v>648028</v>
      </c>
    </row>
    <row r="347" spans="1:9" x14ac:dyDescent="0.25">
      <c r="A347" s="22" t="s">
        <v>120</v>
      </c>
      <c r="B347" s="22" t="s">
        <v>809</v>
      </c>
      <c r="C347" s="22" t="s">
        <v>814</v>
      </c>
      <c r="D347" s="22" t="s">
        <v>815</v>
      </c>
      <c r="E347" s="22">
        <v>52305</v>
      </c>
      <c r="F347" s="22">
        <v>0</v>
      </c>
      <c r="G347" s="22">
        <v>0</v>
      </c>
      <c r="H347" s="22">
        <v>0</v>
      </c>
      <c r="I347" s="22">
        <v>52305</v>
      </c>
    </row>
    <row r="348" spans="1:9" x14ac:dyDescent="0.25">
      <c r="A348" s="22" t="s">
        <v>120</v>
      </c>
      <c r="B348" s="22" t="s">
        <v>809</v>
      </c>
      <c r="C348" s="22" t="s">
        <v>816</v>
      </c>
      <c r="D348" s="22" t="s">
        <v>817</v>
      </c>
      <c r="E348" s="22">
        <v>34673</v>
      </c>
      <c r="F348" s="22">
        <v>0</v>
      </c>
      <c r="G348" s="22">
        <v>0</v>
      </c>
      <c r="H348" s="22">
        <v>0</v>
      </c>
      <c r="I348" s="22">
        <v>34673</v>
      </c>
    </row>
    <row r="349" spans="1:9" x14ac:dyDescent="0.25">
      <c r="A349" s="22" t="s">
        <v>120</v>
      </c>
      <c r="B349" s="22" t="s">
        <v>809</v>
      </c>
      <c r="C349" s="22" t="s">
        <v>818</v>
      </c>
      <c r="D349" s="22" t="s">
        <v>819</v>
      </c>
      <c r="E349" s="22">
        <v>22794</v>
      </c>
      <c r="F349" s="22">
        <v>0</v>
      </c>
      <c r="G349" s="22">
        <v>0</v>
      </c>
      <c r="H349" s="22">
        <v>0</v>
      </c>
      <c r="I349" s="22">
        <v>22794</v>
      </c>
    </row>
    <row r="350" spans="1:9" x14ac:dyDescent="0.25">
      <c r="A350" s="22" t="s">
        <v>120</v>
      </c>
      <c r="B350" s="22" t="s">
        <v>809</v>
      </c>
      <c r="C350" s="22" t="s">
        <v>820</v>
      </c>
      <c r="D350" s="22" t="s">
        <v>821</v>
      </c>
      <c r="E350" s="22">
        <v>10628</v>
      </c>
      <c r="F350" s="22">
        <v>120180</v>
      </c>
      <c r="G350" s="22">
        <v>0</v>
      </c>
      <c r="H350" s="22">
        <v>0</v>
      </c>
      <c r="I350" s="22">
        <v>130808</v>
      </c>
    </row>
    <row r="351" spans="1:9" x14ac:dyDescent="0.25">
      <c r="A351" s="22" t="s">
        <v>120</v>
      </c>
      <c r="B351" s="22" t="s">
        <v>822</v>
      </c>
      <c r="C351" s="22" t="s">
        <v>823</v>
      </c>
      <c r="D351" s="22" t="s">
        <v>824</v>
      </c>
      <c r="E351" s="22">
        <v>0</v>
      </c>
      <c r="F351" s="22">
        <v>2354</v>
      </c>
      <c r="G351" s="22">
        <v>0</v>
      </c>
      <c r="H351" s="22">
        <v>0</v>
      </c>
      <c r="I351" s="22">
        <v>2354</v>
      </c>
    </row>
    <row r="352" spans="1:9" x14ac:dyDescent="0.25">
      <c r="A352" s="22"/>
      <c r="B352" s="22"/>
      <c r="C352" s="22"/>
      <c r="D352" s="22" t="s">
        <v>825</v>
      </c>
      <c r="E352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A1708-C420-4249-A451-A05C80A1B4C5}">
  <dimension ref="A1:W354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23" width="15.7109375" customWidth="1"/>
  </cols>
  <sheetData>
    <row r="1" spans="1:23" ht="24" customHeight="1" x14ac:dyDescent="0.3">
      <c r="A1" s="4" t="str">
        <f>HYPERLINK("#'Index'!A1", "&lt;&lt; Index")</f>
        <v>&lt;&lt; Index</v>
      </c>
      <c r="B1" s="20" t="s">
        <v>1350</v>
      </c>
      <c r="D1" s="20" t="s">
        <v>1351</v>
      </c>
    </row>
    <row r="2" spans="1:23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1352</v>
      </c>
      <c r="F2" s="21" t="s">
        <v>1353</v>
      </c>
      <c r="G2" s="21" t="s">
        <v>1134</v>
      </c>
      <c r="H2" s="21" t="s">
        <v>1354</v>
      </c>
      <c r="I2" s="21" t="s">
        <v>1355</v>
      </c>
      <c r="J2" s="21" t="s">
        <v>1210</v>
      </c>
      <c r="K2" s="21" t="s">
        <v>1356</v>
      </c>
      <c r="L2" s="21" t="s">
        <v>1357</v>
      </c>
      <c r="M2" s="21" t="s">
        <v>1358</v>
      </c>
      <c r="N2" s="21" t="s">
        <v>1359</v>
      </c>
      <c r="O2" s="21" t="s">
        <v>1317</v>
      </c>
      <c r="P2" s="21" t="s">
        <v>1360</v>
      </c>
      <c r="Q2" s="21" t="s">
        <v>1359</v>
      </c>
      <c r="R2" s="21" t="s">
        <v>1317</v>
      </c>
      <c r="S2" s="21" t="s">
        <v>1361</v>
      </c>
      <c r="T2" s="21" t="s">
        <v>1362</v>
      </c>
      <c r="U2" s="21" t="s">
        <v>1363</v>
      </c>
      <c r="V2" s="21" t="s">
        <v>1364</v>
      </c>
      <c r="W2" s="21" t="s">
        <v>1365</v>
      </c>
    </row>
    <row r="3" spans="1:23" x14ac:dyDescent="0.25">
      <c r="A3" s="21"/>
      <c r="B3" s="21"/>
      <c r="C3" s="21"/>
      <c r="D3" s="21" t="s">
        <v>87</v>
      </c>
      <c r="E3" s="21" t="s">
        <v>1366</v>
      </c>
      <c r="F3" s="21" t="s">
        <v>1367</v>
      </c>
      <c r="G3" s="21" t="s">
        <v>1368</v>
      </c>
      <c r="H3" s="21" t="s">
        <v>1369</v>
      </c>
      <c r="I3" s="21" t="s">
        <v>1370</v>
      </c>
      <c r="J3" s="21" t="s">
        <v>1371</v>
      </c>
      <c r="K3" s="21" t="s">
        <v>1372</v>
      </c>
      <c r="L3" s="21" t="s">
        <v>1373</v>
      </c>
      <c r="M3" s="21" t="s">
        <v>1374</v>
      </c>
      <c r="N3" s="21" t="s">
        <v>1375</v>
      </c>
      <c r="O3" s="21" t="s">
        <v>1376</v>
      </c>
      <c r="P3" s="21" t="s">
        <v>1377</v>
      </c>
      <c r="Q3" s="21" t="s">
        <v>1378</v>
      </c>
      <c r="R3" s="21" t="s">
        <v>1379</v>
      </c>
      <c r="S3" s="21" t="s">
        <v>1380</v>
      </c>
      <c r="T3" s="21" t="s">
        <v>1381</v>
      </c>
      <c r="U3" s="21" t="s">
        <v>1382</v>
      </c>
      <c r="V3" s="21" t="s">
        <v>1383</v>
      </c>
      <c r="W3" s="21" t="s">
        <v>1384</v>
      </c>
    </row>
    <row r="4" spans="1:23" x14ac:dyDescent="0.25">
      <c r="A4" s="23" t="s">
        <v>120</v>
      </c>
      <c r="B4" s="23" t="s">
        <v>121</v>
      </c>
      <c r="C4" s="23" t="s">
        <v>122</v>
      </c>
      <c r="D4" s="23" t="s">
        <v>123</v>
      </c>
      <c r="E4" s="23"/>
      <c r="F4" s="23">
        <v>3.5528</v>
      </c>
      <c r="G4" s="23">
        <v>0</v>
      </c>
      <c r="H4" s="23">
        <v>6.7428999999999997</v>
      </c>
      <c r="I4" s="23">
        <v>0</v>
      </c>
      <c r="J4" s="23"/>
      <c r="K4" s="23"/>
      <c r="L4" s="23"/>
      <c r="M4" s="23"/>
      <c r="N4" s="23">
        <v>1.7581</v>
      </c>
      <c r="O4" s="23">
        <v>2.9527999999999999</v>
      </c>
      <c r="P4" s="23"/>
      <c r="Q4" s="23">
        <v>1.7581</v>
      </c>
      <c r="R4" s="23">
        <v>2.9527999999999999</v>
      </c>
      <c r="S4" s="23">
        <v>0</v>
      </c>
      <c r="T4" s="23">
        <v>3.32E-2</v>
      </c>
      <c r="U4" s="23"/>
      <c r="V4" s="23"/>
      <c r="W4" s="23"/>
    </row>
    <row r="5" spans="1:23" x14ac:dyDescent="0.25">
      <c r="A5" s="23" t="s">
        <v>120</v>
      </c>
      <c r="B5" s="23" t="s">
        <v>121</v>
      </c>
      <c r="C5" s="23" t="s">
        <v>124</v>
      </c>
      <c r="D5" s="23" t="s">
        <v>125</v>
      </c>
      <c r="E5" s="23"/>
      <c r="F5" s="23">
        <v>6.1139000000000001</v>
      </c>
      <c r="G5" s="23">
        <v>0</v>
      </c>
      <c r="H5" s="23">
        <v>9.7662999999999993</v>
      </c>
      <c r="I5" s="23">
        <v>0</v>
      </c>
      <c r="J5" s="23"/>
      <c r="K5" s="23"/>
      <c r="L5" s="23"/>
      <c r="M5" s="23"/>
      <c r="N5" s="23">
        <v>2.6111</v>
      </c>
      <c r="O5" s="23">
        <v>4.0628000000000002</v>
      </c>
      <c r="P5" s="23"/>
      <c r="Q5" s="23">
        <v>2.6111</v>
      </c>
      <c r="R5" s="23">
        <v>4.0628000000000002</v>
      </c>
      <c r="S5" s="23">
        <v>0</v>
      </c>
      <c r="T5" s="23">
        <v>0.14979999999999999</v>
      </c>
      <c r="U5" s="23"/>
      <c r="V5" s="23"/>
      <c r="W5" s="23"/>
    </row>
    <row r="6" spans="1:23" x14ac:dyDescent="0.25">
      <c r="A6" s="23" t="s">
        <v>120</v>
      </c>
      <c r="B6" s="23" t="s">
        <v>121</v>
      </c>
      <c r="C6" s="23" t="s">
        <v>126</v>
      </c>
      <c r="D6" s="23" t="s">
        <v>127</v>
      </c>
      <c r="E6" s="23"/>
      <c r="F6" s="23">
        <v>2.6402000000000001</v>
      </c>
      <c r="G6" s="23">
        <v>0</v>
      </c>
      <c r="H6" s="23">
        <v>8.2132000000000005</v>
      </c>
      <c r="I6" s="23">
        <v>0</v>
      </c>
      <c r="J6" s="23"/>
      <c r="K6" s="23"/>
      <c r="L6" s="23"/>
      <c r="M6" s="23"/>
      <c r="N6" s="23">
        <v>2.3599000000000001</v>
      </c>
      <c r="O6" s="23">
        <v>3.2282000000000002</v>
      </c>
      <c r="P6" s="23"/>
      <c r="Q6" s="23">
        <v>2.3599000000000001</v>
      </c>
      <c r="R6" s="23">
        <v>3.2282000000000002</v>
      </c>
      <c r="S6" s="23">
        <v>0</v>
      </c>
      <c r="T6" s="23"/>
      <c r="U6" s="23"/>
      <c r="V6" s="23"/>
      <c r="W6" s="23"/>
    </row>
    <row r="7" spans="1:23" x14ac:dyDescent="0.25">
      <c r="A7" s="23" t="s">
        <v>120</v>
      </c>
      <c r="B7" s="23" t="s">
        <v>121</v>
      </c>
      <c r="C7" s="23" t="s">
        <v>128</v>
      </c>
      <c r="D7" s="23" t="s">
        <v>129</v>
      </c>
      <c r="E7" s="23"/>
      <c r="F7" s="23">
        <v>6.5179</v>
      </c>
      <c r="G7" s="23">
        <v>0</v>
      </c>
      <c r="H7" s="23">
        <v>12.6312</v>
      </c>
      <c r="I7" s="23">
        <v>0</v>
      </c>
      <c r="J7" s="23"/>
      <c r="K7" s="23"/>
      <c r="L7" s="23"/>
      <c r="M7" s="23"/>
      <c r="N7" s="23">
        <v>2.0442999999999998</v>
      </c>
      <c r="O7" s="23">
        <v>3.2075</v>
      </c>
      <c r="P7" s="23"/>
      <c r="Q7" s="23">
        <v>2.0442999999999998</v>
      </c>
      <c r="R7" s="23">
        <v>3.2075</v>
      </c>
      <c r="S7" s="23">
        <v>0</v>
      </c>
      <c r="T7" s="23"/>
      <c r="U7" s="23"/>
      <c r="V7" s="23"/>
      <c r="W7" s="23"/>
    </row>
    <row r="8" spans="1:23" x14ac:dyDescent="0.25">
      <c r="A8" s="23" t="s">
        <v>120</v>
      </c>
      <c r="B8" s="23" t="s">
        <v>121</v>
      </c>
      <c r="C8" s="23" t="s">
        <v>130</v>
      </c>
      <c r="D8" s="23" t="s">
        <v>131</v>
      </c>
      <c r="E8" s="23"/>
      <c r="F8" s="23">
        <v>6.9</v>
      </c>
      <c r="G8" s="23">
        <v>0</v>
      </c>
      <c r="H8" s="23">
        <v>12.16</v>
      </c>
      <c r="I8" s="23">
        <v>0</v>
      </c>
      <c r="J8" s="23"/>
      <c r="K8" s="23"/>
      <c r="L8" s="23"/>
      <c r="M8" s="23"/>
      <c r="N8" s="23">
        <v>2.2359</v>
      </c>
      <c r="O8" s="23">
        <v>3.2075999999999998</v>
      </c>
      <c r="P8" s="23"/>
      <c r="Q8" s="23">
        <v>2.2359</v>
      </c>
      <c r="R8" s="23">
        <v>3.2075999999999998</v>
      </c>
      <c r="S8" s="23">
        <v>0</v>
      </c>
      <c r="T8" s="23">
        <v>5.5500000000000001E-2</v>
      </c>
      <c r="U8" s="23"/>
      <c r="V8" s="23"/>
      <c r="W8" s="23"/>
    </row>
    <row r="9" spans="1:23" x14ac:dyDescent="0.25">
      <c r="A9" s="23" t="s">
        <v>120</v>
      </c>
      <c r="B9" s="23" t="s">
        <v>121</v>
      </c>
      <c r="C9" s="23" t="s">
        <v>132</v>
      </c>
      <c r="D9" s="23" t="s">
        <v>133</v>
      </c>
      <c r="E9" s="23"/>
      <c r="F9" s="23">
        <v>3.9586999999999999</v>
      </c>
      <c r="G9" s="23">
        <v>0</v>
      </c>
      <c r="H9" s="23">
        <v>10.4512</v>
      </c>
      <c r="I9" s="23">
        <v>0</v>
      </c>
      <c r="J9" s="23"/>
      <c r="K9" s="23"/>
      <c r="L9" s="23"/>
      <c r="M9" s="23"/>
      <c r="N9" s="23">
        <v>2.2033999999999998</v>
      </c>
      <c r="O9" s="23">
        <v>2.6783999999999999</v>
      </c>
      <c r="P9" s="23"/>
      <c r="Q9" s="23">
        <v>2.2033999999999998</v>
      </c>
      <c r="R9" s="23">
        <v>2.6783999999999999</v>
      </c>
      <c r="S9" s="23">
        <v>0</v>
      </c>
      <c r="T9" s="23"/>
      <c r="U9" s="23"/>
      <c r="V9" s="23"/>
      <c r="W9" s="23">
        <v>4.0300000000000002E-2</v>
      </c>
    </row>
    <row r="10" spans="1:23" x14ac:dyDescent="0.25">
      <c r="A10" s="23" t="s">
        <v>120</v>
      </c>
      <c r="B10" s="23" t="s">
        <v>121</v>
      </c>
      <c r="C10" s="23" t="s">
        <v>134</v>
      </c>
      <c r="D10" s="23" t="s">
        <v>135</v>
      </c>
      <c r="E10" s="23"/>
      <c r="F10" s="23">
        <v>3.6593</v>
      </c>
      <c r="G10" s="23">
        <v>0</v>
      </c>
      <c r="H10" s="23">
        <v>6.9169</v>
      </c>
      <c r="I10" s="23">
        <v>0</v>
      </c>
      <c r="J10" s="23"/>
      <c r="K10" s="23"/>
      <c r="L10" s="23"/>
      <c r="M10" s="23"/>
      <c r="N10" s="23">
        <v>1.9992000000000001</v>
      </c>
      <c r="O10" s="23">
        <v>3.3675999999999999</v>
      </c>
      <c r="P10" s="23"/>
      <c r="Q10" s="23">
        <v>1.9992000000000001</v>
      </c>
      <c r="R10" s="23">
        <v>3.3675999999999999</v>
      </c>
      <c r="S10" s="23">
        <v>0</v>
      </c>
      <c r="T10" s="23">
        <v>4.2799999999999998E-2</v>
      </c>
      <c r="U10" s="23"/>
      <c r="V10" s="23"/>
      <c r="W10" s="23"/>
    </row>
    <row r="11" spans="1:23" x14ac:dyDescent="0.25">
      <c r="A11" s="23" t="s">
        <v>120</v>
      </c>
      <c r="B11" s="23" t="s">
        <v>121</v>
      </c>
      <c r="C11" s="23" t="s">
        <v>136</v>
      </c>
      <c r="D11" s="23" t="s">
        <v>137</v>
      </c>
      <c r="E11" s="23"/>
      <c r="F11" s="23">
        <v>7.8070000000000004</v>
      </c>
      <c r="G11" s="23">
        <v>0</v>
      </c>
      <c r="H11" s="23">
        <v>14.635</v>
      </c>
      <c r="I11" s="23">
        <v>0</v>
      </c>
      <c r="J11" s="23"/>
      <c r="K11" s="23"/>
      <c r="L11" s="23"/>
      <c r="M11" s="23"/>
      <c r="N11" s="23">
        <v>2.5543999999999998</v>
      </c>
      <c r="O11" s="23">
        <v>3.3454000000000002</v>
      </c>
      <c r="P11" s="23"/>
      <c r="Q11" s="23">
        <v>2.5543999999999998</v>
      </c>
      <c r="R11" s="23">
        <v>3.3454000000000002</v>
      </c>
      <c r="S11" s="23">
        <v>0</v>
      </c>
      <c r="T11" s="23">
        <v>4.2099999999999999E-2</v>
      </c>
      <c r="U11" s="23"/>
      <c r="V11" s="23"/>
      <c r="W11" s="23"/>
    </row>
    <row r="12" spans="1:23" x14ac:dyDescent="0.25">
      <c r="A12" s="23" t="s">
        <v>120</v>
      </c>
      <c r="B12" s="23" t="s">
        <v>121</v>
      </c>
      <c r="C12" s="23" t="s">
        <v>138</v>
      </c>
      <c r="D12" s="23" t="s">
        <v>139</v>
      </c>
      <c r="E12" s="23"/>
      <c r="F12" s="23">
        <v>5.883</v>
      </c>
      <c r="G12" s="23">
        <v>0</v>
      </c>
      <c r="H12" s="23">
        <v>10.388999999999999</v>
      </c>
      <c r="I12" s="23">
        <v>0</v>
      </c>
      <c r="J12" s="23"/>
      <c r="K12" s="23"/>
      <c r="L12" s="23"/>
      <c r="M12" s="23"/>
      <c r="N12" s="23">
        <v>2.02</v>
      </c>
      <c r="O12" s="23">
        <v>2.8109999999999999</v>
      </c>
      <c r="P12" s="23"/>
      <c r="Q12" s="23">
        <v>2.02</v>
      </c>
      <c r="R12" s="23">
        <v>2.8109999999999999</v>
      </c>
      <c r="S12" s="23">
        <v>0</v>
      </c>
      <c r="T12" s="23">
        <v>2.5000000000000001E-2</v>
      </c>
      <c r="U12" s="23"/>
      <c r="V12" s="23"/>
      <c r="W12" s="23">
        <v>2.1999999999999999E-2</v>
      </c>
    </row>
    <row r="13" spans="1:23" x14ac:dyDescent="0.25">
      <c r="A13" s="23" t="s">
        <v>120</v>
      </c>
      <c r="B13" s="23" t="s">
        <v>121</v>
      </c>
      <c r="C13" s="23" t="s">
        <v>140</v>
      </c>
      <c r="D13" s="23" t="s">
        <v>141</v>
      </c>
      <c r="E13" s="23"/>
      <c r="F13" s="23">
        <v>5.431</v>
      </c>
      <c r="G13" s="23">
        <v>0</v>
      </c>
      <c r="H13" s="23">
        <v>16.199000000000002</v>
      </c>
      <c r="I13" s="23">
        <v>0</v>
      </c>
      <c r="J13" s="23"/>
      <c r="K13" s="23"/>
      <c r="L13" s="23"/>
      <c r="M13" s="23"/>
      <c r="N13" s="23">
        <v>2.1059999999999999</v>
      </c>
      <c r="O13" s="23">
        <v>3.62</v>
      </c>
      <c r="P13" s="23"/>
      <c r="Q13" s="23"/>
      <c r="R13" s="23"/>
      <c r="S13" s="23">
        <v>0</v>
      </c>
      <c r="T13" s="23">
        <v>0.109</v>
      </c>
      <c r="U13" s="23"/>
      <c r="V13" s="23"/>
      <c r="W13" s="23"/>
    </row>
    <row r="14" spans="1:23" x14ac:dyDescent="0.25">
      <c r="A14" s="23" t="s">
        <v>120</v>
      </c>
      <c r="B14" s="23" t="s">
        <v>121</v>
      </c>
      <c r="C14" s="23" t="s">
        <v>142</v>
      </c>
      <c r="D14" s="23" t="s">
        <v>143</v>
      </c>
      <c r="E14" s="23"/>
      <c r="F14" s="23">
        <v>4.4321999999999999</v>
      </c>
      <c r="G14" s="23">
        <v>0</v>
      </c>
      <c r="H14" s="23">
        <v>12.978899999999999</v>
      </c>
      <c r="I14" s="23">
        <v>0</v>
      </c>
      <c r="J14" s="23"/>
      <c r="K14" s="23"/>
      <c r="L14" s="23"/>
      <c r="M14" s="23"/>
      <c r="N14" s="23">
        <v>2.4167000000000001</v>
      </c>
      <c r="O14" s="23">
        <v>3.4214000000000002</v>
      </c>
      <c r="P14" s="23"/>
      <c r="Q14" s="23">
        <v>2.4167000000000001</v>
      </c>
      <c r="R14" s="23">
        <v>3.4214000000000002</v>
      </c>
      <c r="S14" s="23">
        <v>0</v>
      </c>
      <c r="T14" s="23">
        <v>0.109</v>
      </c>
      <c r="U14" s="23"/>
      <c r="V14" s="23"/>
      <c r="W14" s="23"/>
    </row>
    <row r="15" spans="1:23" x14ac:dyDescent="0.25">
      <c r="A15" s="23" t="s">
        <v>120</v>
      </c>
      <c r="B15" s="23" t="s">
        <v>121</v>
      </c>
      <c r="C15" s="23" t="s">
        <v>144</v>
      </c>
      <c r="D15" s="23" t="s">
        <v>145</v>
      </c>
      <c r="E15" s="23"/>
      <c r="F15" s="23">
        <v>5.1078000000000001</v>
      </c>
      <c r="G15" s="23">
        <v>0</v>
      </c>
      <c r="H15" s="23">
        <v>12.269500000000001</v>
      </c>
      <c r="I15" s="23">
        <v>0</v>
      </c>
      <c r="J15" s="23"/>
      <c r="K15" s="23"/>
      <c r="L15" s="23"/>
      <c r="M15" s="23"/>
      <c r="N15" s="23">
        <v>2.306</v>
      </c>
      <c r="O15" s="23">
        <v>3.4742999999999999</v>
      </c>
      <c r="P15" s="23"/>
      <c r="Q15" s="23">
        <v>2.306</v>
      </c>
      <c r="R15" s="23">
        <v>3.4742999999999999</v>
      </c>
      <c r="S15" s="23">
        <v>0</v>
      </c>
      <c r="T15" s="23"/>
      <c r="U15" s="23"/>
      <c r="V15" s="23"/>
      <c r="W15" s="23"/>
    </row>
    <row r="16" spans="1:23" x14ac:dyDescent="0.25">
      <c r="A16" s="23" t="s">
        <v>120</v>
      </c>
      <c r="B16" s="23" t="s">
        <v>121</v>
      </c>
      <c r="C16" s="23" t="s">
        <v>146</v>
      </c>
      <c r="D16" s="23" t="s">
        <v>147</v>
      </c>
      <c r="E16" s="23"/>
      <c r="F16" s="23">
        <v>4.9538000000000002</v>
      </c>
      <c r="G16" s="23">
        <v>0</v>
      </c>
      <c r="H16" s="23">
        <v>8.0251999999999999</v>
      </c>
      <c r="I16" s="23">
        <v>0</v>
      </c>
      <c r="J16" s="23"/>
      <c r="K16" s="23"/>
      <c r="L16" s="23"/>
      <c r="M16" s="23"/>
      <c r="N16" s="23">
        <v>1.9859</v>
      </c>
      <c r="O16" s="23">
        <v>2.9727000000000001</v>
      </c>
      <c r="P16" s="23"/>
      <c r="Q16" s="23">
        <v>1.9859</v>
      </c>
      <c r="R16" s="23">
        <v>2.9727000000000001</v>
      </c>
      <c r="S16" s="23">
        <v>0</v>
      </c>
      <c r="T16" s="23">
        <v>3.6400000000000002E-2</v>
      </c>
      <c r="U16" s="23"/>
      <c r="V16" s="23"/>
      <c r="W16" s="23"/>
    </row>
    <row r="17" spans="1:23" x14ac:dyDescent="0.25">
      <c r="A17" s="23" t="s">
        <v>120</v>
      </c>
      <c r="B17" s="23" t="s">
        <v>121</v>
      </c>
      <c r="C17" s="23" t="s">
        <v>148</v>
      </c>
      <c r="D17" s="23" t="s">
        <v>149</v>
      </c>
      <c r="E17" s="23"/>
      <c r="F17" s="23">
        <v>6.7881999999999998</v>
      </c>
      <c r="G17" s="23">
        <v>0</v>
      </c>
      <c r="H17" s="23">
        <v>10.959899999999999</v>
      </c>
      <c r="I17" s="23">
        <v>0</v>
      </c>
      <c r="J17" s="23"/>
      <c r="K17" s="23"/>
      <c r="L17" s="23"/>
      <c r="M17" s="23"/>
      <c r="N17" s="23">
        <v>2.4430000000000001</v>
      </c>
      <c r="O17" s="23">
        <v>3.2101999999999999</v>
      </c>
      <c r="P17" s="23"/>
      <c r="Q17" s="23">
        <v>2.4430000000000001</v>
      </c>
      <c r="R17" s="23">
        <v>3.2101999999999999</v>
      </c>
      <c r="S17" s="23">
        <v>0</v>
      </c>
      <c r="T17" s="23"/>
      <c r="U17" s="23"/>
      <c r="V17" s="23"/>
      <c r="W17" s="23"/>
    </row>
    <row r="18" spans="1:23" x14ac:dyDescent="0.25">
      <c r="A18" s="23" t="s">
        <v>120</v>
      </c>
      <c r="B18" s="23" t="s">
        <v>121</v>
      </c>
      <c r="C18" s="23" t="s">
        <v>150</v>
      </c>
      <c r="D18" s="23" t="s">
        <v>151</v>
      </c>
      <c r="E18" s="23"/>
      <c r="F18" s="23">
        <v>5.4817</v>
      </c>
      <c r="G18" s="23">
        <v>0</v>
      </c>
      <c r="H18" s="23">
        <v>16.726099999999999</v>
      </c>
      <c r="I18" s="23">
        <v>0</v>
      </c>
      <c r="J18" s="23"/>
      <c r="K18" s="23"/>
      <c r="L18" s="23"/>
      <c r="M18" s="23"/>
      <c r="N18" s="23">
        <v>2.0539000000000001</v>
      </c>
      <c r="O18" s="23">
        <v>4.2919</v>
      </c>
      <c r="P18" s="23"/>
      <c r="Q18" s="23">
        <v>2.0539000000000001</v>
      </c>
      <c r="R18" s="23">
        <v>4.2919</v>
      </c>
      <c r="S18" s="23">
        <v>0</v>
      </c>
      <c r="T18" s="23">
        <v>0.2863</v>
      </c>
      <c r="U18" s="23"/>
      <c r="V18" s="23"/>
      <c r="W18" s="23"/>
    </row>
    <row r="19" spans="1:23" x14ac:dyDescent="0.25">
      <c r="A19" s="23" t="s">
        <v>120</v>
      </c>
      <c r="B19" s="23" t="s">
        <v>152</v>
      </c>
      <c r="C19" s="23" t="s">
        <v>153</v>
      </c>
      <c r="D19" s="23" t="s">
        <v>154</v>
      </c>
      <c r="E19" s="23"/>
      <c r="F19" s="23">
        <v>5.58</v>
      </c>
      <c r="G19" s="23">
        <v>0</v>
      </c>
      <c r="H19" s="23">
        <v>9.9971999999999994</v>
      </c>
      <c r="I19" s="23">
        <v>0</v>
      </c>
      <c r="J19" s="23"/>
      <c r="K19" s="23"/>
      <c r="L19" s="23"/>
      <c r="M19" s="23"/>
      <c r="N19" s="23">
        <v>1.9985999999999999</v>
      </c>
      <c r="O19" s="23">
        <v>3.8751000000000002</v>
      </c>
      <c r="P19" s="23"/>
      <c r="Q19" s="23"/>
      <c r="R19" s="23"/>
      <c r="S19" s="23">
        <v>0</v>
      </c>
      <c r="T19" s="23">
        <v>0.16850000000000001</v>
      </c>
      <c r="U19" s="23"/>
      <c r="V19" s="23"/>
      <c r="W19" s="23"/>
    </row>
    <row r="20" spans="1:23" x14ac:dyDescent="0.25">
      <c r="A20" s="23" t="s">
        <v>120</v>
      </c>
      <c r="B20" s="23" t="s">
        <v>152</v>
      </c>
      <c r="C20" s="23" t="s">
        <v>155</v>
      </c>
      <c r="D20" s="23" t="s">
        <v>156</v>
      </c>
      <c r="E20" s="23"/>
      <c r="F20" s="23">
        <v>2.15</v>
      </c>
      <c r="G20" s="23">
        <v>0</v>
      </c>
      <c r="H20" s="23">
        <v>10.965</v>
      </c>
      <c r="I20" s="23">
        <v>0</v>
      </c>
      <c r="J20" s="23"/>
      <c r="K20" s="23"/>
      <c r="L20" s="23"/>
      <c r="M20" s="23"/>
      <c r="N20" s="23">
        <v>2.056</v>
      </c>
      <c r="O20" s="23">
        <v>3.3109999999999999</v>
      </c>
      <c r="P20" s="23"/>
      <c r="Q20" s="23"/>
      <c r="R20" s="23"/>
      <c r="S20" s="23">
        <v>0</v>
      </c>
      <c r="T20" s="23">
        <v>9.6000000000000002E-2</v>
      </c>
      <c r="U20" s="23"/>
      <c r="V20" s="23"/>
      <c r="W20" s="23"/>
    </row>
    <row r="21" spans="1:23" x14ac:dyDescent="0.25">
      <c r="A21" s="23" t="s">
        <v>120</v>
      </c>
      <c r="B21" s="23" t="s">
        <v>152</v>
      </c>
      <c r="C21" s="23" t="s">
        <v>157</v>
      </c>
      <c r="D21" s="23" t="s">
        <v>158</v>
      </c>
      <c r="E21" s="23"/>
      <c r="F21" s="23">
        <v>7.0979999999999999</v>
      </c>
      <c r="G21" s="23">
        <v>0</v>
      </c>
      <c r="H21" s="23">
        <v>11.211</v>
      </c>
      <c r="I21" s="23">
        <v>0</v>
      </c>
      <c r="J21" s="23"/>
      <c r="K21" s="23"/>
      <c r="L21" s="23"/>
      <c r="M21" s="23"/>
      <c r="N21" s="23">
        <v>2.4889999999999999</v>
      </c>
      <c r="O21" s="23">
        <v>3.9740000000000002</v>
      </c>
      <c r="P21" s="23"/>
      <c r="Q21" s="23">
        <v>2.4889999999999999</v>
      </c>
      <c r="R21" s="23">
        <v>3.9740000000000002</v>
      </c>
      <c r="S21" s="23">
        <v>0</v>
      </c>
      <c r="T21" s="23">
        <v>0.23699999999999999</v>
      </c>
      <c r="U21" s="23"/>
      <c r="V21" s="23"/>
      <c r="W21" s="23"/>
    </row>
    <row r="22" spans="1:23" x14ac:dyDescent="0.25">
      <c r="A22" s="23" t="s">
        <v>120</v>
      </c>
      <c r="B22" s="23" t="s">
        <v>152</v>
      </c>
      <c r="C22" s="23" t="s">
        <v>159</v>
      </c>
      <c r="D22" s="23" t="s">
        <v>160</v>
      </c>
      <c r="E22" s="23"/>
      <c r="F22" s="23">
        <v>3.9260999999999999</v>
      </c>
      <c r="G22" s="23">
        <v>0</v>
      </c>
      <c r="H22" s="23">
        <v>7.7897999999999996</v>
      </c>
      <c r="I22" s="23">
        <v>0</v>
      </c>
      <c r="J22" s="23"/>
      <c r="K22" s="23"/>
      <c r="L22" s="23"/>
      <c r="M22" s="23"/>
      <c r="N22" s="23">
        <v>2.2797000000000001</v>
      </c>
      <c r="O22" s="23">
        <v>3.0969000000000002</v>
      </c>
      <c r="P22" s="23"/>
      <c r="Q22" s="23">
        <v>2.2797000000000001</v>
      </c>
      <c r="R22" s="23">
        <v>3.0969000000000002</v>
      </c>
      <c r="S22" s="23">
        <v>0</v>
      </c>
      <c r="T22" s="23">
        <v>6.6600000000000006E-2</v>
      </c>
      <c r="U22" s="23"/>
      <c r="V22" s="23"/>
      <c r="W22" s="23"/>
    </row>
    <row r="23" spans="1:23" x14ac:dyDescent="0.25">
      <c r="A23" s="23" t="s">
        <v>120</v>
      </c>
      <c r="B23" s="23" t="s">
        <v>152</v>
      </c>
      <c r="C23" s="23" t="s">
        <v>161</v>
      </c>
      <c r="D23" s="23" t="s">
        <v>162</v>
      </c>
      <c r="E23" s="23"/>
      <c r="F23" s="23">
        <v>2.3910999999999998</v>
      </c>
      <c r="G23" s="23">
        <v>0</v>
      </c>
      <c r="H23" s="23">
        <v>7.5284000000000004</v>
      </c>
      <c r="I23" s="23">
        <v>0</v>
      </c>
      <c r="J23" s="23"/>
      <c r="K23" s="23"/>
      <c r="L23" s="23"/>
      <c r="M23" s="23"/>
      <c r="N23" s="23">
        <v>1.1431</v>
      </c>
      <c r="O23" s="23">
        <v>2.9569000000000001</v>
      </c>
      <c r="P23" s="23"/>
      <c r="Q23" s="23">
        <v>1.1431</v>
      </c>
      <c r="R23" s="23">
        <v>2.9569000000000001</v>
      </c>
      <c r="S23" s="23">
        <v>0</v>
      </c>
      <c r="T23" s="23">
        <v>5.45E-2</v>
      </c>
      <c r="U23" s="23"/>
      <c r="V23" s="23"/>
      <c r="W23" s="23"/>
    </row>
    <row r="24" spans="1:23" x14ac:dyDescent="0.25">
      <c r="A24" s="23" t="s">
        <v>120</v>
      </c>
      <c r="B24" s="23" t="s">
        <v>163</v>
      </c>
      <c r="C24" s="23" t="s">
        <v>164</v>
      </c>
      <c r="D24" s="23" t="s">
        <v>165</v>
      </c>
      <c r="E24" s="23"/>
      <c r="F24" s="23">
        <v>10.2583</v>
      </c>
      <c r="G24" s="23">
        <v>0</v>
      </c>
      <c r="H24" s="23">
        <v>10.688700000000001</v>
      </c>
      <c r="I24" s="23">
        <v>0</v>
      </c>
      <c r="J24" s="23"/>
      <c r="K24" s="23"/>
      <c r="L24" s="23"/>
      <c r="M24" s="23"/>
      <c r="N24" s="23">
        <v>2.7757000000000001</v>
      </c>
      <c r="O24" s="23">
        <v>3.2168000000000001</v>
      </c>
      <c r="P24" s="23"/>
      <c r="Q24" s="23"/>
      <c r="R24" s="23"/>
      <c r="S24" s="23">
        <v>0</v>
      </c>
      <c r="T24" s="23">
        <v>0.44729999999999998</v>
      </c>
      <c r="U24" s="23"/>
      <c r="V24" s="23"/>
      <c r="W24" s="23"/>
    </row>
    <row r="25" spans="1:23" x14ac:dyDescent="0.25">
      <c r="A25" s="23" t="s">
        <v>120</v>
      </c>
      <c r="B25" s="23" t="s">
        <v>163</v>
      </c>
      <c r="C25" s="23" t="s">
        <v>166</v>
      </c>
      <c r="D25" s="23" t="s">
        <v>167</v>
      </c>
      <c r="E25" s="23"/>
      <c r="F25" s="23">
        <v>3.6</v>
      </c>
      <c r="G25" s="23">
        <v>0</v>
      </c>
      <c r="H25" s="23">
        <v>12.03</v>
      </c>
      <c r="I25" s="23">
        <v>0</v>
      </c>
      <c r="J25" s="23"/>
      <c r="K25" s="23"/>
      <c r="L25" s="23"/>
      <c r="M25" s="23"/>
      <c r="N25" s="23">
        <v>2.13</v>
      </c>
      <c r="O25" s="23">
        <v>3.74</v>
      </c>
      <c r="P25" s="23"/>
      <c r="Q25" s="23"/>
      <c r="R25" s="23"/>
      <c r="S25" s="23">
        <v>0</v>
      </c>
      <c r="T25" s="23">
        <v>0.1</v>
      </c>
      <c r="U25" s="23"/>
      <c r="V25" s="23"/>
      <c r="W25" s="23"/>
    </row>
    <row r="26" spans="1:23" x14ac:dyDescent="0.25">
      <c r="A26" s="23" t="s">
        <v>120</v>
      </c>
      <c r="B26" s="23" t="s">
        <v>163</v>
      </c>
      <c r="C26" s="23" t="s">
        <v>168</v>
      </c>
      <c r="D26" s="23" t="s">
        <v>169</v>
      </c>
      <c r="E26" s="23"/>
      <c r="F26" s="23">
        <v>5.1875999999999998</v>
      </c>
      <c r="G26" s="23">
        <v>0</v>
      </c>
      <c r="H26" s="23">
        <v>14.7193</v>
      </c>
      <c r="I26" s="23">
        <v>0</v>
      </c>
      <c r="J26" s="23"/>
      <c r="K26" s="23"/>
      <c r="L26" s="23"/>
      <c r="M26" s="23"/>
      <c r="N26" s="23">
        <v>2.1400999999999999</v>
      </c>
      <c r="O26" s="23">
        <v>3.2393000000000001</v>
      </c>
      <c r="P26" s="23"/>
      <c r="Q26" s="23">
        <v>2.1400999999999999</v>
      </c>
      <c r="R26" s="23">
        <v>3.2393000000000001</v>
      </c>
      <c r="S26" s="23">
        <v>0</v>
      </c>
      <c r="T26" s="23">
        <v>0.108</v>
      </c>
      <c r="U26" s="23"/>
      <c r="V26" s="23"/>
      <c r="W26" s="23"/>
    </row>
    <row r="27" spans="1:23" x14ac:dyDescent="0.25">
      <c r="A27" s="23" t="s">
        <v>120</v>
      </c>
      <c r="B27" s="23" t="s">
        <v>163</v>
      </c>
      <c r="C27" s="23" t="s">
        <v>170</v>
      </c>
      <c r="D27" s="23" t="s">
        <v>171</v>
      </c>
      <c r="E27" s="23"/>
      <c r="F27" s="23">
        <v>13.054</v>
      </c>
      <c r="G27" s="23">
        <v>0</v>
      </c>
      <c r="H27" s="23">
        <v>13.58</v>
      </c>
      <c r="I27" s="23">
        <v>0</v>
      </c>
      <c r="J27" s="23"/>
      <c r="K27" s="23"/>
      <c r="L27" s="23"/>
      <c r="M27" s="23"/>
      <c r="N27" s="23">
        <v>2.2406000000000001</v>
      </c>
      <c r="O27" s="23">
        <v>3.6743000000000001</v>
      </c>
      <c r="P27" s="23"/>
      <c r="Q27" s="23"/>
      <c r="R27" s="23"/>
      <c r="S27" s="23">
        <v>0</v>
      </c>
      <c r="T27" s="23">
        <v>8.9499999999999996E-2</v>
      </c>
      <c r="U27" s="23"/>
      <c r="V27" s="23"/>
      <c r="W27" s="23"/>
    </row>
    <row r="28" spans="1:23" x14ac:dyDescent="0.25">
      <c r="A28" s="23" t="s">
        <v>120</v>
      </c>
      <c r="B28" s="23" t="s">
        <v>163</v>
      </c>
      <c r="C28" s="23" t="s">
        <v>172</v>
      </c>
      <c r="D28" s="23" t="s">
        <v>173</v>
      </c>
      <c r="E28" s="23"/>
      <c r="F28" s="23">
        <v>3</v>
      </c>
      <c r="G28" s="23">
        <v>0</v>
      </c>
      <c r="H28" s="23">
        <v>11.5</v>
      </c>
      <c r="I28" s="23">
        <v>0</v>
      </c>
      <c r="J28" s="23"/>
      <c r="K28" s="23"/>
      <c r="L28" s="23"/>
      <c r="M28" s="23"/>
      <c r="N28" s="23">
        <v>2.4329999999999998</v>
      </c>
      <c r="O28" s="23">
        <v>4.2039999999999997</v>
      </c>
      <c r="P28" s="23"/>
      <c r="Q28" s="23"/>
      <c r="R28" s="23"/>
      <c r="S28" s="23">
        <v>0</v>
      </c>
      <c r="T28" s="23"/>
      <c r="U28" s="23"/>
      <c r="V28" s="23"/>
      <c r="W28" s="23"/>
    </row>
    <row r="29" spans="1:23" x14ac:dyDescent="0.25">
      <c r="A29" s="23" t="s">
        <v>120</v>
      </c>
      <c r="B29" s="23" t="s">
        <v>163</v>
      </c>
      <c r="C29" s="23" t="s">
        <v>174</v>
      </c>
      <c r="D29" s="23" t="s">
        <v>175</v>
      </c>
      <c r="E29" s="23"/>
      <c r="F29" s="23">
        <v>1.2859</v>
      </c>
      <c r="G29" s="23">
        <v>0</v>
      </c>
      <c r="H29" s="23">
        <v>4.7587999999999999</v>
      </c>
      <c r="I29" s="23">
        <v>0</v>
      </c>
      <c r="J29" s="23"/>
      <c r="K29" s="23"/>
      <c r="L29" s="23"/>
      <c r="M29" s="23"/>
      <c r="N29" s="23">
        <v>2.4014000000000002</v>
      </c>
      <c r="O29" s="23">
        <v>3.4944000000000002</v>
      </c>
      <c r="P29" s="23"/>
      <c r="Q29" s="23">
        <v>2.4014000000000002</v>
      </c>
      <c r="R29" s="23">
        <v>3.4944000000000002</v>
      </c>
      <c r="S29" s="23">
        <v>0</v>
      </c>
      <c r="T29" s="23">
        <v>0.14280000000000001</v>
      </c>
      <c r="U29" s="23"/>
      <c r="V29" s="23"/>
      <c r="W29" s="23"/>
    </row>
    <row r="30" spans="1:23" x14ac:dyDescent="0.25">
      <c r="A30" s="23" t="s">
        <v>120</v>
      </c>
      <c r="B30" s="23" t="s">
        <v>163</v>
      </c>
      <c r="C30" s="23" t="s">
        <v>176</v>
      </c>
      <c r="D30" s="23" t="s">
        <v>177</v>
      </c>
      <c r="E30" s="23"/>
      <c r="F30" s="23">
        <v>9.2110000000000003</v>
      </c>
      <c r="G30" s="23">
        <v>0</v>
      </c>
      <c r="H30" s="23">
        <v>16</v>
      </c>
      <c r="I30" s="23">
        <v>0</v>
      </c>
      <c r="J30" s="23"/>
      <c r="K30" s="23"/>
      <c r="L30" s="23"/>
      <c r="M30" s="23"/>
      <c r="N30" s="23">
        <v>2.984</v>
      </c>
      <c r="O30" s="23">
        <v>3.6669999999999998</v>
      </c>
      <c r="P30" s="23"/>
      <c r="Q30" s="23"/>
      <c r="R30" s="23"/>
      <c r="S30" s="23">
        <v>0</v>
      </c>
      <c r="T30" s="23">
        <v>3.9E-2</v>
      </c>
      <c r="U30" s="23"/>
      <c r="V30" s="23"/>
      <c r="W30" s="23"/>
    </row>
    <row r="31" spans="1:23" x14ac:dyDescent="0.25">
      <c r="A31" s="23" t="s">
        <v>120</v>
      </c>
      <c r="B31" s="23" t="s">
        <v>163</v>
      </c>
      <c r="C31" s="23" t="s">
        <v>178</v>
      </c>
      <c r="D31" s="23" t="s">
        <v>179</v>
      </c>
      <c r="E31" s="23"/>
      <c r="F31" s="23">
        <v>2.8338999999999999</v>
      </c>
      <c r="G31" s="23">
        <v>0</v>
      </c>
      <c r="H31" s="23">
        <v>10.62</v>
      </c>
      <c r="I31" s="23">
        <v>0</v>
      </c>
      <c r="J31" s="23"/>
      <c r="K31" s="23"/>
      <c r="L31" s="23"/>
      <c r="M31" s="23"/>
      <c r="N31" s="23">
        <v>2.0661</v>
      </c>
      <c r="O31" s="23">
        <v>3.5013000000000001</v>
      </c>
      <c r="P31" s="23"/>
      <c r="Q31" s="23">
        <v>2.0661</v>
      </c>
      <c r="R31" s="23">
        <v>3.5013000000000001</v>
      </c>
      <c r="S31" s="23">
        <v>0</v>
      </c>
      <c r="T31" s="23">
        <v>5.4800000000000001E-2</v>
      </c>
      <c r="U31" s="23"/>
      <c r="V31" s="23"/>
      <c r="W31" s="23"/>
    </row>
    <row r="32" spans="1:23" x14ac:dyDescent="0.25">
      <c r="A32" s="23" t="s">
        <v>120</v>
      </c>
      <c r="B32" s="23" t="s">
        <v>163</v>
      </c>
      <c r="C32" s="23" t="s">
        <v>180</v>
      </c>
      <c r="D32" s="23" t="s">
        <v>181</v>
      </c>
      <c r="E32" s="23"/>
      <c r="F32" s="23">
        <v>3</v>
      </c>
      <c r="G32" s="23">
        <v>0</v>
      </c>
      <c r="H32" s="23">
        <v>8.5</v>
      </c>
      <c r="I32" s="23">
        <v>0</v>
      </c>
      <c r="J32" s="23"/>
      <c r="K32" s="23"/>
      <c r="L32" s="23"/>
      <c r="M32" s="23"/>
      <c r="N32" s="23">
        <v>2.0510000000000002</v>
      </c>
      <c r="O32" s="23">
        <v>3.835</v>
      </c>
      <c r="P32" s="23"/>
      <c r="Q32" s="23">
        <v>2.0510000000000002</v>
      </c>
      <c r="R32" s="23">
        <v>3.835</v>
      </c>
      <c r="S32" s="23">
        <v>0</v>
      </c>
      <c r="T32" s="23"/>
      <c r="U32" s="23"/>
      <c r="V32" s="23"/>
      <c r="W32" s="23"/>
    </row>
    <row r="33" spans="1:23" x14ac:dyDescent="0.25">
      <c r="A33" s="23" t="s">
        <v>120</v>
      </c>
      <c r="B33" s="23" t="s">
        <v>163</v>
      </c>
      <c r="C33" s="23" t="s">
        <v>182</v>
      </c>
      <c r="D33" s="23" t="s">
        <v>183</v>
      </c>
      <c r="E33" s="23"/>
      <c r="F33" s="23">
        <v>11.11</v>
      </c>
      <c r="G33" s="23">
        <v>0</v>
      </c>
      <c r="H33" s="23">
        <v>12.05</v>
      </c>
      <c r="I33" s="23">
        <v>0</v>
      </c>
      <c r="J33" s="23"/>
      <c r="K33" s="23"/>
      <c r="L33" s="23"/>
      <c r="M33" s="23"/>
      <c r="N33" s="23">
        <v>1.9792000000000001</v>
      </c>
      <c r="O33" s="23">
        <v>3.4243000000000001</v>
      </c>
      <c r="P33" s="23"/>
      <c r="Q33" s="23"/>
      <c r="R33" s="23"/>
      <c r="S33" s="23">
        <v>0</v>
      </c>
      <c r="T33" s="23"/>
      <c r="U33" s="23"/>
      <c r="V33" s="23"/>
      <c r="W33" s="23"/>
    </row>
    <row r="34" spans="1:23" x14ac:dyDescent="0.25">
      <c r="A34" s="23" t="s">
        <v>120</v>
      </c>
      <c r="B34" s="23" t="s">
        <v>163</v>
      </c>
      <c r="C34" s="23" t="s">
        <v>184</v>
      </c>
      <c r="D34" s="23" t="s">
        <v>185</v>
      </c>
      <c r="E34" s="23"/>
      <c r="F34" s="23">
        <v>3.7355999999999998</v>
      </c>
      <c r="G34" s="23">
        <v>0</v>
      </c>
      <c r="H34" s="23">
        <v>13.035600000000001</v>
      </c>
      <c r="I34" s="23">
        <v>0</v>
      </c>
      <c r="J34" s="23"/>
      <c r="K34" s="23"/>
      <c r="L34" s="23"/>
      <c r="M34" s="23"/>
      <c r="N34" s="23">
        <v>2.3121999999999998</v>
      </c>
      <c r="O34" s="23">
        <v>3.7416</v>
      </c>
      <c r="P34" s="23"/>
      <c r="Q34" s="23"/>
      <c r="R34" s="23"/>
      <c r="S34" s="23">
        <v>0</v>
      </c>
      <c r="T34" s="23">
        <v>0.14319999999999999</v>
      </c>
      <c r="U34" s="23"/>
      <c r="V34" s="23"/>
      <c r="W34" s="23"/>
    </row>
    <row r="35" spans="1:23" x14ac:dyDescent="0.25">
      <c r="A35" s="23" t="s">
        <v>120</v>
      </c>
      <c r="B35" s="23" t="s">
        <v>163</v>
      </c>
      <c r="C35" s="23" t="s">
        <v>186</v>
      </c>
      <c r="D35" s="23" t="s">
        <v>187</v>
      </c>
      <c r="E35" s="23"/>
      <c r="F35" s="23">
        <v>7.45</v>
      </c>
      <c r="G35" s="23">
        <v>0</v>
      </c>
      <c r="H35" s="23">
        <v>15.12</v>
      </c>
      <c r="I35" s="23">
        <v>0</v>
      </c>
      <c r="J35" s="23"/>
      <c r="K35" s="23"/>
      <c r="L35" s="23"/>
      <c r="M35" s="23"/>
      <c r="N35" s="23">
        <v>2.4838</v>
      </c>
      <c r="O35" s="23">
        <v>3.7050999999999998</v>
      </c>
      <c r="P35" s="23"/>
      <c r="Q35" s="23">
        <v>2.4838</v>
      </c>
      <c r="R35" s="23">
        <v>3.7050999999999998</v>
      </c>
      <c r="S35" s="23">
        <v>0</v>
      </c>
      <c r="T35" s="23">
        <v>0.26850000000000002</v>
      </c>
      <c r="U35" s="23"/>
      <c r="V35" s="23"/>
      <c r="W35" s="23"/>
    </row>
    <row r="36" spans="1:23" x14ac:dyDescent="0.25">
      <c r="A36" s="23" t="s">
        <v>120</v>
      </c>
      <c r="B36" s="23" t="s">
        <v>163</v>
      </c>
      <c r="C36" s="23" t="s">
        <v>188</v>
      </c>
      <c r="D36" s="23" t="s">
        <v>189</v>
      </c>
      <c r="E36" s="23"/>
      <c r="F36" s="23">
        <v>2.2475000000000001</v>
      </c>
      <c r="G36" s="23">
        <v>0</v>
      </c>
      <c r="H36" s="23">
        <v>5.5654000000000003</v>
      </c>
      <c r="I36" s="23">
        <v>0</v>
      </c>
      <c r="J36" s="23"/>
      <c r="K36" s="23"/>
      <c r="L36" s="23"/>
      <c r="M36" s="23"/>
      <c r="N36" s="23">
        <v>2.0459000000000001</v>
      </c>
      <c r="O36" s="23">
        <v>3.7208999999999999</v>
      </c>
      <c r="P36" s="23"/>
      <c r="Q36" s="23">
        <v>2.0459000000000001</v>
      </c>
      <c r="R36" s="23">
        <v>3.7208999999999999</v>
      </c>
      <c r="S36" s="23">
        <v>0</v>
      </c>
      <c r="T36" s="23">
        <v>6.7799999999999999E-2</v>
      </c>
      <c r="U36" s="23"/>
      <c r="V36" s="23"/>
      <c r="W36" s="23">
        <v>4.2999999999999997E-2</v>
      </c>
    </row>
    <row r="37" spans="1:23" x14ac:dyDescent="0.25">
      <c r="A37" s="23" t="s">
        <v>120</v>
      </c>
      <c r="B37" s="23" t="s">
        <v>163</v>
      </c>
      <c r="C37" s="23" t="s">
        <v>190</v>
      </c>
      <c r="D37" s="23" t="s">
        <v>191</v>
      </c>
      <c r="E37" s="23"/>
      <c r="F37" s="23">
        <v>2.9064000000000001</v>
      </c>
      <c r="G37" s="23">
        <v>0</v>
      </c>
      <c r="H37" s="23">
        <v>2.9064000000000001</v>
      </c>
      <c r="I37" s="23">
        <v>0</v>
      </c>
      <c r="J37" s="23"/>
      <c r="K37" s="23"/>
      <c r="L37" s="23"/>
      <c r="M37" s="23"/>
      <c r="N37" s="23">
        <v>2.3731</v>
      </c>
      <c r="O37" s="23">
        <v>3.6427999999999998</v>
      </c>
      <c r="P37" s="23"/>
      <c r="Q37" s="23"/>
      <c r="R37" s="23"/>
      <c r="S37" s="23">
        <v>0</v>
      </c>
      <c r="T37" s="23">
        <v>9.6299999999999997E-2</v>
      </c>
      <c r="U37" s="23"/>
      <c r="V37" s="23"/>
      <c r="W37" s="23"/>
    </row>
    <row r="38" spans="1:23" x14ac:dyDescent="0.25">
      <c r="A38" s="23" t="s">
        <v>120</v>
      </c>
      <c r="B38" s="23" t="s">
        <v>163</v>
      </c>
      <c r="C38" s="23" t="s">
        <v>192</v>
      </c>
      <c r="D38" s="23" t="s">
        <v>193</v>
      </c>
      <c r="E38" s="23"/>
      <c r="F38" s="23">
        <v>7.25</v>
      </c>
      <c r="G38" s="23">
        <v>0</v>
      </c>
      <c r="H38" s="23">
        <v>15.750500000000001</v>
      </c>
      <c r="I38" s="23">
        <v>0</v>
      </c>
      <c r="J38" s="23"/>
      <c r="K38" s="23"/>
      <c r="L38" s="23"/>
      <c r="M38" s="23"/>
      <c r="N38" s="23">
        <v>2.4165999999999999</v>
      </c>
      <c r="O38" s="23">
        <v>3.7191999999999998</v>
      </c>
      <c r="P38" s="23"/>
      <c r="Q38" s="23">
        <v>2.4165999999999999</v>
      </c>
      <c r="R38" s="23">
        <v>3.7191999999999998</v>
      </c>
      <c r="S38" s="23">
        <v>0</v>
      </c>
      <c r="T38" s="23">
        <v>0.25990000000000002</v>
      </c>
      <c r="U38" s="23"/>
      <c r="V38" s="23"/>
      <c r="W38" s="23"/>
    </row>
    <row r="39" spans="1:23" x14ac:dyDescent="0.25">
      <c r="A39" s="23" t="s">
        <v>120</v>
      </c>
      <c r="B39" s="23" t="s">
        <v>163</v>
      </c>
      <c r="C39" s="23" t="s">
        <v>194</v>
      </c>
      <c r="D39" s="23" t="s">
        <v>195</v>
      </c>
      <c r="E39" s="23"/>
      <c r="F39" s="23">
        <v>6.0519999999999996</v>
      </c>
      <c r="G39" s="23">
        <v>0</v>
      </c>
      <c r="H39" s="23">
        <v>13.664199999999999</v>
      </c>
      <c r="I39" s="23">
        <v>0</v>
      </c>
      <c r="J39" s="23"/>
      <c r="K39" s="23"/>
      <c r="L39" s="23"/>
      <c r="M39" s="23"/>
      <c r="N39" s="23">
        <v>2.7892000000000001</v>
      </c>
      <c r="O39" s="23">
        <v>4.0311000000000003</v>
      </c>
      <c r="P39" s="23"/>
      <c r="Q39" s="23">
        <v>2.7892000000000001</v>
      </c>
      <c r="R39" s="23">
        <v>4.0311000000000003</v>
      </c>
      <c r="S39" s="23">
        <v>0</v>
      </c>
      <c r="T39" s="23">
        <v>0.17699999999999999</v>
      </c>
      <c r="U39" s="23"/>
      <c r="V39" s="23"/>
      <c r="W39" s="23"/>
    </row>
    <row r="40" spans="1:23" x14ac:dyDescent="0.25">
      <c r="A40" s="23" t="s">
        <v>120</v>
      </c>
      <c r="B40" s="23" t="s">
        <v>163</v>
      </c>
      <c r="C40" s="23" t="s">
        <v>196</v>
      </c>
      <c r="D40" s="23" t="s">
        <v>197</v>
      </c>
      <c r="E40" s="23"/>
      <c r="F40" s="23">
        <v>2.1878000000000002</v>
      </c>
      <c r="G40" s="23">
        <v>0</v>
      </c>
      <c r="H40" s="23">
        <v>5.2149999999999999</v>
      </c>
      <c r="I40" s="23">
        <v>0</v>
      </c>
      <c r="J40" s="23"/>
      <c r="K40" s="23"/>
      <c r="L40" s="23"/>
      <c r="M40" s="23"/>
      <c r="N40" s="23">
        <v>2.0728</v>
      </c>
      <c r="O40" s="23">
        <v>3.5507</v>
      </c>
      <c r="P40" s="23"/>
      <c r="Q40" s="23">
        <v>2.0728</v>
      </c>
      <c r="R40" s="23">
        <v>3.5507</v>
      </c>
      <c r="S40" s="23">
        <v>0</v>
      </c>
      <c r="T40" s="23">
        <v>7.2300000000000003E-2</v>
      </c>
      <c r="U40" s="23"/>
      <c r="V40" s="23"/>
      <c r="W40" s="23"/>
    </row>
    <row r="41" spans="1:23" x14ac:dyDescent="0.25">
      <c r="A41" s="23" t="s">
        <v>120</v>
      </c>
      <c r="B41" s="23" t="s">
        <v>163</v>
      </c>
      <c r="C41" s="23" t="s">
        <v>198</v>
      </c>
      <c r="D41" s="23" t="s">
        <v>199</v>
      </c>
      <c r="E41" s="23"/>
      <c r="F41" s="23">
        <v>8.5840999999999994</v>
      </c>
      <c r="G41" s="23">
        <v>0</v>
      </c>
      <c r="H41" s="23">
        <v>8.5840999999999994</v>
      </c>
      <c r="I41" s="23">
        <v>0</v>
      </c>
      <c r="J41" s="23"/>
      <c r="K41" s="23"/>
      <c r="L41" s="23"/>
      <c r="M41" s="23"/>
      <c r="N41" s="23">
        <v>2.9973999999999998</v>
      </c>
      <c r="O41" s="23">
        <v>3.8574000000000002</v>
      </c>
      <c r="P41" s="23"/>
      <c r="Q41" s="23">
        <v>2.9973999999999998</v>
      </c>
      <c r="R41" s="23">
        <v>3.8574000000000002</v>
      </c>
      <c r="S41" s="23">
        <v>0</v>
      </c>
      <c r="T41" s="23">
        <v>0.29099999999999998</v>
      </c>
      <c r="U41" s="23"/>
      <c r="V41" s="23"/>
      <c r="W41" s="23"/>
    </row>
    <row r="42" spans="1:23" x14ac:dyDescent="0.25">
      <c r="A42" s="23" t="s">
        <v>120</v>
      </c>
      <c r="B42" s="23" t="s">
        <v>163</v>
      </c>
      <c r="C42" s="23" t="s">
        <v>200</v>
      </c>
      <c r="D42" s="23" t="s">
        <v>201</v>
      </c>
      <c r="E42" s="23"/>
      <c r="F42" s="23">
        <v>3.5758999999999999</v>
      </c>
      <c r="G42" s="23">
        <v>0</v>
      </c>
      <c r="H42" s="23">
        <v>10.7393</v>
      </c>
      <c r="I42" s="23">
        <v>0</v>
      </c>
      <c r="J42" s="23"/>
      <c r="K42" s="23"/>
      <c r="L42" s="23"/>
      <c r="M42" s="23"/>
      <c r="N42" s="23">
        <v>2.3433000000000002</v>
      </c>
      <c r="O42" s="23">
        <v>3.3389000000000002</v>
      </c>
      <c r="P42" s="23"/>
      <c r="Q42" s="23">
        <v>2.3433000000000002</v>
      </c>
      <c r="R42" s="23">
        <v>3.3389000000000002</v>
      </c>
      <c r="S42" s="23">
        <v>0</v>
      </c>
      <c r="T42" s="23">
        <v>3.8800000000000001E-2</v>
      </c>
      <c r="U42" s="23"/>
      <c r="V42" s="23"/>
      <c r="W42" s="23"/>
    </row>
    <row r="43" spans="1:23" x14ac:dyDescent="0.25">
      <c r="A43" s="23" t="s">
        <v>120</v>
      </c>
      <c r="B43" s="23" t="s">
        <v>163</v>
      </c>
      <c r="C43" s="23" t="s">
        <v>202</v>
      </c>
      <c r="D43" s="23" t="s">
        <v>203</v>
      </c>
      <c r="E43" s="23"/>
      <c r="F43" s="23">
        <v>2.9020999999999999</v>
      </c>
      <c r="G43" s="23">
        <v>0</v>
      </c>
      <c r="H43" s="23">
        <v>7.7245999999999997</v>
      </c>
      <c r="I43" s="23">
        <v>0</v>
      </c>
      <c r="J43" s="23"/>
      <c r="K43" s="23"/>
      <c r="L43" s="23"/>
      <c r="M43" s="23"/>
      <c r="N43" s="23">
        <v>2.2027999999999999</v>
      </c>
      <c r="O43" s="23">
        <v>3.4407999999999999</v>
      </c>
      <c r="P43" s="23"/>
      <c r="Q43" s="23">
        <v>2.2027999999999999</v>
      </c>
      <c r="R43" s="23">
        <v>3.4407999999999999</v>
      </c>
      <c r="S43" s="23">
        <v>0</v>
      </c>
      <c r="T43" s="23">
        <v>0.15110000000000001</v>
      </c>
      <c r="U43" s="23"/>
      <c r="V43" s="23"/>
      <c r="W43" s="23">
        <v>2.4E-2</v>
      </c>
    </row>
    <row r="44" spans="1:23" x14ac:dyDescent="0.25">
      <c r="A44" s="23" t="s">
        <v>120</v>
      </c>
      <c r="B44" s="23" t="s">
        <v>163</v>
      </c>
      <c r="C44" s="23" t="s">
        <v>204</v>
      </c>
      <c r="D44" s="23" t="s">
        <v>205</v>
      </c>
      <c r="E44" s="23"/>
      <c r="F44" s="23">
        <v>3.6438999999999999</v>
      </c>
      <c r="G44" s="23">
        <v>0</v>
      </c>
      <c r="H44" s="23">
        <v>9.1984999999999992</v>
      </c>
      <c r="I44" s="23">
        <v>0</v>
      </c>
      <c r="J44" s="23"/>
      <c r="K44" s="23"/>
      <c r="L44" s="23"/>
      <c r="M44" s="23"/>
      <c r="N44" s="23">
        <v>2.4424999999999999</v>
      </c>
      <c r="O44" s="23">
        <v>2.9624000000000001</v>
      </c>
      <c r="P44" s="23"/>
      <c r="Q44" s="23">
        <v>2.4424999999999999</v>
      </c>
      <c r="R44" s="23">
        <v>2.9624000000000001</v>
      </c>
      <c r="S44" s="23">
        <v>0</v>
      </c>
      <c r="T44" s="23">
        <v>3.7000000000000002E-3</v>
      </c>
      <c r="U44" s="23"/>
      <c r="V44" s="23"/>
      <c r="W44" s="23"/>
    </row>
    <row r="45" spans="1:23" x14ac:dyDescent="0.25">
      <c r="A45" s="23" t="s">
        <v>120</v>
      </c>
      <c r="B45" s="23" t="s">
        <v>163</v>
      </c>
      <c r="C45" s="23" t="s">
        <v>206</v>
      </c>
      <c r="D45" s="23" t="s">
        <v>207</v>
      </c>
      <c r="E45" s="23"/>
      <c r="F45" s="23">
        <v>2.3428</v>
      </c>
      <c r="G45" s="23">
        <v>0</v>
      </c>
      <c r="H45" s="23">
        <v>12.0633</v>
      </c>
      <c r="I45" s="23">
        <v>0</v>
      </c>
      <c r="J45" s="23"/>
      <c r="K45" s="23"/>
      <c r="L45" s="23"/>
      <c r="M45" s="23"/>
      <c r="N45" s="23">
        <v>1.9481999999999999</v>
      </c>
      <c r="O45" s="23">
        <v>3.0701000000000001</v>
      </c>
      <c r="P45" s="23"/>
      <c r="Q45" s="23"/>
      <c r="R45" s="23"/>
      <c r="S45" s="23">
        <v>0</v>
      </c>
      <c r="T45" s="23">
        <v>8.0100000000000005E-2</v>
      </c>
      <c r="U45" s="23"/>
      <c r="V45" s="23"/>
      <c r="W45" s="23"/>
    </row>
    <row r="46" spans="1:23" x14ac:dyDescent="0.25">
      <c r="A46" s="23" t="s">
        <v>120</v>
      </c>
      <c r="B46" s="23" t="s">
        <v>163</v>
      </c>
      <c r="C46" s="23" t="s">
        <v>208</v>
      </c>
      <c r="D46" s="23" t="s">
        <v>209</v>
      </c>
      <c r="E46" s="23"/>
      <c r="F46" s="23">
        <v>5.7629999999999999</v>
      </c>
      <c r="G46" s="23">
        <v>0</v>
      </c>
      <c r="H46" s="23">
        <v>20.422999999999998</v>
      </c>
      <c r="I46" s="23">
        <v>0</v>
      </c>
      <c r="J46" s="23"/>
      <c r="K46" s="23"/>
      <c r="L46" s="23"/>
      <c r="M46" s="23"/>
      <c r="N46" s="23">
        <v>1.95</v>
      </c>
      <c r="O46" s="23">
        <v>4.0910000000000002</v>
      </c>
      <c r="P46" s="23"/>
      <c r="Q46" s="23"/>
      <c r="R46" s="23"/>
      <c r="S46" s="23">
        <v>0</v>
      </c>
      <c r="T46" s="23">
        <v>9.6000000000000002E-2</v>
      </c>
      <c r="U46" s="23"/>
      <c r="V46" s="23"/>
      <c r="W46" s="23"/>
    </row>
    <row r="47" spans="1:23" x14ac:dyDescent="0.25">
      <c r="A47" s="23" t="s">
        <v>120</v>
      </c>
      <c r="B47" s="23" t="s">
        <v>163</v>
      </c>
      <c r="C47" s="23" t="s">
        <v>210</v>
      </c>
      <c r="D47" s="23" t="s">
        <v>211</v>
      </c>
      <c r="E47" s="23"/>
      <c r="F47" s="23">
        <v>2.12</v>
      </c>
      <c r="G47" s="23">
        <v>0</v>
      </c>
      <c r="H47" s="23">
        <v>4.2</v>
      </c>
      <c r="I47" s="23">
        <v>0</v>
      </c>
      <c r="J47" s="23"/>
      <c r="K47" s="23"/>
      <c r="L47" s="23"/>
      <c r="M47" s="23"/>
      <c r="N47" s="23">
        <v>2.2610000000000001</v>
      </c>
      <c r="O47" s="23">
        <v>3.702</v>
      </c>
      <c r="P47" s="23"/>
      <c r="Q47" s="23"/>
      <c r="R47" s="23"/>
      <c r="S47" s="23">
        <v>0</v>
      </c>
      <c r="T47" s="23">
        <v>4.2799999999999998E-2</v>
      </c>
      <c r="U47" s="23"/>
      <c r="V47" s="23"/>
      <c r="W47" s="23"/>
    </row>
    <row r="48" spans="1:23" x14ac:dyDescent="0.25">
      <c r="A48" s="23" t="s">
        <v>120</v>
      </c>
      <c r="B48" s="23" t="s">
        <v>163</v>
      </c>
      <c r="C48" s="23" t="s">
        <v>212</v>
      </c>
      <c r="D48" s="23" t="s">
        <v>213</v>
      </c>
      <c r="E48" s="23"/>
      <c r="F48" s="23">
        <v>2.6637</v>
      </c>
      <c r="G48" s="23">
        <v>0</v>
      </c>
      <c r="H48" s="23">
        <v>17.302299999999999</v>
      </c>
      <c r="I48" s="23">
        <v>0</v>
      </c>
      <c r="J48" s="23"/>
      <c r="K48" s="23"/>
      <c r="L48" s="23"/>
      <c r="M48" s="23"/>
      <c r="N48" s="23">
        <v>2.0613000000000001</v>
      </c>
      <c r="O48" s="23">
        <v>3.5653999999999999</v>
      </c>
      <c r="P48" s="23"/>
      <c r="Q48" s="23">
        <v>2.0613000000000001</v>
      </c>
      <c r="R48" s="23">
        <v>3.5653999999999999</v>
      </c>
      <c r="S48" s="23">
        <v>0</v>
      </c>
      <c r="T48" s="23">
        <v>0.27760000000000001</v>
      </c>
      <c r="U48" s="23"/>
      <c r="V48" s="23"/>
      <c r="W48" s="23"/>
    </row>
    <row r="49" spans="1:23" x14ac:dyDescent="0.25">
      <c r="A49" s="23" t="s">
        <v>120</v>
      </c>
      <c r="B49" s="23" t="s">
        <v>163</v>
      </c>
      <c r="C49" s="23" t="s">
        <v>214</v>
      </c>
      <c r="D49" s="23" t="s">
        <v>215</v>
      </c>
      <c r="E49" s="23"/>
      <c r="F49" s="23">
        <v>2.89</v>
      </c>
      <c r="G49" s="23">
        <v>0</v>
      </c>
      <c r="H49" s="23">
        <v>6.79</v>
      </c>
      <c r="I49" s="23">
        <v>0</v>
      </c>
      <c r="J49" s="23"/>
      <c r="K49" s="23"/>
      <c r="L49" s="23"/>
      <c r="M49" s="23"/>
      <c r="N49" s="23">
        <v>2.14</v>
      </c>
      <c r="O49" s="23">
        <v>3.12</v>
      </c>
      <c r="P49" s="23"/>
      <c r="Q49" s="23">
        <v>2.14</v>
      </c>
      <c r="R49" s="23">
        <v>3.12</v>
      </c>
      <c r="S49" s="23">
        <v>0</v>
      </c>
      <c r="T49" s="23">
        <v>0.03</v>
      </c>
      <c r="U49" s="23"/>
      <c r="V49" s="23"/>
      <c r="W49" s="23">
        <v>0.03</v>
      </c>
    </row>
    <row r="50" spans="1:23" x14ac:dyDescent="0.25">
      <c r="A50" s="23" t="s">
        <v>120</v>
      </c>
      <c r="B50" s="23" t="s">
        <v>163</v>
      </c>
      <c r="C50" s="23" t="s">
        <v>216</v>
      </c>
      <c r="D50" s="23" t="s">
        <v>217</v>
      </c>
      <c r="E50" s="23"/>
      <c r="F50" s="23">
        <v>2.1920999999999999</v>
      </c>
      <c r="G50" s="23">
        <v>0</v>
      </c>
      <c r="H50" s="23">
        <v>8.0526</v>
      </c>
      <c r="I50" s="23">
        <v>0</v>
      </c>
      <c r="J50" s="23"/>
      <c r="K50" s="23"/>
      <c r="L50" s="23"/>
      <c r="M50" s="23"/>
      <c r="N50" s="23">
        <v>2.0270000000000001</v>
      </c>
      <c r="O50" s="23">
        <v>3.9662000000000002</v>
      </c>
      <c r="P50" s="23"/>
      <c r="Q50" s="23">
        <v>2.0270000000000001</v>
      </c>
      <c r="R50" s="23">
        <v>3.9662000000000002</v>
      </c>
      <c r="S50" s="23">
        <v>0</v>
      </c>
      <c r="T50" s="23">
        <v>8.6499999999999994E-2</v>
      </c>
      <c r="U50" s="23"/>
      <c r="V50" s="23"/>
      <c r="W50" s="23">
        <v>2.6599999999999999E-2</v>
      </c>
    </row>
    <row r="51" spans="1:23" x14ac:dyDescent="0.25">
      <c r="A51" s="23" t="s">
        <v>120</v>
      </c>
      <c r="B51" s="23" t="s">
        <v>163</v>
      </c>
      <c r="C51" s="23" t="s">
        <v>218</v>
      </c>
      <c r="D51" s="23" t="s">
        <v>219</v>
      </c>
      <c r="E51" s="23"/>
      <c r="F51" s="23">
        <v>4.7065000000000001</v>
      </c>
      <c r="G51" s="23">
        <v>0</v>
      </c>
      <c r="H51" s="23">
        <v>7.4301000000000004</v>
      </c>
      <c r="I51" s="23">
        <v>0</v>
      </c>
      <c r="J51" s="23"/>
      <c r="K51" s="23"/>
      <c r="L51" s="23"/>
      <c r="M51" s="23"/>
      <c r="N51" s="23">
        <v>2.3618999999999999</v>
      </c>
      <c r="O51" s="23">
        <v>3.7124999999999999</v>
      </c>
      <c r="P51" s="23"/>
      <c r="Q51" s="23">
        <v>2.3618999999999999</v>
      </c>
      <c r="R51" s="23">
        <v>3.7124999999999999</v>
      </c>
      <c r="S51" s="23">
        <v>0</v>
      </c>
      <c r="T51" s="23">
        <v>0.1081</v>
      </c>
      <c r="U51" s="23"/>
      <c r="V51" s="23"/>
      <c r="W51" s="23"/>
    </row>
    <row r="52" spans="1:23" x14ac:dyDescent="0.25">
      <c r="A52" s="23" t="s">
        <v>120</v>
      </c>
      <c r="B52" s="23" t="s">
        <v>163</v>
      </c>
      <c r="C52" s="23" t="s">
        <v>220</v>
      </c>
      <c r="D52" s="23" t="s">
        <v>221</v>
      </c>
      <c r="E52" s="23"/>
      <c r="F52" s="23">
        <v>6.8609</v>
      </c>
      <c r="G52" s="23">
        <v>0</v>
      </c>
      <c r="H52" s="23">
        <v>19.2928</v>
      </c>
      <c r="I52" s="23">
        <v>0</v>
      </c>
      <c r="J52" s="23"/>
      <c r="K52" s="23"/>
      <c r="L52" s="23"/>
      <c r="M52" s="23"/>
      <c r="N52" s="23">
        <v>2.6303999999999998</v>
      </c>
      <c r="O52" s="23">
        <v>3.9239999999999999</v>
      </c>
      <c r="P52" s="23"/>
      <c r="Q52" s="23">
        <v>2.6303999999999998</v>
      </c>
      <c r="R52" s="23">
        <v>3.9239999999999999</v>
      </c>
      <c r="S52" s="23">
        <v>0</v>
      </c>
      <c r="T52" s="23">
        <v>0.17460000000000001</v>
      </c>
      <c r="U52" s="23"/>
      <c r="V52" s="23"/>
      <c r="W52" s="23"/>
    </row>
    <row r="53" spans="1:23" x14ac:dyDescent="0.25">
      <c r="A53" s="23" t="s">
        <v>120</v>
      </c>
      <c r="B53" s="23" t="s">
        <v>163</v>
      </c>
      <c r="C53" s="23" t="s">
        <v>222</v>
      </c>
      <c r="D53" s="23" t="s">
        <v>223</v>
      </c>
      <c r="E53" s="23"/>
      <c r="F53" s="23">
        <v>2.4</v>
      </c>
      <c r="G53" s="23">
        <v>0</v>
      </c>
      <c r="H53" s="23">
        <v>9.74</v>
      </c>
      <c r="I53" s="23">
        <v>0</v>
      </c>
      <c r="J53" s="23"/>
      <c r="K53" s="23"/>
      <c r="L53" s="23"/>
      <c r="M53" s="23"/>
      <c r="N53" s="23">
        <v>2.0699999999999998</v>
      </c>
      <c r="O53" s="23">
        <v>3.68</v>
      </c>
      <c r="P53" s="23"/>
      <c r="Q53" s="23">
        <v>2.0699999999999998</v>
      </c>
      <c r="R53" s="23">
        <v>3.68</v>
      </c>
      <c r="S53" s="23">
        <v>0</v>
      </c>
      <c r="T53" s="23">
        <v>0.08</v>
      </c>
      <c r="U53" s="23"/>
      <c r="V53" s="23"/>
      <c r="W53" s="23"/>
    </row>
    <row r="54" spans="1:23" x14ac:dyDescent="0.25">
      <c r="A54" s="23" t="s">
        <v>120</v>
      </c>
      <c r="B54" s="23" t="s">
        <v>163</v>
      </c>
      <c r="C54" s="23" t="s">
        <v>224</v>
      </c>
      <c r="D54" s="23" t="s">
        <v>225</v>
      </c>
      <c r="E54" s="23"/>
      <c r="F54" s="23">
        <v>4.1913</v>
      </c>
      <c r="G54" s="23">
        <v>0</v>
      </c>
      <c r="H54" s="23">
        <v>7.5316999999999998</v>
      </c>
      <c r="I54" s="23">
        <v>0</v>
      </c>
      <c r="J54" s="23"/>
      <c r="K54" s="23"/>
      <c r="L54" s="23"/>
      <c r="M54" s="23"/>
      <c r="N54" s="23">
        <v>2.5743999999999998</v>
      </c>
      <c r="O54" s="23">
        <v>3.6455000000000002</v>
      </c>
      <c r="P54" s="23"/>
      <c r="Q54" s="23">
        <v>2.5743999999999998</v>
      </c>
      <c r="R54" s="23">
        <v>3.6455000000000002</v>
      </c>
      <c r="S54" s="23">
        <v>0</v>
      </c>
      <c r="T54" s="23">
        <v>0.14080000000000001</v>
      </c>
      <c r="U54" s="23"/>
      <c r="V54" s="23"/>
      <c r="W54" s="23"/>
    </row>
    <row r="55" spans="1:23" x14ac:dyDescent="0.25">
      <c r="A55" s="23" t="s">
        <v>120</v>
      </c>
      <c r="B55" s="23" t="s">
        <v>163</v>
      </c>
      <c r="C55" s="23" t="s">
        <v>226</v>
      </c>
      <c r="D55" s="23" t="s">
        <v>227</v>
      </c>
      <c r="E55" s="23"/>
      <c r="F55" s="23">
        <v>6.0624000000000002</v>
      </c>
      <c r="G55" s="23">
        <v>0</v>
      </c>
      <c r="H55" s="23">
        <v>11.3376</v>
      </c>
      <c r="I55" s="23">
        <v>0</v>
      </c>
      <c r="J55" s="23"/>
      <c r="K55" s="23"/>
      <c r="L55" s="23"/>
      <c r="M55" s="23"/>
      <c r="N55" s="23">
        <v>2.2269000000000001</v>
      </c>
      <c r="O55" s="23">
        <v>3.8929</v>
      </c>
      <c r="P55" s="23"/>
      <c r="Q55" s="23">
        <v>2.2269000000000001</v>
      </c>
      <c r="R55" s="23">
        <v>3.8929</v>
      </c>
      <c r="S55" s="23">
        <v>0</v>
      </c>
      <c r="T55" s="23">
        <v>0.26400000000000001</v>
      </c>
      <c r="U55" s="23"/>
      <c r="V55" s="23"/>
      <c r="W55" s="23"/>
    </row>
    <row r="56" spans="1:23" x14ac:dyDescent="0.25">
      <c r="A56" s="23" t="s">
        <v>120</v>
      </c>
      <c r="B56" s="23" t="s">
        <v>163</v>
      </c>
      <c r="C56" s="23" t="s">
        <v>228</v>
      </c>
      <c r="D56" s="23" t="s">
        <v>229</v>
      </c>
      <c r="E56" s="23"/>
      <c r="F56" s="23">
        <v>5</v>
      </c>
      <c r="G56" s="23">
        <v>0</v>
      </c>
      <c r="H56" s="23">
        <v>12</v>
      </c>
      <c r="I56" s="23">
        <v>0</v>
      </c>
      <c r="J56" s="23"/>
      <c r="K56" s="23"/>
      <c r="L56" s="23"/>
      <c r="M56" s="23"/>
      <c r="N56" s="23">
        <v>2.1196000000000002</v>
      </c>
      <c r="O56" s="23">
        <v>3.4481000000000002</v>
      </c>
      <c r="P56" s="23"/>
      <c r="Q56" s="23"/>
      <c r="R56" s="23"/>
      <c r="S56" s="23">
        <v>0</v>
      </c>
      <c r="T56" s="23"/>
      <c r="U56" s="23"/>
      <c r="V56" s="23"/>
      <c r="W56" s="23"/>
    </row>
    <row r="57" spans="1:23" x14ac:dyDescent="0.25">
      <c r="A57" s="23" t="s">
        <v>120</v>
      </c>
      <c r="B57" s="23" t="s">
        <v>163</v>
      </c>
      <c r="C57" s="23" t="s">
        <v>230</v>
      </c>
      <c r="D57" s="23" t="s">
        <v>231</v>
      </c>
      <c r="E57" s="23"/>
      <c r="F57" s="23">
        <v>2.395</v>
      </c>
      <c r="G57" s="23">
        <v>0</v>
      </c>
      <c r="H57" s="23">
        <v>21.47</v>
      </c>
      <c r="I57" s="23">
        <v>0</v>
      </c>
      <c r="J57" s="23"/>
      <c r="K57" s="23"/>
      <c r="L57" s="23"/>
      <c r="M57" s="23"/>
      <c r="N57" s="23">
        <v>2.0950000000000002</v>
      </c>
      <c r="O57" s="23">
        <v>2.9113000000000002</v>
      </c>
      <c r="P57" s="23"/>
      <c r="Q57" s="23"/>
      <c r="R57" s="23"/>
      <c r="S57" s="23">
        <v>0</v>
      </c>
      <c r="T57" s="23">
        <v>2.1000000000000001E-2</v>
      </c>
      <c r="U57" s="23"/>
      <c r="V57" s="23"/>
      <c r="W57" s="23">
        <v>0.4</v>
      </c>
    </row>
    <row r="58" spans="1:23" x14ac:dyDescent="0.25">
      <c r="A58" s="23" t="s">
        <v>120</v>
      </c>
      <c r="B58" s="23" t="s">
        <v>163</v>
      </c>
      <c r="C58" s="23" t="s">
        <v>232</v>
      </c>
      <c r="D58" s="23" t="s">
        <v>233</v>
      </c>
      <c r="E58" s="23"/>
      <c r="F58" s="23">
        <v>8.7550000000000008</v>
      </c>
      <c r="G58" s="23">
        <v>0</v>
      </c>
      <c r="H58" s="23">
        <v>11.2895</v>
      </c>
      <c r="I58" s="23">
        <v>0</v>
      </c>
      <c r="J58" s="23"/>
      <c r="K58" s="23"/>
      <c r="L58" s="23"/>
      <c r="M58" s="23"/>
      <c r="N58" s="23">
        <v>2.9802</v>
      </c>
      <c r="O58" s="23">
        <v>3.8115000000000001</v>
      </c>
      <c r="P58" s="23"/>
      <c r="Q58" s="23">
        <v>2.9802</v>
      </c>
      <c r="R58" s="23">
        <v>3.8115000000000001</v>
      </c>
      <c r="S58" s="23">
        <v>0</v>
      </c>
      <c r="T58" s="23">
        <v>0.30840000000000001</v>
      </c>
      <c r="U58" s="23"/>
      <c r="V58" s="23"/>
      <c r="W58" s="23"/>
    </row>
    <row r="59" spans="1:23" x14ac:dyDescent="0.25">
      <c r="A59" s="23" t="s">
        <v>120</v>
      </c>
      <c r="B59" s="23" t="s">
        <v>163</v>
      </c>
      <c r="C59" s="23" t="s">
        <v>234</v>
      </c>
      <c r="D59" s="23" t="s">
        <v>235</v>
      </c>
      <c r="E59" s="23"/>
      <c r="F59" s="23">
        <v>3.4495</v>
      </c>
      <c r="G59" s="23">
        <v>0</v>
      </c>
      <c r="H59" s="23">
        <v>6.3596000000000004</v>
      </c>
      <c r="I59" s="23">
        <v>0</v>
      </c>
      <c r="J59" s="23"/>
      <c r="K59" s="23"/>
      <c r="L59" s="23"/>
      <c r="M59" s="23"/>
      <c r="N59" s="23">
        <v>2.2122000000000002</v>
      </c>
      <c r="O59" s="23">
        <v>3.1019000000000001</v>
      </c>
      <c r="P59" s="23"/>
      <c r="Q59" s="23">
        <v>2.2122000000000002</v>
      </c>
      <c r="R59" s="23">
        <v>3.1019000000000001</v>
      </c>
      <c r="S59" s="23">
        <v>0</v>
      </c>
      <c r="T59" s="23">
        <v>3.73E-2</v>
      </c>
      <c r="U59" s="23"/>
      <c r="V59" s="23"/>
      <c r="W59" s="23"/>
    </row>
    <row r="60" spans="1:23" x14ac:dyDescent="0.25">
      <c r="A60" s="23" t="s">
        <v>120</v>
      </c>
      <c r="B60" s="23" t="s">
        <v>163</v>
      </c>
      <c r="C60" s="23" t="s">
        <v>236</v>
      </c>
      <c r="D60" s="23" t="s">
        <v>237</v>
      </c>
      <c r="E60" s="23"/>
      <c r="F60" s="23">
        <v>4.6349999999999998</v>
      </c>
      <c r="G60" s="23">
        <v>0</v>
      </c>
      <c r="H60" s="23">
        <v>12.7774</v>
      </c>
      <c r="I60" s="23">
        <v>0</v>
      </c>
      <c r="J60" s="23"/>
      <c r="K60" s="23"/>
      <c r="L60" s="23"/>
      <c r="M60" s="23"/>
      <c r="N60" s="23">
        <v>2.2381000000000002</v>
      </c>
      <c r="O60" s="23">
        <v>4.0403000000000002</v>
      </c>
      <c r="P60" s="23"/>
      <c r="Q60" s="23">
        <v>2.2381000000000002</v>
      </c>
      <c r="R60" s="23">
        <v>4.0403000000000002</v>
      </c>
      <c r="S60" s="23">
        <v>0</v>
      </c>
      <c r="T60" s="23">
        <v>0.2656</v>
      </c>
      <c r="U60" s="23"/>
      <c r="V60" s="23"/>
      <c r="W60" s="23"/>
    </row>
    <row r="61" spans="1:23" x14ac:dyDescent="0.25">
      <c r="A61" s="23" t="s">
        <v>120</v>
      </c>
      <c r="B61" s="23" t="s">
        <v>163</v>
      </c>
      <c r="C61" s="23" t="s">
        <v>238</v>
      </c>
      <c r="D61" s="23" t="s">
        <v>239</v>
      </c>
      <c r="E61" s="23"/>
      <c r="F61" s="23">
        <v>3.9053</v>
      </c>
      <c r="G61" s="23">
        <v>0</v>
      </c>
      <c r="H61" s="23">
        <v>6.5967000000000002</v>
      </c>
      <c r="I61" s="23">
        <v>0</v>
      </c>
      <c r="J61" s="23"/>
      <c r="K61" s="23"/>
      <c r="L61" s="23"/>
      <c r="M61" s="23"/>
      <c r="N61" s="23">
        <v>2.1692999999999998</v>
      </c>
      <c r="O61" s="23">
        <v>3.6785999999999999</v>
      </c>
      <c r="P61" s="23"/>
      <c r="Q61" s="23">
        <v>2.1692999999999998</v>
      </c>
      <c r="R61" s="23">
        <v>3.6785999999999999</v>
      </c>
      <c r="S61" s="23">
        <v>0</v>
      </c>
      <c r="T61" s="23">
        <v>0.15540000000000001</v>
      </c>
      <c r="U61" s="23"/>
      <c r="V61" s="23"/>
      <c r="W61" s="23"/>
    </row>
    <row r="62" spans="1:23" x14ac:dyDescent="0.25">
      <c r="A62" s="23" t="s">
        <v>120</v>
      </c>
      <c r="B62" s="23" t="s">
        <v>163</v>
      </c>
      <c r="C62" s="23" t="s">
        <v>240</v>
      </c>
      <c r="D62" s="23" t="s">
        <v>241</v>
      </c>
      <c r="E62" s="23"/>
      <c r="F62" s="23">
        <v>1.8</v>
      </c>
      <c r="G62" s="23">
        <v>0</v>
      </c>
      <c r="H62" s="23">
        <v>10.35</v>
      </c>
      <c r="I62" s="23">
        <v>0</v>
      </c>
      <c r="J62" s="23"/>
      <c r="K62" s="23"/>
      <c r="L62" s="23"/>
      <c r="M62" s="23"/>
      <c r="N62" s="23">
        <v>1.978</v>
      </c>
      <c r="O62" s="23">
        <v>3.472</v>
      </c>
      <c r="P62" s="23"/>
      <c r="Q62" s="23"/>
      <c r="R62" s="23"/>
      <c r="S62" s="23">
        <v>0</v>
      </c>
      <c r="T62" s="23"/>
      <c r="U62" s="23"/>
      <c r="V62" s="23"/>
      <c r="W62" s="23"/>
    </row>
    <row r="63" spans="1:23" x14ac:dyDescent="0.25">
      <c r="A63" s="23" t="s">
        <v>120</v>
      </c>
      <c r="B63" s="23" t="s">
        <v>163</v>
      </c>
      <c r="C63" s="23" t="s">
        <v>242</v>
      </c>
      <c r="D63" s="23" t="s">
        <v>243</v>
      </c>
      <c r="E63" s="23"/>
      <c r="F63" s="23">
        <v>5.9084000000000003</v>
      </c>
      <c r="G63" s="23">
        <v>0</v>
      </c>
      <c r="H63" s="23">
        <v>10.6829</v>
      </c>
      <c r="I63" s="23">
        <v>0</v>
      </c>
      <c r="J63" s="23"/>
      <c r="K63" s="23"/>
      <c r="L63" s="23"/>
      <c r="M63" s="23"/>
      <c r="N63" s="23">
        <v>2.7237</v>
      </c>
      <c r="O63" s="23">
        <v>3.8536999999999999</v>
      </c>
      <c r="P63" s="23"/>
      <c r="Q63" s="23">
        <v>2.7237</v>
      </c>
      <c r="R63" s="23">
        <v>3.8536999999999999</v>
      </c>
      <c r="S63" s="23">
        <v>0</v>
      </c>
      <c r="T63" s="23">
        <v>0.1119</v>
      </c>
      <c r="U63" s="23"/>
      <c r="V63" s="23"/>
      <c r="W63" s="23"/>
    </row>
    <row r="64" spans="1:23" x14ac:dyDescent="0.25">
      <c r="A64" s="23" t="s">
        <v>120</v>
      </c>
      <c r="B64" s="23" t="s">
        <v>163</v>
      </c>
      <c r="C64" s="23" t="s">
        <v>244</v>
      </c>
      <c r="D64" s="23" t="s">
        <v>245</v>
      </c>
      <c r="E64" s="23"/>
      <c r="F64" s="23">
        <v>3.7</v>
      </c>
      <c r="G64" s="23">
        <v>0</v>
      </c>
      <c r="H64" s="23">
        <v>5.7</v>
      </c>
      <c r="I64" s="23">
        <v>0</v>
      </c>
      <c r="J64" s="23"/>
      <c r="K64" s="23"/>
      <c r="L64" s="23"/>
      <c r="M64" s="23"/>
      <c r="N64" s="23">
        <v>2.71</v>
      </c>
      <c r="O64" s="23">
        <v>3.78</v>
      </c>
      <c r="P64" s="23"/>
      <c r="Q64" s="23"/>
      <c r="R64" s="23"/>
      <c r="S64" s="23">
        <v>0</v>
      </c>
      <c r="T64" s="23"/>
      <c r="U64" s="23"/>
      <c r="V64" s="23"/>
      <c r="W64" s="23"/>
    </row>
    <row r="65" spans="1:23" x14ac:dyDescent="0.25">
      <c r="A65" s="23" t="s">
        <v>120</v>
      </c>
      <c r="B65" s="23" t="s">
        <v>163</v>
      </c>
      <c r="C65" s="23" t="s">
        <v>246</v>
      </c>
      <c r="D65" s="23" t="s">
        <v>247</v>
      </c>
      <c r="E65" s="23"/>
      <c r="F65" s="23">
        <v>3.2170000000000001</v>
      </c>
      <c r="G65" s="23">
        <v>0</v>
      </c>
      <c r="H65" s="23">
        <v>9.375</v>
      </c>
      <c r="I65" s="23">
        <v>0</v>
      </c>
      <c r="J65" s="23"/>
      <c r="K65" s="23"/>
      <c r="L65" s="23"/>
      <c r="M65" s="23"/>
      <c r="N65" s="23">
        <v>2.0737999999999999</v>
      </c>
      <c r="O65" s="23">
        <v>3.2238000000000002</v>
      </c>
      <c r="P65" s="23"/>
      <c r="Q65" s="23">
        <v>2.0737999999999999</v>
      </c>
      <c r="R65" s="23">
        <v>3.2238000000000002</v>
      </c>
      <c r="S65" s="23">
        <v>0</v>
      </c>
      <c r="T65" s="23"/>
      <c r="U65" s="23"/>
      <c r="V65" s="23"/>
      <c r="W65" s="23"/>
    </row>
    <row r="66" spans="1:23" x14ac:dyDescent="0.25">
      <c r="A66" s="23" t="s">
        <v>120</v>
      </c>
      <c r="B66" s="23" t="s">
        <v>163</v>
      </c>
      <c r="C66" s="23" t="s">
        <v>248</v>
      </c>
      <c r="D66" s="23" t="s">
        <v>249</v>
      </c>
      <c r="E66" s="23"/>
      <c r="F66" s="23">
        <v>2.2458999999999998</v>
      </c>
      <c r="G66" s="23">
        <v>0</v>
      </c>
      <c r="H66" s="23">
        <v>6.7377000000000002</v>
      </c>
      <c r="I66" s="23">
        <v>0</v>
      </c>
      <c r="J66" s="23"/>
      <c r="K66" s="23"/>
      <c r="L66" s="23"/>
      <c r="M66" s="23"/>
      <c r="N66" s="23">
        <v>2.2711999999999999</v>
      </c>
      <c r="O66" s="23">
        <v>3.1044999999999998</v>
      </c>
      <c r="P66" s="23"/>
      <c r="Q66" s="23">
        <v>2.2711999999999999</v>
      </c>
      <c r="R66" s="23">
        <v>3.1044999999999998</v>
      </c>
      <c r="S66" s="23">
        <v>0</v>
      </c>
      <c r="T66" s="23">
        <v>3.2000000000000001E-2</v>
      </c>
      <c r="U66" s="23"/>
      <c r="V66" s="23"/>
      <c r="W66" s="23"/>
    </row>
    <row r="67" spans="1:23" x14ac:dyDescent="0.25">
      <c r="A67" s="23" t="s">
        <v>120</v>
      </c>
      <c r="B67" s="23" t="s">
        <v>163</v>
      </c>
      <c r="C67" s="23" t="s">
        <v>250</v>
      </c>
      <c r="D67" s="23" t="s">
        <v>251</v>
      </c>
      <c r="E67" s="23"/>
      <c r="F67" s="23">
        <v>3.6829999999999998</v>
      </c>
      <c r="G67" s="23">
        <v>0</v>
      </c>
      <c r="H67" s="23">
        <v>12</v>
      </c>
      <c r="I67" s="23">
        <v>0</v>
      </c>
      <c r="J67" s="23"/>
      <c r="K67" s="23"/>
      <c r="L67" s="23"/>
      <c r="M67" s="23"/>
      <c r="N67" s="23">
        <v>2.1120999999999999</v>
      </c>
      <c r="O67" s="23">
        <v>3.7963</v>
      </c>
      <c r="P67" s="23"/>
      <c r="Q67" s="23">
        <v>2.1120999999999999</v>
      </c>
      <c r="R67" s="23">
        <v>3.7963</v>
      </c>
      <c r="S67" s="23">
        <v>0</v>
      </c>
      <c r="T67" s="23"/>
      <c r="U67" s="23"/>
      <c r="V67" s="23"/>
      <c r="W67" s="23"/>
    </row>
    <row r="68" spans="1:23" x14ac:dyDescent="0.25">
      <c r="A68" s="23" t="s">
        <v>120</v>
      </c>
      <c r="B68" s="23" t="s">
        <v>163</v>
      </c>
      <c r="C68" s="23" t="s">
        <v>252</v>
      </c>
      <c r="D68" s="23" t="s">
        <v>253</v>
      </c>
      <c r="E68" s="23"/>
      <c r="F68" s="23">
        <v>4</v>
      </c>
      <c r="G68" s="23">
        <v>0</v>
      </c>
      <c r="H68" s="23">
        <v>17.100000000000001</v>
      </c>
      <c r="I68" s="23">
        <v>0</v>
      </c>
      <c r="J68" s="23"/>
      <c r="K68" s="23"/>
      <c r="L68" s="23"/>
      <c r="M68" s="23"/>
      <c r="N68" s="23">
        <v>2.0472000000000001</v>
      </c>
      <c r="O68" s="23">
        <v>3.2938999999999998</v>
      </c>
      <c r="P68" s="23"/>
      <c r="Q68" s="23">
        <v>2.0472000000000001</v>
      </c>
      <c r="R68" s="23">
        <v>3.2938999999999998</v>
      </c>
      <c r="S68" s="23">
        <v>0</v>
      </c>
      <c r="T68" s="23">
        <v>0.47499999999999998</v>
      </c>
      <c r="U68" s="23"/>
      <c r="V68" s="23"/>
      <c r="W68" s="23"/>
    </row>
    <row r="69" spans="1:23" x14ac:dyDescent="0.25">
      <c r="A69" s="23" t="s">
        <v>120</v>
      </c>
      <c r="B69" s="23" t="s">
        <v>163</v>
      </c>
      <c r="C69" s="23" t="s">
        <v>254</v>
      </c>
      <c r="D69" s="23" t="s">
        <v>255</v>
      </c>
      <c r="E69" s="23"/>
      <c r="F69" s="23">
        <v>13.417299999999999</v>
      </c>
      <c r="G69" s="23">
        <v>0</v>
      </c>
      <c r="H69" s="23">
        <v>14.5542</v>
      </c>
      <c r="I69" s="23">
        <v>0</v>
      </c>
      <c r="J69" s="23"/>
      <c r="K69" s="23"/>
      <c r="L69" s="23"/>
      <c r="M69" s="23"/>
      <c r="N69" s="23">
        <v>2.7172000000000001</v>
      </c>
      <c r="O69" s="23">
        <v>3.5131999999999999</v>
      </c>
      <c r="P69" s="23"/>
      <c r="Q69" s="23">
        <v>2.7172000000000001</v>
      </c>
      <c r="R69" s="23">
        <v>3.5131999999999999</v>
      </c>
      <c r="S69" s="23">
        <v>0</v>
      </c>
      <c r="T69" s="23">
        <v>0.13170000000000001</v>
      </c>
      <c r="U69" s="23"/>
      <c r="V69" s="23"/>
      <c r="W69" s="23"/>
    </row>
    <row r="70" spans="1:23" x14ac:dyDescent="0.25">
      <c r="A70" s="23" t="s">
        <v>120</v>
      </c>
      <c r="B70" s="23" t="s">
        <v>163</v>
      </c>
      <c r="C70" s="23" t="s">
        <v>256</v>
      </c>
      <c r="D70" s="23" t="s">
        <v>257</v>
      </c>
      <c r="E70" s="23"/>
      <c r="F70" s="23">
        <v>8.1999999999999993</v>
      </c>
      <c r="G70" s="23">
        <v>0</v>
      </c>
      <c r="H70" s="23">
        <v>15.526999999999999</v>
      </c>
      <c r="I70" s="23">
        <v>0</v>
      </c>
      <c r="J70" s="23"/>
      <c r="K70" s="23"/>
      <c r="L70" s="23"/>
      <c r="M70" s="23"/>
      <c r="N70" s="23">
        <v>2.8132000000000001</v>
      </c>
      <c r="O70" s="23">
        <v>4.0213999999999999</v>
      </c>
      <c r="P70" s="23"/>
      <c r="Q70" s="23">
        <v>2.8132000000000001</v>
      </c>
      <c r="R70" s="23">
        <v>4.0213999999999999</v>
      </c>
      <c r="S70" s="23">
        <v>0</v>
      </c>
      <c r="T70" s="23">
        <v>3.8399999999999997E-2</v>
      </c>
      <c r="U70" s="23"/>
      <c r="V70" s="23"/>
      <c r="W70" s="23"/>
    </row>
    <row r="71" spans="1:23" x14ac:dyDescent="0.25">
      <c r="A71" s="23" t="s">
        <v>120</v>
      </c>
      <c r="B71" s="23" t="s">
        <v>163</v>
      </c>
      <c r="C71" s="23" t="s">
        <v>258</v>
      </c>
      <c r="D71" s="23" t="s">
        <v>259</v>
      </c>
      <c r="E71" s="23"/>
      <c r="F71" s="23">
        <v>4.5556000000000001</v>
      </c>
      <c r="G71" s="23">
        <v>0</v>
      </c>
      <c r="H71" s="23">
        <v>15.9519</v>
      </c>
      <c r="I71" s="23">
        <v>0</v>
      </c>
      <c r="J71" s="23"/>
      <c r="K71" s="23"/>
      <c r="L71" s="23"/>
      <c r="M71" s="23"/>
      <c r="N71" s="23">
        <v>1.9287000000000001</v>
      </c>
      <c r="O71" s="23">
        <v>3.9984000000000002</v>
      </c>
      <c r="P71" s="23"/>
      <c r="Q71" s="23"/>
      <c r="R71" s="23"/>
      <c r="S71" s="23">
        <v>0</v>
      </c>
      <c r="T71" s="23">
        <v>0.2419</v>
      </c>
      <c r="U71" s="23"/>
      <c r="V71" s="23"/>
      <c r="W71" s="23">
        <v>5.21E-2</v>
      </c>
    </row>
    <row r="72" spans="1:23" x14ac:dyDescent="0.25">
      <c r="A72" s="23" t="s">
        <v>120</v>
      </c>
      <c r="B72" s="23" t="s">
        <v>163</v>
      </c>
      <c r="C72" s="23" t="s">
        <v>260</v>
      </c>
      <c r="D72" s="23" t="s">
        <v>261</v>
      </c>
      <c r="E72" s="23"/>
      <c r="F72" s="23">
        <v>10.402900000000001</v>
      </c>
      <c r="G72" s="23">
        <v>0</v>
      </c>
      <c r="H72" s="23">
        <v>14.265499999999999</v>
      </c>
      <c r="I72" s="23">
        <v>0</v>
      </c>
      <c r="J72" s="23"/>
      <c r="K72" s="23"/>
      <c r="L72" s="23"/>
      <c r="M72" s="23"/>
      <c r="N72" s="23">
        <v>3.1425000000000001</v>
      </c>
      <c r="O72" s="23">
        <v>3.4396</v>
      </c>
      <c r="P72" s="23"/>
      <c r="Q72" s="23">
        <v>3.1425000000000001</v>
      </c>
      <c r="R72" s="23">
        <v>3.4396</v>
      </c>
      <c r="S72" s="23">
        <v>0</v>
      </c>
      <c r="T72" s="23">
        <v>8.6400000000000005E-2</v>
      </c>
      <c r="U72" s="23"/>
      <c r="V72" s="23"/>
      <c r="W72" s="23">
        <v>0.21859999999999999</v>
      </c>
    </row>
    <row r="73" spans="1:23" x14ac:dyDescent="0.25">
      <c r="A73" s="23" t="s">
        <v>120</v>
      </c>
      <c r="B73" s="23" t="s">
        <v>163</v>
      </c>
      <c r="C73" s="23" t="s">
        <v>262</v>
      </c>
      <c r="D73" s="23" t="s">
        <v>263</v>
      </c>
      <c r="E73" s="23"/>
      <c r="F73" s="23">
        <v>3.7964000000000002</v>
      </c>
      <c r="G73" s="23">
        <v>0</v>
      </c>
      <c r="H73" s="23">
        <v>11.4907</v>
      </c>
      <c r="I73" s="23">
        <v>0</v>
      </c>
      <c r="J73" s="23"/>
      <c r="K73" s="23"/>
      <c r="L73" s="23"/>
      <c r="M73" s="23"/>
      <c r="N73" s="23">
        <v>2.2349000000000001</v>
      </c>
      <c r="O73" s="23">
        <v>3.4238</v>
      </c>
      <c r="P73" s="23"/>
      <c r="Q73" s="23">
        <v>2.2349000000000001</v>
      </c>
      <c r="R73" s="23">
        <v>3.4238</v>
      </c>
      <c r="S73" s="23">
        <v>0</v>
      </c>
      <c r="T73" s="23">
        <v>0.2135</v>
      </c>
      <c r="U73" s="23"/>
      <c r="V73" s="23"/>
      <c r="W73" s="23"/>
    </row>
    <row r="74" spans="1:23" x14ac:dyDescent="0.25">
      <c r="A74" s="23" t="s">
        <v>120</v>
      </c>
      <c r="B74" s="23" t="s">
        <v>163</v>
      </c>
      <c r="C74" s="23" t="s">
        <v>264</v>
      </c>
      <c r="D74" s="23" t="s">
        <v>265</v>
      </c>
      <c r="E74" s="23"/>
      <c r="F74" s="23">
        <v>2.6581000000000001</v>
      </c>
      <c r="G74" s="23">
        <v>0</v>
      </c>
      <c r="H74" s="23">
        <v>7.6929999999999996</v>
      </c>
      <c r="I74" s="23">
        <v>0</v>
      </c>
      <c r="J74" s="23"/>
      <c r="K74" s="23"/>
      <c r="L74" s="23"/>
      <c r="M74" s="23"/>
      <c r="N74" s="23">
        <v>2.0345</v>
      </c>
      <c r="O74" s="23">
        <v>3.7427999999999999</v>
      </c>
      <c r="P74" s="23"/>
      <c r="Q74" s="23">
        <v>2.0345</v>
      </c>
      <c r="R74" s="23">
        <v>3.7427999999999999</v>
      </c>
      <c r="S74" s="23">
        <v>0</v>
      </c>
      <c r="T74" s="23">
        <v>4.2299999999999997E-2</v>
      </c>
      <c r="U74" s="23"/>
      <c r="V74" s="23"/>
      <c r="W74" s="23"/>
    </row>
    <row r="75" spans="1:23" x14ac:dyDescent="0.25">
      <c r="A75" s="23" t="s">
        <v>120</v>
      </c>
      <c r="B75" s="23" t="s">
        <v>163</v>
      </c>
      <c r="C75" s="23" t="s">
        <v>266</v>
      </c>
      <c r="D75" s="23" t="s">
        <v>267</v>
      </c>
      <c r="E75" s="23"/>
      <c r="F75" s="23">
        <v>3.3607999999999998</v>
      </c>
      <c r="G75" s="23">
        <v>0</v>
      </c>
      <c r="H75" s="23">
        <v>6.6608000000000001</v>
      </c>
      <c r="I75" s="23">
        <v>0</v>
      </c>
      <c r="J75" s="23"/>
      <c r="K75" s="23"/>
      <c r="L75" s="23"/>
      <c r="M75" s="23"/>
      <c r="N75" s="23">
        <v>2.2431999999999999</v>
      </c>
      <c r="O75" s="23">
        <v>4.0263999999999998</v>
      </c>
      <c r="P75" s="23"/>
      <c r="Q75" s="23">
        <v>2.2431999999999999</v>
      </c>
      <c r="R75" s="23">
        <v>4.0263999999999998</v>
      </c>
      <c r="S75" s="23">
        <v>0</v>
      </c>
      <c r="T75" s="23">
        <v>6.6600000000000006E-2</v>
      </c>
      <c r="U75" s="23"/>
      <c r="V75" s="23"/>
      <c r="W75" s="23"/>
    </row>
    <row r="76" spans="1:23" x14ac:dyDescent="0.25">
      <c r="A76" s="23" t="s">
        <v>120</v>
      </c>
      <c r="B76" s="23" t="s">
        <v>163</v>
      </c>
      <c r="C76" s="23" t="s">
        <v>268</v>
      </c>
      <c r="D76" s="23" t="s">
        <v>269</v>
      </c>
      <c r="E76" s="23"/>
      <c r="F76" s="23">
        <v>4</v>
      </c>
      <c r="G76" s="23">
        <v>0</v>
      </c>
      <c r="H76" s="23">
        <v>18.5</v>
      </c>
      <c r="I76" s="23">
        <v>0</v>
      </c>
      <c r="J76" s="23"/>
      <c r="K76" s="23"/>
      <c r="L76" s="23"/>
      <c r="M76" s="23"/>
      <c r="N76" s="23">
        <v>2.0091000000000001</v>
      </c>
      <c r="O76" s="23">
        <v>3.2238000000000002</v>
      </c>
      <c r="P76" s="23"/>
      <c r="Q76" s="23">
        <v>2.0091000000000001</v>
      </c>
      <c r="R76" s="23">
        <v>0</v>
      </c>
      <c r="S76" s="23">
        <v>0</v>
      </c>
      <c r="T76" s="23">
        <v>0.52200000000000002</v>
      </c>
      <c r="U76" s="23"/>
      <c r="V76" s="23"/>
      <c r="W76" s="23"/>
    </row>
    <row r="77" spans="1:23" x14ac:dyDescent="0.25">
      <c r="A77" s="23" t="s">
        <v>120</v>
      </c>
      <c r="B77" s="23" t="s">
        <v>163</v>
      </c>
      <c r="C77" s="23" t="s">
        <v>270</v>
      </c>
      <c r="D77" s="23" t="s">
        <v>271</v>
      </c>
      <c r="E77" s="23"/>
      <c r="F77" s="23">
        <v>2.8633999999999999</v>
      </c>
      <c r="G77" s="23">
        <v>0</v>
      </c>
      <c r="H77" s="23">
        <v>22.313800000000001</v>
      </c>
      <c r="I77" s="23">
        <v>0</v>
      </c>
      <c r="J77" s="23"/>
      <c r="K77" s="23"/>
      <c r="L77" s="23"/>
      <c r="M77" s="23"/>
      <c r="N77" s="23">
        <v>2.4678</v>
      </c>
      <c r="O77" s="23">
        <v>3.1932</v>
      </c>
      <c r="P77" s="23"/>
      <c r="Q77" s="23">
        <v>2.4678</v>
      </c>
      <c r="R77" s="23">
        <v>3.1932</v>
      </c>
      <c r="S77" s="23">
        <v>0</v>
      </c>
      <c r="T77" s="23">
        <v>0.3301</v>
      </c>
      <c r="U77" s="23"/>
      <c r="V77" s="23"/>
      <c r="W77" s="23"/>
    </row>
    <row r="78" spans="1:23" x14ac:dyDescent="0.25">
      <c r="A78" s="23" t="s">
        <v>120</v>
      </c>
      <c r="B78" s="23" t="s">
        <v>163</v>
      </c>
      <c r="C78" s="23" t="s">
        <v>272</v>
      </c>
      <c r="D78" s="23" t="s">
        <v>273</v>
      </c>
      <c r="E78" s="23"/>
      <c r="F78" s="23">
        <v>2.4796</v>
      </c>
      <c r="G78" s="23">
        <v>0</v>
      </c>
      <c r="H78" s="23">
        <v>10.8963</v>
      </c>
      <c r="I78" s="23">
        <v>0</v>
      </c>
      <c r="J78" s="23"/>
      <c r="K78" s="23"/>
      <c r="L78" s="23"/>
      <c r="M78" s="23"/>
      <c r="N78" s="23">
        <v>2.3690000000000002</v>
      </c>
      <c r="O78" s="23">
        <v>3.6046</v>
      </c>
      <c r="P78" s="23"/>
      <c r="Q78" s="23">
        <v>2.3690000000000002</v>
      </c>
      <c r="R78" s="23">
        <v>3.6046</v>
      </c>
      <c r="S78" s="23">
        <v>0</v>
      </c>
      <c r="T78" s="23"/>
      <c r="U78" s="23"/>
      <c r="V78" s="23"/>
      <c r="W78" s="23">
        <v>3.8600000000000002E-2</v>
      </c>
    </row>
    <row r="79" spans="1:23" x14ac:dyDescent="0.25">
      <c r="A79" s="23" t="s">
        <v>120</v>
      </c>
      <c r="B79" s="23" t="s">
        <v>163</v>
      </c>
      <c r="C79" s="23" t="s">
        <v>274</v>
      </c>
      <c r="D79" s="23" t="s">
        <v>275</v>
      </c>
      <c r="E79" s="23"/>
      <c r="F79" s="23">
        <v>10.23</v>
      </c>
      <c r="G79" s="23">
        <v>0</v>
      </c>
      <c r="H79" s="23">
        <v>10.23</v>
      </c>
      <c r="I79" s="23">
        <v>0</v>
      </c>
      <c r="J79" s="23"/>
      <c r="K79" s="23"/>
      <c r="L79" s="23"/>
      <c r="M79" s="23"/>
      <c r="N79" s="23">
        <v>2.5499999999999998</v>
      </c>
      <c r="O79" s="23">
        <v>3.72</v>
      </c>
      <c r="P79" s="23"/>
      <c r="Q79" s="23">
        <v>2.5499999999999998</v>
      </c>
      <c r="R79" s="23">
        <v>3.72</v>
      </c>
      <c r="S79" s="23">
        <v>0</v>
      </c>
      <c r="T79" s="23">
        <v>0.11</v>
      </c>
      <c r="U79" s="23"/>
      <c r="V79" s="23"/>
      <c r="W79" s="23"/>
    </row>
    <row r="80" spans="1:23" x14ac:dyDescent="0.25">
      <c r="A80" s="23" t="s">
        <v>120</v>
      </c>
      <c r="B80" s="23" t="s">
        <v>163</v>
      </c>
      <c r="C80" s="23" t="s">
        <v>276</v>
      </c>
      <c r="D80" s="23" t="s">
        <v>277</v>
      </c>
      <c r="E80" s="23"/>
      <c r="F80" s="23">
        <v>3.0634000000000001</v>
      </c>
      <c r="G80" s="23">
        <v>0</v>
      </c>
      <c r="H80" s="23">
        <v>16.863600000000002</v>
      </c>
      <c r="I80" s="23">
        <v>0</v>
      </c>
      <c r="J80" s="23"/>
      <c r="K80" s="23"/>
      <c r="L80" s="23"/>
      <c r="M80" s="23"/>
      <c r="N80" s="23">
        <v>2.4070999999999998</v>
      </c>
      <c r="O80" s="23">
        <v>3.8679000000000001</v>
      </c>
      <c r="P80" s="23"/>
      <c r="Q80" s="23">
        <v>2.4070999999999998</v>
      </c>
      <c r="R80" s="23">
        <v>3.8679000000000001</v>
      </c>
      <c r="S80" s="23">
        <v>0</v>
      </c>
      <c r="T80" s="23">
        <v>0.1192</v>
      </c>
      <c r="U80" s="23"/>
      <c r="V80" s="23"/>
      <c r="W80" s="23"/>
    </row>
    <row r="81" spans="1:23" x14ac:dyDescent="0.25">
      <c r="A81" s="23" t="s">
        <v>120</v>
      </c>
      <c r="B81" s="23" t="s">
        <v>163</v>
      </c>
      <c r="C81" s="23" t="s">
        <v>278</v>
      </c>
      <c r="D81" s="23" t="s">
        <v>279</v>
      </c>
      <c r="E81" s="23"/>
      <c r="F81" s="23">
        <v>7.7401999999999997</v>
      </c>
      <c r="G81" s="23">
        <v>0</v>
      </c>
      <c r="H81" s="23">
        <v>7.7401999999999997</v>
      </c>
      <c r="I81" s="23">
        <v>0</v>
      </c>
      <c r="J81" s="23"/>
      <c r="K81" s="23"/>
      <c r="L81" s="23"/>
      <c r="M81" s="23"/>
      <c r="N81" s="23">
        <v>2.7296999999999998</v>
      </c>
      <c r="O81" s="23">
        <v>3.9611000000000001</v>
      </c>
      <c r="P81" s="23"/>
      <c r="Q81" s="23">
        <v>2.7296999999999998</v>
      </c>
      <c r="R81" s="23">
        <v>3.9611000000000001</v>
      </c>
      <c r="S81" s="23">
        <v>0</v>
      </c>
      <c r="T81" s="23">
        <v>0.3211</v>
      </c>
      <c r="U81" s="23"/>
      <c r="V81" s="23"/>
      <c r="W81" s="23">
        <v>4.0099999999999997E-2</v>
      </c>
    </row>
    <row r="82" spans="1:23" x14ac:dyDescent="0.25">
      <c r="A82" s="23" t="s">
        <v>120</v>
      </c>
      <c r="B82" s="23" t="s">
        <v>163</v>
      </c>
      <c r="C82" s="23" t="s">
        <v>280</v>
      </c>
      <c r="D82" s="23" t="s">
        <v>281</v>
      </c>
      <c r="E82" s="23"/>
      <c r="F82" s="23">
        <v>4.6513999999999998</v>
      </c>
      <c r="G82" s="23">
        <v>0</v>
      </c>
      <c r="H82" s="23">
        <v>19.555099999999999</v>
      </c>
      <c r="I82" s="23">
        <v>0</v>
      </c>
      <c r="J82" s="23"/>
      <c r="K82" s="23"/>
      <c r="L82" s="23"/>
      <c r="M82" s="23"/>
      <c r="N82" s="23">
        <v>2.1526000000000001</v>
      </c>
      <c r="O82" s="23">
        <v>3.9035000000000002</v>
      </c>
      <c r="P82" s="23"/>
      <c r="Q82" s="23">
        <v>2.1526000000000001</v>
      </c>
      <c r="R82" s="23">
        <v>3.9035000000000002</v>
      </c>
      <c r="S82" s="23">
        <v>0</v>
      </c>
      <c r="T82" s="23">
        <v>0.1171</v>
      </c>
      <c r="U82" s="23"/>
      <c r="V82" s="23"/>
      <c r="W82" s="23"/>
    </row>
    <row r="83" spans="1:23" x14ac:dyDescent="0.25">
      <c r="A83" s="23" t="s">
        <v>120</v>
      </c>
      <c r="B83" s="23" t="s">
        <v>163</v>
      </c>
      <c r="C83" s="23" t="s">
        <v>282</v>
      </c>
      <c r="D83" s="23" t="s">
        <v>283</v>
      </c>
      <c r="E83" s="23"/>
      <c r="F83" s="23">
        <v>2.0409999999999999</v>
      </c>
      <c r="G83" s="23">
        <v>0</v>
      </c>
      <c r="H83" s="23">
        <v>11.7</v>
      </c>
      <c r="I83" s="23">
        <v>0</v>
      </c>
      <c r="J83" s="23"/>
      <c r="K83" s="23"/>
      <c r="L83" s="23"/>
      <c r="M83" s="23"/>
      <c r="N83" s="23">
        <v>2.2404999999999999</v>
      </c>
      <c r="O83" s="23">
        <v>3.8359000000000001</v>
      </c>
      <c r="P83" s="23"/>
      <c r="Q83" s="23"/>
      <c r="R83" s="23"/>
      <c r="S83" s="23">
        <v>0</v>
      </c>
      <c r="T83" s="23">
        <v>0.1653</v>
      </c>
      <c r="U83" s="23"/>
      <c r="V83" s="23"/>
      <c r="W83" s="23"/>
    </row>
    <row r="84" spans="1:23" x14ac:dyDescent="0.25">
      <c r="A84" s="23" t="s">
        <v>120</v>
      </c>
      <c r="B84" s="23" t="s">
        <v>163</v>
      </c>
      <c r="C84" s="23" t="s">
        <v>284</v>
      </c>
      <c r="D84" s="23" t="s">
        <v>285</v>
      </c>
      <c r="E84" s="23"/>
      <c r="F84" s="23">
        <v>3.4165999999999999</v>
      </c>
      <c r="G84" s="23">
        <v>0</v>
      </c>
      <c r="H84" s="23">
        <v>6.8914999999999997</v>
      </c>
      <c r="I84" s="23">
        <v>0</v>
      </c>
      <c r="J84" s="23"/>
      <c r="K84" s="23"/>
      <c r="L84" s="23"/>
      <c r="M84" s="23"/>
      <c r="N84" s="23">
        <v>2.2553000000000001</v>
      </c>
      <c r="O84" s="23">
        <v>3.4095</v>
      </c>
      <c r="P84" s="23"/>
      <c r="Q84" s="23">
        <v>2.2553000000000001</v>
      </c>
      <c r="R84" s="23">
        <v>3.4095</v>
      </c>
      <c r="S84" s="23">
        <v>0</v>
      </c>
      <c r="T84" s="23">
        <v>2.7699999999999999E-2</v>
      </c>
      <c r="U84" s="23"/>
      <c r="V84" s="23"/>
      <c r="W84" s="23"/>
    </row>
    <row r="85" spans="1:23" x14ac:dyDescent="0.25">
      <c r="A85" s="23" t="s">
        <v>120</v>
      </c>
      <c r="B85" s="23" t="s">
        <v>163</v>
      </c>
      <c r="C85" s="23" t="s">
        <v>286</v>
      </c>
      <c r="D85" s="23" t="s">
        <v>287</v>
      </c>
      <c r="E85" s="23"/>
      <c r="F85" s="23">
        <v>3.71</v>
      </c>
      <c r="G85" s="23">
        <v>0</v>
      </c>
      <c r="H85" s="23">
        <v>7.9660000000000002</v>
      </c>
      <c r="I85" s="23">
        <v>0</v>
      </c>
      <c r="J85" s="23"/>
      <c r="K85" s="23"/>
      <c r="L85" s="23"/>
      <c r="M85" s="23"/>
      <c r="N85" s="23">
        <v>2.3809999999999998</v>
      </c>
      <c r="O85" s="23">
        <v>2.6560000000000001</v>
      </c>
      <c r="P85" s="23"/>
      <c r="Q85" s="23"/>
      <c r="R85" s="23"/>
      <c r="S85" s="23">
        <v>0</v>
      </c>
      <c r="T85" s="23">
        <v>0.13600000000000001</v>
      </c>
      <c r="U85" s="23"/>
      <c r="V85" s="23"/>
      <c r="W85" s="23"/>
    </row>
    <row r="86" spans="1:23" x14ac:dyDescent="0.25">
      <c r="A86" s="23" t="s">
        <v>120</v>
      </c>
      <c r="B86" s="23" t="s">
        <v>163</v>
      </c>
      <c r="C86" s="23" t="s">
        <v>288</v>
      </c>
      <c r="D86" s="23" t="s">
        <v>289</v>
      </c>
      <c r="E86" s="23"/>
      <c r="F86" s="23">
        <v>2.2856000000000001</v>
      </c>
      <c r="G86" s="23">
        <v>0</v>
      </c>
      <c r="H86" s="23">
        <v>6.44</v>
      </c>
      <c r="I86" s="23">
        <v>0</v>
      </c>
      <c r="J86" s="23"/>
      <c r="K86" s="23"/>
      <c r="L86" s="23"/>
      <c r="M86" s="23"/>
      <c r="N86" s="23">
        <v>2.0249999999999999</v>
      </c>
      <c r="O86" s="23">
        <v>3.7629000000000001</v>
      </c>
      <c r="P86" s="23"/>
      <c r="Q86" s="23">
        <v>2.0249999999999999</v>
      </c>
      <c r="R86" s="23">
        <v>3.7629000000000001</v>
      </c>
      <c r="S86" s="23">
        <v>0</v>
      </c>
      <c r="T86" s="23">
        <v>0.1002</v>
      </c>
      <c r="U86" s="23"/>
      <c r="V86" s="23"/>
      <c r="W86" s="23"/>
    </row>
    <row r="87" spans="1:23" x14ac:dyDescent="0.25">
      <c r="A87" s="23" t="s">
        <v>120</v>
      </c>
      <c r="B87" s="23" t="s">
        <v>163</v>
      </c>
      <c r="C87" s="23" t="s">
        <v>290</v>
      </c>
      <c r="D87" s="23" t="s">
        <v>291</v>
      </c>
      <c r="E87" s="23"/>
      <c r="F87" s="23">
        <v>2.3639000000000001</v>
      </c>
      <c r="G87" s="23">
        <v>0</v>
      </c>
      <c r="H87" s="23">
        <v>5.9283000000000001</v>
      </c>
      <c r="I87" s="23">
        <v>0</v>
      </c>
      <c r="J87" s="23"/>
      <c r="K87" s="23"/>
      <c r="L87" s="23"/>
      <c r="M87" s="23"/>
      <c r="N87" s="23">
        <v>2.0446</v>
      </c>
      <c r="O87" s="23">
        <v>3.5095999999999998</v>
      </c>
      <c r="P87" s="23"/>
      <c r="Q87" s="23">
        <v>2.0446</v>
      </c>
      <c r="R87" s="23">
        <v>3.5095999999999998</v>
      </c>
      <c r="S87" s="23">
        <v>0</v>
      </c>
      <c r="T87" s="23">
        <v>0.22370000000000001</v>
      </c>
      <c r="U87" s="23"/>
      <c r="V87" s="23"/>
      <c r="W87" s="23"/>
    </row>
    <row r="88" spans="1:23" x14ac:dyDescent="0.25">
      <c r="A88" s="23" t="s">
        <v>120</v>
      </c>
      <c r="B88" s="23" t="s">
        <v>292</v>
      </c>
      <c r="C88" s="23" t="s">
        <v>293</v>
      </c>
      <c r="D88" s="23" t="s">
        <v>294</v>
      </c>
      <c r="E88" s="23"/>
      <c r="F88" s="23">
        <v>7.1322000000000001</v>
      </c>
      <c r="G88" s="23">
        <v>0</v>
      </c>
      <c r="H88" s="23">
        <v>15.0631</v>
      </c>
      <c r="I88" s="23">
        <v>0</v>
      </c>
      <c r="J88" s="23"/>
      <c r="K88" s="23"/>
      <c r="L88" s="23"/>
      <c r="M88" s="23"/>
      <c r="N88" s="23">
        <v>1.9360999999999999</v>
      </c>
      <c r="O88" s="23">
        <v>3.657</v>
      </c>
      <c r="P88" s="23"/>
      <c r="Q88" s="23"/>
      <c r="R88" s="23"/>
      <c r="S88" s="23">
        <v>0</v>
      </c>
      <c r="T88" s="23">
        <v>7.9600000000000004E-2</v>
      </c>
      <c r="U88" s="23"/>
      <c r="V88" s="23"/>
      <c r="W88" s="23"/>
    </row>
    <row r="89" spans="1:23" x14ac:dyDescent="0.25">
      <c r="A89" s="23" t="s">
        <v>120</v>
      </c>
      <c r="B89" s="23" t="s">
        <v>292</v>
      </c>
      <c r="C89" s="23" t="s">
        <v>295</v>
      </c>
      <c r="D89" s="23" t="s">
        <v>296</v>
      </c>
      <c r="E89" s="23"/>
      <c r="F89" s="23">
        <v>2.169</v>
      </c>
      <c r="G89" s="23">
        <v>0</v>
      </c>
      <c r="H89" s="23">
        <v>8.6760000000000002</v>
      </c>
      <c r="I89" s="23">
        <v>0</v>
      </c>
      <c r="J89" s="23"/>
      <c r="K89" s="23"/>
      <c r="L89" s="23"/>
      <c r="M89" s="23"/>
      <c r="N89" s="23">
        <v>2.1179999999999999</v>
      </c>
      <c r="O89" s="23">
        <v>3.7050000000000001</v>
      </c>
      <c r="P89" s="23"/>
      <c r="Q89" s="23"/>
      <c r="R89" s="23"/>
      <c r="S89" s="23">
        <v>0</v>
      </c>
      <c r="T89" s="23">
        <v>7.3999999999999996E-2</v>
      </c>
      <c r="U89" s="23"/>
      <c r="V89" s="23"/>
      <c r="W89" s="23"/>
    </row>
    <row r="90" spans="1:23" x14ac:dyDescent="0.25">
      <c r="A90" s="23" t="s">
        <v>120</v>
      </c>
      <c r="B90" s="23" t="s">
        <v>292</v>
      </c>
      <c r="C90" s="23" t="s">
        <v>297</v>
      </c>
      <c r="D90" s="23" t="s">
        <v>298</v>
      </c>
      <c r="E90" s="23"/>
      <c r="F90" s="23">
        <v>6.0274999999999999</v>
      </c>
      <c r="G90" s="23">
        <v>0</v>
      </c>
      <c r="H90" s="23">
        <v>12.890499999999999</v>
      </c>
      <c r="I90" s="23">
        <v>0</v>
      </c>
      <c r="J90" s="23"/>
      <c r="K90" s="23"/>
      <c r="L90" s="23"/>
      <c r="M90" s="23"/>
      <c r="N90" s="23">
        <v>2.1728000000000001</v>
      </c>
      <c r="O90" s="23">
        <v>3.6941999999999999</v>
      </c>
      <c r="P90" s="23"/>
      <c r="Q90" s="23"/>
      <c r="R90" s="23"/>
      <c r="S90" s="23">
        <v>0</v>
      </c>
      <c r="T90" s="23">
        <v>0.12039999999999999</v>
      </c>
      <c r="U90" s="23"/>
      <c r="V90" s="23"/>
      <c r="W90" s="23">
        <v>3.5499999999999997E-2</v>
      </c>
    </row>
    <row r="91" spans="1:23" x14ac:dyDescent="0.25">
      <c r="A91" s="23" t="s">
        <v>120</v>
      </c>
      <c r="B91" s="23" t="s">
        <v>292</v>
      </c>
      <c r="C91" s="23" t="s">
        <v>299</v>
      </c>
      <c r="D91" s="23" t="s">
        <v>300</v>
      </c>
      <c r="E91" s="23"/>
      <c r="F91" s="23">
        <v>8</v>
      </c>
      <c r="G91" s="23">
        <v>0</v>
      </c>
      <c r="H91" s="23">
        <v>11.595800000000001</v>
      </c>
      <c r="I91" s="23">
        <v>0</v>
      </c>
      <c r="J91" s="23"/>
      <c r="K91" s="23"/>
      <c r="L91" s="23"/>
      <c r="M91" s="23"/>
      <c r="N91" s="23">
        <v>2.0139999999999998</v>
      </c>
      <c r="O91" s="23">
        <v>4.0278999999999998</v>
      </c>
      <c r="P91" s="23"/>
      <c r="Q91" s="23"/>
      <c r="R91" s="23"/>
      <c r="S91" s="23">
        <v>0</v>
      </c>
      <c r="T91" s="23">
        <v>9.4799999999999995E-2</v>
      </c>
      <c r="U91" s="23"/>
      <c r="V91" s="23"/>
      <c r="W91" s="23"/>
    </row>
    <row r="92" spans="1:23" x14ac:dyDescent="0.25">
      <c r="A92" s="23" t="s">
        <v>120</v>
      </c>
      <c r="B92" s="23" t="s">
        <v>292</v>
      </c>
      <c r="C92" s="23" t="s">
        <v>301</v>
      </c>
      <c r="D92" s="23" t="s">
        <v>302</v>
      </c>
      <c r="E92" s="23"/>
      <c r="F92" s="23">
        <v>6.8</v>
      </c>
      <c r="G92" s="23">
        <v>0</v>
      </c>
      <c r="H92" s="23">
        <v>13</v>
      </c>
      <c r="I92" s="23">
        <v>0</v>
      </c>
      <c r="J92" s="23"/>
      <c r="K92" s="23"/>
      <c r="L92" s="23"/>
      <c r="M92" s="23"/>
      <c r="N92" s="23">
        <v>2.1110000000000002</v>
      </c>
      <c r="O92" s="23">
        <v>3.8610000000000002</v>
      </c>
      <c r="P92" s="23"/>
      <c r="Q92" s="23">
        <v>2.1110000000000002</v>
      </c>
      <c r="R92" s="23">
        <v>0</v>
      </c>
      <c r="S92" s="23">
        <v>0</v>
      </c>
      <c r="T92" s="23">
        <v>0.124</v>
      </c>
      <c r="U92" s="23"/>
      <c r="V92" s="23"/>
      <c r="W92" s="23"/>
    </row>
    <row r="93" spans="1:23" x14ac:dyDescent="0.25">
      <c r="A93" s="23" t="s">
        <v>120</v>
      </c>
      <c r="B93" s="23" t="s">
        <v>292</v>
      </c>
      <c r="C93" s="23" t="s">
        <v>303</v>
      </c>
      <c r="D93" s="23" t="s">
        <v>304</v>
      </c>
      <c r="E93" s="23"/>
      <c r="F93" s="23">
        <v>5.0351999999999997</v>
      </c>
      <c r="G93" s="23">
        <v>0</v>
      </c>
      <c r="H93" s="23">
        <v>7.9170999999999996</v>
      </c>
      <c r="I93" s="23">
        <v>0</v>
      </c>
      <c r="J93" s="23"/>
      <c r="K93" s="23"/>
      <c r="L93" s="23"/>
      <c r="M93" s="23"/>
      <c r="N93" s="23">
        <v>1.7315</v>
      </c>
      <c r="O93" s="23">
        <v>3.0270999999999999</v>
      </c>
      <c r="P93" s="23"/>
      <c r="Q93" s="23"/>
      <c r="R93" s="23"/>
      <c r="S93" s="23">
        <v>0</v>
      </c>
      <c r="T93" s="23">
        <v>2.4899999999999999E-2</v>
      </c>
      <c r="U93" s="23"/>
      <c r="V93" s="23"/>
      <c r="W93" s="23">
        <v>3.2800000000000003E-2</v>
      </c>
    </row>
    <row r="94" spans="1:23" x14ac:dyDescent="0.25">
      <c r="A94" s="23" t="s">
        <v>120</v>
      </c>
      <c r="B94" s="23" t="s">
        <v>292</v>
      </c>
      <c r="C94" s="23" t="s">
        <v>305</v>
      </c>
      <c r="D94" s="23" t="s">
        <v>306</v>
      </c>
      <c r="E94" s="23"/>
      <c r="F94" s="23">
        <v>6.5873999999999997</v>
      </c>
      <c r="G94" s="23">
        <v>0</v>
      </c>
      <c r="H94" s="23">
        <v>19.5303</v>
      </c>
      <c r="I94" s="23">
        <v>0</v>
      </c>
      <c r="J94" s="23"/>
      <c r="K94" s="23"/>
      <c r="L94" s="23"/>
      <c r="M94" s="23"/>
      <c r="N94" s="23">
        <v>2.3723000000000001</v>
      </c>
      <c r="O94" s="23">
        <v>3.4293999999999998</v>
      </c>
      <c r="P94" s="23"/>
      <c r="Q94" s="23">
        <v>2.3723000000000001</v>
      </c>
      <c r="R94" s="23">
        <v>3.4293999999999998</v>
      </c>
      <c r="S94" s="23">
        <v>0</v>
      </c>
      <c r="T94" s="23">
        <v>4.0300000000000002E-2</v>
      </c>
      <c r="U94" s="23"/>
      <c r="V94" s="23"/>
      <c r="W94" s="23"/>
    </row>
    <row r="95" spans="1:23" x14ac:dyDescent="0.25">
      <c r="A95" s="23" t="s">
        <v>120</v>
      </c>
      <c r="B95" s="23" t="s">
        <v>292</v>
      </c>
      <c r="C95" s="23" t="s">
        <v>307</v>
      </c>
      <c r="D95" s="23" t="s">
        <v>308</v>
      </c>
      <c r="E95" s="23"/>
      <c r="F95" s="23">
        <v>7.53</v>
      </c>
      <c r="G95" s="23">
        <v>0</v>
      </c>
      <c r="H95" s="23">
        <v>11.22</v>
      </c>
      <c r="I95" s="23">
        <v>0</v>
      </c>
      <c r="J95" s="23"/>
      <c r="K95" s="23"/>
      <c r="L95" s="23"/>
      <c r="M95" s="23"/>
      <c r="N95" s="23">
        <v>2.1379999999999999</v>
      </c>
      <c r="O95" s="23">
        <v>3.3260000000000001</v>
      </c>
      <c r="P95" s="23"/>
      <c r="Q95" s="23"/>
      <c r="R95" s="23"/>
      <c r="S95" s="23">
        <v>0</v>
      </c>
      <c r="T95" s="23">
        <v>4.2700000000000002E-2</v>
      </c>
      <c r="U95" s="23"/>
      <c r="V95" s="23"/>
      <c r="W95" s="23"/>
    </row>
    <row r="96" spans="1:23" x14ac:dyDescent="0.25">
      <c r="A96" s="23" t="s">
        <v>120</v>
      </c>
      <c r="B96" s="23" t="s">
        <v>292</v>
      </c>
      <c r="C96" s="23" t="s">
        <v>309</v>
      </c>
      <c r="D96" s="23" t="s">
        <v>310</v>
      </c>
      <c r="E96" s="23"/>
      <c r="F96" s="23">
        <v>6.7382</v>
      </c>
      <c r="G96" s="23">
        <v>0</v>
      </c>
      <c r="H96" s="23">
        <v>8.6244999999999994</v>
      </c>
      <c r="I96" s="23">
        <v>0</v>
      </c>
      <c r="J96" s="23"/>
      <c r="K96" s="23"/>
      <c r="L96" s="23"/>
      <c r="M96" s="23"/>
      <c r="N96" s="23">
        <v>1.4873000000000001</v>
      </c>
      <c r="O96" s="23">
        <v>2.2195999999999998</v>
      </c>
      <c r="P96" s="23"/>
      <c r="Q96" s="23"/>
      <c r="R96" s="23"/>
      <c r="S96" s="23">
        <v>0</v>
      </c>
      <c r="T96" s="23">
        <v>4.3200000000000002E-2</v>
      </c>
      <c r="U96" s="23"/>
      <c r="V96" s="23"/>
      <c r="W96" s="23"/>
    </row>
    <row r="97" spans="1:23" x14ac:dyDescent="0.25">
      <c r="A97" s="23" t="s">
        <v>120</v>
      </c>
      <c r="B97" s="23" t="s">
        <v>292</v>
      </c>
      <c r="C97" s="23" t="s">
        <v>311</v>
      </c>
      <c r="D97" s="23" t="s">
        <v>312</v>
      </c>
      <c r="E97" s="23"/>
      <c r="F97" s="23">
        <v>6.7008000000000001</v>
      </c>
      <c r="G97" s="23">
        <v>0</v>
      </c>
      <c r="H97" s="23">
        <v>14.853999999999999</v>
      </c>
      <c r="I97" s="23">
        <v>0</v>
      </c>
      <c r="J97" s="23"/>
      <c r="K97" s="23"/>
      <c r="L97" s="23"/>
      <c r="M97" s="23"/>
      <c r="N97" s="23">
        <v>1.9415</v>
      </c>
      <c r="O97" s="23">
        <v>3.9070999999999998</v>
      </c>
      <c r="P97" s="23"/>
      <c r="Q97" s="23"/>
      <c r="R97" s="23"/>
      <c r="S97" s="23">
        <v>0</v>
      </c>
      <c r="T97" s="23">
        <v>5.8999999999999997E-2</v>
      </c>
      <c r="U97" s="23"/>
      <c r="V97" s="23"/>
      <c r="W97" s="23"/>
    </row>
    <row r="98" spans="1:23" x14ac:dyDescent="0.25">
      <c r="A98" s="23" t="s">
        <v>120</v>
      </c>
      <c r="B98" s="23" t="s">
        <v>292</v>
      </c>
      <c r="C98" s="23" t="s">
        <v>313</v>
      </c>
      <c r="D98" s="23" t="s">
        <v>314</v>
      </c>
      <c r="E98" s="23"/>
      <c r="F98" s="23">
        <v>5.7298</v>
      </c>
      <c r="G98" s="23">
        <v>0</v>
      </c>
      <c r="H98" s="23">
        <v>9.5312000000000001</v>
      </c>
      <c r="I98" s="23">
        <v>0</v>
      </c>
      <c r="J98" s="23"/>
      <c r="K98" s="23"/>
      <c r="L98" s="23"/>
      <c r="M98" s="23"/>
      <c r="N98" s="23">
        <v>2.0377000000000001</v>
      </c>
      <c r="O98" s="23">
        <v>2.6625000000000001</v>
      </c>
      <c r="P98" s="23"/>
      <c r="Q98" s="23">
        <v>2.0377000000000001</v>
      </c>
      <c r="R98" s="23">
        <v>2.6625000000000001</v>
      </c>
      <c r="S98" s="23">
        <v>0</v>
      </c>
      <c r="T98" s="23">
        <v>5.5800000000000002E-2</v>
      </c>
      <c r="U98" s="23"/>
      <c r="V98" s="23"/>
      <c r="W98" s="23"/>
    </row>
    <row r="99" spans="1:23" x14ac:dyDescent="0.25">
      <c r="A99" s="23" t="s">
        <v>120</v>
      </c>
      <c r="B99" s="23" t="s">
        <v>292</v>
      </c>
      <c r="C99" s="23" t="s">
        <v>315</v>
      </c>
      <c r="D99" s="23" t="s">
        <v>316</v>
      </c>
      <c r="E99" s="23"/>
      <c r="F99" s="23">
        <v>8.8554999999999993</v>
      </c>
      <c r="G99" s="23">
        <v>0</v>
      </c>
      <c r="H99" s="23">
        <v>12.840999999999999</v>
      </c>
      <c r="I99" s="23">
        <v>0</v>
      </c>
      <c r="J99" s="23"/>
      <c r="K99" s="23"/>
      <c r="L99" s="23"/>
      <c r="M99" s="23"/>
      <c r="N99" s="23">
        <v>2.1383000000000001</v>
      </c>
      <c r="O99" s="23">
        <v>3.9580000000000002</v>
      </c>
      <c r="P99" s="23"/>
      <c r="Q99" s="23">
        <v>2.1383000000000001</v>
      </c>
      <c r="R99" s="23">
        <v>3.9580000000000002</v>
      </c>
      <c r="S99" s="23">
        <v>0</v>
      </c>
      <c r="T99" s="23">
        <v>0.27229999999999999</v>
      </c>
      <c r="U99" s="23"/>
      <c r="V99" s="23"/>
      <c r="W99" s="23"/>
    </row>
    <row r="100" spans="1:23" x14ac:dyDescent="0.25">
      <c r="A100" s="23" t="s">
        <v>120</v>
      </c>
      <c r="B100" s="23" t="s">
        <v>292</v>
      </c>
      <c r="C100" s="23" t="s">
        <v>317</v>
      </c>
      <c r="D100" s="23" t="s">
        <v>318</v>
      </c>
      <c r="E100" s="23"/>
      <c r="F100" s="23">
        <v>6.4981999999999998</v>
      </c>
      <c r="G100" s="23">
        <v>0</v>
      </c>
      <c r="H100" s="23">
        <v>14</v>
      </c>
      <c r="I100" s="23">
        <v>0</v>
      </c>
      <c r="J100" s="23"/>
      <c r="K100" s="23"/>
      <c r="L100" s="23"/>
      <c r="M100" s="23"/>
      <c r="N100" s="23">
        <v>2.1091000000000002</v>
      </c>
      <c r="O100" s="23">
        <v>3.4582999999999999</v>
      </c>
      <c r="P100" s="23"/>
      <c r="Q100" s="23">
        <v>2.1091000000000002</v>
      </c>
      <c r="R100" s="23">
        <v>3.4582999999999999</v>
      </c>
      <c r="S100" s="23">
        <v>0</v>
      </c>
      <c r="T100" s="23"/>
      <c r="U100" s="23"/>
      <c r="V100" s="23"/>
      <c r="W100" s="23"/>
    </row>
    <row r="101" spans="1:23" x14ac:dyDescent="0.25">
      <c r="A101" s="23" t="s">
        <v>120</v>
      </c>
      <c r="B101" s="23" t="s">
        <v>292</v>
      </c>
      <c r="C101" s="23" t="s">
        <v>319</v>
      </c>
      <c r="D101" s="23" t="s">
        <v>320</v>
      </c>
      <c r="E101" s="23"/>
      <c r="F101" s="23">
        <v>6.3273999999999999</v>
      </c>
      <c r="G101" s="23">
        <v>0</v>
      </c>
      <c r="H101" s="23">
        <v>6.7484000000000002</v>
      </c>
      <c r="I101" s="23">
        <v>0</v>
      </c>
      <c r="J101" s="23"/>
      <c r="K101" s="23"/>
      <c r="L101" s="23"/>
      <c r="M101" s="23"/>
      <c r="N101" s="23">
        <v>1.84</v>
      </c>
      <c r="O101" s="23">
        <v>3.76</v>
      </c>
      <c r="P101" s="23"/>
      <c r="Q101" s="23"/>
      <c r="R101" s="23"/>
      <c r="S101" s="23">
        <v>0</v>
      </c>
      <c r="T101" s="23">
        <v>0.32200000000000001</v>
      </c>
      <c r="U101" s="23"/>
      <c r="V101" s="23"/>
      <c r="W101" s="23"/>
    </row>
    <row r="102" spans="1:23" x14ac:dyDescent="0.25">
      <c r="A102" s="23" t="s">
        <v>120</v>
      </c>
      <c r="B102" s="23" t="s">
        <v>292</v>
      </c>
      <c r="C102" s="23" t="s">
        <v>321</v>
      </c>
      <c r="D102" s="23" t="s">
        <v>322</v>
      </c>
      <c r="E102" s="23"/>
      <c r="F102" s="23">
        <v>6.3140999999999998</v>
      </c>
      <c r="G102" s="23">
        <v>0</v>
      </c>
      <c r="H102" s="23">
        <v>6.3140999999999998</v>
      </c>
      <c r="I102" s="23">
        <v>0</v>
      </c>
      <c r="J102" s="23"/>
      <c r="K102" s="23"/>
      <c r="L102" s="23"/>
      <c r="M102" s="23"/>
      <c r="N102" s="23">
        <v>1.863</v>
      </c>
      <c r="O102" s="23">
        <v>2.4097</v>
      </c>
      <c r="P102" s="23"/>
      <c r="Q102" s="23">
        <v>1.863</v>
      </c>
      <c r="R102" s="23">
        <v>0</v>
      </c>
      <c r="S102" s="23">
        <v>0</v>
      </c>
      <c r="T102" s="23">
        <v>6.3E-2</v>
      </c>
      <c r="U102" s="23"/>
      <c r="V102" s="23"/>
      <c r="W102" s="23"/>
    </row>
    <row r="103" spans="1:23" x14ac:dyDescent="0.25">
      <c r="A103" s="23" t="s">
        <v>120</v>
      </c>
      <c r="B103" s="23" t="s">
        <v>292</v>
      </c>
      <c r="C103" s="23" t="s">
        <v>323</v>
      </c>
      <c r="D103" s="23" t="s">
        <v>324</v>
      </c>
      <c r="E103" s="23"/>
      <c r="F103" s="23">
        <v>7.5991</v>
      </c>
      <c r="G103" s="23">
        <v>0</v>
      </c>
      <c r="H103" s="23">
        <v>16.702999999999999</v>
      </c>
      <c r="I103" s="23">
        <v>0</v>
      </c>
      <c r="J103" s="23"/>
      <c r="K103" s="23"/>
      <c r="L103" s="23"/>
      <c r="M103" s="23"/>
      <c r="N103" s="23">
        <v>2.0527000000000002</v>
      </c>
      <c r="O103" s="23">
        <v>2.7557</v>
      </c>
      <c r="P103" s="23"/>
      <c r="Q103" s="23"/>
      <c r="R103" s="23"/>
      <c r="S103" s="23">
        <v>0</v>
      </c>
      <c r="T103" s="23">
        <v>2.3E-2</v>
      </c>
      <c r="U103" s="23"/>
      <c r="V103" s="23"/>
      <c r="W103" s="23"/>
    </row>
    <row r="104" spans="1:23" x14ac:dyDescent="0.25">
      <c r="A104" s="23" t="s">
        <v>120</v>
      </c>
      <c r="B104" s="23" t="s">
        <v>292</v>
      </c>
      <c r="C104" s="23" t="s">
        <v>325</v>
      </c>
      <c r="D104" s="23" t="s">
        <v>326</v>
      </c>
      <c r="E104" s="23"/>
      <c r="F104" s="23">
        <v>1.6185</v>
      </c>
      <c r="G104" s="23">
        <v>0</v>
      </c>
      <c r="H104" s="23">
        <v>5.4760999999999997</v>
      </c>
      <c r="I104" s="23">
        <v>0</v>
      </c>
      <c r="J104" s="23"/>
      <c r="K104" s="23"/>
      <c r="L104" s="23"/>
      <c r="M104" s="23"/>
      <c r="N104" s="23">
        <v>2.2639999999999998</v>
      </c>
      <c r="O104" s="23">
        <v>3.0331000000000001</v>
      </c>
      <c r="P104" s="23"/>
      <c r="Q104" s="23">
        <v>2.2639999999999998</v>
      </c>
      <c r="R104" s="23">
        <v>3.0331000000000001</v>
      </c>
      <c r="S104" s="23">
        <v>0</v>
      </c>
      <c r="T104" s="23">
        <v>0.14599999999999999</v>
      </c>
      <c r="U104" s="23"/>
      <c r="V104" s="23"/>
      <c r="W104" s="23"/>
    </row>
    <row r="105" spans="1:23" x14ac:dyDescent="0.25">
      <c r="A105" s="23" t="s">
        <v>120</v>
      </c>
      <c r="B105" s="23" t="s">
        <v>292</v>
      </c>
      <c r="C105" s="23" t="s">
        <v>327</v>
      </c>
      <c r="D105" s="23" t="s">
        <v>328</v>
      </c>
      <c r="E105" s="23"/>
      <c r="F105" s="23">
        <v>8</v>
      </c>
      <c r="G105" s="23">
        <v>0</v>
      </c>
      <c r="H105" s="23">
        <v>13.25</v>
      </c>
      <c r="I105" s="23">
        <v>0</v>
      </c>
      <c r="J105" s="23"/>
      <c r="K105" s="23"/>
      <c r="L105" s="23"/>
      <c r="M105" s="23"/>
      <c r="N105" s="23">
        <v>2.0672000000000001</v>
      </c>
      <c r="O105" s="23">
        <v>4.3181000000000003</v>
      </c>
      <c r="P105" s="23"/>
      <c r="Q105" s="23"/>
      <c r="R105" s="23"/>
      <c r="S105" s="23">
        <v>0</v>
      </c>
      <c r="T105" s="23">
        <v>0.1173</v>
      </c>
      <c r="U105" s="23"/>
      <c r="V105" s="23"/>
      <c r="W105" s="23"/>
    </row>
    <row r="106" spans="1:23" x14ac:dyDescent="0.25">
      <c r="A106" s="23" t="s">
        <v>120</v>
      </c>
      <c r="B106" s="23" t="s">
        <v>292</v>
      </c>
      <c r="C106" s="23" t="s">
        <v>329</v>
      </c>
      <c r="D106" s="23" t="s">
        <v>330</v>
      </c>
      <c r="E106" s="23"/>
      <c r="F106" s="23">
        <v>7.2099000000000002</v>
      </c>
      <c r="G106" s="23">
        <v>0</v>
      </c>
      <c r="H106" s="23">
        <v>9.4799000000000007</v>
      </c>
      <c r="I106" s="23">
        <v>0</v>
      </c>
      <c r="J106" s="23"/>
      <c r="K106" s="23"/>
      <c r="L106" s="23"/>
      <c r="M106" s="23"/>
      <c r="N106" s="23">
        <v>2.0680999999999998</v>
      </c>
      <c r="O106" s="23">
        <v>2.8877000000000002</v>
      </c>
      <c r="P106" s="23"/>
      <c r="Q106" s="23"/>
      <c r="R106" s="23"/>
      <c r="S106" s="23">
        <v>0</v>
      </c>
      <c r="T106" s="23">
        <v>7.0999999999999994E-2</v>
      </c>
      <c r="U106" s="23"/>
      <c r="V106" s="23"/>
      <c r="W106" s="23"/>
    </row>
    <row r="107" spans="1:23" x14ac:dyDescent="0.25">
      <c r="A107" s="23" t="s">
        <v>120</v>
      </c>
      <c r="B107" s="23" t="s">
        <v>292</v>
      </c>
      <c r="C107" s="23" t="s">
        <v>331</v>
      </c>
      <c r="D107" s="23" t="s">
        <v>332</v>
      </c>
      <c r="E107" s="23"/>
      <c r="F107" s="23">
        <v>12</v>
      </c>
      <c r="G107" s="23">
        <v>0</v>
      </c>
      <c r="H107" s="23">
        <v>18.5</v>
      </c>
      <c r="I107" s="23">
        <v>0</v>
      </c>
      <c r="J107" s="23"/>
      <c r="K107" s="23"/>
      <c r="L107" s="23"/>
      <c r="M107" s="23"/>
      <c r="N107" s="23">
        <v>2.17</v>
      </c>
      <c r="O107" s="23">
        <v>4.34</v>
      </c>
      <c r="P107" s="23"/>
      <c r="Q107" s="23">
        <v>2.17</v>
      </c>
      <c r="R107" s="23">
        <v>4.34</v>
      </c>
      <c r="S107" s="23">
        <v>0</v>
      </c>
      <c r="T107" s="23">
        <v>0.27200000000000002</v>
      </c>
      <c r="U107" s="23"/>
      <c r="V107" s="23"/>
      <c r="W107" s="23"/>
    </row>
    <row r="108" spans="1:23" x14ac:dyDescent="0.25">
      <c r="A108" s="23" t="s">
        <v>120</v>
      </c>
      <c r="B108" s="23" t="s">
        <v>292</v>
      </c>
      <c r="C108" s="23" t="s">
        <v>333</v>
      </c>
      <c r="D108" s="23" t="s">
        <v>334</v>
      </c>
      <c r="E108" s="23"/>
      <c r="F108" s="23">
        <v>5.3288000000000002</v>
      </c>
      <c r="G108" s="23">
        <v>0</v>
      </c>
      <c r="H108" s="23">
        <v>6.8288000000000002</v>
      </c>
      <c r="I108" s="23">
        <v>0</v>
      </c>
      <c r="J108" s="23"/>
      <c r="K108" s="23"/>
      <c r="L108" s="23"/>
      <c r="M108" s="23"/>
      <c r="N108" s="23">
        <v>1.4688000000000001</v>
      </c>
      <c r="O108" s="23">
        <v>2.4994999999999998</v>
      </c>
      <c r="P108" s="23"/>
      <c r="Q108" s="23">
        <v>1.4688000000000001</v>
      </c>
      <c r="R108" s="23">
        <v>2.4994999999999998</v>
      </c>
      <c r="S108" s="23">
        <v>0</v>
      </c>
      <c r="T108" s="23"/>
      <c r="U108" s="23"/>
      <c r="V108" s="23"/>
      <c r="W108" s="23"/>
    </row>
    <row r="109" spans="1:23" x14ac:dyDescent="0.25">
      <c r="A109" s="23" t="s">
        <v>120</v>
      </c>
      <c r="B109" s="23" t="s">
        <v>292</v>
      </c>
      <c r="C109" s="23" t="s">
        <v>335</v>
      </c>
      <c r="D109" s="23" t="s">
        <v>336</v>
      </c>
      <c r="E109" s="23"/>
      <c r="F109" s="23">
        <v>4.7607999999999997</v>
      </c>
      <c r="G109" s="23">
        <v>0</v>
      </c>
      <c r="H109" s="23">
        <v>10.5548</v>
      </c>
      <c r="I109" s="23">
        <v>0</v>
      </c>
      <c r="J109" s="23"/>
      <c r="K109" s="23"/>
      <c r="L109" s="23"/>
      <c r="M109" s="23"/>
      <c r="N109" s="23">
        <v>1.8818999999999999</v>
      </c>
      <c r="O109" s="23">
        <v>3.2879</v>
      </c>
      <c r="P109" s="23"/>
      <c r="Q109" s="23"/>
      <c r="R109" s="23"/>
      <c r="S109" s="23">
        <v>0</v>
      </c>
      <c r="T109" s="23">
        <v>0.1573</v>
      </c>
      <c r="U109" s="23"/>
      <c r="V109" s="23"/>
      <c r="W109" s="23"/>
    </row>
    <row r="110" spans="1:23" x14ac:dyDescent="0.25">
      <c r="A110" s="23" t="s">
        <v>120</v>
      </c>
      <c r="B110" s="23" t="s">
        <v>292</v>
      </c>
      <c r="C110" s="23" t="s">
        <v>337</v>
      </c>
      <c r="D110" s="23" t="s">
        <v>338</v>
      </c>
      <c r="E110" s="23"/>
      <c r="F110" s="23">
        <v>6.7050000000000001</v>
      </c>
      <c r="G110" s="23">
        <v>0</v>
      </c>
      <c r="H110" s="23">
        <v>8.3350000000000009</v>
      </c>
      <c r="I110" s="23">
        <v>0</v>
      </c>
      <c r="J110" s="23"/>
      <c r="K110" s="23"/>
      <c r="L110" s="23"/>
      <c r="M110" s="23"/>
      <c r="N110" s="23">
        <v>1.9482999999999999</v>
      </c>
      <c r="O110" s="23">
        <v>3.7964000000000002</v>
      </c>
      <c r="P110" s="23"/>
      <c r="Q110" s="23">
        <v>1.9482999999999999</v>
      </c>
      <c r="R110" s="23">
        <v>3.7964000000000002</v>
      </c>
      <c r="S110" s="23">
        <v>0</v>
      </c>
      <c r="T110" s="23">
        <v>0.10299999999999999</v>
      </c>
      <c r="U110" s="23"/>
      <c r="V110" s="23"/>
      <c r="W110" s="23"/>
    </row>
    <row r="111" spans="1:23" x14ac:dyDescent="0.25">
      <c r="A111" s="23" t="s">
        <v>120</v>
      </c>
      <c r="B111" s="23" t="s">
        <v>292</v>
      </c>
      <c r="C111" s="23" t="s">
        <v>339</v>
      </c>
      <c r="D111" s="23" t="s">
        <v>340</v>
      </c>
      <c r="E111" s="23"/>
      <c r="F111" s="23">
        <v>5.8624000000000001</v>
      </c>
      <c r="G111" s="23">
        <v>0</v>
      </c>
      <c r="H111" s="23">
        <v>7.6496000000000004</v>
      </c>
      <c r="I111" s="23">
        <v>0</v>
      </c>
      <c r="J111" s="23"/>
      <c r="K111" s="23"/>
      <c r="L111" s="23"/>
      <c r="M111" s="23"/>
      <c r="N111" s="23">
        <v>1.6868000000000001</v>
      </c>
      <c r="O111" s="23">
        <v>3.8330000000000002</v>
      </c>
      <c r="P111" s="23"/>
      <c r="Q111" s="23"/>
      <c r="R111" s="23"/>
      <c r="S111" s="23">
        <v>0</v>
      </c>
      <c r="T111" s="23">
        <v>9.7000000000000003E-2</v>
      </c>
      <c r="U111" s="23"/>
      <c r="V111" s="23"/>
      <c r="W111" s="23">
        <v>5.7799999999999997E-2</v>
      </c>
    </row>
    <row r="112" spans="1:23" x14ac:dyDescent="0.25">
      <c r="A112" s="23" t="s">
        <v>120</v>
      </c>
      <c r="B112" s="23" t="s">
        <v>292</v>
      </c>
      <c r="C112" s="23" t="s">
        <v>341</v>
      </c>
      <c r="D112" s="23" t="s">
        <v>342</v>
      </c>
      <c r="E112" s="23"/>
      <c r="F112" s="23">
        <v>3.72</v>
      </c>
      <c r="G112" s="23">
        <v>0</v>
      </c>
      <c r="H112" s="23">
        <v>6.34</v>
      </c>
      <c r="I112" s="23">
        <v>0</v>
      </c>
      <c r="J112" s="23"/>
      <c r="K112" s="23"/>
      <c r="L112" s="23"/>
      <c r="M112" s="23"/>
      <c r="N112" s="23">
        <v>1.96</v>
      </c>
      <c r="O112" s="23">
        <v>3</v>
      </c>
      <c r="P112" s="23"/>
      <c r="Q112" s="23">
        <v>1.96</v>
      </c>
      <c r="R112" s="23">
        <v>3</v>
      </c>
      <c r="S112" s="23">
        <v>0</v>
      </c>
      <c r="T112" s="23">
        <v>0.03</v>
      </c>
      <c r="U112" s="23"/>
      <c r="V112" s="23"/>
      <c r="W112" s="23"/>
    </row>
    <row r="113" spans="1:23" x14ac:dyDescent="0.25">
      <c r="A113" s="23" t="s">
        <v>120</v>
      </c>
      <c r="B113" s="23" t="s">
        <v>292</v>
      </c>
      <c r="C113" s="23" t="s">
        <v>343</v>
      </c>
      <c r="D113" s="23" t="s">
        <v>344</v>
      </c>
      <c r="E113" s="23"/>
      <c r="F113" s="23">
        <v>13.558199999999999</v>
      </c>
      <c r="G113" s="23">
        <v>0</v>
      </c>
      <c r="H113" s="23">
        <v>21.305800000000001</v>
      </c>
      <c r="I113" s="23">
        <v>0</v>
      </c>
      <c r="J113" s="23"/>
      <c r="K113" s="23"/>
      <c r="L113" s="23"/>
      <c r="M113" s="23"/>
      <c r="N113" s="23">
        <v>2.1095999999999999</v>
      </c>
      <c r="O113" s="23">
        <v>4.3131000000000004</v>
      </c>
      <c r="P113" s="23"/>
      <c r="Q113" s="23"/>
      <c r="R113" s="23"/>
      <c r="S113" s="23">
        <v>0</v>
      </c>
      <c r="T113" s="23">
        <v>0.26679999999999998</v>
      </c>
      <c r="U113" s="23"/>
      <c r="V113" s="23"/>
      <c r="W113" s="23"/>
    </row>
    <row r="114" spans="1:23" x14ac:dyDescent="0.25">
      <c r="A114" s="23" t="s">
        <v>120</v>
      </c>
      <c r="B114" s="23" t="s">
        <v>292</v>
      </c>
      <c r="C114" s="23" t="s">
        <v>345</v>
      </c>
      <c r="D114" s="23" t="s">
        <v>346</v>
      </c>
      <c r="E114" s="23"/>
      <c r="F114" s="23">
        <v>6.25</v>
      </c>
      <c r="G114" s="23">
        <v>0</v>
      </c>
      <c r="H114" s="23">
        <v>6.25</v>
      </c>
      <c r="I114" s="23">
        <v>0</v>
      </c>
      <c r="J114" s="23"/>
      <c r="K114" s="23"/>
      <c r="L114" s="23"/>
      <c r="M114" s="23"/>
      <c r="N114" s="23">
        <v>2.5299999999999998</v>
      </c>
      <c r="O114" s="23">
        <v>3.25</v>
      </c>
      <c r="P114" s="23"/>
      <c r="Q114" s="23">
        <v>2.5299999999999998</v>
      </c>
      <c r="R114" s="23">
        <v>3.25</v>
      </c>
      <c r="S114" s="23">
        <v>0</v>
      </c>
      <c r="T114" s="23">
        <v>0.03</v>
      </c>
      <c r="U114" s="23"/>
      <c r="V114" s="23"/>
      <c r="W114" s="23"/>
    </row>
    <row r="115" spans="1:23" x14ac:dyDescent="0.25">
      <c r="A115" s="23" t="s">
        <v>120</v>
      </c>
      <c r="B115" s="23" t="s">
        <v>292</v>
      </c>
      <c r="C115" s="23" t="s">
        <v>347</v>
      </c>
      <c r="D115" s="23" t="s">
        <v>348</v>
      </c>
      <c r="E115" s="23"/>
      <c r="F115" s="23">
        <v>6.7649999999999997</v>
      </c>
      <c r="G115" s="23">
        <v>0</v>
      </c>
      <c r="H115" s="23">
        <v>19.036999999999999</v>
      </c>
      <c r="I115" s="23">
        <v>0</v>
      </c>
      <c r="J115" s="23"/>
      <c r="K115" s="23"/>
      <c r="L115" s="23"/>
      <c r="M115" s="23"/>
      <c r="N115" s="23">
        <v>1.7509999999999999</v>
      </c>
      <c r="O115" s="23">
        <v>4.298</v>
      </c>
      <c r="P115" s="23"/>
      <c r="Q115" s="23"/>
      <c r="R115" s="23"/>
      <c r="S115" s="23">
        <v>0</v>
      </c>
      <c r="T115" s="23">
        <v>0.13900000000000001</v>
      </c>
      <c r="U115" s="23"/>
      <c r="V115" s="23"/>
      <c r="W115" s="23"/>
    </row>
    <row r="116" spans="1:23" x14ac:dyDescent="0.25">
      <c r="A116" s="23" t="s">
        <v>120</v>
      </c>
      <c r="B116" s="23" t="s">
        <v>292</v>
      </c>
      <c r="C116" s="23" t="s">
        <v>349</v>
      </c>
      <c r="D116" s="23" t="s">
        <v>350</v>
      </c>
      <c r="E116" s="23"/>
      <c r="F116" s="23">
        <v>4.3449999999999998</v>
      </c>
      <c r="G116" s="23">
        <v>0</v>
      </c>
      <c r="H116" s="23">
        <v>7.2220000000000004</v>
      </c>
      <c r="I116" s="23">
        <v>0</v>
      </c>
      <c r="J116" s="23"/>
      <c r="K116" s="23"/>
      <c r="L116" s="23"/>
      <c r="M116" s="23"/>
      <c r="N116" s="23">
        <v>2.234</v>
      </c>
      <c r="O116" s="23">
        <v>3.956</v>
      </c>
      <c r="P116" s="23"/>
      <c r="Q116" s="23">
        <v>2.234</v>
      </c>
      <c r="R116" s="23">
        <v>3.956</v>
      </c>
      <c r="S116" s="23">
        <v>0</v>
      </c>
      <c r="T116" s="23">
        <v>2.63E-2</v>
      </c>
      <c r="U116" s="23"/>
      <c r="V116" s="23"/>
      <c r="W116" s="23"/>
    </row>
    <row r="117" spans="1:23" x14ac:dyDescent="0.25">
      <c r="A117" s="23" t="s">
        <v>120</v>
      </c>
      <c r="B117" s="23" t="s">
        <v>292</v>
      </c>
      <c r="C117" s="23" t="s">
        <v>351</v>
      </c>
      <c r="D117" s="23" t="s">
        <v>352</v>
      </c>
      <c r="E117" s="23"/>
      <c r="F117" s="23">
        <v>6.82</v>
      </c>
      <c r="G117" s="23">
        <v>0</v>
      </c>
      <c r="H117" s="23">
        <v>7.8819999999999997</v>
      </c>
      <c r="I117" s="23">
        <v>0</v>
      </c>
      <c r="J117" s="23"/>
      <c r="K117" s="23"/>
      <c r="L117" s="23"/>
      <c r="M117" s="23"/>
      <c r="N117" s="23">
        <v>2.1337999999999999</v>
      </c>
      <c r="O117" s="23">
        <v>3.528</v>
      </c>
      <c r="P117" s="23"/>
      <c r="Q117" s="23"/>
      <c r="R117" s="23"/>
      <c r="S117" s="23">
        <v>0</v>
      </c>
      <c r="T117" s="23">
        <v>7.5899999999999995E-2</v>
      </c>
      <c r="U117" s="23"/>
      <c r="V117" s="23"/>
      <c r="W117" s="23"/>
    </row>
    <row r="118" spans="1:23" x14ac:dyDescent="0.25">
      <c r="A118" s="23" t="s">
        <v>120</v>
      </c>
      <c r="B118" s="23" t="s">
        <v>292</v>
      </c>
      <c r="C118" s="23" t="s">
        <v>353</v>
      </c>
      <c r="D118" s="23" t="s">
        <v>354</v>
      </c>
      <c r="E118" s="23"/>
      <c r="F118" s="23">
        <v>4.9943999999999997</v>
      </c>
      <c r="G118" s="23">
        <v>0</v>
      </c>
      <c r="H118" s="23">
        <v>12.271699999999999</v>
      </c>
      <c r="I118" s="23">
        <v>0</v>
      </c>
      <c r="J118" s="23"/>
      <c r="K118" s="23"/>
      <c r="L118" s="23"/>
      <c r="M118" s="23"/>
      <c r="N118" s="23">
        <v>2.3466999999999998</v>
      </c>
      <c r="O118" s="23">
        <v>3.4397000000000002</v>
      </c>
      <c r="P118" s="23"/>
      <c r="Q118" s="23">
        <v>2.3466999999999998</v>
      </c>
      <c r="R118" s="23">
        <v>3.4397000000000002</v>
      </c>
      <c r="S118" s="23">
        <v>0</v>
      </c>
      <c r="T118" s="23">
        <v>0.10829999999999999</v>
      </c>
      <c r="U118" s="23"/>
      <c r="V118" s="23"/>
      <c r="W118" s="23"/>
    </row>
    <row r="119" spans="1:23" x14ac:dyDescent="0.25">
      <c r="A119" s="23" t="s">
        <v>120</v>
      </c>
      <c r="B119" s="23" t="s">
        <v>292</v>
      </c>
      <c r="C119" s="23" t="s">
        <v>355</v>
      </c>
      <c r="D119" s="23" t="s">
        <v>356</v>
      </c>
      <c r="E119" s="23"/>
      <c r="F119" s="23">
        <v>6.8042999999999996</v>
      </c>
      <c r="G119" s="23">
        <v>0</v>
      </c>
      <c r="H119" s="23">
        <v>10.1829</v>
      </c>
      <c r="I119" s="23">
        <v>0</v>
      </c>
      <c r="J119" s="23"/>
      <c r="K119" s="23"/>
      <c r="L119" s="23"/>
      <c r="M119" s="23"/>
      <c r="N119" s="23">
        <v>2.4117000000000002</v>
      </c>
      <c r="O119" s="23">
        <v>4.0416999999999996</v>
      </c>
      <c r="P119" s="23"/>
      <c r="Q119" s="23">
        <v>2.4117000000000002</v>
      </c>
      <c r="R119" s="23">
        <v>4.0416999999999996</v>
      </c>
      <c r="S119" s="23">
        <v>0</v>
      </c>
      <c r="T119" s="23">
        <v>9.4399999999999998E-2</v>
      </c>
      <c r="U119" s="23"/>
      <c r="V119" s="23"/>
      <c r="W119" s="23"/>
    </row>
    <row r="120" spans="1:23" x14ac:dyDescent="0.25">
      <c r="A120" s="23" t="s">
        <v>120</v>
      </c>
      <c r="B120" s="23" t="s">
        <v>292</v>
      </c>
      <c r="C120" s="23" t="s">
        <v>357</v>
      </c>
      <c r="D120" s="23" t="s">
        <v>358</v>
      </c>
      <c r="E120" s="23"/>
      <c r="F120" s="23">
        <v>7.1459999999999999</v>
      </c>
      <c r="G120" s="23">
        <v>0</v>
      </c>
      <c r="H120" s="23">
        <v>11.819000000000001</v>
      </c>
      <c r="I120" s="23">
        <v>0</v>
      </c>
      <c r="J120" s="23"/>
      <c r="K120" s="23"/>
      <c r="L120" s="23"/>
      <c r="M120" s="23"/>
      <c r="N120" s="23">
        <v>1.9390000000000001</v>
      </c>
      <c r="O120" s="23">
        <v>4.1459999999999999</v>
      </c>
      <c r="P120" s="23"/>
      <c r="Q120" s="23">
        <v>1.9390000000000001</v>
      </c>
      <c r="R120" s="23">
        <v>4.1459999999999999</v>
      </c>
      <c r="S120" s="23">
        <v>0</v>
      </c>
      <c r="T120" s="23">
        <v>4.1000000000000002E-2</v>
      </c>
      <c r="U120" s="23"/>
      <c r="V120" s="23"/>
      <c r="W120" s="23"/>
    </row>
    <row r="121" spans="1:23" x14ac:dyDescent="0.25">
      <c r="A121" s="23" t="s">
        <v>120</v>
      </c>
      <c r="B121" s="23" t="s">
        <v>292</v>
      </c>
      <c r="C121" s="23" t="s">
        <v>359</v>
      </c>
      <c r="D121" s="23" t="s">
        <v>360</v>
      </c>
      <c r="E121" s="23"/>
      <c r="F121" s="23">
        <v>4.5848000000000004</v>
      </c>
      <c r="G121" s="23">
        <v>0</v>
      </c>
      <c r="H121" s="23">
        <v>14.1157</v>
      </c>
      <c r="I121" s="23">
        <v>0</v>
      </c>
      <c r="J121" s="23"/>
      <c r="K121" s="23"/>
      <c r="L121" s="23"/>
      <c r="M121" s="23"/>
      <c r="N121" s="23">
        <v>2.1833</v>
      </c>
      <c r="O121" s="23">
        <v>3.4523999999999999</v>
      </c>
      <c r="P121" s="23"/>
      <c r="Q121" s="23">
        <v>2.1833</v>
      </c>
      <c r="R121" s="23">
        <v>3.4523999999999999</v>
      </c>
      <c r="S121" s="23">
        <v>0</v>
      </c>
      <c r="T121" s="23">
        <v>0.1419</v>
      </c>
      <c r="U121" s="23"/>
      <c r="V121" s="23"/>
      <c r="W121" s="23"/>
    </row>
    <row r="122" spans="1:23" x14ac:dyDescent="0.25">
      <c r="A122" s="23" t="s">
        <v>120</v>
      </c>
      <c r="B122" s="23" t="s">
        <v>292</v>
      </c>
      <c r="C122" s="23" t="s">
        <v>361</v>
      </c>
      <c r="D122" s="23" t="s">
        <v>362</v>
      </c>
      <c r="E122" s="23"/>
      <c r="F122" s="23">
        <v>8.4309999999999992</v>
      </c>
      <c r="G122" s="23">
        <v>0</v>
      </c>
      <c r="H122" s="23">
        <v>21.122</v>
      </c>
      <c r="I122" s="23">
        <v>0</v>
      </c>
      <c r="J122" s="23"/>
      <c r="K122" s="23"/>
      <c r="L122" s="23"/>
      <c r="M122" s="23"/>
      <c r="N122" s="23">
        <v>2.0649999999999999</v>
      </c>
      <c r="O122" s="23">
        <v>4.1719999999999997</v>
      </c>
      <c r="P122" s="23"/>
      <c r="Q122" s="23"/>
      <c r="R122" s="23"/>
      <c r="S122" s="23">
        <v>0</v>
      </c>
      <c r="T122" s="23"/>
      <c r="U122" s="23"/>
      <c r="V122" s="23"/>
      <c r="W122" s="23"/>
    </row>
    <row r="123" spans="1:23" x14ac:dyDescent="0.25">
      <c r="A123" s="23" t="s">
        <v>120</v>
      </c>
      <c r="B123" s="23" t="s">
        <v>292</v>
      </c>
      <c r="C123" s="23" t="s">
        <v>363</v>
      </c>
      <c r="D123" s="23" t="s">
        <v>364</v>
      </c>
      <c r="E123" s="23"/>
      <c r="F123" s="23">
        <v>7.7126999999999999</v>
      </c>
      <c r="G123" s="23">
        <v>0</v>
      </c>
      <c r="H123" s="23">
        <v>12.374499999999999</v>
      </c>
      <c r="I123" s="23">
        <v>0</v>
      </c>
      <c r="J123" s="23"/>
      <c r="K123" s="23"/>
      <c r="L123" s="23"/>
      <c r="M123" s="23"/>
      <c r="N123" s="23">
        <v>2.2248000000000001</v>
      </c>
      <c r="O123" s="23">
        <v>4.0945</v>
      </c>
      <c r="P123" s="23"/>
      <c r="Q123" s="23">
        <v>2.2248000000000001</v>
      </c>
      <c r="R123" s="23">
        <v>4.0945</v>
      </c>
      <c r="S123" s="23">
        <v>0</v>
      </c>
      <c r="T123" s="23">
        <v>0.26819999999999999</v>
      </c>
      <c r="U123" s="23"/>
      <c r="V123" s="23"/>
      <c r="W123" s="23"/>
    </row>
    <row r="124" spans="1:23" x14ac:dyDescent="0.25">
      <c r="A124" s="23" t="s">
        <v>120</v>
      </c>
      <c r="B124" s="23" t="s">
        <v>292</v>
      </c>
      <c r="C124" s="23" t="s">
        <v>365</v>
      </c>
      <c r="D124" s="23" t="s">
        <v>366</v>
      </c>
      <c r="E124" s="23"/>
      <c r="F124" s="23">
        <v>14.279</v>
      </c>
      <c r="G124" s="23">
        <v>0</v>
      </c>
      <c r="H124" s="23">
        <v>14.279</v>
      </c>
      <c r="I124" s="23">
        <v>0</v>
      </c>
      <c r="J124" s="23"/>
      <c r="K124" s="23"/>
      <c r="L124" s="23"/>
      <c r="M124" s="23"/>
      <c r="N124" s="23">
        <v>2.1659999999999999</v>
      </c>
      <c r="O124" s="23">
        <v>5.2949999999999999</v>
      </c>
      <c r="P124" s="23"/>
      <c r="Q124" s="23"/>
      <c r="R124" s="23"/>
      <c r="S124" s="23">
        <v>0</v>
      </c>
      <c r="T124" s="23">
        <v>0.13300000000000001</v>
      </c>
      <c r="U124" s="23"/>
      <c r="V124" s="23"/>
      <c r="W124" s="23"/>
    </row>
    <row r="125" spans="1:23" x14ac:dyDescent="0.25">
      <c r="A125" s="23" t="s">
        <v>120</v>
      </c>
      <c r="B125" s="23" t="s">
        <v>292</v>
      </c>
      <c r="C125" s="23" t="s">
        <v>367</v>
      </c>
      <c r="D125" s="23" t="s">
        <v>368</v>
      </c>
      <c r="E125" s="23"/>
      <c r="F125" s="23">
        <v>4.5853999999999999</v>
      </c>
      <c r="G125" s="23">
        <v>0</v>
      </c>
      <c r="H125" s="23">
        <v>13.311999999999999</v>
      </c>
      <c r="I125" s="23">
        <v>0</v>
      </c>
      <c r="J125" s="23"/>
      <c r="K125" s="23"/>
      <c r="L125" s="23"/>
      <c r="M125" s="23"/>
      <c r="N125" s="23">
        <v>1.8191999999999999</v>
      </c>
      <c r="O125" s="23">
        <v>3.4935999999999998</v>
      </c>
      <c r="P125" s="23"/>
      <c r="Q125" s="23"/>
      <c r="R125" s="23"/>
      <c r="S125" s="23">
        <v>0</v>
      </c>
      <c r="T125" s="23">
        <v>0.1416</v>
      </c>
      <c r="U125" s="23"/>
      <c r="V125" s="23"/>
      <c r="W125" s="23">
        <v>0.10680000000000001</v>
      </c>
    </row>
    <row r="126" spans="1:23" x14ac:dyDescent="0.25">
      <c r="A126" s="23" t="s">
        <v>120</v>
      </c>
      <c r="B126" s="23" t="s">
        <v>292</v>
      </c>
      <c r="C126" s="23" t="s">
        <v>369</v>
      </c>
      <c r="D126" s="23" t="s">
        <v>370</v>
      </c>
      <c r="E126" s="23"/>
      <c r="F126" s="23">
        <v>8.9830000000000005</v>
      </c>
      <c r="G126" s="23">
        <v>0</v>
      </c>
      <c r="H126" s="23">
        <v>14.113</v>
      </c>
      <c r="I126" s="23">
        <v>0</v>
      </c>
      <c r="J126" s="23"/>
      <c r="K126" s="23"/>
      <c r="L126" s="23"/>
      <c r="M126" s="23"/>
      <c r="N126" s="23">
        <v>2.2284999999999999</v>
      </c>
      <c r="O126" s="23">
        <v>2.9498000000000002</v>
      </c>
      <c r="P126" s="23"/>
      <c r="Q126" s="23">
        <v>2.2284999999999999</v>
      </c>
      <c r="R126" s="23">
        <v>2.9498000000000002</v>
      </c>
      <c r="S126" s="23">
        <v>0</v>
      </c>
      <c r="T126" s="23">
        <v>0.12920000000000001</v>
      </c>
      <c r="U126" s="23"/>
      <c r="V126" s="23"/>
      <c r="W126" s="23"/>
    </row>
    <row r="127" spans="1:23" x14ac:dyDescent="0.25">
      <c r="A127" s="23" t="s">
        <v>120</v>
      </c>
      <c r="B127" s="23" t="s">
        <v>292</v>
      </c>
      <c r="C127" s="23" t="s">
        <v>371</v>
      </c>
      <c r="D127" s="23" t="s">
        <v>372</v>
      </c>
      <c r="E127" s="23"/>
      <c r="F127" s="23">
        <v>3.9569999999999999</v>
      </c>
      <c r="G127" s="23">
        <v>0</v>
      </c>
      <c r="H127" s="23">
        <v>6</v>
      </c>
      <c r="I127" s="23">
        <v>0</v>
      </c>
      <c r="J127" s="23"/>
      <c r="K127" s="23"/>
      <c r="L127" s="23"/>
      <c r="M127" s="23"/>
      <c r="N127" s="23">
        <v>1.718</v>
      </c>
      <c r="O127" s="23">
        <v>2.7189999999999999</v>
      </c>
      <c r="P127" s="23"/>
      <c r="Q127" s="23"/>
      <c r="R127" s="23"/>
      <c r="S127" s="23">
        <v>0</v>
      </c>
      <c r="T127" s="23">
        <v>4.2000000000000003E-2</v>
      </c>
      <c r="U127" s="23"/>
      <c r="V127" s="23"/>
      <c r="W127" s="23">
        <v>0.04</v>
      </c>
    </row>
    <row r="128" spans="1:23" x14ac:dyDescent="0.25">
      <c r="A128" s="23" t="s">
        <v>120</v>
      </c>
      <c r="B128" s="23" t="s">
        <v>292</v>
      </c>
      <c r="C128" s="23" t="s">
        <v>373</v>
      </c>
      <c r="D128" s="23" t="s">
        <v>374</v>
      </c>
      <c r="E128" s="23"/>
      <c r="F128" s="23">
        <v>7.1425999999999998</v>
      </c>
      <c r="G128" s="23">
        <v>0</v>
      </c>
      <c r="H128" s="23">
        <v>7.1425999999999998</v>
      </c>
      <c r="I128" s="23">
        <v>0</v>
      </c>
      <c r="J128" s="23"/>
      <c r="K128" s="23"/>
      <c r="L128" s="23"/>
      <c r="M128" s="23"/>
      <c r="N128" s="23">
        <v>1.8957999999999999</v>
      </c>
      <c r="O128" s="23">
        <v>3.802</v>
      </c>
      <c r="P128" s="23"/>
      <c r="Q128" s="23">
        <v>1.8957999999999999</v>
      </c>
      <c r="R128" s="23">
        <v>3.802</v>
      </c>
      <c r="S128" s="23">
        <v>0</v>
      </c>
      <c r="T128" s="23">
        <v>0.26950000000000002</v>
      </c>
      <c r="U128" s="23"/>
      <c r="V128" s="23"/>
      <c r="W128" s="23"/>
    </row>
    <row r="129" spans="1:23" x14ac:dyDescent="0.25">
      <c r="A129" s="23" t="s">
        <v>120</v>
      </c>
      <c r="B129" s="23" t="s">
        <v>292</v>
      </c>
      <c r="C129" s="23" t="s">
        <v>375</v>
      </c>
      <c r="D129" s="23" t="s">
        <v>376</v>
      </c>
      <c r="E129" s="23"/>
      <c r="F129" s="23">
        <v>6.665</v>
      </c>
      <c r="G129" s="23">
        <v>0</v>
      </c>
      <c r="H129" s="23">
        <v>17.329000000000001</v>
      </c>
      <c r="I129" s="23">
        <v>0</v>
      </c>
      <c r="J129" s="23"/>
      <c r="K129" s="23"/>
      <c r="L129" s="23"/>
      <c r="M129" s="23"/>
      <c r="N129" s="23">
        <v>1.8049999999999999</v>
      </c>
      <c r="O129" s="23">
        <v>3.8119999999999998</v>
      </c>
      <c r="P129" s="23"/>
      <c r="Q129" s="23"/>
      <c r="R129" s="23"/>
      <c r="S129" s="23">
        <v>0</v>
      </c>
      <c r="T129" s="23">
        <v>0.13100000000000001</v>
      </c>
      <c r="U129" s="23"/>
      <c r="V129" s="23"/>
      <c r="W129" s="23"/>
    </row>
    <row r="130" spans="1:23" x14ac:dyDescent="0.25">
      <c r="A130" s="23" t="s">
        <v>120</v>
      </c>
      <c r="B130" s="23" t="s">
        <v>292</v>
      </c>
      <c r="C130" s="23" t="s">
        <v>377</v>
      </c>
      <c r="D130" s="23" t="s">
        <v>378</v>
      </c>
      <c r="E130" s="23"/>
      <c r="F130" s="23">
        <v>9.2100000000000009</v>
      </c>
      <c r="G130" s="23">
        <v>0</v>
      </c>
      <c r="H130" s="23">
        <v>11.06</v>
      </c>
      <c r="I130" s="23">
        <v>0</v>
      </c>
      <c r="J130" s="23"/>
      <c r="K130" s="23"/>
      <c r="L130" s="23"/>
      <c r="M130" s="23"/>
      <c r="N130" s="23">
        <v>1.76</v>
      </c>
      <c r="O130" s="23">
        <v>4.8</v>
      </c>
      <c r="P130" s="23"/>
      <c r="Q130" s="23"/>
      <c r="R130" s="23"/>
      <c r="S130" s="23">
        <v>0</v>
      </c>
      <c r="T130" s="23">
        <v>0.14000000000000001</v>
      </c>
      <c r="U130" s="23"/>
      <c r="V130" s="23"/>
      <c r="W130" s="23"/>
    </row>
    <row r="131" spans="1:23" x14ac:dyDescent="0.25">
      <c r="A131" s="23" t="s">
        <v>120</v>
      </c>
      <c r="B131" s="23" t="s">
        <v>292</v>
      </c>
      <c r="C131" s="23" t="s">
        <v>379</v>
      </c>
      <c r="D131" s="23" t="s">
        <v>380</v>
      </c>
      <c r="E131" s="23"/>
      <c r="F131" s="23">
        <v>10.98</v>
      </c>
      <c r="G131" s="23">
        <v>0</v>
      </c>
      <c r="H131" s="23">
        <v>13.48</v>
      </c>
      <c r="I131" s="23">
        <v>0</v>
      </c>
      <c r="J131" s="23"/>
      <c r="K131" s="23"/>
      <c r="L131" s="23"/>
      <c r="M131" s="23"/>
      <c r="N131" s="23">
        <v>2.6413000000000002</v>
      </c>
      <c r="O131" s="23">
        <v>4.2533000000000003</v>
      </c>
      <c r="P131" s="23"/>
      <c r="Q131" s="23"/>
      <c r="R131" s="23"/>
      <c r="S131" s="23">
        <v>0</v>
      </c>
      <c r="T131" s="23">
        <v>0.65529999999999999</v>
      </c>
      <c r="U131" s="23"/>
      <c r="V131" s="23"/>
      <c r="W131" s="23"/>
    </row>
    <row r="132" spans="1:23" x14ac:dyDescent="0.25">
      <c r="A132" s="23" t="s">
        <v>120</v>
      </c>
      <c r="B132" s="23" t="s">
        <v>292</v>
      </c>
      <c r="C132" s="23" t="s">
        <v>381</v>
      </c>
      <c r="D132" s="23" t="s">
        <v>382</v>
      </c>
      <c r="E132" s="23"/>
      <c r="F132" s="23">
        <v>11.114100000000001</v>
      </c>
      <c r="G132" s="23">
        <v>0</v>
      </c>
      <c r="H132" s="23">
        <v>14.914099999999999</v>
      </c>
      <c r="I132" s="23">
        <v>0</v>
      </c>
      <c r="J132" s="23"/>
      <c r="K132" s="23"/>
      <c r="L132" s="23"/>
      <c r="M132" s="23"/>
      <c r="N132" s="23">
        <v>2.6303000000000001</v>
      </c>
      <c r="O132" s="23">
        <v>2.6303000000000001</v>
      </c>
      <c r="P132" s="23"/>
      <c r="Q132" s="23"/>
      <c r="R132" s="23"/>
      <c r="S132" s="23">
        <v>0</v>
      </c>
      <c r="T132" s="23">
        <v>0.15559999999999999</v>
      </c>
      <c r="U132" s="23"/>
      <c r="V132" s="23"/>
      <c r="W132" s="23"/>
    </row>
    <row r="133" spans="1:23" x14ac:dyDescent="0.25">
      <c r="A133" s="23" t="s">
        <v>120</v>
      </c>
      <c r="B133" s="23" t="s">
        <v>292</v>
      </c>
      <c r="C133" s="23" t="s">
        <v>383</v>
      </c>
      <c r="D133" s="23" t="s">
        <v>384</v>
      </c>
      <c r="E133" s="23"/>
      <c r="F133" s="23">
        <v>8.9982000000000006</v>
      </c>
      <c r="G133" s="23">
        <v>0</v>
      </c>
      <c r="H133" s="23">
        <v>11.2477</v>
      </c>
      <c r="I133" s="23">
        <v>0</v>
      </c>
      <c r="J133" s="23"/>
      <c r="K133" s="23"/>
      <c r="L133" s="23"/>
      <c r="M133" s="23"/>
      <c r="N133" s="23">
        <v>2.6008</v>
      </c>
      <c r="O133" s="23">
        <v>4.2179000000000002</v>
      </c>
      <c r="P133" s="23"/>
      <c r="Q133" s="23"/>
      <c r="R133" s="23"/>
      <c r="S133" s="23">
        <v>0</v>
      </c>
      <c r="T133" s="23">
        <v>0.22189999999999999</v>
      </c>
      <c r="U133" s="23"/>
      <c r="V133" s="23"/>
      <c r="W133" s="23"/>
    </row>
    <row r="134" spans="1:23" x14ac:dyDescent="0.25">
      <c r="A134" s="23" t="s">
        <v>120</v>
      </c>
      <c r="B134" s="23" t="s">
        <v>292</v>
      </c>
      <c r="C134" s="23" t="s">
        <v>385</v>
      </c>
      <c r="D134" s="23" t="s">
        <v>386</v>
      </c>
      <c r="E134" s="23"/>
      <c r="F134" s="23">
        <v>11.123799999999999</v>
      </c>
      <c r="G134" s="23">
        <v>0</v>
      </c>
      <c r="H134" s="23">
        <v>15.3332</v>
      </c>
      <c r="I134" s="23">
        <v>0</v>
      </c>
      <c r="J134" s="23"/>
      <c r="K134" s="23"/>
      <c r="L134" s="23"/>
      <c r="M134" s="23"/>
      <c r="N134" s="23">
        <v>2.4994999999999998</v>
      </c>
      <c r="O134" s="23">
        <v>3.9239999999999999</v>
      </c>
      <c r="P134" s="23"/>
      <c r="Q134" s="23">
        <v>2.4994999999999998</v>
      </c>
      <c r="R134" s="23">
        <v>3.9239999999999999</v>
      </c>
      <c r="S134" s="23">
        <v>0</v>
      </c>
      <c r="T134" s="23">
        <v>0.1414</v>
      </c>
      <c r="U134" s="23"/>
      <c r="V134" s="23"/>
      <c r="W134" s="23"/>
    </row>
    <row r="135" spans="1:23" x14ac:dyDescent="0.25">
      <c r="A135" s="23" t="s">
        <v>120</v>
      </c>
      <c r="B135" s="23" t="s">
        <v>292</v>
      </c>
      <c r="C135" s="23" t="s">
        <v>387</v>
      </c>
      <c r="D135" s="23" t="s">
        <v>388</v>
      </c>
      <c r="E135" s="23"/>
      <c r="F135" s="23">
        <v>4.4123999999999999</v>
      </c>
      <c r="G135" s="23">
        <v>0</v>
      </c>
      <c r="H135" s="23">
        <v>4.4123999999999999</v>
      </c>
      <c r="I135" s="23">
        <v>0</v>
      </c>
      <c r="J135" s="23"/>
      <c r="K135" s="23"/>
      <c r="L135" s="23"/>
      <c r="M135" s="23"/>
      <c r="N135" s="23">
        <v>2.0371000000000001</v>
      </c>
      <c r="O135" s="23">
        <v>3.2364000000000002</v>
      </c>
      <c r="P135" s="23"/>
      <c r="Q135" s="23"/>
      <c r="R135" s="23"/>
      <c r="S135" s="23">
        <v>0</v>
      </c>
      <c r="T135" s="23">
        <v>6.54E-2</v>
      </c>
      <c r="U135" s="23"/>
      <c r="V135" s="23"/>
      <c r="W135" s="23"/>
    </row>
    <row r="136" spans="1:23" x14ac:dyDescent="0.25">
      <c r="A136" s="23" t="s">
        <v>120</v>
      </c>
      <c r="B136" s="23" t="s">
        <v>292</v>
      </c>
      <c r="C136" s="23" t="s">
        <v>389</v>
      </c>
      <c r="D136" s="23" t="s">
        <v>390</v>
      </c>
      <c r="E136" s="23"/>
      <c r="F136" s="23">
        <v>4.7450000000000001</v>
      </c>
      <c r="G136" s="23">
        <v>0</v>
      </c>
      <c r="H136" s="23">
        <v>7.5255000000000001</v>
      </c>
      <c r="I136" s="23">
        <v>0</v>
      </c>
      <c r="J136" s="23"/>
      <c r="K136" s="23"/>
      <c r="L136" s="23"/>
      <c r="M136" s="23"/>
      <c r="N136" s="23">
        <v>2.2488000000000001</v>
      </c>
      <c r="O136" s="23">
        <v>3.4762</v>
      </c>
      <c r="P136" s="23"/>
      <c r="Q136" s="23">
        <v>2.2488000000000001</v>
      </c>
      <c r="R136" s="23">
        <v>3.4762</v>
      </c>
      <c r="S136" s="23">
        <v>0</v>
      </c>
      <c r="T136" s="23">
        <v>1.391</v>
      </c>
      <c r="U136" s="23"/>
      <c r="V136" s="23"/>
      <c r="W136" s="23"/>
    </row>
    <row r="137" spans="1:23" x14ac:dyDescent="0.25">
      <c r="A137" s="23" t="s">
        <v>120</v>
      </c>
      <c r="B137" s="23" t="s">
        <v>292</v>
      </c>
      <c r="C137" s="23" t="s">
        <v>391</v>
      </c>
      <c r="D137" s="23" t="s">
        <v>392</v>
      </c>
      <c r="E137" s="23"/>
      <c r="F137" s="23">
        <v>5.5068000000000001</v>
      </c>
      <c r="G137" s="23">
        <v>0</v>
      </c>
      <c r="H137" s="23">
        <v>7.3234000000000004</v>
      </c>
      <c r="I137" s="23">
        <v>0</v>
      </c>
      <c r="J137" s="23"/>
      <c r="K137" s="23"/>
      <c r="L137" s="23"/>
      <c r="M137" s="23"/>
      <c r="N137" s="23">
        <v>2.1936</v>
      </c>
      <c r="O137" s="23">
        <v>3.5009999999999999</v>
      </c>
      <c r="P137" s="23"/>
      <c r="Q137" s="23">
        <v>2.1936</v>
      </c>
      <c r="R137" s="23">
        <v>3.5009999999999999</v>
      </c>
      <c r="S137" s="23">
        <v>0</v>
      </c>
      <c r="T137" s="23"/>
      <c r="U137" s="23"/>
      <c r="V137" s="23"/>
      <c r="W137" s="23"/>
    </row>
    <row r="138" spans="1:23" x14ac:dyDescent="0.25">
      <c r="A138" s="23" t="s">
        <v>120</v>
      </c>
      <c r="B138" s="23" t="s">
        <v>292</v>
      </c>
      <c r="C138" s="23" t="s">
        <v>393</v>
      </c>
      <c r="D138" s="23" t="s">
        <v>394</v>
      </c>
      <c r="E138" s="23"/>
      <c r="F138" s="23">
        <v>7.5544000000000002</v>
      </c>
      <c r="G138" s="23">
        <v>0</v>
      </c>
      <c r="H138" s="23">
        <v>7.5544000000000002</v>
      </c>
      <c r="I138" s="23">
        <v>0</v>
      </c>
      <c r="J138" s="23"/>
      <c r="K138" s="23"/>
      <c r="L138" s="23"/>
      <c r="M138" s="23"/>
      <c r="N138" s="23">
        <v>2.4681000000000002</v>
      </c>
      <c r="O138" s="23">
        <v>3.6857000000000002</v>
      </c>
      <c r="P138" s="23"/>
      <c r="Q138" s="23">
        <v>2.4681000000000002</v>
      </c>
      <c r="R138" s="23">
        <v>3.6857000000000002</v>
      </c>
      <c r="S138" s="23">
        <v>0</v>
      </c>
      <c r="T138" s="23">
        <v>3.6400000000000002E-2</v>
      </c>
      <c r="U138" s="23"/>
      <c r="V138" s="23"/>
      <c r="W138" s="23"/>
    </row>
    <row r="139" spans="1:23" x14ac:dyDescent="0.25">
      <c r="A139" s="23" t="s">
        <v>120</v>
      </c>
      <c r="B139" s="23" t="s">
        <v>292</v>
      </c>
      <c r="C139" s="23" t="s">
        <v>395</v>
      </c>
      <c r="D139" s="23" t="s">
        <v>396</v>
      </c>
      <c r="E139" s="23"/>
      <c r="F139" s="23">
        <v>9.7017000000000007</v>
      </c>
      <c r="G139" s="23">
        <v>0</v>
      </c>
      <c r="H139" s="23">
        <v>16.365300000000001</v>
      </c>
      <c r="I139" s="23">
        <v>0</v>
      </c>
      <c r="J139" s="23"/>
      <c r="K139" s="23"/>
      <c r="L139" s="23"/>
      <c r="M139" s="23"/>
      <c r="N139" s="23">
        <v>1.8580000000000001</v>
      </c>
      <c r="O139" s="23">
        <v>3.8056000000000001</v>
      </c>
      <c r="P139" s="23"/>
      <c r="Q139" s="23">
        <v>1.8580000000000001</v>
      </c>
      <c r="R139" s="23">
        <v>3.8056000000000001</v>
      </c>
      <c r="S139" s="23">
        <v>0</v>
      </c>
      <c r="T139" s="23">
        <v>0.1363</v>
      </c>
      <c r="U139" s="23"/>
      <c r="V139" s="23"/>
      <c r="W139" s="23"/>
    </row>
    <row r="140" spans="1:23" x14ac:dyDescent="0.25">
      <c r="A140" s="23" t="s">
        <v>120</v>
      </c>
      <c r="B140" s="23" t="s">
        <v>292</v>
      </c>
      <c r="C140" s="23" t="s">
        <v>397</v>
      </c>
      <c r="D140" s="23" t="s">
        <v>398</v>
      </c>
      <c r="E140" s="23"/>
      <c r="F140" s="23">
        <v>6.1806999999999999</v>
      </c>
      <c r="G140" s="23">
        <v>0</v>
      </c>
      <c r="H140" s="23">
        <v>8.5861999999999998</v>
      </c>
      <c r="I140" s="23">
        <v>0</v>
      </c>
      <c r="J140" s="23"/>
      <c r="K140" s="23"/>
      <c r="L140" s="23"/>
      <c r="M140" s="23"/>
      <c r="N140" s="23">
        <v>2.1861999999999999</v>
      </c>
      <c r="O140" s="23">
        <v>3.5975999999999999</v>
      </c>
      <c r="P140" s="23"/>
      <c r="Q140" s="23"/>
      <c r="R140" s="23"/>
      <c r="S140" s="23">
        <v>0</v>
      </c>
      <c r="T140" s="23">
        <v>4.1500000000000002E-2</v>
      </c>
      <c r="U140" s="23"/>
      <c r="V140" s="23"/>
      <c r="W140" s="23"/>
    </row>
    <row r="141" spans="1:23" x14ac:dyDescent="0.25">
      <c r="A141" s="23" t="s">
        <v>120</v>
      </c>
      <c r="B141" s="23" t="s">
        <v>292</v>
      </c>
      <c r="C141" s="23" t="s">
        <v>399</v>
      </c>
      <c r="D141" s="23" t="s">
        <v>400</v>
      </c>
      <c r="E141" s="23"/>
      <c r="F141" s="23">
        <v>9.6929999999999996</v>
      </c>
      <c r="G141" s="23">
        <v>0</v>
      </c>
      <c r="H141" s="23">
        <v>13.206</v>
      </c>
      <c r="I141" s="23">
        <v>0</v>
      </c>
      <c r="J141" s="23"/>
      <c r="K141" s="23"/>
      <c r="L141" s="23"/>
      <c r="M141" s="23"/>
      <c r="N141" s="23">
        <v>1.8720000000000001</v>
      </c>
      <c r="O141" s="23">
        <v>3.5859999999999999</v>
      </c>
      <c r="P141" s="23"/>
      <c r="Q141" s="23"/>
      <c r="R141" s="23"/>
      <c r="S141" s="23">
        <v>0</v>
      </c>
      <c r="T141" s="23">
        <v>0.32</v>
      </c>
      <c r="U141" s="23"/>
      <c r="V141" s="23"/>
      <c r="W141" s="23"/>
    </row>
    <row r="142" spans="1:23" x14ac:dyDescent="0.25">
      <c r="A142" s="23" t="s">
        <v>120</v>
      </c>
      <c r="B142" s="23" t="s">
        <v>292</v>
      </c>
      <c r="C142" s="23" t="s">
        <v>401</v>
      </c>
      <c r="D142" s="23" t="s">
        <v>402</v>
      </c>
      <c r="E142" s="23"/>
      <c r="F142" s="23">
        <v>6.5340999999999996</v>
      </c>
      <c r="G142" s="23">
        <v>0</v>
      </c>
      <c r="H142" s="23">
        <v>15.154</v>
      </c>
      <c r="I142" s="23">
        <v>0</v>
      </c>
      <c r="J142" s="23"/>
      <c r="K142" s="23"/>
      <c r="L142" s="23"/>
      <c r="M142" s="23"/>
      <c r="N142" s="23">
        <v>1.9737</v>
      </c>
      <c r="O142" s="23">
        <v>3.1484000000000001</v>
      </c>
      <c r="P142" s="23"/>
      <c r="Q142" s="23"/>
      <c r="R142" s="23"/>
      <c r="S142" s="23">
        <v>0</v>
      </c>
      <c r="T142" s="23">
        <v>4.2999999999999997E-2</v>
      </c>
      <c r="U142" s="23"/>
      <c r="V142" s="23"/>
      <c r="W142" s="23"/>
    </row>
    <row r="143" spans="1:23" x14ac:dyDescent="0.25">
      <c r="A143" s="23" t="s">
        <v>120</v>
      </c>
      <c r="B143" s="23" t="s">
        <v>292</v>
      </c>
      <c r="C143" s="23" t="s">
        <v>403</v>
      </c>
      <c r="D143" s="23" t="s">
        <v>404</v>
      </c>
      <c r="E143" s="23"/>
      <c r="F143" s="23">
        <v>7.0873999999999997</v>
      </c>
      <c r="G143" s="23">
        <v>0</v>
      </c>
      <c r="H143" s="23">
        <v>10.725</v>
      </c>
      <c r="I143" s="23">
        <v>0</v>
      </c>
      <c r="J143" s="23"/>
      <c r="K143" s="23"/>
      <c r="L143" s="23"/>
      <c r="M143" s="23"/>
      <c r="N143" s="23">
        <v>1.8914</v>
      </c>
      <c r="O143" s="23">
        <v>4.3958000000000004</v>
      </c>
      <c r="P143" s="23"/>
      <c r="Q143" s="23"/>
      <c r="R143" s="23"/>
      <c r="S143" s="23">
        <v>0</v>
      </c>
      <c r="T143" s="23">
        <v>0.1037</v>
      </c>
      <c r="U143" s="23"/>
      <c r="V143" s="23"/>
      <c r="W143" s="23"/>
    </row>
    <row r="144" spans="1:23" x14ac:dyDescent="0.25">
      <c r="A144" s="23" t="s">
        <v>120</v>
      </c>
      <c r="B144" s="23" t="s">
        <v>292</v>
      </c>
      <c r="C144" s="23" t="s">
        <v>405</v>
      </c>
      <c r="D144" s="23" t="s">
        <v>406</v>
      </c>
      <c r="E144" s="23"/>
      <c r="F144" s="23">
        <v>8.3079000000000001</v>
      </c>
      <c r="G144" s="23">
        <v>0</v>
      </c>
      <c r="H144" s="23">
        <v>11.0585</v>
      </c>
      <c r="I144" s="23">
        <v>0</v>
      </c>
      <c r="J144" s="23"/>
      <c r="K144" s="23"/>
      <c r="L144" s="23"/>
      <c r="M144" s="23"/>
      <c r="N144" s="23">
        <v>2.4188000000000001</v>
      </c>
      <c r="O144" s="23">
        <v>4.0757000000000003</v>
      </c>
      <c r="P144" s="23"/>
      <c r="Q144" s="23">
        <v>2.4188000000000001</v>
      </c>
      <c r="R144" s="23">
        <v>4.0757000000000003</v>
      </c>
      <c r="S144" s="23">
        <v>0</v>
      </c>
      <c r="T144" s="23">
        <v>0.25929999999999997</v>
      </c>
      <c r="U144" s="23"/>
      <c r="V144" s="23"/>
      <c r="W144" s="23"/>
    </row>
    <row r="145" spans="1:23" x14ac:dyDescent="0.25">
      <c r="A145" s="23" t="s">
        <v>120</v>
      </c>
      <c r="B145" s="23" t="s">
        <v>292</v>
      </c>
      <c r="C145" s="23" t="s">
        <v>407</v>
      </c>
      <c r="D145" s="23" t="s">
        <v>408</v>
      </c>
      <c r="E145" s="23"/>
      <c r="F145" s="23">
        <v>9.3130000000000006</v>
      </c>
      <c r="G145" s="23">
        <v>0</v>
      </c>
      <c r="H145" s="23">
        <v>16.920000000000002</v>
      </c>
      <c r="I145" s="23">
        <v>0</v>
      </c>
      <c r="J145" s="23"/>
      <c r="K145" s="23"/>
      <c r="L145" s="23"/>
      <c r="M145" s="23"/>
      <c r="N145" s="23">
        <v>1.8713</v>
      </c>
      <c r="O145" s="23">
        <v>5.5460000000000003</v>
      </c>
      <c r="P145" s="23"/>
      <c r="Q145" s="23"/>
      <c r="R145" s="23"/>
      <c r="S145" s="23">
        <v>0</v>
      </c>
      <c r="T145" s="23">
        <v>9.8500000000000004E-2</v>
      </c>
      <c r="U145" s="23"/>
      <c r="V145" s="23"/>
      <c r="W145" s="23"/>
    </row>
    <row r="146" spans="1:23" x14ac:dyDescent="0.25">
      <c r="A146" s="23" t="s">
        <v>120</v>
      </c>
      <c r="B146" s="23" t="s">
        <v>292</v>
      </c>
      <c r="C146" s="23" t="s">
        <v>409</v>
      </c>
      <c r="D146" s="23" t="s">
        <v>410</v>
      </c>
      <c r="E146" s="23"/>
      <c r="F146" s="23">
        <v>22</v>
      </c>
      <c r="G146" s="23">
        <v>0</v>
      </c>
      <c r="H146" s="23">
        <v>32</v>
      </c>
      <c r="I146" s="23">
        <v>0</v>
      </c>
      <c r="J146" s="23"/>
      <c r="K146" s="23"/>
      <c r="L146" s="23"/>
      <c r="M146" s="23"/>
      <c r="N146" s="23">
        <v>2.4735</v>
      </c>
      <c r="O146" s="23">
        <v>2.8443999999999998</v>
      </c>
      <c r="P146" s="23"/>
      <c r="Q146" s="23">
        <v>2.4735</v>
      </c>
      <c r="R146" s="23">
        <v>2.8443999999999998</v>
      </c>
      <c r="S146" s="23">
        <v>0</v>
      </c>
      <c r="T146" s="23">
        <v>0.13250000000000001</v>
      </c>
      <c r="U146" s="23"/>
      <c r="V146" s="23"/>
      <c r="W146" s="23"/>
    </row>
    <row r="147" spans="1:23" x14ac:dyDescent="0.25">
      <c r="A147" s="23" t="s">
        <v>120</v>
      </c>
      <c r="B147" s="23" t="s">
        <v>292</v>
      </c>
      <c r="C147" s="23" t="s">
        <v>411</v>
      </c>
      <c r="D147" s="23" t="s">
        <v>412</v>
      </c>
      <c r="E147" s="23"/>
      <c r="F147" s="23">
        <v>8.2322000000000006</v>
      </c>
      <c r="G147" s="23">
        <v>0</v>
      </c>
      <c r="H147" s="23">
        <v>21.208100000000002</v>
      </c>
      <c r="I147" s="23">
        <v>0</v>
      </c>
      <c r="J147" s="23"/>
      <c r="K147" s="23"/>
      <c r="L147" s="23"/>
      <c r="M147" s="23"/>
      <c r="N147" s="23">
        <v>2.1818</v>
      </c>
      <c r="O147" s="23">
        <v>4.3103999999999996</v>
      </c>
      <c r="P147" s="23"/>
      <c r="Q147" s="23"/>
      <c r="R147" s="23"/>
      <c r="S147" s="23">
        <v>0</v>
      </c>
      <c r="T147" s="23">
        <v>0.28570000000000001</v>
      </c>
      <c r="U147" s="23"/>
      <c r="V147" s="23"/>
      <c r="W147" s="23"/>
    </row>
    <row r="148" spans="1:23" x14ac:dyDescent="0.25">
      <c r="A148" s="23" t="s">
        <v>120</v>
      </c>
      <c r="B148" s="23" t="s">
        <v>292</v>
      </c>
      <c r="C148" s="23" t="s">
        <v>413</v>
      </c>
      <c r="D148" s="23" t="s">
        <v>414</v>
      </c>
      <c r="E148" s="23"/>
      <c r="F148" s="23">
        <v>6.165</v>
      </c>
      <c r="G148" s="23">
        <v>0</v>
      </c>
      <c r="H148" s="23">
        <v>9.1349999999999998</v>
      </c>
      <c r="I148" s="23">
        <v>0</v>
      </c>
      <c r="J148" s="23"/>
      <c r="K148" s="23"/>
      <c r="L148" s="23"/>
      <c r="M148" s="23"/>
      <c r="N148" s="23">
        <v>2.234</v>
      </c>
      <c r="O148" s="23">
        <v>3.7250000000000001</v>
      </c>
      <c r="P148" s="23"/>
      <c r="Q148" s="23"/>
      <c r="R148" s="23"/>
      <c r="S148" s="23">
        <v>0</v>
      </c>
      <c r="T148" s="23">
        <v>0.155</v>
      </c>
      <c r="U148" s="23"/>
      <c r="V148" s="23"/>
      <c r="W148" s="23"/>
    </row>
    <row r="149" spans="1:23" x14ac:dyDescent="0.25">
      <c r="A149" s="23" t="s">
        <v>120</v>
      </c>
      <c r="B149" s="23" t="s">
        <v>292</v>
      </c>
      <c r="C149" s="23" t="s">
        <v>415</v>
      </c>
      <c r="D149" s="23" t="s">
        <v>416</v>
      </c>
      <c r="E149" s="23"/>
      <c r="F149" s="23">
        <v>5.9273999999999996</v>
      </c>
      <c r="G149" s="23">
        <v>0</v>
      </c>
      <c r="H149" s="23">
        <v>7.0869</v>
      </c>
      <c r="I149" s="23">
        <v>0</v>
      </c>
      <c r="J149" s="23"/>
      <c r="K149" s="23"/>
      <c r="L149" s="23"/>
      <c r="M149" s="23"/>
      <c r="N149" s="23">
        <v>1.8066</v>
      </c>
      <c r="O149" s="23">
        <v>3.2662</v>
      </c>
      <c r="P149" s="23"/>
      <c r="Q149" s="23"/>
      <c r="R149" s="23"/>
      <c r="S149" s="23">
        <v>0</v>
      </c>
      <c r="T149" s="23">
        <v>4.4499999999999998E-2</v>
      </c>
      <c r="U149" s="23"/>
      <c r="V149" s="23"/>
      <c r="W149" s="23"/>
    </row>
    <row r="150" spans="1:23" x14ac:dyDescent="0.25">
      <c r="A150" s="23" t="s">
        <v>120</v>
      </c>
      <c r="B150" s="23" t="s">
        <v>292</v>
      </c>
      <c r="C150" s="23" t="s">
        <v>417</v>
      </c>
      <c r="D150" s="23" t="s">
        <v>418</v>
      </c>
      <c r="E150" s="23"/>
      <c r="F150" s="23">
        <v>7.1</v>
      </c>
      <c r="G150" s="23">
        <v>0</v>
      </c>
      <c r="H150" s="23">
        <v>11.5</v>
      </c>
      <c r="I150" s="23">
        <v>0</v>
      </c>
      <c r="J150" s="23"/>
      <c r="K150" s="23"/>
      <c r="L150" s="23"/>
      <c r="M150" s="23"/>
      <c r="N150" s="23">
        <v>1.2755000000000001</v>
      </c>
      <c r="O150" s="23">
        <v>2.8931</v>
      </c>
      <c r="P150" s="23"/>
      <c r="Q150" s="23"/>
      <c r="R150" s="23"/>
      <c r="S150" s="23">
        <v>0</v>
      </c>
      <c r="T150" s="23">
        <v>0.26450000000000001</v>
      </c>
      <c r="U150" s="23"/>
      <c r="V150" s="23"/>
      <c r="W150" s="23"/>
    </row>
    <row r="151" spans="1:23" x14ac:dyDescent="0.25">
      <c r="A151" s="23" t="s">
        <v>120</v>
      </c>
      <c r="B151" s="23" t="s">
        <v>292</v>
      </c>
      <c r="C151" s="23" t="s">
        <v>419</v>
      </c>
      <c r="D151" s="23" t="s">
        <v>420</v>
      </c>
      <c r="E151" s="23"/>
      <c r="F151" s="23">
        <v>6.0270000000000001</v>
      </c>
      <c r="G151" s="23">
        <v>0</v>
      </c>
      <c r="H151" s="23">
        <v>11.601000000000001</v>
      </c>
      <c r="I151" s="23">
        <v>0</v>
      </c>
      <c r="J151" s="23"/>
      <c r="K151" s="23"/>
      <c r="L151" s="23"/>
      <c r="M151" s="23"/>
      <c r="N151" s="23">
        <v>1.9950000000000001</v>
      </c>
      <c r="O151" s="23">
        <v>3.3679999999999999</v>
      </c>
      <c r="P151" s="23"/>
      <c r="Q151" s="23"/>
      <c r="R151" s="23"/>
      <c r="S151" s="23">
        <v>0</v>
      </c>
      <c r="T151" s="23">
        <v>0.218</v>
      </c>
      <c r="U151" s="23"/>
      <c r="V151" s="23"/>
      <c r="W151" s="23"/>
    </row>
    <row r="152" spans="1:23" x14ac:dyDescent="0.25">
      <c r="A152" s="23" t="s">
        <v>120</v>
      </c>
      <c r="B152" s="23" t="s">
        <v>292</v>
      </c>
      <c r="C152" s="23" t="s">
        <v>421</v>
      </c>
      <c r="D152" s="23" t="s">
        <v>422</v>
      </c>
      <c r="E152" s="23"/>
      <c r="F152" s="23">
        <v>4.2359999999999998</v>
      </c>
      <c r="G152" s="23">
        <v>0</v>
      </c>
      <c r="H152" s="23">
        <v>4.6379999999999999</v>
      </c>
      <c r="I152" s="23">
        <v>0</v>
      </c>
      <c r="J152" s="23"/>
      <c r="K152" s="23"/>
      <c r="L152" s="23"/>
      <c r="M152" s="23"/>
      <c r="N152" s="23">
        <v>1.607</v>
      </c>
      <c r="O152" s="23">
        <v>2.786</v>
      </c>
      <c r="P152" s="23"/>
      <c r="Q152" s="23">
        <v>1.607</v>
      </c>
      <c r="R152" s="23">
        <v>2.786</v>
      </c>
      <c r="S152" s="23">
        <v>0</v>
      </c>
      <c r="T152" s="23">
        <v>6.4000000000000001E-2</v>
      </c>
      <c r="U152" s="23"/>
      <c r="V152" s="23"/>
      <c r="W152" s="23"/>
    </row>
    <row r="153" spans="1:23" x14ac:dyDescent="0.25">
      <c r="A153" s="23" t="s">
        <v>120</v>
      </c>
      <c r="B153" s="23" t="s">
        <v>292</v>
      </c>
      <c r="C153" s="23" t="s">
        <v>423</v>
      </c>
      <c r="D153" s="23" t="s">
        <v>424</v>
      </c>
      <c r="E153" s="23"/>
      <c r="F153" s="23">
        <v>5.0881999999999996</v>
      </c>
      <c r="G153" s="23">
        <v>0</v>
      </c>
      <c r="H153" s="23">
        <v>7.1643999999999997</v>
      </c>
      <c r="I153" s="23">
        <v>0</v>
      </c>
      <c r="J153" s="23"/>
      <c r="K153" s="23"/>
      <c r="L153" s="23"/>
      <c r="M153" s="23"/>
      <c r="N153" s="23">
        <v>2.2764000000000002</v>
      </c>
      <c r="O153" s="23">
        <v>3.4857999999999998</v>
      </c>
      <c r="P153" s="23"/>
      <c r="Q153" s="23">
        <v>2.2764000000000002</v>
      </c>
      <c r="R153" s="23">
        <v>3.4857999999999998</v>
      </c>
      <c r="S153" s="23">
        <v>0</v>
      </c>
      <c r="T153" s="23">
        <v>7.9000000000000001E-2</v>
      </c>
      <c r="U153" s="23"/>
      <c r="V153" s="23"/>
      <c r="W153" s="23"/>
    </row>
    <row r="154" spans="1:23" x14ac:dyDescent="0.25">
      <c r="A154" s="23" t="s">
        <v>120</v>
      </c>
      <c r="B154" s="23" t="s">
        <v>292</v>
      </c>
      <c r="C154" s="23" t="s">
        <v>425</v>
      </c>
      <c r="D154" s="23" t="s">
        <v>426</v>
      </c>
      <c r="E154" s="23"/>
      <c r="F154" s="23">
        <v>4.5049999999999999</v>
      </c>
      <c r="G154" s="23">
        <v>0</v>
      </c>
      <c r="H154" s="23">
        <v>15.99</v>
      </c>
      <c r="I154" s="23">
        <v>0</v>
      </c>
      <c r="J154" s="23"/>
      <c r="K154" s="23"/>
      <c r="L154" s="23"/>
      <c r="M154" s="23"/>
      <c r="N154" s="23">
        <v>1.8380000000000001</v>
      </c>
      <c r="O154" s="23">
        <v>3.798</v>
      </c>
      <c r="P154" s="23"/>
      <c r="Q154" s="23"/>
      <c r="R154" s="23"/>
      <c r="S154" s="23">
        <v>0</v>
      </c>
      <c r="T154" s="23">
        <v>0.10539999999999999</v>
      </c>
      <c r="U154" s="23"/>
      <c r="V154" s="23"/>
      <c r="W154" s="23"/>
    </row>
    <row r="155" spans="1:23" x14ac:dyDescent="0.25">
      <c r="A155" s="23" t="s">
        <v>120</v>
      </c>
      <c r="B155" s="23" t="s">
        <v>292</v>
      </c>
      <c r="C155" s="23" t="s">
        <v>427</v>
      </c>
      <c r="D155" s="23" t="s">
        <v>428</v>
      </c>
      <c r="E155" s="23"/>
      <c r="F155" s="23">
        <v>14.148</v>
      </c>
      <c r="G155" s="23">
        <v>0</v>
      </c>
      <c r="H155" s="23">
        <v>14.148</v>
      </c>
      <c r="I155" s="23">
        <v>0</v>
      </c>
      <c r="J155" s="23"/>
      <c r="K155" s="23"/>
      <c r="L155" s="23"/>
      <c r="M155" s="23"/>
      <c r="N155" s="23">
        <v>2.57</v>
      </c>
      <c r="O155" s="23">
        <v>4.95</v>
      </c>
      <c r="P155" s="23"/>
      <c r="Q155" s="23">
        <v>2.57</v>
      </c>
      <c r="R155" s="23">
        <v>4.95</v>
      </c>
      <c r="S155" s="23">
        <v>0</v>
      </c>
      <c r="T155" s="23">
        <v>0.61399999999999999</v>
      </c>
      <c r="U155" s="23"/>
      <c r="V155" s="23"/>
      <c r="W155" s="23"/>
    </row>
    <row r="156" spans="1:23" x14ac:dyDescent="0.25">
      <c r="A156" s="23" t="s">
        <v>120</v>
      </c>
      <c r="B156" s="23" t="s">
        <v>292</v>
      </c>
      <c r="C156" s="23" t="s">
        <v>429</v>
      </c>
      <c r="D156" s="23" t="s">
        <v>430</v>
      </c>
      <c r="E156" s="23"/>
      <c r="F156" s="23">
        <v>6.4610000000000003</v>
      </c>
      <c r="G156" s="23">
        <v>0</v>
      </c>
      <c r="H156" s="23">
        <v>14.2271</v>
      </c>
      <c r="I156" s="23">
        <v>0</v>
      </c>
      <c r="J156" s="23"/>
      <c r="K156" s="23"/>
      <c r="L156" s="23"/>
      <c r="M156" s="23"/>
      <c r="N156" s="23">
        <v>2.0162</v>
      </c>
      <c r="O156" s="23">
        <v>3.7946</v>
      </c>
      <c r="P156" s="23"/>
      <c r="Q156" s="23">
        <v>2.0162</v>
      </c>
      <c r="R156" s="23">
        <v>3.7946</v>
      </c>
      <c r="S156" s="23">
        <v>0</v>
      </c>
      <c r="T156" s="23">
        <v>0.26300000000000001</v>
      </c>
      <c r="U156" s="23"/>
      <c r="V156" s="23"/>
      <c r="W156" s="23"/>
    </row>
    <row r="157" spans="1:23" x14ac:dyDescent="0.25">
      <c r="A157" s="23" t="s">
        <v>120</v>
      </c>
      <c r="B157" s="23" t="s">
        <v>292</v>
      </c>
      <c r="C157" s="23" t="s">
        <v>431</v>
      </c>
      <c r="D157" s="23" t="s">
        <v>432</v>
      </c>
      <c r="E157" s="23"/>
      <c r="F157" s="23">
        <v>7.9</v>
      </c>
      <c r="G157" s="23">
        <v>0</v>
      </c>
      <c r="H157" s="23">
        <v>14</v>
      </c>
      <c r="I157" s="23">
        <v>0</v>
      </c>
      <c r="J157" s="23"/>
      <c r="K157" s="23"/>
      <c r="L157" s="23"/>
      <c r="M157" s="23"/>
      <c r="N157" s="23">
        <v>1.8540000000000001</v>
      </c>
      <c r="O157" s="23">
        <v>3.681</v>
      </c>
      <c r="P157" s="23"/>
      <c r="Q157" s="23">
        <v>1.8540000000000001</v>
      </c>
      <c r="R157" s="23">
        <v>3.681</v>
      </c>
      <c r="S157" s="23">
        <v>0</v>
      </c>
      <c r="T157" s="23">
        <v>0</v>
      </c>
      <c r="U157" s="23"/>
      <c r="V157" s="23"/>
      <c r="W157" s="23"/>
    </row>
    <row r="158" spans="1:23" x14ac:dyDescent="0.25">
      <c r="A158" s="23" t="s">
        <v>120</v>
      </c>
      <c r="B158" s="23" t="s">
        <v>292</v>
      </c>
      <c r="C158" s="23" t="s">
        <v>433</v>
      </c>
      <c r="D158" s="23" t="s">
        <v>434</v>
      </c>
      <c r="E158" s="23"/>
      <c r="F158" s="23">
        <v>6.5869</v>
      </c>
      <c r="G158" s="23">
        <v>0</v>
      </c>
      <c r="H158" s="23">
        <v>9.0869</v>
      </c>
      <c r="I158" s="23">
        <v>0</v>
      </c>
      <c r="J158" s="23"/>
      <c r="K158" s="23"/>
      <c r="L158" s="23"/>
      <c r="M158" s="23"/>
      <c r="N158" s="23">
        <v>1.9147000000000001</v>
      </c>
      <c r="O158" s="23">
        <v>4.0824999999999996</v>
      </c>
      <c r="P158" s="23"/>
      <c r="Q158" s="23">
        <v>1.9147000000000001</v>
      </c>
      <c r="R158" s="23">
        <v>4.0824999999999996</v>
      </c>
      <c r="S158" s="23">
        <v>0</v>
      </c>
      <c r="T158" s="23">
        <v>9.7500000000000003E-2</v>
      </c>
      <c r="U158" s="23"/>
      <c r="V158" s="23"/>
      <c r="W158" s="23"/>
    </row>
    <row r="159" spans="1:23" x14ac:dyDescent="0.25">
      <c r="A159" s="23" t="s">
        <v>120</v>
      </c>
      <c r="B159" s="23" t="s">
        <v>292</v>
      </c>
      <c r="C159" s="23" t="s">
        <v>435</v>
      </c>
      <c r="D159" s="23" t="s">
        <v>436</v>
      </c>
      <c r="E159" s="23"/>
      <c r="F159" s="23">
        <v>7.9564000000000004</v>
      </c>
      <c r="G159" s="23">
        <v>0</v>
      </c>
      <c r="H159" s="23">
        <v>10.2979</v>
      </c>
      <c r="I159" s="23">
        <v>0</v>
      </c>
      <c r="J159" s="23"/>
      <c r="K159" s="23"/>
      <c r="L159" s="23"/>
      <c r="M159" s="23"/>
      <c r="N159" s="23">
        <v>1.8668</v>
      </c>
      <c r="O159" s="23">
        <v>3.0609000000000002</v>
      </c>
      <c r="P159" s="23"/>
      <c r="Q159" s="23">
        <v>1.8668</v>
      </c>
      <c r="R159" s="23">
        <v>3.0609000000000002</v>
      </c>
      <c r="S159" s="23">
        <v>0</v>
      </c>
      <c r="T159" s="23">
        <v>0.1555</v>
      </c>
      <c r="U159" s="23"/>
      <c r="V159" s="23"/>
      <c r="W159" s="23"/>
    </row>
    <row r="160" spans="1:23" x14ac:dyDescent="0.25">
      <c r="A160" s="23" t="s">
        <v>120</v>
      </c>
      <c r="B160" s="23" t="s">
        <v>292</v>
      </c>
      <c r="C160" s="23" t="s">
        <v>437</v>
      </c>
      <c r="D160" s="23" t="s">
        <v>438</v>
      </c>
      <c r="E160" s="23"/>
      <c r="F160" s="23">
        <v>5.19</v>
      </c>
      <c r="G160" s="23">
        <v>0</v>
      </c>
      <c r="H160" s="23">
        <v>6.94</v>
      </c>
      <c r="I160" s="23">
        <v>0</v>
      </c>
      <c r="J160" s="23"/>
      <c r="K160" s="23"/>
      <c r="L160" s="23"/>
      <c r="M160" s="23"/>
      <c r="N160" s="23">
        <v>2.2141999999999999</v>
      </c>
      <c r="O160" s="23">
        <v>3.8334999999999999</v>
      </c>
      <c r="P160" s="23"/>
      <c r="Q160" s="23">
        <v>2.2141999999999999</v>
      </c>
      <c r="R160" s="23">
        <v>3.8334999999999999</v>
      </c>
      <c r="S160" s="23">
        <v>0</v>
      </c>
      <c r="T160" s="23">
        <v>3.4000000000000002E-2</v>
      </c>
      <c r="U160" s="23"/>
      <c r="V160" s="23"/>
      <c r="W160" s="23"/>
    </row>
    <row r="161" spans="1:23" x14ac:dyDescent="0.25">
      <c r="A161" s="23" t="s">
        <v>120</v>
      </c>
      <c r="B161" s="23" t="s">
        <v>292</v>
      </c>
      <c r="C161" s="23" t="s">
        <v>439</v>
      </c>
      <c r="D161" s="23" t="s">
        <v>440</v>
      </c>
      <c r="E161" s="23"/>
      <c r="F161" s="23">
        <v>7.6528</v>
      </c>
      <c r="G161" s="23">
        <v>0</v>
      </c>
      <c r="H161" s="23">
        <v>14.652799999999999</v>
      </c>
      <c r="I161" s="23">
        <v>0</v>
      </c>
      <c r="J161" s="23"/>
      <c r="K161" s="23"/>
      <c r="L161" s="23"/>
      <c r="M161" s="23"/>
      <c r="N161" s="23">
        <v>2.3165</v>
      </c>
      <c r="O161" s="23">
        <v>3.8008999999999999</v>
      </c>
      <c r="P161" s="23"/>
      <c r="Q161" s="23">
        <v>2.3165</v>
      </c>
      <c r="R161" s="23">
        <v>3.8008999999999999</v>
      </c>
      <c r="S161" s="23">
        <v>0</v>
      </c>
      <c r="T161" s="23">
        <v>0.10249999999999999</v>
      </c>
      <c r="U161" s="23"/>
      <c r="V161" s="23"/>
      <c r="W161" s="23"/>
    </row>
    <row r="162" spans="1:23" x14ac:dyDescent="0.25">
      <c r="A162" s="23" t="s">
        <v>120</v>
      </c>
      <c r="B162" s="23" t="s">
        <v>292</v>
      </c>
      <c r="C162" s="23" t="s">
        <v>441</v>
      </c>
      <c r="D162" s="23" t="s">
        <v>442</v>
      </c>
      <c r="E162" s="23"/>
      <c r="F162" s="23">
        <v>13.7</v>
      </c>
      <c r="G162" s="23">
        <v>0</v>
      </c>
      <c r="H162" s="23">
        <v>13.7</v>
      </c>
      <c r="I162" s="23">
        <v>0</v>
      </c>
      <c r="J162" s="23"/>
      <c r="K162" s="23"/>
      <c r="L162" s="23"/>
      <c r="M162" s="23"/>
      <c r="N162" s="23">
        <v>2.76</v>
      </c>
      <c r="O162" s="23">
        <v>3.37</v>
      </c>
      <c r="P162" s="23"/>
      <c r="Q162" s="23"/>
      <c r="R162" s="23"/>
      <c r="S162" s="23">
        <v>0</v>
      </c>
      <c r="T162" s="23">
        <v>0.23</v>
      </c>
      <c r="U162" s="23"/>
      <c r="V162" s="23"/>
      <c r="W162" s="23"/>
    </row>
    <row r="163" spans="1:23" x14ac:dyDescent="0.25">
      <c r="A163" s="23" t="s">
        <v>120</v>
      </c>
      <c r="B163" s="23" t="s">
        <v>292</v>
      </c>
      <c r="C163" s="23" t="s">
        <v>443</v>
      </c>
      <c r="D163" s="23" t="s">
        <v>444</v>
      </c>
      <c r="E163" s="23"/>
      <c r="F163" s="23">
        <v>7.2</v>
      </c>
      <c r="G163" s="23">
        <v>0</v>
      </c>
      <c r="H163" s="23">
        <v>11.7</v>
      </c>
      <c r="I163" s="23">
        <v>0</v>
      </c>
      <c r="J163" s="23"/>
      <c r="K163" s="23"/>
      <c r="L163" s="23"/>
      <c r="M163" s="23"/>
      <c r="N163" s="23">
        <v>1.7310000000000001</v>
      </c>
      <c r="O163" s="23">
        <v>4.1166999999999998</v>
      </c>
      <c r="P163" s="23"/>
      <c r="Q163" s="23">
        <v>1.7310000000000001</v>
      </c>
      <c r="R163" s="23">
        <v>4.1166999999999998</v>
      </c>
      <c r="S163" s="23">
        <v>0</v>
      </c>
      <c r="T163" s="23">
        <v>0.2571</v>
      </c>
      <c r="U163" s="23"/>
      <c r="V163" s="23"/>
      <c r="W163" s="23"/>
    </row>
    <row r="164" spans="1:23" x14ac:dyDescent="0.25">
      <c r="A164" s="23" t="s">
        <v>120</v>
      </c>
      <c r="B164" s="23" t="s">
        <v>292</v>
      </c>
      <c r="C164" s="23" t="s">
        <v>445</v>
      </c>
      <c r="D164" s="23" t="s">
        <v>446</v>
      </c>
      <c r="E164" s="23"/>
      <c r="F164" s="23">
        <v>4.1369999999999996</v>
      </c>
      <c r="G164" s="23">
        <v>0</v>
      </c>
      <c r="H164" s="23">
        <v>10.622</v>
      </c>
      <c r="I164" s="23">
        <v>0</v>
      </c>
      <c r="J164" s="23"/>
      <c r="K164" s="23"/>
      <c r="L164" s="23"/>
      <c r="M164" s="23"/>
      <c r="N164" s="23">
        <v>2.3856999999999999</v>
      </c>
      <c r="O164" s="23">
        <v>2.9809999999999999</v>
      </c>
      <c r="P164" s="23"/>
      <c r="Q164" s="23">
        <v>2.3856999999999999</v>
      </c>
      <c r="R164" s="23">
        <v>2.9809999999999999</v>
      </c>
      <c r="S164" s="23">
        <v>0</v>
      </c>
      <c r="T164" s="23">
        <v>0.108</v>
      </c>
      <c r="U164" s="23"/>
      <c r="V164" s="23"/>
      <c r="W164" s="23"/>
    </row>
    <row r="165" spans="1:23" x14ac:dyDescent="0.25">
      <c r="A165" s="23" t="s">
        <v>120</v>
      </c>
      <c r="B165" s="23" t="s">
        <v>292</v>
      </c>
      <c r="C165" s="23" t="s">
        <v>447</v>
      </c>
      <c r="D165" s="23" t="s">
        <v>448</v>
      </c>
      <c r="E165" s="23"/>
      <c r="F165" s="23">
        <v>5.9050000000000002</v>
      </c>
      <c r="G165" s="23">
        <v>0</v>
      </c>
      <c r="H165" s="23">
        <v>14.4537</v>
      </c>
      <c r="I165" s="23">
        <v>0</v>
      </c>
      <c r="J165" s="23"/>
      <c r="K165" s="23"/>
      <c r="L165" s="23"/>
      <c r="M165" s="23"/>
      <c r="N165" s="23">
        <v>1.9755</v>
      </c>
      <c r="O165" s="23">
        <v>3.4758</v>
      </c>
      <c r="P165" s="23"/>
      <c r="Q165" s="23"/>
      <c r="R165" s="23"/>
      <c r="S165" s="23">
        <v>0</v>
      </c>
      <c r="T165" s="23">
        <v>5.3100000000000001E-2</v>
      </c>
      <c r="U165" s="23"/>
      <c r="V165" s="23"/>
      <c r="W165" s="23"/>
    </row>
    <row r="166" spans="1:23" x14ac:dyDescent="0.25">
      <c r="A166" s="23" t="s">
        <v>120</v>
      </c>
      <c r="B166" s="23" t="s">
        <v>292</v>
      </c>
      <c r="C166" s="23" t="s">
        <v>449</v>
      </c>
      <c r="D166" s="23" t="s">
        <v>450</v>
      </c>
      <c r="E166" s="23"/>
      <c r="F166" s="23">
        <v>6.5</v>
      </c>
      <c r="G166" s="23">
        <v>0</v>
      </c>
      <c r="H166" s="23">
        <v>8.25</v>
      </c>
      <c r="I166" s="23">
        <v>0</v>
      </c>
      <c r="J166" s="23"/>
      <c r="K166" s="23"/>
      <c r="L166" s="23"/>
      <c r="M166" s="23"/>
      <c r="N166" s="23">
        <v>2.2524999999999999</v>
      </c>
      <c r="O166" s="23">
        <v>3.4632000000000001</v>
      </c>
      <c r="P166" s="23"/>
      <c r="Q166" s="23"/>
      <c r="R166" s="23"/>
      <c r="S166" s="23">
        <v>0</v>
      </c>
      <c r="T166" s="23">
        <v>3.27E-2</v>
      </c>
      <c r="U166" s="23"/>
      <c r="V166" s="23"/>
      <c r="W166" s="23"/>
    </row>
    <row r="167" spans="1:23" x14ac:dyDescent="0.25">
      <c r="A167" s="23" t="s">
        <v>120</v>
      </c>
      <c r="B167" s="23" t="s">
        <v>292</v>
      </c>
      <c r="C167" s="23" t="s">
        <v>451</v>
      </c>
      <c r="D167" s="23" t="s">
        <v>452</v>
      </c>
      <c r="E167" s="23"/>
      <c r="F167" s="23">
        <v>7.2015000000000002</v>
      </c>
      <c r="G167" s="23">
        <v>0</v>
      </c>
      <c r="H167" s="23">
        <v>7.2015000000000002</v>
      </c>
      <c r="I167" s="23">
        <v>0</v>
      </c>
      <c r="J167" s="23"/>
      <c r="K167" s="23"/>
      <c r="L167" s="23"/>
      <c r="M167" s="23"/>
      <c r="N167" s="23">
        <v>2.29</v>
      </c>
      <c r="O167" s="23">
        <v>3.4367000000000001</v>
      </c>
      <c r="P167" s="23"/>
      <c r="Q167" s="23">
        <v>2.29</v>
      </c>
      <c r="R167" s="23">
        <v>3.4367000000000001</v>
      </c>
      <c r="S167" s="23">
        <v>0</v>
      </c>
      <c r="T167" s="23">
        <v>7.17E-2</v>
      </c>
      <c r="U167" s="23"/>
      <c r="V167" s="23"/>
      <c r="W167" s="23"/>
    </row>
    <row r="168" spans="1:23" x14ac:dyDescent="0.25">
      <c r="A168" s="23" t="s">
        <v>120</v>
      </c>
      <c r="B168" s="23" t="s">
        <v>292</v>
      </c>
      <c r="C168" s="23" t="s">
        <v>453</v>
      </c>
      <c r="D168" s="23" t="s">
        <v>454</v>
      </c>
      <c r="E168" s="23"/>
      <c r="F168" s="23">
        <v>6.6417999999999999</v>
      </c>
      <c r="G168" s="23">
        <v>0</v>
      </c>
      <c r="H168" s="23">
        <v>6.6417999999999999</v>
      </c>
      <c r="I168" s="23">
        <v>0</v>
      </c>
      <c r="J168" s="23"/>
      <c r="K168" s="23"/>
      <c r="L168" s="23"/>
      <c r="M168" s="23"/>
      <c r="N168" s="23">
        <v>1.7809999999999999</v>
      </c>
      <c r="O168" s="23">
        <v>3.7431000000000001</v>
      </c>
      <c r="P168" s="23"/>
      <c r="Q168" s="23"/>
      <c r="R168" s="23"/>
      <c r="S168" s="23">
        <v>0</v>
      </c>
      <c r="T168" s="23">
        <v>0.1464</v>
      </c>
      <c r="U168" s="23"/>
      <c r="V168" s="23"/>
      <c r="W168" s="23"/>
    </row>
    <row r="169" spans="1:23" x14ac:dyDescent="0.25">
      <c r="A169" s="23" t="s">
        <v>120</v>
      </c>
      <c r="B169" s="23" t="s">
        <v>292</v>
      </c>
      <c r="C169" s="23" t="s">
        <v>455</v>
      </c>
      <c r="D169" s="23" t="s">
        <v>456</v>
      </c>
      <c r="E169" s="23"/>
      <c r="F169" s="23">
        <v>5.3311000000000002</v>
      </c>
      <c r="G169" s="23">
        <v>0</v>
      </c>
      <c r="H169" s="23">
        <v>15.458500000000001</v>
      </c>
      <c r="I169" s="23">
        <v>0</v>
      </c>
      <c r="J169" s="23"/>
      <c r="K169" s="23"/>
      <c r="L169" s="23"/>
      <c r="M169" s="23"/>
      <c r="N169" s="23">
        <v>2.0244</v>
      </c>
      <c r="O169" s="23">
        <v>2.1859999999999999</v>
      </c>
      <c r="P169" s="23"/>
      <c r="Q169" s="23">
        <v>2.0244</v>
      </c>
      <c r="R169" s="23">
        <v>2.1859999999999999</v>
      </c>
      <c r="S169" s="23">
        <v>0</v>
      </c>
      <c r="T169" s="23">
        <v>3.4200000000000001E-2</v>
      </c>
      <c r="U169" s="23"/>
      <c r="V169" s="23"/>
      <c r="W169" s="23"/>
    </row>
    <row r="170" spans="1:23" x14ac:dyDescent="0.25">
      <c r="A170" s="23" t="s">
        <v>120</v>
      </c>
      <c r="B170" s="23" t="s">
        <v>292</v>
      </c>
      <c r="C170" s="23" t="s">
        <v>457</v>
      </c>
      <c r="D170" s="23" t="s">
        <v>458</v>
      </c>
      <c r="E170" s="23"/>
      <c r="F170" s="23">
        <v>6.48</v>
      </c>
      <c r="G170" s="23">
        <v>0</v>
      </c>
      <c r="H170" s="23">
        <v>9.09</v>
      </c>
      <c r="I170" s="23">
        <v>0</v>
      </c>
      <c r="J170" s="23"/>
      <c r="K170" s="23"/>
      <c r="L170" s="23"/>
      <c r="M170" s="23"/>
      <c r="N170" s="23">
        <v>2.3414999999999999</v>
      </c>
      <c r="O170" s="23">
        <v>3.3512</v>
      </c>
      <c r="P170" s="23"/>
      <c r="Q170" s="23">
        <v>2.3414999999999999</v>
      </c>
      <c r="R170" s="23">
        <v>3.3512</v>
      </c>
      <c r="S170" s="23">
        <v>0</v>
      </c>
      <c r="T170" s="23">
        <v>7.46E-2</v>
      </c>
      <c r="U170" s="23"/>
      <c r="V170" s="23"/>
      <c r="W170" s="23"/>
    </row>
    <row r="171" spans="1:23" x14ac:dyDescent="0.25">
      <c r="A171" s="23" t="s">
        <v>120</v>
      </c>
      <c r="B171" s="23" t="s">
        <v>292</v>
      </c>
      <c r="C171" s="23" t="s">
        <v>459</v>
      </c>
      <c r="D171" s="23" t="s">
        <v>460</v>
      </c>
      <c r="E171" s="23"/>
      <c r="F171" s="23">
        <v>7.1</v>
      </c>
      <c r="G171" s="23">
        <v>0</v>
      </c>
      <c r="H171" s="23">
        <v>15.609299999999999</v>
      </c>
      <c r="I171" s="23">
        <v>0</v>
      </c>
      <c r="J171" s="23"/>
      <c r="K171" s="23"/>
      <c r="L171" s="23"/>
      <c r="M171" s="23"/>
      <c r="N171" s="23">
        <v>1.7335</v>
      </c>
      <c r="O171" s="23">
        <v>4.0023999999999997</v>
      </c>
      <c r="P171" s="23"/>
      <c r="Q171" s="23"/>
      <c r="R171" s="23"/>
      <c r="S171" s="23">
        <v>0</v>
      </c>
      <c r="T171" s="23">
        <v>0.50919999999999999</v>
      </c>
      <c r="U171" s="23"/>
      <c r="V171" s="23"/>
      <c r="W171" s="23"/>
    </row>
    <row r="172" spans="1:23" x14ac:dyDescent="0.25">
      <c r="A172" s="23" t="s">
        <v>120</v>
      </c>
      <c r="B172" s="23" t="s">
        <v>292</v>
      </c>
      <c r="C172" s="23" t="s">
        <v>461</v>
      </c>
      <c r="D172" s="23" t="s">
        <v>462</v>
      </c>
      <c r="E172" s="23"/>
      <c r="F172" s="23">
        <v>13.75</v>
      </c>
      <c r="G172" s="23">
        <v>0</v>
      </c>
      <c r="H172" s="23">
        <v>18</v>
      </c>
      <c r="I172" s="23">
        <v>0</v>
      </c>
      <c r="J172" s="23"/>
      <c r="K172" s="23"/>
      <c r="L172" s="23"/>
      <c r="M172" s="23"/>
      <c r="N172" s="23">
        <v>2.2736999999999998</v>
      </c>
      <c r="O172" s="23">
        <v>4.3360000000000003</v>
      </c>
      <c r="P172" s="23"/>
      <c r="Q172" s="23">
        <v>2.2736999999999998</v>
      </c>
      <c r="R172" s="23">
        <v>4.3360000000000003</v>
      </c>
      <c r="S172" s="23">
        <v>0</v>
      </c>
      <c r="T172" s="23">
        <v>3.5000000000000003E-2</v>
      </c>
      <c r="U172" s="23"/>
      <c r="V172" s="23"/>
      <c r="W172" s="23"/>
    </row>
    <row r="173" spans="1:23" x14ac:dyDescent="0.25">
      <c r="A173" s="23" t="s">
        <v>120</v>
      </c>
      <c r="B173" s="23" t="s">
        <v>292</v>
      </c>
      <c r="C173" s="23" t="s">
        <v>463</v>
      </c>
      <c r="D173" s="23" t="s">
        <v>464</v>
      </c>
      <c r="E173" s="23"/>
      <c r="F173" s="23">
        <v>7.1</v>
      </c>
      <c r="G173" s="23">
        <v>0</v>
      </c>
      <c r="H173" s="23">
        <v>13.3</v>
      </c>
      <c r="I173" s="23">
        <v>0</v>
      </c>
      <c r="J173" s="23"/>
      <c r="K173" s="23"/>
      <c r="L173" s="23"/>
      <c r="M173" s="23"/>
      <c r="N173" s="23">
        <v>2.12</v>
      </c>
      <c r="O173" s="23">
        <v>3.57</v>
      </c>
      <c r="P173" s="23"/>
      <c r="Q173" s="23"/>
      <c r="R173" s="23"/>
      <c r="S173" s="23">
        <v>0</v>
      </c>
      <c r="T173" s="23">
        <v>0.28000000000000003</v>
      </c>
      <c r="U173" s="23"/>
      <c r="V173" s="23"/>
      <c r="W173" s="23"/>
    </row>
    <row r="174" spans="1:23" x14ac:dyDescent="0.25">
      <c r="A174" s="23" t="s">
        <v>120</v>
      </c>
      <c r="B174" s="23" t="s">
        <v>292</v>
      </c>
      <c r="C174" s="23" t="s">
        <v>465</v>
      </c>
      <c r="D174" s="23" t="s">
        <v>466</v>
      </c>
      <c r="E174" s="23"/>
      <c r="F174" s="23">
        <v>5.42</v>
      </c>
      <c r="G174" s="23">
        <v>0</v>
      </c>
      <c r="H174" s="23">
        <v>7.93</v>
      </c>
      <c r="I174" s="23">
        <v>0</v>
      </c>
      <c r="J174" s="23"/>
      <c r="K174" s="23"/>
      <c r="L174" s="23"/>
      <c r="M174" s="23"/>
      <c r="N174" s="23">
        <v>1.55</v>
      </c>
      <c r="O174" s="23">
        <v>3.18</v>
      </c>
      <c r="P174" s="23"/>
      <c r="Q174" s="23"/>
      <c r="R174" s="23"/>
      <c r="S174" s="23">
        <v>0</v>
      </c>
      <c r="T174" s="23">
        <v>0.23710000000000001</v>
      </c>
      <c r="U174" s="23"/>
      <c r="V174" s="23"/>
      <c r="W174" s="23"/>
    </row>
    <row r="175" spans="1:23" x14ac:dyDescent="0.25">
      <c r="A175" s="23" t="s">
        <v>120</v>
      </c>
      <c r="B175" s="23" t="s">
        <v>292</v>
      </c>
      <c r="C175" s="23" t="s">
        <v>467</v>
      </c>
      <c r="D175" s="23" t="s">
        <v>468</v>
      </c>
      <c r="E175" s="23"/>
      <c r="F175" s="23">
        <v>5.6379999999999999</v>
      </c>
      <c r="G175" s="23">
        <v>0</v>
      </c>
      <c r="H175" s="23">
        <v>7.9539999999999997</v>
      </c>
      <c r="I175" s="23">
        <v>0</v>
      </c>
      <c r="J175" s="23"/>
      <c r="K175" s="23"/>
      <c r="L175" s="23"/>
      <c r="M175" s="23"/>
      <c r="N175" s="23">
        <v>2.1309999999999998</v>
      </c>
      <c r="O175" s="23">
        <v>3.6429999999999998</v>
      </c>
      <c r="P175" s="23"/>
      <c r="Q175" s="23"/>
      <c r="R175" s="23"/>
      <c r="S175" s="23">
        <v>0</v>
      </c>
      <c r="T175" s="23">
        <v>0.22</v>
      </c>
      <c r="U175" s="23"/>
      <c r="V175" s="23"/>
      <c r="W175" s="23"/>
    </row>
    <row r="176" spans="1:23" x14ac:dyDescent="0.25">
      <c r="A176" s="23" t="s">
        <v>120</v>
      </c>
      <c r="B176" s="23" t="s">
        <v>292</v>
      </c>
      <c r="C176" s="23" t="s">
        <v>469</v>
      </c>
      <c r="D176" s="23" t="s">
        <v>470</v>
      </c>
      <c r="E176" s="23"/>
      <c r="F176" s="23">
        <v>3.8039999999999998</v>
      </c>
      <c r="G176" s="23">
        <v>0</v>
      </c>
      <c r="H176" s="23">
        <v>7.2919999999999998</v>
      </c>
      <c r="I176" s="23">
        <v>0</v>
      </c>
      <c r="J176" s="23"/>
      <c r="K176" s="23"/>
      <c r="L176" s="23"/>
      <c r="M176" s="23"/>
      <c r="N176" s="23">
        <v>1.9350000000000001</v>
      </c>
      <c r="O176" s="23">
        <v>3.2519999999999998</v>
      </c>
      <c r="P176" s="23"/>
      <c r="Q176" s="23">
        <v>1.9350000000000001</v>
      </c>
      <c r="R176" s="23">
        <v>3.2519999999999998</v>
      </c>
      <c r="S176" s="23">
        <v>0</v>
      </c>
      <c r="T176" s="23">
        <v>3.6999999999999998E-2</v>
      </c>
      <c r="U176" s="23"/>
      <c r="V176" s="23"/>
      <c r="W176" s="23"/>
    </row>
    <row r="177" spans="1:23" x14ac:dyDescent="0.25">
      <c r="A177" s="23" t="s">
        <v>120</v>
      </c>
      <c r="B177" s="23" t="s">
        <v>292</v>
      </c>
      <c r="C177" s="23" t="s">
        <v>471</v>
      </c>
      <c r="D177" s="23" t="s">
        <v>472</v>
      </c>
      <c r="E177" s="23"/>
      <c r="F177" s="23">
        <v>4.71</v>
      </c>
      <c r="G177" s="23">
        <v>0</v>
      </c>
      <c r="H177" s="23">
        <v>5.4269999999999996</v>
      </c>
      <c r="I177" s="23">
        <v>0</v>
      </c>
      <c r="J177" s="23"/>
      <c r="K177" s="23"/>
      <c r="L177" s="23"/>
      <c r="M177" s="23"/>
      <c r="N177" s="23">
        <v>2.04</v>
      </c>
      <c r="O177" s="23">
        <v>3.2040000000000002</v>
      </c>
      <c r="P177" s="23"/>
      <c r="Q177" s="23">
        <v>2.04</v>
      </c>
      <c r="R177" s="23">
        <v>3.2040000000000002</v>
      </c>
      <c r="S177" s="23">
        <v>0</v>
      </c>
      <c r="T177" s="23">
        <v>2.8000000000000001E-2</v>
      </c>
      <c r="U177" s="23"/>
      <c r="V177" s="23"/>
      <c r="W177" s="23"/>
    </row>
    <row r="178" spans="1:23" x14ac:dyDescent="0.25">
      <c r="A178" s="23" t="s">
        <v>120</v>
      </c>
      <c r="B178" s="23" t="s">
        <v>292</v>
      </c>
      <c r="C178" s="23" t="s">
        <v>473</v>
      </c>
      <c r="D178" s="23" t="s">
        <v>474</v>
      </c>
      <c r="E178" s="23"/>
      <c r="F178" s="23">
        <v>5.4189999999999996</v>
      </c>
      <c r="G178" s="23">
        <v>0</v>
      </c>
      <c r="H178" s="23">
        <v>7.2590000000000003</v>
      </c>
      <c r="I178" s="23">
        <v>0</v>
      </c>
      <c r="J178" s="23"/>
      <c r="K178" s="23"/>
      <c r="L178" s="23"/>
      <c r="M178" s="23"/>
      <c r="N178" s="23">
        <v>2.101</v>
      </c>
      <c r="O178" s="23">
        <v>4.0869999999999997</v>
      </c>
      <c r="P178" s="23"/>
      <c r="Q178" s="23"/>
      <c r="R178" s="23"/>
      <c r="S178" s="23">
        <v>0</v>
      </c>
      <c r="T178" s="23">
        <v>7.6999999999999999E-2</v>
      </c>
      <c r="U178" s="23"/>
      <c r="V178" s="23"/>
      <c r="W178" s="23"/>
    </row>
    <row r="179" spans="1:23" x14ac:dyDescent="0.25">
      <c r="A179" s="23" t="s">
        <v>120</v>
      </c>
      <c r="B179" s="23" t="s">
        <v>292</v>
      </c>
      <c r="C179" s="23" t="s">
        <v>475</v>
      </c>
      <c r="D179" s="23" t="s">
        <v>476</v>
      </c>
      <c r="E179" s="23"/>
      <c r="F179" s="23">
        <v>13.5</v>
      </c>
      <c r="G179" s="23">
        <v>0</v>
      </c>
      <c r="H179" s="23">
        <v>22.5</v>
      </c>
      <c r="I179" s="23">
        <v>0</v>
      </c>
      <c r="J179" s="23"/>
      <c r="K179" s="23"/>
      <c r="L179" s="23"/>
      <c r="M179" s="23"/>
      <c r="N179" s="23">
        <v>1.8542000000000001</v>
      </c>
      <c r="O179" s="23">
        <v>3.6714000000000002</v>
      </c>
      <c r="P179" s="23"/>
      <c r="Q179" s="23"/>
      <c r="R179" s="23"/>
      <c r="S179" s="23">
        <v>0</v>
      </c>
      <c r="T179" s="23">
        <v>1.21E-2</v>
      </c>
      <c r="U179" s="23"/>
      <c r="V179" s="23"/>
      <c r="W179" s="23"/>
    </row>
    <row r="180" spans="1:23" x14ac:dyDescent="0.25">
      <c r="A180" s="23" t="s">
        <v>120</v>
      </c>
      <c r="B180" s="23" t="s">
        <v>292</v>
      </c>
      <c r="C180" s="23" t="s">
        <v>477</v>
      </c>
      <c r="D180" s="23" t="s">
        <v>478</v>
      </c>
      <c r="E180" s="23"/>
      <c r="F180" s="23">
        <v>4.8540000000000001</v>
      </c>
      <c r="G180" s="23">
        <v>0</v>
      </c>
      <c r="H180" s="23">
        <v>9.0670000000000002</v>
      </c>
      <c r="I180" s="23">
        <v>0</v>
      </c>
      <c r="J180" s="23"/>
      <c r="K180" s="23"/>
      <c r="L180" s="23"/>
      <c r="M180" s="23"/>
      <c r="N180" s="23">
        <v>2.1139999999999999</v>
      </c>
      <c r="O180" s="23">
        <v>2.9809999999999999</v>
      </c>
      <c r="P180" s="23"/>
      <c r="Q180" s="23">
        <v>2.1139999999999999</v>
      </c>
      <c r="R180" s="23">
        <v>2.9809999999999999</v>
      </c>
      <c r="S180" s="23">
        <v>0</v>
      </c>
      <c r="T180" s="23">
        <v>0.129</v>
      </c>
      <c r="U180" s="23"/>
      <c r="V180" s="23"/>
      <c r="W180" s="23"/>
    </row>
    <row r="181" spans="1:23" x14ac:dyDescent="0.25">
      <c r="A181" s="23" t="s">
        <v>120</v>
      </c>
      <c r="B181" s="23" t="s">
        <v>292</v>
      </c>
      <c r="C181" s="23" t="s">
        <v>479</v>
      </c>
      <c r="D181" s="23" t="s">
        <v>480</v>
      </c>
      <c r="E181" s="23"/>
      <c r="F181" s="23">
        <v>6.3178000000000001</v>
      </c>
      <c r="G181" s="23">
        <v>0</v>
      </c>
      <c r="H181" s="23">
        <v>10.548</v>
      </c>
      <c r="I181" s="23">
        <v>0</v>
      </c>
      <c r="J181" s="23"/>
      <c r="K181" s="23"/>
      <c r="L181" s="23"/>
      <c r="M181" s="23"/>
      <c r="N181" s="23">
        <v>2.1671999999999998</v>
      </c>
      <c r="O181" s="23">
        <v>3.6385000000000001</v>
      </c>
      <c r="P181" s="23"/>
      <c r="Q181" s="23">
        <v>2.1671999999999998</v>
      </c>
      <c r="R181" s="23">
        <v>3.6385000000000001</v>
      </c>
      <c r="S181" s="23">
        <v>0</v>
      </c>
      <c r="T181" s="23">
        <v>6.4500000000000002E-2</v>
      </c>
      <c r="U181" s="23"/>
      <c r="V181" s="23"/>
      <c r="W181" s="23"/>
    </row>
    <row r="182" spans="1:23" x14ac:dyDescent="0.25">
      <c r="A182" s="23" t="s">
        <v>120</v>
      </c>
      <c r="B182" s="23" t="s">
        <v>292</v>
      </c>
      <c r="C182" s="23" t="s">
        <v>481</v>
      </c>
      <c r="D182" s="23" t="s">
        <v>482</v>
      </c>
      <c r="E182" s="23"/>
      <c r="F182" s="23">
        <v>8.0870999999999995</v>
      </c>
      <c r="G182" s="23">
        <v>0</v>
      </c>
      <c r="H182" s="23">
        <v>11.0893</v>
      </c>
      <c r="I182" s="23">
        <v>0</v>
      </c>
      <c r="J182" s="23"/>
      <c r="K182" s="23"/>
      <c r="L182" s="23"/>
      <c r="M182" s="23"/>
      <c r="N182" s="23">
        <v>2.3313000000000001</v>
      </c>
      <c r="O182" s="23">
        <v>3.6097000000000001</v>
      </c>
      <c r="P182" s="23"/>
      <c r="Q182" s="23"/>
      <c r="R182" s="23"/>
      <c r="S182" s="23">
        <v>0</v>
      </c>
      <c r="T182" s="23">
        <v>3.8999999999999998E-3</v>
      </c>
      <c r="U182" s="23"/>
      <c r="V182" s="23"/>
      <c r="W182" s="23">
        <v>4.3299999999999998E-2</v>
      </c>
    </row>
    <row r="183" spans="1:23" x14ac:dyDescent="0.25">
      <c r="A183" s="23" t="s">
        <v>120</v>
      </c>
      <c r="B183" s="23" t="s">
        <v>292</v>
      </c>
      <c r="C183" s="23" t="s">
        <v>483</v>
      </c>
      <c r="D183" s="23" t="s">
        <v>484</v>
      </c>
      <c r="E183" s="23"/>
      <c r="F183" s="23">
        <v>5.9020000000000001</v>
      </c>
      <c r="G183" s="23">
        <v>0</v>
      </c>
      <c r="H183" s="23">
        <v>13.923</v>
      </c>
      <c r="I183" s="23">
        <v>0</v>
      </c>
      <c r="J183" s="23"/>
      <c r="K183" s="23"/>
      <c r="L183" s="23"/>
      <c r="M183" s="23"/>
      <c r="N183" s="23">
        <v>1.891</v>
      </c>
      <c r="O183" s="23">
        <v>2.6989999999999998</v>
      </c>
      <c r="P183" s="23"/>
      <c r="Q183" s="23"/>
      <c r="R183" s="23"/>
      <c r="S183" s="23">
        <v>0</v>
      </c>
      <c r="T183" s="23">
        <v>0.185</v>
      </c>
      <c r="U183" s="23"/>
      <c r="V183" s="23"/>
      <c r="W183" s="23"/>
    </row>
    <row r="184" spans="1:23" x14ac:dyDescent="0.25">
      <c r="A184" s="23" t="s">
        <v>120</v>
      </c>
      <c r="B184" s="23" t="s">
        <v>292</v>
      </c>
      <c r="C184" s="23" t="s">
        <v>485</v>
      </c>
      <c r="D184" s="23" t="s">
        <v>486</v>
      </c>
      <c r="E184" s="23"/>
      <c r="F184" s="23">
        <v>7.8</v>
      </c>
      <c r="G184" s="23">
        <v>0</v>
      </c>
      <c r="H184" s="23">
        <v>25.87</v>
      </c>
      <c r="I184" s="23">
        <v>0</v>
      </c>
      <c r="J184" s="23"/>
      <c r="K184" s="23"/>
      <c r="L184" s="23"/>
      <c r="M184" s="23"/>
      <c r="N184" s="23">
        <v>1.92</v>
      </c>
      <c r="O184" s="23">
        <v>4.34</v>
      </c>
      <c r="P184" s="23"/>
      <c r="Q184" s="23"/>
      <c r="R184" s="23"/>
      <c r="S184" s="23">
        <v>0</v>
      </c>
      <c r="T184" s="23"/>
      <c r="U184" s="23"/>
      <c r="V184" s="23"/>
      <c r="W184" s="23"/>
    </row>
    <row r="185" spans="1:23" x14ac:dyDescent="0.25">
      <c r="A185" s="23" t="s">
        <v>120</v>
      </c>
      <c r="B185" s="23" t="s">
        <v>292</v>
      </c>
      <c r="C185" s="23" t="s">
        <v>487</v>
      </c>
      <c r="D185" s="23" t="s">
        <v>488</v>
      </c>
      <c r="E185" s="23"/>
      <c r="F185" s="23">
        <v>8.92</v>
      </c>
      <c r="G185" s="23">
        <v>0</v>
      </c>
      <c r="H185" s="23">
        <v>31.41</v>
      </c>
      <c r="I185" s="23">
        <v>0</v>
      </c>
      <c r="J185" s="23"/>
      <c r="K185" s="23"/>
      <c r="L185" s="23"/>
      <c r="M185" s="23"/>
      <c r="N185" s="23">
        <v>1.5</v>
      </c>
      <c r="O185" s="23">
        <v>4.3600000000000003</v>
      </c>
      <c r="P185" s="23"/>
      <c r="Q185" s="23"/>
      <c r="R185" s="23"/>
      <c r="S185" s="23">
        <v>0</v>
      </c>
      <c r="T185" s="23">
        <v>0.23</v>
      </c>
      <c r="U185" s="23"/>
      <c r="V185" s="23"/>
      <c r="W185" s="23"/>
    </row>
    <row r="186" spans="1:23" x14ac:dyDescent="0.25">
      <c r="A186" s="23" t="s">
        <v>120</v>
      </c>
      <c r="B186" s="23" t="s">
        <v>292</v>
      </c>
      <c r="C186" s="23" t="s">
        <v>489</v>
      </c>
      <c r="D186" s="23" t="s">
        <v>490</v>
      </c>
      <c r="E186" s="23"/>
      <c r="F186" s="23">
        <v>6.77</v>
      </c>
      <c r="G186" s="23">
        <v>0</v>
      </c>
      <c r="H186" s="23">
        <v>6.77</v>
      </c>
      <c r="I186" s="23">
        <v>0</v>
      </c>
      <c r="J186" s="23"/>
      <c r="K186" s="23"/>
      <c r="L186" s="23"/>
      <c r="M186" s="23"/>
      <c r="N186" s="23">
        <v>1.8560000000000001</v>
      </c>
      <c r="O186" s="23">
        <v>3.331</v>
      </c>
      <c r="P186" s="23"/>
      <c r="Q186" s="23">
        <v>1.8560000000000001</v>
      </c>
      <c r="R186" s="23">
        <v>3.331</v>
      </c>
      <c r="S186" s="23">
        <v>0</v>
      </c>
      <c r="T186" s="23">
        <v>6.6000000000000003E-2</v>
      </c>
      <c r="U186" s="23"/>
      <c r="V186" s="23"/>
      <c r="W186" s="23"/>
    </row>
    <row r="187" spans="1:23" x14ac:dyDescent="0.25">
      <c r="A187" s="23" t="s">
        <v>120</v>
      </c>
      <c r="B187" s="23" t="s">
        <v>292</v>
      </c>
      <c r="C187" s="23" t="s">
        <v>491</v>
      </c>
      <c r="D187" s="23" t="s">
        <v>492</v>
      </c>
      <c r="E187" s="23"/>
      <c r="F187" s="23">
        <v>9</v>
      </c>
      <c r="G187" s="23">
        <v>0</v>
      </c>
      <c r="H187" s="23">
        <v>18.5503</v>
      </c>
      <c r="I187" s="23">
        <v>0</v>
      </c>
      <c r="J187" s="23"/>
      <c r="K187" s="23"/>
      <c r="L187" s="23"/>
      <c r="M187" s="23"/>
      <c r="N187" s="23">
        <v>2.2157</v>
      </c>
      <c r="O187" s="23">
        <v>3.1448999999999998</v>
      </c>
      <c r="P187" s="23"/>
      <c r="Q187" s="23">
        <v>2.2157</v>
      </c>
      <c r="R187" s="23">
        <v>3.1448999999999998</v>
      </c>
      <c r="S187" s="23">
        <v>0</v>
      </c>
      <c r="T187" s="23">
        <v>0.13539999999999999</v>
      </c>
      <c r="U187" s="23"/>
      <c r="V187" s="23"/>
      <c r="W187" s="23"/>
    </row>
    <row r="188" spans="1:23" x14ac:dyDescent="0.25">
      <c r="A188" s="23" t="s">
        <v>120</v>
      </c>
      <c r="B188" s="23" t="s">
        <v>292</v>
      </c>
      <c r="C188" s="23" t="s">
        <v>493</v>
      </c>
      <c r="D188" s="23" t="s">
        <v>494</v>
      </c>
      <c r="E188" s="23"/>
      <c r="F188" s="23">
        <v>5.6714000000000002</v>
      </c>
      <c r="G188" s="23">
        <v>0</v>
      </c>
      <c r="H188" s="23">
        <v>15.440899999999999</v>
      </c>
      <c r="I188" s="23">
        <v>0</v>
      </c>
      <c r="J188" s="23"/>
      <c r="K188" s="23"/>
      <c r="L188" s="23"/>
      <c r="M188" s="23"/>
      <c r="N188" s="23">
        <v>2.1495000000000002</v>
      </c>
      <c r="O188" s="23">
        <v>4.8228999999999997</v>
      </c>
      <c r="P188" s="23"/>
      <c r="Q188" s="23"/>
      <c r="R188" s="23"/>
      <c r="S188" s="23">
        <v>0</v>
      </c>
      <c r="T188" s="23">
        <v>6.3799999999999996E-2</v>
      </c>
      <c r="U188" s="23"/>
      <c r="V188" s="23"/>
      <c r="W188" s="23"/>
    </row>
    <row r="189" spans="1:23" x14ac:dyDescent="0.25">
      <c r="A189" s="23" t="s">
        <v>120</v>
      </c>
      <c r="B189" s="23" t="s">
        <v>292</v>
      </c>
      <c r="C189" s="23" t="s">
        <v>495</v>
      </c>
      <c r="D189" s="23" t="s">
        <v>496</v>
      </c>
      <c r="E189" s="23"/>
      <c r="F189" s="23">
        <v>6.5180999999999996</v>
      </c>
      <c r="G189" s="23">
        <v>0</v>
      </c>
      <c r="H189" s="23">
        <v>21.440100000000001</v>
      </c>
      <c r="I189" s="23">
        <v>0</v>
      </c>
      <c r="J189" s="23"/>
      <c r="K189" s="23"/>
      <c r="L189" s="23"/>
      <c r="M189" s="23"/>
      <c r="N189" s="23">
        <v>1.931</v>
      </c>
      <c r="O189" s="23">
        <v>3.3662000000000001</v>
      </c>
      <c r="P189" s="23"/>
      <c r="Q189" s="23">
        <v>1.931</v>
      </c>
      <c r="R189" s="23">
        <v>3.3662000000000001</v>
      </c>
      <c r="S189" s="23">
        <v>0</v>
      </c>
      <c r="T189" s="23">
        <v>0.16270000000000001</v>
      </c>
      <c r="U189" s="23"/>
      <c r="V189" s="23"/>
      <c r="W189" s="23"/>
    </row>
    <row r="190" spans="1:23" x14ac:dyDescent="0.25">
      <c r="A190" s="23" t="s">
        <v>120</v>
      </c>
      <c r="B190" s="23" t="s">
        <v>292</v>
      </c>
      <c r="C190" s="23" t="s">
        <v>497</v>
      </c>
      <c r="D190" s="23" t="s">
        <v>498</v>
      </c>
      <c r="E190" s="23"/>
      <c r="F190" s="23">
        <v>7.7108999999999996</v>
      </c>
      <c r="G190" s="23">
        <v>0</v>
      </c>
      <c r="H190" s="23">
        <v>10.710900000000001</v>
      </c>
      <c r="I190" s="23">
        <v>0</v>
      </c>
      <c r="J190" s="23"/>
      <c r="K190" s="23"/>
      <c r="L190" s="23"/>
      <c r="M190" s="23"/>
      <c r="N190" s="23">
        <v>2.3079999999999998</v>
      </c>
      <c r="O190" s="23">
        <v>3.8365</v>
      </c>
      <c r="P190" s="23"/>
      <c r="Q190" s="23">
        <v>2.3079999999999998</v>
      </c>
      <c r="R190" s="23">
        <v>3.8365</v>
      </c>
      <c r="S190" s="23">
        <v>0</v>
      </c>
      <c r="T190" s="23"/>
      <c r="U190" s="23"/>
      <c r="V190" s="23"/>
      <c r="W190" s="23"/>
    </row>
    <row r="191" spans="1:23" x14ac:dyDescent="0.25">
      <c r="A191" s="23" t="s">
        <v>120</v>
      </c>
      <c r="B191" s="23" t="s">
        <v>292</v>
      </c>
      <c r="C191" s="23" t="s">
        <v>499</v>
      </c>
      <c r="D191" s="23" t="s">
        <v>500</v>
      </c>
      <c r="E191" s="23"/>
      <c r="F191" s="23">
        <v>9.14</v>
      </c>
      <c r="G191" s="23">
        <v>0</v>
      </c>
      <c r="H191" s="23">
        <v>16.8</v>
      </c>
      <c r="I191" s="23">
        <v>0</v>
      </c>
      <c r="J191" s="23"/>
      <c r="K191" s="23"/>
      <c r="L191" s="23"/>
      <c r="M191" s="23"/>
      <c r="N191" s="23">
        <v>1.78</v>
      </c>
      <c r="O191" s="23">
        <v>4.5</v>
      </c>
      <c r="P191" s="23"/>
      <c r="Q191" s="23"/>
      <c r="R191" s="23"/>
      <c r="S191" s="23">
        <v>0</v>
      </c>
      <c r="T191" s="23">
        <v>0.189</v>
      </c>
      <c r="U191" s="23"/>
      <c r="V191" s="23"/>
      <c r="W191" s="23"/>
    </row>
    <row r="192" spans="1:23" x14ac:dyDescent="0.25">
      <c r="A192" s="23" t="s">
        <v>120</v>
      </c>
      <c r="B192" s="23" t="s">
        <v>292</v>
      </c>
      <c r="C192" s="23" t="s">
        <v>501</v>
      </c>
      <c r="D192" s="23" t="s">
        <v>502</v>
      </c>
      <c r="E192" s="23"/>
      <c r="F192" s="23">
        <v>11</v>
      </c>
      <c r="G192" s="23">
        <v>0</v>
      </c>
      <c r="H192" s="23">
        <v>15.6</v>
      </c>
      <c r="I192" s="23">
        <v>0</v>
      </c>
      <c r="J192" s="23"/>
      <c r="K192" s="23"/>
      <c r="L192" s="23"/>
      <c r="M192" s="23"/>
      <c r="N192" s="23">
        <v>2.4790000000000001</v>
      </c>
      <c r="O192" s="23">
        <v>3.91</v>
      </c>
      <c r="P192" s="23"/>
      <c r="Q192" s="23"/>
      <c r="R192" s="23"/>
      <c r="S192" s="23">
        <v>0</v>
      </c>
      <c r="T192" s="23">
        <v>0.09</v>
      </c>
      <c r="U192" s="23"/>
      <c r="V192" s="23"/>
      <c r="W192" s="23"/>
    </row>
    <row r="193" spans="1:23" x14ac:dyDescent="0.25">
      <c r="A193" s="23" t="s">
        <v>120</v>
      </c>
      <c r="B193" s="23" t="s">
        <v>292</v>
      </c>
      <c r="C193" s="23" t="s">
        <v>503</v>
      </c>
      <c r="D193" s="23" t="s">
        <v>504</v>
      </c>
      <c r="E193" s="23"/>
      <c r="F193" s="23">
        <v>5.0956000000000001</v>
      </c>
      <c r="G193" s="23">
        <v>0</v>
      </c>
      <c r="H193" s="23">
        <v>8.7956000000000003</v>
      </c>
      <c r="I193" s="23">
        <v>0</v>
      </c>
      <c r="J193" s="23"/>
      <c r="K193" s="23"/>
      <c r="L193" s="23"/>
      <c r="M193" s="23"/>
      <c r="N193" s="23">
        <v>2.0830000000000002</v>
      </c>
      <c r="O193" s="23">
        <v>3.238</v>
      </c>
      <c r="P193" s="23"/>
      <c r="Q193" s="23">
        <v>2.0830000000000002</v>
      </c>
      <c r="R193" s="23">
        <v>3.238</v>
      </c>
      <c r="S193" s="23">
        <v>0</v>
      </c>
      <c r="T193" s="23">
        <v>9.5799999999999996E-2</v>
      </c>
      <c r="U193" s="23"/>
      <c r="V193" s="23"/>
      <c r="W193" s="23"/>
    </row>
    <row r="194" spans="1:23" x14ac:dyDescent="0.25">
      <c r="A194" s="23" t="s">
        <v>120</v>
      </c>
      <c r="B194" s="23" t="s">
        <v>292</v>
      </c>
      <c r="C194" s="23" t="s">
        <v>505</v>
      </c>
      <c r="D194" s="23" t="s">
        <v>506</v>
      </c>
      <c r="E194" s="23"/>
      <c r="F194" s="23">
        <v>4.6269999999999998</v>
      </c>
      <c r="G194" s="23">
        <v>0</v>
      </c>
      <c r="H194" s="23">
        <v>4.6269999999999998</v>
      </c>
      <c r="I194" s="23">
        <v>0</v>
      </c>
      <c r="J194" s="23"/>
      <c r="K194" s="23"/>
      <c r="L194" s="23"/>
      <c r="M194" s="23"/>
      <c r="N194" s="23">
        <v>2.4026999999999998</v>
      </c>
      <c r="O194" s="23">
        <v>3.5358999999999998</v>
      </c>
      <c r="P194" s="23"/>
      <c r="Q194" s="23">
        <v>2.4026999999999998</v>
      </c>
      <c r="R194" s="23">
        <v>3.5358999999999998</v>
      </c>
      <c r="S194" s="23">
        <v>0</v>
      </c>
      <c r="T194" s="23">
        <v>4.3499999999999997E-2</v>
      </c>
      <c r="U194" s="23"/>
      <c r="V194" s="23"/>
      <c r="W194" s="23"/>
    </row>
    <row r="195" spans="1:23" x14ac:dyDescent="0.25">
      <c r="A195" s="23" t="s">
        <v>120</v>
      </c>
      <c r="B195" s="23" t="s">
        <v>292</v>
      </c>
      <c r="C195" s="23" t="s">
        <v>507</v>
      </c>
      <c r="D195" s="23" t="s">
        <v>508</v>
      </c>
      <c r="E195" s="23"/>
      <c r="F195" s="23">
        <v>6.69</v>
      </c>
      <c r="G195" s="23">
        <v>0</v>
      </c>
      <c r="H195" s="23">
        <v>17.283000000000001</v>
      </c>
      <c r="I195" s="23">
        <v>0</v>
      </c>
      <c r="J195" s="23"/>
      <c r="K195" s="23"/>
      <c r="L195" s="23"/>
      <c r="M195" s="23"/>
      <c r="N195" s="23">
        <v>2.1099000000000001</v>
      </c>
      <c r="O195" s="23">
        <v>3.7254999999999998</v>
      </c>
      <c r="P195" s="23"/>
      <c r="Q195" s="23">
        <v>2.1099000000000001</v>
      </c>
      <c r="R195" s="23">
        <v>3.7254999999999998</v>
      </c>
      <c r="S195" s="23">
        <v>0</v>
      </c>
      <c r="T195" s="23">
        <v>0.10299999999999999</v>
      </c>
      <c r="U195" s="23"/>
      <c r="V195" s="23"/>
      <c r="W195" s="23"/>
    </row>
    <row r="196" spans="1:23" x14ac:dyDescent="0.25">
      <c r="A196" s="23" t="s">
        <v>120</v>
      </c>
      <c r="B196" s="23" t="s">
        <v>292</v>
      </c>
      <c r="C196" s="23" t="s">
        <v>509</v>
      </c>
      <c r="D196" s="23" t="s">
        <v>510</v>
      </c>
      <c r="E196" s="23"/>
      <c r="F196" s="23">
        <v>4.7770000000000001</v>
      </c>
      <c r="G196" s="23">
        <v>0</v>
      </c>
      <c r="H196" s="23">
        <v>8.3295999999999992</v>
      </c>
      <c r="I196" s="23">
        <v>0</v>
      </c>
      <c r="J196" s="23"/>
      <c r="K196" s="23"/>
      <c r="L196" s="23"/>
      <c r="M196" s="23"/>
      <c r="N196" s="23">
        <v>2.2168000000000001</v>
      </c>
      <c r="O196" s="23">
        <v>3.4487999999999999</v>
      </c>
      <c r="P196" s="23"/>
      <c r="Q196" s="23">
        <v>2.2168000000000001</v>
      </c>
      <c r="R196" s="23">
        <v>3.4487999999999999</v>
      </c>
      <c r="S196" s="23">
        <v>0</v>
      </c>
      <c r="T196" s="23">
        <v>0.10009999999999999</v>
      </c>
      <c r="U196" s="23"/>
      <c r="V196" s="23"/>
      <c r="W196" s="23"/>
    </row>
    <row r="197" spans="1:23" x14ac:dyDescent="0.25">
      <c r="A197" s="23" t="s">
        <v>120</v>
      </c>
      <c r="B197" s="23" t="s">
        <v>511</v>
      </c>
      <c r="C197" s="23" t="s">
        <v>512</v>
      </c>
      <c r="D197" s="23" t="s">
        <v>513</v>
      </c>
      <c r="E197" s="23"/>
      <c r="F197" s="23">
        <v>11.2294</v>
      </c>
      <c r="G197" s="23">
        <v>0</v>
      </c>
      <c r="H197" s="23">
        <v>23.3338</v>
      </c>
      <c r="I197" s="23">
        <v>0</v>
      </c>
      <c r="J197" s="23"/>
      <c r="K197" s="23"/>
      <c r="L197" s="23"/>
      <c r="M197" s="23"/>
      <c r="N197" s="23">
        <v>2.1707000000000001</v>
      </c>
      <c r="O197" s="23">
        <v>4.9626999999999999</v>
      </c>
      <c r="P197" s="23"/>
      <c r="Q197" s="23"/>
      <c r="R197" s="23"/>
      <c r="S197" s="23">
        <v>0</v>
      </c>
      <c r="T197" s="23">
        <v>3.5999999999999999E-3</v>
      </c>
      <c r="U197" s="23"/>
      <c r="V197" s="23"/>
      <c r="W197" s="23"/>
    </row>
    <row r="198" spans="1:23" x14ac:dyDescent="0.25">
      <c r="A198" s="23" t="s">
        <v>120</v>
      </c>
      <c r="B198" s="23" t="s">
        <v>511</v>
      </c>
      <c r="C198" s="23" t="s">
        <v>514</v>
      </c>
      <c r="D198" s="23" t="s">
        <v>515</v>
      </c>
      <c r="E198" s="23"/>
      <c r="F198" s="23">
        <v>4.1028000000000002</v>
      </c>
      <c r="G198" s="23">
        <v>0</v>
      </c>
      <c r="H198" s="23">
        <v>8.1028000000000002</v>
      </c>
      <c r="I198" s="23">
        <v>0</v>
      </c>
      <c r="J198" s="23"/>
      <c r="K198" s="23"/>
      <c r="L198" s="23"/>
      <c r="M198" s="23"/>
      <c r="N198" s="23">
        <v>1.8181</v>
      </c>
      <c r="O198" s="23">
        <v>3.2086000000000001</v>
      </c>
      <c r="P198" s="23"/>
      <c r="Q198" s="23"/>
      <c r="R198" s="23"/>
      <c r="S198" s="23">
        <v>0</v>
      </c>
      <c r="T198" s="23"/>
      <c r="U198" s="23"/>
      <c r="V198" s="23"/>
      <c r="W198" s="23"/>
    </row>
    <row r="199" spans="1:23" x14ac:dyDescent="0.25">
      <c r="A199" s="23" t="s">
        <v>120</v>
      </c>
      <c r="B199" s="23" t="s">
        <v>511</v>
      </c>
      <c r="C199" s="23" t="s">
        <v>516</v>
      </c>
      <c r="D199" s="23" t="s">
        <v>517</v>
      </c>
      <c r="E199" s="23"/>
      <c r="F199" s="23">
        <v>8.891</v>
      </c>
      <c r="G199" s="23">
        <v>0</v>
      </c>
      <c r="H199" s="23">
        <v>15.691000000000001</v>
      </c>
      <c r="I199" s="23">
        <v>0</v>
      </c>
      <c r="J199" s="23"/>
      <c r="K199" s="23"/>
      <c r="L199" s="23"/>
      <c r="M199" s="23"/>
      <c r="N199" s="23">
        <v>2.1219999999999999</v>
      </c>
      <c r="O199" s="23">
        <v>3.948</v>
      </c>
      <c r="P199" s="23"/>
      <c r="Q199" s="23"/>
      <c r="R199" s="23"/>
      <c r="S199" s="23">
        <v>0</v>
      </c>
      <c r="T199" s="23">
        <v>1.2E-2</v>
      </c>
      <c r="U199" s="23"/>
      <c r="V199" s="23"/>
      <c r="W199" s="23"/>
    </row>
    <row r="200" spans="1:23" x14ac:dyDescent="0.25">
      <c r="A200" s="23" t="s">
        <v>120</v>
      </c>
      <c r="B200" s="23" t="s">
        <v>511</v>
      </c>
      <c r="C200" s="23" t="s">
        <v>518</v>
      </c>
      <c r="D200" s="23" t="s">
        <v>519</v>
      </c>
      <c r="E200" s="23"/>
      <c r="F200" s="23">
        <v>18.788</v>
      </c>
      <c r="G200" s="23">
        <v>0</v>
      </c>
      <c r="H200" s="23">
        <v>18.788</v>
      </c>
      <c r="I200" s="23">
        <v>0</v>
      </c>
      <c r="J200" s="23"/>
      <c r="K200" s="23"/>
      <c r="L200" s="23"/>
      <c r="M200" s="23"/>
      <c r="N200" s="23">
        <v>1.94</v>
      </c>
      <c r="O200" s="23">
        <v>4.5220000000000002</v>
      </c>
      <c r="P200" s="23"/>
      <c r="Q200" s="23"/>
      <c r="R200" s="23"/>
      <c r="S200" s="23">
        <v>0</v>
      </c>
      <c r="T200" s="23">
        <v>0.14499999999999999</v>
      </c>
      <c r="U200" s="23"/>
      <c r="V200" s="23"/>
      <c r="W200" s="23"/>
    </row>
    <row r="201" spans="1:23" x14ac:dyDescent="0.25">
      <c r="A201" s="23" t="s">
        <v>120</v>
      </c>
      <c r="B201" s="23" t="s">
        <v>511</v>
      </c>
      <c r="C201" s="23" t="s">
        <v>520</v>
      </c>
      <c r="D201" s="23" t="s">
        <v>521</v>
      </c>
      <c r="E201" s="23"/>
      <c r="F201" s="23">
        <v>11.84</v>
      </c>
      <c r="G201" s="23">
        <v>0</v>
      </c>
      <c r="H201" s="23">
        <v>11.84</v>
      </c>
      <c r="I201" s="23">
        <v>0</v>
      </c>
      <c r="J201" s="23"/>
      <c r="K201" s="23"/>
      <c r="L201" s="23"/>
      <c r="M201" s="23"/>
      <c r="N201" s="23">
        <v>1.74</v>
      </c>
      <c r="O201" s="23">
        <v>4.2699999999999996</v>
      </c>
      <c r="P201" s="23"/>
      <c r="Q201" s="23"/>
      <c r="R201" s="23"/>
      <c r="S201" s="23">
        <v>0</v>
      </c>
      <c r="T201" s="23">
        <v>0.08</v>
      </c>
      <c r="U201" s="23"/>
      <c r="V201" s="23"/>
      <c r="W201" s="23"/>
    </row>
    <row r="202" spans="1:23" x14ac:dyDescent="0.25">
      <c r="A202" s="23" t="s">
        <v>120</v>
      </c>
      <c r="B202" s="23" t="s">
        <v>511</v>
      </c>
      <c r="C202" s="23" t="s">
        <v>522</v>
      </c>
      <c r="D202" s="23" t="s">
        <v>523</v>
      </c>
      <c r="E202" s="23"/>
      <c r="F202" s="23">
        <v>10.941000000000001</v>
      </c>
      <c r="G202" s="23">
        <v>0</v>
      </c>
      <c r="H202" s="23">
        <v>9.4258000000000006</v>
      </c>
      <c r="I202" s="23">
        <v>0</v>
      </c>
      <c r="J202" s="23"/>
      <c r="K202" s="23"/>
      <c r="L202" s="23"/>
      <c r="M202" s="23"/>
      <c r="N202" s="23">
        <v>1.9312</v>
      </c>
      <c r="O202" s="23">
        <v>4.5185000000000004</v>
      </c>
      <c r="P202" s="23"/>
      <c r="Q202" s="23"/>
      <c r="R202" s="23"/>
      <c r="S202" s="23">
        <v>0</v>
      </c>
      <c r="T202" s="23">
        <v>0.29730000000000001</v>
      </c>
      <c r="U202" s="23"/>
      <c r="V202" s="23"/>
      <c r="W202" s="23"/>
    </row>
    <row r="203" spans="1:23" x14ac:dyDescent="0.25">
      <c r="A203" s="23" t="s">
        <v>120</v>
      </c>
      <c r="B203" s="23" t="s">
        <v>511</v>
      </c>
      <c r="C203" s="23" t="s">
        <v>524</v>
      </c>
      <c r="D203" s="23" t="s">
        <v>525</v>
      </c>
      <c r="E203" s="23"/>
      <c r="F203" s="23">
        <v>6.8079999999999998</v>
      </c>
      <c r="G203" s="23">
        <v>0</v>
      </c>
      <c r="H203" s="23">
        <v>6.8079999999999998</v>
      </c>
      <c r="I203" s="23">
        <v>0</v>
      </c>
      <c r="J203" s="23"/>
      <c r="K203" s="23"/>
      <c r="L203" s="23"/>
      <c r="M203" s="23"/>
      <c r="N203" s="23">
        <v>2.4689999999999999</v>
      </c>
      <c r="O203" s="23">
        <v>3.88</v>
      </c>
      <c r="P203" s="23"/>
      <c r="Q203" s="23"/>
      <c r="R203" s="23"/>
      <c r="S203" s="23">
        <v>0</v>
      </c>
      <c r="T203" s="23">
        <v>0.113</v>
      </c>
      <c r="U203" s="23"/>
      <c r="V203" s="23"/>
      <c r="W203" s="23"/>
    </row>
    <row r="204" spans="1:23" x14ac:dyDescent="0.25">
      <c r="A204" s="23" t="s">
        <v>120</v>
      </c>
      <c r="B204" s="23" t="s">
        <v>511</v>
      </c>
      <c r="C204" s="23" t="s">
        <v>526</v>
      </c>
      <c r="D204" s="23" t="s">
        <v>527</v>
      </c>
      <c r="E204" s="23"/>
      <c r="F204" s="23">
        <v>5.6840999999999999</v>
      </c>
      <c r="G204" s="23">
        <v>0</v>
      </c>
      <c r="H204" s="23">
        <v>5.6840999999999999</v>
      </c>
      <c r="I204" s="23">
        <v>0</v>
      </c>
      <c r="J204" s="23"/>
      <c r="K204" s="23"/>
      <c r="L204" s="23"/>
      <c r="M204" s="23"/>
      <c r="N204" s="23">
        <v>1.7040999999999999</v>
      </c>
      <c r="O204" s="23">
        <v>4.1258999999999997</v>
      </c>
      <c r="P204" s="23"/>
      <c r="Q204" s="23">
        <v>1.7040999999999999</v>
      </c>
      <c r="R204" s="23">
        <v>4.1258999999999997</v>
      </c>
      <c r="S204" s="23">
        <v>0</v>
      </c>
      <c r="T204" s="23">
        <v>5.3800000000000001E-2</v>
      </c>
      <c r="U204" s="23"/>
      <c r="V204" s="23"/>
      <c r="W204" s="23"/>
    </row>
    <row r="205" spans="1:23" x14ac:dyDescent="0.25">
      <c r="A205" s="23" t="s">
        <v>120</v>
      </c>
      <c r="B205" s="23" t="s">
        <v>511</v>
      </c>
      <c r="C205" s="23" t="s">
        <v>528</v>
      </c>
      <c r="D205" s="23" t="s">
        <v>529</v>
      </c>
      <c r="E205" s="23"/>
      <c r="F205" s="23">
        <v>10.199999999999999</v>
      </c>
      <c r="G205" s="23">
        <v>0</v>
      </c>
      <c r="H205" s="23">
        <v>10.199999999999999</v>
      </c>
      <c r="I205" s="23">
        <v>0</v>
      </c>
      <c r="J205" s="23"/>
      <c r="K205" s="23"/>
      <c r="L205" s="23"/>
      <c r="M205" s="23"/>
      <c r="N205" s="23">
        <v>1.7</v>
      </c>
      <c r="O205" s="23">
        <v>3.7</v>
      </c>
      <c r="P205" s="23"/>
      <c r="Q205" s="23"/>
      <c r="R205" s="23"/>
      <c r="S205" s="23">
        <v>0</v>
      </c>
      <c r="T205" s="23">
        <v>0.1</v>
      </c>
      <c r="U205" s="23"/>
      <c r="V205" s="23"/>
      <c r="W205" s="23"/>
    </row>
    <row r="206" spans="1:23" x14ac:dyDescent="0.25">
      <c r="A206" s="23" t="s">
        <v>120</v>
      </c>
      <c r="B206" s="23" t="s">
        <v>511</v>
      </c>
      <c r="C206" s="23" t="s">
        <v>530</v>
      </c>
      <c r="D206" s="23" t="s">
        <v>531</v>
      </c>
      <c r="E206" s="23"/>
      <c r="F206" s="23">
        <v>6.5625</v>
      </c>
      <c r="G206" s="23">
        <v>0</v>
      </c>
      <c r="H206" s="23">
        <v>6.5625</v>
      </c>
      <c r="I206" s="23">
        <v>0</v>
      </c>
      <c r="J206" s="23"/>
      <c r="K206" s="23"/>
      <c r="L206" s="23"/>
      <c r="M206" s="23"/>
      <c r="N206" s="23">
        <v>1.8880999999999999</v>
      </c>
      <c r="O206" s="23">
        <v>3.5583</v>
      </c>
      <c r="P206" s="23"/>
      <c r="Q206" s="23"/>
      <c r="R206" s="23"/>
      <c r="S206" s="23">
        <v>0</v>
      </c>
      <c r="T206" s="23"/>
      <c r="U206" s="23"/>
      <c r="V206" s="23"/>
      <c r="W206" s="23"/>
    </row>
    <row r="207" spans="1:23" x14ac:dyDescent="0.25">
      <c r="A207" s="23" t="s">
        <v>120</v>
      </c>
      <c r="B207" s="23" t="s">
        <v>511</v>
      </c>
      <c r="C207" s="23" t="s">
        <v>532</v>
      </c>
      <c r="D207" s="23" t="s">
        <v>533</v>
      </c>
      <c r="E207" s="23"/>
      <c r="F207" s="23">
        <v>8.5879999999999992</v>
      </c>
      <c r="G207" s="23">
        <v>0</v>
      </c>
      <c r="H207" s="23">
        <v>8.5879999999999992</v>
      </c>
      <c r="I207" s="23">
        <v>0</v>
      </c>
      <c r="J207" s="23"/>
      <c r="K207" s="23"/>
      <c r="L207" s="23"/>
      <c r="M207" s="23"/>
      <c r="N207" s="23">
        <v>2.544</v>
      </c>
      <c r="O207" s="23">
        <v>3.782</v>
      </c>
      <c r="P207" s="23"/>
      <c r="Q207" s="23"/>
      <c r="R207" s="23"/>
      <c r="S207" s="23">
        <v>0</v>
      </c>
      <c r="T207" s="23">
        <v>3.44E-2</v>
      </c>
      <c r="U207" s="23"/>
      <c r="V207" s="23"/>
      <c r="W207" s="23"/>
    </row>
    <row r="208" spans="1:23" x14ac:dyDescent="0.25">
      <c r="A208" s="23" t="s">
        <v>120</v>
      </c>
      <c r="B208" s="23" t="s">
        <v>511</v>
      </c>
      <c r="C208" s="23" t="s">
        <v>534</v>
      </c>
      <c r="D208" s="23" t="s">
        <v>535</v>
      </c>
      <c r="E208" s="23"/>
      <c r="F208" s="23">
        <v>12.579800000000001</v>
      </c>
      <c r="G208" s="23">
        <v>0</v>
      </c>
      <c r="H208" s="23">
        <v>26.7393</v>
      </c>
      <c r="I208" s="23">
        <v>0</v>
      </c>
      <c r="J208" s="23"/>
      <c r="K208" s="23"/>
      <c r="L208" s="23"/>
      <c r="M208" s="23"/>
      <c r="N208" s="23">
        <v>1.7816000000000001</v>
      </c>
      <c r="O208" s="23">
        <v>4.1220999999999997</v>
      </c>
      <c r="P208" s="23"/>
      <c r="Q208" s="23">
        <v>1.7816000000000001</v>
      </c>
      <c r="R208" s="23">
        <v>4.1220999999999997</v>
      </c>
      <c r="S208" s="23">
        <v>0</v>
      </c>
      <c r="T208" s="23">
        <v>0.1386</v>
      </c>
      <c r="U208" s="23"/>
      <c r="V208" s="23"/>
      <c r="W208" s="23"/>
    </row>
    <row r="209" spans="1:23" x14ac:dyDescent="0.25">
      <c r="A209" s="23" t="s">
        <v>120</v>
      </c>
      <c r="B209" s="23" t="s">
        <v>511</v>
      </c>
      <c r="C209" s="23" t="s">
        <v>536</v>
      </c>
      <c r="D209" s="23" t="s">
        <v>537</v>
      </c>
      <c r="E209" s="23"/>
      <c r="F209" s="23">
        <v>11</v>
      </c>
      <c r="G209" s="23">
        <v>0</v>
      </c>
      <c r="H209" s="23">
        <v>11.2</v>
      </c>
      <c r="I209" s="23">
        <v>0</v>
      </c>
      <c r="J209" s="23"/>
      <c r="K209" s="23"/>
      <c r="L209" s="23"/>
      <c r="M209" s="23"/>
      <c r="N209" s="23">
        <v>1.76</v>
      </c>
      <c r="O209" s="23">
        <v>4.17</v>
      </c>
      <c r="P209" s="23"/>
      <c r="Q209" s="23"/>
      <c r="R209" s="23"/>
      <c r="S209" s="23">
        <v>0</v>
      </c>
      <c r="T209" s="23">
        <v>0.21</v>
      </c>
      <c r="U209" s="23"/>
      <c r="V209" s="23"/>
      <c r="W209" s="23"/>
    </row>
    <row r="210" spans="1:23" x14ac:dyDescent="0.25">
      <c r="A210" s="23" t="s">
        <v>120</v>
      </c>
      <c r="B210" s="23" t="s">
        <v>511</v>
      </c>
      <c r="C210" s="23" t="s">
        <v>538</v>
      </c>
      <c r="D210" s="23" t="s">
        <v>539</v>
      </c>
      <c r="E210" s="23"/>
      <c r="F210" s="23">
        <v>5.5449999999999999</v>
      </c>
      <c r="G210" s="23">
        <v>0</v>
      </c>
      <c r="H210" s="23">
        <v>6.9669999999999996</v>
      </c>
      <c r="I210" s="23">
        <v>0</v>
      </c>
      <c r="J210" s="23"/>
      <c r="K210" s="23"/>
      <c r="L210" s="23"/>
      <c r="M210" s="23"/>
      <c r="N210" s="23">
        <v>2.1379999999999999</v>
      </c>
      <c r="O210" s="23">
        <v>3.1379999999999999</v>
      </c>
      <c r="P210" s="23"/>
      <c r="Q210" s="23"/>
      <c r="R210" s="23"/>
      <c r="S210" s="23">
        <v>0</v>
      </c>
      <c r="T210" s="23"/>
      <c r="U210" s="23"/>
      <c r="V210" s="23"/>
      <c r="W210" s="23"/>
    </row>
    <row r="211" spans="1:23" x14ac:dyDescent="0.25">
      <c r="A211" s="23" t="s">
        <v>120</v>
      </c>
      <c r="B211" s="23" t="s">
        <v>511</v>
      </c>
      <c r="C211" s="23" t="s">
        <v>540</v>
      </c>
      <c r="D211" s="23" t="s">
        <v>541</v>
      </c>
      <c r="E211" s="23"/>
      <c r="F211" s="23">
        <v>6.3061999999999996</v>
      </c>
      <c r="G211" s="23">
        <v>0</v>
      </c>
      <c r="H211" s="23">
        <v>17.399999999999999</v>
      </c>
      <c r="I211" s="23">
        <v>0</v>
      </c>
      <c r="J211" s="23"/>
      <c r="K211" s="23"/>
      <c r="L211" s="23"/>
      <c r="M211" s="23"/>
      <c r="N211" s="23">
        <v>1.7923</v>
      </c>
      <c r="O211" s="23">
        <v>3.7884000000000002</v>
      </c>
      <c r="P211" s="23"/>
      <c r="Q211" s="23"/>
      <c r="R211" s="23"/>
      <c r="S211" s="23">
        <v>0</v>
      </c>
      <c r="T211" s="23">
        <v>8.3500000000000005E-2</v>
      </c>
      <c r="U211" s="23"/>
      <c r="V211" s="23"/>
      <c r="W211" s="23"/>
    </row>
    <row r="212" spans="1:23" x14ac:dyDescent="0.25">
      <c r="A212" s="23" t="s">
        <v>120</v>
      </c>
      <c r="B212" s="23" t="s">
        <v>511</v>
      </c>
      <c r="C212" s="23" t="s">
        <v>542</v>
      </c>
      <c r="D212" s="23" t="s">
        <v>543</v>
      </c>
      <c r="E212" s="23"/>
      <c r="F212" s="23">
        <v>9.5</v>
      </c>
      <c r="G212" s="23">
        <v>0</v>
      </c>
      <c r="H212" s="23">
        <v>12.75</v>
      </c>
      <c r="I212" s="23">
        <v>0</v>
      </c>
      <c r="J212" s="23"/>
      <c r="K212" s="23"/>
      <c r="L212" s="23"/>
      <c r="M212" s="23"/>
      <c r="N212" s="23">
        <v>2.0470000000000002</v>
      </c>
      <c r="O212" s="23">
        <v>3.6789999999999998</v>
      </c>
      <c r="P212" s="23"/>
      <c r="Q212" s="23"/>
      <c r="R212" s="23"/>
      <c r="S212" s="23">
        <v>0</v>
      </c>
      <c r="T212" s="23">
        <v>9.5600000000000004E-2</v>
      </c>
      <c r="U212" s="23"/>
      <c r="V212" s="23"/>
      <c r="W212" s="23">
        <v>0</v>
      </c>
    </row>
    <row r="213" spans="1:23" x14ac:dyDescent="0.25">
      <c r="A213" s="23" t="s">
        <v>120</v>
      </c>
      <c r="B213" s="23" t="s">
        <v>511</v>
      </c>
      <c r="C213" s="23" t="s">
        <v>544</v>
      </c>
      <c r="D213" s="23" t="s">
        <v>545</v>
      </c>
      <c r="E213" s="23"/>
      <c r="F213" s="23">
        <v>5.1741999999999999</v>
      </c>
      <c r="G213" s="23">
        <v>0</v>
      </c>
      <c r="H213" s="23">
        <v>5.1741999999999999</v>
      </c>
      <c r="I213" s="23">
        <v>0</v>
      </c>
      <c r="J213" s="23"/>
      <c r="K213" s="23"/>
      <c r="L213" s="23"/>
      <c r="M213" s="23"/>
      <c r="N213" s="23">
        <v>2.0110999999999999</v>
      </c>
      <c r="O213" s="23">
        <v>4.0572999999999997</v>
      </c>
      <c r="P213" s="23"/>
      <c r="Q213" s="23"/>
      <c r="R213" s="23"/>
      <c r="S213" s="23">
        <v>0</v>
      </c>
      <c r="T213" s="23">
        <v>0.20030000000000001</v>
      </c>
      <c r="U213" s="23"/>
      <c r="V213" s="23"/>
      <c r="W213" s="23"/>
    </row>
    <row r="214" spans="1:23" x14ac:dyDescent="0.25">
      <c r="A214" s="23" t="s">
        <v>120</v>
      </c>
      <c r="B214" s="23" t="s">
        <v>511</v>
      </c>
      <c r="C214" s="23" t="s">
        <v>546</v>
      </c>
      <c r="D214" s="23" t="s">
        <v>547</v>
      </c>
      <c r="E214" s="23"/>
      <c r="F214" s="23">
        <v>8.2449999999999992</v>
      </c>
      <c r="G214" s="23">
        <v>0</v>
      </c>
      <c r="H214" s="23">
        <v>12.008800000000001</v>
      </c>
      <c r="I214" s="23">
        <v>0</v>
      </c>
      <c r="J214" s="23"/>
      <c r="K214" s="23"/>
      <c r="L214" s="23"/>
      <c r="M214" s="23"/>
      <c r="N214" s="23">
        <v>2.206</v>
      </c>
      <c r="O214" s="23">
        <v>4.4901999999999997</v>
      </c>
      <c r="P214" s="23"/>
      <c r="Q214" s="23"/>
      <c r="R214" s="23"/>
      <c r="S214" s="23">
        <v>0</v>
      </c>
      <c r="T214" s="23">
        <v>5.0000000000000001E-4</v>
      </c>
      <c r="U214" s="23"/>
      <c r="V214" s="23"/>
      <c r="W214" s="23"/>
    </row>
    <row r="215" spans="1:23" x14ac:dyDescent="0.25">
      <c r="A215" s="23" t="s">
        <v>120</v>
      </c>
      <c r="B215" s="23" t="s">
        <v>511</v>
      </c>
      <c r="C215" s="23" t="s">
        <v>548</v>
      </c>
      <c r="D215" s="23" t="s">
        <v>549</v>
      </c>
      <c r="E215" s="23"/>
      <c r="F215" s="23">
        <v>10.162000000000001</v>
      </c>
      <c r="G215" s="23">
        <v>0</v>
      </c>
      <c r="H215" s="23">
        <v>10.162000000000001</v>
      </c>
      <c r="I215" s="23">
        <v>0</v>
      </c>
      <c r="J215" s="23"/>
      <c r="K215" s="23"/>
      <c r="L215" s="23"/>
      <c r="M215" s="23"/>
      <c r="N215" s="23">
        <v>1.5818000000000001</v>
      </c>
      <c r="O215" s="23">
        <v>3.6524999999999999</v>
      </c>
      <c r="P215" s="23"/>
      <c r="Q215" s="23"/>
      <c r="R215" s="23"/>
      <c r="S215" s="23">
        <v>0</v>
      </c>
      <c r="T215" s="23">
        <v>8.1600000000000006E-2</v>
      </c>
      <c r="U215" s="23"/>
      <c r="V215" s="23"/>
      <c r="W215" s="23"/>
    </row>
    <row r="216" spans="1:23" x14ac:dyDescent="0.25">
      <c r="A216" s="23" t="s">
        <v>120</v>
      </c>
      <c r="B216" s="23" t="s">
        <v>511</v>
      </c>
      <c r="C216" s="23" t="s">
        <v>550</v>
      </c>
      <c r="D216" s="23" t="s">
        <v>551</v>
      </c>
      <c r="E216" s="23"/>
      <c r="F216" s="23">
        <v>9.3010000000000002</v>
      </c>
      <c r="G216" s="23">
        <v>0</v>
      </c>
      <c r="H216" s="23">
        <v>9.3010000000000002</v>
      </c>
      <c r="I216" s="23">
        <v>0</v>
      </c>
      <c r="J216" s="23"/>
      <c r="K216" s="23"/>
      <c r="L216" s="23"/>
      <c r="M216" s="23"/>
      <c r="N216" s="23">
        <v>1.946</v>
      </c>
      <c r="O216" s="23">
        <v>4.6109999999999998</v>
      </c>
      <c r="P216" s="23"/>
      <c r="Q216" s="23"/>
      <c r="R216" s="23"/>
      <c r="S216" s="23">
        <v>0</v>
      </c>
      <c r="T216" s="23">
        <v>0.10100000000000001</v>
      </c>
      <c r="U216" s="23"/>
      <c r="V216" s="23"/>
      <c r="W216" s="23"/>
    </row>
    <row r="217" spans="1:23" x14ac:dyDescent="0.25">
      <c r="A217" s="23" t="s">
        <v>120</v>
      </c>
      <c r="B217" s="23" t="s">
        <v>511</v>
      </c>
      <c r="C217" s="23" t="s">
        <v>552</v>
      </c>
      <c r="D217" s="23" t="s">
        <v>553</v>
      </c>
      <c r="E217" s="23"/>
      <c r="F217" s="23">
        <v>9.6766000000000005</v>
      </c>
      <c r="G217" s="23">
        <v>0</v>
      </c>
      <c r="H217" s="23">
        <v>12.676600000000001</v>
      </c>
      <c r="I217" s="23">
        <v>0</v>
      </c>
      <c r="J217" s="23"/>
      <c r="K217" s="23"/>
      <c r="L217" s="23"/>
      <c r="M217" s="23"/>
      <c r="N217" s="23">
        <v>1.5406</v>
      </c>
      <c r="O217" s="23">
        <v>3.9096000000000002</v>
      </c>
      <c r="P217" s="23"/>
      <c r="Q217" s="23"/>
      <c r="R217" s="23"/>
      <c r="S217" s="23">
        <v>0</v>
      </c>
      <c r="T217" s="23">
        <v>8.6900000000000005E-2</v>
      </c>
      <c r="U217" s="23"/>
      <c r="V217" s="23"/>
      <c r="W217" s="23"/>
    </row>
    <row r="218" spans="1:23" x14ac:dyDescent="0.25">
      <c r="A218" s="23" t="s">
        <v>120</v>
      </c>
      <c r="B218" s="23" t="s">
        <v>511</v>
      </c>
      <c r="C218" s="23" t="s">
        <v>554</v>
      </c>
      <c r="D218" s="23" t="s">
        <v>555</v>
      </c>
      <c r="E218" s="23"/>
      <c r="F218" s="23">
        <v>14.87</v>
      </c>
      <c r="G218" s="23">
        <v>0</v>
      </c>
      <c r="H218" s="23">
        <v>17.07</v>
      </c>
      <c r="I218" s="23">
        <v>0</v>
      </c>
      <c r="J218" s="23"/>
      <c r="K218" s="23"/>
      <c r="L218" s="23"/>
      <c r="M218" s="23"/>
      <c r="N218" s="23">
        <v>2.6</v>
      </c>
      <c r="O218" s="23">
        <v>4.4000000000000004</v>
      </c>
      <c r="P218" s="23"/>
      <c r="Q218" s="23"/>
      <c r="R218" s="23"/>
      <c r="S218" s="23">
        <v>0</v>
      </c>
      <c r="T218" s="23">
        <v>0.13700000000000001</v>
      </c>
      <c r="U218" s="23"/>
      <c r="V218" s="23"/>
      <c r="W218" s="23"/>
    </row>
    <row r="219" spans="1:23" x14ac:dyDescent="0.25">
      <c r="A219" s="23" t="s">
        <v>120</v>
      </c>
      <c r="B219" s="23" t="s">
        <v>511</v>
      </c>
      <c r="C219" s="23" t="s">
        <v>556</v>
      </c>
      <c r="D219" s="23" t="s">
        <v>557</v>
      </c>
      <c r="E219" s="23"/>
      <c r="F219" s="23">
        <v>11.19</v>
      </c>
      <c r="G219" s="23">
        <v>0</v>
      </c>
      <c r="H219" s="23">
        <v>16.55</v>
      </c>
      <c r="I219" s="23">
        <v>0</v>
      </c>
      <c r="J219" s="23"/>
      <c r="K219" s="23"/>
      <c r="L219" s="23"/>
      <c r="M219" s="23"/>
      <c r="N219" s="23">
        <v>1.601</v>
      </c>
      <c r="O219" s="23">
        <v>4.0309999999999997</v>
      </c>
      <c r="P219" s="23"/>
      <c r="Q219" s="23"/>
      <c r="R219" s="23"/>
      <c r="S219" s="23">
        <v>0</v>
      </c>
      <c r="T219" s="23">
        <v>0.25</v>
      </c>
      <c r="U219" s="23"/>
      <c r="V219" s="23"/>
      <c r="W219" s="23">
        <v>0.14099999999999999</v>
      </c>
    </row>
    <row r="220" spans="1:23" x14ac:dyDescent="0.25">
      <c r="A220" s="23" t="s">
        <v>120</v>
      </c>
      <c r="B220" s="23" t="s">
        <v>511</v>
      </c>
      <c r="C220" s="23" t="s">
        <v>558</v>
      </c>
      <c r="D220" s="23" t="s">
        <v>559</v>
      </c>
      <c r="E220" s="23"/>
      <c r="F220" s="23">
        <v>8.0679999999999996</v>
      </c>
      <c r="G220" s="23">
        <v>0</v>
      </c>
      <c r="H220" s="23">
        <v>8.0679999999999996</v>
      </c>
      <c r="I220" s="23">
        <v>0</v>
      </c>
      <c r="J220" s="23"/>
      <c r="K220" s="23"/>
      <c r="L220" s="23"/>
      <c r="M220" s="23"/>
      <c r="N220" s="23">
        <v>1.875</v>
      </c>
      <c r="O220" s="23">
        <v>3.5030000000000001</v>
      </c>
      <c r="P220" s="23"/>
      <c r="Q220" s="23"/>
      <c r="R220" s="23"/>
      <c r="S220" s="23">
        <v>0</v>
      </c>
      <c r="T220" s="23">
        <v>3.5999999999999997E-2</v>
      </c>
      <c r="U220" s="23"/>
      <c r="V220" s="23"/>
      <c r="W220" s="23"/>
    </row>
    <row r="221" spans="1:23" x14ac:dyDescent="0.25">
      <c r="A221" s="23" t="s">
        <v>120</v>
      </c>
      <c r="B221" s="23" t="s">
        <v>511</v>
      </c>
      <c r="C221" s="23" t="s">
        <v>560</v>
      </c>
      <c r="D221" s="23" t="s">
        <v>561</v>
      </c>
      <c r="E221" s="23"/>
      <c r="F221" s="23">
        <v>9.5</v>
      </c>
      <c r="G221" s="23">
        <v>0</v>
      </c>
      <c r="H221" s="23">
        <v>18</v>
      </c>
      <c r="I221" s="23">
        <v>0</v>
      </c>
      <c r="J221" s="23"/>
      <c r="K221" s="23"/>
      <c r="L221" s="23"/>
      <c r="M221" s="23"/>
      <c r="N221" s="23">
        <v>1.6719999999999999</v>
      </c>
      <c r="O221" s="23">
        <v>5.1479999999999997</v>
      </c>
      <c r="P221" s="23"/>
      <c r="Q221" s="23">
        <v>1.6719999999999999</v>
      </c>
      <c r="R221" s="23">
        <v>5.1479999999999997</v>
      </c>
      <c r="S221" s="23">
        <v>0</v>
      </c>
      <c r="T221" s="23">
        <v>0.19650000000000001</v>
      </c>
      <c r="U221" s="23"/>
      <c r="V221" s="23"/>
      <c r="W221" s="23"/>
    </row>
    <row r="222" spans="1:23" x14ac:dyDescent="0.25">
      <c r="A222" s="23" t="s">
        <v>120</v>
      </c>
      <c r="B222" s="23" t="s">
        <v>511</v>
      </c>
      <c r="C222" s="23" t="s">
        <v>562</v>
      </c>
      <c r="D222" s="23" t="s">
        <v>563</v>
      </c>
      <c r="E222" s="23"/>
      <c r="F222" s="23">
        <v>11.58</v>
      </c>
      <c r="G222" s="23">
        <v>0</v>
      </c>
      <c r="H222" s="23">
        <v>19.16</v>
      </c>
      <c r="I222" s="23">
        <v>0</v>
      </c>
      <c r="J222" s="23"/>
      <c r="K222" s="23"/>
      <c r="L222" s="23"/>
      <c r="M222" s="23"/>
      <c r="N222" s="23">
        <v>2.2749999999999999</v>
      </c>
      <c r="O222" s="23">
        <v>4.1870000000000003</v>
      </c>
      <c r="P222" s="23"/>
      <c r="Q222" s="23"/>
      <c r="R222" s="23"/>
      <c r="S222" s="23">
        <v>0</v>
      </c>
      <c r="T222" s="23">
        <v>0.55700000000000005</v>
      </c>
      <c r="U222" s="23"/>
      <c r="V222" s="23"/>
      <c r="W222" s="23"/>
    </row>
    <row r="223" spans="1:23" x14ac:dyDescent="0.25">
      <c r="A223" s="23" t="s">
        <v>120</v>
      </c>
      <c r="B223" s="23" t="s">
        <v>511</v>
      </c>
      <c r="C223" s="23" t="s">
        <v>564</v>
      </c>
      <c r="D223" s="23" t="s">
        <v>565</v>
      </c>
      <c r="E223" s="23"/>
      <c r="F223" s="23">
        <v>9.1925000000000008</v>
      </c>
      <c r="G223" s="23">
        <v>0</v>
      </c>
      <c r="H223" s="23">
        <v>20.986499999999999</v>
      </c>
      <c r="I223" s="23">
        <v>0</v>
      </c>
      <c r="J223" s="23"/>
      <c r="K223" s="23"/>
      <c r="L223" s="23"/>
      <c r="M223" s="23"/>
      <c r="N223" s="23">
        <v>2.4670000000000001</v>
      </c>
      <c r="O223" s="23">
        <v>4.4329999999999998</v>
      </c>
      <c r="P223" s="23"/>
      <c r="Q223" s="23"/>
      <c r="R223" s="23"/>
      <c r="S223" s="23">
        <v>0</v>
      </c>
      <c r="T223" s="23">
        <v>0.28089999999999998</v>
      </c>
      <c r="U223" s="23"/>
      <c r="V223" s="23"/>
      <c r="W223" s="23"/>
    </row>
    <row r="224" spans="1:23" x14ac:dyDescent="0.25">
      <c r="A224" s="23" t="s">
        <v>120</v>
      </c>
      <c r="B224" s="23" t="s">
        <v>511</v>
      </c>
      <c r="C224" s="23" t="s">
        <v>566</v>
      </c>
      <c r="D224" s="23" t="s">
        <v>567</v>
      </c>
      <c r="E224" s="23"/>
      <c r="F224" s="23">
        <v>7.5670000000000002</v>
      </c>
      <c r="G224" s="23">
        <v>0</v>
      </c>
      <c r="H224" s="23">
        <v>7.5670000000000002</v>
      </c>
      <c r="I224" s="23">
        <v>0</v>
      </c>
      <c r="J224" s="23"/>
      <c r="K224" s="23"/>
      <c r="L224" s="23"/>
      <c r="M224" s="23"/>
      <c r="N224" s="23">
        <v>1.724</v>
      </c>
      <c r="O224" s="23">
        <v>3.4169999999999998</v>
      </c>
      <c r="P224" s="23"/>
      <c r="Q224" s="23"/>
      <c r="R224" s="23"/>
      <c r="S224" s="23">
        <v>0</v>
      </c>
      <c r="T224" s="23"/>
      <c r="U224" s="23"/>
      <c r="V224" s="23"/>
      <c r="W224" s="23"/>
    </row>
    <row r="225" spans="1:23" x14ac:dyDescent="0.25">
      <c r="A225" s="23" t="s">
        <v>120</v>
      </c>
      <c r="B225" s="23" t="s">
        <v>511</v>
      </c>
      <c r="C225" s="23" t="s">
        <v>568</v>
      </c>
      <c r="D225" s="23" t="s">
        <v>569</v>
      </c>
      <c r="E225" s="23"/>
      <c r="F225" s="23">
        <v>6.6741999999999999</v>
      </c>
      <c r="G225" s="23">
        <v>0</v>
      </c>
      <c r="H225" s="23">
        <v>11.7783</v>
      </c>
      <c r="I225" s="23">
        <v>0</v>
      </c>
      <c r="J225" s="23"/>
      <c r="K225" s="23"/>
      <c r="L225" s="23"/>
      <c r="M225" s="23"/>
      <c r="N225" s="23">
        <v>2.3220999999999998</v>
      </c>
      <c r="O225" s="23">
        <v>4.2348999999999997</v>
      </c>
      <c r="P225" s="23"/>
      <c r="Q225" s="23"/>
      <c r="R225" s="23"/>
      <c r="S225" s="23">
        <v>0</v>
      </c>
      <c r="T225" s="23">
        <v>7.7299999999999994E-2</v>
      </c>
      <c r="U225" s="23"/>
      <c r="V225" s="23"/>
      <c r="W225" s="23"/>
    </row>
    <row r="226" spans="1:23" x14ac:dyDescent="0.25">
      <c r="A226" s="23" t="s">
        <v>120</v>
      </c>
      <c r="B226" s="23" t="s">
        <v>511</v>
      </c>
      <c r="C226" s="23" t="s">
        <v>570</v>
      </c>
      <c r="D226" s="23" t="s">
        <v>571</v>
      </c>
      <c r="E226" s="23"/>
      <c r="F226" s="23">
        <v>9.85</v>
      </c>
      <c r="G226" s="23">
        <v>0</v>
      </c>
      <c r="H226" s="23">
        <v>9.85</v>
      </c>
      <c r="I226" s="23">
        <v>0</v>
      </c>
      <c r="J226" s="23"/>
      <c r="K226" s="23"/>
      <c r="L226" s="23"/>
      <c r="M226" s="23"/>
      <c r="N226" s="23">
        <v>1.92</v>
      </c>
      <c r="O226" s="23">
        <v>4.9000000000000004</v>
      </c>
      <c r="P226" s="23"/>
      <c r="Q226" s="23"/>
      <c r="R226" s="23"/>
      <c r="S226" s="23">
        <v>0</v>
      </c>
      <c r="T226" s="23">
        <v>0.08</v>
      </c>
      <c r="U226" s="23"/>
      <c r="V226" s="23"/>
      <c r="W226" s="23"/>
    </row>
    <row r="227" spans="1:23" x14ac:dyDescent="0.25">
      <c r="A227" s="23" t="s">
        <v>120</v>
      </c>
      <c r="B227" s="23" t="s">
        <v>511</v>
      </c>
      <c r="C227" s="23" t="s">
        <v>572</v>
      </c>
      <c r="D227" s="23" t="s">
        <v>573</v>
      </c>
      <c r="E227" s="23"/>
      <c r="F227" s="23">
        <v>29.37</v>
      </c>
      <c r="G227" s="23">
        <v>0</v>
      </c>
      <c r="H227" s="23">
        <v>29.37</v>
      </c>
      <c r="I227" s="23">
        <v>0</v>
      </c>
      <c r="J227" s="23"/>
      <c r="K227" s="23"/>
      <c r="L227" s="23"/>
      <c r="M227" s="23"/>
      <c r="N227" s="23">
        <v>3.04</v>
      </c>
      <c r="O227" s="23">
        <v>4.84</v>
      </c>
      <c r="P227" s="23"/>
      <c r="Q227" s="23"/>
      <c r="R227" s="23"/>
      <c r="S227" s="23">
        <v>0</v>
      </c>
      <c r="T227" s="23">
        <v>0.75</v>
      </c>
      <c r="U227" s="23"/>
      <c r="V227" s="23"/>
      <c r="W227" s="23"/>
    </row>
    <row r="228" spans="1:23" x14ac:dyDescent="0.25">
      <c r="A228" s="23" t="s">
        <v>120</v>
      </c>
      <c r="B228" s="23" t="s">
        <v>511</v>
      </c>
      <c r="C228" s="23" t="s">
        <v>574</v>
      </c>
      <c r="D228" s="23" t="s">
        <v>575</v>
      </c>
      <c r="E228" s="23"/>
      <c r="F228" s="23">
        <v>6.8601999999999999</v>
      </c>
      <c r="G228" s="23">
        <v>0</v>
      </c>
      <c r="H228" s="23">
        <v>18.447900000000001</v>
      </c>
      <c r="I228" s="23">
        <v>0</v>
      </c>
      <c r="J228" s="23"/>
      <c r="K228" s="23"/>
      <c r="L228" s="23"/>
      <c r="M228" s="23"/>
      <c r="N228" s="23">
        <v>2</v>
      </c>
      <c r="O228" s="23">
        <v>3.6945000000000001</v>
      </c>
      <c r="P228" s="23"/>
      <c r="Q228" s="23"/>
      <c r="R228" s="23"/>
      <c r="S228" s="23">
        <v>0</v>
      </c>
      <c r="T228" s="23">
        <v>1.6799999999999999E-2</v>
      </c>
      <c r="U228" s="23"/>
      <c r="V228" s="23"/>
      <c r="W228" s="23"/>
    </row>
    <row r="229" spans="1:23" x14ac:dyDescent="0.25">
      <c r="A229" s="23" t="s">
        <v>120</v>
      </c>
      <c r="B229" s="23" t="s">
        <v>511</v>
      </c>
      <c r="C229" s="23" t="s">
        <v>576</v>
      </c>
      <c r="D229" s="23" t="s">
        <v>577</v>
      </c>
      <c r="E229" s="23"/>
      <c r="F229" s="23">
        <v>16.603000000000002</v>
      </c>
      <c r="G229" s="23">
        <v>0</v>
      </c>
      <c r="H229" s="23">
        <v>24.125</v>
      </c>
      <c r="I229" s="23">
        <v>0</v>
      </c>
      <c r="J229" s="23"/>
      <c r="K229" s="23"/>
      <c r="L229" s="23"/>
      <c r="M229" s="23"/>
      <c r="N229" s="23">
        <v>2.6318999999999999</v>
      </c>
      <c r="O229" s="23">
        <v>4.7081</v>
      </c>
      <c r="P229" s="23"/>
      <c r="Q229" s="23"/>
      <c r="R229" s="23"/>
      <c r="S229" s="23">
        <v>0</v>
      </c>
      <c r="T229" s="23">
        <v>9.9099999999999994E-2</v>
      </c>
      <c r="U229" s="23"/>
      <c r="V229" s="23"/>
      <c r="W229" s="23"/>
    </row>
    <row r="230" spans="1:23" x14ac:dyDescent="0.25">
      <c r="A230" s="23" t="s">
        <v>120</v>
      </c>
      <c r="B230" s="23" t="s">
        <v>511</v>
      </c>
      <c r="C230" s="23" t="s">
        <v>578</v>
      </c>
      <c r="D230" s="23" t="s">
        <v>579</v>
      </c>
      <c r="E230" s="23"/>
      <c r="F230" s="23">
        <v>8.8710000000000004</v>
      </c>
      <c r="G230" s="23">
        <v>0</v>
      </c>
      <c r="H230" s="23">
        <v>13.081</v>
      </c>
      <c r="I230" s="23">
        <v>0</v>
      </c>
      <c r="J230" s="23"/>
      <c r="K230" s="23"/>
      <c r="L230" s="23"/>
      <c r="M230" s="23"/>
      <c r="N230" s="23">
        <v>1.9219999999999999</v>
      </c>
      <c r="O230" s="23">
        <v>4.2119999999999997</v>
      </c>
      <c r="P230" s="23"/>
      <c r="Q230" s="23"/>
      <c r="R230" s="23"/>
      <c r="S230" s="23">
        <v>0</v>
      </c>
      <c r="T230" s="23">
        <v>0.20699999999999999</v>
      </c>
      <c r="U230" s="23"/>
      <c r="V230" s="23"/>
      <c r="W230" s="23"/>
    </row>
    <row r="231" spans="1:23" x14ac:dyDescent="0.25">
      <c r="A231" s="23" t="s">
        <v>120</v>
      </c>
      <c r="B231" s="23" t="s">
        <v>511</v>
      </c>
      <c r="C231" s="23" t="s">
        <v>580</v>
      </c>
      <c r="D231" s="23" t="s">
        <v>581</v>
      </c>
      <c r="E231" s="23"/>
      <c r="F231" s="23">
        <v>13.8649</v>
      </c>
      <c r="G231" s="23">
        <v>0</v>
      </c>
      <c r="H231" s="23">
        <v>17.36</v>
      </c>
      <c r="I231" s="23">
        <v>0</v>
      </c>
      <c r="J231" s="23"/>
      <c r="K231" s="23"/>
      <c r="L231" s="23"/>
      <c r="M231" s="23"/>
      <c r="N231" s="23">
        <v>2.0706000000000002</v>
      </c>
      <c r="O231" s="23">
        <v>4.7233999999999998</v>
      </c>
      <c r="P231" s="23"/>
      <c r="Q231" s="23"/>
      <c r="R231" s="23"/>
      <c r="S231" s="23">
        <v>0</v>
      </c>
      <c r="T231" s="23">
        <v>0.1232</v>
      </c>
      <c r="U231" s="23"/>
      <c r="V231" s="23"/>
      <c r="W231" s="23"/>
    </row>
    <row r="232" spans="1:23" x14ac:dyDescent="0.25">
      <c r="A232" s="23" t="s">
        <v>120</v>
      </c>
      <c r="B232" s="23" t="s">
        <v>511</v>
      </c>
      <c r="C232" s="23" t="s">
        <v>582</v>
      </c>
      <c r="D232" s="23" t="s">
        <v>583</v>
      </c>
      <c r="E232" s="23"/>
      <c r="F232" s="23">
        <v>8.3734000000000002</v>
      </c>
      <c r="G232" s="23">
        <v>0</v>
      </c>
      <c r="H232" s="23">
        <v>8.3734000000000002</v>
      </c>
      <c r="I232" s="23">
        <v>0</v>
      </c>
      <c r="J232" s="23"/>
      <c r="K232" s="23"/>
      <c r="L232" s="23"/>
      <c r="M232" s="23"/>
      <c r="N232" s="23">
        <v>2.4950000000000001</v>
      </c>
      <c r="O232" s="23">
        <v>4.3122999999999996</v>
      </c>
      <c r="P232" s="23"/>
      <c r="Q232" s="23"/>
      <c r="R232" s="23"/>
      <c r="S232" s="23">
        <v>0</v>
      </c>
      <c r="T232" s="23">
        <v>0.15160000000000001</v>
      </c>
      <c r="U232" s="23"/>
      <c r="V232" s="23"/>
      <c r="W232" s="23"/>
    </row>
    <row r="233" spans="1:23" x14ac:dyDescent="0.25">
      <c r="A233" s="23" t="s">
        <v>120</v>
      </c>
      <c r="B233" s="23" t="s">
        <v>511</v>
      </c>
      <c r="C233" s="23" t="s">
        <v>584</v>
      </c>
      <c r="D233" s="23" t="s">
        <v>585</v>
      </c>
      <c r="E233" s="23"/>
      <c r="F233" s="23">
        <v>25.161999999999999</v>
      </c>
      <c r="G233" s="23">
        <v>0</v>
      </c>
      <c r="H233" s="23">
        <v>29.071000000000002</v>
      </c>
      <c r="I233" s="23">
        <v>0</v>
      </c>
      <c r="J233" s="23"/>
      <c r="K233" s="23"/>
      <c r="L233" s="23"/>
      <c r="M233" s="23"/>
      <c r="N233" s="23">
        <v>3.39</v>
      </c>
      <c r="O233" s="23">
        <v>4.9800000000000004</v>
      </c>
      <c r="P233" s="23"/>
      <c r="Q233" s="23"/>
      <c r="R233" s="23"/>
      <c r="S233" s="23">
        <v>0</v>
      </c>
      <c r="T233" s="23"/>
      <c r="U233" s="23"/>
      <c r="V233" s="23"/>
      <c r="W233" s="23"/>
    </row>
    <row r="234" spans="1:23" x14ac:dyDescent="0.25">
      <c r="A234" s="23" t="s">
        <v>120</v>
      </c>
      <c r="B234" s="23" t="s">
        <v>511</v>
      </c>
      <c r="C234" s="23" t="s">
        <v>586</v>
      </c>
      <c r="D234" s="23" t="s">
        <v>587</v>
      </c>
      <c r="E234" s="23"/>
      <c r="F234" s="23">
        <v>13.340999999999999</v>
      </c>
      <c r="G234" s="23">
        <v>0</v>
      </c>
      <c r="H234" s="23">
        <v>13.340999999999999</v>
      </c>
      <c r="I234" s="23">
        <v>0</v>
      </c>
      <c r="J234" s="23"/>
      <c r="K234" s="23"/>
      <c r="L234" s="23"/>
      <c r="M234" s="23"/>
      <c r="N234" s="23">
        <v>2.0830000000000002</v>
      </c>
      <c r="O234" s="23">
        <v>3.9129999999999998</v>
      </c>
      <c r="P234" s="23"/>
      <c r="Q234" s="23"/>
      <c r="R234" s="23"/>
      <c r="S234" s="23">
        <v>0</v>
      </c>
      <c r="T234" s="23"/>
      <c r="U234" s="23"/>
      <c r="V234" s="23"/>
      <c r="W234" s="23"/>
    </row>
    <row r="235" spans="1:23" x14ac:dyDescent="0.25">
      <c r="A235" s="23" t="s">
        <v>120</v>
      </c>
      <c r="B235" s="23" t="s">
        <v>511</v>
      </c>
      <c r="C235" s="23" t="s">
        <v>588</v>
      </c>
      <c r="D235" s="23" t="s">
        <v>589</v>
      </c>
      <c r="E235" s="23"/>
      <c r="F235" s="23">
        <v>6.63</v>
      </c>
      <c r="G235" s="23">
        <v>0</v>
      </c>
      <c r="H235" s="23">
        <v>18.2</v>
      </c>
      <c r="I235" s="23">
        <v>0</v>
      </c>
      <c r="J235" s="23"/>
      <c r="K235" s="23"/>
      <c r="L235" s="23"/>
      <c r="M235" s="23"/>
      <c r="N235" s="23">
        <v>2.68</v>
      </c>
      <c r="O235" s="23">
        <v>3.1349999999999998</v>
      </c>
      <c r="P235" s="23"/>
      <c r="Q235" s="23"/>
      <c r="R235" s="23"/>
      <c r="S235" s="23">
        <v>0</v>
      </c>
      <c r="T235" s="23"/>
      <c r="U235" s="23"/>
      <c r="V235" s="23"/>
      <c r="W235" s="23"/>
    </row>
    <row r="236" spans="1:23" x14ac:dyDescent="0.25">
      <c r="A236" s="23" t="s">
        <v>120</v>
      </c>
      <c r="B236" s="23" t="s">
        <v>511</v>
      </c>
      <c r="C236" s="23" t="s">
        <v>590</v>
      </c>
      <c r="D236" s="23" t="s">
        <v>591</v>
      </c>
      <c r="E236" s="23"/>
      <c r="F236" s="23">
        <v>11.4376</v>
      </c>
      <c r="G236" s="23">
        <v>0</v>
      </c>
      <c r="H236" s="23">
        <v>11.4376</v>
      </c>
      <c r="I236" s="23">
        <v>0</v>
      </c>
      <c r="J236" s="23"/>
      <c r="K236" s="23"/>
      <c r="L236" s="23"/>
      <c r="M236" s="23"/>
      <c r="N236" s="23">
        <v>2.0543999999999998</v>
      </c>
      <c r="O236" s="23">
        <v>4.6927000000000003</v>
      </c>
      <c r="P236" s="23"/>
      <c r="Q236" s="23"/>
      <c r="R236" s="23"/>
      <c r="S236" s="23">
        <v>0</v>
      </c>
      <c r="T236" s="23">
        <v>8.9899999999999994E-2</v>
      </c>
      <c r="U236" s="23"/>
      <c r="V236" s="23"/>
      <c r="W236" s="23">
        <v>0</v>
      </c>
    </row>
    <row r="237" spans="1:23" x14ac:dyDescent="0.25">
      <c r="A237" s="23" t="s">
        <v>120</v>
      </c>
      <c r="B237" s="23" t="s">
        <v>511</v>
      </c>
      <c r="C237" s="23" t="s">
        <v>592</v>
      </c>
      <c r="D237" s="23" t="s">
        <v>593</v>
      </c>
      <c r="E237" s="23"/>
      <c r="F237" s="23">
        <v>8.6173999999999999</v>
      </c>
      <c r="G237" s="23">
        <v>0</v>
      </c>
      <c r="H237" s="23">
        <v>8.6173999999999999</v>
      </c>
      <c r="I237" s="23">
        <v>0</v>
      </c>
      <c r="J237" s="23"/>
      <c r="K237" s="23"/>
      <c r="L237" s="23"/>
      <c r="M237" s="23"/>
      <c r="N237" s="23">
        <v>2.0028000000000001</v>
      </c>
      <c r="O237" s="23">
        <v>3.6276999999999999</v>
      </c>
      <c r="P237" s="23"/>
      <c r="Q237" s="23"/>
      <c r="R237" s="23"/>
      <c r="S237" s="23">
        <v>0</v>
      </c>
      <c r="T237" s="23"/>
      <c r="U237" s="23"/>
      <c r="V237" s="23"/>
      <c r="W237" s="23"/>
    </row>
    <row r="238" spans="1:23" x14ac:dyDescent="0.25">
      <c r="A238" s="23" t="s">
        <v>120</v>
      </c>
      <c r="B238" s="23" t="s">
        <v>511</v>
      </c>
      <c r="C238" s="23" t="s">
        <v>594</v>
      </c>
      <c r="D238" s="23" t="s">
        <v>595</v>
      </c>
      <c r="E238" s="23"/>
      <c r="F238" s="23">
        <v>12.5</v>
      </c>
      <c r="G238" s="23">
        <v>0</v>
      </c>
      <c r="H238" s="23">
        <v>18</v>
      </c>
      <c r="I238" s="23">
        <v>0</v>
      </c>
      <c r="J238" s="23"/>
      <c r="K238" s="23"/>
      <c r="L238" s="23"/>
      <c r="M238" s="23"/>
      <c r="N238" s="23">
        <v>1.744</v>
      </c>
      <c r="O238" s="23">
        <v>3.657</v>
      </c>
      <c r="P238" s="23"/>
      <c r="Q238" s="23"/>
      <c r="R238" s="23"/>
      <c r="S238" s="23">
        <v>0</v>
      </c>
      <c r="T238" s="23">
        <v>0.49</v>
      </c>
      <c r="U238" s="23"/>
      <c r="V238" s="23"/>
      <c r="W238" s="23"/>
    </row>
    <row r="239" spans="1:23" x14ac:dyDescent="0.25">
      <c r="A239" s="23" t="s">
        <v>120</v>
      </c>
      <c r="B239" s="23" t="s">
        <v>511</v>
      </c>
      <c r="C239" s="23" t="s">
        <v>596</v>
      </c>
      <c r="D239" s="23" t="s">
        <v>597</v>
      </c>
      <c r="E239" s="23"/>
      <c r="F239" s="23">
        <v>9.7438000000000002</v>
      </c>
      <c r="G239" s="23">
        <v>0</v>
      </c>
      <c r="H239" s="23">
        <v>9.7438000000000002</v>
      </c>
      <c r="I239" s="23">
        <v>0</v>
      </c>
      <c r="J239" s="23"/>
      <c r="K239" s="23"/>
      <c r="L239" s="23"/>
      <c r="M239" s="23"/>
      <c r="N239" s="23">
        <v>2.3426</v>
      </c>
      <c r="O239" s="23">
        <v>4.0484</v>
      </c>
      <c r="P239" s="23"/>
      <c r="Q239" s="23"/>
      <c r="R239" s="23"/>
      <c r="S239" s="23">
        <v>0</v>
      </c>
      <c r="T239" s="23">
        <v>0.2782</v>
      </c>
      <c r="U239" s="23"/>
      <c r="V239" s="23"/>
      <c r="W239" s="23"/>
    </row>
    <row r="240" spans="1:23" x14ac:dyDescent="0.25">
      <c r="A240" s="23" t="s">
        <v>120</v>
      </c>
      <c r="B240" s="23" t="s">
        <v>511</v>
      </c>
      <c r="C240" s="23" t="s">
        <v>598</v>
      </c>
      <c r="D240" s="23" t="s">
        <v>599</v>
      </c>
      <c r="E240" s="23"/>
      <c r="F240" s="23">
        <v>9.1549999999999994</v>
      </c>
      <c r="G240" s="23">
        <v>0</v>
      </c>
      <c r="H240" s="23">
        <v>26.184999999999999</v>
      </c>
      <c r="I240" s="23">
        <v>0</v>
      </c>
      <c r="J240" s="23"/>
      <c r="K240" s="23"/>
      <c r="L240" s="23"/>
      <c r="M240" s="23"/>
      <c r="N240" s="23">
        <v>1.7669999999999999</v>
      </c>
      <c r="O240" s="23">
        <v>4.601</v>
      </c>
      <c r="P240" s="23"/>
      <c r="Q240" s="23"/>
      <c r="R240" s="23"/>
      <c r="S240" s="23">
        <v>0</v>
      </c>
      <c r="T240" s="23">
        <v>0.122</v>
      </c>
      <c r="U240" s="23"/>
      <c r="V240" s="23"/>
      <c r="W240" s="23"/>
    </row>
    <row r="241" spans="1:23" x14ac:dyDescent="0.25">
      <c r="A241" s="23" t="s">
        <v>120</v>
      </c>
      <c r="B241" s="23" t="s">
        <v>511</v>
      </c>
      <c r="C241" s="23" t="s">
        <v>600</v>
      </c>
      <c r="D241" s="23" t="s">
        <v>601</v>
      </c>
      <c r="E241" s="23"/>
      <c r="F241" s="23">
        <v>7.9649999999999999</v>
      </c>
      <c r="G241" s="23">
        <v>0</v>
      </c>
      <c r="H241" s="23">
        <v>7.9649999999999999</v>
      </c>
      <c r="I241" s="23">
        <v>0</v>
      </c>
      <c r="J241" s="23"/>
      <c r="K241" s="23"/>
      <c r="L241" s="23"/>
      <c r="M241" s="23"/>
      <c r="N241" s="23">
        <v>1.6185</v>
      </c>
      <c r="O241" s="23">
        <v>3.7900999999999998</v>
      </c>
      <c r="P241" s="23"/>
      <c r="Q241" s="23"/>
      <c r="R241" s="23"/>
      <c r="S241" s="23">
        <v>0</v>
      </c>
      <c r="T241" s="23"/>
      <c r="U241" s="23"/>
      <c r="V241" s="23"/>
      <c r="W241" s="23"/>
    </row>
    <row r="242" spans="1:23" x14ac:dyDescent="0.25">
      <c r="A242" s="23" t="s">
        <v>120</v>
      </c>
      <c r="B242" s="23" t="s">
        <v>511</v>
      </c>
      <c r="C242" s="23" t="s">
        <v>602</v>
      </c>
      <c r="D242" s="23" t="s">
        <v>603</v>
      </c>
      <c r="E242" s="23"/>
      <c r="F242" s="23">
        <v>17.073</v>
      </c>
      <c r="G242" s="23">
        <v>0</v>
      </c>
      <c r="H242" s="23">
        <v>17.073</v>
      </c>
      <c r="I242" s="23">
        <v>0</v>
      </c>
      <c r="J242" s="23"/>
      <c r="K242" s="23"/>
      <c r="L242" s="23"/>
      <c r="M242" s="23"/>
      <c r="N242" s="23">
        <v>2.4590000000000001</v>
      </c>
      <c r="O242" s="23">
        <v>4.6029999999999998</v>
      </c>
      <c r="P242" s="23"/>
      <c r="Q242" s="23"/>
      <c r="R242" s="23"/>
      <c r="S242" s="23">
        <v>0</v>
      </c>
      <c r="T242" s="23">
        <v>0.13600000000000001</v>
      </c>
      <c r="U242" s="23"/>
      <c r="V242" s="23"/>
      <c r="W242" s="23"/>
    </row>
    <row r="243" spans="1:23" x14ac:dyDescent="0.25">
      <c r="A243" s="23" t="s">
        <v>120</v>
      </c>
      <c r="B243" s="23" t="s">
        <v>511</v>
      </c>
      <c r="C243" s="23" t="s">
        <v>604</v>
      </c>
      <c r="D243" s="23" t="s">
        <v>605</v>
      </c>
      <c r="E243" s="23"/>
      <c r="F243" s="23">
        <v>9.0654000000000003</v>
      </c>
      <c r="G243" s="23">
        <v>0</v>
      </c>
      <c r="H243" s="23">
        <v>25.709199999999999</v>
      </c>
      <c r="I243" s="23">
        <v>0</v>
      </c>
      <c r="J243" s="23"/>
      <c r="K243" s="23"/>
      <c r="L243" s="23"/>
      <c r="M243" s="23"/>
      <c r="N243" s="23">
        <v>1.8498000000000001</v>
      </c>
      <c r="O243" s="23">
        <v>4.1059999999999999</v>
      </c>
      <c r="P243" s="23"/>
      <c r="Q243" s="23">
        <v>8.6099999999999996E-2</v>
      </c>
      <c r="R243" s="23">
        <v>0.19120000000000001</v>
      </c>
      <c r="S243" s="23">
        <v>0</v>
      </c>
      <c r="T243" s="23">
        <v>6.0999999999999999E-2</v>
      </c>
      <c r="U243" s="23"/>
      <c r="V243" s="23"/>
      <c r="W243" s="23"/>
    </row>
    <row r="244" spans="1:23" x14ac:dyDescent="0.25">
      <c r="A244" s="23" t="s">
        <v>120</v>
      </c>
      <c r="B244" s="23" t="s">
        <v>511</v>
      </c>
      <c r="C244" s="23" t="s">
        <v>606</v>
      </c>
      <c r="D244" s="23" t="s">
        <v>607</v>
      </c>
      <c r="E244" s="23"/>
      <c r="F244" s="23">
        <v>5.1790000000000003</v>
      </c>
      <c r="G244" s="23">
        <v>0</v>
      </c>
      <c r="H244" s="23">
        <v>12.298</v>
      </c>
      <c r="I244" s="23">
        <v>0</v>
      </c>
      <c r="J244" s="23"/>
      <c r="K244" s="23"/>
      <c r="L244" s="23"/>
      <c r="M244" s="23"/>
      <c r="N244" s="23">
        <v>1.952</v>
      </c>
      <c r="O244" s="23">
        <v>6.085</v>
      </c>
      <c r="P244" s="23"/>
      <c r="Q244" s="23"/>
      <c r="R244" s="23"/>
      <c r="S244" s="23">
        <v>0</v>
      </c>
      <c r="T244" s="23">
        <v>0.125</v>
      </c>
      <c r="U244" s="23"/>
      <c r="V244" s="23"/>
      <c r="W244" s="23"/>
    </row>
    <row r="245" spans="1:23" x14ac:dyDescent="0.25">
      <c r="A245" s="23" t="s">
        <v>120</v>
      </c>
      <c r="B245" s="23" t="s">
        <v>511</v>
      </c>
      <c r="C245" s="23" t="s">
        <v>608</v>
      </c>
      <c r="D245" s="23" t="s">
        <v>609</v>
      </c>
      <c r="E245" s="23"/>
      <c r="F245" s="23">
        <v>31.88</v>
      </c>
      <c r="G245" s="23">
        <v>0</v>
      </c>
      <c r="H245" s="23">
        <v>31.88</v>
      </c>
      <c r="I245" s="23">
        <v>0</v>
      </c>
      <c r="J245" s="23"/>
      <c r="K245" s="23"/>
      <c r="L245" s="23"/>
      <c r="M245" s="23"/>
      <c r="N245" s="23">
        <v>2.69</v>
      </c>
      <c r="O245" s="23">
        <v>0</v>
      </c>
      <c r="P245" s="23"/>
      <c r="Q245" s="23"/>
      <c r="R245" s="23"/>
      <c r="S245" s="23">
        <v>0</v>
      </c>
      <c r="T245" s="23">
        <v>0.24</v>
      </c>
      <c r="U245" s="23"/>
      <c r="V245" s="23"/>
      <c r="W245" s="23"/>
    </row>
    <row r="246" spans="1:23" x14ac:dyDescent="0.25">
      <c r="A246" s="23" t="s">
        <v>120</v>
      </c>
      <c r="B246" s="23" t="s">
        <v>511</v>
      </c>
      <c r="C246" s="23" t="s">
        <v>610</v>
      </c>
      <c r="D246" s="23" t="s">
        <v>611</v>
      </c>
      <c r="E246" s="23"/>
      <c r="F246" s="23">
        <v>22.486000000000001</v>
      </c>
      <c r="G246" s="23">
        <v>0</v>
      </c>
      <c r="H246" s="23">
        <v>22.486000000000001</v>
      </c>
      <c r="I246" s="23">
        <v>0</v>
      </c>
      <c r="J246" s="23"/>
      <c r="K246" s="23"/>
      <c r="L246" s="23"/>
      <c r="M246" s="23"/>
      <c r="N246" s="23">
        <v>3.028</v>
      </c>
      <c r="O246" s="23">
        <v>4.93</v>
      </c>
      <c r="P246" s="23"/>
      <c r="Q246" s="23"/>
      <c r="R246" s="23"/>
      <c r="S246" s="23">
        <v>0</v>
      </c>
      <c r="T246" s="23">
        <v>0.17899999999999999</v>
      </c>
      <c r="U246" s="23"/>
      <c r="V246" s="23"/>
      <c r="W246" s="23"/>
    </row>
    <row r="247" spans="1:23" x14ac:dyDescent="0.25">
      <c r="A247" s="23" t="s">
        <v>120</v>
      </c>
      <c r="B247" s="23" t="s">
        <v>511</v>
      </c>
      <c r="C247" s="23" t="s">
        <v>612</v>
      </c>
      <c r="D247" s="23" t="s">
        <v>613</v>
      </c>
      <c r="E247" s="23"/>
      <c r="F247" s="23">
        <v>15.1</v>
      </c>
      <c r="G247" s="23">
        <v>0</v>
      </c>
      <c r="H247" s="23">
        <v>18</v>
      </c>
      <c r="I247" s="23">
        <v>0</v>
      </c>
      <c r="J247" s="23"/>
      <c r="K247" s="23"/>
      <c r="L247" s="23"/>
      <c r="M247" s="23"/>
      <c r="N247" s="23">
        <v>4.1795999999999998</v>
      </c>
      <c r="O247" s="23">
        <v>9.6806000000000001</v>
      </c>
      <c r="P247" s="23"/>
      <c r="Q247" s="23">
        <v>4.1795999999999998</v>
      </c>
      <c r="R247" s="23">
        <v>9.6806000000000001</v>
      </c>
      <c r="S247" s="23">
        <v>0</v>
      </c>
      <c r="T247" s="23">
        <v>0.35099999999999998</v>
      </c>
      <c r="U247" s="23"/>
      <c r="V247" s="23"/>
      <c r="W247" s="23"/>
    </row>
    <row r="248" spans="1:23" x14ac:dyDescent="0.25">
      <c r="A248" s="23" t="s">
        <v>120</v>
      </c>
      <c r="B248" s="23" t="s">
        <v>511</v>
      </c>
      <c r="C248" s="23" t="s">
        <v>614</v>
      </c>
      <c r="D248" s="23" t="s">
        <v>615</v>
      </c>
      <c r="E248" s="23"/>
      <c r="F248" s="23">
        <v>6.88</v>
      </c>
      <c r="G248" s="23">
        <v>0</v>
      </c>
      <c r="H248" s="23">
        <v>8.41</v>
      </c>
      <c r="I248" s="23">
        <v>0</v>
      </c>
      <c r="J248" s="23"/>
      <c r="K248" s="23"/>
      <c r="L248" s="23"/>
      <c r="M248" s="23"/>
      <c r="N248" s="23">
        <v>1.97</v>
      </c>
      <c r="O248" s="23">
        <v>4.93</v>
      </c>
      <c r="P248" s="23"/>
      <c r="Q248" s="23"/>
      <c r="R248" s="23"/>
      <c r="S248" s="23">
        <v>0</v>
      </c>
      <c r="T248" s="23"/>
      <c r="U248" s="23"/>
      <c r="V248" s="23"/>
      <c r="W248" s="23"/>
    </row>
    <row r="249" spans="1:23" x14ac:dyDescent="0.25">
      <c r="A249" s="23" t="s">
        <v>120</v>
      </c>
      <c r="B249" s="23" t="s">
        <v>511</v>
      </c>
      <c r="C249" s="23" t="s">
        <v>616</v>
      </c>
      <c r="D249" s="23" t="s">
        <v>617</v>
      </c>
      <c r="E249" s="23"/>
      <c r="F249" s="23">
        <v>15.076000000000001</v>
      </c>
      <c r="G249" s="23">
        <v>0</v>
      </c>
      <c r="H249" s="23">
        <v>32.378</v>
      </c>
      <c r="I249" s="23">
        <v>0</v>
      </c>
      <c r="J249" s="23"/>
      <c r="K249" s="23"/>
      <c r="L249" s="23"/>
      <c r="M249" s="23"/>
      <c r="N249" s="23">
        <v>1.8149999999999999</v>
      </c>
      <c r="O249" s="23">
        <v>4.2699999999999996</v>
      </c>
      <c r="P249" s="23"/>
      <c r="Q249" s="23"/>
      <c r="R249" s="23"/>
      <c r="S249" s="23">
        <v>0</v>
      </c>
      <c r="T249" s="23">
        <v>0.19400000000000001</v>
      </c>
      <c r="U249" s="23"/>
      <c r="V249" s="23"/>
      <c r="W249" s="23"/>
    </row>
    <row r="250" spans="1:23" x14ac:dyDescent="0.25">
      <c r="A250" s="23" t="s">
        <v>120</v>
      </c>
      <c r="B250" s="23" t="s">
        <v>511</v>
      </c>
      <c r="C250" s="23" t="s">
        <v>618</v>
      </c>
      <c r="D250" s="23" t="s">
        <v>619</v>
      </c>
      <c r="E250" s="23"/>
      <c r="F250" s="23">
        <v>6.2939999999999996</v>
      </c>
      <c r="G250" s="23">
        <v>0</v>
      </c>
      <c r="H250" s="23">
        <v>6.2939999999999996</v>
      </c>
      <c r="I250" s="23">
        <v>0</v>
      </c>
      <c r="J250" s="23"/>
      <c r="K250" s="23"/>
      <c r="L250" s="23"/>
      <c r="M250" s="23"/>
      <c r="N250" s="23">
        <v>1.8240000000000001</v>
      </c>
      <c r="O250" s="23">
        <v>7.9260000000000002</v>
      </c>
      <c r="P250" s="23"/>
      <c r="Q250" s="23"/>
      <c r="R250" s="23"/>
      <c r="S250" s="23">
        <v>0</v>
      </c>
      <c r="T250" s="23"/>
      <c r="U250" s="23"/>
      <c r="V250" s="23"/>
      <c r="W250" s="23"/>
    </row>
    <row r="251" spans="1:23" x14ac:dyDescent="0.25">
      <c r="A251" s="23" t="s">
        <v>120</v>
      </c>
      <c r="B251" s="23" t="s">
        <v>511</v>
      </c>
      <c r="C251" s="23" t="s">
        <v>620</v>
      </c>
      <c r="D251" s="23" t="s">
        <v>621</v>
      </c>
      <c r="E251" s="23"/>
      <c r="F251" s="23">
        <v>18.600000000000001</v>
      </c>
      <c r="G251" s="23">
        <v>0</v>
      </c>
      <c r="H251" s="23">
        <v>29.6</v>
      </c>
      <c r="I251" s="23">
        <v>0</v>
      </c>
      <c r="J251" s="23"/>
      <c r="K251" s="23"/>
      <c r="L251" s="23"/>
      <c r="M251" s="23"/>
      <c r="N251" s="23">
        <v>2.86</v>
      </c>
      <c r="O251" s="23">
        <v>4.5999999999999996</v>
      </c>
      <c r="P251" s="23"/>
      <c r="Q251" s="23"/>
      <c r="R251" s="23"/>
      <c r="S251" s="23">
        <v>0</v>
      </c>
      <c r="T251" s="23">
        <v>0.28000000000000003</v>
      </c>
      <c r="U251" s="23"/>
      <c r="V251" s="23"/>
      <c r="W251" s="23"/>
    </row>
    <row r="252" spans="1:23" x14ac:dyDescent="0.25">
      <c r="A252" s="23" t="s">
        <v>120</v>
      </c>
      <c r="B252" s="23" t="s">
        <v>511</v>
      </c>
      <c r="C252" s="23" t="s">
        <v>622</v>
      </c>
      <c r="D252" s="23" t="s">
        <v>623</v>
      </c>
      <c r="E252" s="23"/>
      <c r="F252" s="23">
        <v>10.91</v>
      </c>
      <c r="G252" s="23">
        <v>0</v>
      </c>
      <c r="H252" s="23">
        <v>15.19</v>
      </c>
      <c r="I252" s="23">
        <v>0</v>
      </c>
      <c r="J252" s="23"/>
      <c r="K252" s="23"/>
      <c r="L252" s="23"/>
      <c r="M252" s="23"/>
      <c r="N252" s="23">
        <v>1.86</v>
      </c>
      <c r="O252" s="23">
        <v>3.89</v>
      </c>
      <c r="P252" s="23"/>
      <c r="Q252" s="23"/>
      <c r="R252" s="23"/>
      <c r="S252" s="23">
        <v>0</v>
      </c>
      <c r="T252" s="23">
        <v>0.25</v>
      </c>
      <c r="U252" s="23"/>
      <c r="V252" s="23"/>
      <c r="W252" s="23"/>
    </row>
    <row r="253" spans="1:23" x14ac:dyDescent="0.25">
      <c r="A253" s="23" t="s">
        <v>120</v>
      </c>
      <c r="B253" s="23" t="s">
        <v>511</v>
      </c>
      <c r="C253" s="23" t="s">
        <v>624</v>
      </c>
      <c r="D253" s="23" t="s">
        <v>625</v>
      </c>
      <c r="E253" s="23"/>
      <c r="F253" s="23">
        <v>11.486599999999999</v>
      </c>
      <c r="G253" s="23">
        <v>0</v>
      </c>
      <c r="H253" s="23">
        <v>11.486599999999999</v>
      </c>
      <c r="I253" s="23">
        <v>0</v>
      </c>
      <c r="J253" s="23"/>
      <c r="K253" s="23"/>
      <c r="L253" s="23"/>
      <c r="M253" s="23"/>
      <c r="N253" s="23">
        <v>1.9236</v>
      </c>
      <c r="O253" s="23">
        <v>4.7336</v>
      </c>
      <c r="P253" s="23"/>
      <c r="Q253" s="23"/>
      <c r="R253" s="23"/>
      <c r="S253" s="23">
        <v>0</v>
      </c>
      <c r="T253" s="23">
        <v>8.5400000000000004E-2</v>
      </c>
      <c r="U253" s="23"/>
      <c r="V253" s="23"/>
      <c r="W253" s="23"/>
    </row>
    <row r="254" spans="1:23" x14ac:dyDescent="0.25">
      <c r="A254" s="23" t="s">
        <v>120</v>
      </c>
      <c r="B254" s="23" t="s">
        <v>511</v>
      </c>
      <c r="C254" s="23" t="s">
        <v>626</v>
      </c>
      <c r="D254" s="23" t="s">
        <v>627</v>
      </c>
      <c r="E254" s="23"/>
      <c r="F254" s="23">
        <v>10.1699</v>
      </c>
      <c r="G254" s="23">
        <v>0</v>
      </c>
      <c r="H254" s="23">
        <v>10.1699</v>
      </c>
      <c r="I254" s="23">
        <v>0</v>
      </c>
      <c r="J254" s="23"/>
      <c r="K254" s="23"/>
      <c r="L254" s="23"/>
      <c r="M254" s="23"/>
      <c r="N254" s="23">
        <v>2.4129999999999998</v>
      </c>
      <c r="O254" s="23">
        <v>4.3209999999999997</v>
      </c>
      <c r="P254" s="23"/>
      <c r="Q254" s="23"/>
      <c r="R254" s="23"/>
      <c r="S254" s="23">
        <v>0</v>
      </c>
      <c r="T254" s="23">
        <v>2.9000000000000001E-2</v>
      </c>
      <c r="U254" s="23"/>
      <c r="V254" s="23"/>
      <c r="W254" s="23"/>
    </row>
    <row r="255" spans="1:23" x14ac:dyDescent="0.25">
      <c r="A255" s="23" t="s">
        <v>120</v>
      </c>
      <c r="B255" s="23" t="s">
        <v>511</v>
      </c>
      <c r="C255" s="23" t="s">
        <v>628</v>
      </c>
      <c r="D255" s="23" t="s">
        <v>629</v>
      </c>
      <c r="E255" s="23"/>
      <c r="F255" s="23">
        <v>5.9880000000000004</v>
      </c>
      <c r="G255" s="23">
        <v>0</v>
      </c>
      <c r="H255" s="23">
        <v>14.679</v>
      </c>
      <c r="I255" s="23">
        <v>0</v>
      </c>
      <c r="J255" s="23"/>
      <c r="K255" s="23"/>
      <c r="L255" s="23"/>
      <c r="M255" s="23"/>
      <c r="N255" s="23">
        <v>2.0499999999999998</v>
      </c>
      <c r="O255" s="23">
        <v>3.359</v>
      </c>
      <c r="P255" s="23"/>
      <c r="Q255" s="23"/>
      <c r="R255" s="23"/>
      <c r="S255" s="23">
        <v>0</v>
      </c>
      <c r="T255" s="23">
        <v>3.6999999999999998E-2</v>
      </c>
      <c r="U255" s="23"/>
      <c r="V255" s="23"/>
      <c r="W255" s="23"/>
    </row>
    <row r="256" spans="1:23" x14ac:dyDescent="0.25">
      <c r="A256" s="23" t="s">
        <v>120</v>
      </c>
      <c r="B256" s="23" t="s">
        <v>511</v>
      </c>
      <c r="C256" s="23" t="s">
        <v>630</v>
      </c>
      <c r="D256" s="23" t="s">
        <v>631</v>
      </c>
      <c r="E256" s="23"/>
      <c r="F256" s="23">
        <v>19.91</v>
      </c>
      <c r="G256" s="23">
        <v>0</v>
      </c>
      <c r="H256" s="23">
        <v>19.91</v>
      </c>
      <c r="I256" s="23">
        <v>0</v>
      </c>
      <c r="J256" s="23"/>
      <c r="K256" s="23"/>
      <c r="L256" s="23"/>
      <c r="M256" s="23"/>
      <c r="N256" s="23">
        <v>1.91</v>
      </c>
      <c r="O256" s="23">
        <v>4.3899999999999997</v>
      </c>
      <c r="P256" s="23"/>
      <c r="Q256" s="23"/>
      <c r="R256" s="23"/>
      <c r="S256" s="23">
        <v>0</v>
      </c>
      <c r="T256" s="23">
        <v>0.16</v>
      </c>
      <c r="U256" s="23"/>
      <c r="V256" s="23"/>
      <c r="W256" s="23"/>
    </row>
    <row r="257" spans="1:23" x14ac:dyDescent="0.25">
      <c r="A257" s="23" t="s">
        <v>120</v>
      </c>
      <c r="B257" s="23" t="s">
        <v>511</v>
      </c>
      <c r="C257" s="23" t="s">
        <v>632</v>
      </c>
      <c r="D257" s="23" t="s">
        <v>633</v>
      </c>
      <c r="E257" s="23"/>
      <c r="F257" s="23">
        <v>7.7420999999999998</v>
      </c>
      <c r="G257" s="23">
        <v>0</v>
      </c>
      <c r="H257" s="23">
        <v>11.241099999999999</v>
      </c>
      <c r="I257" s="23">
        <v>0</v>
      </c>
      <c r="J257" s="23"/>
      <c r="K257" s="23"/>
      <c r="L257" s="23"/>
      <c r="M257" s="23"/>
      <c r="N257" s="23">
        <v>1.9490000000000001</v>
      </c>
      <c r="O257" s="23">
        <v>4.6219999999999999</v>
      </c>
      <c r="P257" s="23"/>
      <c r="Q257" s="23"/>
      <c r="R257" s="23"/>
      <c r="S257" s="23">
        <v>0</v>
      </c>
      <c r="T257" s="23">
        <v>9.5000000000000001E-2</v>
      </c>
      <c r="U257" s="23"/>
      <c r="V257" s="23"/>
      <c r="W257" s="23"/>
    </row>
    <row r="258" spans="1:23" x14ac:dyDescent="0.25">
      <c r="A258" s="23" t="s">
        <v>120</v>
      </c>
      <c r="B258" s="23" t="s">
        <v>511</v>
      </c>
      <c r="C258" s="23" t="s">
        <v>634</v>
      </c>
      <c r="D258" s="23" t="s">
        <v>635</v>
      </c>
      <c r="E258" s="23"/>
      <c r="F258" s="23">
        <v>7</v>
      </c>
      <c r="G258" s="23">
        <v>0</v>
      </c>
      <c r="H258" s="23">
        <v>13.593</v>
      </c>
      <c r="I258" s="23">
        <v>0</v>
      </c>
      <c r="J258" s="23"/>
      <c r="K258" s="23"/>
      <c r="L258" s="23"/>
      <c r="M258" s="23"/>
      <c r="N258" s="23">
        <v>1.9844999999999999</v>
      </c>
      <c r="O258" s="23">
        <v>2.75</v>
      </c>
      <c r="P258" s="23"/>
      <c r="Q258" s="23"/>
      <c r="R258" s="23"/>
      <c r="S258" s="23">
        <v>0</v>
      </c>
      <c r="T258" s="23"/>
      <c r="U258" s="23"/>
      <c r="V258" s="23"/>
      <c r="W258" s="23"/>
    </row>
    <row r="259" spans="1:23" x14ac:dyDescent="0.25">
      <c r="A259" s="23" t="s">
        <v>120</v>
      </c>
      <c r="B259" s="23" t="s">
        <v>511</v>
      </c>
      <c r="C259" s="23" t="s">
        <v>1149</v>
      </c>
      <c r="D259" s="23" t="s">
        <v>1150</v>
      </c>
      <c r="E259" s="23"/>
      <c r="F259" s="23">
        <v>15.87</v>
      </c>
      <c r="G259" s="23">
        <v>0</v>
      </c>
      <c r="H259" s="23">
        <v>23.07</v>
      </c>
      <c r="I259" s="23">
        <v>0</v>
      </c>
      <c r="J259" s="23"/>
      <c r="K259" s="23"/>
      <c r="L259" s="23"/>
      <c r="M259" s="23"/>
      <c r="N259" s="23">
        <v>2.8</v>
      </c>
      <c r="O259" s="23">
        <v>5.52</v>
      </c>
      <c r="P259" s="23"/>
      <c r="Q259" s="23"/>
      <c r="R259" s="23"/>
      <c r="S259" s="23">
        <v>0</v>
      </c>
      <c r="T259" s="23">
        <v>0.1</v>
      </c>
      <c r="U259" s="23"/>
      <c r="V259" s="23"/>
      <c r="W259" s="23"/>
    </row>
    <row r="260" spans="1:23" x14ac:dyDescent="0.25">
      <c r="A260" s="23" t="s">
        <v>120</v>
      </c>
      <c r="B260" s="23" t="s">
        <v>511</v>
      </c>
      <c r="C260" s="23" t="s">
        <v>636</v>
      </c>
      <c r="D260" s="23" t="s">
        <v>637</v>
      </c>
      <c r="E260" s="23"/>
      <c r="F260" s="23">
        <v>8.2886000000000006</v>
      </c>
      <c r="G260" s="23">
        <v>0</v>
      </c>
      <c r="H260" s="23">
        <v>22.013100000000001</v>
      </c>
      <c r="I260" s="23">
        <v>0</v>
      </c>
      <c r="J260" s="23"/>
      <c r="K260" s="23"/>
      <c r="L260" s="23"/>
      <c r="M260" s="23"/>
      <c r="N260" s="23">
        <v>2.1042000000000001</v>
      </c>
      <c r="O260" s="23">
        <v>3.5674000000000001</v>
      </c>
      <c r="P260" s="23"/>
      <c r="Q260" s="23"/>
      <c r="R260" s="23"/>
      <c r="S260" s="23">
        <v>0</v>
      </c>
      <c r="T260" s="23"/>
      <c r="U260" s="23"/>
      <c r="V260" s="23"/>
      <c r="W260" s="23"/>
    </row>
    <row r="261" spans="1:23" x14ac:dyDescent="0.25">
      <c r="A261" s="23" t="s">
        <v>120</v>
      </c>
      <c r="B261" s="23" t="s">
        <v>511</v>
      </c>
      <c r="C261" s="23" t="s">
        <v>638</v>
      </c>
      <c r="D261" s="23" t="s">
        <v>639</v>
      </c>
      <c r="E261" s="23"/>
      <c r="F261" s="23">
        <v>8.2319999999999993</v>
      </c>
      <c r="G261" s="23">
        <v>0</v>
      </c>
      <c r="H261" s="23">
        <v>18.452000000000002</v>
      </c>
      <c r="I261" s="23">
        <v>0</v>
      </c>
      <c r="J261" s="23"/>
      <c r="K261" s="23"/>
      <c r="L261" s="23"/>
      <c r="M261" s="23"/>
      <c r="N261" s="23">
        <v>1.9079999999999999</v>
      </c>
      <c r="O261" s="23">
        <v>4.9930000000000003</v>
      </c>
      <c r="P261" s="23"/>
      <c r="Q261" s="23"/>
      <c r="R261" s="23"/>
      <c r="S261" s="23">
        <v>0</v>
      </c>
      <c r="T261" s="23">
        <v>0.113</v>
      </c>
      <c r="U261" s="23"/>
      <c r="V261" s="23"/>
      <c r="W261" s="23"/>
    </row>
    <row r="262" spans="1:23" x14ac:dyDescent="0.25">
      <c r="A262" s="23" t="s">
        <v>120</v>
      </c>
      <c r="B262" s="23" t="s">
        <v>511</v>
      </c>
      <c r="C262" s="23" t="s">
        <v>640</v>
      </c>
      <c r="D262" s="23" t="s">
        <v>641</v>
      </c>
      <c r="E262" s="23"/>
      <c r="F262" s="23">
        <v>8.7369000000000003</v>
      </c>
      <c r="G262" s="23">
        <v>0</v>
      </c>
      <c r="H262" s="23">
        <v>9.8330000000000002</v>
      </c>
      <c r="I262" s="23">
        <v>0</v>
      </c>
      <c r="J262" s="23"/>
      <c r="K262" s="23"/>
      <c r="L262" s="23"/>
      <c r="M262" s="23"/>
      <c r="N262" s="23">
        <v>0.95889999999999997</v>
      </c>
      <c r="O262" s="23">
        <v>2.1469999999999998</v>
      </c>
      <c r="P262" s="23"/>
      <c r="Q262" s="23">
        <v>0.95889999999999997</v>
      </c>
      <c r="R262" s="23">
        <v>2.1469999999999998</v>
      </c>
      <c r="S262" s="23">
        <v>0</v>
      </c>
      <c r="T262" s="23">
        <v>7.0099999999999996E-2</v>
      </c>
      <c r="U262" s="23"/>
      <c r="V262" s="23"/>
      <c r="W262" s="23"/>
    </row>
    <row r="263" spans="1:23" x14ac:dyDescent="0.25">
      <c r="A263" s="23" t="s">
        <v>120</v>
      </c>
      <c r="B263" s="23" t="s">
        <v>511</v>
      </c>
      <c r="C263" s="23" t="s">
        <v>642</v>
      </c>
      <c r="D263" s="23" t="s">
        <v>643</v>
      </c>
      <c r="E263" s="23"/>
      <c r="F263" s="23">
        <v>17.623999999999999</v>
      </c>
      <c r="G263" s="23">
        <v>0</v>
      </c>
      <c r="H263" s="23">
        <v>26.029</v>
      </c>
      <c r="I263" s="23">
        <v>0</v>
      </c>
      <c r="J263" s="23"/>
      <c r="K263" s="23"/>
      <c r="L263" s="23"/>
      <c r="M263" s="23"/>
      <c r="N263" s="23">
        <v>1.903</v>
      </c>
      <c r="O263" s="23">
        <v>4.4560000000000004</v>
      </c>
      <c r="P263" s="23"/>
      <c r="Q263" s="23"/>
      <c r="R263" s="23"/>
      <c r="S263" s="23">
        <v>0</v>
      </c>
      <c r="T263" s="23">
        <v>0.15</v>
      </c>
      <c r="U263" s="23"/>
      <c r="V263" s="23"/>
      <c r="W263" s="23"/>
    </row>
    <row r="264" spans="1:23" x14ac:dyDescent="0.25">
      <c r="A264" s="23" t="s">
        <v>120</v>
      </c>
      <c r="B264" s="23" t="s">
        <v>511</v>
      </c>
      <c r="C264" s="23" t="s">
        <v>644</v>
      </c>
      <c r="D264" s="23" t="s">
        <v>645</v>
      </c>
      <c r="E264" s="23"/>
      <c r="F264" s="23">
        <v>10.8078</v>
      </c>
      <c r="G264" s="23">
        <v>0</v>
      </c>
      <c r="H264" s="23">
        <v>19.0611</v>
      </c>
      <c r="I264" s="23">
        <v>0</v>
      </c>
      <c r="J264" s="23"/>
      <c r="K264" s="23"/>
      <c r="L264" s="23"/>
      <c r="M264" s="23"/>
      <c r="N264" s="23">
        <v>1.8301000000000001</v>
      </c>
      <c r="O264" s="23">
        <v>4.3415999999999997</v>
      </c>
      <c r="P264" s="23"/>
      <c r="Q264" s="23"/>
      <c r="R264" s="23"/>
      <c r="S264" s="23">
        <v>0</v>
      </c>
      <c r="T264" s="23">
        <v>0.12039999999999999</v>
      </c>
      <c r="U264" s="23"/>
      <c r="V264" s="23"/>
      <c r="W264" s="23"/>
    </row>
    <row r="265" spans="1:23" x14ac:dyDescent="0.25">
      <c r="A265" s="23" t="s">
        <v>120</v>
      </c>
      <c r="B265" s="23" t="s">
        <v>511</v>
      </c>
      <c r="C265" s="23" t="s">
        <v>646</v>
      </c>
      <c r="D265" s="23" t="s">
        <v>647</v>
      </c>
      <c r="E265" s="23"/>
      <c r="F265" s="23">
        <v>8.25</v>
      </c>
      <c r="G265" s="23">
        <v>0</v>
      </c>
      <c r="H265" s="23">
        <v>19.5</v>
      </c>
      <c r="I265" s="23">
        <v>0</v>
      </c>
      <c r="J265" s="23"/>
      <c r="K265" s="23"/>
      <c r="L265" s="23"/>
      <c r="M265" s="23"/>
      <c r="N265" s="23">
        <v>2.2166000000000001</v>
      </c>
      <c r="O265" s="23">
        <v>4.5651000000000002</v>
      </c>
      <c r="P265" s="23"/>
      <c r="Q265" s="23"/>
      <c r="R265" s="23"/>
      <c r="S265" s="23">
        <v>0</v>
      </c>
      <c r="T265" s="23"/>
      <c r="U265" s="23"/>
      <c r="V265" s="23"/>
      <c r="W265" s="23"/>
    </row>
    <row r="266" spans="1:23" x14ac:dyDescent="0.25">
      <c r="A266" s="23" t="s">
        <v>120</v>
      </c>
      <c r="B266" s="23" t="s">
        <v>511</v>
      </c>
      <c r="C266" s="23" t="s">
        <v>648</v>
      </c>
      <c r="D266" s="23" t="s">
        <v>649</v>
      </c>
      <c r="E266" s="23"/>
      <c r="F266" s="23">
        <v>11.1713</v>
      </c>
      <c r="G266" s="23">
        <v>0</v>
      </c>
      <c r="H266" s="23">
        <v>17.192299999999999</v>
      </c>
      <c r="I266" s="23">
        <v>0</v>
      </c>
      <c r="J266" s="23"/>
      <c r="K266" s="23"/>
      <c r="L266" s="23"/>
      <c r="M266" s="23"/>
      <c r="N266" s="23">
        <v>1.8149999999999999</v>
      </c>
      <c r="O266" s="23">
        <v>4.8833000000000002</v>
      </c>
      <c r="P266" s="23"/>
      <c r="Q266" s="23"/>
      <c r="R266" s="23"/>
      <c r="S266" s="23">
        <v>0</v>
      </c>
      <c r="T266" s="23">
        <v>7.1400000000000005E-2</v>
      </c>
      <c r="U266" s="23"/>
      <c r="V266" s="23"/>
      <c r="W266" s="23"/>
    </row>
    <row r="267" spans="1:23" x14ac:dyDescent="0.25">
      <c r="A267" s="23" t="s">
        <v>120</v>
      </c>
      <c r="B267" s="23" t="s">
        <v>511</v>
      </c>
      <c r="C267" s="23" t="s">
        <v>650</v>
      </c>
      <c r="D267" s="23" t="s">
        <v>651</v>
      </c>
      <c r="E267" s="23"/>
      <c r="F267" s="23">
        <v>14.25</v>
      </c>
      <c r="G267" s="23">
        <v>0</v>
      </c>
      <c r="H267" s="23">
        <v>14.25</v>
      </c>
      <c r="I267" s="23">
        <v>0</v>
      </c>
      <c r="J267" s="23"/>
      <c r="K267" s="23"/>
      <c r="L267" s="23"/>
      <c r="M267" s="23"/>
      <c r="N267" s="23">
        <v>2.1459999999999999</v>
      </c>
      <c r="O267" s="23">
        <v>4.774</v>
      </c>
      <c r="P267" s="23"/>
      <c r="Q267" s="23"/>
      <c r="R267" s="23"/>
      <c r="S267" s="23">
        <v>0</v>
      </c>
      <c r="T267" s="23"/>
      <c r="U267" s="23"/>
      <c r="V267" s="23"/>
      <c r="W267" s="23"/>
    </row>
    <row r="268" spans="1:23" x14ac:dyDescent="0.25">
      <c r="A268" s="23" t="s">
        <v>120</v>
      </c>
      <c r="B268" s="23" t="s">
        <v>511</v>
      </c>
      <c r="C268" s="23" t="s">
        <v>652</v>
      </c>
      <c r="D268" s="23" t="s">
        <v>653</v>
      </c>
      <c r="E268" s="23"/>
      <c r="F268" s="23">
        <v>6.8150000000000004</v>
      </c>
      <c r="G268" s="23">
        <v>0</v>
      </c>
      <c r="H268" s="23">
        <v>17.71</v>
      </c>
      <c r="I268" s="23">
        <v>0</v>
      </c>
      <c r="J268" s="23"/>
      <c r="K268" s="23"/>
      <c r="L268" s="23"/>
      <c r="M268" s="23"/>
      <c r="N268" s="23">
        <v>2.2200000000000002</v>
      </c>
      <c r="O268" s="23">
        <v>2.5952999999999999</v>
      </c>
      <c r="P268" s="23"/>
      <c r="Q268" s="23"/>
      <c r="R268" s="23"/>
      <c r="S268" s="23">
        <v>0</v>
      </c>
      <c r="T268" s="23"/>
      <c r="U268" s="23"/>
      <c r="V268" s="23"/>
      <c r="W268" s="23"/>
    </row>
    <row r="269" spans="1:23" x14ac:dyDescent="0.25">
      <c r="A269" s="23" t="s">
        <v>120</v>
      </c>
      <c r="B269" s="23" t="s">
        <v>511</v>
      </c>
      <c r="C269" s="23" t="s">
        <v>654</v>
      </c>
      <c r="D269" s="23" t="s">
        <v>655</v>
      </c>
      <c r="E269" s="23"/>
      <c r="F269" s="23">
        <v>13.494</v>
      </c>
      <c r="G269" s="23">
        <v>0</v>
      </c>
      <c r="H269" s="23">
        <v>11.0838</v>
      </c>
      <c r="I269" s="23">
        <v>0</v>
      </c>
      <c r="J269" s="23"/>
      <c r="K269" s="23"/>
      <c r="L269" s="23"/>
      <c r="M269" s="23"/>
      <c r="N269" s="23">
        <v>1.9059999999999999</v>
      </c>
      <c r="O269" s="23">
        <v>4.3162000000000003</v>
      </c>
      <c r="P269" s="23"/>
      <c r="Q269" s="23"/>
      <c r="R269" s="23"/>
      <c r="S269" s="23">
        <v>0</v>
      </c>
      <c r="T269" s="23"/>
      <c r="U269" s="23"/>
      <c r="V269" s="23"/>
      <c r="W269" s="23"/>
    </row>
    <row r="270" spans="1:23" x14ac:dyDescent="0.25">
      <c r="A270" s="23" t="s">
        <v>120</v>
      </c>
      <c r="B270" s="23" t="s">
        <v>511</v>
      </c>
      <c r="C270" s="23" t="s">
        <v>656</v>
      </c>
      <c r="D270" s="23" t="s">
        <v>657</v>
      </c>
      <c r="E270" s="23"/>
      <c r="F270" s="23">
        <v>21.501000000000001</v>
      </c>
      <c r="G270" s="23">
        <v>0</v>
      </c>
      <c r="H270" s="23">
        <v>21.501000000000001</v>
      </c>
      <c r="I270" s="23">
        <v>0</v>
      </c>
      <c r="J270" s="23"/>
      <c r="K270" s="23"/>
      <c r="L270" s="23"/>
      <c r="M270" s="23"/>
      <c r="N270" s="23">
        <v>2.31</v>
      </c>
      <c r="O270" s="23">
        <v>4.74</v>
      </c>
      <c r="P270" s="23"/>
      <c r="Q270" s="23"/>
      <c r="R270" s="23"/>
      <c r="S270" s="23">
        <v>0</v>
      </c>
      <c r="T270" s="23">
        <v>0.16400000000000001</v>
      </c>
      <c r="U270" s="23"/>
      <c r="V270" s="23"/>
      <c r="W270" s="23"/>
    </row>
    <row r="271" spans="1:23" x14ac:dyDescent="0.25">
      <c r="A271" s="23" t="s">
        <v>120</v>
      </c>
      <c r="B271" s="23" t="s">
        <v>511</v>
      </c>
      <c r="C271" s="23" t="s">
        <v>658</v>
      </c>
      <c r="D271" s="23" t="s">
        <v>659</v>
      </c>
      <c r="E271" s="23"/>
      <c r="F271" s="23">
        <v>10.7562</v>
      </c>
      <c r="G271" s="23">
        <v>0</v>
      </c>
      <c r="H271" s="23">
        <v>18.476400000000002</v>
      </c>
      <c r="I271" s="23">
        <v>0</v>
      </c>
      <c r="J271" s="23"/>
      <c r="K271" s="23"/>
      <c r="L271" s="23"/>
      <c r="M271" s="23"/>
      <c r="N271" s="23">
        <v>1.7835000000000001</v>
      </c>
      <c r="O271" s="23">
        <v>3.375</v>
      </c>
      <c r="P271" s="23"/>
      <c r="Q271" s="23">
        <v>1.7835000000000001</v>
      </c>
      <c r="R271" s="23">
        <v>3.375</v>
      </c>
      <c r="S271" s="23">
        <v>0</v>
      </c>
      <c r="T271" s="23">
        <v>0.19819999999999999</v>
      </c>
      <c r="U271" s="23"/>
      <c r="V271" s="23"/>
      <c r="W271" s="23"/>
    </row>
    <row r="272" spans="1:23" x14ac:dyDescent="0.25">
      <c r="A272" s="23" t="s">
        <v>120</v>
      </c>
      <c r="B272" s="23" t="s">
        <v>511</v>
      </c>
      <c r="C272" s="23" t="s">
        <v>660</v>
      </c>
      <c r="D272" s="23" t="s">
        <v>661</v>
      </c>
      <c r="E272" s="23"/>
      <c r="F272" s="23">
        <v>2.4870000000000001</v>
      </c>
      <c r="G272" s="23">
        <v>0</v>
      </c>
      <c r="H272" s="23">
        <v>2.4870000000000001</v>
      </c>
      <c r="I272" s="23">
        <v>0</v>
      </c>
      <c r="J272" s="23"/>
      <c r="K272" s="23"/>
      <c r="L272" s="23"/>
      <c r="M272" s="23"/>
      <c r="N272" s="23">
        <v>1.0640000000000001</v>
      </c>
      <c r="O272" s="23">
        <v>3.7349999999999999</v>
      </c>
      <c r="P272" s="23"/>
      <c r="Q272" s="23"/>
      <c r="R272" s="23"/>
      <c r="S272" s="23">
        <v>0</v>
      </c>
      <c r="T272" s="23">
        <v>8.2000000000000003E-2</v>
      </c>
      <c r="U272" s="23"/>
      <c r="V272" s="23"/>
      <c r="W272" s="23"/>
    </row>
    <row r="273" spans="1:23" x14ac:dyDescent="0.25">
      <c r="A273" s="23" t="s">
        <v>120</v>
      </c>
      <c r="B273" s="23" t="s">
        <v>511</v>
      </c>
      <c r="C273" s="23" t="s">
        <v>662</v>
      </c>
      <c r="D273" s="23" t="s">
        <v>663</v>
      </c>
      <c r="E273" s="23"/>
      <c r="F273" s="23">
        <v>9.59</v>
      </c>
      <c r="G273" s="23">
        <v>0</v>
      </c>
      <c r="H273" s="23">
        <v>9.59</v>
      </c>
      <c r="I273" s="23">
        <v>0</v>
      </c>
      <c r="J273" s="23"/>
      <c r="K273" s="23"/>
      <c r="L273" s="23"/>
      <c r="M273" s="23"/>
      <c r="N273" s="23">
        <v>2.41</v>
      </c>
      <c r="O273" s="23">
        <v>3.39</v>
      </c>
      <c r="P273" s="23"/>
      <c r="Q273" s="23"/>
      <c r="R273" s="23"/>
      <c r="S273" s="23">
        <v>0</v>
      </c>
      <c r="T273" s="23"/>
      <c r="U273" s="23"/>
      <c r="V273" s="23"/>
      <c r="W273" s="23"/>
    </row>
    <row r="274" spans="1:23" x14ac:dyDescent="0.25">
      <c r="A274" s="23" t="s">
        <v>120</v>
      </c>
      <c r="B274" s="23" t="s">
        <v>511</v>
      </c>
      <c r="C274" s="23" t="s">
        <v>664</v>
      </c>
      <c r="D274" s="23" t="s">
        <v>665</v>
      </c>
      <c r="E274" s="23"/>
      <c r="F274" s="23">
        <v>7.9870000000000001</v>
      </c>
      <c r="G274" s="23">
        <v>0</v>
      </c>
      <c r="H274" s="23">
        <v>10</v>
      </c>
      <c r="I274" s="23">
        <v>0</v>
      </c>
      <c r="J274" s="23"/>
      <c r="K274" s="23"/>
      <c r="L274" s="23"/>
      <c r="M274" s="23"/>
      <c r="N274" s="23">
        <v>1.7130000000000001</v>
      </c>
      <c r="O274" s="23">
        <v>6.7430000000000003</v>
      </c>
      <c r="P274" s="23"/>
      <c r="Q274" s="23"/>
      <c r="R274" s="23"/>
      <c r="S274" s="23">
        <v>0</v>
      </c>
      <c r="T274" s="23">
        <v>2.5000000000000001E-3</v>
      </c>
      <c r="U274" s="23"/>
      <c r="V274" s="23"/>
      <c r="W274" s="23"/>
    </row>
    <row r="275" spans="1:23" x14ac:dyDescent="0.25">
      <c r="A275" s="23" t="s">
        <v>120</v>
      </c>
      <c r="B275" s="23" t="s">
        <v>511</v>
      </c>
      <c r="C275" s="23" t="s">
        <v>666</v>
      </c>
      <c r="D275" s="23" t="s">
        <v>667</v>
      </c>
      <c r="E275" s="23"/>
      <c r="F275" s="23">
        <v>10.49</v>
      </c>
      <c r="G275" s="23">
        <v>0</v>
      </c>
      <c r="H275" s="23">
        <v>10.49</v>
      </c>
      <c r="I275" s="23">
        <v>0</v>
      </c>
      <c r="J275" s="23"/>
      <c r="K275" s="23"/>
      <c r="L275" s="23"/>
      <c r="M275" s="23"/>
      <c r="N275" s="23">
        <v>2.2267000000000001</v>
      </c>
      <c r="O275" s="23">
        <v>4.4823000000000004</v>
      </c>
      <c r="P275" s="23"/>
      <c r="Q275" s="23"/>
      <c r="R275" s="23"/>
      <c r="S275" s="23">
        <v>0</v>
      </c>
      <c r="T275" s="23"/>
      <c r="U275" s="23"/>
      <c r="V275" s="23"/>
      <c r="W275" s="23"/>
    </row>
    <row r="276" spans="1:23" x14ac:dyDescent="0.25">
      <c r="A276" s="23" t="s">
        <v>120</v>
      </c>
      <c r="B276" s="23" t="s">
        <v>511</v>
      </c>
      <c r="C276" s="23" t="s">
        <v>668</v>
      </c>
      <c r="D276" s="23" t="s">
        <v>669</v>
      </c>
      <c r="E276" s="23"/>
      <c r="F276" s="23">
        <v>9.5500000000000007</v>
      </c>
      <c r="G276" s="23">
        <v>0</v>
      </c>
      <c r="H276" s="23">
        <v>9.5500000000000007</v>
      </c>
      <c r="I276" s="23">
        <v>0</v>
      </c>
      <c r="J276" s="23"/>
      <c r="K276" s="23"/>
      <c r="L276" s="23"/>
      <c r="M276" s="23"/>
      <c r="N276" s="23">
        <v>2.1819000000000002</v>
      </c>
      <c r="O276" s="23">
        <v>3.7936000000000001</v>
      </c>
      <c r="P276" s="23"/>
      <c r="Q276" s="23"/>
      <c r="R276" s="23"/>
      <c r="S276" s="23">
        <v>0</v>
      </c>
      <c r="T276" s="23"/>
      <c r="U276" s="23"/>
      <c r="V276" s="23"/>
      <c r="W276" s="23"/>
    </row>
    <row r="277" spans="1:23" x14ac:dyDescent="0.25">
      <c r="A277" s="23" t="s">
        <v>120</v>
      </c>
      <c r="B277" s="23" t="s">
        <v>511</v>
      </c>
      <c r="C277" s="23" t="s">
        <v>670</v>
      </c>
      <c r="D277" s="23" t="s">
        <v>671</v>
      </c>
      <c r="E277" s="23"/>
      <c r="F277" s="23">
        <v>7.99</v>
      </c>
      <c r="G277" s="23">
        <v>0</v>
      </c>
      <c r="H277" s="23">
        <v>19.89</v>
      </c>
      <c r="I277" s="23">
        <v>0</v>
      </c>
      <c r="J277" s="23"/>
      <c r="K277" s="23"/>
      <c r="L277" s="23"/>
      <c r="M277" s="23"/>
      <c r="N277" s="23">
        <v>2.29</v>
      </c>
      <c r="O277" s="23">
        <v>5.08</v>
      </c>
      <c r="P277" s="23"/>
      <c r="Q277" s="23"/>
      <c r="R277" s="23"/>
      <c r="S277" s="23">
        <v>0</v>
      </c>
      <c r="T277" s="23"/>
      <c r="U277" s="23"/>
      <c r="V277" s="23"/>
      <c r="W277" s="23"/>
    </row>
    <row r="278" spans="1:23" x14ac:dyDescent="0.25">
      <c r="A278" s="23" t="s">
        <v>120</v>
      </c>
      <c r="B278" s="23" t="s">
        <v>511</v>
      </c>
      <c r="C278" s="23" t="s">
        <v>672</v>
      </c>
      <c r="D278" s="23" t="s">
        <v>673</v>
      </c>
      <c r="E278" s="23"/>
      <c r="F278" s="23">
        <v>9.3240999999999996</v>
      </c>
      <c r="G278" s="23">
        <v>0</v>
      </c>
      <c r="H278" s="23">
        <v>15.9261</v>
      </c>
      <c r="I278" s="23">
        <v>0</v>
      </c>
      <c r="J278" s="23"/>
      <c r="K278" s="23"/>
      <c r="L278" s="23"/>
      <c r="M278" s="23"/>
      <c r="N278" s="23">
        <v>2.2014999999999998</v>
      </c>
      <c r="O278" s="23">
        <v>4.1298000000000004</v>
      </c>
      <c r="P278" s="23"/>
      <c r="Q278" s="23"/>
      <c r="R278" s="23"/>
      <c r="S278" s="23">
        <v>0</v>
      </c>
      <c r="T278" s="23">
        <v>0.1244</v>
      </c>
      <c r="U278" s="23"/>
      <c r="V278" s="23"/>
      <c r="W278" s="23"/>
    </row>
    <row r="279" spans="1:23" x14ac:dyDescent="0.25">
      <c r="A279" s="23" t="s">
        <v>120</v>
      </c>
      <c r="B279" s="23" t="s">
        <v>511</v>
      </c>
      <c r="C279" s="23" t="s">
        <v>674</v>
      </c>
      <c r="D279" s="23" t="s">
        <v>675</v>
      </c>
      <c r="E279" s="23"/>
      <c r="F279" s="23">
        <v>13.6525</v>
      </c>
      <c r="G279" s="23">
        <v>0</v>
      </c>
      <c r="H279" s="23">
        <v>23.355</v>
      </c>
      <c r="I279" s="23">
        <v>0</v>
      </c>
      <c r="J279" s="23"/>
      <c r="K279" s="23"/>
      <c r="L279" s="23"/>
      <c r="M279" s="23"/>
      <c r="N279" s="23">
        <v>2.0196000000000001</v>
      </c>
      <c r="O279" s="23">
        <v>3.6848999999999998</v>
      </c>
      <c r="P279" s="23"/>
      <c r="Q279" s="23">
        <v>2.0196000000000001</v>
      </c>
      <c r="R279" s="23">
        <v>3.6848999999999998</v>
      </c>
      <c r="S279" s="23">
        <v>0</v>
      </c>
      <c r="T279" s="23">
        <v>3.4700000000000002E-2</v>
      </c>
      <c r="U279" s="23"/>
      <c r="V279" s="23"/>
      <c r="W279" s="23"/>
    </row>
    <row r="280" spans="1:23" x14ac:dyDescent="0.25">
      <c r="A280" s="23" t="s">
        <v>120</v>
      </c>
      <c r="B280" s="23" t="s">
        <v>511</v>
      </c>
      <c r="C280" s="23" t="s">
        <v>676</v>
      </c>
      <c r="D280" s="23" t="s">
        <v>677</v>
      </c>
      <c r="E280" s="23"/>
      <c r="F280" s="23">
        <v>12.256</v>
      </c>
      <c r="G280" s="23">
        <v>0</v>
      </c>
      <c r="H280" s="23">
        <v>22.798999999999999</v>
      </c>
      <c r="I280" s="23">
        <v>0</v>
      </c>
      <c r="J280" s="23"/>
      <c r="K280" s="23"/>
      <c r="L280" s="23"/>
      <c r="M280" s="23"/>
      <c r="N280" s="23">
        <v>2.0139999999999998</v>
      </c>
      <c r="O280" s="23">
        <v>3.8233999999999999</v>
      </c>
      <c r="P280" s="23"/>
      <c r="Q280" s="23"/>
      <c r="R280" s="23"/>
      <c r="S280" s="23">
        <v>0</v>
      </c>
      <c r="T280" s="23">
        <v>0.20280000000000001</v>
      </c>
      <c r="U280" s="23"/>
      <c r="V280" s="23"/>
      <c r="W280" s="23"/>
    </row>
    <row r="281" spans="1:23" x14ac:dyDescent="0.25">
      <c r="A281" s="23" t="s">
        <v>120</v>
      </c>
      <c r="B281" s="23" t="s">
        <v>511</v>
      </c>
      <c r="C281" s="23" t="s">
        <v>678</v>
      </c>
      <c r="D281" s="23" t="s">
        <v>679</v>
      </c>
      <c r="E281" s="23"/>
      <c r="F281" s="23">
        <v>3.8445999999999998</v>
      </c>
      <c r="G281" s="23">
        <v>0</v>
      </c>
      <c r="H281" s="23">
        <v>3.8445999999999998</v>
      </c>
      <c r="I281" s="23">
        <v>0</v>
      </c>
      <c r="J281" s="23"/>
      <c r="K281" s="23"/>
      <c r="L281" s="23"/>
      <c r="M281" s="23"/>
      <c r="N281" s="23">
        <v>1.8929</v>
      </c>
      <c r="O281" s="23">
        <v>4.2072000000000003</v>
      </c>
      <c r="P281" s="23"/>
      <c r="Q281" s="23">
        <v>1.8929</v>
      </c>
      <c r="R281" s="23">
        <v>4.2072000000000003</v>
      </c>
      <c r="S281" s="23">
        <v>0</v>
      </c>
      <c r="T281" s="23"/>
      <c r="U281" s="23"/>
      <c r="V281" s="23"/>
      <c r="W281" s="23"/>
    </row>
    <row r="282" spans="1:23" x14ac:dyDescent="0.25">
      <c r="A282" s="23" t="s">
        <v>120</v>
      </c>
      <c r="B282" s="23" t="s">
        <v>511</v>
      </c>
      <c r="C282" s="23" t="s">
        <v>680</v>
      </c>
      <c r="D282" s="23" t="s">
        <v>681</v>
      </c>
      <c r="E282" s="23"/>
      <c r="F282" s="23">
        <v>10.4</v>
      </c>
      <c r="G282" s="23">
        <v>0</v>
      </c>
      <c r="H282" s="23">
        <v>10.6</v>
      </c>
      <c r="I282" s="23">
        <v>0</v>
      </c>
      <c r="J282" s="23"/>
      <c r="K282" s="23"/>
      <c r="L282" s="23"/>
      <c r="M282" s="23"/>
      <c r="N282" s="23">
        <v>2.2999999999999998</v>
      </c>
      <c r="O282" s="23">
        <v>2.5</v>
      </c>
      <c r="P282" s="23"/>
      <c r="Q282" s="23"/>
      <c r="R282" s="23"/>
      <c r="S282" s="23">
        <v>0</v>
      </c>
      <c r="T282" s="23">
        <v>0.1</v>
      </c>
      <c r="U282" s="23"/>
      <c r="V282" s="23"/>
      <c r="W282" s="23"/>
    </row>
    <row r="283" spans="1:23" x14ac:dyDescent="0.25">
      <c r="A283" s="23" t="s">
        <v>120</v>
      </c>
      <c r="B283" s="23" t="s">
        <v>511</v>
      </c>
      <c r="C283" s="23" t="s">
        <v>682</v>
      </c>
      <c r="D283" s="23" t="s">
        <v>683</v>
      </c>
      <c r="E283" s="23"/>
      <c r="F283" s="23">
        <v>6.9050000000000002</v>
      </c>
      <c r="G283" s="23">
        <v>0</v>
      </c>
      <c r="H283" s="23">
        <v>6.9050000000000002</v>
      </c>
      <c r="I283" s="23">
        <v>0</v>
      </c>
      <c r="J283" s="23"/>
      <c r="K283" s="23"/>
      <c r="L283" s="23"/>
      <c r="M283" s="23"/>
      <c r="N283" s="23">
        <v>1.8671</v>
      </c>
      <c r="O283" s="23">
        <v>4.4946999999999999</v>
      </c>
      <c r="P283" s="23"/>
      <c r="Q283" s="23">
        <v>1.8671</v>
      </c>
      <c r="R283" s="23">
        <v>0</v>
      </c>
      <c r="S283" s="23">
        <v>0</v>
      </c>
      <c r="T283" s="23">
        <v>0.28770000000000001</v>
      </c>
      <c r="U283" s="23"/>
      <c r="V283" s="23"/>
      <c r="W283" s="23"/>
    </row>
    <row r="284" spans="1:23" x14ac:dyDescent="0.25">
      <c r="A284" s="23" t="s">
        <v>120</v>
      </c>
      <c r="B284" s="23" t="s">
        <v>511</v>
      </c>
      <c r="C284" s="23" t="s">
        <v>684</v>
      </c>
      <c r="D284" s="23" t="s">
        <v>685</v>
      </c>
      <c r="E284" s="23"/>
      <c r="F284" s="23">
        <v>15.067</v>
      </c>
      <c r="G284" s="23">
        <v>0</v>
      </c>
      <c r="H284" s="23">
        <v>15.067</v>
      </c>
      <c r="I284" s="23">
        <v>0</v>
      </c>
      <c r="J284" s="23"/>
      <c r="K284" s="23"/>
      <c r="L284" s="23"/>
      <c r="M284" s="23"/>
      <c r="N284" s="23">
        <v>2.056</v>
      </c>
      <c r="O284" s="23">
        <v>4.2290000000000001</v>
      </c>
      <c r="P284" s="23"/>
      <c r="Q284" s="23"/>
      <c r="R284" s="23"/>
      <c r="S284" s="23">
        <v>0</v>
      </c>
      <c r="T284" s="23">
        <v>0.153</v>
      </c>
      <c r="U284" s="23"/>
      <c r="V284" s="23"/>
      <c r="W284" s="23"/>
    </row>
    <row r="285" spans="1:23" x14ac:dyDescent="0.25">
      <c r="A285" s="23" t="s">
        <v>120</v>
      </c>
      <c r="B285" s="23" t="s">
        <v>511</v>
      </c>
      <c r="C285" s="23" t="s">
        <v>686</v>
      </c>
      <c r="D285" s="23" t="s">
        <v>687</v>
      </c>
      <c r="E285" s="23"/>
      <c r="F285" s="23">
        <v>9.1152999999999995</v>
      </c>
      <c r="G285" s="23">
        <v>0</v>
      </c>
      <c r="H285" s="23">
        <v>22.747299999999999</v>
      </c>
      <c r="I285" s="23">
        <v>0</v>
      </c>
      <c r="J285" s="23"/>
      <c r="K285" s="23"/>
      <c r="L285" s="23"/>
      <c r="M285" s="23"/>
      <c r="N285" s="23">
        <v>2.0122</v>
      </c>
      <c r="O285" s="23">
        <v>3.8395999999999999</v>
      </c>
      <c r="P285" s="23"/>
      <c r="Q285" s="23"/>
      <c r="R285" s="23"/>
      <c r="S285" s="23">
        <v>0</v>
      </c>
      <c r="T285" s="23">
        <v>2.4E-2</v>
      </c>
      <c r="U285" s="23"/>
      <c r="V285" s="23"/>
      <c r="W285" s="23">
        <v>8.0399999999999999E-2</v>
      </c>
    </row>
    <row r="286" spans="1:23" x14ac:dyDescent="0.25">
      <c r="A286" s="23" t="s">
        <v>120</v>
      </c>
      <c r="B286" s="23" t="s">
        <v>511</v>
      </c>
      <c r="C286" s="23" t="s">
        <v>688</v>
      </c>
      <c r="D286" s="23" t="s">
        <v>689</v>
      </c>
      <c r="E286" s="23"/>
      <c r="F286" s="23">
        <v>10.33</v>
      </c>
      <c r="G286" s="23">
        <v>0</v>
      </c>
      <c r="H286" s="23">
        <v>14.83</v>
      </c>
      <c r="I286" s="23">
        <v>0</v>
      </c>
      <c r="J286" s="23"/>
      <c r="K286" s="23"/>
      <c r="L286" s="23"/>
      <c r="M286" s="23"/>
      <c r="N286" s="23">
        <v>2.6076000000000001</v>
      </c>
      <c r="O286" s="23">
        <v>4.5557999999999996</v>
      </c>
      <c r="P286" s="23"/>
      <c r="Q286" s="23"/>
      <c r="R286" s="23"/>
      <c r="S286" s="23">
        <v>0</v>
      </c>
      <c r="T286" s="23">
        <v>0.15</v>
      </c>
      <c r="U286" s="23"/>
      <c r="V286" s="23"/>
      <c r="W286" s="23">
        <v>0.12</v>
      </c>
    </row>
    <row r="287" spans="1:23" x14ac:dyDescent="0.25">
      <c r="A287" s="23" t="s">
        <v>120</v>
      </c>
      <c r="B287" s="23" t="s">
        <v>511</v>
      </c>
      <c r="C287" s="23" t="s">
        <v>690</v>
      </c>
      <c r="D287" s="23" t="s">
        <v>691</v>
      </c>
      <c r="E287" s="23"/>
      <c r="F287" s="23">
        <v>12.196999999999999</v>
      </c>
      <c r="G287" s="23">
        <v>0</v>
      </c>
      <c r="H287" s="23">
        <v>25.591999999999999</v>
      </c>
      <c r="I287" s="23">
        <v>0</v>
      </c>
      <c r="J287" s="23"/>
      <c r="K287" s="23"/>
      <c r="L287" s="23"/>
      <c r="M287" s="23"/>
      <c r="N287" s="23">
        <v>2.5129999999999999</v>
      </c>
      <c r="O287" s="23">
        <v>5.1840000000000002</v>
      </c>
      <c r="P287" s="23"/>
      <c r="Q287" s="23"/>
      <c r="R287" s="23"/>
      <c r="S287" s="23">
        <v>0</v>
      </c>
      <c r="T287" s="23">
        <v>0.49</v>
      </c>
      <c r="U287" s="23"/>
      <c r="V287" s="23"/>
      <c r="W287" s="23"/>
    </row>
    <row r="288" spans="1:23" x14ac:dyDescent="0.25">
      <c r="A288" s="23" t="s">
        <v>120</v>
      </c>
      <c r="B288" s="23" t="s">
        <v>511</v>
      </c>
      <c r="C288" s="23" t="s">
        <v>692</v>
      </c>
      <c r="D288" s="23" t="s">
        <v>693</v>
      </c>
      <c r="E288" s="23"/>
      <c r="F288" s="23">
        <v>13</v>
      </c>
      <c r="G288" s="23">
        <v>0</v>
      </c>
      <c r="H288" s="23">
        <v>27</v>
      </c>
      <c r="I288" s="23">
        <v>0</v>
      </c>
      <c r="J288" s="23"/>
      <c r="K288" s="23"/>
      <c r="L288" s="23"/>
      <c r="M288" s="23"/>
      <c r="N288" s="23">
        <v>0.32519999999999999</v>
      </c>
      <c r="O288" s="23">
        <v>3.6907000000000001</v>
      </c>
      <c r="P288" s="23"/>
      <c r="Q288" s="23">
        <v>0.32519999999999999</v>
      </c>
      <c r="R288" s="23">
        <v>3.6907000000000001</v>
      </c>
      <c r="S288" s="23">
        <v>0</v>
      </c>
      <c r="T288" s="23">
        <v>0.22</v>
      </c>
      <c r="U288" s="23"/>
      <c r="V288" s="23"/>
      <c r="W288" s="23"/>
    </row>
    <row r="289" spans="1:23" x14ac:dyDescent="0.25">
      <c r="A289" s="23" t="s">
        <v>120</v>
      </c>
      <c r="B289" s="23" t="s">
        <v>511</v>
      </c>
      <c r="C289" s="23" t="s">
        <v>694</v>
      </c>
      <c r="D289" s="23" t="s">
        <v>695</v>
      </c>
      <c r="E289" s="23"/>
      <c r="F289" s="23">
        <v>7.7</v>
      </c>
      <c r="G289" s="23">
        <v>0</v>
      </c>
      <c r="H289" s="23">
        <v>14.35</v>
      </c>
      <c r="I289" s="23">
        <v>0</v>
      </c>
      <c r="J289" s="23"/>
      <c r="K289" s="23"/>
      <c r="L289" s="23"/>
      <c r="M289" s="23"/>
      <c r="N289" s="23">
        <v>1.5</v>
      </c>
      <c r="O289" s="23">
        <v>3.6</v>
      </c>
      <c r="P289" s="23"/>
      <c r="Q289" s="23"/>
      <c r="R289" s="23"/>
      <c r="S289" s="23">
        <v>0</v>
      </c>
      <c r="T289" s="23">
        <v>0.05</v>
      </c>
      <c r="U289" s="23"/>
      <c r="V289" s="23"/>
      <c r="W289" s="23"/>
    </row>
    <row r="290" spans="1:23" x14ac:dyDescent="0.25">
      <c r="A290" s="23" t="s">
        <v>120</v>
      </c>
      <c r="B290" s="23" t="s">
        <v>511</v>
      </c>
      <c r="C290" s="23" t="s">
        <v>696</v>
      </c>
      <c r="D290" s="23" t="s">
        <v>697</v>
      </c>
      <c r="E290" s="23"/>
      <c r="F290" s="23">
        <v>13.481999999999999</v>
      </c>
      <c r="G290" s="23">
        <v>0</v>
      </c>
      <c r="H290" s="23">
        <v>24.766999999999999</v>
      </c>
      <c r="I290" s="23">
        <v>0</v>
      </c>
      <c r="J290" s="23"/>
      <c r="K290" s="23"/>
      <c r="L290" s="23"/>
      <c r="M290" s="23"/>
      <c r="N290" s="23">
        <v>2.4089</v>
      </c>
      <c r="O290" s="23">
        <v>4.6292999999999997</v>
      </c>
      <c r="P290" s="23"/>
      <c r="Q290" s="23"/>
      <c r="R290" s="23"/>
      <c r="S290" s="23">
        <v>0</v>
      </c>
      <c r="T290" s="23">
        <v>0.3352</v>
      </c>
      <c r="U290" s="23"/>
      <c r="V290" s="23"/>
      <c r="W290" s="23"/>
    </row>
    <row r="291" spans="1:23" x14ac:dyDescent="0.25">
      <c r="A291" s="23" t="s">
        <v>120</v>
      </c>
      <c r="B291" s="23" t="s">
        <v>511</v>
      </c>
      <c r="C291" s="23" t="s">
        <v>698</v>
      </c>
      <c r="D291" s="23" t="s">
        <v>699</v>
      </c>
      <c r="E291" s="23"/>
      <c r="F291" s="23">
        <v>6.8810000000000002</v>
      </c>
      <c r="G291" s="23">
        <v>0</v>
      </c>
      <c r="H291" s="23">
        <v>15.057</v>
      </c>
      <c r="I291" s="23">
        <v>0</v>
      </c>
      <c r="J291" s="23"/>
      <c r="K291" s="23"/>
      <c r="L291" s="23"/>
      <c r="M291" s="23"/>
      <c r="N291" s="23">
        <v>1.9</v>
      </c>
      <c r="O291" s="23">
        <v>4.3810000000000002</v>
      </c>
      <c r="P291" s="23"/>
      <c r="Q291" s="23">
        <v>1.9</v>
      </c>
      <c r="R291" s="23">
        <v>4.3810000000000002</v>
      </c>
      <c r="S291" s="23">
        <v>0</v>
      </c>
      <c r="T291" s="23">
        <v>0.46500000000000002</v>
      </c>
      <c r="U291" s="23"/>
      <c r="V291" s="23"/>
      <c r="W291" s="23"/>
    </row>
    <row r="292" spans="1:23" x14ac:dyDescent="0.25">
      <c r="A292" s="23" t="s">
        <v>120</v>
      </c>
      <c r="B292" s="23" t="s">
        <v>511</v>
      </c>
      <c r="C292" s="23" t="s">
        <v>700</v>
      </c>
      <c r="D292" s="23" t="s">
        <v>701</v>
      </c>
      <c r="E292" s="23"/>
      <c r="F292" s="23">
        <v>3.54</v>
      </c>
      <c r="G292" s="23">
        <v>0</v>
      </c>
      <c r="H292" s="23">
        <v>13.965999999999999</v>
      </c>
      <c r="I292" s="23">
        <v>0</v>
      </c>
      <c r="J292" s="23"/>
      <c r="K292" s="23"/>
      <c r="L292" s="23"/>
      <c r="M292" s="23"/>
      <c r="N292" s="23">
        <v>1.8839999999999999</v>
      </c>
      <c r="O292" s="23">
        <v>4.8680000000000003</v>
      </c>
      <c r="P292" s="23"/>
      <c r="Q292" s="23"/>
      <c r="R292" s="23"/>
      <c r="S292" s="23">
        <v>0</v>
      </c>
      <c r="T292" s="23">
        <v>3.5000000000000003E-2</v>
      </c>
      <c r="U292" s="23"/>
      <c r="V292" s="23"/>
      <c r="W292" s="23"/>
    </row>
    <row r="293" spans="1:23" x14ac:dyDescent="0.25">
      <c r="A293" s="23" t="s">
        <v>120</v>
      </c>
      <c r="B293" s="23" t="s">
        <v>511</v>
      </c>
      <c r="C293" s="23" t="s">
        <v>702</v>
      </c>
      <c r="D293" s="23" t="s">
        <v>703</v>
      </c>
      <c r="E293" s="23"/>
      <c r="F293" s="23">
        <v>10.5</v>
      </c>
      <c r="G293" s="23">
        <v>0</v>
      </c>
      <c r="H293" s="23">
        <v>21</v>
      </c>
      <c r="I293" s="23">
        <v>0</v>
      </c>
      <c r="J293" s="23"/>
      <c r="K293" s="23"/>
      <c r="L293" s="23"/>
      <c r="M293" s="23"/>
      <c r="N293" s="23">
        <v>1.69</v>
      </c>
      <c r="O293" s="23">
        <v>4.87</v>
      </c>
      <c r="P293" s="23"/>
      <c r="Q293" s="23"/>
      <c r="R293" s="23"/>
      <c r="S293" s="23">
        <v>0</v>
      </c>
      <c r="T293" s="23">
        <v>0.23799999999999999</v>
      </c>
      <c r="U293" s="23"/>
      <c r="V293" s="23"/>
      <c r="W293" s="23"/>
    </row>
    <row r="294" spans="1:23" x14ac:dyDescent="0.25">
      <c r="A294" s="23" t="s">
        <v>120</v>
      </c>
      <c r="B294" s="23" t="s">
        <v>511</v>
      </c>
      <c r="C294" s="23" t="s">
        <v>704</v>
      </c>
      <c r="D294" s="23" t="s">
        <v>705</v>
      </c>
      <c r="E294" s="23"/>
      <c r="F294" s="23">
        <v>16.88</v>
      </c>
      <c r="G294" s="23">
        <v>0</v>
      </c>
      <c r="H294" s="23">
        <v>16.88</v>
      </c>
      <c r="I294" s="23">
        <v>0</v>
      </c>
      <c r="J294" s="23"/>
      <c r="K294" s="23"/>
      <c r="L294" s="23"/>
      <c r="M294" s="23"/>
      <c r="N294" s="23">
        <v>2.4700000000000002</v>
      </c>
      <c r="O294" s="23">
        <v>4.1100000000000003</v>
      </c>
      <c r="P294" s="23"/>
      <c r="Q294" s="23"/>
      <c r="R294" s="23"/>
      <c r="S294" s="23">
        <v>0</v>
      </c>
      <c r="T294" s="23">
        <v>0.55000000000000004</v>
      </c>
      <c r="U294" s="23"/>
      <c r="V294" s="23"/>
      <c r="W294" s="23"/>
    </row>
    <row r="295" spans="1:23" x14ac:dyDescent="0.25">
      <c r="A295" s="23" t="s">
        <v>120</v>
      </c>
      <c r="B295" s="23" t="s">
        <v>706</v>
      </c>
      <c r="C295" s="23" t="s">
        <v>707</v>
      </c>
      <c r="D295" s="23" t="s">
        <v>708</v>
      </c>
      <c r="E295" s="23"/>
      <c r="F295" s="23">
        <v>2.1564999999999999</v>
      </c>
      <c r="G295" s="23">
        <v>0</v>
      </c>
      <c r="H295" s="23">
        <v>2.1564999999999999</v>
      </c>
      <c r="I295" s="23">
        <v>0</v>
      </c>
      <c r="J295" s="23"/>
      <c r="K295" s="23"/>
      <c r="L295" s="23"/>
      <c r="M295" s="23"/>
      <c r="N295" s="23">
        <v>2.8891</v>
      </c>
      <c r="O295" s="23">
        <v>1.1940999999999999</v>
      </c>
      <c r="P295" s="23"/>
      <c r="Q295" s="23"/>
      <c r="R295" s="23"/>
      <c r="S295" s="23">
        <v>0</v>
      </c>
      <c r="T295" s="23"/>
      <c r="U295" s="23"/>
      <c r="V295" s="23"/>
      <c r="W295" s="23"/>
    </row>
    <row r="296" spans="1:23" x14ac:dyDescent="0.25">
      <c r="A296" s="23" t="s">
        <v>120</v>
      </c>
      <c r="B296" s="23" t="s">
        <v>706</v>
      </c>
      <c r="C296" s="23" t="s">
        <v>709</v>
      </c>
      <c r="D296" s="23" t="s">
        <v>710</v>
      </c>
      <c r="E296" s="23"/>
      <c r="F296" s="23">
        <v>1.9731000000000001</v>
      </c>
      <c r="G296" s="23">
        <v>0</v>
      </c>
      <c r="H296" s="23">
        <v>1.9731000000000001</v>
      </c>
      <c r="I296" s="23">
        <v>0</v>
      </c>
      <c r="J296" s="23"/>
      <c r="K296" s="23"/>
      <c r="L296" s="23"/>
      <c r="M296" s="23"/>
      <c r="N296" s="23">
        <v>1.5678000000000001</v>
      </c>
      <c r="O296" s="23">
        <v>3.1234999999999999</v>
      </c>
      <c r="P296" s="23"/>
      <c r="Q296" s="23"/>
      <c r="R296" s="23"/>
      <c r="S296" s="23">
        <v>0</v>
      </c>
      <c r="T296" s="23"/>
      <c r="U296" s="23"/>
      <c r="V296" s="23"/>
      <c r="W296" s="23"/>
    </row>
    <row r="297" spans="1:23" x14ac:dyDescent="0.25">
      <c r="A297" s="23" t="s">
        <v>120</v>
      </c>
      <c r="B297" s="23" t="s">
        <v>706</v>
      </c>
      <c r="C297" s="23" t="s">
        <v>711</v>
      </c>
      <c r="D297" s="23" t="s">
        <v>712</v>
      </c>
      <c r="E297" s="23"/>
      <c r="F297" s="23">
        <v>5.65</v>
      </c>
      <c r="G297" s="23">
        <v>0</v>
      </c>
      <c r="H297" s="23">
        <v>5.65</v>
      </c>
      <c r="I297" s="23">
        <v>0</v>
      </c>
      <c r="J297" s="23"/>
      <c r="K297" s="23"/>
      <c r="L297" s="23"/>
      <c r="M297" s="23"/>
      <c r="N297" s="23">
        <v>1.98</v>
      </c>
      <c r="O297" s="23">
        <v>4.8899999999999997</v>
      </c>
      <c r="P297" s="23"/>
      <c r="Q297" s="23"/>
      <c r="R297" s="23"/>
      <c r="S297" s="23">
        <v>0</v>
      </c>
      <c r="T297" s="23">
        <v>8.6999999999999994E-2</v>
      </c>
      <c r="U297" s="23"/>
      <c r="V297" s="23"/>
      <c r="W297" s="23"/>
    </row>
    <row r="298" spans="1:23" x14ac:dyDescent="0.25">
      <c r="A298" s="23" t="s">
        <v>120</v>
      </c>
      <c r="B298" s="23" t="s">
        <v>706</v>
      </c>
      <c r="C298" s="23" t="s">
        <v>713</v>
      </c>
      <c r="D298" s="23" t="s">
        <v>714</v>
      </c>
      <c r="E298" s="23"/>
      <c r="F298" s="23">
        <v>1.4990000000000001</v>
      </c>
      <c r="G298" s="23">
        <v>0</v>
      </c>
      <c r="H298" s="23">
        <v>1.4990000000000001</v>
      </c>
      <c r="I298" s="23">
        <v>0</v>
      </c>
      <c r="J298" s="23"/>
      <c r="K298" s="23"/>
      <c r="L298" s="23"/>
      <c r="M298" s="23"/>
      <c r="N298" s="23">
        <v>1.9910000000000001</v>
      </c>
      <c r="O298" s="23">
        <v>3.6680000000000001</v>
      </c>
      <c r="P298" s="23"/>
      <c r="Q298" s="23"/>
      <c r="R298" s="23"/>
      <c r="S298" s="23">
        <v>0</v>
      </c>
      <c r="T298" s="23"/>
      <c r="U298" s="23"/>
      <c r="V298" s="23"/>
      <c r="W298" s="23"/>
    </row>
    <row r="299" spans="1:23" x14ac:dyDescent="0.25">
      <c r="A299" s="23" t="s">
        <v>120</v>
      </c>
      <c r="B299" s="23" t="s">
        <v>706</v>
      </c>
      <c r="C299" s="23" t="s">
        <v>715</v>
      </c>
      <c r="D299" s="23" t="s">
        <v>716</v>
      </c>
      <c r="E299" s="23"/>
      <c r="F299" s="23">
        <v>2.5689000000000002</v>
      </c>
      <c r="G299" s="23">
        <v>0</v>
      </c>
      <c r="H299" s="23">
        <v>2.5689000000000002</v>
      </c>
      <c r="I299" s="23">
        <v>0</v>
      </c>
      <c r="J299" s="23"/>
      <c r="K299" s="23"/>
      <c r="L299" s="23"/>
      <c r="M299" s="23"/>
      <c r="N299" s="23">
        <v>2.1183999999999998</v>
      </c>
      <c r="O299" s="23">
        <v>4.1764999999999999</v>
      </c>
      <c r="P299" s="23"/>
      <c r="Q299" s="23"/>
      <c r="R299" s="23"/>
      <c r="S299" s="23">
        <v>0</v>
      </c>
      <c r="T299" s="23">
        <v>7.7700000000000005E-2</v>
      </c>
      <c r="U299" s="23"/>
      <c r="V299" s="23"/>
      <c r="W299" s="23"/>
    </row>
    <row r="300" spans="1:23" x14ac:dyDescent="0.25">
      <c r="A300" s="23" t="s">
        <v>120</v>
      </c>
      <c r="B300" s="23" t="s">
        <v>706</v>
      </c>
      <c r="C300" s="23" t="s">
        <v>717</v>
      </c>
      <c r="D300" s="23" t="s">
        <v>718</v>
      </c>
      <c r="E300" s="23"/>
      <c r="F300" s="23">
        <v>2.95</v>
      </c>
      <c r="G300" s="23">
        <v>0</v>
      </c>
      <c r="H300" s="23">
        <v>2.95</v>
      </c>
      <c r="I300" s="23">
        <v>0</v>
      </c>
      <c r="J300" s="23"/>
      <c r="K300" s="23"/>
      <c r="L300" s="23"/>
      <c r="M300" s="23"/>
      <c r="N300" s="23">
        <v>2.2042999999999999</v>
      </c>
      <c r="O300" s="23">
        <v>3.5547</v>
      </c>
      <c r="P300" s="23"/>
      <c r="Q300" s="23">
        <v>2.2042999999999999</v>
      </c>
      <c r="R300" s="23">
        <v>0</v>
      </c>
      <c r="S300" s="23">
        <v>0</v>
      </c>
      <c r="T300" s="23">
        <v>5.8400000000000001E-2</v>
      </c>
      <c r="U300" s="23"/>
      <c r="V300" s="23"/>
      <c r="W300" s="23"/>
    </row>
    <row r="301" spans="1:23" x14ac:dyDescent="0.25">
      <c r="A301" s="23" t="s">
        <v>120</v>
      </c>
      <c r="B301" s="23" t="s">
        <v>706</v>
      </c>
      <c r="C301" s="23" t="s">
        <v>719</v>
      </c>
      <c r="D301" s="23" t="s">
        <v>720</v>
      </c>
      <c r="E301" s="23"/>
      <c r="F301" s="23">
        <v>1.92</v>
      </c>
      <c r="G301" s="23">
        <v>0</v>
      </c>
      <c r="H301" s="23">
        <v>1.92</v>
      </c>
      <c r="I301" s="23">
        <v>0</v>
      </c>
      <c r="J301" s="23"/>
      <c r="K301" s="23"/>
      <c r="L301" s="23"/>
      <c r="M301" s="23"/>
      <c r="N301" s="23">
        <v>1.83</v>
      </c>
      <c r="O301" s="23">
        <v>5.83</v>
      </c>
      <c r="P301" s="23"/>
      <c r="Q301" s="23"/>
      <c r="R301" s="23"/>
      <c r="S301" s="23">
        <v>0</v>
      </c>
      <c r="T301" s="23"/>
      <c r="U301" s="23"/>
      <c r="V301" s="23"/>
      <c r="W301" s="23"/>
    </row>
    <row r="302" spans="1:23" x14ac:dyDescent="0.25">
      <c r="A302" s="23" t="s">
        <v>120</v>
      </c>
      <c r="B302" s="23" t="s">
        <v>706</v>
      </c>
      <c r="C302" s="23" t="s">
        <v>721</v>
      </c>
      <c r="D302" s="23" t="s">
        <v>722</v>
      </c>
      <c r="E302" s="23"/>
      <c r="F302" s="23">
        <v>1.762</v>
      </c>
      <c r="G302" s="23">
        <v>0</v>
      </c>
      <c r="H302" s="23">
        <v>1.762</v>
      </c>
      <c r="I302" s="23">
        <v>0</v>
      </c>
      <c r="J302" s="23"/>
      <c r="K302" s="23"/>
      <c r="L302" s="23"/>
      <c r="M302" s="23"/>
      <c r="N302" s="23">
        <v>1.7689999999999999</v>
      </c>
      <c r="O302" s="23">
        <v>5.5739999999999998</v>
      </c>
      <c r="P302" s="23"/>
      <c r="Q302" s="23"/>
      <c r="R302" s="23"/>
      <c r="S302" s="23">
        <v>0</v>
      </c>
      <c r="T302" s="23">
        <v>8.5699999999999998E-2</v>
      </c>
      <c r="U302" s="23"/>
      <c r="V302" s="23"/>
      <c r="W302" s="23"/>
    </row>
    <row r="303" spans="1:23" x14ac:dyDescent="0.25">
      <c r="A303" s="23" t="s">
        <v>120</v>
      </c>
      <c r="B303" s="23" t="s">
        <v>706</v>
      </c>
      <c r="C303" s="23" t="s">
        <v>723</v>
      </c>
      <c r="D303" s="23" t="s">
        <v>724</v>
      </c>
      <c r="E303" s="23"/>
      <c r="F303" s="23">
        <v>1.9035</v>
      </c>
      <c r="G303" s="23">
        <v>0</v>
      </c>
      <c r="H303" s="23">
        <v>1.9035</v>
      </c>
      <c r="I303" s="23">
        <v>0</v>
      </c>
      <c r="J303" s="23"/>
      <c r="K303" s="23"/>
      <c r="L303" s="23"/>
      <c r="M303" s="23"/>
      <c r="N303" s="23">
        <v>2.3353999999999999</v>
      </c>
      <c r="O303" s="23">
        <v>4.4832000000000001</v>
      </c>
      <c r="P303" s="23"/>
      <c r="Q303" s="23"/>
      <c r="R303" s="23"/>
      <c r="S303" s="23">
        <v>0</v>
      </c>
      <c r="T303" s="23"/>
      <c r="U303" s="23"/>
      <c r="V303" s="23"/>
      <c r="W303" s="23"/>
    </row>
    <row r="304" spans="1:23" x14ac:dyDescent="0.25">
      <c r="A304" s="23" t="s">
        <v>120</v>
      </c>
      <c r="B304" s="23" t="s">
        <v>706</v>
      </c>
      <c r="C304" s="23" t="s">
        <v>725</v>
      </c>
      <c r="D304" s="23" t="s">
        <v>726</v>
      </c>
      <c r="E304" s="23"/>
      <c r="F304" s="23">
        <v>2.35</v>
      </c>
      <c r="G304" s="23">
        <v>0</v>
      </c>
      <c r="H304" s="23">
        <v>2.35</v>
      </c>
      <c r="I304" s="23">
        <v>0</v>
      </c>
      <c r="J304" s="23"/>
      <c r="K304" s="23"/>
      <c r="L304" s="23"/>
      <c r="M304" s="23"/>
      <c r="N304" s="23">
        <v>2.97</v>
      </c>
      <c r="O304" s="23">
        <v>2.4700000000000002</v>
      </c>
      <c r="P304" s="23"/>
      <c r="Q304" s="23">
        <v>2.97</v>
      </c>
      <c r="R304" s="23">
        <v>2.4700000000000002</v>
      </c>
      <c r="S304" s="23">
        <v>0</v>
      </c>
      <c r="T304" s="23"/>
      <c r="U304" s="23"/>
      <c r="V304" s="23"/>
      <c r="W304" s="23"/>
    </row>
    <row r="305" spans="1:23" x14ac:dyDescent="0.25">
      <c r="A305" s="23" t="s">
        <v>120</v>
      </c>
      <c r="B305" s="23" t="s">
        <v>706</v>
      </c>
      <c r="C305" s="23" t="s">
        <v>727</v>
      </c>
      <c r="D305" s="23" t="s">
        <v>728</v>
      </c>
      <c r="E305" s="23"/>
      <c r="F305" s="23">
        <v>1.5521</v>
      </c>
      <c r="G305" s="23">
        <v>0</v>
      </c>
      <c r="H305" s="23">
        <v>1.5521</v>
      </c>
      <c r="I305" s="23">
        <v>0</v>
      </c>
      <c r="J305" s="23"/>
      <c r="K305" s="23"/>
      <c r="L305" s="23"/>
      <c r="M305" s="23"/>
      <c r="N305" s="23">
        <v>1.7038</v>
      </c>
      <c r="O305" s="23">
        <v>4.5450999999999997</v>
      </c>
      <c r="P305" s="23"/>
      <c r="Q305" s="23"/>
      <c r="R305" s="23"/>
      <c r="S305" s="23">
        <v>0</v>
      </c>
      <c r="T305" s="23"/>
      <c r="U305" s="23"/>
      <c r="V305" s="23"/>
      <c r="W305" s="23"/>
    </row>
    <row r="306" spans="1:23" x14ac:dyDescent="0.25">
      <c r="A306" s="23" t="s">
        <v>120</v>
      </c>
      <c r="B306" s="23" t="s">
        <v>706</v>
      </c>
      <c r="C306" s="23" t="s">
        <v>729</v>
      </c>
      <c r="D306" s="23" t="s">
        <v>730</v>
      </c>
      <c r="E306" s="23"/>
      <c r="F306" s="23">
        <v>1.5888</v>
      </c>
      <c r="G306" s="23">
        <v>0</v>
      </c>
      <c r="H306" s="23">
        <v>1.5888</v>
      </c>
      <c r="I306" s="23">
        <v>0</v>
      </c>
      <c r="J306" s="23"/>
      <c r="K306" s="23"/>
      <c r="L306" s="23"/>
      <c r="M306" s="23"/>
      <c r="N306" s="23">
        <v>2.3763000000000001</v>
      </c>
      <c r="O306" s="23">
        <v>4.1162000000000001</v>
      </c>
      <c r="P306" s="23"/>
      <c r="Q306" s="23"/>
      <c r="R306" s="23"/>
      <c r="S306" s="23">
        <v>0</v>
      </c>
      <c r="T306" s="23"/>
      <c r="U306" s="23"/>
      <c r="V306" s="23"/>
      <c r="W306" s="23"/>
    </row>
    <row r="307" spans="1:23" x14ac:dyDescent="0.25">
      <c r="A307" s="23" t="s">
        <v>120</v>
      </c>
      <c r="B307" s="23" t="s">
        <v>706</v>
      </c>
      <c r="C307" s="23" t="s">
        <v>731</v>
      </c>
      <c r="D307" s="23" t="s">
        <v>732</v>
      </c>
      <c r="E307" s="23"/>
      <c r="F307" s="23">
        <v>2.2490000000000001</v>
      </c>
      <c r="G307" s="23">
        <v>0</v>
      </c>
      <c r="H307" s="23">
        <v>2.2490000000000001</v>
      </c>
      <c r="I307" s="23">
        <v>0</v>
      </c>
      <c r="J307" s="23"/>
      <c r="K307" s="23"/>
      <c r="L307" s="23"/>
      <c r="M307" s="23"/>
      <c r="N307" s="23">
        <v>1.7869999999999999</v>
      </c>
      <c r="O307" s="23">
        <v>3.9470000000000001</v>
      </c>
      <c r="P307" s="23"/>
      <c r="Q307" s="23">
        <v>1.7869999999999999</v>
      </c>
      <c r="R307" s="23">
        <v>0</v>
      </c>
      <c r="S307" s="23">
        <v>0</v>
      </c>
      <c r="T307" s="23"/>
      <c r="U307" s="23"/>
      <c r="V307" s="23"/>
      <c r="W307" s="23"/>
    </row>
    <row r="308" spans="1:23" x14ac:dyDescent="0.25">
      <c r="A308" s="23" t="s">
        <v>120</v>
      </c>
      <c r="B308" s="23" t="s">
        <v>706</v>
      </c>
      <c r="C308" s="23" t="s">
        <v>733</v>
      </c>
      <c r="D308" s="23" t="s">
        <v>734</v>
      </c>
      <c r="E308" s="23"/>
      <c r="F308" s="23">
        <v>3.1120000000000001</v>
      </c>
      <c r="G308" s="23">
        <v>0</v>
      </c>
      <c r="H308" s="23">
        <v>3.1120000000000001</v>
      </c>
      <c r="I308" s="23">
        <v>0</v>
      </c>
      <c r="J308" s="23"/>
      <c r="K308" s="23"/>
      <c r="L308" s="23"/>
      <c r="M308" s="23"/>
      <c r="N308" s="23">
        <v>2.3919999999999999</v>
      </c>
      <c r="O308" s="23">
        <v>5.6619999999999999</v>
      </c>
      <c r="P308" s="23"/>
      <c r="Q308" s="23"/>
      <c r="R308" s="23"/>
      <c r="S308" s="23">
        <v>0</v>
      </c>
      <c r="T308" s="23"/>
      <c r="U308" s="23"/>
      <c r="V308" s="23"/>
      <c r="W308" s="23"/>
    </row>
    <row r="309" spans="1:23" x14ac:dyDescent="0.25">
      <c r="A309" s="23" t="s">
        <v>120</v>
      </c>
      <c r="B309" s="23" t="s">
        <v>706</v>
      </c>
      <c r="C309" s="23" t="s">
        <v>735</v>
      </c>
      <c r="D309" s="23" t="s">
        <v>736</v>
      </c>
      <c r="E309" s="23"/>
      <c r="F309" s="23">
        <v>3.5</v>
      </c>
      <c r="G309" s="23">
        <v>0</v>
      </c>
      <c r="H309" s="23">
        <v>3.5</v>
      </c>
      <c r="I309" s="23">
        <v>0</v>
      </c>
      <c r="J309" s="23"/>
      <c r="K309" s="23"/>
      <c r="L309" s="23"/>
      <c r="M309" s="23"/>
      <c r="N309" s="23">
        <v>2.1312000000000002</v>
      </c>
      <c r="O309" s="23">
        <v>4.6441999999999997</v>
      </c>
      <c r="P309" s="23"/>
      <c r="Q309" s="23"/>
      <c r="R309" s="23"/>
      <c r="S309" s="23">
        <v>0</v>
      </c>
      <c r="T309" s="23"/>
      <c r="U309" s="23"/>
      <c r="V309" s="23"/>
      <c r="W309" s="23"/>
    </row>
    <row r="310" spans="1:23" x14ac:dyDescent="0.25">
      <c r="A310" s="23" t="s">
        <v>120</v>
      </c>
      <c r="B310" s="23" t="s">
        <v>706</v>
      </c>
      <c r="C310" s="23" t="s">
        <v>737</v>
      </c>
      <c r="D310" s="23" t="s">
        <v>738</v>
      </c>
      <c r="E310" s="23"/>
      <c r="F310" s="23">
        <v>1.95</v>
      </c>
      <c r="G310" s="23">
        <v>0</v>
      </c>
      <c r="H310" s="23">
        <v>1.95</v>
      </c>
      <c r="I310" s="23">
        <v>0</v>
      </c>
      <c r="J310" s="23"/>
      <c r="K310" s="23"/>
      <c r="L310" s="23"/>
      <c r="M310" s="23"/>
      <c r="N310" s="23">
        <v>2.0167999999999999</v>
      </c>
      <c r="O310" s="23">
        <v>4.944</v>
      </c>
      <c r="P310" s="23"/>
      <c r="Q310" s="23"/>
      <c r="R310" s="23"/>
      <c r="S310" s="23">
        <v>0</v>
      </c>
      <c r="T310" s="23">
        <v>7.8299999999999995E-2</v>
      </c>
      <c r="U310" s="23"/>
      <c r="V310" s="23"/>
      <c r="W310" s="23"/>
    </row>
    <row r="311" spans="1:23" x14ac:dyDescent="0.25">
      <c r="A311" s="23" t="s">
        <v>120</v>
      </c>
      <c r="B311" s="23" t="s">
        <v>706</v>
      </c>
      <c r="C311" s="23" t="s">
        <v>739</v>
      </c>
      <c r="D311" s="23" t="s">
        <v>740</v>
      </c>
      <c r="E311" s="23"/>
      <c r="F311" s="23">
        <v>3.3167</v>
      </c>
      <c r="G311" s="23">
        <v>0</v>
      </c>
      <c r="H311" s="23">
        <v>3.3167</v>
      </c>
      <c r="I311" s="23">
        <v>0</v>
      </c>
      <c r="J311" s="23"/>
      <c r="K311" s="23"/>
      <c r="L311" s="23"/>
      <c r="M311" s="23"/>
      <c r="N311" s="23">
        <v>2.0855999999999999</v>
      </c>
      <c r="O311" s="23">
        <v>4.5620000000000003</v>
      </c>
      <c r="P311" s="23"/>
      <c r="Q311" s="23"/>
      <c r="R311" s="23"/>
      <c r="S311" s="23">
        <v>0</v>
      </c>
      <c r="T311" s="23">
        <v>8.0500000000000002E-2</v>
      </c>
      <c r="U311" s="23"/>
      <c r="V311" s="23"/>
      <c r="W311" s="23"/>
    </row>
    <row r="312" spans="1:23" x14ac:dyDescent="0.25">
      <c r="A312" s="23" t="s">
        <v>120</v>
      </c>
      <c r="B312" s="23" t="s">
        <v>706</v>
      </c>
      <c r="C312" s="23" t="s">
        <v>741</v>
      </c>
      <c r="D312" s="23" t="s">
        <v>742</v>
      </c>
      <c r="E312" s="23"/>
      <c r="F312" s="23">
        <v>1.7162999999999999</v>
      </c>
      <c r="G312" s="23">
        <v>0</v>
      </c>
      <c r="H312" s="23">
        <v>1.7162999999999999</v>
      </c>
      <c r="I312" s="23">
        <v>0</v>
      </c>
      <c r="J312" s="23"/>
      <c r="K312" s="23"/>
      <c r="L312" s="23"/>
      <c r="M312" s="23"/>
      <c r="N312" s="23">
        <v>2.0869</v>
      </c>
      <c r="O312" s="23">
        <v>4.8952999999999998</v>
      </c>
      <c r="P312" s="23"/>
      <c r="Q312" s="23"/>
      <c r="R312" s="23"/>
      <c r="S312" s="23">
        <v>0</v>
      </c>
      <c r="T312" s="23"/>
      <c r="U312" s="23"/>
      <c r="V312" s="23"/>
      <c r="W312" s="23"/>
    </row>
    <row r="313" spans="1:23" x14ac:dyDescent="0.25">
      <c r="A313" s="23" t="s">
        <v>120</v>
      </c>
      <c r="B313" s="23" t="s">
        <v>706</v>
      </c>
      <c r="C313" s="23" t="s">
        <v>743</v>
      </c>
      <c r="D313" s="23" t="s">
        <v>744</v>
      </c>
      <c r="E313" s="23"/>
      <c r="F313" s="23">
        <v>2.1560000000000001</v>
      </c>
      <c r="G313" s="23">
        <v>0</v>
      </c>
      <c r="H313" s="23">
        <v>2.1560000000000001</v>
      </c>
      <c r="I313" s="23">
        <v>0</v>
      </c>
      <c r="J313" s="23"/>
      <c r="K313" s="23"/>
      <c r="L313" s="23"/>
      <c r="M313" s="23"/>
      <c r="N313" s="23">
        <v>1.8480000000000001</v>
      </c>
      <c r="O313" s="23">
        <v>4.0910000000000002</v>
      </c>
      <c r="P313" s="23"/>
      <c r="Q313" s="23"/>
      <c r="R313" s="23"/>
      <c r="S313" s="23">
        <v>0</v>
      </c>
      <c r="T313" s="23"/>
      <c r="U313" s="23"/>
      <c r="V313" s="23"/>
      <c r="W313" s="23"/>
    </row>
    <row r="314" spans="1:23" x14ac:dyDescent="0.25">
      <c r="A314" s="23" t="s">
        <v>120</v>
      </c>
      <c r="B314" s="23" t="s">
        <v>706</v>
      </c>
      <c r="C314" s="23" t="s">
        <v>745</v>
      </c>
      <c r="D314" s="23" t="s">
        <v>746</v>
      </c>
      <c r="E314" s="23"/>
      <c r="F314" s="23">
        <v>1.4443999999999999</v>
      </c>
      <c r="G314" s="23">
        <v>0</v>
      </c>
      <c r="H314" s="23">
        <v>6.3224999999999998</v>
      </c>
      <c r="I314" s="23">
        <v>0</v>
      </c>
      <c r="J314" s="23"/>
      <c r="K314" s="23"/>
      <c r="L314" s="23"/>
      <c r="M314" s="23"/>
      <c r="N314" s="23">
        <v>1.8433999999999999</v>
      </c>
      <c r="O314" s="23">
        <v>6.3395999999999999</v>
      </c>
      <c r="P314" s="23"/>
      <c r="Q314" s="23"/>
      <c r="R314" s="23"/>
      <c r="S314" s="23">
        <v>0</v>
      </c>
      <c r="T314" s="23"/>
      <c r="U314" s="23"/>
      <c r="V314" s="23"/>
      <c r="W314" s="23"/>
    </row>
    <row r="315" spans="1:23" x14ac:dyDescent="0.25">
      <c r="A315" s="23" t="s">
        <v>120</v>
      </c>
      <c r="B315" s="23" t="s">
        <v>706</v>
      </c>
      <c r="C315" s="23" t="s">
        <v>747</v>
      </c>
      <c r="D315" s="23" t="s">
        <v>748</v>
      </c>
      <c r="E315" s="23"/>
      <c r="F315" s="23">
        <v>2.4569999999999999</v>
      </c>
      <c r="G315" s="23">
        <v>0</v>
      </c>
      <c r="H315" s="23">
        <v>2.4569999999999999</v>
      </c>
      <c r="I315" s="23">
        <v>0</v>
      </c>
      <c r="J315" s="23"/>
      <c r="K315" s="23"/>
      <c r="L315" s="23"/>
      <c r="M315" s="23"/>
      <c r="N315" s="23">
        <v>1.3640000000000001</v>
      </c>
      <c r="O315" s="23">
        <v>4.1529999999999996</v>
      </c>
      <c r="P315" s="23"/>
      <c r="Q315" s="23"/>
      <c r="R315" s="23"/>
      <c r="S315" s="23">
        <v>0</v>
      </c>
      <c r="T315" s="23"/>
      <c r="U315" s="23"/>
      <c r="V315" s="23"/>
      <c r="W315" s="23"/>
    </row>
    <row r="316" spans="1:23" x14ac:dyDescent="0.25">
      <c r="A316" s="23" t="s">
        <v>120</v>
      </c>
      <c r="B316" s="23" t="s">
        <v>706</v>
      </c>
      <c r="C316" s="23" t="s">
        <v>749</v>
      </c>
      <c r="D316" s="23" t="s">
        <v>750</v>
      </c>
      <c r="E316" s="23"/>
      <c r="F316" s="23">
        <v>1.89</v>
      </c>
      <c r="G316" s="23">
        <v>0</v>
      </c>
      <c r="H316" s="23">
        <v>1.89</v>
      </c>
      <c r="I316" s="23">
        <v>0</v>
      </c>
      <c r="J316" s="23"/>
      <c r="K316" s="23"/>
      <c r="L316" s="23"/>
      <c r="M316" s="23"/>
      <c r="N316" s="23">
        <v>2.1800000000000002</v>
      </c>
      <c r="O316" s="23">
        <v>4.84</v>
      </c>
      <c r="P316" s="23"/>
      <c r="Q316" s="23"/>
      <c r="R316" s="23"/>
      <c r="S316" s="23">
        <v>0</v>
      </c>
      <c r="T316" s="23"/>
      <c r="U316" s="23"/>
      <c r="V316" s="23"/>
      <c r="W316" s="23"/>
    </row>
    <row r="317" spans="1:23" x14ac:dyDescent="0.25">
      <c r="A317" s="23" t="s">
        <v>120</v>
      </c>
      <c r="B317" s="23" t="s">
        <v>706</v>
      </c>
      <c r="C317" s="23" t="s">
        <v>751</v>
      </c>
      <c r="D317" s="23" t="s">
        <v>752</v>
      </c>
      <c r="E317" s="23"/>
      <c r="F317" s="23">
        <v>2.9018000000000002</v>
      </c>
      <c r="G317" s="23">
        <v>0</v>
      </c>
      <c r="H317" s="23">
        <v>2.9018000000000002</v>
      </c>
      <c r="I317" s="23">
        <v>0</v>
      </c>
      <c r="J317" s="23"/>
      <c r="K317" s="23"/>
      <c r="L317" s="23"/>
      <c r="M317" s="23"/>
      <c r="N317" s="23">
        <v>2.2311000000000001</v>
      </c>
      <c r="O317" s="23">
        <v>4.282</v>
      </c>
      <c r="P317" s="23"/>
      <c r="Q317" s="23"/>
      <c r="R317" s="23"/>
      <c r="S317" s="23">
        <v>0</v>
      </c>
      <c r="T317" s="23"/>
      <c r="U317" s="23"/>
      <c r="V317" s="23"/>
      <c r="W317" s="23"/>
    </row>
    <row r="318" spans="1:23" x14ac:dyDescent="0.25">
      <c r="A318" s="23" t="s">
        <v>120</v>
      </c>
      <c r="B318" s="23" t="s">
        <v>706</v>
      </c>
      <c r="C318" s="23" t="s">
        <v>753</v>
      </c>
      <c r="D318" s="23" t="s">
        <v>754</v>
      </c>
      <c r="E318" s="23"/>
      <c r="F318" s="23">
        <v>2.7669000000000001</v>
      </c>
      <c r="G318" s="23">
        <v>0</v>
      </c>
      <c r="H318" s="23">
        <v>2.7669000000000001</v>
      </c>
      <c r="I318" s="23">
        <v>0</v>
      </c>
      <c r="J318" s="23"/>
      <c r="K318" s="23"/>
      <c r="L318" s="23"/>
      <c r="M318" s="23"/>
      <c r="N318" s="23">
        <v>2.3088000000000002</v>
      </c>
      <c r="O318" s="23">
        <v>4.5919999999999996</v>
      </c>
      <c r="P318" s="23"/>
      <c r="Q318" s="23"/>
      <c r="R318" s="23"/>
      <c r="S318" s="23">
        <v>0</v>
      </c>
      <c r="T318" s="23">
        <v>8.7300000000000003E-2</v>
      </c>
      <c r="U318" s="23"/>
      <c r="V318" s="23"/>
      <c r="W318" s="23"/>
    </row>
    <row r="319" spans="1:23" x14ac:dyDescent="0.25">
      <c r="A319" s="23" t="s">
        <v>120</v>
      </c>
      <c r="B319" s="23" t="s">
        <v>706</v>
      </c>
      <c r="C319" s="23" t="s">
        <v>755</v>
      </c>
      <c r="D319" s="23" t="s">
        <v>756</v>
      </c>
      <c r="E319" s="23"/>
      <c r="F319" s="23">
        <v>3.4853000000000001</v>
      </c>
      <c r="G319" s="23">
        <v>0</v>
      </c>
      <c r="H319" s="23">
        <v>3.4853000000000001</v>
      </c>
      <c r="I319" s="23">
        <v>0</v>
      </c>
      <c r="J319" s="23"/>
      <c r="K319" s="23"/>
      <c r="L319" s="23"/>
      <c r="M319" s="23"/>
      <c r="N319" s="23">
        <v>2.3195999999999999</v>
      </c>
      <c r="O319" s="23">
        <v>5.1054000000000004</v>
      </c>
      <c r="P319" s="23"/>
      <c r="Q319" s="23"/>
      <c r="R319" s="23"/>
      <c r="S319" s="23">
        <v>0</v>
      </c>
      <c r="T319" s="23">
        <v>9.2799999999999994E-2</v>
      </c>
      <c r="U319" s="23"/>
      <c r="V319" s="23"/>
      <c r="W319" s="23"/>
    </row>
    <row r="320" spans="1:23" x14ac:dyDescent="0.25">
      <c r="A320" s="23" t="s">
        <v>120</v>
      </c>
      <c r="B320" s="23" t="s">
        <v>706</v>
      </c>
      <c r="C320" s="23" t="s">
        <v>757</v>
      </c>
      <c r="D320" s="23" t="s">
        <v>758</v>
      </c>
      <c r="E320" s="23"/>
      <c r="F320" s="23">
        <v>1.58</v>
      </c>
      <c r="G320" s="23">
        <v>0</v>
      </c>
      <c r="H320" s="23">
        <v>1.58</v>
      </c>
      <c r="I320" s="23">
        <v>0</v>
      </c>
      <c r="J320" s="23"/>
      <c r="K320" s="23"/>
      <c r="L320" s="23"/>
      <c r="M320" s="23"/>
      <c r="N320" s="23">
        <v>2.0670000000000002</v>
      </c>
      <c r="O320" s="23">
        <v>4.3049999999999997</v>
      </c>
      <c r="P320" s="23"/>
      <c r="Q320" s="23"/>
      <c r="R320" s="23"/>
      <c r="S320" s="23">
        <v>0</v>
      </c>
      <c r="T320" s="23"/>
      <c r="U320" s="23"/>
      <c r="V320" s="23"/>
      <c r="W320" s="23"/>
    </row>
    <row r="321" spans="1:23" x14ac:dyDescent="0.25">
      <c r="A321" s="23" t="s">
        <v>120</v>
      </c>
      <c r="B321" s="23" t="s">
        <v>706</v>
      </c>
      <c r="C321" s="23" t="s">
        <v>759</v>
      </c>
      <c r="D321" s="23" t="s">
        <v>760</v>
      </c>
      <c r="E321" s="23"/>
      <c r="F321" s="23">
        <v>2.5205000000000002</v>
      </c>
      <c r="G321" s="23">
        <v>0</v>
      </c>
      <c r="H321" s="23">
        <v>2.5205000000000002</v>
      </c>
      <c r="I321" s="23">
        <v>0</v>
      </c>
      <c r="J321" s="23"/>
      <c r="K321" s="23"/>
      <c r="L321" s="23"/>
      <c r="M321" s="23"/>
      <c r="N321" s="23">
        <v>1.8785000000000001</v>
      </c>
      <c r="O321" s="23">
        <v>4.2732999999999999</v>
      </c>
      <c r="P321" s="23"/>
      <c r="Q321" s="23"/>
      <c r="R321" s="23"/>
      <c r="S321" s="23">
        <v>0</v>
      </c>
      <c r="T321" s="23"/>
      <c r="U321" s="23"/>
      <c r="V321" s="23"/>
      <c r="W321" s="23"/>
    </row>
    <row r="322" spans="1:23" x14ac:dyDescent="0.25">
      <c r="A322" s="23" t="s">
        <v>120</v>
      </c>
      <c r="B322" s="23" t="s">
        <v>706</v>
      </c>
      <c r="C322" s="23" t="s">
        <v>761</v>
      </c>
      <c r="D322" s="23" t="s">
        <v>762</v>
      </c>
      <c r="E322" s="23"/>
      <c r="F322" s="23">
        <v>1.4639</v>
      </c>
      <c r="G322" s="23">
        <v>0</v>
      </c>
      <c r="H322" s="23">
        <v>4.5</v>
      </c>
      <c r="I322" s="23">
        <v>0</v>
      </c>
      <c r="J322" s="23"/>
      <c r="K322" s="23"/>
      <c r="L322" s="23"/>
      <c r="M322" s="23"/>
      <c r="N322" s="23">
        <v>2.0005000000000002</v>
      </c>
      <c r="O322" s="23">
        <v>2.5605000000000002</v>
      </c>
      <c r="P322" s="23"/>
      <c r="Q322" s="23"/>
      <c r="R322" s="23"/>
      <c r="S322" s="23">
        <v>0</v>
      </c>
      <c r="T322" s="23"/>
      <c r="U322" s="23"/>
      <c r="V322" s="23"/>
      <c r="W322" s="23"/>
    </row>
    <row r="323" spans="1:23" x14ac:dyDescent="0.25">
      <c r="A323" s="23" t="s">
        <v>120</v>
      </c>
      <c r="B323" s="23" t="s">
        <v>706</v>
      </c>
      <c r="C323" s="23" t="s">
        <v>763</v>
      </c>
      <c r="D323" s="23" t="s">
        <v>764</v>
      </c>
      <c r="E323" s="23"/>
      <c r="F323" s="23">
        <v>2.3075000000000001</v>
      </c>
      <c r="G323" s="23">
        <v>0</v>
      </c>
      <c r="H323" s="23">
        <v>2.3075000000000001</v>
      </c>
      <c r="I323" s="23">
        <v>0</v>
      </c>
      <c r="J323" s="23"/>
      <c r="K323" s="23"/>
      <c r="L323" s="23"/>
      <c r="M323" s="23"/>
      <c r="N323" s="23">
        <v>2.3186</v>
      </c>
      <c r="O323" s="23">
        <v>4.2427999999999999</v>
      </c>
      <c r="P323" s="23"/>
      <c r="Q323" s="23">
        <v>2.3186</v>
      </c>
      <c r="R323" s="23">
        <v>0</v>
      </c>
      <c r="S323" s="23">
        <v>0</v>
      </c>
      <c r="T323" s="23">
        <v>5.91E-2</v>
      </c>
      <c r="U323" s="23"/>
      <c r="V323" s="23"/>
      <c r="W323" s="23"/>
    </row>
    <row r="324" spans="1:23" x14ac:dyDescent="0.25">
      <c r="A324" s="23" t="s">
        <v>120</v>
      </c>
      <c r="B324" s="23" t="s">
        <v>706</v>
      </c>
      <c r="C324" s="23" t="s">
        <v>765</v>
      </c>
      <c r="D324" s="23" t="s">
        <v>766</v>
      </c>
      <c r="E324" s="23"/>
      <c r="F324" s="23">
        <v>1.4008</v>
      </c>
      <c r="G324" s="23">
        <v>0</v>
      </c>
      <c r="H324" s="23">
        <v>4.4469000000000003</v>
      </c>
      <c r="I324" s="23">
        <v>0</v>
      </c>
      <c r="J324" s="23"/>
      <c r="K324" s="23"/>
      <c r="L324" s="23"/>
      <c r="M324" s="23"/>
      <c r="N324" s="23">
        <v>1.5225</v>
      </c>
      <c r="O324" s="23">
        <v>4.4469000000000003</v>
      </c>
      <c r="P324" s="23"/>
      <c r="Q324" s="23"/>
      <c r="R324" s="23"/>
      <c r="S324" s="23">
        <v>0</v>
      </c>
      <c r="T324" s="23"/>
      <c r="U324" s="23"/>
      <c r="V324" s="23"/>
      <c r="W324" s="23"/>
    </row>
    <row r="325" spans="1:23" x14ac:dyDescent="0.25">
      <c r="A325" s="23" t="s">
        <v>120</v>
      </c>
      <c r="B325" s="23" t="s">
        <v>706</v>
      </c>
      <c r="C325" s="23" t="s">
        <v>767</v>
      </c>
      <c r="D325" s="23" t="s">
        <v>768</v>
      </c>
      <c r="E325" s="23"/>
      <c r="F325" s="23">
        <v>1.8289</v>
      </c>
      <c r="G325" s="23">
        <v>0</v>
      </c>
      <c r="H325" s="23">
        <v>1.8289</v>
      </c>
      <c r="I325" s="23">
        <v>0</v>
      </c>
      <c r="J325" s="23"/>
      <c r="K325" s="23"/>
      <c r="L325" s="23"/>
      <c r="M325" s="23"/>
      <c r="N325" s="23">
        <v>2.4558</v>
      </c>
      <c r="O325" s="23">
        <v>4.8268000000000004</v>
      </c>
      <c r="P325" s="23"/>
      <c r="Q325" s="23"/>
      <c r="R325" s="23"/>
      <c r="S325" s="23">
        <v>0</v>
      </c>
      <c r="T325" s="23"/>
      <c r="U325" s="23"/>
      <c r="V325" s="23"/>
      <c r="W325" s="23"/>
    </row>
    <row r="326" spans="1:23" x14ac:dyDescent="0.25">
      <c r="A326" s="23" t="s">
        <v>120</v>
      </c>
      <c r="B326" s="23" t="s">
        <v>706</v>
      </c>
      <c r="C326" s="23" t="s">
        <v>769</v>
      </c>
      <c r="D326" s="23" t="s">
        <v>770</v>
      </c>
      <c r="E326" s="23"/>
      <c r="F326" s="23">
        <v>2.3607</v>
      </c>
      <c r="G326" s="23">
        <v>0</v>
      </c>
      <c r="H326" s="23">
        <v>2.3607</v>
      </c>
      <c r="I326" s="23">
        <v>0</v>
      </c>
      <c r="J326" s="23"/>
      <c r="K326" s="23"/>
      <c r="L326" s="23"/>
      <c r="M326" s="23"/>
      <c r="N326" s="23">
        <v>2.1364999999999998</v>
      </c>
      <c r="O326" s="23">
        <v>5.9436999999999998</v>
      </c>
      <c r="P326" s="23"/>
      <c r="Q326" s="23"/>
      <c r="R326" s="23"/>
      <c r="S326" s="23">
        <v>0</v>
      </c>
      <c r="T326" s="23">
        <v>0.2185</v>
      </c>
      <c r="U326" s="23"/>
      <c r="V326" s="23"/>
      <c r="W326" s="23"/>
    </row>
    <row r="327" spans="1:23" x14ac:dyDescent="0.25">
      <c r="A327" s="23" t="s">
        <v>120</v>
      </c>
      <c r="B327" s="23" t="s">
        <v>706</v>
      </c>
      <c r="C327" s="23" t="s">
        <v>771</v>
      </c>
      <c r="D327" s="23" t="s">
        <v>772</v>
      </c>
      <c r="E327" s="23"/>
      <c r="F327" s="23">
        <v>2.74</v>
      </c>
      <c r="G327" s="23">
        <v>0</v>
      </c>
      <c r="H327" s="23">
        <v>2.74</v>
      </c>
      <c r="I327" s="23">
        <v>0</v>
      </c>
      <c r="J327" s="23"/>
      <c r="K327" s="23"/>
      <c r="L327" s="23"/>
      <c r="M327" s="23"/>
      <c r="N327" s="23">
        <v>1.67</v>
      </c>
      <c r="O327" s="23">
        <v>3.27</v>
      </c>
      <c r="P327" s="23"/>
      <c r="Q327" s="23"/>
      <c r="R327" s="23"/>
      <c r="S327" s="23">
        <v>0</v>
      </c>
      <c r="T327" s="23"/>
      <c r="U327" s="23"/>
      <c r="V327" s="23"/>
      <c r="W327" s="23"/>
    </row>
    <row r="328" spans="1:23" x14ac:dyDescent="0.25">
      <c r="A328" s="23" t="s">
        <v>120</v>
      </c>
      <c r="B328" s="23" t="s">
        <v>706</v>
      </c>
      <c r="C328" s="23" t="s">
        <v>773</v>
      </c>
      <c r="D328" s="23" t="s">
        <v>774</v>
      </c>
      <c r="E328" s="23"/>
      <c r="F328" s="23">
        <v>6.4287999999999998</v>
      </c>
      <c r="G328" s="23">
        <v>0</v>
      </c>
      <c r="H328" s="23">
        <v>20</v>
      </c>
      <c r="I328" s="23">
        <v>0</v>
      </c>
      <c r="J328" s="23"/>
      <c r="K328" s="23"/>
      <c r="L328" s="23"/>
      <c r="M328" s="23"/>
      <c r="N328" s="23">
        <v>2.4361999999999999</v>
      </c>
      <c r="O328" s="23">
        <v>4.5628000000000002</v>
      </c>
      <c r="P328" s="23"/>
      <c r="Q328" s="23"/>
      <c r="R328" s="23"/>
      <c r="S328" s="23">
        <v>0</v>
      </c>
      <c r="T328" s="23">
        <v>0.1022</v>
      </c>
      <c r="U328" s="23"/>
      <c r="V328" s="23"/>
      <c r="W328" s="23"/>
    </row>
    <row r="329" spans="1:23" x14ac:dyDescent="0.25">
      <c r="A329" s="23" t="s">
        <v>120</v>
      </c>
      <c r="B329" s="23" t="s">
        <v>706</v>
      </c>
      <c r="C329" s="23" t="s">
        <v>775</v>
      </c>
      <c r="D329" s="23" t="s">
        <v>776</v>
      </c>
      <c r="E329" s="23"/>
      <c r="F329" s="23">
        <v>1.64</v>
      </c>
      <c r="G329" s="23">
        <v>0</v>
      </c>
      <c r="H329" s="23">
        <v>1.64</v>
      </c>
      <c r="I329" s="23">
        <v>0</v>
      </c>
      <c r="J329" s="23"/>
      <c r="K329" s="23"/>
      <c r="L329" s="23"/>
      <c r="M329" s="23"/>
      <c r="N329" s="23">
        <v>1.43</v>
      </c>
      <c r="O329" s="23">
        <v>2.9</v>
      </c>
      <c r="P329" s="23"/>
      <c r="Q329" s="23"/>
      <c r="R329" s="23"/>
      <c r="S329" s="23">
        <v>0</v>
      </c>
      <c r="T329" s="23"/>
      <c r="U329" s="23"/>
      <c r="V329" s="23"/>
      <c r="W329" s="23"/>
    </row>
    <row r="330" spans="1:23" x14ac:dyDescent="0.25">
      <c r="A330" s="23" t="s">
        <v>120</v>
      </c>
      <c r="B330" s="23" t="s">
        <v>706</v>
      </c>
      <c r="C330" s="23" t="s">
        <v>777</v>
      </c>
      <c r="D330" s="23" t="s">
        <v>778</v>
      </c>
      <c r="E330" s="23"/>
      <c r="F330" s="23">
        <v>1.349</v>
      </c>
      <c r="G330" s="23">
        <v>0</v>
      </c>
      <c r="H330" s="23">
        <v>1.349</v>
      </c>
      <c r="I330" s="23">
        <v>0</v>
      </c>
      <c r="J330" s="23"/>
      <c r="K330" s="23"/>
      <c r="L330" s="23"/>
      <c r="M330" s="23"/>
      <c r="N330" s="23">
        <v>2.419</v>
      </c>
      <c r="O330" s="23">
        <v>3.6520000000000001</v>
      </c>
      <c r="P330" s="23"/>
      <c r="Q330" s="23"/>
      <c r="R330" s="23"/>
      <c r="S330" s="23">
        <v>0</v>
      </c>
      <c r="T330" s="23"/>
      <c r="U330" s="23"/>
      <c r="V330" s="23"/>
      <c r="W330" s="23"/>
    </row>
    <row r="331" spans="1:23" x14ac:dyDescent="0.25">
      <c r="A331" s="23" t="s">
        <v>120</v>
      </c>
      <c r="B331" s="23" t="s">
        <v>706</v>
      </c>
      <c r="C331" s="23" t="s">
        <v>779</v>
      </c>
      <c r="D331" s="23" t="s">
        <v>780</v>
      </c>
      <c r="E331" s="23"/>
      <c r="F331" s="23">
        <v>3.2</v>
      </c>
      <c r="G331" s="23">
        <v>0</v>
      </c>
      <c r="H331" s="23">
        <v>3.2</v>
      </c>
      <c r="I331" s="23">
        <v>0</v>
      </c>
      <c r="J331" s="23"/>
      <c r="K331" s="23"/>
      <c r="L331" s="23"/>
      <c r="M331" s="23"/>
      <c r="N331" s="23">
        <v>1.7961</v>
      </c>
      <c r="O331" s="23">
        <v>3.0116000000000001</v>
      </c>
      <c r="P331" s="23"/>
      <c r="Q331" s="23"/>
      <c r="R331" s="23"/>
      <c r="S331" s="23">
        <v>0</v>
      </c>
      <c r="T331" s="23"/>
      <c r="U331" s="23"/>
      <c r="V331" s="23"/>
      <c r="W331" s="23"/>
    </row>
    <row r="332" spans="1:23" x14ac:dyDescent="0.25">
      <c r="A332" s="23" t="s">
        <v>120</v>
      </c>
      <c r="B332" s="23" t="s">
        <v>706</v>
      </c>
      <c r="C332" s="23" t="s">
        <v>781</v>
      </c>
      <c r="D332" s="23" t="s">
        <v>782</v>
      </c>
      <c r="E332" s="23"/>
      <c r="F332" s="23">
        <v>1.7</v>
      </c>
      <c r="G332" s="23">
        <v>0</v>
      </c>
      <c r="H332" s="23">
        <v>1.7</v>
      </c>
      <c r="I332" s="23">
        <v>0</v>
      </c>
      <c r="J332" s="23"/>
      <c r="K332" s="23"/>
      <c r="L332" s="23"/>
      <c r="M332" s="23"/>
      <c r="N332" s="23">
        <v>2.6652</v>
      </c>
      <c r="O332" s="23">
        <v>6.4059999999999997</v>
      </c>
      <c r="P332" s="23"/>
      <c r="Q332" s="23"/>
      <c r="R332" s="23"/>
      <c r="S332" s="23">
        <v>0</v>
      </c>
      <c r="T332" s="23">
        <v>0.1066</v>
      </c>
      <c r="U332" s="23"/>
      <c r="V332" s="23"/>
      <c r="W332" s="23"/>
    </row>
    <row r="333" spans="1:23" x14ac:dyDescent="0.25">
      <c r="A333" s="23" t="s">
        <v>120</v>
      </c>
      <c r="B333" s="23" t="s">
        <v>706</v>
      </c>
      <c r="C333" s="23" t="s">
        <v>783</v>
      </c>
      <c r="D333" s="23" t="s">
        <v>784</v>
      </c>
      <c r="E333" s="23"/>
      <c r="F333" s="23">
        <v>3.57</v>
      </c>
      <c r="G333" s="23">
        <v>0</v>
      </c>
      <c r="H333" s="23">
        <v>16.850000000000001</v>
      </c>
      <c r="I333" s="23">
        <v>0</v>
      </c>
      <c r="J333" s="23"/>
      <c r="K333" s="23"/>
      <c r="L333" s="23"/>
      <c r="M333" s="23"/>
      <c r="N333" s="23">
        <v>1.5794999999999999</v>
      </c>
      <c r="O333" s="23">
        <v>3.92</v>
      </c>
      <c r="P333" s="23"/>
      <c r="Q333" s="23"/>
      <c r="R333" s="23"/>
      <c r="S333" s="23">
        <v>0</v>
      </c>
      <c r="T333" s="23"/>
      <c r="U333" s="23"/>
      <c r="V333" s="23"/>
      <c r="W333" s="23"/>
    </row>
    <row r="334" spans="1:23" x14ac:dyDescent="0.25">
      <c r="A334" s="23" t="s">
        <v>120</v>
      </c>
      <c r="B334" s="23" t="s">
        <v>706</v>
      </c>
      <c r="C334" s="23" t="s">
        <v>785</v>
      </c>
      <c r="D334" s="23" t="s">
        <v>786</v>
      </c>
      <c r="E334" s="23"/>
      <c r="F334" s="23">
        <v>1.8360000000000001</v>
      </c>
      <c r="G334" s="23">
        <v>0</v>
      </c>
      <c r="H334" s="23">
        <v>1.8360000000000001</v>
      </c>
      <c r="I334" s="23">
        <v>0</v>
      </c>
      <c r="J334" s="23"/>
      <c r="K334" s="23"/>
      <c r="L334" s="23"/>
      <c r="M334" s="23"/>
      <c r="N334" s="23">
        <v>2.3639999999999999</v>
      </c>
      <c r="O334" s="23">
        <v>5.8620000000000001</v>
      </c>
      <c r="P334" s="23"/>
      <c r="Q334" s="23"/>
      <c r="R334" s="23"/>
      <c r="S334" s="23">
        <v>0</v>
      </c>
      <c r="T334" s="23"/>
      <c r="U334" s="23"/>
      <c r="V334" s="23"/>
      <c r="W334" s="23"/>
    </row>
    <row r="335" spans="1:23" x14ac:dyDescent="0.25">
      <c r="A335" s="23" t="s">
        <v>120</v>
      </c>
      <c r="B335" s="23" t="s">
        <v>706</v>
      </c>
      <c r="C335" s="23" t="s">
        <v>787</v>
      </c>
      <c r="D335" s="23" t="s">
        <v>788</v>
      </c>
      <c r="E335" s="23"/>
      <c r="F335" s="23">
        <v>2.0609999999999999</v>
      </c>
      <c r="G335" s="23">
        <v>0</v>
      </c>
      <c r="H335" s="23">
        <v>2.0609999999999999</v>
      </c>
      <c r="I335" s="23">
        <v>0</v>
      </c>
      <c r="J335" s="23"/>
      <c r="K335" s="23"/>
      <c r="L335" s="23"/>
      <c r="M335" s="23"/>
      <c r="N335" s="23">
        <v>2.056</v>
      </c>
      <c r="O335" s="23">
        <v>5.5579999999999998</v>
      </c>
      <c r="P335" s="23"/>
      <c r="Q335" s="23"/>
      <c r="R335" s="23"/>
      <c r="S335" s="23">
        <v>0</v>
      </c>
      <c r="T335" s="23"/>
      <c r="U335" s="23"/>
      <c r="V335" s="23"/>
      <c r="W335" s="23"/>
    </row>
    <row r="336" spans="1:23" x14ac:dyDescent="0.25">
      <c r="A336" s="23" t="s">
        <v>120</v>
      </c>
      <c r="B336" s="23" t="s">
        <v>706</v>
      </c>
      <c r="C336" s="23" t="s">
        <v>789</v>
      </c>
      <c r="D336" s="23" t="s">
        <v>790</v>
      </c>
      <c r="E336" s="23"/>
      <c r="F336" s="23">
        <v>5.4920999999999998</v>
      </c>
      <c r="G336" s="23">
        <v>0</v>
      </c>
      <c r="H336" s="23">
        <v>25</v>
      </c>
      <c r="I336" s="23">
        <v>0</v>
      </c>
      <c r="J336" s="23"/>
      <c r="K336" s="23"/>
      <c r="L336" s="23"/>
      <c r="M336" s="23"/>
      <c r="N336" s="23">
        <v>2.37</v>
      </c>
      <c r="O336" s="23">
        <v>4.8685</v>
      </c>
      <c r="P336" s="23"/>
      <c r="Q336" s="23"/>
      <c r="R336" s="23"/>
      <c r="S336" s="23">
        <v>0</v>
      </c>
      <c r="T336" s="23">
        <v>9.8199999999999996E-2</v>
      </c>
      <c r="U336" s="23"/>
      <c r="V336" s="23"/>
      <c r="W336" s="23"/>
    </row>
    <row r="337" spans="1:23" x14ac:dyDescent="0.25">
      <c r="A337" s="23" t="s">
        <v>120</v>
      </c>
      <c r="B337" s="23" t="s">
        <v>706</v>
      </c>
      <c r="C337" s="23" t="s">
        <v>791</v>
      </c>
      <c r="D337" s="23" t="s">
        <v>792</v>
      </c>
      <c r="E337" s="23"/>
      <c r="F337" s="23">
        <v>1.2270000000000001</v>
      </c>
      <c r="G337" s="23">
        <v>0</v>
      </c>
      <c r="H337" s="23">
        <v>1.2270000000000001</v>
      </c>
      <c r="I337" s="23">
        <v>0</v>
      </c>
      <c r="J337" s="23"/>
      <c r="K337" s="23"/>
      <c r="L337" s="23"/>
      <c r="M337" s="23"/>
      <c r="N337" s="23">
        <v>2.33</v>
      </c>
      <c r="O337" s="23">
        <v>4.8727</v>
      </c>
      <c r="P337" s="23"/>
      <c r="Q337" s="23"/>
      <c r="R337" s="23"/>
      <c r="S337" s="23">
        <v>0</v>
      </c>
      <c r="T337" s="23">
        <v>9.0700000000000003E-2</v>
      </c>
      <c r="U337" s="23"/>
      <c r="V337" s="23"/>
      <c r="W337" s="23"/>
    </row>
    <row r="338" spans="1:23" x14ac:dyDescent="0.25">
      <c r="A338" s="23" t="s">
        <v>120</v>
      </c>
      <c r="B338" s="23" t="s">
        <v>706</v>
      </c>
      <c r="C338" s="23" t="s">
        <v>793</v>
      </c>
      <c r="D338" s="23" t="s">
        <v>794</v>
      </c>
      <c r="E338" s="23"/>
      <c r="F338" s="23">
        <v>3.1749999999999998</v>
      </c>
      <c r="G338" s="23">
        <v>0</v>
      </c>
      <c r="H338" s="23">
        <v>3.1749999999999998</v>
      </c>
      <c r="I338" s="23">
        <v>0</v>
      </c>
      <c r="J338" s="23"/>
      <c r="K338" s="23"/>
      <c r="L338" s="23"/>
      <c r="M338" s="23"/>
      <c r="N338" s="23">
        <v>2.0225</v>
      </c>
      <c r="O338" s="23">
        <v>5.1078000000000001</v>
      </c>
      <c r="P338" s="23"/>
      <c r="Q338" s="23"/>
      <c r="R338" s="23"/>
      <c r="S338" s="23">
        <v>0</v>
      </c>
      <c r="T338" s="23">
        <v>8.7099999999999997E-2</v>
      </c>
      <c r="U338" s="23"/>
      <c r="V338" s="23"/>
      <c r="W338" s="23"/>
    </row>
    <row r="339" spans="1:23" x14ac:dyDescent="0.25">
      <c r="A339" s="23" t="s">
        <v>120</v>
      </c>
      <c r="B339" s="23" t="s">
        <v>706</v>
      </c>
      <c r="C339" s="23" t="s">
        <v>795</v>
      </c>
      <c r="D339" s="23" t="s">
        <v>796</v>
      </c>
      <c r="E339" s="23"/>
      <c r="F339" s="23">
        <v>3.09</v>
      </c>
      <c r="G339" s="23">
        <v>0</v>
      </c>
      <c r="H339" s="23">
        <v>3.09</v>
      </c>
      <c r="I339" s="23">
        <v>0</v>
      </c>
      <c r="J339" s="23"/>
      <c r="K339" s="23"/>
      <c r="L339" s="23"/>
      <c r="M339" s="23"/>
      <c r="N339" s="23">
        <v>2.0558999999999998</v>
      </c>
      <c r="O339" s="23">
        <v>4.5628000000000002</v>
      </c>
      <c r="P339" s="23"/>
      <c r="Q339" s="23"/>
      <c r="R339" s="23"/>
      <c r="S339" s="23">
        <v>0</v>
      </c>
      <c r="T339" s="23">
        <v>8.5400000000000004E-2</v>
      </c>
      <c r="U339" s="23"/>
      <c r="V339" s="23"/>
      <c r="W339" s="23"/>
    </row>
    <row r="340" spans="1:23" x14ac:dyDescent="0.25">
      <c r="A340" s="23" t="s">
        <v>120</v>
      </c>
      <c r="B340" s="23" t="s">
        <v>706</v>
      </c>
      <c r="C340" s="23" t="s">
        <v>797</v>
      </c>
      <c r="D340" s="23" t="s">
        <v>798</v>
      </c>
      <c r="E340" s="23"/>
      <c r="F340" s="23">
        <v>1.7</v>
      </c>
      <c r="G340" s="23">
        <v>0</v>
      </c>
      <c r="H340" s="23">
        <v>1.7</v>
      </c>
      <c r="I340" s="23">
        <v>0</v>
      </c>
      <c r="J340" s="23"/>
      <c r="K340" s="23"/>
      <c r="L340" s="23"/>
      <c r="M340" s="23"/>
      <c r="N340" s="23">
        <v>2.35</v>
      </c>
      <c r="O340" s="23">
        <v>2.36</v>
      </c>
      <c r="P340" s="23"/>
      <c r="Q340" s="23">
        <v>2.35</v>
      </c>
      <c r="R340" s="23">
        <v>2.36</v>
      </c>
      <c r="S340" s="23">
        <v>0</v>
      </c>
      <c r="T340" s="23"/>
      <c r="U340" s="23"/>
      <c r="V340" s="23"/>
      <c r="W340" s="23"/>
    </row>
    <row r="341" spans="1:23" x14ac:dyDescent="0.25">
      <c r="A341" s="23" t="s">
        <v>120</v>
      </c>
      <c r="B341" s="23" t="s">
        <v>706</v>
      </c>
      <c r="C341" s="23" t="s">
        <v>799</v>
      </c>
      <c r="D341" s="23" t="s">
        <v>800</v>
      </c>
      <c r="E341" s="23"/>
      <c r="F341" s="23">
        <v>2.5</v>
      </c>
      <c r="G341" s="23">
        <v>0</v>
      </c>
      <c r="H341" s="23">
        <v>2.5</v>
      </c>
      <c r="I341" s="23">
        <v>0</v>
      </c>
      <c r="J341" s="23"/>
      <c r="K341" s="23"/>
      <c r="L341" s="23"/>
      <c r="M341" s="23"/>
      <c r="N341" s="23">
        <v>2.3652000000000002</v>
      </c>
      <c r="O341" s="23">
        <v>4.9909999999999997</v>
      </c>
      <c r="P341" s="23"/>
      <c r="Q341" s="23"/>
      <c r="R341" s="23"/>
      <c r="S341" s="23">
        <v>0</v>
      </c>
      <c r="T341" s="23">
        <v>0.1003</v>
      </c>
      <c r="U341" s="23"/>
      <c r="V341" s="23"/>
      <c r="W341" s="23"/>
    </row>
    <row r="342" spans="1:23" x14ac:dyDescent="0.25">
      <c r="A342" s="23" t="s">
        <v>120</v>
      </c>
      <c r="B342" s="23" t="s">
        <v>706</v>
      </c>
      <c r="C342" s="23" t="s">
        <v>801</v>
      </c>
      <c r="D342" s="23" t="s">
        <v>802</v>
      </c>
      <c r="E342" s="23"/>
      <c r="F342" s="23">
        <v>2.33</v>
      </c>
      <c r="G342" s="23">
        <v>0</v>
      </c>
      <c r="H342" s="23">
        <v>2.33</v>
      </c>
      <c r="I342" s="23">
        <v>0</v>
      </c>
      <c r="J342" s="23"/>
      <c r="K342" s="23"/>
      <c r="L342" s="23"/>
      <c r="M342" s="23"/>
      <c r="N342" s="23">
        <v>1.66</v>
      </c>
      <c r="O342" s="23">
        <v>4.79</v>
      </c>
      <c r="P342" s="23"/>
      <c r="Q342" s="23"/>
      <c r="R342" s="23"/>
      <c r="S342" s="23">
        <v>0</v>
      </c>
      <c r="T342" s="23"/>
      <c r="U342" s="23"/>
      <c r="V342" s="23"/>
      <c r="W342" s="23"/>
    </row>
    <row r="343" spans="1:23" x14ac:dyDescent="0.25">
      <c r="A343" s="23" t="s">
        <v>120</v>
      </c>
      <c r="B343" s="23" t="s">
        <v>706</v>
      </c>
      <c r="C343" s="23" t="s">
        <v>803</v>
      </c>
      <c r="D343" s="23" t="s">
        <v>804</v>
      </c>
      <c r="E343" s="23"/>
      <c r="F343" s="23">
        <v>3.5661</v>
      </c>
      <c r="G343" s="23">
        <v>0</v>
      </c>
      <c r="H343" s="23">
        <v>3.5661</v>
      </c>
      <c r="I343" s="23">
        <v>0</v>
      </c>
      <c r="J343" s="23"/>
      <c r="K343" s="23"/>
      <c r="L343" s="23"/>
      <c r="M343" s="23"/>
      <c r="N343" s="23">
        <v>2.3675999999999999</v>
      </c>
      <c r="O343" s="23">
        <v>5.2336999999999998</v>
      </c>
      <c r="P343" s="23"/>
      <c r="Q343" s="23"/>
      <c r="R343" s="23"/>
      <c r="S343" s="23">
        <v>0</v>
      </c>
      <c r="T343" s="23">
        <v>9.5200000000000007E-2</v>
      </c>
      <c r="U343" s="23"/>
      <c r="V343" s="23"/>
      <c r="W343" s="23"/>
    </row>
    <row r="344" spans="1:23" x14ac:dyDescent="0.25">
      <c r="A344" s="23" t="s">
        <v>120</v>
      </c>
      <c r="B344" s="23" t="s">
        <v>706</v>
      </c>
      <c r="C344" s="23" t="s">
        <v>805</v>
      </c>
      <c r="D344" s="23" t="s">
        <v>806</v>
      </c>
      <c r="E344" s="23"/>
      <c r="F344" s="23">
        <v>1.2230000000000001</v>
      </c>
      <c r="G344" s="23">
        <v>0</v>
      </c>
      <c r="H344" s="23">
        <v>3.9009999999999998</v>
      </c>
      <c r="I344" s="23">
        <v>0</v>
      </c>
      <c r="J344" s="23"/>
      <c r="K344" s="23"/>
      <c r="L344" s="23"/>
      <c r="M344" s="23"/>
      <c r="N344" s="23">
        <v>1.744</v>
      </c>
      <c r="O344" s="23">
        <v>5.0590000000000002</v>
      </c>
      <c r="P344" s="23"/>
      <c r="Q344" s="23"/>
      <c r="R344" s="23"/>
      <c r="S344" s="23">
        <v>0</v>
      </c>
      <c r="T344" s="23">
        <v>0.20599999999999999</v>
      </c>
      <c r="U344" s="23"/>
      <c r="V344" s="23"/>
      <c r="W344" s="23"/>
    </row>
    <row r="345" spans="1:23" x14ac:dyDescent="0.25">
      <c r="A345" s="23" t="s">
        <v>120</v>
      </c>
      <c r="B345" s="23" t="s">
        <v>706</v>
      </c>
      <c r="C345" s="23" t="s">
        <v>807</v>
      </c>
      <c r="D345" s="23" t="s">
        <v>808</v>
      </c>
      <c r="E345" s="23"/>
      <c r="F345" s="23">
        <v>3.4339</v>
      </c>
      <c r="G345" s="23">
        <v>0</v>
      </c>
      <c r="H345" s="23">
        <v>8</v>
      </c>
      <c r="I345" s="23">
        <v>0</v>
      </c>
      <c r="J345" s="23"/>
      <c r="K345" s="23"/>
      <c r="L345" s="23"/>
      <c r="M345" s="23"/>
      <c r="N345" s="23">
        <v>1.7408999999999999</v>
      </c>
      <c r="O345" s="23">
        <v>4.2110000000000003</v>
      </c>
      <c r="P345" s="23"/>
      <c r="Q345" s="23"/>
      <c r="R345" s="23"/>
      <c r="S345" s="23">
        <v>0</v>
      </c>
      <c r="T345" s="23"/>
      <c r="U345" s="23"/>
      <c r="V345" s="23"/>
      <c r="W345" s="23"/>
    </row>
    <row r="346" spans="1:23" x14ac:dyDescent="0.25">
      <c r="A346" s="23" t="s">
        <v>120</v>
      </c>
      <c r="B346" s="23" t="s">
        <v>809</v>
      </c>
      <c r="C346" s="23" t="s">
        <v>810</v>
      </c>
      <c r="D346" s="23" t="s">
        <v>811</v>
      </c>
      <c r="E346" s="23"/>
      <c r="F346" s="23">
        <v>0.30170000000000002</v>
      </c>
      <c r="G346" s="23">
        <v>0</v>
      </c>
      <c r="H346" s="23">
        <v>2.7671999999999999</v>
      </c>
      <c r="I346" s="23">
        <v>0</v>
      </c>
      <c r="J346" s="23"/>
      <c r="K346" s="23"/>
      <c r="L346" s="23"/>
      <c r="M346" s="23"/>
      <c r="N346" s="23">
        <v>1.5807</v>
      </c>
      <c r="O346" s="23">
        <v>3.1516000000000002</v>
      </c>
      <c r="P346" s="23"/>
      <c r="Q346" s="23"/>
      <c r="R346" s="23"/>
      <c r="S346" s="23">
        <v>0</v>
      </c>
      <c r="T346" s="23"/>
      <c r="U346" s="23"/>
      <c r="V346" s="23"/>
      <c r="W346" s="23"/>
    </row>
    <row r="347" spans="1:23" x14ac:dyDescent="0.25">
      <c r="A347" s="23" t="s">
        <v>120</v>
      </c>
      <c r="B347" s="23" t="s">
        <v>809</v>
      </c>
      <c r="C347" s="23" t="s">
        <v>812</v>
      </c>
      <c r="D347" s="23" t="s">
        <v>813</v>
      </c>
      <c r="E347" s="23"/>
      <c r="F347" s="23">
        <v>2.2086000000000001</v>
      </c>
      <c r="G347" s="23">
        <v>0</v>
      </c>
      <c r="H347" s="23">
        <v>2.2086000000000001</v>
      </c>
      <c r="I347" s="23">
        <v>0</v>
      </c>
      <c r="J347" s="23"/>
      <c r="K347" s="23"/>
      <c r="L347" s="23"/>
      <c r="M347" s="23"/>
      <c r="N347" s="23">
        <v>2.0217000000000001</v>
      </c>
      <c r="O347" s="23">
        <v>3.5844999999999998</v>
      </c>
      <c r="P347" s="23"/>
      <c r="Q347" s="23"/>
      <c r="R347" s="23"/>
      <c r="S347" s="23">
        <v>0</v>
      </c>
      <c r="T347" s="23">
        <v>0.1618</v>
      </c>
      <c r="U347" s="23"/>
      <c r="V347" s="23"/>
      <c r="W347" s="23"/>
    </row>
    <row r="348" spans="1:23" x14ac:dyDescent="0.25">
      <c r="A348" s="23" t="s">
        <v>120</v>
      </c>
      <c r="B348" s="23" t="s">
        <v>809</v>
      </c>
      <c r="C348" s="23" t="s">
        <v>814</v>
      </c>
      <c r="D348" s="23" t="s">
        <v>815</v>
      </c>
      <c r="E348" s="23"/>
      <c r="F348" s="23">
        <v>0.80189999999999995</v>
      </c>
      <c r="G348" s="23">
        <v>0</v>
      </c>
      <c r="H348" s="23">
        <v>0.80189999999999995</v>
      </c>
      <c r="I348" s="23">
        <v>0</v>
      </c>
      <c r="J348" s="23"/>
      <c r="K348" s="23"/>
      <c r="L348" s="23"/>
      <c r="M348" s="23"/>
      <c r="N348" s="23">
        <v>1.8858999999999999</v>
      </c>
      <c r="O348" s="23">
        <v>2.3098000000000001</v>
      </c>
      <c r="P348" s="23"/>
      <c r="Q348" s="23"/>
      <c r="R348" s="23"/>
      <c r="S348" s="23">
        <v>0</v>
      </c>
      <c r="T348" s="23">
        <v>0.1225</v>
      </c>
      <c r="U348" s="23"/>
      <c r="V348" s="23"/>
      <c r="W348" s="23"/>
    </row>
    <row r="349" spans="1:23" x14ac:dyDescent="0.25">
      <c r="A349" s="23" t="s">
        <v>120</v>
      </c>
      <c r="B349" s="23" t="s">
        <v>809</v>
      </c>
      <c r="C349" s="23" t="s">
        <v>816</v>
      </c>
      <c r="D349" s="23" t="s">
        <v>817</v>
      </c>
      <c r="E349" s="23"/>
      <c r="F349" s="23">
        <v>4.6276000000000002</v>
      </c>
      <c r="G349" s="23">
        <v>0</v>
      </c>
      <c r="H349" s="23">
        <v>4.6276000000000002</v>
      </c>
      <c r="I349" s="23">
        <v>0</v>
      </c>
      <c r="J349" s="23"/>
      <c r="K349" s="23"/>
      <c r="L349" s="23"/>
      <c r="M349" s="23"/>
      <c r="N349" s="23">
        <v>1.6044</v>
      </c>
      <c r="O349" s="23">
        <v>3.2936000000000001</v>
      </c>
      <c r="P349" s="23"/>
      <c r="Q349" s="23"/>
      <c r="R349" s="23"/>
      <c r="S349" s="23">
        <v>0</v>
      </c>
      <c r="T349" s="23"/>
      <c r="U349" s="23"/>
      <c r="V349" s="23"/>
      <c r="W349" s="23"/>
    </row>
    <row r="350" spans="1:23" x14ac:dyDescent="0.25">
      <c r="A350" s="23" t="s">
        <v>120</v>
      </c>
      <c r="B350" s="23" t="s">
        <v>809</v>
      </c>
      <c r="C350" s="23" t="s">
        <v>818</v>
      </c>
      <c r="D350" s="23" t="s">
        <v>819</v>
      </c>
      <c r="E350" s="23"/>
      <c r="F350" s="23">
        <v>3.6440999999999999</v>
      </c>
      <c r="G350" s="23">
        <v>0</v>
      </c>
      <c r="H350" s="23">
        <v>3.6440999999999999</v>
      </c>
      <c r="I350" s="23">
        <v>0</v>
      </c>
      <c r="J350" s="23"/>
      <c r="K350" s="23"/>
      <c r="L350" s="23"/>
      <c r="M350" s="23"/>
      <c r="N350" s="23">
        <v>3.2244000000000002</v>
      </c>
      <c r="O350" s="23">
        <v>4.9322999999999997</v>
      </c>
      <c r="P350" s="23"/>
      <c r="Q350" s="23"/>
      <c r="R350" s="23"/>
      <c r="S350" s="23">
        <v>0</v>
      </c>
      <c r="T350" s="23"/>
      <c r="U350" s="23"/>
      <c r="V350" s="23"/>
      <c r="W350" s="23"/>
    </row>
    <row r="351" spans="1:23" x14ac:dyDescent="0.25">
      <c r="A351" s="23" t="s">
        <v>120</v>
      </c>
      <c r="B351" s="23" t="s">
        <v>809</v>
      </c>
      <c r="C351" s="23" t="s">
        <v>820</v>
      </c>
      <c r="D351" s="23" t="s">
        <v>821</v>
      </c>
      <c r="E351" s="23"/>
      <c r="F351" s="23">
        <v>5.3174999999999999</v>
      </c>
      <c r="G351" s="23">
        <v>0</v>
      </c>
      <c r="H351" s="23">
        <v>5.3174999999999999</v>
      </c>
      <c r="I351" s="23">
        <v>0</v>
      </c>
      <c r="J351" s="23"/>
      <c r="K351" s="23"/>
      <c r="L351" s="23"/>
      <c r="M351" s="23"/>
      <c r="N351" s="23">
        <v>2.9300999999999999</v>
      </c>
      <c r="O351" s="23">
        <v>4.3224</v>
      </c>
      <c r="P351" s="23"/>
      <c r="Q351" s="23"/>
      <c r="R351" s="23"/>
      <c r="S351" s="23">
        <v>0</v>
      </c>
      <c r="T351" s="23">
        <v>0.20849999999999999</v>
      </c>
      <c r="U351" s="23"/>
      <c r="V351" s="23"/>
      <c r="W351" s="23"/>
    </row>
    <row r="352" spans="1:23" x14ac:dyDescent="0.25">
      <c r="A352" s="23" t="s">
        <v>120</v>
      </c>
      <c r="B352" s="23" t="s">
        <v>822</v>
      </c>
      <c r="C352" s="23" t="s">
        <v>823</v>
      </c>
      <c r="D352" s="23" t="s">
        <v>824</v>
      </c>
      <c r="E352" s="23"/>
      <c r="F352" s="23">
        <v>4.2699999999999996</v>
      </c>
      <c r="G352" s="23">
        <v>0</v>
      </c>
      <c r="H352" s="23">
        <v>5.09</v>
      </c>
      <c r="I352" s="23">
        <v>0</v>
      </c>
      <c r="J352" s="23"/>
      <c r="K352" s="23"/>
      <c r="L352" s="23"/>
      <c r="M352" s="23"/>
      <c r="N352" s="23">
        <v>3.21</v>
      </c>
      <c r="O352" s="23">
        <v>3.74</v>
      </c>
      <c r="P352" s="23"/>
      <c r="Q352" s="23">
        <v>3.21</v>
      </c>
      <c r="R352" s="23">
        <v>3.74</v>
      </c>
      <c r="S352" s="23">
        <v>0</v>
      </c>
      <c r="T352" s="23">
        <v>0.72</v>
      </c>
      <c r="U352" s="23"/>
      <c r="V352" s="23"/>
      <c r="W352" s="23"/>
    </row>
    <row r="353" spans="1:23" x14ac:dyDescent="0.25">
      <c r="A353" s="23" t="s">
        <v>120</v>
      </c>
      <c r="B353" s="23" t="s">
        <v>1151</v>
      </c>
      <c r="C353" s="23" t="s">
        <v>1152</v>
      </c>
      <c r="D353" s="23" t="s">
        <v>1153</v>
      </c>
      <c r="E353" s="23"/>
      <c r="F353" s="23"/>
      <c r="G353" s="23">
        <v>0</v>
      </c>
      <c r="H353" s="23"/>
      <c r="I353" s="23">
        <v>0</v>
      </c>
      <c r="J353" s="23"/>
      <c r="K353" s="23"/>
      <c r="L353" s="23"/>
      <c r="M353" s="23"/>
      <c r="N353" s="23"/>
      <c r="O353" s="23"/>
      <c r="P353" s="23"/>
      <c r="Q353" s="23"/>
      <c r="R353" s="23"/>
      <c r="S353" s="23">
        <v>0</v>
      </c>
      <c r="T353" s="23"/>
      <c r="U353" s="23"/>
      <c r="V353" s="23"/>
      <c r="W353" s="23"/>
    </row>
    <row r="354" spans="1:23" x14ac:dyDescent="0.25">
      <c r="A354" s="23"/>
      <c r="B354" s="23"/>
      <c r="C354" s="23"/>
      <c r="D354" s="23" t="s">
        <v>1385</v>
      </c>
      <c r="E354" s="23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4687D-E31E-4219-837C-E0D76E869207}">
  <dimension ref="A1:E40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5" width="15.7109375" customWidth="1"/>
  </cols>
  <sheetData>
    <row r="1" spans="1:5" ht="24" customHeight="1" x14ac:dyDescent="0.3">
      <c r="A1" s="4" t="str">
        <f>HYPERLINK("#'Index'!A1", "&lt;&lt; Index")</f>
        <v>&lt;&lt; Index</v>
      </c>
      <c r="B1" s="20" t="s">
        <v>1386</v>
      </c>
      <c r="D1" s="20" t="s">
        <v>1387</v>
      </c>
    </row>
    <row r="2" spans="1:5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1388</v>
      </c>
    </row>
    <row r="3" spans="1:5" x14ac:dyDescent="0.25">
      <c r="A3" s="21"/>
      <c r="B3" s="21"/>
      <c r="C3" s="21"/>
      <c r="D3" s="21" t="s">
        <v>87</v>
      </c>
      <c r="E3" s="21" t="s">
        <v>1389</v>
      </c>
    </row>
    <row r="4" spans="1:5" x14ac:dyDescent="0.25">
      <c r="A4" s="22" t="s">
        <v>120</v>
      </c>
      <c r="B4" s="22" t="s">
        <v>121</v>
      </c>
      <c r="C4" s="22" t="s">
        <v>122</v>
      </c>
      <c r="D4" s="22" t="s">
        <v>1390</v>
      </c>
      <c r="E4" s="22">
        <v>38091</v>
      </c>
    </row>
    <row r="5" spans="1:5" x14ac:dyDescent="0.25">
      <c r="A5" s="22" t="s">
        <v>120</v>
      </c>
      <c r="B5" s="22" t="s">
        <v>121</v>
      </c>
      <c r="C5" s="22" t="s">
        <v>124</v>
      </c>
      <c r="D5" s="22" t="s">
        <v>1391</v>
      </c>
      <c r="E5" s="22">
        <v>13581</v>
      </c>
    </row>
    <row r="6" spans="1:5" x14ac:dyDescent="0.25">
      <c r="A6" s="22" t="s">
        <v>120</v>
      </c>
      <c r="B6" s="22" t="s">
        <v>121</v>
      </c>
      <c r="C6" s="22" t="s">
        <v>126</v>
      </c>
      <c r="D6" s="22" t="s">
        <v>1392</v>
      </c>
      <c r="E6" s="22">
        <v>1065455</v>
      </c>
    </row>
    <row r="7" spans="1:5" x14ac:dyDescent="0.25">
      <c r="A7" s="22" t="s">
        <v>120</v>
      </c>
      <c r="B7" s="22" t="s">
        <v>121</v>
      </c>
      <c r="C7" s="22" t="s">
        <v>128</v>
      </c>
      <c r="D7" s="22" t="s">
        <v>1393</v>
      </c>
      <c r="E7" s="22">
        <v>16543</v>
      </c>
    </row>
    <row r="8" spans="1:5" x14ac:dyDescent="0.25">
      <c r="A8" s="22" t="s">
        <v>120</v>
      </c>
      <c r="B8" s="22" t="s">
        <v>121</v>
      </c>
      <c r="C8" s="22" t="s">
        <v>130</v>
      </c>
      <c r="D8" s="22" t="s">
        <v>1394</v>
      </c>
      <c r="E8" s="22">
        <v>13924</v>
      </c>
    </row>
    <row r="9" spans="1:5" x14ac:dyDescent="0.25">
      <c r="A9" s="22" t="s">
        <v>120</v>
      </c>
      <c r="B9" s="22" t="s">
        <v>121</v>
      </c>
      <c r="C9" s="22" t="s">
        <v>132</v>
      </c>
      <c r="D9" s="22" t="s">
        <v>1395</v>
      </c>
      <c r="E9" s="22">
        <v>782439</v>
      </c>
    </row>
    <row r="10" spans="1:5" x14ac:dyDescent="0.25">
      <c r="A10" s="22" t="s">
        <v>120</v>
      </c>
      <c r="B10" s="22" t="s">
        <v>121</v>
      </c>
      <c r="C10" s="22" t="s">
        <v>134</v>
      </c>
      <c r="D10" s="22" t="s">
        <v>1396</v>
      </c>
      <c r="E10" s="22">
        <v>17469</v>
      </c>
    </row>
    <row r="11" spans="1:5" x14ac:dyDescent="0.25">
      <c r="A11" s="22" t="s">
        <v>120</v>
      </c>
      <c r="B11" s="22" t="s">
        <v>121</v>
      </c>
      <c r="C11" s="22" t="s">
        <v>136</v>
      </c>
      <c r="D11" s="22" t="s">
        <v>1397</v>
      </c>
      <c r="E11" s="22">
        <v>50227</v>
      </c>
    </row>
    <row r="12" spans="1:5" x14ac:dyDescent="0.25">
      <c r="A12" s="22" t="s">
        <v>120</v>
      </c>
      <c r="B12" s="22" t="s">
        <v>121</v>
      </c>
      <c r="C12" s="22" t="s">
        <v>138</v>
      </c>
      <c r="D12" s="22" t="s">
        <v>1398</v>
      </c>
      <c r="E12" s="22">
        <v>21597</v>
      </c>
    </row>
    <row r="13" spans="1:5" x14ac:dyDescent="0.25">
      <c r="A13" s="22" t="s">
        <v>120</v>
      </c>
      <c r="B13" s="22" t="s">
        <v>121</v>
      </c>
      <c r="C13" s="22" t="s">
        <v>140</v>
      </c>
      <c r="D13" s="22" t="s">
        <v>1399</v>
      </c>
      <c r="E13" s="22">
        <v>85492</v>
      </c>
    </row>
    <row r="14" spans="1:5" x14ac:dyDescent="0.25">
      <c r="A14" s="22" t="s">
        <v>120</v>
      </c>
      <c r="B14" s="22" t="s">
        <v>121</v>
      </c>
      <c r="C14" s="22" t="s">
        <v>1147</v>
      </c>
      <c r="D14" s="22" t="s">
        <v>1400</v>
      </c>
      <c r="E14" s="22">
        <v>17402</v>
      </c>
    </row>
    <row r="15" spans="1:5" x14ac:dyDescent="0.25">
      <c r="A15" s="22" t="s">
        <v>120</v>
      </c>
      <c r="B15" s="22" t="s">
        <v>121</v>
      </c>
      <c r="C15" s="22" t="s">
        <v>142</v>
      </c>
      <c r="D15" s="22" t="s">
        <v>1401</v>
      </c>
      <c r="E15" s="22">
        <v>61097</v>
      </c>
    </row>
    <row r="16" spans="1:5" x14ac:dyDescent="0.25">
      <c r="A16" s="22" t="s">
        <v>120</v>
      </c>
      <c r="B16" s="22" t="s">
        <v>121</v>
      </c>
      <c r="C16" s="22" t="s">
        <v>144</v>
      </c>
      <c r="D16" s="22" t="s">
        <v>1402</v>
      </c>
      <c r="E16" s="22">
        <v>89891</v>
      </c>
    </row>
    <row r="17" spans="1:5" x14ac:dyDescent="0.25">
      <c r="A17" s="22" t="s">
        <v>120</v>
      </c>
      <c r="B17" s="22" t="s">
        <v>121</v>
      </c>
      <c r="C17" s="22" t="s">
        <v>146</v>
      </c>
      <c r="D17" s="22" t="s">
        <v>1403</v>
      </c>
      <c r="E17" s="22">
        <v>23326</v>
      </c>
    </row>
    <row r="18" spans="1:5" x14ac:dyDescent="0.25">
      <c r="A18" s="22" t="s">
        <v>120</v>
      </c>
      <c r="B18" s="22" t="s">
        <v>121</v>
      </c>
      <c r="C18" s="22" t="s">
        <v>148</v>
      </c>
      <c r="D18" s="22" t="s">
        <v>1404</v>
      </c>
      <c r="E18" s="22">
        <v>58501</v>
      </c>
    </row>
    <row r="19" spans="1:5" x14ac:dyDescent="0.25">
      <c r="A19" s="22" t="s">
        <v>120</v>
      </c>
      <c r="B19" s="22" t="s">
        <v>121</v>
      </c>
      <c r="C19" s="22" t="s">
        <v>150</v>
      </c>
      <c r="D19" s="22" t="s">
        <v>1405</v>
      </c>
      <c r="E19" s="22">
        <v>12285</v>
      </c>
    </row>
    <row r="20" spans="1:5" x14ac:dyDescent="0.25">
      <c r="A20" s="22" t="s">
        <v>120</v>
      </c>
      <c r="B20" s="22" t="s">
        <v>152</v>
      </c>
      <c r="C20" s="22" t="s">
        <v>153</v>
      </c>
      <c r="D20" s="22" t="s">
        <v>1406</v>
      </c>
      <c r="E20" s="22">
        <v>5749</v>
      </c>
    </row>
    <row r="21" spans="1:5" x14ac:dyDescent="0.25">
      <c r="A21" s="22" t="s">
        <v>120</v>
      </c>
      <c r="B21" s="22" t="s">
        <v>152</v>
      </c>
      <c r="C21" s="22" t="s">
        <v>155</v>
      </c>
      <c r="D21" s="22" t="s">
        <v>1407</v>
      </c>
      <c r="E21" s="22">
        <v>4745</v>
      </c>
    </row>
    <row r="22" spans="1:5" x14ac:dyDescent="0.25">
      <c r="A22" s="22" t="s">
        <v>120</v>
      </c>
      <c r="B22" s="22" t="s">
        <v>152</v>
      </c>
      <c r="C22" s="22" t="s">
        <v>157</v>
      </c>
      <c r="D22" s="22" t="s">
        <v>1408</v>
      </c>
      <c r="E22" s="22">
        <v>10002</v>
      </c>
    </row>
    <row r="23" spans="1:5" x14ac:dyDescent="0.25">
      <c r="A23" s="22" t="s">
        <v>120</v>
      </c>
      <c r="B23" s="22" t="s">
        <v>152</v>
      </c>
      <c r="C23" s="22" t="s">
        <v>159</v>
      </c>
      <c r="D23" s="22" t="s">
        <v>1409</v>
      </c>
      <c r="E23" s="22">
        <v>87998</v>
      </c>
    </row>
    <row r="24" spans="1:5" x14ac:dyDescent="0.25">
      <c r="A24" s="22" t="s">
        <v>120</v>
      </c>
      <c r="B24" s="22" t="s">
        <v>152</v>
      </c>
      <c r="C24" s="22" t="s">
        <v>161</v>
      </c>
      <c r="D24" s="22" t="s">
        <v>1410</v>
      </c>
      <c r="E24" s="22">
        <v>89950</v>
      </c>
    </row>
    <row r="25" spans="1:5" x14ac:dyDescent="0.25">
      <c r="A25" s="22" t="s">
        <v>120</v>
      </c>
      <c r="B25" s="22" t="s">
        <v>163</v>
      </c>
      <c r="C25" s="22" t="s">
        <v>164</v>
      </c>
      <c r="D25" s="22" t="s">
        <v>1411</v>
      </c>
      <c r="E25" s="22">
        <v>545</v>
      </c>
    </row>
    <row r="26" spans="1:5" x14ac:dyDescent="0.25">
      <c r="A26" s="22" t="s">
        <v>120</v>
      </c>
      <c r="B26" s="22" t="s">
        <v>163</v>
      </c>
      <c r="C26" s="22" t="s">
        <v>166</v>
      </c>
      <c r="D26" s="22" t="s">
        <v>1412</v>
      </c>
      <c r="E26" s="22">
        <v>7592</v>
      </c>
    </row>
    <row r="27" spans="1:5" x14ac:dyDescent="0.25">
      <c r="A27" s="22" t="s">
        <v>120</v>
      </c>
      <c r="B27" s="22" t="s">
        <v>163</v>
      </c>
      <c r="C27" s="22" t="s">
        <v>168</v>
      </c>
      <c r="D27" s="22" t="s">
        <v>1413</v>
      </c>
      <c r="E27" s="22">
        <v>5845</v>
      </c>
    </row>
    <row r="28" spans="1:5" x14ac:dyDescent="0.25">
      <c r="A28" s="22" t="s">
        <v>120</v>
      </c>
      <c r="B28" s="22" t="s">
        <v>163</v>
      </c>
      <c r="C28" s="22" t="s">
        <v>170</v>
      </c>
      <c r="D28" s="22" t="s">
        <v>1414</v>
      </c>
      <c r="E28" s="22">
        <v>5676</v>
      </c>
    </row>
    <row r="29" spans="1:5" x14ac:dyDescent="0.25">
      <c r="A29" s="22" t="s">
        <v>120</v>
      </c>
      <c r="B29" s="22" t="s">
        <v>163</v>
      </c>
      <c r="C29" s="22" t="s">
        <v>172</v>
      </c>
      <c r="D29" s="22" t="s">
        <v>1415</v>
      </c>
      <c r="E29" s="22">
        <v>4030</v>
      </c>
    </row>
    <row r="30" spans="1:5" x14ac:dyDescent="0.25">
      <c r="A30" s="22" t="s">
        <v>120</v>
      </c>
      <c r="B30" s="22" t="s">
        <v>163</v>
      </c>
      <c r="C30" s="22" t="s">
        <v>174</v>
      </c>
      <c r="D30" s="22" t="s">
        <v>1416</v>
      </c>
      <c r="E30" s="22">
        <v>1454</v>
      </c>
    </row>
    <row r="31" spans="1:5" x14ac:dyDescent="0.25">
      <c r="A31" s="22" t="s">
        <v>120</v>
      </c>
      <c r="B31" s="22" t="s">
        <v>163</v>
      </c>
      <c r="C31" s="22" t="s">
        <v>176</v>
      </c>
      <c r="D31" s="22" t="s">
        <v>1417</v>
      </c>
      <c r="E31" s="22">
        <v>1610</v>
      </c>
    </row>
    <row r="32" spans="1:5" x14ac:dyDescent="0.25">
      <c r="A32" s="22" t="s">
        <v>120</v>
      </c>
      <c r="B32" s="22" t="s">
        <v>163</v>
      </c>
      <c r="C32" s="22" t="s">
        <v>178</v>
      </c>
      <c r="D32" s="22" t="s">
        <v>1418</v>
      </c>
      <c r="E32" s="22">
        <v>9047</v>
      </c>
    </row>
    <row r="33" spans="1:5" x14ac:dyDescent="0.25">
      <c r="A33" s="22" t="s">
        <v>120</v>
      </c>
      <c r="B33" s="22" t="s">
        <v>163</v>
      </c>
      <c r="C33" s="22" t="s">
        <v>180</v>
      </c>
      <c r="D33" s="22" t="s">
        <v>1419</v>
      </c>
      <c r="E33" s="22">
        <v>7040</v>
      </c>
    </row>
    <row r="34" spans="1:5" x14ac:dyDescent="0.25">
      <c r="A34" s="22" t="s">
        <v>120</v>
      </c>
      <c r="B34" s="22" t="s">
        <v>163</v>
      </c>
      <c r="C34" s="22" t="s">
        <v>182</v>
      </c>
      <c r="D34" s="22" t="s">
        <v>1420</v>
      </c>
      <c r="E34" s="22">
        <v>7577</v>
      </c>
    </row>
    <row r="35" spans="1:5" x14ac:dyDescent="0.25">
      <c r="A35" s="22" t="s">
        <v>120</v>
      </c>
      <c r="B35" s="22" t="s">
        <v>163</v>
      </c>
      <c r="C35" s="22" t="s">
        <v>184</v>
      </c>
      <c r="D35" s="22" t="s">
        <v>1421</v>
      </c>
      <c r="E35" s="22">
        <v>4266</v>
      </c>
    </row>
    <row r="36" spans="1:5" x14ac:dyDescent="0.25">
      <c r="A36" s="22" t="s">
        <v>120</v>
      </c>
      <c r="B36" s="22" t="s">
        <v>163</v>
      </c>
      <c r="C36" s="22" t="s">
        <v>186</v>
      </c>
      <c r="D36" s="22" t="s">
        <v>1422</v>
      </c>
      <c r="E36" s="22">
        <v>3293</v>
      </c>
    </row>
    <row r="37" spans="1:5" x14ac:dyDescent="0.25">
      <c r="A37" s="22" t="s">
        <v>120</v>
      </c>
      <c r="B37" s="22" t="s">
        <v>163</v>
      </c>
      <c r="C37" s="22" t="s">
        <v>188</v>
      </c>
      <c r="D37" s="22" t="s">
        <v>1423</v>
      </c>
      <c r="E37" s="22">
        <v>11826</v>
      </c>
    </row>
    <row r="38" spans="1:5" x14ac:dyDescent="0.25">
      <c r="A38" s="22" t="s">
        <v>120</v>
      </c>
      <c r="B38" s="22" t="s">
        <v>163</v>
      </c>
      <c r="C38" s="22" t="s">
        <v>190</v>
      </c>
      <c r="D38" s="22" t="s">
        <v>1424</v>
      </c>
      <c r="E38" s="22">
        <v>6729</v>
      </c>
    </row>
    <row r="39" spans="1:5" x14ac:dyDescent="0.25">
      <c r="A39" s="22" t="s">
        <v>120</v>
      </c>
      <c r="B39" s="22" t="s">
        <v>163</v>
      </c>
      <c r="C39" s="22" t="s">
        <v>192</v>
      </c>
      <c r="D39" s="22" t="s">
        <v>1425</v>
      </c>
      <c r="E39" s="22">
        <v>1856</v>
      </c>
    </row>
    <row r="40" spans="1:5" x14ac:dyDescent="0.25">
      <c r="A40" s="22" t="s">
        <v>120</v>
      </c>
      <c r="B40" s="22" t="s">
        <v>163</v>
      </c>
      <c r="C40" s="22" t="s">
        <v>194</v>
      </c>
      <c r="D40" s="22" t="s">
        <v>1426</v>
      </c>
      <c r="E40" s="22">
        <v>3506</v>
      </c>
    </row>
    <row r="41" spans="1:5" x14ac:dyDescent="0.25">
      <c r="A41" s="22" t="s">
        <v>120</v>
      </c>
      <c r="B41" s="22" t="s">
        <v>163</v>
      </c>
      <c r="C41" s="22" t="s">
        <v>196</v>
      </c>
      <c r="D41" s="22" t="s">
        <v>1427</v>
      </c>
      <c r="E41" s="22">
        <v>19736</v>
      </c>
    </row>
    <row r="42" spans="1:5" x14ac:dyDescent="0.25">
      <c r="A42" s="22" t="s">
        <v>120</v>
      </c>
      <c r="B42" s="22" t="s">
        <v>163</v>
      </c>
      <c r="C42" s="22" t="s">
        <v>198</v>
      </c>
      <c r="D42" s="22" t="s">
        <v>1428</v>
      </c>
      <c r="E42" s="22">
        <v>3414</v>
      </c>
    </row>
    <row r="43" spans="1:5" x14ac:dyDescent="0.25">
      <c r="A43" s="22" t="s">
        <v>120</v>
      </c>
      <c r="B43" s="22" t="s">
        <v>163</v>
      </c>
      <c r="C43" s="22" t="s">
        <v>200</v>
      </c>
      <c r="D43" s="22" t="s">
        <v>1429</v>
      </c>
      <c r="E43" s="22">
        <v>17989</v>
      </c>
    </row>
    <row r="44" spans="1:5" x14ac:dyDescent="0.25">
      <c r="A44" s="22" t="s">
        <v>120</v>
      </c>
      <c r="B44" s="22" t="s">
        <v>163</v>
      </c>
      <c r="C44" s="22" t="s">
        <v>202</v>
      </c>
      <c r="D44" s="22" t="s">
        <v>1430</v>
      </c>
      <c r="E44" s="22">
        <v>5464</v>
      </c>
    </row>
    <row r="45" spans="1:5" x14ac:dyDescent="0.25">
      <c r="A45" s="22" t="s">
        <v>120</v>
      </c>
      <c r="B45" s="22" t="s">
        <v>163</v>
      </c>
      <c r="C45" s="22" t="s">
        <v>204</v>
      </c>
      <c r="D45" s="22" t="s">
        <v>1431</v>
      </c>
      <c r="E45" s="22">
        <v>5218</v>
      </c>
    </row>
    <row r="46" spans="1:5" x14ac:dyDescent="0.25">
      <c r="A46" s="22" t="s">
        <v>120</v>
      </c>
      <c r="B46" s="22" t="s">
        <v>163</v>
      </c>
      <c r="C46" s="22" t="s">
        <v>206</v>
      </c>
      <c r="D46" s="22" t="s">
        <v>1432</v>
      </c>
      <c r="E46" s="22">
        <v>9123</v>
      </c>
    </row>
    <row r="47" spans="1:5" x14ac:dyDescent="0.25">
      <c r="A47" s="22" t="s">
        <v>120</v>
      </c>
      <c r="B47" s="22" t="s">
        <v>163</v>
      </c>
      <c r="C47" s="22" t="s">
        <v>208</v>
      </c>
      <c r="D47" s="22" t="s">
        <v>1433</v>
      </c>
      <c r="E47" s="22">
        <v>10220</v>
      </c>
    </row>
    <row r="48" spans="1:5" x14ac:dyDescent="0.25">
      <c r="A48" s="22" t="s">
        <v>120</v>
      </c>
      <c r="B48" s="22" t="s">
        <v>163</v>
      </c>
      <c r="C48" s="22" t="s">
        <v>210</v>
      </c>
      <c r="D48" s="22" t="s">
        <v>1434</v>
      </c>
      <c r="E48" s="22">
        <v>10507</v>
      </c>
    </row>
    <row r="49" spans="1:5" x14ac:dyDescent="0.25">
      <c r="A49" s="22" t="s">
        <v>120</v>
      </c>
      <c r="B49" s="22" t="s">
        <v>163</v>
      </c>
      <c r="C49" s="22" t="s">
        <v>212</v>
      </c>
      <c r="D49" s="22" t="s">
        <v>1435</v>
      </c>
      <c r="E49" s="22">
        <v>3925</v>
      </c>
    </row>
    <row r="50" spans="1:5" x14ac:dyDescent="0.25">
      <c r="A50" s="22" t="s">
        <v>120</v>
      </c>
      <c r="B50" s="22" t="s">
        <v>163</v>
      </c>
      <c r="C50" s="22" t="s">
        <v>214</v>
      </c>
      <c r="D50" s="22" t="s">
        <v>1436</v>
      </c>
      <c r="E50" s="22">
        <v>12730</v>
      </c>
    </row>
    <row r="51" spans="1:5" x14ac:dyDescent="0.25">
      <c r="A51" s="22" t="s">
        <v>120</v>
      </c>
      <c r="B51" s="22" t="s">
        <v>163</v>
      </c>
      <c r="C51" s="22" t="s">
        <v>216</v>
      </c>
      <c r="D51" s="22" t="s">
        <v>1437</v>
      </c>
      <c r="E51" s="22">
        <v>2820</v>
      </c>
    </row>
    <row r="52" spans="1:5" x14ac:dyDescent="0.25">
      <c r="A52" s="22" t="s">
        <v>120</v>
      </c>
      <c r="B52" s="22" t="s">
        <v>163</v>
      </c>
      <c r="C52" s="22" t="s">
        <v>218</v>
      </c>
      <c r="D52" s="22" t="s">
        <v>1438</v>
      </c>
      <c r="E52" s="22">
        <v>10302</v>
      </c>
    </row>
    <row r="53" spans="1:5" x14ac:dyDescent="0.25">
      <c r="A53" s="22" t="s">
        <v>120</v>
      </c>
      <c r="B53" s="22" t="s">
        <v>163</v>
      </c>
      <c r="C53" s="22" t="s">
        <v>220</v>
      </c>
      <c r="D53" s="22" t="s">
        <v>1439</v>
      </c>
      <c r="E53" s="22">
        <v>3319</v>
      </c>
    </row>
    <row r="54" spans="1:5" x14ac:dyDescent="0.25">
      <c r="A54" s="22" t="s">
        <v>120</v>
      </c>
      <c r="B54" s="22" t="s">
        <v>163</v>
      </c>
      <c r="C54" s="22" t="s">
        <v>222</v>
      </c>
      <c r="D54" s="22" t="s">
        <v>1440</v>
      </c>
      <c r="E54" s="22">
        <v>12570</v>
      </c>
    </row>
    <row r="55" spans="1:5" x14ac:dyDescent="0.25">
      <c r="A55" s="22" t="s">
        <v>120</v>
      </c>
      <c r="B55" s="22" t="s">
        <v>163</v>
      </c>
      <c r="C55" s="22" t="s">
        <v>224</v>
      </c>
      <c r="D55" s="22" t="s">
        <v>1441</v>
      </c>
      <c r="E55" s="22">
        <v>7101</v>
      </c>
    </row>
    <row r="56" spans="1:5" x14ac:dyDescent="0.25">
      <c r="A56" s="22" t="s">
        <v>120</v>
      </c>
      <c r="B56" s="22" t="s">
        <v>163</v>
      </c>
      <c r="C56" s="22" t="s">
        <v>226</v>
      </c>
      <c r="D56" s="22" t="s">
        <v>1442</v>
      </c>
      <c r="E56" s="22">
        <v>3556</v>
      </c>
    </row>
    <row r="57" spans="1:5" x14ac:dyDescent="0.25">
      <c r="A57" s="22" t="s">
        <v>120</v>
      </c>
      <c r="B57" s="22" t="s">
        <v>163</v>
      </c>
      <c r="C57" s="22" t="s">
        <v>228</v>
      </c>
      <c r="D57" s="22" t="s">
        <v>1443</v>
      </c>
      <c r="E57" s="22">
        <v>2909</v>
      </c>
    </row>
    <row r="58" spans="1:5" x14ac:dyDescent="0.25">
      <c r="A58" s="22" t="s">
        <v>120</v>
      </c>
      <c r="B58" s="22" t="s">
        <v>163</v>
      </c>
      <c r="C58" s="22" t="s">
        <v>230</v>
      </c>
      <c r="D58" s="22" t="s">
        <v>1444</v>
      </c>
      <c r="E58" s="22">
        <v>3259</v>
      </c>
    </row>
    <row r="59" spans="1:5" x14ac:dyDescent="0.25">
      <c r="A59" s="22" t="s">
        <v>120</v>
      </c>
      <c r="B59" s="22" t="s">
        <v>163</v>
      </c>
      <c r="C59" s="22" t="s">
        <v>232</v>
      </c>
      <c r="D59" s="22" t="s">
        <v>1445</v>
      </c>
      <c r="E59" s="22">
        <v>2126</v>
      </c>
    </row>
    <row r="60" spans="1:5" x14ac:dyDescent="0.25">
      <c r="A60" s="22" t="s">
        <v>120</v>
      </c>
      <c r="B60" s="22" t="s">
        <v>163</v>
      </c>
      <c r="C60" s="22" t="s">
        <v>234</v>
      </c>
      <c r="D60" s="22" t="s">
        <v>1446</v>
      </c>
      <c r="E60" s="22">
        <v>30089</v>
      </c>
    </row>
    <row r="61" spans="1:5" x14ac:dyDescent="0.25">
      <c r="A61" s="22" t="s">
        <v>120</v>
      </c>
      <c r="B61" s="22" t="s">
        <v>163</v>
      </c>
      <c r="C61" s="22" t="s">
        <v>236</v>
      </c>
      <c r="D61" s="22" t="s">
        <v>1447</v>
      </c>
      <c r="E61" s="22">
        <v>1487</v>
      </c>
    </row>
    <row r="62" spans="1:5" x14ac:dyDescent="0.25">
      <c r="A62" s="22" t="s">
        <v>120</v>
      </c>
      <c r="B62" s="22" t="s">
        <v>163</v>
      </c>
      <c r="C62" s="22" t="s">
        <v>238</v>
      </c>
      <c r="D62" s="22" t="s">
        <v>1448</v>
      </c>
      <c r="E62" s="22">
        <v>3309</v>
      </c>
    </row>
    <row r="63" spans="1:5" x14ac:dyDescent="0.25">
      <c r="A63" s="22" t="s">
        <v>120</v>
      </c>
      <c r="B63" s="22" t="s">
        <v>163</v>
      </c>
      <c r="C63" s="22" t="s">
        <v>240</v>
      </c>
      <c r="D63" s="22" t="s">
        <v>1449</v>
      </c>
      <c r="E63" s="22">
        <v>8640</v>
      </c>
    </row>
    <row r="64" spans="1:5" x14ac:dyDescent="0.25">
      <c r="A64" s="22" t="s">
        <v>120</v>
      </c>
      <c r="B64" s="22" t="s">
        <v>163</v>
      </c>
      <c r="C64" s="22" t="s">
        <v>242</v>
      </c>
      <c r="D64" s="22" t="s">
        <v>1450</v>
      </c>
      <c r="E64" s="22">
        <v>2547</v>
      </c>
    </row>
    <row r="65" spans="1:5" x14ac:dyDescent="0.25">
      <c r="A65" s="22" t="s">
        <v>120</v>
      </c>
      <c r="B65" s="22" t="s">
        <v>163</v>
      </c>
      <c r="C65" s="22" t="s">
        <v>244</v>
      </c>
      <c r="D65" s="22" t="s">
        <v>1451</v>
      </c>
      <c r="E65" s="22">
        <v>86</v>
      </c>
    </row>
    <row r="66" spans="1:5" x14ac:dyDescent="0.25">
      <c r="A66" s="22" t="s">
        <v>120</v>
      </c>
      <c r="B66" s="22" t="s">
        <v>163</v>
      </c>
      <c r="C66" s="22" t="s">
        <v>246</v>
      </c>
      <c r="D66" s="22" t="s">
        <v>1452</v>
      </c>
      <c r="E66" s="22">
        <v>19108</v>
      </c>
    </row>
    <row r="67" spans="1:5" x14ac:dyDescent="0.25">
      <c r="A67" s="22" t="s">
        <v>120</v>
      </c>
      <c r="B67" s="22" t="s">
        <v>163</v>
      </c>
      <c r="C67" s="22" t="s">
        <v>248</v>
      </c>
      <c r="D67" s="22" t="s">
        <v>1453</v>
      </c>
      <c r="E67" s="22">
        <v>34597</v>
      </c>
    </row>
    <row r="68" spans="1:5" x14ac:dyDescent="0.25">
      <c r="A68" s="22" t="s">
        <v>120</v>
      </c>
      <c r="B68" s="22" t="s">
        <v>163</v>
      </c>
      <c r="C68" s="22" t="s">
        <v>250</v>
      </c>
      <c r="D68" s="22" t="s">
        <v>1454</v>
      </c>
      <c r="E68" s="22">
        <v>2478</v>
      </c>
    </row>
    <row r="69" spans="1:5" x14ac:dyDescent="0.25">
      <c r="A69" s="22" t="s">
        <v>120</v>
      </c>
      <c r="B69" s="22" t="s">
        <v>163</v>
      </c>
      <c r="C69" s="22" t="s">
        <v>252</v>
      </c>
      <c r="D69" s="22" t="s">
        <v>1455</v>
      </c>
      <c r="E69" s="22">
        <v>2716</v>
      </c>
    </row>
    <row r="70" spans="1:5" x14ac:dyDescent="0.25">
      <c r="A70" s="22" t="s">
        <v>120</v>
      </c>
      <c r="B70" s="22" t="s">
        <v>163</v>
      </c>
      <c r="C70" s="22" t="s">
        <v>254</v>
      </c>
      <c r="D70" s="22" t="s">
        <v>1456</v>
      </c>
      <c r="E70" s="22">
        <v>2442</v>
      </c>
    </row>
    <row r="71" spans="1:5" x14ac:dyDescent="0.25">
      <c r="A71" s="22" t="s">
        <v>120</v>
      </c>
      <c r="B71" s="22" t="s">
        <v>163</v>
      </c>
      <c r="C71" s="22" t="s">
        <v>256</v>
      </c>
      <c r="D71" s="22" t="s">
        <v>1457</v>
      </c>
      <c r="E71" s="22">
        <v>662</v>
      </c>
    </row>
    <row r="72" spans="1:5" x14ac:dyDescent="0.25">
      <c r="A72" s="22" t="s">
        <v>120</v>
      </c>
      <c r="B72" s="22" t="s">
        <v>163</v>
      </c>
      <c r="C72" s="22" t="s">
        <v>258</v>
      </c>
      <c r="D72" s="22" t="s">
        <v>1458</v>
      </c>
      <c r="E72" s="22">
        <v>5925</v>
      </c>
    </row>
    <row r="73" spans="1:5" x14ac:dyDescent="0.25">
      <c r="A73" s="22" t="s">
        <v>120</v>
      </c>
      <c r="B73" s="22" t="s">
        <v>163</v>
      </c>
      <c r="C73" s="22" t="s">
        <v>260</v>
      </c>
      <c r="D73" s="22" t="s">
        <v>1459</v>
      </c>
      <c r="E73" s="22">
        <v>2371</v>
      </c>
    </row>
    <row r="74" spans="1:5" x14ac:dyDescent="0.25">
      <c r="A74" s="22" t="s">
        <v>120</v>
      </c>
      <c r="B74" s="22" t="s">
        <v>163</v>
      </c>
      <c r="C74" s="22" t="s">
        <v>262</v>
      </c>
      <c r="D74" s="22" t="s">
        <v>1460</v>
      </c>
      <c r="E74" s="22">
        <v>5216</v>
      </c>
    </row>
    <row r="75" spans="1:5" x14ac:dyDescent="0.25">
      <c r="A75" s="22" t="s">
        <v>120</v>
      </c>
      <c r="B75" s="22" t="s">
        <v>163</v>
      </c>
      <c r="C75" s="22" t="s">
        <v>264</v>
      </c>
      <c r="D75" s="22" t="s">
        <v>1461</v>
      </c>
      <c r="E75" s="22">
        <v>19165</v>
      </c>
    </row>
    <row r="76" spans="1:5" x14ac:dyDescent="0.25">
      <c r="A76" s="22" t="s">
        <v>120</v>
      </c>
      <c r="B76" s="22" t="s">
        <v>163</v>
      </c>
      <c r="C76" s="22" t="s">
        <v>266</v>
      </c>
      <c r="D76" s="22" t="s">
        <v>1462</v>
      </c>
      <c r="E76" s="22">
        <v>6714</v>
      </c>
    </row>
    <row r="77" spans="1:5" x14ac:dyDescent="0.25">
      <c r="A77" s="22" t="s">
        <v>120</v>
      </c>
      <c r="B77" s="22" t="s">
        <v>163</v>
      </c>
      <c r="C77" s="22" t="s">
        <v>268</v>
      </c>
      <c r="D77" s="22" t="s">
        <v>1463</v>
      </c>
      <c r="E77" s="22">
        <v>3547</v>
      </c>
    </row>
    <row r="78" spans="1:5" x14ac:dyDescent="0.25">
      <c r="A78" s="22" t="s">
        <v>120</v>
      </c>
      <c r="B78" s="22" t="s">
        <v>163</v>
      </c>
      <c r="C78" s="22" t="s">
        <v>270</v>
      </c>
      <c r="D78" s="22" t="s">
        <v>1464</v>
      </c>
      <c r="E78" s="22">
        <v>2801</v>
      </c>
    </row>
    <row r="79" spans="1:5" x14ac:dyDescent="0.25">
      <c r="A79" s="22" t="s">
        <v>120</v>
      </c>
      <c r="B79" s="22" t="s">
        <v>163</v>
      </c>
      <c r="C79" s="22" t="s">
        <v>272</v>
      </c>
      <c r="D79" s="22" t="s">
        <v>1465</v>
      </c>
      <c r="E79" s="22">
        <v>7900</v>
      </c>
    </row>
    <row r="80" spans="1:5" x14ac:dyDescent="0.25">
      <c r="A80" s="22" t="s">
        <v>120</v>
      </c>
      <c r="B80" s="22" t="s">
        <v>163</v>
      </c>
      <c r="C80" s="22" t="s">
        <v>274</v>
      </c>
      <c r="D80" s="22" t="s">
        <v>1466</v>
      </c>
      <c r="E80" s="22">
        <v>3830</v>
      </c>
    </row>
    <row r="81" spans="1:5" x14ac:dyDescent="0.25">
      <c r="A81" s="22" t="s">
        <v>120</v>
      </c>
      <c r="B81" s="22" t="s">
        <v>163</v>
      </c>
      <c r="C81" s="22" t="s">
        <v>276</v>
      </c>
      <c r="D81" s="22" t="s">
        <v>1467</v>
      </c>
      <c r="E81" s="22">
        <v>4113</v>
      </c>
    </row>
    <row r="82" spans="1:5" x14ac:dyDescent="0.25">
      <c r="A82" s="22" t="s">
        <v>120</v>
      </c>
      <c r="B82" s="22" t="s">
        <v>163</v>
      </c>
      <c r="C82" s="22" t="s">
        <v>278</v>
      </c>
      <c r="D82" s="22" t="s">
        <v>1468</v>
      </c>
      <c r="E82" s="22">
        <v>3776</v>
      </c>
    </row>
    <row r="83" spans="1:5" x14ac:dyDescent="0.25">
      <c r="A83" s="22" t="s">
        <v>120</v>
      </c>
      <c r="B83" s="22" t="s">
        <v>163</v>
      </c>
      <c r="C83" s="22" t="s">
        <v>280</v>
      </c>
      <c r="D83" s="22" t="s">
        <v>1469</v>
      </c>
      <c r="E83" s="22">
        <v>6910</v>
      </c>
    </row>
    <row r="84" spans="1:5" x14ac:dyDescent="0.25">
      <c r="A84" s="22" t="s">
        <v>120</v>
      </c>
      <c r="B84" s="22" t="s">
        <v>163</v>
      </c>
      <c r="C84" s="22" t="s">
        <v>282</v>
      </c>
      <c r="D84" s="22" t="s">
        <v>1470</v>
      </c>
      <c r="E84" s="22">
        <v>10535</v>
      </c>
    </row>
    <row r="85" spans="1:5" x14ac:dyDescent="0.25">
      <c r="A85" s="22" t="s">
        <v>120</v>
      </c>
      <c r="B85" s="22" t="s">
        <v>163</v>
      </c>
      <c r="C85" s="22" t="s">
        <v>284</v>
      </c>
      <c r="D85" s="22" t="s">
        <v>1471</v>
      </c>
      <c r="E85" s="22">
        <v>8164</v>
      </c>
    </row>
    <row r="86" spans="1:5" x14ac:dyDescent="0.25">
      <c r="A86" s="22" t="s">
        <v>120</v>
      </c>
      <c r="B86" s="22" t="s">
        <v>163</v>
      </c>
      <c r="C86" s="22" t="s">
        <v>286</v>
      </c>
      <c r="D86" s="22" t="s">
        <v>1472</v>
      </c>
      <c r="E86" s="22">
        <v>5337</v>
      </c>
    </row>
    <row r="87" spans="1:5" x14ac:dyDescent="0.25">
      <c r="A87" s="22" t="s">
        <v>120</v>
      </c>
      <c r="B87" s="22" t="s">
        <v>163</v>
      </c>
      <c r="C87" s="22" t="s">
        <v>288</v>
      </c>
      <c r="D87" s="22" t="s">
        <v>1473</v>
      </c>
      <c r="E87" s="22">
        <v>4158</v>
      </c>
    </row>
    <row r="88" spans="1:5" x14ac:dyDescent="0.25">
      <c r="A88" s="22" t="s">
        <v>120</v>
      </c>
      <c r="B88" s="22" t="s">
        <v>163</v>
      </c>
      <c r="C88" s="22" t="s">
        <v>290</v>
      </c>
      <c r="D88" s="22" t="s">
        <v>1474</v>
      </c>
      <c r="E88" s="22">
        <v>10045</v>
      </c>
    </row>
    <row r="89" spans="1:5" x14ac:dyDescent="0.25">
      <c r="A89" s="22" t="s">
        <v>120</v>
      </c>
      <c r="B89" s="22" t="s">
        <v>292</v>
      </c>
      <c r="C89" s="22" t="s">
        <v>293</v>
      </c>
      <c r="D89" s="22" t="s">
        <v>1475</v>
      </c>
      <c r="E89" s="22">
        <v>2734</v>
      </c>
    </row>
    <row r="90" spans="1:5" x14ac:dyDescent="0.25">
      <c r="A90" s="22" t="s">
        <v>120</v>
      </c>
      <c r="B90" s="22" t="s">
        <v>292</v>
      </c>
      <c r="C90" s="22" t="s">
        <v>295</v>
      </c>
      <c r="D90" s="22" t="s">
        <v>1476</v>
      </c>
      <c r="E90" s="22">
        <v>8721</v>
      </c>
    </row>
    <row r="91" spans="1:5" x14ac:dyDescent="0.25">
      <c r="A91" s="22" t="s">
        <v>120</v>
      </c>
      <c r="B91" s="22" t="s">
        <v>292</v>
      </c>
      <c r="C91" s="22" t="s">
        <v>297</v>
      </c>
      <c r="D91" s="22" t="s">
        <v>1477</v>
      </c>
      <c r="E91" s="22">
        <v>4209</v>
      </c>
    </row>
    <row r="92" spans="1:5" x14ac:dyDescent="0.25">
      <c r="A92" s="22" t="s">
        <v>120</v>
      </c>
      <c r="B92" s="22" t="s">
        <v>292</v>
      </c>
      <c r="C92" s="22" t="s">
        <v>299</v>
      </c>
      <c r="D92" s="22" t="s">
        <v>1478</v>
      </c>
      <c r="E92" s="22">
        <v>868</v>
      </c>
    </row>
    <row r="93" spans="1:5" x14ac:dyDescent="0.25">
      <c r="A93" s="22" t="s">
        <v>120</v>
      </c>
      <c r="B93" s="22" t="s">
        <v>292</v>
      </c>
      <c r="C93" s="22" t="s">
        <v>301</v>
      </c>
      <c r="D93" s="22" t="s">
        <v>1479</v>
      </c>
      <c r="E93" s="22">
        <v>1390</v>
      </c>
    </row>
    <row r="94" spans="1:5" x14ac:dyDescent="0.25">
      <c r="A94" s="22" t="s">
        <v>120</v>
      </c>
      <c r="B94" s="22" t="s">
        <v>292</v>
      </c>
      <c r="C94" s="22" t="s">
        <v>303</v>
      </c>
      <c r="D94" s="22" t="s">
        <v>1480</v>
      </c>
      <c r="E94" s="22">
        <v>11794</v>
      </c>
    </row>
    <row r="95" spans="1:5" x14ac:dyDescent="0.25">
      <c r="A95" s="22" t="s">
        <v>120</v>
      </c>
      <c r="B95" s="22" t="s">
        <v>292</v>
      </c>
      <c r="C95" s="22" t="s">
        <v>305</v>
      </c>
      <c r="D95" s="22" t="s">
        <v>1481</v>
      </c>
      <c r="E95" s="22">
        <v>2264</v>
      </c>
    </row>
    <row r="96" spans="1:5" x14ac:dyDescent="0.25">
      <c r="A96" s="22" t="s">
        <v>120</v>
      </c>
      <c r="B96" s="22" t="s">
        <v>292</v>
      </c>
      <c r="C96" s="22" t="s">
        <v>307</v>
      </c>
      <c r="D96" s="22" t="s">
        <v>1482</v>
      </c>
      <c r="E96" s="22">
        <v>1132</v>
      </c>
    </row>
    <row r="97" spans="1:5" x14ac:dyDescent="0.25">
      <c r="A97" s="22" t="s">
        <v>120</v>
      </c>
      <c r="B97" s="22" t="s">
        <v>292</v>
      </c>
      <c r="C97" s="22" t="s">
        <v>309</v>
      </c>
      <c r="D97" s="22" t="s">
        <v>1483</v>
      </c>
      <c r="E97" s="22">
        <v>5610</v>
      </c>
    </row>
    <row r="98" spans="1:5" x14ac:dyDescent="0.25">
      <c r="A98" s="22" t="s">
        <v>120</v>
      </c>
      <c r="B98" s="22" t="s">
        <v>292</v>
      </c>
      <c r="C98" s="22" t="s">
        <v>311</v>
      </c>
      <c r="D98" s="22" t="s">
        <v>1484</v>
      </c>
      <c r="E98" s="22">
        <v>1534</v>
      </c>
    </row>
    <row r="99" spans="1:5" x14ac:dyDescent="0.25">
      <c r="A99" s="22" t="s">
        <v>120</v>
      </c>
      <c r="B99" s="22" t="s">
        <v>292</v>
      </c>
      <c r="C99" s="22" t="s">
        <v>313</v>
      </c>
      <c r="D99" s="22" t="s">
        <v>1485</v>
      </c>
      <c r="E99" s="22">
        <v>6470</v>
      </c>
    </row>
    <row r="100" spans="1:5" x14ac:dyDescent="0.25">
      <c r="A100" s="22" t="s">
        <v>120</v>
      </c>
      <c r="B100" s="22" t="s">
        <v>292</v>
      </c>
      <c r="C100" s="22" t="s">
        <v>315</v>
      </c>
      <c r="D100" s="22" t="s">
        <v>1486</v>
      </c>
      <c r="E100" s="22">
        <v>1868</v>
      </c>
    </row>
    <row r="101" spans="1:5" x14ac:dyDescent="0.25">
      <c r="A101" s="22" t="s">
        <v>120</v>
      </c>
      <c r="B101" s="22" t="s">
        <v>292</v>
      </c>
      <c r="C101" s="22" t="s">
        <v>317</v>
      </c>
      <c r="D101" s="22" t="s">
        <v>1487</v>
      </c>
      <c r="E101" s="22">
        <v>1236</v>
      </c>
    </row>
    <row r="102" spans="1:5" x14ac:dyDescent="0.25">
      <c r="A102" s="22" t="s">
        <v>120</v>
      </c>
      <c r="B102" s="22" t="s">
        <v>292</v>
      </c>
      <c r="C102" s="22" t="s">
        <v>319</v>
      </c>
      <c r="D102" s="22" t="s">
        <v>1488</v>
      </c>
      <c r="E102" s="22">
        <v>1215</v>
      </c>
    </row>
    <row r="103" spans="1:5" x14ac:dyDescent="0.25">
      <c r="A103" s="22" t="s">
        <v>120</v>
      </c>
      <c r="B103" s="22" t="s">
        <v>292</v>
      </c>
      <c r="C103" s="22" t="s">
        <v>321</v>
      </c>
      <c r="D103" s="22" t="s">
        <v>1489</v>
      </c>
      <c r="E103" s="22">
        <v>2308</v>
      </c>
    </row>
    <row r="104" spans="1:5" x14ac:dyDescent="0.25">
      <c r="A104" s="22" t="s">
        <v>120</v>
      </c>
      <c r="B104" s="22" t="s">
        <v>292</v>
      </c>
      <c r="C104" s="22" t="s">
        <v>323</v>
      </c>
      <c r="D104" s="22" t="s">
        <v>1490</v>
      </c>
      <c r="E104" s="22">
        <v>2033</v>
      </c>
    </row>
    <row r="105" spans="1:5" x14ac:dyDescent="0.25">
      <c r="A105" s="22" t="s">
        <v>120</v>
      </c>
      <c r="B105" s="22" t="s">
        <v>292</v>
      </c>
      <c r="C105" s="22" t="s">
        <v>325</v>
      </c>
      <c r="D105" s="22" t="s">
        <v>1491</v>
      </c>
      <c r="E105" s="22">
        <v>12226</v>
      </c>
    </row>
    <row r="106" spans="1:5" x14ac:dyDescent="0.25">
      <c r="A106" s="22" t="s">
        <v>120</v>
      </c>
      <c r="B106" s="22" t="s">
        <v>292</v>
      </c>
      <c r="C106" s="22" t="s">
        <v>327</v>
      </c>
      <c r="D106" s="22" t="s">
        <v>1492</v>
      </c>
      <c r="E106" s="22">
        <v>3578</v>
      </c>
    </row>
    <row r="107" spans="1:5" x14ac:dyDescent="0.25">
      <c r="A107" s="22" t="s">
        <v>120</v>
      </c>
      <c r="B107" s="22" t="s">
        <v>292</v>
      </c>
      <c r="C107" s="22" t="s">
        <v>329</v>
      </c>
      <c r="D107" s="22" t="s">
        <v>1493</v>
      </c>
      <c r="E107" s="22">
        <v>2656</v>
      </c>
    </row>
    <row r="108" spans="1:5" x14ac:dyDescent="0.25">
      <c r="A108" s="22" t="s">
        <v>120</v>
      </c>
      <c r="B108" s="22" t="s">
        <v>292</v>
      </c>
      <c r="C108" s="22" t="s">
        <v>331</v>
      </c>
      <c r="D108" s="22" t="s">
        <v>1494</v>
      </c>
      <c r="E108" s="22">
        <v>931</v>
      </c>
    </row>
    <row r="109" spans="1:5" x14ac:dyDescent="0.25">
      <c r="A109" s="22" t="s">
        <v>120</v>
      </c>
      <c r="B109" s="22" t="s">
        <v>292</v>
      </c>
      <c r="C109" s="22" t="s">
        <v>333</v>
      </c>
      <c r="D109" s="22" t="s">
        <v>1495</v>
      </c>
      <c r="E109" s="22">
        <v>13760</v>
      </c>
    </row>
    <row r="110" spans="1:5" x14ac:dyDescent="0.25">
      <c r="A110" s="22" t="s">
        <v>120</v>
      </c>
      <c r="B110" s="22" t="s">
        <v>292</v>
      </c>
      <c r="C110" s="22" t="s">
        <v>335</v>
      </c>
      <c r="D110" s="22" t="s">
        <v>1496</v>
      </c>
      <c r="E110" s="22">
        <v>3700</v>
      </c>
    </row>
    <row r="111" spans="1:5" x14ac:dyDescent="0.25">
      <c r="A111" s="22" t="s">
        <v>120</v>
      </c>
      <c r="B111" s="22" t="s">
        <v>292</v>
      </c>
      <c r="C111" s="22" t="s">
        <v>337</v>
      </c>
      <c r="D111" s="22" t="s">
        <v>1497</v>
      </c>
      <c r="E111" s="22">
        <v>6943</v>
      </c>
    </row>
    <row r="112" spans="1:5" x14ac:dyDescent="0.25">
      <c r="A112" s="22" t="s">
        <v>120</v>
      </c>
      <c r="B112" s="22" t="s">
        <v>292</v>
      </c>
      <c r="C112" s="22" t="s">
        <v>339</v>
      </c>
      <c r="D112" s="22" t="s">
        <v>1498</v>
      </c>
      <c r="E112" s="22">
        <v>1810</v>
      </c>
    </row>
    <row r="113" spans="1:5" x14ac:dyDescent="0.25">
      <c r="A113" s="22" t="s">
        <v>120</v>
      </c>
      <c r="B113" s="22" t="s">
        <v>292</v>
      </c>
      <c r="C113" s="22" t="s">
        <v>341</v>
      </c>
      <c r="D113" s="22" t="s">
        <v>1499</v>
      </c>
      <c r="E113" s="22">
        <v>15424</v>
      </c>
    </row>
    <row r="114" spans="1:5" x14ac:dyDescent="0.25">
      <c r="A114" s="22" t="s">
        <v>120</v>
      </c>
      <c r="B114" s="22" t="s">
        <v>292</v>
      </c>
      <c r="C114" s="22" t="s">
        <v>343</v>
      </c>
      <c r="D114" s="22" t="s">
        <v>1500</v>
      </c>
      <c r="E114" s="22">
        <v>1015</v>
      </c>
    </row>
    <row r="115" spans="1:5" x14ac:dyDescent="0.25">
      <c r="A115" s="22" t="s">
        <v>120</v>
      </c>
      <c r="B115" s="22" t="s">
        <v>292</v>
      </c>
      <c r="C115" s="22" t="s">
        <v>345</v>
      </c>
      <c r="D115" s="22" t="s">
        <v>1501</v>
      </c>
      <c r="E115" s="22">
        <v>2648</v>
      </c>
    </row>
    <row r="116" spans="1:5" x14ac:dyDescent="0.25">
      <c r="A116" s="22" t="s">
        <v>120</v>
      </c>
      <c r="B116" s="22" t="s">
        <v>292</v>
      </c>
      <c r="C116" s="22" t="s">
        <v>347</v>
      </c>
      <c r="D116" s="22" t="s">
        <v>1502</v>
      </c>
      <c r="E116" s="22">
        <v>818</v>
      </c>
    </row>
    <row r="117" spans="1:5" x14ac:dyDescent="0.25">
      <c r="A117" s="22" t="s">
        <v>120</v>
      </c>
      <c r="B117" s="22" t="s">
        <v>292</v>
      </c>
      <c r="C117" s="22" t="s">
        <v>349</v>
      </c>
      <c r="D117" s="22" t="s">
        <v>1503</v>
      </c>
      <c r="E117" s="22">
        <v>6534</v>
      </c>
    </row>
    <row r="118" spans="1:5" x14ac:dyDescent="0.25">
      <c r="A118" s="22" t="s">
        <v>120</v>
      </c>
      <c r="B118" s="22" t="s">
        <v>292</v>
      </c>
      <c r="C118" s="22" t="s">
        <v>351</v>
      </c>
      <c r="D118" s="22" t="s">
        <v>1504</v>
      </c>
      <c r="E118" s="22">
        <v>4599</v>
      </c>
    </row>
    <row r="119" spans="1:5" x14ac:dyDescent="0.25">
      <c r="A119" s="22" t="s">
        <v>120</v>
      </c>
      <c r="B119" s="22" t="s">
        <v>292</v>
      </c>
      <c r="C119" s="22" t="s">
        <v>353</v>
      </c>
      <c r="D119" s="22" t="s">
        <v>1505</v>
      </c>
      <c r="E119" s="22">
        <v>6893</v>
      </c>
    </row>
    <row r="120" spans="1:5" x14ac:dyDescent="0.25">
      <c r="A120" s="22" t="s">
        <v>120</v>
      </c>
      <c r="B120" s="22" t="s">
        <v>292</v>
      </c>
      <c r="C120" s="22" t="s">
        <v>355</v>
      </c>
      <c r="D120" s="22" t="s">
        <v>1506</v>
      </c>
      <c r="E120" s="22">
        <v>7932</v>
      </c>
    </row>
    <row r="121" spans="1:5" x14ac:dyDescent="0.25">
      <c r="A121" s="22" t="s">
        <v>120</v>
      </c>
      <c r="B121" s="22" t="s">
        <v>292</v>
      </c>
      <c r="C121" s="22" t="s">
        <v>357</v>
      </c>
      <c r="D121" s="22" t="s">
        <v>1507</v>
      </c>
      <c r="E121" s="22">
        <v>1002</v>
      </c>
    </row>
    <row r="122" spans="1:5" x14ac:dyDescent="0.25">
      <c r="A122" s="22" t="s">
        <v>120</v>
      </c>
      <c r="B122" s="22" t="s">
        <v>292</v>
      </c>
      <c r="C122" s="22" t="s">
        <v>359</v>
      </c>
      <c r="D122" s="22" t="s">
        <v>1508</v>
      </c>
      <c r="E122" s="22">
        <v>8365</v>
      </c>
    </row>
    <row r="123" spans="1:5" x14ac:dyDescent="0.25">
      <c r="A123" s="22" t="s">
        <v>120</v>
      </c>
      <c r="B123" s="22" t="s">
        <v>292</v>
      </c>
      <c r="C123" s="22" t="s">
        <v>361</v>
      </c>
      <c r="D123" s="22" t="s">
        <v>1509</v>
      </c>
      <c r="E123" s="22">
        <v>1512</v>
      </c>
    </row>
    <row r="124" spans="1:5" x14ac:dyDescent="0.25">
      <c r="A124" s="22" t="s">
        <v>120</v>
      </c>
      <c r="B124" s="22" t="s">
        <v>292</v>
      </c>
      <c r="C124" s="22" t="s">
        <v>363</v>
      </c>
      <c r="D124" s="22" t="s">
        <v>1510</v>
      </c>
      <c r="E124" s="22">
        <v>3297</v>
      </c>
    </row>
    <row r="125" spans="1:5" x14ac:dyDescent="0.25">
      <c r="A125" s="22" t="s">
        <v>120</v>
      </c>
      <c r="B125" s="22" t="s">
        <v>292</v>
      </c>
      <c r="C125" s="22" t="s">
        <v>365</v>
      </c>
      <c r="D125" s="22" t="s">
        <v>1511</v>
      </c>
      <c r="E125" s="22">
        <v>941</v>
      </c>
    </row>
    <row r="126" spans="1:5" x14ac:dyDescent="0.25">
      <c r="A126" s="22" t="s">
        <v>120</v>
      </c>
      <c r="B126" s="22" t="s">
        <v>292</v>
      </c>
      <c r="C126" s="22" t="s">
        <v>367</v>
      </c>
      <c r="D126" s="22" t="s">
        <v>1512</v>
      </c>
      <c r="E126" s="22">
        <v>3072</v>
      </c>
    </row>
    <row r="127" spans="1:5" x14ac:dyDescent="0.25">
      <c r="A127" s="22" t="s">
        <v>120</v>
      </c>
      <c r="B127" s="22" t="s">
        <v>292</v>
      </c>
      <c r="C127" s="22" t="s">
        <v>369</v>
      </c>
      <c r="D127" s="22" t="s">
        <v>1513</v>
      </c>
      <c r="E127" s="22">
        <v>2278</v>
      </c>
    </row>
    <row r="128" spans="1:5" x14ac:dyDescent="0.25">
      <c r="A128" s="22" t="s">
        <v>120</v>
      </c>
      <c r="B128" s="22" t="s">
        <v>292</v>
      </c>
      <c r="C128" s="22" t="s">
        <v>371</v>
      </c>
      <c r="D128" s="22" t="s">
        <v>1514</v>
      </c>
      <c r="E128" s="22">
        <v>2848</v>
      </c>
    </row>
    <row r="129" spans="1:5" x14ac:dyDescent="0.25">
      <c r="A129" s="22" t="s">
        <v>120</v>
      </c>
      <c r="B129" s="22" t="s">
        <v>292</v>
      </c>
      <c r="C129" s="22" t="s">
        <v>373</v>
      </c>
      <c r="D129" s="22" t="s">
        <v>1515</v>
      </c>
      <c r="E129" s="22">
        <v>2537</v>
      </c>
    </row>
    <row r="130" spans="1:5" x14ac:dyDescent="0.25">
      <c r="A130" s="22" t="s">
        <v>120</v>
      </c>
      <c r="B130" s="22" t="s">
        <v>292</v>
      </c>
      <c r="C130" s="22" t="s">
        <v>375</v>
      </c>
      <c r="D130" s="22" t="s">
        <v>1516</v>
      </c>
      <c r="E130" s="22">
        <v>3783</v>
      </c>
    </row>
    <row r="131" spans="1:5" x14ac:dyDescent="0.25">
      <c r="A131" s="22" t="s">
        <v>120</v>
      </c>
      <c r="B131" s="22" t="s">
        <v>292</v>
      </c>
      <c r="C131" s="22" t="s">
        <v>377</v>
      </c>
      <c r="D131" s="22" t="s">
        <v>1517</v>
      </c>
      <c r="E131" s="22">
        <v>445</v>
      </c>
    </row>
    <row r="132" spans="1:5" x14ac:dyDescent="0.25">
      <c r="A132" s="22" t="s">
        <v>120</v>
      </c>
      <c r="B132" s="22" t="s">
        <v>292</v>
      </c>
      <c r="C132" s="22" t="s">
        <v>379</v>
      </c>
      <c r="D132" s="22" t="s">
        <v>1518</v>
      </c>
      <c r="E132" s="22">
        <v>2847</v>
      </c>
    </row>
    <row r="133" spans="1:5" x14ac:dyDescent="0.25">
      <c r="A133" s="22" t="s">
        <v>120</v>
      </c>
      <c r="B133" s="22" t="s">
        <v>292</v>
      </c>
      <c r="C133" s="22" t="s">
        <v>381</v>
      </c>
      <c r="D133" s="22" t="s">
        <v>1519</v>
      </c>
      <c r="E133" s="22">
        <v>761</v>
      </c>
    </row>
    <row r="134" spans="1:5" x14ac:dyDescent="0.25">
      <c r="A134" s="22" t="s">
        <v>120</v>
      </c>
      <c r="B134" s="22" t="s">
        <v>292</v>
      </c>
      <c r="C134" s="22" t="s">
        <v>383</v>
      </c>
      <c r="D134" s="22" t="s">
        <v>1520</v>
      </c>
      <c r="E134" s="22">
        <v>3887</v>
      </c>
    </row>
    <row r="135" spans="1:5" x14ac:dyDescent="0.25">
      <c r="A135" s="22" t="s">
        <v>120</v>
      </c>
      <c r="B135" s="22" t="s">
        <v>292</v>
      </c>
      <c r="C135" s="22" t="s">
        <v>385</v>
      </c>
      <c r="D135" s="22" t="s">
        <v>1521</v>
      </c>
      <c r="E135" s="22">
        <v>2836</v>
      </c>
    </row>
    <row r="136" spans="1:5" x14ac:dyDescent="0.25">
      <c r="A136" s="22" t="s">
        <v>120</v>
      </c>
      <c r="B136" s="22" t="s">
        <v>292</v>
      </c>
      <c r="C136" s="22" t="s">
        <v>387</v>
      </c>
      <c r="D136" s="22" t="s">
        <v>1522</v>
      </c>
      <c r="E136" s="22">
        <v>11346</v>
      </c>
    </row>
    <row r="137" spans="1:5" x14ac:dyDescent="0.25">
      <c r="A137" s="22" t="s">
        <v>120</v>
      </c>
      <c r="B137" s="22" t="s">
        <v>292</v>
      </c>
      <c r="C137" s="22" t="s">
        <v>389</v>
      </c>
      <c r="D137" s="22" t="s">
        <v>1523</v>
      </c>
      <c r="E137" s="22">
        <v>9825</v>
      </c>
    </row>
    <row r="138" spans="1:5" x14ac:dyDescent="0.25">
      <c r="A138" s="22" t="s">
        <v>120</v>
      </c>
      <c r="B138" s="22" t="s">
        <v>292</v>
      </c>
      <c r="C138" s="22" t="s">
        <v>391</v>
      </c>
      <c r="D138" s="22" t="s">
        <v>1524</v>
      </c>
      <c r="E138" s="22">
        <v>7883</v>
      </c>
    </row>
    <row r="139" spans="1:5" x14ac:dyDescent="0.25">
      <c r="A139" s="22" t="s">
        <v>120</v>
      </c>
      <c r="B139" s="22" t="s">
        <v>292</v>
      </c>
      <c r="C139" s="22" t="s">
        <v>393</v>
      </c>
      <c r="D139" s="22" t="s">
        <v>1525</v>
      </c>
      <c r="E139" s="22">
        <v>1243</v>
      </c>
    </row>
    <row r="140" spans="1:5" x14ac:dyDescent="0.25">
      <c r="A140" s="22" t="s">
        <v>120</v>
      </c>
      <c r="B140" s="22" t="s">
        <v>292</v>
      </c>
      <c r="C140" s="22" t="s">
        <v>395</v>
      </c>
      <c r="D140" s="22" t="s">
        <v>1526</v>
      </c>
      <c r="E140" s="22">
        <v>1019</v>
      </c>
    </row>
    <row r="141" spans="1:5" x14ac:dyDescent="0.25">
      <c r="A141" s="22" t="s">
        <v>120</v>
      </c>
      <c r="B141" s="22" t="s">
        <v>292</v>
      </c>
      <c r="C141" s="22" t="s">
        <v>397</v>
      </c>
      <c r="D141" s="22" t="s">
        <v>1527</v>
      </c>
      <c r="E141" s="22">
        <v>11733</v>
      </c>
    </row>
    <row r="142" spans="1:5" x14ac:dyDescent="0.25">
      <c r="A142" s="22" t="s">
        <v>120</v>
      </c>
      <c r="B142" s="22" t="s">
        <v>292</v>
      </c>
      <c r="C142" s="22" t="s">
        <v>399</v>
      </c>
      <c r="D142" s="22" t="s">
        <v>1528</v>
      </c>
      <c r="E142" s="22">
        <v>1664</v>
      </c>
    </row>
    <row r="143" spans="1:5" x14ac:dyDescent="0.25">
      <c r="A143" s="22" t="s">
        <v>120</v>
      </c>
      <c r="B143" s="22" t="s">
        <v>292</v>
      </c>
      <c r="C143" s="22" t="s">
        <v>401</v>
      </c>
      <c r="D143" s="22" t="s">
        <v>1529</v>
      </c>
      <c r="E143" s="22">
        <v>1192</v>
      </c>
    </row>
    <row r="144" spans="1:5" x14ac:dyDescent="0.25">
      <c r="A144" s="22" t="s">
        <v>120</v>
      </c>
      <c r="B144" s="22" t="s">
        <v>292</v>
      </c>
      <c r="C144" s="22" t="s">
        <v>403</v>
      </c>
      <c r="D144" s="22" t="s">
        <v>1530</v>
      </c>
      <c r="E144" s="22">
        <v>2254</v>
      </c>
    </row>
    <row r="145" spans="1:5" x14ac:dyDescent="0.25">
      <c r="A145" s="22" t="s">
        <v>120</v>
      </c>
      <c r="B145" s="22" t="s">
        <v>292</v>
      </c>
      <c r="C145" s="22" t="s">
        <v>405</v>
      </c>
      <c r="D145" s="22" t="s">
        <v>1531</v>
      </c>
      <c r="E145" s="22">
        <v>1493</v>
      </c>
    </row>
    <row r="146" spans="1:5" x14ac:dyDescent="0.25">
      <c r="A146" s="22" t="s">
        <v>120</v>
      </c>
      <c r="B146" s="22" t="s">
        <v>292</v>
      </c>
      <c r="C146" s="22" t="s">
        <v>407</v>
      </c>
      <c r="D146" s="22" t="s">
        <v>1532</v>
      </c>
      <c r="E146" s="22">
        <v>1474</v>
      </c>
    </row>
    <row r="147" spans="1:5" x14ac:dyDescent="0.25">
      <c r="A147" s="22" t="s">
        <v>120</v>
      </c>
      <c r="B147" s="22" t="s">
        <v>292</v>
      </c>
      <c r="C147" s="22" t="s">
        <v>409</v>
      </c>
      <c r="D147" s="22" t="s">
        <v>1533</v>
      </c>
      <c r="E147" s="22">
        <v>824</v>
      </c>
    </row>
    <row r="148" spans="1:5" x14ac:dyDescent="0.25">
      <c r="A148" s="22" t="s">
        <v>120</v>
      </c>
      <c r="B148" s="22" t="s">
        <v>292</v>
      </c>
      <c r="C148" s="22" t="s">
        <v>411</v>
      </c>
      <c r="D148" s="22" t="s">
        <v>1534</v>
      </c>
      <c r="E148" s="22">
        <v>846</v>
      </c>
    </row>
    <row r="149" spans="1:5" x14ac:dyDescent="0.25">
      <c r="A149" s="22" t="s">
        <v>120</v>
      </c>
      <c r="B149" s="22" t="s">
        <v>292</v>
      </c>
      <c r="C149" s="22" t="s">
        <v>413</v>
      </c>
      <c r="D149" s="22" t="s">
        <v>1535</v>
      </c>
      <c r="E149" s="22">
        <v>2125</v>
      </c>
    </row>
    <row r="150" spans="1:5" x14ac:dyDescent="0.25">
      <c r="A150" s="22" t="s">
        <v>120</v>
      </c>
      <c r="B150" s="22" t="s">
        <v>292</v>
      </c>
      <c r="C150" s="22" t="s">
        <v>415</v>
      </c>
      <c r="D150" s="22" t="s">
        <v>1536</v>
      </c>
      <c r="E150" s="22">
        <v>7636</v>
      </c>
    </row>
    <row r="151" spans="1:5" x14ac:dyDescent="0.25">
      <c r="A151" s="22" t="s">
        <v>120</v>
      </c>
      <c r="B151" s="22" t="s">
        <v>292</v>
      </c>
      <c r="C151" s="22" t="s">
        <v>417</v>
      </c>
      <c r="D151" s="22" t="s">
        <v>1537</v>
      </c>
      <c r="E151" s="22">
        <v>823</v>
      </c>
    </row>
    <row r="152" spans="1:5" x14ac:dyDescent="0.25">
      <c r="A152" s="22" t="s">
        <v>120</v>
      </c>
      <c r="B152" s="22" t="s">
        <v>292</v>
      </c>
      <c r="C152" s="22" t="s">
        <v>419</v>
      </c>
      <c r="D152" s="22" t="s">
        <v>1538</v>
      </c>
      <c r="E152" s="22">
        <v>2124</v>
      </c>
    </row>
    <row r="153" spans="1:5" x14ac:dyDescent="0.25">
      <c r="A153" s="22" t="s">
        <v>120</v>
      </c>
      <c r="B153" s="22" t="s">
        <v>292</v>
      </c>
      <c r="C153" s="22" t="s">
        <v>421</v>
      </c>
      <c r="D153" s="22" t="s">
        <v>1539</v>
      </c>
      <c r="E153" s="22">
        <v>21690</v>
      </c>
    </row>
    <row r="154" spans="1:5" x14ac:dyDescent="0.25">
      <c r="A154" s="22" t="s">
        <v>120</v>
      </c>
      <c r="B154" s="22" t="s">
        <v>292</v>
      </c>
      <c r="C154" s="22" t="s">
        <v>423</v>
      </c>
      <c r="D154" s="22" t="s">
        <v>1540</v>
      </c>
      <c r="E154" s="22">
        <v>7248</v>
      </c>
    </row>
    <row r="155" spans="1:5" x14ac:dyDescent="0.25">
      <c r="A155" s="22" t="s">
        <v>120</v>
      </c>
      <c r="B155" s="22" t="s">
        <v>292</v>
      </c>
      <c r="C155" s="22" t="s">
        <v>425</v>
      </c>
      <c r="D155" s="22" t="s">
        <v>1541</v>
      </c>
      <c r="E155" s="22">
        <v>875</v>
      </c>
    </row>
    <row r="156" spans="1:5" x14ac:dyDescent="0.25">
      <c r="A156" s="22" t="s">
        <v>120</v>
      </c>
      <c r="B156" s="22" t="s">
        <v>292</v>
      </c>
      <c r="C156" s="22" t="s">
        <v>427</v>
      </c>
      <c r="D156" s="22" t="s">
        <v>1542</v>
      </c>
      <c r="E156" s="22">
        <v>1190</v>
      </c>
    </row>
    <row r="157" spans="1:5" x14ac:dyDescent="0.25">
      <c r="A157" s="22" t="s">
        <v>120</v>
      </c>
      <c r="B157" s="22" t="s">
        <v>292</v>
      </c>
      <c r="C157" s="22" t="s">
        <v>429</v>
      </c>
      <c r="D157" s="22" t="s">
        <v>1543</v>
      </c>
      <c r="E157" s="22">
        <v>6315</v>
      </c>
    </row>
    <row r="158" spans="1:5" x14ac:dyDescent="0.25">
      <c r="A158" s="22" t="s">
        <v>120</v>
      </c>
      <c r="B158" s="22" t="s">
        <v>292</v>
      </c>
      <c r="C158" s="22" t="s">
        <v>431</v>
      </c>
      <c r="D158" s="22" t="s">
        <v>1544</v>
      </c>
      <c r="E158" s="22">
        <v>2114</v>
      </c>
    </row>
    <row r="159" spans="1:5" x14ac:dyDescent="0.25">
      <c r="A159" s="22" t="s">
        <v>120</v>
      </c>
      <c r="B159" s="22" t="s">
        <v>292</v>
      </c>
      <c r="C159" s="22" t="s">
        <v>433</v>
      </c>
      <c r="D159" s="22" t="s">
        <v>1545</v>
      </c>
      <c r="E159" s="22">
        <v>1592</v>
      </c>
    </row>
    <row r="160" spans="1:5" x14ac:dyDescent="0.25">
      <c r="A160" s="22" t="s">
        <v>120</v>
      </c>
      <c r="B160" s="22" t="s">
        <v>292</v>
      </c>
      <c r="C160" s="22" t="s">
        <v>435</v>
      </c>
      <c r="D160" s="22" t="s">
        <v>1546</v>
      </c>
      <c r="E160" s="22">
        <v>3712</v>
      </c>
    </row>
    <row r="161" spans="1:5" x14ac:dyDescent="0.25">
      <c r="A161" s="22" t="s">
        <v>120</v>
      </c>
      <c r="B161" s="22" t="s">
        <v>292</v>
      </c>
      <c r="C161" s="22" t="s">
        <v>437</v>
      </c>
      <c r="D161" s="22" t="s">
        <v>1547</v>
      </c>
      <c r="E161" s="22">
        <v>6576</v>
      </c>
    </row>
    <row r="162" spans="1:5" x14ac:dyDescent="0.25">
      <c r="A162" s="22" t="s">
        <v>120</v>
      </c>
      <c r="B162" s="22" t="s">
        <v>292</v>
      </c>
      <c r="C162" s="22" t="s">
        <v>439</v>
      </c>
      <c r="D162" s="22" t="s">
        <v>1548</v>
      </c>
      <c r="E162" s="22">
        <v>2078</v>
      </c>
    </row>
    <row r="163" spans="1:5" x14ac:dyDescent="0.25">
      <c r="A163" s="22" t="s">
        <v>120</v>
      </c>
      <c r="B163" s="22" t="s">
        <v>292</v>
      </c>
      <c r="C163" s="22" t="s">
        <v>441</v>
      </c>
      <c r="D163" s="22" t="s">
        <v>1549</v>
      </c>
      <c r="E163" s="22">
        <v>1082</v>
      </c>
    </row>
    <row r="164" spans="1:5" x14ac:dyDescent="0.25">
      <c r="A164" s="22" t="s">
        <v>120</v>
      </c>
      <c r="B164" s="22" t="s">
        <v>292</v>
      </c>
      <c r="C164" s="22" t="s">
        <v>443</v>
      </c>
      <c r="D164" s="22" t="s">
        <v>1550</v>
      </c>
      <c r="E164" s="22">
        <v>3674</v>
      </c>
    </row>
    <row r="165" spans="1:5" x14ac:dyDescent="0.25">
      <c r="A165" s="22" t="s">
        <v>120</v>
      </c>
      <c r="B165" s="22" t="s">
        <v>292</v>
      </c>
      <c r="C165" s="22" t="s">
        <v>445</v>
      </c>
      <c r="D165" s="22" t="s">
        <v>1551</v>
      </c>
      <c r="E165" s="22">
        <v>5096</v>
      </c>
    </row>
    <row r="166" spans="1:5" x14ac:dyDescent="0.25">
      <c r="A166" s="22" t="s">
        <v>120</v>
      </c>
      <c r="B166" s="22" t="s">
        <v>292</v>
      </c>
      <c r="C166" s="22" t="s">
        <v>447</v>
      </c>
      <c r="D166" s="22" t="s">
        <v>1552</v>
      </c>
      <c r="E166" s="22">
        <v>2192</v>
      </c>
    </row>
    <row r="167" spans="1:5" x14ac:dyDescent="0.25">
      <c r="A167" s="22" t="s">
        <v>120</v>
      </c>
      <c r="B167" s="22" t="s">
        <v>292</v>
      </c>
      <c r="C167" s="22" t="s">
        <v>449</v>
      </c>
      <c r="D167" s="22" t="s">
        <v>1553</v>
      </c>
      <c r="E167" s="22">
        <v>2496</v>
      </c>
    </row>
    <row r="168" spans="1:5" x14ac:dyDescent="0.25">
      <c r="A168" s="22" t="s">
        <v>120</v>
      </c>
      <c r="B168" s="22" t="s">
        <v>292</v>
      </c>
      <c r="C168" s="22" t="s">
        <v>451</v>
      </c>
      <c r="D168" s="22" t="s">
        <v>1554</v>
      </c>
      <c r="E168" s="22">
        <v>7231</v>
      </c>
    </row>
    <row r="169" spans="1:5" x14ac:dyDescent="0.25">
      <c r="A169" s="22" t="s">
        <v>120</v>
      </c>
      <c r="B169" s="22" t="s">
        <v>292</v>
      </c>
      <c r="C169" s="22" t="s">
        <v>453</v>
      </c>
      <c r="D169" s="22" t="s">
        <v>1555</v>
      </c>
      <c r="E169" s="22">
        <v>891</v>
      </c>
    </row>
    <row r="170" spans="1:5" x14ac:dyDescent="0.25">
      <c r="A170" s="22" t="s">
        <v>120</v>
      </c>
      <c r="B170" s="22" t="s">
        <v>292</v>
      </c>
      <c r="C170" s="22" t="s">
        <v>455</v>
      </c>
      <c r="D170" s="22" t="s">
        <v>1556</v>
      </c>
      <c r="E170" s="22">
        <v>2255</v>
      </c>
    </row>
    <row r="171" spans="1:5" x14ac:dyDescent="0.25">
      <c r="A171" s="22" t="s">
        <v>120</v>
      </c>
      <c r="B171" s="22" t="s">
        <v>292</v>
      </c>
      <c r="C171" s="22" t="s">
        <v>457</v>
      </c>
      <c r="D171" s="22" t="s">
        <v>1557</v>
      </c>
      <c r="E171" s="22">
        <v>7031</v>
      </c>
    </row>
    <row r="172" spans="1:5" x14ac:dyDescent="0.25">
      <c r="A172" s="22" t="s">
        <v>120</v>
      </c>
      <c r="B172" s="22" t="s">
        <v>292</v>
      </c>
      <c r="C172" s="22" t="s">
        <v>459</v>
      </c>
      <c r="D172" s="22" t="s">
        <v>1558</v>
      </c>
      <c r="E172" s="22">
        <v>1010</v>
      </c>
    </row>
    <row r="173" spans="1:5" x14ac:dyDescent="0.25">
      <c r="A173" s="22" t="s">
        <v>120</v>
      </c>
      <c r="B173" s="22" t="s">
        <v>292</v>
      </c>
      <c r="C173" s="22" t="s">
        <v>461</v>
      </c>
      <c r="D173" s="22" t="s">
        <v>1559</v>
      </c>
      <c r="E173" s="22">
        <v>1148</v>
      </c>
    </row>
    <row r="174" spans="1:5" x14ac:dyDescent="0.25">
      <c r="A174" s="22" t="s">
        <v>120</v>
      </c>
      <c r="B174" s="22" t="s">
        <v>292</v>
      </c>
      <c r="C174" s="22" t="s">
        <v>463</v>
      </c>
      <c r="D174" s="22" t="s">
        <v>1560</v>
      </c>
      <c r="E174" s="22">
        <v>5441</v>
      </c>
    </row>
    <row r="175" spans="1:5" x14ac:dyDescent="0.25">
      <c r="A175" s="22" t="s">
        <v>120</v>
      </c>
      <c r="B175" s="22" t="s">
        <v>292</v>
      </c>
      <c r="C175" s="22" t="s">
        <v>465</v>
      </c>
      <c r="D175" s="22" t="s">
        <v>1561</v>
      </c>
      <c r="E175" s="22">
        <v>497</v>
      </c>
    </row>
    <row r="176" spans="1:5" x14ac:dyDescent="0.25">
      <c r="A176" s="22" t="s">
        <v>120</v>
      </c>
      <c r="B176" s="22" t="s">
        <v>292</v>
      </c>
      <c r="C176" s="22" t="s">
        <v>467</v>
      </c>
      <c r="D176" s="22" t="s">
        <v>1562</v>
      </c>
      <c r="E176" s="22">
        <v>5843</v>
      </c>
    </row>
    <row r="177" spans="1:5" x14ac:dyDescent="0.25">
      <c r="A177" s="22" t="s">
        <v>120</v>
      </c>
      <c r="B177" s="22" t="s">
        <v>292</v>
      </c>
      <c r="C177" s="22" t="s">
        <v>469</v>
      </c>
      <c r="D177" s="22" t="s">
        <v>1563</v>
      </c>
      <c r="E177" s="22">
        <v>12363</v>
      </c>
    </row>
    <row r="178" spans="1:5" x14ac:dyDescent="0.25">
      <c r="A178" s="22" t="s">
        <v>120</v>
      </c>
      <c r="B178" s="22" t="s">
        <v>292</v>
      </c>
      <c r="C178" s="22" t="s">
        <v>471</v>
      </c>
      <c r="D178" s="22" t="s">
        <v>1564</v>
      </c>
      <c r="E178" s="22">
        <v>11838</v>
      </c>
    </row>
    <row r="179" spans="1:5" x14ac:dyDescent="0.25">
      <c r="A179" s="22" t="s">
        <v>120</v>
      </c>
      <c r="B179" s="22" t="s">
        <v>292</v>
      </c>
      <c r="C179" s="22" t="s">
        <v>473</v>
      </c>
      <c r="D179" s="22" t="s">
        <v>1565</v>
      </c>
      <c r="E179" s="22">
        <v>2518</v>
      </c>
    </row>
    <row r="180" spans="1:5" x14ac:dyDescent="0.25">
      <c r="A180" s="22" t="s">
        <v>120</v>
      </c>
      <c r="B180" s="22" t="s">
        <v>292</v>
      </c>
      <c r="C180" s="22" t="s">
        <v>475</v>
      </c>
      <c r="D180" s="22" t="s">
        <v>1566</v>
      </c>
      <c r="E180" s="22">
        <v>1858</v>
      </c>
    </row>
    <row r="181" spans="1:5" x14ac:dyDescent="0.25">
      <c r="A181" s="22" t="s">
        <v>120</v>
      </c>
      <c r="B181" s="22" t="s">
        <v>292</v>
      </c>
      <c r="C181" s="22" t="s">
        <v>477</v>
      </c>
      <c r="D181" s="22" t="s">
        <v>1567</v>
      </c>
      <c r="E181" s="22">
        <v>11115</v>
      </c>
    </row>
    <row r="182" spans="1:5" x14ac:dyDescent="0.25">
      <c r="A182" s="22" t="s">
        <v>120</v>
      </c>
      <c r="B182" s="22" t="s">
        <v>292</v>
      </c>
      <c r="C182" s="22" t="s">
        <v>479</v>
      </c>
      <c r="D182" s="22" t="s">
        <v>1568</v>
      </c>
      <c r="E182" s="22">
        <v>7821</v>
      </c>
    </row>
    <row r="183" spans="1:5" x14ac:dyDescent="0.25">
      <c r="A183" s="22" t="s">
        <v>120</v>
      </c>
      <c r="B183" s="22" t="s">
        <v>292</v>
      </c>
      <c r="C183" s="22" t="s">
        <v>481</v>
      </c>
      <c r="D183" s="22" t="s">
        <v>1569</v>
      </c>
      <c r="E183" s="22">
        <v>3322</v>
      </c>
    </row>
    <row r="184" spans="1:5" x14ac:dyDescent="0.25">
      <c r="A184" s="22" t="s">
        <v>120</v>
      </c>
      <c r="B184" s="22" t="s">
        <v>292</v>
      </c>
      <c r="C184" s="22" t="s">
        <v>483</v>
      </c>
      <c r="D184" s="22" t="s">
        <v>1570</v>
      </c>
      <c r="E184" s="22">
        <v>1876</v>
      </c>
    </row>
    <row r="185" spans="1:5" x14ac:dyDescent="0.25">
      <c r="A185" s="22" t="s">
        <v>120</v>
      </c>
      <c r="B185" s="22" t="s">
        <v>292</v>
      </c>
      <c r="C185" s="22" t="s">
        <v>485</v>
      </c>
      <c r="D185" s="22" t="s">
        <v>1571</v>
      </c>
      <c r="E185" s="22">
        <v>1113</v>
      </c>
    </row>
    <row r="186" spans="1:5" x14ac:dyDescent="0.25">
      <c r="A186" s="22" t="s">
        <v>120</v>
      </c>
      <c r="B186" s="22" t="s">
        <v>292</v>
      </c>
      <c r="C186" s="22" t="s">
        <v>487</v>
      </c>
      <c r="D186" s="22" t="s">
        <v>1572</v>
      </c>
      <c r="E186" s="22">
        <v>1232</v>
      </c>
    </row>
    <row r="187" spans="1:5" x14ac:dyDescent="0.25">
      <c r="A187" s="22" t="s">
        <v>120</v>
      </c>
      <c r="B187" s="22" t="s">
        <v>292</v>
      </c>
      <c r="C187" s="22" t="s">
        <v>489</v>
      </c>
      <c r="D187" s="22" t="s">
        <v>1573</v>
      </c>
      <c r="E187" s="22">
        <v>2022</v>
      </c>
    </row>
    <row r="188" spans="1:5" x14ac:dyDescent="0.25">
      <c r="A188" s="22" t="s">
        <v>120</v>
      </c>
      <c r="B188" s="22" t="s">
        <v>292</v>
      </c>
      <c r="C188" s="22" t="s">
        <v>491</v>
      </c>
      <c r="D188" s="22" t="s">
        <v>1574</v>
      </c>
      <c r="E188" s="22">
        <v>1884</v>
      </c>
    </row>
    <row r="189" spans="1:5" x14ac:dyDescent="0.25">
      <c r="A189" s="22" t="s">
        <v>120</v>
      </c>
      <c r="B189" s="22" t="s">
        <v>292</v>
      </c>
      <c r="C189" s="22" t="s">
        <v>493</v>
      </c>
      <c r="D189" s="22" t="s">
        <v>1575</v>
      </c>
      <c r="E189" s="22">
        <v>1069</v>
      </c>
    </row>
    <row r="190" spans="1:5" x14ac:dyDescent="0.25">
      <c r="A190" s="22" t="s">
        <v>120</v>
      </c>
      <c r="B190" s="22" t="s">
        <v>292</v>
      </c>
      <c r="C190" s="22" t="s">
        <v>495</v>
      </c>
      <c r="D190" s="22" t="s">
        <v>1576</v>
      </c>
      <c r="E190" s="22">
        <v>5834</v>
      </c>
    </row>
    <row r="191" spans="1:5" x14ac:dyDescent="0.25">
      <c r="A191" s="22" t="s">
        <v>120</v>
      </c>
      <c r="B191" s="22" t="s">
        <v>292</v>
      </c>
      <c r="C191" s="22" t="s">
        <v>497</v>
      </c>
      <c r="D191" s="22" t="s">
        <v>1577</v>
      </c>
      <c r="E191" s="22">
        <v>4472</v>
      </c>
    </row>
    <row r="192" spans="1:5" x14ac:dyDescent="0.25">
      <c r="A192" s="22" t="s">
        <v>120</v>
      </c>
      <c r="B192" s="22" t="s">
        <v>292</v>
      </c>
      <c r="C192" s="22" t="s">
        <v>499</v>
      </c>
      <c r="D192" s="22" t="s">
        <v>1578</v>
      </c>
      <c r="E192" s="22">
        <v>1085</v>
      </c>
    </row>
    <row r="193" spans="1:5" x14ac:dyDescent="0.25">
      <c r="A193" s="22" t="s">
        <v>120</v>
      </c>
      <c r="B193" s="22" t="s">
        <v>292</v>
      </c>
      <c r="C193" s="22" t="s">
        <v>501</v>
      </c>
      <c r="D193" s="22" t="s">
        <v>1579</v>
      </c>
      <c r="E193" s="22">
        <v>1940</v>
      </c>
    </row>
    <row r="194" spans="1:5" x14ac:dyDescent="0.25">
      <c r="A194" s="22" t="s">
        <v>120</v>
      </c>
      <c r="B194" s="22" t="s">
        <v>292</v>
      </c>
      <c r="C194" s="22" t="s">
        <v>503</v>
      </c>
      <c r="D194" s="22" t="s">
        <v>1580</v>
      </c>
      <c r="E194" s="22">
        <v>5775</v>
      </c>
    </row>
    <row r="195" spans="1:5" x14ac:dyDescent="0.25">
      <c r="A195" s="22" t="s">
        <v>120</v>
      </c>
      <c r="B195" s="22" t="s">
        <v>292</v>
      </c>
      <c r="C195" s="22" t="s">
        <v>505</v>
      </c>
      <c r="D195" s="22" t="s">
        <v>1581</v>
      </c>
      <c r="E195" s="22">
        <v>1443</v>
      </c>
    </row>
    <row r="196" spans="1:5" x14ac:dyDescent="0.25">
      <c r="A196" s="22" t="s">
        <v>120</v>
      </c>
      <c r="B196" s="22" t="s">
        <v>292</v>
      </c>
      <c r="C196" s="22" t="s">
        <v>507</v>
      </c>
      <c r="D196" s="22" t="s">
        <v>1582</v>
      </c>
      <c r="E196" s="22">
        <v>4964</v>
      </c>
    </row>
    <row r="197" spans="1:5" x14ac:dyDescent="0.25">
      <c r="A197" s="22" t="s">
        <v>120</v>
      </c>
      <c r="B197" s="22" t="s">
        <v>292</v>
      </c>
      <c r="C197" s="22" t="s">
        <v>509</v>
      </c>
      <c r="D197" s="22" t="s">
        <v>1583</v>
      </c>
      <c r="E197" s="22">
        <v>9202</v>
      </c>
    </row>
    <row r="198" spans="1:5" x14ac:dyDescent="0.25">
      <c r="A198" s="22" t="s">
        <v>120</v>
      </c>
      <c r="B198" s="22" t="s">
        <v>511</v>
      </c>
      <c r="C198" s="22" t="s">
        <v>512</v>
      </c>
      <c r="D198" s="22" t="s">
        <v>1584</v>
      </c>
      <c r="E198" s="22">
        <v>656</v>
      </c>
    </row>
    <row r="199" spans="1:5" x14ac:dyDescent="0.25">
      <c r="A199" s="22" t="s">
        <v>120</v>
      </c>
      <c r="B199" s="22" t="s">
        <v>511</v>
      </c>
      <c r="C199" s="22" t="s">
        <v>514</v>
      </c>
      <c r="D199" s="22" t="s">
        <v>1585</v>
      </c>
      <c r="E199" s="22">
        <v>884</v>
      </c>
    </row>
    <row r="200" spans="1:5" x14ac:dyDescent="0.25">
      <c r="A200" s="22" t="s">
        <v>120</v>
      </c>
      <c r="B200" s="22" t="s">
        <v>511</v>
      </c>
      <c r="C200" s="22" t="s">
        <v>516</v>
      </c>
      <c r="D200" s="22" t="s">
        <v>1586</v>
      </c>
      <c r="E200" s="22">
        <v>851</v>
      </c>
    </row>
    <row r="201" spans="1:5" x14ac:dyDescent="0.25">
      <c r="A201" s="22" t="s">
        <v>120</v>
      </c>
      <c r="B201" s="22" t="s">
        <v>511</v>
      </c>
      <c r="C201" s="22" t="s">
        <v>518</v>
      </c>
      <c r="D201" s="22" t="s">
        <v>1587</v>
      </c>
      <c r="E201" s="22">
        <v>197</v>
      </c>
    </row>
    <row r="202" spans="1:5" x14ac:dyDescent="0.25">
      <c r="A202" s="22" t="s">
        <v>120</v>
      </c>
      <c r="B202" s="22" t="s">
        <v>511</v>
      </c>
      <c r="C202" s="22" t="s">
        <v>520</v>
      </c>
      <c r="D202" s="22" t="s">
        <v>1588</v>
      </c>
      <c r="E202" s="22">
        <v>172</v>
      </c>
    </row>
    <row r="203" spans="1:5" x14ac:dyDescent="0.25">
      <c r="A203" s="22" t="s">
        <v>120</v>
      </c>
      <c r="B203" s="22" t="s">
        <v>511</v>
      </c>
      <c r="C203" s="22" t="s">
        <v>522</v>
      </c>
      <c r="D203" s="22" t="s">
        <v>1589</v>
      </c>
      <c r="E203" s="22">
        <v>465</v>
      </c>
    </row>
    <row r="204" spans="1:5" x14ac:dyDescent="0.25">
      <c r="A204" s="22" t="s">
        <v>120</v>
      </c>
      <c r="B204" s="22" t="s">
        <v>511</v>
      </c>
      <c r="C204" s="22" t="s">
        <v>524</v>
      </c>
      <c r="D204" s="22" t="s">
        <v>1590</v>
      </c>
      <c r="E204" s="22">
        <v>224</v>
      </c>
    </row>
    <row r="205" spans="1:5" x14ac:dyDescent="0.25">
      <c r="A205" s="22" t="s">
        <v>120</v>
      </c>
      <c r="B205" s="22" t="s">
        <v>511</v>
      </c>
      <c r="C205" s="22" t="s">
        <v>526</v>
      </c>
      <c r="D205" s="22" t="s">
        <v>1591</v>
      </c>
      <c r="E205" s="22">
        <v>613</v>
      </c>
    </row>
    <row r="206" spans="1:5" x14ac:dyDescent="0.25">
      <c r="A206" s="22" t="s">
        <v>120</v>
      </c>
      <c r="B206" s="22" t="s">
        <v>511</v>
      </c>
      <c r="C206" s="22" t="s">
        <v>528</v>
      </c>
      <c r="D206" s="22" t="s">
        <v>1592</v>
      </c>
      <c r="E206" s="22">
        <v>297</v>
      </c>
    </row>
    <row r="207" spans="1:5" x14ac:dyDescent="0.25">
      <c r="A207" s="22" t="s">
        <v>120</v>
      </c>
      <c r="B207" s="22" t="s">
        <v>511</v>
      </c>
      <c r="C207" s="22" t="s">
        <v>530</v>
      </c>
      <c r="D207" s="22" t="s">
        <v>1593</v>
      </c>
      <c r="E207" s="22">
        <v>374</v>
      </c>
    </row>
    <row r="208" spans="1:5" x14ac:dyDescent="0.25">
      <c r="A208" s="22" t="s">
        <v>120</v>
      </c>
      <c r="B208" s="22" t="s">
        <v>511</v>
      </c>
      <c r="C208" s="22" t="s">
        <v>532</v>
      </c>
      <c r="D208" s="22" t="s">
        <v>1594</v>
      </c>
      <c r="E208" s="22">
        <v>837</v>
      </c>
    </row>
    <row r="209" spans="1:5" x14ac:dyDescent="0.25">
      <c r="A209" s="22" t="s">
        <v>120</v>
      </c>
      <c r="B209" s="22" t="s">
        <v>511</v>
      </c>
      <c r="C209" s="22" t="s">
        <v>534</v>
      </c>
      <c r="D209" s="22" t="s">
        <v>1595</v>
      </c>
      <c r="E209" s="22">
        <v>561</v>
      </c>
    </row>
    <row r="210" spans="1:5" x14ac:dyDescent="0.25">
      <c r="A210" s="22" t="s">
        <v>120</v>
      </c>
      <c r="B210" s="22" t="s">
        <v>511</v>
      </c>
      <c r="C210" s="22" t="s">
        <v>536</v>
      </c>
      <c r="D210" s="22" t="s">
        <v>1596</v>
      </c>
      <c r="E210" s="22">
        <v>351</v>
      </c>
    </row>
    <row r="211" spans="1:5" x14ac:dyDescent="0.25">
      <c r="A211" s="22" t="s">
        <v>120</v>
      </c>
      <c r="B211" s="22" t="s">
        <v>511</v>
      </c>
      <c r="C211" s="22" t="s">
        <v>538</v>
      </c>
      <c r="D211" s="22" t="s">
        <v>1597</v>
      </c>
      <c r="E211" s="22">
        <v>232</v>
      </c>
    </row>
    <row r="212" spans="1:5" x14ac:dyDescent="0.25">
      <c r="A212" s="22" t="s">
        <v>120</v>
      </c>
      <c r="B212" s="22" t="s">
        <v>511</v>
      </c>
      <c r="C212" s="22" t="s">
        <v>540</v>
      </c>
      <c r="D212" s="22" t="s">
        <v>1598</v>
      </c>
      <c r="E212" s="22">
        <v>918</v>
      </c>
    </row>
    <row r="213" spans="1:5" x14ac:dyDescent="0.25">
      <c r="A213" s="22" t="s">
        <v>120</v>
      </c>
      <c r="B213" s="22" t="s">
        <v>511</v>
      </c>
      <c r="C213" s="22" t="s">
        <v>542</v>
      </c>
      <c r="D213" s="22" t="s">
        <v>1599</v>
      </c>
      <c r="E213" s="22">
        <v>579</v>
      </c>
    </row>
    <row r="214" spans="1:5" x14ac:dyDescent="0.25">
      <c r="A214" s="22" t="s">
        <v>120</v>
      </c>
      <c r="B214" s="22" t="s">
        <v>511</v>
      </c>
      <c r="C214" s="22" t="s">
        <v>544</v>
      </c>
      <c r="D214" s="22" t="s">
        <v>1600</v>
      </c>
      <c r="E214" s="22">
        <v>185</v>
      </c>
    </row>
    <row r="215" spans="1:5" x14ac:dyDescent="0.25">
      <c r="A215" s="22" t="s">
        <v>120</v>
      </c>
      <c r="B215" s="22" t="s">
        <v>511</v>
      </c>
      <c r="C215" s="22" t="s">
        <v>546</v>
      </c>
      <c r="D215" s="22" t="s">
        <v>1601</v>
      </c>
      <c r="E215" s="22">
        <v>570</v>
      </c>
    </row>
    <row r="216" spans="1:5" x14ac:dyDescent="0.25">
      <c r="A216" s="22" t="s">
        <v>120</v>
      </c>
      <c r="B216" s="22" t="s">
        <v>511</v>
      </c>
      <c r="C216" s="22" t="s">
        <v>548</v>
      </c>
      <c r="D216" s="22" t="s">
        <v>1602</v>
      </c>
      <c r="E216" s="22">
        <v>261</v>
      </c>
    </row>
    <row r="217" spans="1:5" x14ac:dyDescent="0.25">
      <c r="A217" s="22" t="s">
        <v>120</v>
      </c>
      <c r="B217" s="22" t="s">
        <v>511</v>
      </c>
      <c r="C217" s="22" t="s">
        <v>550</v>
      </c>
      <c r="D217" s="22" t="s">
        <v>1603</v>
      </c>
      <c r="E217" s="22">
        <v>515</v>
      </c>
    </row>
    <row r="218" spans="1:5" x14ac:dyDescent="0.25">
      <c r="A218" s="22" t="s">
        <v>120</v>
      </c>
      <c r="B218" s="22" t="s">
        <v>511</v>
      </c>
      <c r="C218" s="22" t="s">
        <v>552</v>
      </c>
      <c r="D218" s="22" t="s">
        <v>1604</v>
      </c>
      <c r="E218" s="22">
        <v>384</v>
      </c>
    </row>
    <row r="219" spans="1:5" x14ac:dyDescent="0.25">
      <c r="A219" s="22" t="s">
        <v>120</v>
      </c>
      <c r="B219" s="22" t="s">
        <v>511</v>
      </c>
      <c r="C219" s="22" t="s">
        <v>554</v>
      </c>
      <c r="D219" s="22" t="s">
        <v>1605</v>
      </c>
      <c r="E219" s="22">
        <v>321</v>
      </c>
    </row>
    <row r="220" spans="1:5" x14ac:dyDescent="0.25">
      <c r="A220" s="22" t="s">
        <v>120</v>
      </c>
      <c r="B220" s="22" t="s">
        <v>511</v>
      </c>
      <c r="C220" s="22" t="s">
        <v>556</v>
      </c>
      <c r="D220" s="22" t="s">
        <v>1606</v>
      </c>
      <c r="E220" s="22">
        <v>294</v>
      </c>
    </row>
    <row r="221" spans="1:5" x14ac:dyDescent="0.25">
      <c r="A221" s="22" t="s">
        <v>120</v>
      </c>
      <c r="B221" s="22" t="s">
        <v>511</v>
      </c>
      <c r="C221" s="22" t="s">
        <v>558</v>
      </c>
      <c r="D221" s="22" t="s">
        <v>1607</v>
      </c>
      <c r="E221" s="22">
        <v>610</v>
      </c>
    </row>
    <row r="222" spans="1:5" x14ac:dyDescent="0.25">
      <c r="A222" s="22" t="s">
        <v>120</v>
      </c>
      <c r="B222" s="22" t="s">
        <v>511</v>
      </c>
      <c r="C222" s="22" t="s">
        <v>560</v>
      </c>
      <c r="D222" s="22" t="s">
        <v>1608</v>
      </c>
      <c r="E222" s="22">
        <v>493</v>
      </c>
    </row>
    <row r="223" spans="1:5" x14ac:dyDescent="0.25">
      <c r="A223" s="22" t="s">
        <v>120</v>
      </c>
      <c r="B223" s="22" t="s">
        <v>511</v>
      </c>
      <c r="C223" s="22" t="s">
        <v>562</v>
      </c>
      <c r="D223" s="22" t="s">
        <v>1609</v>
      </c>
      <c r="E223" s="22">
        <v>739</v>
      </c>
    </row>
    <row r="224" spans="1:5" x14ac:dyDescent="0.25">
      <c r="A224" s="22" t="s">
        <v>120</v>
      </c>
      <c r="B224" s="22" t="s">
        <v>511</v>
      </c>
      <c r="C224" s="22" t="s">
        <v>564</v>
      </c>
      <c r="D224" s="22" t="s">
        <v>1610</v>
      </c>
      <c r="E224" s="22">
        <v>305</v>
      </c>
    </row>
    <row r="225" spans="1:5" x14ac:dyDescent="0.25">
      <c r="A225" s="22" t="s">
        <v>120</v>
      </c>
      <c r="B225" s="22" t="s">
        <v>511</v>
      </c>
      <c r="C225" s="22" t="s">
        <v>566</v>
      </c>
      <c r="D225" s="22" t="s">
        <v>1611</v>
      </c>
      <c r="E225" s="22">
        <v>219</v>
      </c>
    </row>
    <row r="226" spans="1:5" x14ac:dyDescent="0.25">
      <c r="A226" s="22" t="s">
        <v>120</v>
      </c>
      <c r="B226" s="22" t="s">
        <v>511</v>
      </c>
      <c r="C226" s="22" t="s">
        <v>568</v>
      </c>
      <c r="D226" s="22" t="s">
        <v>1612</v>
      </c>
      <c r="E226" s="22">
        <v>463</v>
      </c>
    </row>
    <row r="227" spans="1:5" x14ac:dyDescent="0.25">
      <c r="A227" s="22" t="s">
        <v>120</v>
      </c>
      <c r="B227" s="22" t="s">
        <v>511</v>
      </c>
      <c r="C227" s="22" t="s">
        <v>570</v>
      </c>
      <c r="D227" s="22" t="s">
        <v>1613</v>
      </c>
      <c r="E227" s="22">
        <v>175</v>
      </c>
    </row>
    <row r="228" spans="1:5" x14ac:dyDescent="0.25">
      <c r="A228" s="22" t="s">
        <v>120</v>
      </c>
      <c r="B228" s="22" t="s">
        <v>511</v>
      </c>
      <c r="C228" s="22" t="s">
        <v>572</v>
      </c>
      <c r="D228" s="22" t="s">
        <v>1614</v>
      </c>
      <c r="E228" s="22">
        <v>126</v>
      </c>
    </row>
    <row r="229" spans="1:5" x14ac:dyDescent="0.25">
      <c r="A229" s="22" t="s">
        <v>120</v>
      </c>
      <c r="B229" s="22" t="s">
        <v>511</v>
      </c>
      <c r="C229" s="22" t="s">
        <v>574</v>
      </c>
      <c r="D229" s="22" t="s">
        <v>1615</v>
      </c>
      <c r="E229" s="22">
        <v>765</v>
      </c>
    </row>
    <row r="230" spans="1:5" x14ac:dyDescent="0.25">
      <c r="A230" s="22" t="s">
        <v>120</v>
      </c>
      <c r="B230" s="22" t="s">
        <v>511</v>
      </c>
      <c r="C230" s="22" t="s">
        <v>576</v>
      </c>
      <c r="D230" s="22" t="s">
        <v>1616</v>
      </c>
      <c r="E230" s="22">
        <v>207</v>
      </c>
    </row>
    <row r="231" spans="1:5" x14ac:dyDescent="0.25">
      <c r="A231" s="22" t="s">
        <v>120</v>
      </c>
      <c r="B231" s="22" t="s">
        <v>511</v>
      </c>
      <c r="C231" s="22" t="s">
        <v>578</v>
      </c>
      <c r="D231" s="22" t="s">
        <v>1617</v>
      </c>
      <c r="E231" s="22">
        <v>224</v>
      </c>
    </row>
    <row r="232" spans="1:5" x14ac:dyDescent="0.25">
      <c r="A232" s="22" t="s">
        <v>120</v>
      </c>
      <c r="B232" s="22" t="s">
        <v>511</v>
      </c>
      <c r="C232" s="22" t="s">
        <v>580</v>
      </c>
      <c r="D232" s="22" t="s">
        <v>1618</v>
      </c>
      <c r="E232" s="22">
        <v>374</v>
      </c>
    </row>
    <row r="233" spans="1:5" x14ac:dyDescent="0.25">
      <c r="A233" s="22" t="s">
        <v>120</v>
      </c>
      <c r="B233" s="22" t="s">
        <v>511</v>
      </c>
      <c r="C233" s="22" t="s">
        <v>582</v>
      </c>
      <c r="D233" s="22" t="s">
        <v>1619</v>
      </c>
      <c r="E233" s="22">
        <v>978</v>
      </c>
    </row>
    <row r="234" spans="1:5" x14ac:dyDescent="0.25">
      <c r="A234" s="22" t="s">
        <v>120</v>
      </c>
      <c r="B234" s="22" t="s">
        <v>511</v>
      </c>
      <c r="C234" s="22" t="s">
        <v>584</v>
      </c>
      <c r="D234" s="22" t="s">
        <v>1620</v>
      </c>
      <c r="E234" s="22">
        <v>125</v>
      </c>
    </row>
    <row r="235" spans="1:5" x14ac:dyDescent="0.25">
      <c r="A235" s="22" t="s">
        <v>120</v>
      </c>
      <c r="B235" s="22" t="s">
        <v>511</v>
      </c>
      <c r="C235" s="22" t="s">
        <v>586</v>
      </c>
      <c r="D235" s="22" t="s">
        <v>1621</v>
      </c>
      <c r="E235" s="22">
        <v>231</v>
      </c>
    </row>
    <row r="236" spans="1:5" x14ac:dyDescent="0.25">
      <c r="A236" s="22" t="s">
        <v>120</v>
      </c>
      <c r="B236" s="22" t="s">
        <v>511</v>
      </c>
      <c r="C236" s="22" t="s">
        <v>588</v>
      </c>
      <c r="D236" s="22" t="s">
        <v>1622</v>
      </c>
      <c r="E236" s="22">
        <v>155</v>
      </c>
    </row>
    <row r="237" spans="1:5" x14ac:dyDescent="0.25">
      <c r="A237" s="22" t="s">
        <v>120</v>
      </c>
      <c r="B237" s="22" t="s">
        <v>511</v>
      </c>
      <c r="C237" s="22" t="s">
        <v>590</v>
      </c>
      <c r="D237" s="22" t="s">
        <v>1623</v>
      </c>
      <c r="E237" s="22">
        <v>393</v>
      </c>
    </row>
    <row r="238" spans="1:5" x14ac:dyDescent="0.25">
      <c r="A238" s="22" t="s">
        <v>120</v>
      </c>
      <c r="B238" s="22" t="s">
        <v>511</v>
      </c>
      <c r="C238" s="22" t="s">
        <v>592</v>
      </c>
      <c r="D238" s="22" t="s">
        <v>1624</v>
      </c>
      <c r="E238" s="22">
        <v>338</v>
      </c>
    </row>
    <row r="239" spans="1:5" x14ac:dyDescent="0.25">
      <c r="A239" s="22" t="s">
        <v>120</v>
      </c>
      <c r="B239" s="22" t="s">
        <v>511</v>
      </c>
      <c r="C239" s="22" t="s">
        <v>594</v>
      </c>
      <c r="D239" s="22" t="s">
        <v>1625</v>
      </c>
      <c r="E239" s="22">
        <v>136</v>
      </c>
    </row>
    <row r="240" spans="1:5" x14ac:dyDescent="0.25">
      <c r="A240" s="22" t="s">
        <v>120</v>
      </c>
      <c r="B240" s="22" t="s">
        <v>511</v>
      </c>
      <c r="C240" s="22" t="s">
        <v>596</v>
      </c>
      <c r="D240" s="22" t="s">
        <v>1626</v>
      </c>
      <c r="E240" s="22">
        <v>524</v>
      </c>
    </row>
    <row r="241" spans="1:5" x14ac:dyDescent="0.25">
      <c r="A241" s="22" t="s">
        <v>120</v>
      </c>
      <c r="B241" s="22" t="s">
        <v>511</v>
      </c>
      <c r="C241" s="22" t="s">
        <v>598</v>
      </c>
      <c r="D241" s="22" t="s">
        <v>1627</v>
      </c>
      <c r="E241" s="22">
        <v>895</v>
      </c>
    </row>
    <row r="242" spans="1:5" x14ac:dyDescent="0.25">
      <c r="A242" s="22" t="s">
        <v>120</v>
      </c>
      <c r="B242" s="22" t="s">
        <v>511</v>
      </c>
      <c r="C242" s="22" t="s">
        <v>600</v>
      </c>
      <c r="D242" s="22" t="s">
        <v>1628</v>
      </c>
      <c r="E242" s="22">
        <v>193</v>
      </c>
    </row>
    <row r="243" spans="1:5" x14ac:dyDescent="0.25">
      <c r="A243" s="22" t="s">
        <v>120</v>
      </c>
      <c r="B243" s="22" t="s">
        <v>511</v>
      </c>
      <c r="C243" s="22" t="s">
        <v>602</v>
      </c>
      <c r="D243" s="22" t="s">
        <v>1629</v>
      </c>
      <c r="E243" s="22">
        <v>282</v>
      </c>
    </row>
    <row r="244" spans="1:5" x14ac:dyDescent="0.25">
      <c r="A244" s="22" t="s">
        <v>120</v>
      </c>
      <c r="B244" s="22" t="s">
        <v>511</v>
      </c>
      <c r="C244" s="22" t="s">
        <v>604</v>
      </c>
      <c r="D244" s="22" t="s">
        <v>1630</v>
      </c>
      <c r="E244" s="22">
        <v>483</v>
      </c>
    </row>
    <row r="245" spans="1:5" x14ac:dyDescent="0.25">
      <c r="A245" s="22" t="s">
        <v>120</v>
      </c>
      <c r="B245" s="22" t="s">
        <v>511</v>
      </c>
      <c r="C245" s="22" t="s">
        <v>606</v>
      </c>
      <c r="D245" s="22" t="s">
        <v>1631</v>
      </c>
      <c r="E245" s="22">
        <v>280</v>
      </c>
    </row>
    <row r="246" spans="1:5" x14ac:dyDescent="0.25">
      <c r="A246" s="22" t="s">
        <v>120</v>
      </c>
      <c r="B246" s="22" t="s">
        <v>511</v>
      </c>
      <c r="C246" s="22" t="s">
        <v>608</v>
      </c>
      <c r="D246" s="22" t="s">
        <v>1632</v>
      </c>
      <c r="E246" s="22">
        <v>35</v>
      </c>
    </row>
    <row r="247" spans="1:5" x14ac:dyDescent="0.25">
      <c r="A247" s="22" t="s">
        <v>120</v>
      </c>
      <c r="B247" s="22" t="s">
        <v>511</v>
      </c>
      <c r="C247" s="22" t="s">
        <v>610</v>
      </c>
      <c r="D247" s="22" t="s">
        <v>1633</v>
      </c>
      <c r="E247" s="22">
        <v>134</v>
      </c>
    </row>
    <row r="248" spans="1:5" x14ac:dyDescent="0.25">
      <c r="A248" s="22" t="s">
        <v>120</v>
      </c>
      <c r="B248" s="22" t="s">
        <v>511</v>
      </c>
      <c r="C248" s="22" t="s">
        <v>612</v>
      </c>
      <c r="D248" s="22" t="s">
        <v>1634</v>
      </c>
      <c r="E248" s="22">
        <v>113</v>
      </c>
    </row>
    <row r="249" spans="1:5" x14ac:dyDescent="0.25">
      <c r="A249" s="22" t="s">
        <v>120</v>
      </c>
      <c r="B249" s="22" t="s">
        <v>511</v>
      </c>
      <c r="C249" s="22" t="s">
        <v>614</v>
      </c>
      <c r="D249" s="22" t="s">
        <v>1635</v>
      </c>
      <c r="E249" s="22">
        <v>429</v>
      </c>
    </row>
    <row r="250" spans="1:5" x14ac:dyDescent="0.25">
      <c r="A250" s="22" t="s">
        <v>120</v>
      </c>
      <c r="B250" s="22" t="s">
        <v>511</v>
      </c>
      <c r="C250" s="22" t="s">
        <v>616</v>
      </c>
      <c r="D250" s="22" t="s">
        <v>1636</v>
      </c>
      <c r="E250" s="22">
        <v>153</v>
      </c>
    </row>
    <row r="251" spans="1:5" x14ac:dyDescent="0.25">
      <c r="A251" s="22" t="s">
        <v>120</v>
      </c>
      <c r="B251" s="22" t="s">
        <v>511</v>
      </c>
      <c r="C251" s="22" t="s">
        <v>618</v>
      </c>
      <c r="D251" s="22" t="s">
        <v>1637</v>
      </c>
      <c r="E251" s="22">
        <v>192</v>
      </c>
    </row>
    <row r="252" spans="1:5" x14ac:dyDescent="0.25">
      <c r="A252" s="22" t="s">
        <v>120</v>
      </c>
      <c r="B252" s="22" t="s">
        <v>511</v>
      </c>
      <c r="C252" s="22" t="s">
        <v>620</v>
      </c>
      <c r="D252" s="22" t="s">
        <v>1638</v>
      </c>
      <c r="E252" s="22">
        <v>430</v>
      </c>
    </row>
    <row r="253" spans="1:5" x14ac:dyDescent="0.25">
      <c r="A253" s="22" t="s">
        <v>120</v>
      </c>
      <c r="B253" s="22" t="s">
        <v>511</v>
      </c>
      <c r="C253" s="22" t="s">
        <v>622</v>
      </c>
      <c r="D253" s="22" t="s">
        <v>1639</v>
      </c>
      <c r="E253" s="22">
        <v>398</v>
      </c>
    </row>
    <row r="254" spans="1:5" x14ac:dyDescent="0.25">
      <c r="A254" s="22" t="s">
        <v>120</v>
      </c>
      <c r="B254" s="22" t="s">
        <v>511</v>
      </c>
      <c r="C254" s="22" t="s">
        <v>624</v>
      </c>
      <c r="D254" s="22" t="s">
        <v>1640</v>
      </c>
      <c r="E254" s="22">
        <v>266</v>
      </c>
    </row>
    <row r="255" spans="1:5" x14ac:dyDescent="0.25">
      <c r="A255" s="22" t="s">
        <v>120</v>
      </c>
      <c r="B255" s="22" t="s">
        <v>511</v>
      </c>
      <c r="C255" s="22" t="s">
        <v>626</v>
      </c>
      <c r="D255" s="22" t="s">
        <v>1641</v>
      </c>
      <c r="E255" s="22">
        <v>187</v>
      </c>
    </row>
    <row r="256" spans="1:5" x14ac:dyDescent="0.25">
      <c r="A256" s="22" t="s">
        <v>120</v>
      </c>
      <c r="B256" s="22" t="s">
        <v>511</v>
      </c>
      <c r="C256" s="22" t="s">
        <v>628</v>
      </c>
      <c r="D256" s="22" t="s">
        <v>1642</v>
      </c>
      <c r="E256" s="22">
        <v>821</v>
      </c>
    </row>
    <row r="257" spans="1:5" x14ac:dyDescent="0.25">
      <c r="A257" s="22" t="s">
        <v>120</v>
      </c>
      <c r="B257" s="22" t="s">
        <v>511</v>
      </c>
      <c r="C257" s="22" t="s">
        <v>630</v>
      </c>
      <c r="D257" s="22" t="s">
        <v>1643</v>
      </c>
      <c r="E257" s="22">
        <v>233</v>
      </c>
    </row>
    <row r="258" spans="1:5" x14ac:dyDescent="0.25">
      <c r="A258" s="22" t="s">
        <v>120</v>
      </c>
      <c r="B258" s="22" t="s">
        <v>511</v>
      </c>
      <c r="C258" s="22" t="s">
        <v>632</v>
      </c>
      <c r="D258" s="22" t="s">
        <v>1644</v>
      </c>
      <c r="E258" s="22">
        <v>444</v>
      </c>
    </row>
    <row r="259" spans="1:5" x14ac:dyDescent="0.25">
      <c r="A259" s="22" t="s">
        <v>120</v>
      </c>
      <c r="B259" s="22" t="s">
        <v>511</v>
      </c>
      <c r="C259" s="22" t="s">
        <v>634</v>
      </c>
      <c r="D259" s="22" t="s">
        <v>1645</v>
      </c>
      <c r="E259" s="22">
        <v>808</v>
      </c>
    </row>
    <row r="260" spans="1:5" x14ac:dyDescent="0.25">
      <c r="A260" s="22" t="s">
        <v>120</v>
      </c>
      <c r="B260" s="22" t="s">
        <v>511</v>
      </c>
      <c r="C260" s="22" t="s">
        <v>636</v>
      </c>
      <c r="D260" s="22" t="s">
        <v>1646</v>
      </c>
      <c r="E260" s="22">
        <v>741</v>
      </c>
    </row>
    <row r="261" spans="1:5" x14ac:dyDescent="0.25">
      <c r="A261" s="22" t="s">
        <v>120</v>
      </c>
      <c r="B261" s="22" t="s">
        <v>511</v>
      </c>
      <c r="C261" s="22" t="s">
        <v>638</v>
      </c>
      <c r="D261" s="22" t="s">
        <v>1647</v>
      </c>
      <c r="E261" s="22">
        <v>175</v>
      </c>
    </row>
    <row r="262" spans="1:5" x14ac:dyDescent="0.25">
      <c r="A262" s="22" t="s">
        <v>120</v>
      </c>
      <c r="B262" s="22" t="s">
        <v>511</v>
      </c>
      <c r="C262" s="22" t="s">
        <v>640</v>
      </c>
      <c r="D262" s="22" t="s">
        <v>1648</v>
      </c>
      <c r="E262" s="22">
        <v>334</v>
      </c>
    </row>
    <row r="263" spans="1:5" x14ac:dyDescent="0.25">
      <c r="A263" s="22" t="s">
        <v>120</v>
      </c>
      <c r="B263" s="22" t="s">
        <v>511</v>
      </c>
      <c r="C263" s="22" t="s">
        <v>642</v>
      </c>
      <c r="D263" s="22" t="s">
        <v>1649</v>
      </c>
      <c r="E263" s="22">
        <v>240</v>
      </c>
    </row>
    <row r="264" spans="1:5" x14ac:dyDescent="0.25">
      <c r="A264" s="22" t="s">
        <v>120</v>
      </c>
      <c r="B264" s="22" t="s">
        <v>511</v>
      </c>
      <c r="C264" s="22" t="s">
        <v>644</v>
      </c>
      <c r="D264" s="22" t="s">
        <v>1650</v>
      </c>
      <c r="E264" s="22">
        <v>761</v>
      </c>
    </row>
    <row r="265" spans="1:5" x14ac:dyDescent="0.25">
      <c r="A265" s="22" t="s">
        <v>120</v>
      </c>
      <c r="B265" s="22" t="s">
        <v>511</v>
      </c>
      <c r="C265" s="22" t="s">
        <v>646</v>
      </c>
      <c r="D265" s="22" t="s">
        <v>1651</v>
      </c>
      <c r="E265" s="22">
        <v>569</v>
      </c>
    </row>
    <row r="266" spans="1:5" x14ac:dyDescent="0.25">
      <c r="A266" s="22" t="s">
        <v>120</v>
      </c>
      <c r="B266" s="22" t="s">
        <v>511</v>
      </c>
      <c r="C266" s="22" t="s">
        <v>648</v>
      </c>
      <c r="D266" s="22" t="s">
        <v>1652</v>
      </c>
      <c r="E266" s="22">
        <v>122</v>
      </c>
    </row>
    <row r="267" spans="1:5" x14ac:dyDescent="0.25">
      <c r="A267" s="22" t="s">
        <v>120</v>
      </c>
      <c r="B267" s="22" t="s">
        <v>511</v>
      </c>
      <c r="C267" s="22" t="s">
        <v>650</v>
      </c>
      <c r="D267" s="22" t="s">
        <v>1653</v>
      </c>
      <c r="E267" s="22">
        <v>253</v>
      </c>
    </row>
    <row r="268" spans="1:5" x14ac:dyDescent="0.25">
      <c r="A268" s="22" t="s">
        <v>120</v>
      </c>
      <c r="B268" s="22" t="s">
        <v>511</v>
      </c>
      <c r="C268" s="22" t="s">
        <v>652</v>
      </c>
      <c r="D268" s="22" t="s">
        <v>1654</v>
      </c>
      <c r="E268" s="22">
        <v>217</v>
      </c>
    </row>
    <row r="269" spans="1:5" x14ac:dyDescent="0.25">
      <c r="A269" s="22" t="s">
        <v>120</v>
      </c>
      <c r="B269" s="22" t="s">
        <v>511</v>
      </c>
      <c r="C269" s="22" t="s">
        <v>654</v>
      </c>
      <c r="D269" s="22" t="s">
        <v>1655</v>
      </c>
      <c r="E269" s="22">
        <v>362</v>
      </c>
    </row>
    <row r="270" spans="1:5" x14ac:dyDescent="0.25">
      <c r="A270" s="22" t="s">
        <v>120</v>
      </c>
      <c r="B270" s="22" t="s">
        <v>511</v>
      </c>
      <c r="C270" s="22" t="s">
        <v>656</v>
      </c>
      <c r="D270" s="22" t="s">
        <v>1656</v>
      </c>
      <c r="E270" s="22">
        <v>65</v>
      </c>
    </row>
    <row r="271" spans="1:5" x14ac:dyDescent="0.25">
      <c r="A271" s="22" t="s">
        <v>120</v>
      </c>
      <c r="B271" s="22" t="s">
        <v>511</v>
      </c>
      <c r="C271" s="22" t="s">
        <v>658</v>
      </c>
      <c r="D271" s="22" t="s">
        <v>1657</v>
      </c>
      <c r="E271" s="22">
        <v>373</v>
      </c>
    </row>
    <row r="272" spans="1:5" x14ac:dyDescent="0.25">
      <c r="A272" s="22" t="s">
        <v>120</v>
      </c>
      <c r="B272" s="22" t="s">
        <v>511</v>
      </c>
      <c r="C272" s="22" t="s">
        <v>660</v>
      </c>
      <c r="D272" s="22" t="s">
        <v>1658</v>
      </c>
      <c r="E272" s="22">
        <v>877</v>
      </c>
    </row>
    <row r="273" spans="1:5" x14ac:dyDescent="0.25">
      <c r="A273" s="22" t="s">
        <v>120</v>
      </c>
      <c r="B273" s="22" t="s">
        <v>511</v>
      </c>
      <c r="C273" s="22" t="s">
        <v>662</v>
      </c>
      <c r="D273" s="22" t="s">
        <v>1659</v>
      </c>
      <c r="E273" s="22">
        <v>323</v>
      </c>
    </row>
    <row r="274" spans="1:5" x14ac:dyDescent="0.25">
      <c r="A274" s="22" t="s">
        <v>120</v>
      </c>
      <c r="B274" s="22" t="s">
        <v>511</v>
      </c>
      <c r="C274" s="22" t="s">
        <v>664</v>
      </c>
      <c r="D274" s="22" t="s">
        <v>1660</v>
      </c>
      <c r="E274" s="22">
        <v>530</v>
      </c>
    </row>
    <row r="275" spans="1:5" x14ac:dyDescent="0.25">
      <c r="A275" s="22" t="s">
        <v>120</v>
      </c>
      <c r="B275" s="22" t="s">
        <v>511</v>
      </c>
      <c r="C275" s="22" t="s">
        <v>666</v>
      </c>
      <c r="D275" s="22" t="s">
        <v>1661</v>
      </c>
      <c r="E275" s="22">
        <v>183</v>
      </c>
    </row>
    <row r="276" spans="1:5" x14ac:dyDescent="0.25">
      <c r="A276" s="22" t="s">
        <v>120</v>
      </c>
      <c r="B276" s="22" t="s">
        <v>511</v>
      </c>
      <c r="C276" s="22" t="s">
        <v>668</v>
      </c>
      <c r="D276" s="22" t="s">
        <v>1662</v>
      </c>
      <c r="E276" s="22">
        <v>349</v>
      </c>
    </row>
    <row r="277" spans="1:5" x14ac:dyDescent="0.25">
      <c r="A277" s="22" t="s">
        <v>120</v>
      </c>
      <c r="B277" s="22" t="s">
        <v>511</v>
      </c>
      <c r="C277" s="22" t="s">
        <v>670</v>
      </c>
      <c r="D277" s="22" t="s">
        <v>1663</v>
      </c>
      <c r="E277" s="22">
        <v>214</v>
      </c>
    </row>
    <row r="278" spans="1:5" x14ac:dyDescent="0.25">
      <c r="A278" s="22" t="s">
        <v>120</v>
      </c>
      <c r="B278" s="22" t="s">
        <v>511</v>
      </c>
      <c r="C278" s="22" t="s">
        <v>672</v>
      </c>
      <c r="D278" s="22" t="s">
        <v>1664</v>
      </c>
      <c r="E278" s="22">
        <v>388</v>
      </c>
    </row>
    <row r="279" spans="1:5" x14ac:dyDescent="0.25">
      <c r="A279" s="22" t="s">
        <v>120</v>
      </c>
      <c r="B279" s="22" t="s">
        <v>511</v>
      </c>
      <c r="C279" s="22" t="s">
        <v>674</v>
      </c>
      <c r="D279" s="22" t="s">
        <v>1665</v>
      </c>
      <c r="E279" s="22">
        <v>638</v>
      </c>
    </row>
    <row r="280" spans="1:5" x14ac:dyDescent="0.25">
      <c r="A280" s="22" t="s">
        <v>120</v>
      </c>
      <c r="B280" s="22" t="s">
        <v>511</v>
      </c>
      <c r="C280" s="22" t="s">
        <v>676</v>
      </c>
      <c r="D280" s="22" t="s">
        <v>1666</v>
      </c>
      <c r="E280" s="22">
        <v>458</v>
      </c>
    </row>
    <row r="281" spans="1:5" x14ac:dyDescent="0.25">
      <c r="A281" s="22" t="s">
        <v>120</v>
      </c>
      <c r="B281" s="22" t="s">
        <v>511</v>
      </c>
      <c r="C281" s="22" t="s">
        <v>678</v>
      </c>
      <c r="D281" s="22" t="s">
        <v>1667</v>
      </c>
      <c r="E281" s="22">
        <v>592</v>
      </c>
    </row>
    <row r="282" spans="1:5" x14ac:dyDescent="0.25">
      <c r="A282" s="22" t="s">
        <v>120</v>
      </c>
      <c r="B282" s="22" t="s">
        <v>511</v>
      </c>
      <c r="C282" s="22" t="s">
        <v>680</v>
      </c>
      <c r="D282" s="22" t="s">
        <v>1668</v>
      </c>
      <c r="E282" s="22">
        <v>380</v>
      </c>
    </row>
    <row r="283" spans="1:5" x14ac:dyDescent="0.25">
      <c r="A283" s="22" t="s">
        <v>120</v>
      </c>
      <c r="B283" s="22" t="s">
        <v>511</v>
      </c>
      <c r="C283" s="22" t="s">
        <v>682</v>
      </c>
      <c r="D283" s="22" t="s">
        <v>1669</v>
      </c>
      <c r="E283" s="22">
        <v>1106</v>
      </c>
    </row>
    <row r="284" spans="1:5" x14ac:dyDescent="0.25">
      <c r="A284" s="22" t="s">
        <v>120</v>
      </c>
      <c r="B284" s="22" t="s">
        <v>511</v>
      </c>
      <c r="C284" s="22" t="s">
        <v>684</v>
      </c>
      <c r="D284" s="22" t="s">
        <v>1670</v>
      </c>
      <c r="E284" s="22">
        <v>252</v>
      </c>
    </row>
    <row r="285" spans="1:5" x14ac:dyDescent="0.25">
      <c r="A285" s="22" t="s">
        <v>120</v>
      </c>
      <c r="B285" s="22" t="s">
        <v>511</v>
      </c>
      <c r="C285" s="22" t="s">
        <v>686</v>
      </c>
      <c r="D285" s="22" t="s">
        <v>1671</v>
      </c>
      <c r="E285" s="22">
        <v>945</v>
      </c>
    </row>
    <row r="286" spans="1:5" x14ac:dyDescent="0.25">
      <c r="A286" s="22" t="s">
        <v>120</v>
      </c>
      <c r="B286" s="22" t="s">
        <v>511</v>
      </c>
      <c r="C286" s="22" t="s">
        <v>688</v>
      </c>
      <c r="D286" s="22" t="s">
        <v>1672</v>
      </c>
      <c r="E286" s="22">
        <v>405</v>
      </c>
    </row>
    <row r="287" spans="1:5" x14ac:dyDescent="0.25">
      <c r="A287" s="22" t="s">
        <v>120</v>
      </c>
      <c r="B287" s="22" t="s">
        <v>511</v>
      </c>
      <c r="C287" s="22" t="s">
        <v>690</v>
      </c>
      <c r="D287" s="22" t="s">
        <v>1673</v>
      </c>
      <c r="E287" s="22">
        <v>293</v>
      </c>
    </row>
    <row r="288" spans="1:5" x14ac:dyDescent="0.25">
      <c r="A288" s="22" t="s">
        <v>120</v>
      </c>
      <c r="B288" s="22" t="s">
        <v>511</v>
      </c>
      <c r="C288" s="22" t="s">
        <v>692</v>
      </c>
      <c r="D288" s="22" t="s">
        <v>1674</v>
      </c>
      <c r="E288" s="22">
        <v>274</v>
      </c>
    </row>
    <row r="289" spans="1:5" x14ac:dyDescent="0.25">
      <c r="A289" s="22" t="s">
        <v>120</v>
      </c>
      <c r="B289" s="22" t="s">
        <v>511</v>
      </c>
      <c r="C289" s="22" t="s">
        <v>694</v>
      </c>
      <c r="D289" s="22" t="s">
        <v>1675</v>
      </c>
      <c r="E289" s="22">
        <v>696</v>
      </c>
    </row>
    <row r="290" spans="1:5" x14ac:dyDescent="0.25">
      <c r="A290" s="22" t="s">
        <v>120</v>
      </c>
      <c r="B290" s="22" t="s">
        <v>511</v>
      </c>
      <c r="C290" s="22" t="s">
        <v>696</v>
      </c>
      <c r="D290" s="22" t="s">
        <v>1676</v>
      </c>
      <c r="E290" s="22">
        <v>383</v>
      </c>
    </row>
    <row r="291" spans="1:5" x14ac:dyDescent="0.25">
      <c r="A291" s="22" t="s">
        <v>120</v>
      </c>
      <c r="B291" s="22" t="s">
        <v>511</v>
      </c>
      <c r="C291" s="22" t="s">
        <v>698</v>
      </c>
      <c r="D291" s="22" t="s">
        <v>1677</v>
      </c>
      <c r="E291" s="22">
        <v>278</v>
      </c>
    </row>
    <row r="292" spans="1:5" x14ac:dyDescent="0.25">
      <c r="A292" s="22" t="s">
        <v>120</v>
      </c>
      <c r="B292" s="22" t="s">
        <v>511</v>
      </c>
      <c r="C292" s="22" t="s">
        <v>700</v>
      </c>
      <c r="D292" s="22" t="s">
        <v>1678</v>
      </c>
      <c r="E292" s="22">
        <v>662</v>
      </c>
    </row>
    <row r="293" spans="1:5" x14ac:dyDescent="0.25">
      <c r="A293" s="22" t="s">
        <v>120</v>
      </c>
      <c r="B293" s="22" t="s">
        <v>511</v>
      </c>
      <c r="C293" s="22" t="s">
        <v>702</v>
      </c>
      <c r="D293" s="22" t="s">
        <v>1679</v>
      </c>
      <c r="E293" s="22">
        <v>295</v>
      </c>
    </row>
    <row r="294" spans="1:5" x14ac:dyDescent="0.25">
      <c r="A294" s="22" t="s">
        <v>120</v>
      </c>
      <c r="B294" s="22" t="s">
        <v>511</v>
      </c>
      <c r="C294" s="22" t="s">
        <v>704</v>
      </c>
      <c r="D294" s="22" t="s">
        <v>1680</v>
      </c>
      <c r="E294" s="22">
        <v>170</v>
      </c>
    </row>
    <row r="295" spans="1:5" x14ac:dyDescent="0.25">
      <c r="A295" s="22" t="s">
        <v>120</v>
      </c>
      <c r="B295" s="22" t="s">
        <v>706</v>
      </c>
      <c r="C295" s="22" t="s">
        <v>707</v>
      </c>
      <c r="D295" s="22" t="s">
        <v>1681</v>
      </c>
      <c r="E295" s="22">
        <v>52</v>
      </c>
    </row>
    <row r="296" spans="1:5" x14ac:dyDescent="0.25">
      <c r="A296" s="22" t="s">
        <v>120</v>
      </c>
      <c r="B296" s="22" t="s">
        <v>706</v>
      </c>
      <c r="C296" s="22" t="s">
        <v>709</v>
      </c>
      <c r="D296" s="22" t="s">
        <v>1682</v>
      </c>
      <c r="E296" s="22">
        <v>15</v>
      </c>
    </row>
    <row r="297" spans="1:5" x14ac:dyDescent="0.25">
      <c r="A297" s="22" t="s">
        <v>120</v>
      </c>
      <c r="B297" s="22" t="s">
        <v>706</v>
      </c>
      <c r="C297" s="22" t="s">
        <v>711</v>
      </c>
      <c r="D297" s="22" t="s">
        <v>1683</v>
      </c>
      <c r="E297" s="22">
        <v>38</v>
      </c>
    </row>
    <row r="298" spans="1:5" x14ac:dyDescent="0.25">
      <c r="A298" s="22" t="s">
        <v>120</v>
      </c>
      <c r="B298" s="22" t="s">
        <v>706</v>
      </c>
      <c r="C298" s="22" t="s">
        <v>713</v>
      </c>
      <c r="D298" s="22" t="s">
        <v>1684</v>
      </c>
      <c r="E298" s="22">
        <v>125</v>
      </c>
    </row>
    <row r="299" spans="1:5" x14ac:dyDescent="0.25">
      <c r="A299" s="22" t="s">
        <v>120</v>
      </c>
      <c r="B299" s="22" t="s">
        <v>706</v>
      </c>
      <c r="C299" s="22" t="s">
        <v>715</v>
      </c>
      <c r="D299" s="22" t="s">
        <v>1685</v>
      </c>
      <c r="E299" s="22">
        <v>131</v>
      </c>
    </row>
    <row r="300" spans="1:5" x14ac:dyDescent="0.25">
      <c r="A300" s="22" t="s">
        <v>120</v>
      </c>
      <c r="B300" s="22" t="s">
        <v>706</v>
      </c>
      <c r="C300" s="22" t="s">
        <v>717</v>
      </c>
      <c r="D300" s="22" t="s">
        <v>1686</v>
      </c>
      <c r="E300" s="22">
        <v>97</v>
      </c>
    </row>
    <row r="301" spans="1:5" x14ac:dyDescent="0.25">
      <c r="A301" s="22" t="s">
        <v>120</v>
      </c>
      <c r="B301" s="22" t="s">
        <v>706</v>
      </c>
      <c r="C301" s="22" t="s">
        <v>719</v>
      </c>
      <c r="D301" s="22" t="s">
        <v>1687</v>
      </c>
      <c r="E301" s="22">
        <v>43</v>
      </c>
    </row>
    <row r="302" spans="1:5" x14ac:dyDescent="0.25">
      <c r="A302" s="22" t="s">
        <v>120</v>
      </c>
      <c r="B302" s="22" t="s">
        <v>706</v>
      </c>
      <c r="C302" s="22" t="s">
        <v>721</v>
      </c>
      <c r="D302" s="22" t="s">
        <v>1688</v>
      </c>
      <c r="E302" s="22">
        <v>22</v>
      </c>
    </row>
    <row r="303" spans="1:5" x14ac:dyDescent="0.25">
      <c r="A303" s="22" t="s">
        <v>120</v>
      </c>
      <c r="B303" s="22" t="s">
        <v>706</v>
      </c>
      <c r="C303" s="22" t="s">
        <v>723</v>
      </c>
      <c r="D303" s="22" t="s">
        <v>1689</v>
      </c>
      <c r="E303" s="22">
        <v>112</v>
      </c>
    </row>
    <row r="304" spans="1:5" x14ac:dyDescent="0.25">
      <c r="A304" s="22" t="s">
        <v>120</v>
      </c>
      <c r="B304" s="22" t="s">
        <v>706</v>
      </c>
      <c r="C304" s="22" t="s">
        <v>725</v>
      </c>
      <c r="D304" s="22" t="s">
        <v>1690</v>
      </c>
      <c r="E304" s="22">
        <v>78</v>
      </c>
    </row>
    <row r="305" spans="1:5" x14ac:dyDescent="0.25">
      <c r="A305" s="22" t="s">
        <v>120</v>
      </c>
      <c r="B305" s="22" t="s">
        <v>706</v>
      </c>
      <c r="C305" s="22" t="s">
        <v>727</v>
      </c>
      <c r="D305" s="22" t="s">
        <v>1691</v>
      </c>
      <c r="E305" s="22">
        <v>207</v>
      </c>
    </row>
    <row r="306" spans="1:5" x14ac:dyDescent="0.25">
      <c r="A306" s="22" t="s">
        <v>120</v>
      </c>
      <c r="B306" s="22" t="s">
        <v>706</v>
      </c>
      <c r="C306" s="22" t="s">
        <v>729</v>
      </c>
      <c r="D306" s="22" t="s">
        <v>1692</v>
      </c>
      <c r="E306" s="22">
        <v>127</v>
      </c>
    </row>
    <row r="307" spans="1:5" x14ac:dyDescent="0.25">
      <c r="A307" s="22" t="s">
        <v>120</v>
      </c>
      <c r="B307" s="22" t="s">
        <v>706</v>
      </c>
      <c r="C307" s="22" t="s">
        <v>731</v>
      </c>
      <c r="D307" s="22" t="s">
        <v>1693</v>
      </c>
      <c r="E307" s="22">
        <v>204</v>
      </c>
    </row>
    <row r="308" spans="1:5" x14ac:dyDescent="0.25">
      <c r="A308" s="22" t="s">
        <v>120</v>
      </c>
      <c r="B308" s="22" t="s">
        <v>706</v>
      </c>
      <c r="C308" s="22" t="s">
        <v>733</v>
      </c>
      <c r="D308" s="22" t="s">
        <v>1694</v>
      </c>
      <c r="E308" s="22">
        <v>32</v>
      </c>
    </row>
    <row r="309" spans="1:5" x14ac:dyDescent="0.25">
      <c r="A309" s="22" t="s">
        <v>120</v>
      </c>
      <c r="B309" s="22" t="s">
        <v>706</v>
      </c>
      <c r="C309" s="22" t="s">
        <v>735</v>
      </c>
      <c r="D309" s="22" t="s">
        <v>1695</v>
      </c>
      <c r="E309" s="22">
        <v>214</v>
      </c>
    </row>
    <row r="310" spans="1:5" x14ac:dyDescent="0.25">
      <c r="A310" s="22" t="s">
        <v>120</v>
      </c>
      <c r="B310" s="22" t="s">
        <v>706</v>
      </c>
      <c r="C310" s="22" t="s">
        <v>737</v>
      </c>
      <c r="D310" s="22" t="s">
        <v>1696</v>
      </c>
      <c r="E310" s="22">
        <v>351</v>
      </c>
    </row>
    <row r="311" spans="1:5" x14ac:dyDescent="0.25">
      <c r="A311" s="22" t="s">
        <v>120</v>
      </c>
      <c r="B311" s="22" t="s">
        <v>706</v>
      </c>
      <c r="C311" s="22" t="s">
        <v>739</v>
      </c>
      <c r="D311" s="22" t="s">
        <v>1697</v>
      </c>
      <c r="E311" s="22">
        <v>105</v>
      </c>
    </row>
    <row r="312" spans="1:5" x14ac:dyDescent="0.25">
      <c r="A312" s="22" t="s">
        <v>120</v>
      </c>
      <c r="B312" s="22" t="s">
        <v>706</v>
      </c>
      <c r="C312" s="22" t="s">
        <v>741</v>
      </c>
      <c r="D312" s="22" t="s">
        <v>1698</v>
      </c>
      <c r="E312" s="22">
        <v>35</v>
      </c>
    </row>
    <row r="313" spans="1:5" x14ac:dyDescent="0.25">
      <c r="A313" s="22" t="s">
        <v>120</v>
      </c>
      <c r="B313" s="22" t="s">
        <v>706</v>
      </c>
      <c r="C313" s="22" t="s">
        <v>743</v>
      </c>
      <c r="D313" s="22" t="s">
        <v>1699</v>
      </c>
      <c r="E313" s="22">
        <v>183</v>
      </c>
    </row>
    <row r="314" spans="1:5" x14ac:dyDescent="0.25">
      <c r="A314" s="22" t="s">
        <v>120</v>
      </c>
      <c r="B314" s="22" t="s">
        <v>706</v>
      </c>
      <c r="C314" s="22" t="s">
        <v>745</v>
      </c>
      <c r="D314" s="22" t="s">
        <v>1700</v>
      </c>
      <c r="E314" s="22">
        <v>15</v>
      </c>
    </row>
    <row r="315" spans="1:5" x14ac:dyDescent="0.25">
      <c r="A315" s="22" t="s">
        <v>120</v>
      </c>
      <c r="B315" s="22" t="s">
        <v>706</v>
      </c>
      <c r="C315" s="22" t="s">
        <v>747</v>
      </c>
      <c r="D315" s="22" t="s">
        <v>1701</v>
      </c>
      <c r="E315" s="22">
        <v>36</v>
      </c>
    </row>
    <row r="316" spans="1:5" x14ac:dyDescent="0.25">
      <c r="A316" s="22" t="s">
        <v>120</v>
      </c>
      <c r="B316" s="22" t="s">
        <v>706</v>
      </c>
      <c r="C316" s="22" t="s">
        <v>749</v>
      </c>
      <c r="D316" s="22" t="s">
        <v>1702</v>
      </c>
      <c r="E316" s="22">
        <v>56</v>
      </c>
    </row>
    <row r="317" spans="1:5" x14ac:dyDescent="0.25">
      <c r="A317" s="22" t="s">
        <v>120</v>
      </c>
      <c r="B317" s="22" t="s">
        <v>706</v>
      </c>
      <c r="C317" s="22" t="s">
        <v>751</v>
      </c>
      <c r="D317" s="22" t="s">
        <v>1703</v>
      </c>
      <c r="E317" s="22">
        <v>155</v>
      </c>
    </row>
    <row r="318" spans="1:5" x14ac:dyDescent="0.25">
      <c r="A318" s="22" t="s">
        <v>120</v>
      </c>
      <c r="B318" s="22" t="s">
        <v>706</v>
      </c>
      <c r="C318" s="22" t="s">
        <v>753</v>
      </c>
      <c r="D318" s="22" t="s">
        <v>1704</v>
      </c>
      <c r="E318" s="22">
        <v>167</v>
      </c>
    </row>
    <row r="319" spans="1:5" x14ac:dyDescent="0.25">
      <c r="A319" s="22" t="s">
        <v>120</v>
      </c>
      <c r="B319" s="22" t="s">
        <v>706</v>
      </c>
      <c r="C319" s="22" t="s">
        <v>755</v>
      </c>
      <c r="D319" s="22" t="s">
        <v>1705</v>
      </c>
      <c r="E319" s="22">
        <v>88</v>
      </c>
    </row>
    <row r="320" spans="1:5" x14ac:dyDescent="0.25">
      <c r="A320" s="22" t="s">
        <v>120</v>
      </c>
      <c r="B320" s="22" t="s">
        <v>706</v>
      </c>
      <c r="C320" s="22" t="s">
        <v>757</v>
      </c>
      <c r="D320" s="22" t="s">
        <v>1706</v>
      </c>
      <c r="E320" s="22">
        <v>270</v>
      </c>
    </row>
    <row r="321" spans="1:5" x14ac:dyDescent="0.25">
      <c r="A321" s="22" t="s">
        <v>120</v>
      </c>
      <c r="B321" s="22" t="s">
        <v>706</v>
      </c>
      <c r="C321" s="22" t="s">
        <v>759</v>
      </c>
      <c r="D321" s="22" t="s">
        <v>1707</v>
      </c>
      <c r="E321" s="22">
        <v>40</v>
      </c>
    </row>
    <row r="322" spans="1:5" x14ac:dyDescent="0.25">
      <c r="A322" s="22" t="s">
        <v>120</v>
      </c>
      <c r="B322" s="22" t="s">
        <v>706</v>
      </c>
      <c r="C322" s="22" t="s">
        <v>761</v>
      </c>
      <c r="D322" s="22" t="s">
        <v>1708</v>
      </c>
      <c r="E322" s="22">
        <v>135</v>
      </c>
    </row>
    <row r="323" spans="1:5" x14ac:dyDescent="0.25">
      <c r="A323" s="22" t="s">
        <v>120</v>
      </c>
      <c r="B323" s="22" t="s">
        <v>706</v>
      </c>
      <c r="C323" s="22" t="s">
        <v>763</v>
      </c>
      <c r="D323" s="22" t="s">
        <v>1709</v>
      </c>
      <c r="E323" s="22">
        <v>141</v>
      </c>
    </row>
    <row r="324" spans="1:5" x14ac:dyDescent="0.25">
      <c r="A324" s="22" t="s">
        <v>120</v>
      </c>
      <c r="B324" s="22" t="s">
        <v>706</v>
      </c>
      <c r="C324" s="22" t="s">
        <v>765</v>
      </c>
      <c r="D324" s="22" t="s">
        <v>1710</v>
      </c>
      <c r="E324" s="22">
        <v>4</v>
      </c>
    </row>
    <row r="325" spans="1:5" x14ac:dyDescent="0.25">
      <c r="A325" s="22" t="s">
        <v>120</v>
      </c>
      <c r="B325" s="22" t="s">
        <v>706</v>
      </c>
      <c r="C325" s="22" t="s">
        <v>767</v>
      </c>
      <c r="D325" s="22" t="s">
        <v>1711</v>
      </c>
      <c r="E325" s="22">
        <v>84</v>
      </c>
    </row>
    <row r="326" spans="1:5" x14ac:dyDescent="0.25">
      <c r="A326" s="22" t="s">
        <v>120</v>
      </c>
      <c r="B326" s="22" t="s">
        <v>706</v>
      </c>
      <c r="C326" s="22" t="s">
        <v>769</v>
      </c>
      <c r="D326" s="22" t="s">
        <v>1712</v>
      </c>
      <c r="E326" s="22">
        <v>66</v>
      </c>
    </row>
    <row r="327" spans="1:5" x14ac:dyDescent="0.25">
      <c r="A327" s="22" t="s">
        <v>120</v>
      </c>
      <c r="B327" s="22" t="s">
        <v>706</v>
      </c>
      <c r="C327" s="22" t="s">
        <v>771</v>
      </c>
      <c r="D327" s="22" t="s">
        <v>1713</v>
      </c>
      <c r="E327" s="22">
        <v>198</v>
      </c>
    </row>
    <row r="328" spans="1:5" x14ac:dyDescent="0.25">
      <c r="A328" s="22" t="s">
        <v>120</v>
      </c>
      <c r="B328" s="22" t="s">
        <v>706</v>
      </c>
      <c r="C328" s="22" t="s">
        <v>773</v>
      </c>
      <c r="D328" s="22" t="s">
        <v>1714</v>
      </c>
      <c r="E328" s="22">
        <v>239</v>
      </c>
    </row>
    <row r="329" spans="1:5" x14ac:dyDescent="0.25">
      <c r="A329" s="22" t="s">
        <v>120</v>
      </c>
      <c r="B329" s="22" t="s">
        <v>706</v>
      </c>
      <c r="C329" s="22" t="s">
        <v>775</v>
      </c>
      <c r="D329" s="22" t="s">
        <v>1715</v>
      </c>
      <c r="E329" s="22">
        <v>203</v>
      </c>
    </row>
    <row r="330" spans="1:5" x14ac:dyDescent="0.25">
      <c r="A330" s="22" t="s">
        <v>120</v>
      </c>
      <c r="B330" s="22" t="s">
        <v>706</v>
      </c>
      <c r="C330" s="22" t="s">
        <v>777</v>
      </c>
      <c r="D330" s="22" t="s">
        <v>1716</v>
      </c>
      <c r="E330" s="22">
        <v>47</v>
      </c>
    </row>
    <row r="331" spans="1:5" x14ac:dyDescent="0.25">
      <c r="A331" s="22" t="s">
        <v>120</v>
      </c>
      <c r="B331" s="22" t="s">
        <v>706</v>
      </c>
      <c r="C331" s="22" t="s">
        <v>779</v>
      </c>
      <c r="D331" s="22" t="s">
        <v>1717</v>
      </c>
      <c r="E331" s="22">
        <v>173</v>
      </c>
    </row>
    <row r="332" spans="1:5" x14ac:dyDescent="0.25">
      <c r="A332" s="22" t="s">
        <v>120</v>
      </c>
      <c r="B332" s="22" t="s">
        <v>706</v>
      </c>
      <c r="C332" s="22" t="s">
        <v>781</v>
      </c>
      <c r="D332" s="22" t="s">
        <v>1718</v>
      </c>
      <c r="E332" s="22">
        <v>69</v>
      </c>
    </row>
    <row r="333" spans="1:5" x14ac:dyDescent="0.25">
      <c r="A333" s="22" t="s">
        <v>120</v>
      </c>
      <c r="B333" s="22" t="s">
        <v>706</v>
      </c>
      <c r="C333" s="22" t="s">
        <v>783</v>
      </c>
      <c r="D333" s="22" t="s">
        <v>1719</v>
      </c>
      <c r="E333" s="22">
        <v>115</v>
      </c>
    </row>
    <row r="334" spans="1:5" x14ac:dyDescent="0.25">
      <c r="A334" s="22" t="s">
        <v>120</v>
      </c>
      <c r="B334" s="22" t="s">
        <v>706</v>
      </c>
      <c r="C334" s="22" t="s">
        <v>785</v>
      </c>
      <c r="D334" s="22" t="s">
        <v>1720</v>
      </c>
      <c r="E334" s="22">
        <v>137</v>
      </c>
    </row>
    <row r="335" spans="1:5" x14ac:dyDescent="0.25">
      <c r="A335" s="22" t="s">
        <v>120</v>
      </c>
      <c r="B335" s="22" t="s">
        <v>706</v>
      </c>
      <c r="C335" s="22" t="s">
        <v>787</v>
      </c>
      <c r="D335" s="22" t="s">
        <v>1721</v>
      </c>
      <c r="E335" s="22">
        <v>102</v>
      </c>
    </row>
    <row r="336" spans="1:5" x14ac:dyDescent="0.25">
      <c r="A336" s="22" t="s">
        <v>120</v>
      </c>
      <c r="B336" s="22" t="s">
        <v>706</v>
      </c>
      <c r="C336" s="22" t="s">
        <v>789</v>
      </c>
      <c r="D336" s="22" t="s">
        <v>1722</v>
      </c>
      <c r="E336" s="22">
        <v>170</v>
      </c>
    </row>
    <row r="337" spans="1:5" x14ac:dyDescent="0.25">
      <c r="A337" s="22" t="s">
        <v>120</v>
      </c>
      <c r="B337" s="22" t="s">
        <v>706</v>
      </c>
      <c r="C337" s="22" t="s">
        <v>791</v>
      </c>
      <c r="D337" s="22" t="s">
        <v>1723</v>
      </c>
      <c r="E337" s="22">
        <v>88</v>
      </c>
    </row>
    <row r="338" spans="1:5" x14ac:dyDescent="0.25">
      <c r="A338" s="22" t="s">
        <v>120</v>
      </c>
      <c r="B338" s="22" t="s">
        <v>706</v>
      </c>
      <c r="C338" s="22" t="s">
        <v>793</v>
      </c>
      <c r="D338" s="22" t="s">
        <v>1724</v>
      </c>
      <c r="E338" s="22">
        <v>242</v>
      </c>
    </row>
    <row r="339" spans="1:5" x14ac:dyDescent="0.25">
      <c r="A339" s="22" t="s">
        <v>120</v>
      </c>
      <c r="B339" s="22" t="s">
        <v>706</v>
      </c>
      <c r="C339" s="22" t="s">
        <v>795</v>
      </c>
      <c r="D339" s="22" t="s">
        <v>1725</v>
      </c>
      <c r="E339" s="22">
        <v>181</v>
      </c>
    </row>
    <row r="340" spans="1:5" x14ac:dyDescent="0.25">
      <c r="A340" s="22" t="s">
        <v>120</v>
      </c>
      <c r="B340" s="22" t="s">
        <v>706</v>
      </c>
      <c r="C340" s="22" t="s">
        <v>797</v>
      </c>
      <c r="D340" s="22" t="s">
        <v>1726</v>
      </c>
      <c r="E340" s="22">
        <v>72</v>
      </c>
    </row>
    <row r="341" spans="1:5" x14ac:dyDescent="0.25">
      <c r="A341" s="22" t="s">
        <v>120</v>
      </c>
      <c r="B341" s="22" t="s">
        <v>706</v>
      </c>
      <c r="C341" s="22" t="s">
        <v>799</v>
      </c>
      <c r="D341" s="22" t="s">
        <v>1727</v>
      </c>
      <c r="E341" s="22">
        <v>104</v>
      </c>
    </row>
    <row r="342" spans="1:5" x14ac:dyDescent="0.25">
      <c r="A342" s="22" t="s">
        <v>120</v>
      </c>
      <c r="B342" s="22" t="s">
        <v>706</v>
      </c>
      <c r="C342" s="22" t="s">
        <v>801</v>
      </c>
      <c r="D342" s="22" t="s">
        <v>1728</v>
      </c>
      <c r="E342" s="22">
        <v>169</v>
      </c>
    </row>
    <row r="343" spans="1:5" x14ac:dyDescent="0.25">
      <c r="A343" s="22" t="s">
        <v>120</v>
      </c>
      <c r="B343" s="22" t="s">
        <v>706</v>
      </c>
      <c r="C343" s="22" t="s">
        <v>803</v>
      </c>
      <c r="D343" s="22" t="s">
        <v>1729</v>
      </c>
      <c r="E343" s="22">
        <v>125</v>
      </c>
    </row>
    <row r="344" spans="1:5" x14ac:dyDescent="0.25">
      <c r="A344" s="22" t="s">
        <v>120</v>
      </c>
      <c r="B344" s="22" t="s">
        <v>706</v>
      </c>
      <c r="C344" s="22" t="s">
        <v>805</v>
      </c>
      <c r="D344" s="22" t="s">
        <v>1730</v>
      </c>
      <c r="E344" s="22">
        <v>120</v>
      </c>
    </row>
    <row r="345" spans="1:5" x14ac:dyDescent="0.25">
      <c r="A345" s="22" t="s">
        <v>120</v>
      </c>
      <c r="B345" s="22" t="s">
        <v>706</v>
      </c>
      <c r="C345" s="22" t="s">
        <v>807</v>
      </c>
      <c r="D345" s="22" t="s">
        <v>1731</v>
      </c>
      <c r="E345" s="22">
        <v>170</v>
      </c>
    </row>
    <row r="346" spans="1:5" x14ac:dyDescent="0.25">
      <c r="A346" s="22" t="s">
        <v>120</v>
      </c>
      <c r="B346" s="22" t="s">
        <v>809</v>
      </c>
      <c r="C346" s="22" t="s">
        <v>810</v>
      </c>
      <c r="D346" s="22" t="s">
        <v>1732</v>
      </c>
      <c r="E346" s="22">
        <v>160</v>
      </c>
    </row>
    <row r="347" spans="1:5" x14ac:dyDescent="0.25">
      <c r="A347" s="22" t="s">
        <v>120</v>
      </c>
      <c r="B347" s="22" t="s">
        <v>809</v>
      </c>
      <c r="C347" s="22" t="s">
        <v>812</v>
      </c>
      <c r="D347" s="22" t="s">
        <v>1733</v>
      </c>
      <c r="E347" s="22">
        <v>938</v>
      </c>
    </row>
    <row r="348" spans="1:5" x14ac:dyDescent="0.25">
      <c r="A348" s="22" t="s">
        <v>120</v>
      </c>
      <c r="B348" s="22" t="s">
        <v>809</v>
      </c>
      <c r="C348" s="22" t="s">
        <v>814</v>
      </c>
      <c r="D348" s="22" t="s">
        <v>1734</v>
      </c>
      <c r="E348" s="22">
        <v>24</v>
      </c>
    </row>
    <row r="349" spans="1:5" x14ac:dyDescent="0.25">
      <c r="A349" s="22" t="s">
        <v>120</v>
      </c>
      <c r="B349" s="22" t="s">
        <v>809</v>
      </c>
      <c r="C349" s="22" t="s">
        <v>816</v>
      </c>
      <c r="D349" s="22" t="s">
        <v>1735</v>
      </c>
      <c r="E349" s="22">
        <v>21</v>
      </c>
    </row>
    <row r="350" spans="1:5" x14ac:dyDescent="0.25">
      <c r="A350" s="22" t="s">
        <v>120</v>
      </c>
      <c r="B350" s="22" t="s">
        <v>809</v>
      </c>
      <c r="C350" s="22" t="s">
        <v>818</v>
      </c>
      <c r="D350" s="22" t="s">
        <v>1736</v>
      </c>
      <c r="E350" s="22">
        <v>422</v>
      </c>
    </row>
    <row r="351" spans="1:5" x14ac:dyDescent="0.25">
      <c r="A351" s="22" t="s">
        <v>120</v>
      </c>
      <c r="B351" s="22" t="s">
        <v>809</v>
      </c>
      <c r="C351" s="22" t="s">
        <v>1737</v>
      </c>
      <c r="D351" s="22" t="s">
        <v>1738</v>
      </c>
      <c r="E351" s="22">
        <v>0</v>
      </c>
    </row>
    <row r="352" spans="1:5" x14ac:dyDescent="0.25">
      <c r="A352" s="22" t="s">
        <v>120</v>
      </c>
      <c r="B352" s="22" t="s">
        <v>809</v>
      </c>
      <c r="C352" s="22" t="s">
        <v>820</v>
      </c>
      <c r="D352" s="22" t="s">
        <v>1739</v>
      </c>
      <c r="E352" s="22">
        <v>429</v>
      </c>
    </row>
    <row r="353" spans="1:5" x14ac:dyDescent="0.25">
      <c r="A353" s="22" t="s">
        <v>120</v>
      </c>
      <c r="B353" s="22" t="s">
        <v>822</v>
      </c>
      <c r="C353" s="22" t="s">
        <v>823</v>
      </c>
      <c r="D353" s="22" t="s">
        <v>1740</v>
      </c>
      <c r="E353" s="22">
        <v>4729</v>
      </c>
    </row>
    <row r="354" spans="1:5" x14ac:dyDescent="0.25">
      <c r="A354" s="22" t="s">
        <v>120</v>
      </c>
      <c r="B354" s="22" t="s">
        <v>1741</v>
      </c>
      <c r="C354" s="22" t="s">
        <v>1742</v>
      </c>
      <c r="D354" s="22" t="s">
        <v>1743</v>
      </c>
      <c r="E354" s="22">
        <v>1206</v>
      </c>
    </row>
    <row r="355" spans="1:5" x14ac:dyDescent="0.25">
      <c r="A355" s="22" t="s">
        <v>120</v>
      </c>
      <c r="B355" s="22" t="s">
        <v>1741</v>
      </c>
      <c r="C355" s="22" t="s">
        <v>1744</v>
      </c>
      <c r="D355" s="22" t="s">
        <v>1745</v>
      </c>
      <c r="E355" s="22">
        <v>906</v>
      </c>
    </row>
    <row r="356" spans="1:5" x14ac:dyDescent="0.25">
      <c r="A356" s="22" t="s">
        <v>120</v>
      </c>
      <c r="B356" s="22" t="s">
        <v>1741</v>
      </c>
      <c r="C356" s="22" t="s">
        <v>1746</v>
      </c>
      <c r="D356" s="22" t="s">
        <v>1747</v>
      </c>
      <c r="E356" s="22">
        <v>820</v>
      </c>
    </row>
    <row r="357" spans="1:5" x14ac:dyDescent="0.25">
      <c r="A357" s="22" t="s">
        <v>120</v>
      </c>
      <c r="B357" s="22" t="s">
        <v>1741</v>
      </c>
      <c r="C357" s="22" t="s">
        <v>1748</v>
      </c>
      <c r="D357" s="22" t="s">
        <v>1749</v>
      </c>
      <c r="E357" s="22">
        <v>952</v>
      </c>
    </row>
    <row r="358" spans="1:5" x14ac:dyDescent="0.25">
      <c r="A358" s="22" t="s">
        <v>120</v>
      </c>
      <c r="B358" s="22" t="s">
        <v>1741</v>
      </c>
      <c r="C358" s="22" t="s">
        <v>1750</v>
      </c>
      <c r="D358" s="22" t="s">
        <v>1751</v>
      </c>
      <c r="E358" s="22">
        <v>999</v>
      </c>
    </row>
    <row r="359" spans="1:5" x14ac:dyDescent="0.25">
      <c r="A359" s="22" t="s">
        <v>120</v>
      </c>
      <c r="B359" s="22" t="s">
        <v>1741</v>
      </c>
      <c r="C359" s="22" t="s">
        <v>1752</v>
      </c>
      <c r="D359" s="22" t="s">
        <v>1753</v>
      </c>
      <c r="E359" s="22">
        <v>1113</v>
      </c>
    </row>
    <row r="360" spans="1:5" x14ac:dyDescent="0.25">
      <c r="A360" s="22" t="s">
        <v>120</v>
      </c>
      <c r="B360" s="22" t="s">
        <v>1741</v>
      </c>
      <c r="C360" s="22" t="s">
        <v>1754</v>
      </c>
      <c r="D360" s="22" t="s">
        <v>1755</v>
      </c>
      <c r="E360" s="22">
        <v>1089</v>
      </c>
    </row>
    <row r="361" spans="1:5" x14ac:dyDescent="0.25">
      <c r="A361" s="22" t="s">
        <v>120</v>
      </c>
      <c r="B361" s="22" t="s">
        <v>1741</v>
      </c>
      <c r="C361" s="22" t="s">
        <v>1756</v>
      </c>
      <c r="D361" s="22" t="s">
        <v>1757</v>
      </c>
      <c r="E361" s="22">
        <v>905</v>
      </c>
    </row>
    <row r="362" spans="1:5" x14ac:dyDescent="0.25">
      <c r="A362" s="22" t="s">
        <v>120</v>
      </c>
      <c r="B362" s="22" t="s">
        <v>1758</v>
      </c>
      <c r="C362" s="22" t="s">
        <v>1759</v>
      </c>
      <c r="D362" s="22" t="s">
        <v>1760</v>
      </c>
      <c r="E362" s="22">
        <v>989</v>
      </c>
    </row>
    <row r="363" spans="1:5" x14ac:dyDescent="0.25">
      <c r="A363" s="22" t="s">
        <v>120</v>
      </c>
      <c r="B363" s="22" t="s">
        <v>1758</v>
      </c>
      <c r="C363" s="22" t="s">
        <v>1761</v>
      </c>
      <c r="D363" s="22" t="s">
        <v>1762</v>
      </c>
      <c r="E363" s="22">
        <v>957</v>
      </c>
    </row>
    <row r="364" spans="1:5" x14ac:dyDescent="0.25">
      <c r="A364" s="22" t="s">
        <v>120</v>
      </c>
      <c r="B364" s="22" t="s">
        <v>1758</v>
      </c>
      <c r="C364" s="22" t="s">
        <v>1763</v>
      </c>
      <c r="D364" s="22" t="s">
        <v>1764</v>
      </c>
      <c r="E364" s="22">
        <v>16</v>
      </c>
    </row>
    <row r="365" spans="1:5" x14ac:dyDescent="0.25">
      <c r="A365" s="22" t="s">
        <v>120</v>
      </c>
      <c r="B365" s="22" t="s">
        <v>1758</v>
      </c>
      <c r="C365" s="22" t="s">
        <v>1765</v>
      </c>
      <c r="D365" s="22" t="s">
        <v>1766</v>
      </c>
      <c r="E365" s="22">
        <v>408</v>
      </c>
    </row>
    <row r="366" spans="1:5" x14ac:dyDescent="0.25">
      <c r="A366" s="22" t="s">
        <v>120</v>
      </c>
      <c r="B366" s="22" t="s">
        <v>1758</v>
      </c>
      <c r="C366" s="22" t="s">
        <v>1767</v>
      </c>
      <c r="D366" s="22" t="s">
        <v>1768</v>
      </c>
      <c r="E366" s="22">
        <v>351</v>
      </c>
    </row>
    <row r="367" spans="1:5" x14ac:dyDescent="0.25">
      <c r="A367" s="22" t="s">
        <v>120</v>
      </c>
      <c r="B367" s="22" t="s">
        <v>1758</v>
      </c>
      <c r="C367" s="22" t="s">
        <v>1769</v>
      </c>
      <c r="D367" s="22" t="s">
        <v>1770</v>
      </c>
      <c r="E367" s="22">
        <v>2616</v>
      </c>
    </row>
    <row r="368" spans="1:5" x14ac:dyDescent="0.25">
      <c r="A368" s="22" t="s">
        <v>120</v>
      </c>
      <c r="B368" s="22" t="s">
        <v>1758</v>
      </c>
      <c r="C368" s="22" t="s">
        <v>1771</v>
      </c>
      <c r="D368" s="22" t="s">
        <v>1772</v>
      </c>
      <c r="E368" s="22">
        <v>7671</v>
      </c>
    </row>
    <row r="369" spans="1:5" x14ac:dyDescent="0.25">
      <c r="A369" s="22" t="s">
        <v>120</v>
      </c>
      <c r="B369" s="22" t="s">
        <v>1758</v>
      </c>
      <c r="C369" s="22" t="s">
        <v>1773</v>
      </c>
      <c r="D369" s="22" t="s">
        <v>1774</v>
      </c>
      <c r="E369" s="22">
        <v>335</v>
      </c>
    </row>
    <row r="370" spans="1:5" x14ac:dyDescent="0.25">
      <c r="A370" s="22" t="s">
        <v>120</v>
      </c>
      <c r="B370" s="22" t="s">
        <v>1758</v>
      </c>
      <c r="C370" s="22" t="s">
        <v>1775</v>
      </c>
      <c r="D370" s="22" t="s">
        <v>1776</v>
      </c>
      <c r="E370" s="22">
        <v>1241</v>
      </c>
    </row>
    <row r="371" spans="1:5" x14ac:dyDescent="0.25">
      <c r="A371" s="22" t="s">
        <v>120</v>
      </c>
      <c r="B371" s="22" t="s">
        <v>1758</v>
      </c>
      <c r="C371" s="22" t="s">
        <v>1777</v>
      </c>
      <c r="D371" s="22" t="s">
        <v>1778</v>
      </c>
      <c r="E371" s="22">
        <v>1904</v>
      </c>
    </row>
    <row r="372" spans="1:5" x14ac:dyDescent="0.25">
      <c r="A372" s="22" t="s">
        <v>120</v>
      </c>
      <c r="B372" s="22" t="s">
        <v>1758</v>
      </c>
      <c r="C372" s="22" t="s">
        <v>1779</v>
      </c>
      <c r="D372" s="22" t="s">
        <v>1780</v>
      </c>
      <c r="E372" s="22">
        <v>867</v>
      </c>
    </row>
    <row r="373" spans="1:5" x14ac:dyDescent="0.25">
      <c r="A373" s="22" t="s">
        <v>120</v>
      </c>
      <c r="B373" s="22" t="s">
        <v>1758</v>
      </c>
      <c r="C373" s="22" t="s">
        <v>1781</v>
      </c>
      <c r="D373" s="22" t="s">
        <v>1782</v>
      </c>
      <c r="E373" s="22">
        <v>132</v>
      </c>
    </row>
    <row r="374" spans="1:5" x14ac:dyDescent="0.25">
      <c r="A374" s="22" t="s">
        <v>120</v>
      </c>
      <c r="B374" s="22" t="s">
        <v>1758</v>
      </c>
      <c r="C374" s="22" t="s">
        <v>1783</v>
      </c>
      <c r="D374" s="22" t="s">
        <v>1784</v>
      </c>
      <c r="E374" s="22">
        <v>1525</v>
      </c>
    </row>
    <row r="375" spans="1:5" x14ac:dyDescent="0.25">
      <c r="A375" s="22" t="s">
        <v>120</v>
      </c>
      <c r="B375" s="22" t="s">
        <v>1758</v>
      </c>
      <c r="C375" s="22" t="s">
        <v>1785</v>
      </c>
      <c r="D375" s="22" t="s">
        <v>1786</v>
      </c>
      <c r="E375" s="22">
        <v>2904</v>
      </c>
    </row>
    <row r="376" spans="1:5" x14ac:dyDescent="0.25">
      <c r="A376" s="22" t="s">
        <v>120</v>
      </c>
      <c r="B376" s="22" t="s">
        <v>1758</v>
      </c>
      <c r="C376" s="22" t="s">
        <v>1787</v>
      </c>
      <c r="D376" s="22" t="s">
        <v>1788</v>
      </c>
      <c r="E376" s="22">
        <v>332</v>
      </c>
    </row>
    <row r="377" spans="1:5" x14ac:dyDescent="0.25">
      <c r="A377" s="22" t="s">
        <v>120</v>
      </c>
      <c r="B377" s="22" t="s">
        <v>1758</v>
      </c>
      <c r="C377" s="22" t="s">
        <v>1789</v>
      </c>
      <c r="D377" s="22" t="s">
        <v>1790</v>
      </c>
      <c r="E377" s="22">
        <v>258</v>
      </c>
    </row>
    <row r="378" spans="1:5" x14ac:dyDescent="0.25">
      <c r="A378" s="22" t="s">
        <v>120</v>
      </c>
      <c r="B378" s="22" t="s">
        <v>1758</v>
      </c>
      <c r="C378" s="22" t="s">
        <v>1791</v>
      </c>
      <c r="D378" s="22" t="s">
        <v>1792</v>
      </c>
      <c r="E378" s="22">
        <v>1682</v>
      </c>
    </row>
    <row r="379" spans="1:5" x14ac:dyDescent="0.25">
      <c r="A379" s="22" t="s">
        <v>120</v>
      </c>
      <c r="B379" s="22" t="s">
        <v>1758</v>
      </c>
      <c r="C379" s="22" t="s">
        <v>1793</v>
      </c>
      <c r="D379" s="22" t="s">
        <v>1794</v>
      </c>
      <c r="E379" s="22">
        <v>5</v>
      </c>
    </row>
    <row r="380" spans="1:5" x14ac:dyDescent="0.25">
      <c r="A380" s="22" t="s">
        <v>120</v>
      </c>
      <c r="B380" s="22" t="s">
        <v>1758</v>
      </c>
      <c r="C380" s="22" t="s">
        <v>1795</v>
      </c>
      <c r="D380" s="22" t="s">
        <v>1796</v>
      </c>
      <c r="E380" s="22">
        <v>194</v>
      </c>
    </row>
    <row r="381" spans="1:5" x14ac:dyDescent="0.25">
      <c r="A381" s="22" t="s">
        <v>120</v>
      </c>
      <c r="B381" s="22" t="s">
        <v>1758</v>
      </c>
      <c r="C381" s="22" t="s">
        <v>1797</v>
      </c>
      <c r="D381" s="22" t="s">
        <v>1798</v>
      </c>
      <c r="E381" s="22">
        <v>408</v>
      </c>
    </row>
    <row r="382" spans="1:5" x14ac:dyDescent="0.25">
      <c r="A382" s="22" t="s">
        <v>120</v>
      </c>
      <c r="B382" s="22" t="s">
        <v>1758</v>
      </c>
      <c r="C382" s="22" t="s">
        <v>1799</v>
      </c>
      <c r="D382" s="22" t="s">
        <v>1800</v>
      </c>
      <c r="E382" s="22">
        <v>102</v>
      </c>
    </row>
    <row r="383" spans="1:5" x14ac:dyDescent="0.25">
      <c r="A383" s="22" t="s">
        <v>120</v>
      </c>
      <c r="B383" s="22" t="s">
        <v>1758</v>
      </c>
      <c r="C383" s="22" t="s">
        <v>1801</v>
      </c>
      <c r="D383" s="22" t="s">
        <v>1802</v>
      </c>
      <c r="E383" s="22">
        <v>1049</v>
      </c>
    </row>
    <row r="384" spans="1:5" x14ac:dyDescent="0.25">
      <c r="A384" s="22" t="s">
        <v>120</v>
      </c>
      <c r="B384" s="22" t="s">
        <v>1758</v>
      </c>
      <c r="C384" s="22" t="s">
        <v>1803</v>
      </c>
      <c r="D384" s="22" t="s">
        <v>1804</v>
      </c>
      <c r="E384" s="22">
        <v>3431</v>
      </c>
    </row>
    <row r="385" spans="1:5" x14ac:dyDescent="0.25">
      <c r="A385" s="22" t="s">
        <v>120</v>
      </c>
      <c r="B385" s="22" t="s">
        <v>1758</v>
      </c>
      <c r="C385" s="22" t="s">
        <v>1805</v>
      </c>
      <c r="D385" s="22" t="s">
        <v>1806</v>
      </c>
      <c r="E385" s="22">
        <v>390</v>
      </c>
    </row>
    <row r="386" spans="1:5" x14ac:dyDescent="0.25">
      <c r="A386" s="22" t="s">
        <v>120</v>
      </c>
      <c r="B386" s="22" t="s">
        <v>1758</v>
      </c>
      <c r="C386" s="22" t="s">
        <v>1807</v>
      </c>
      <c r="D386" s="22" t="s">
        <v>1808</v>
      </c>
      <c r="E386" s="22">
        <v>1559</v>
      </c>
    </row>
    <row r="387" spans="1:5" x14ac:dyDescent="0.25">
      <c r="A387" s="22" t="s">
        <v>120</v>
      </c>
      <c r="B387" s="22" t="s">
        <v>1758</v>
      </c>
      <c r="C387" s="22" t="s">
        <v>1809</v>
      </c>
      <c r="D387" s="22" t="s">
        <v>1810</v>
      </c>
      <c r="E387" s="22">
        <v>35</v>
      </c>
    </row>
    <row r="388" spans="1:5" x14ac:dyDescent="0.25">
      <c r="A388" s="22" t="s">
        <v>120</v>
      </c>
      <c r="B388" s="22" t="s">
        <v>1758</v>
      </c>
      <c r="C388" s="22" t="s">
        <v>1811</v>
      </c>
      <c r="D388" s="22" t="s">
        <v>1812</v>
      </c>
      <c r="E388" s="22">
        <v>188</v>
      </c>
    </row>
    <row r="389" spans="1:5" x14ac:dyDescent="0.25">
      <c r="A389" s="22" t="s">
        <v>120</v>
      </c>
      <c r="B389" s="22" t="s">
        <v>1758</v>
      </c>
      <c r="C389" s="22" t="s">
        <v>1813</v>
      </c>
      <c r="D389" s="22" t="s">
        <v>1814</v>
      </c>
      <c r="E389" s="22">
        <v>698</v>
      </c>
    </row>
    <row r="390" spans="1:5" x14ac:dyDescent="0.25">
      <c r="A390" s="22" t="s">
        <v>120</v>
      </c>
      <c r="B390" s="22" t="s">
        <v>1758</v>
      </c>
      <c r="C390" s="22" t="s">
        <v>1815</v>
      </c>
      <c r="D390" s="22" t="s">
        <v>1816</v>
      </c>
      <c r="E390" s="22">
        <v>714</v>
      </c>
    </row>
    <row r="391" spans="1:5" x14ac:dyDescent="0.25">
      <c r="A391" s="22" t="s">
        <v>120</v>
      </c>
      <c r="B391" s="22" t="s">
        <v>1758</v>
      </c>
      <c r="C391" s="22" t="s">
        <v>1817</v>
      </c>
      <c r="D391" s="22" t="s">
        <v>1818</v>
      </c>
      <c r="E391" s="22">
        <v>1277</v>
      </c>
    </row>
    <row r="392" spans="1:5" x14ac:dyDescent="0.25">
      <c r="A392" s="22" t="s">
        <v>120</v>
      </c>
      <c r="B392" s="22" t="s">
        <v>1758</v>
      </c>
      <c r="C392" s="22" t="s">
        <v>1819</v>
      </c>
      <c r="D392" s="22" t="s">
        <v>1820</v>
      </c>
      <c r="E392" s="22">
        <v>2360</v>
      </c>
    </row>
    <row r="393" spans="1:5" x14ac:dyDescent="0.25">
      <c r="A393" s="22" t="s">
        <v>120</v>
      </c>
      <c r="B393" s="22" t="s">
        <v>1758</v>
      </c>
      <c r="C393" s="22" t="s">
        <v>1821</v>
      </c>
      <c r="D393" s="22" t="s">
        <v>1822</v>
      </c>
      <c r="E393" s="22">
        <v>5919</v>
      </c>
    </row>
    <row r="394" spans="1:5" x14ac:dyDescent="0.25">
      <c r="A394" s="22" t="s">
        <v>120</v>
      </c>
      <c r="B394" s="22" t="s">
        <v>1758</v>
      </c>
      <c r="C394" s="22" t="s">
        <v>1823</v>
      </c>
      <c r="D394" s="22" t="s">
        <v>1824</v>
      </c>
      <c r="E394" s="22">
        <v>5652</v>
      </c>
    </row>
    <row r="395" spans="1:5" x14ac:dyDescent="0.25">
      <c r="A395" s="22" t="s">
        <v>120</v>
      </c>
      <c r="B395" s="22" t="s">
        <v>1758</v>
      </c>
      <c r="C395" s="22" t="s">
        <v>1825</v>
      </c>
      <c r="D395" s="22" t="s">
        <v>1826</v>
      </c>
      <c r="E395" s="22">
        <v>42</v>
      </c>
    </row>
    <row r="396" spans="1:5" x14ac:dyDescent="0.25">
      <c r="A396" s="22" t="s">
        <v>120</v>
      </c>
      <c r="B396" s="22" t="s">
        <v>1758</v>
      </c>
      <c r="C396" s="22" t="s">
        <v>1827</v>
      </c>
      <c r="D396" s="22" t="s">
        <v>1828</v>
      </c>
      <c r="E396" s="22">
        <v>3709</v>
      </c>
    </row>
    <row r="397" spans="1:5" x14ac:dyDescent="0.25">
      <c r="A397" s="22" t="s">
        <v>120</v>
      </c>
      <c r="B397" s="22" t="s">
        <v>1758</v>
      </c>
      <c r="C397" s="22" t="s">
        <v>1829</v>
      </c>
      <c r="D397" s="22" t="s">
        <v>1830</v>
      </c>
      <c r="E397" s="22">
        <v>0</v>
      </c>
    </row>
    <row r="398" spans="1:5" x14ac:dyDescent="0.25">
      <c r="A398" s="22" t="s">
        <v>120</v>
      </c>
      <c r="B398" s="22" t="s">
        <v>1758</v>
      </c>
      <c r="C398" s="22" t="s">
        <v>1831</v>
      </c>
      <c r="D398" s="22" t="s">
        <v>1832</v>
      </c>
      <c r="E398" s="22">
        <v>1514</v>
      </c>
    </row>
    <row r="399" spans="1:5" x14ac:dyDescent="0.25">
      <c r="A399" s="22" t="s">
        <v>120</v>
      </c>
      <c r="B399" s="22" t="s">
        <v>1758</v>
      </c>
      <c r="C399" s="22" t="s">
        <v>1833</v>
      </c>
      <c r="D399" s="22" t="s">
        <v>1834</v>
      </c>
      <c r="E399" s="22">
        <v>1498</v>
      </c>
    </row>
    <row r="400" spans="1:5" x14ac:dyDescent="0.25">
      <c r="A400" s="22" t="s">
        <v>120</v>
      </c>
      <c r="B400" s="22" t="s">
        <v>1758</v>
      </c>
      <c r="C400" s="22" t="s">
        <v>1835</v>
      </c>
      <c r="D400" s="22" t="s">
        <v>1836</v>
      </c>
      <c r="E400" s="22">
        <v>1340</v>
      </c>
    </row>
    <row r="401" spans="1:5" x14ac:dyDescent="0.25">
      <c r="A401" s="22" t="s">
        <v>120</v>
      </c>
      <c r="B401" s="22" t="s">
        <v>1758</v>
      </c>
      <c r="C401" s="22" t="s">
        <v>1837</v>
      </c>
      <c r="D401" s="22" t="s">
        <v>1838</v>
      </c>
      <c r="E401" s="22">
        <v>1347</v>
      </c>
    </row>
    <row r="402" spans="1:5" x14ac:dyDescent="0.25">
      <c r="A402" s="22" t="s">
        <v>120</v>
      </c>
      <c r="B402" s="22" t="s">
        <v>1758</v>
      </c>
      <c r="C402" s="22" t="s">
        <v>1839</v>
      </c>
      <c r="D402" s="22" t="s">
        <v>1840</v>
      </c>
      <c r="E402" s="22">
        <v>684</v>
      </c>
    </row>
    <row r="403" spans="1:5" x14ac:dyDescent="0.25">
      <c r="A403" s="22" t="s">
        <v>120</v>
      </c>
      <c r="B403" s="22" t="s">
        <v>1758</v>
      </c>
      <c r="C403" s="22" t="s">
        <v>1841</v>
      </c>
      <c r="D403" s="22" t="s">
        <v>1842</v>
      </c>
      <c r="E403" s="22">
        <v>825</v>
      </c>
    </row>
    <row r="404" spans="1:5" x14ac:dyDescent="0.25">
      <c r="A404" s="22" t="s">
        <v>120</v>
      </c>
      <c r="B404" s="22" t="s">
        <v>1758</v>
      </c>
      <c r="C404" s="22" t="s">
        <v>1843</v>
      </c>
      <c r="D404" s="22" t="s">
        <v>1844</v>
      </c>
      <c r="E404" s="22">
        <v>360</v>
      </c>
    </row>
    <row r="405" spans="1:5" x14ac:dyDescent="0.25">
      <c r="A405" s="22" t="s">
        <v>120</v>
      </c>
      <c r="B405" s="22" t="s">
        <v>1758</v>
      </c>
      <c r="C405" s="22" t="s">
        <v>1845</v>
      </c>
      <c r="D405" s="22" t="s">
        <v>1846</v>
      </c>
      <c r="E405" s="22">
        <v>506</v>
      </c>
    </row>
    <row r="406" spans="1:5" x14ac:dyDescent="0.25">
      <c r="A406" s="22" t="s">
        <v>120</v>
      </c>
      <c r="B406" s="22" t="s">
        <v>1758</v>
      </c>
      <c r="C406" s="22" t="s">
        <v>1847</v>
      </c>
      <c r="D406" s="22" t="s">
        <v>1848</v>
      </c>
      <c r="E406" s="22">
        <v>1405</v>
      </c>
    </row>
    <row r="407" spans="1:5" x14ac:dyDescent="0.25">
      <c r="A407" s="22" t="s">
        <v>120</v>
      </c>
      <c r="B407" s="22" t="s">
        <v>1758</v>
      </c>
      <c r="C407" s="22" t="s">
        <v>1849</v>
      </c>
      <c r="D407" s="22" t="s">
        <v>1850</v>
      </c>
      <c r="E407" s="22">
        <v>1131</v>
      </c>
    </row>
    <row r="408" spans="1:5" x14ac:dyDescent="0.25">
      <c r="A408" s="22" t="s">
        <v>120</v>
      </c>
      <c r="B408" s="22" t="s">
        <v>1758</v>
      </c>
      <c r="C408" s="22" t="s">
        <v>1851</v>
      </c>
      <c r="D408" s="22" t="s">
        <v>1852</v>
      </c>
      <c r="E408" s="22">
        <v>700</v>
      </c>
    </row>
    <row r="409" spans="1:5" x14ac:dyDescent="0.25">
      <c r="A409" s="22" t="s">
        <v>120</v>
      </c>
      <c r="B409" s="22" t="s">
        <v>65</v>
      </c>
      <c r="C409" s="22" t="s">
        <v>1853</v>
      </c>
      <c r="D409" s="22" t="s">
        <v>1854</v>
      </c>
      <c r="E409" s="22">
        <v>1150</v>
      </c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2F6C7-4731-43BE-BA3D-84012AA9C0B0}">
  <dimension ref="A1:AE35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1" width="15.7109375" customWidth="1"/>
  </cols>
  <sheetData>
    <row r="1" spans="1:31" ht="24" customHeight="1" x14ac:dyDescent="0.3">
      <c r="A1" s="4" t="str">
        <f>HYPERLINK("#'Index'!A1", "&lt;&lt; Index")</f>
        <v>&lt;&lt; Index</v>
      </c>
      <c r="B1" s="20" t="s">
        <v>1855</v>
      </c>
      <c r="D1" s="20" t="s">
        <v>1856</v>
      </c>
    </row>
    <row r="2" spans="1:31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1857</v>
      </c>
      <c r="F2" s="21" t="s">
        <v>1858</v>
      </c>
      <c r="G2" s="21" t="s">
        <v>1859</v>
      </c>
      <c r="H2" s="21" t="s">
        <v>1860</v>
      </c>
      <c r="I2" s="21" t="s">
        <v>1861</v>
      </c>
      <c r="J2" s="21" t="s">
        <v>1862</v>
      </c>
      <c r="K2" s="21" t="s">
        <v>1863</v>
      </c>
      <c r="L2" s="21" t="s">
        <v>1864</v>
      </c>
      <c r="M2" s="21" t="s">
        <v>65</v>
      </c>
      <c r="N2" s="21" t="s">
        <v>1083</v>
      </c>
      <c r="O2" s="21" t="s">
        <v>1865</v>
      </c>
      <c r="P2" s="21" t="s">
        <v>1862</v>
      </c>
      <c r="Q2" s="21" t="s">
        <v>1863</v>
      </c>
      <c r="R2" s="21" t="s">
        <v>1864</v>
      </c>
      <c r="S2" s="21" t="s">
        <v>65</v>
      </c>
      <c r="T2" s="21" t="s">
        <v>1083</v>
      </c>
      <c r="U2" s="21" t="s">
        <v>1866</v>
      </c>
      <c r="V2" s="21" t="s">
        <v>1867</v>
      </c>
      <c r="W2" s="21" t="s">
        <v>1868</v>
      </c>
      <c r="X2" s="21" t="s">
        <v>1869</v>
      </c>
      <c r="Y2" s="21" t="s">
        <v>1870</v>
      </c>
      <c r="Z2" s="21" t="s">
        <v>1871</v>
      </c>
      <c r="AA2" s="21" t="s">
        <v>1872</v>
      </c>
      <c r="AB2" s="21" t="s">
        <v>1873</v>
      </c>
      <c r="AC2" s="21" t="s">
        <v>1874</v>
      </c>
      <c r="AD2" s="21" t="s">
        <v>1875</v>
      </c>
      <c r="AE2" s="21" t="s">
        <v>1876</v>
      </c>
    </row>
    <row r="3" spans="1:31" x14ac:dyDescent="0.25">
      <c r="A3" s="21"/>
      <c r="B3" s="21"/>
      <c r="C3" s="21"/>
      <c r="D3" s="21" t="s">
        <v>87</v>
      </c>
      <c r="E3" s="21" t="s">
        <v>1877</v>
      </c>
      <c r="F3" s="21" t="s">
        <v>1878</v>
      </c>
      <c r="G3" s="21" t="s">
        <v>1879</v>
      </c>
      <c r="H3" s="21" t="s">
        <v>1880</v>
      </c>
      <c r="I3" s="21" t="s">
        <v>1881</v>
      </c>
      <c r="J3" s="21" t="s">
        <v>1882</v>
      </c>
      <c r="K3" s="21" t="s">
        <v>1883</v>
      </c>
      <c r="L3" s="21" t="s">
        <v>1884</v>
      </c>
      <c r="M3" s="21" t="s">
        <v>1885</v>
      </c>
      <c r="N3" s="21" t="s">
        <v>1886</v>
      </c>
      <c r="O3" s="21" t="s">
        <v>1887</v>
      </c>
      <c r="P3" s="21" t="s">
        <v>1888</v>
      </c>
      <c r="Q3" s="21" t="s">
        <v>1889</v>
      </c>
      <c r="R3" s="21" t="s">
        <v>1890</v>
      </c>
      <c r="S3" s="21" t="s">
        <v>1891</v>
      </c>
      <c r="T3" s="21" t="s">
        <v>1892</v>
      </c>
      <c r="U3" s="21" t="s">
        <v>1893</v>
      </c>
      <c r="V3" s="21" t="s">
        <v>1894</v>
      </c>
      <c r="W3" s="21" t="s">
        <v>1895</v>
      </c>
      <c r="X3" s="21" t="s">
        <v>1896</v>
      </c>
      <c r="Y3" s="21" t="s">
        <v>1897</v>
      </c>
      <c r="Z3" s="21" t="s">
        <v>1898</v>
      </c>
      <c r="AA3" s="21" t="s">
        <v>1899</v>
      </c>
      <c r="AB3" s="21" t="s">
        <v>1900</v>
      </c>
      <c r="AC3" s="21" t="s">
        <v>1901</v>
      </c>
      <c r="AD3" s="21" t="s">
        <v>1902</v>
      </c>
      <c r="AE3" s="21" t="s">
        <v>1903</v>
      </c>
    </row>
    <row r="4" spans="1:31" x14ac:dyDescent="0.25">
      <c r="A4" s="22" t="s">
        <v>120</v>
      </c>
      <c r="B4" s="22" t="s">
        <v>121</v>
      </c>
      <c r="C4" s="22" t="s">
        <v>122</v>
      </c>
      <c r="D4" s="22" t="s">
        <v>123</v>
      </c>
      <c r="E4" s="22">
        <v>267</v>
      </c>
      <c r="F4" s="22">
        <v>3378</v>
      </c>
      <c r="G4" s="22"/>
      <c r="H4" s="24">
        <v>465</v>
      </c>
      <c r="I4" s="24">
        <v>190.64</v>
      </c>
      <c r="J4" s="24"/>
      <c r="K4" s="24"/>
      <c r="L4" s="24"/>
      <c r="M4" s="24"/>
      <c r="N4" s="24">
        <v>190.64</v>
      </c>
      <c r="O4" s="24">
        <v>173.2</v>
      </c>
      <c r="P4" s="24"/>
      <c r="Q4" s="24"/>
      <c r="R4" s="24"/>
      <c r="S4" s="24"/>
      <c r="T4" s="24">
        <v>173.2</v>
      </c>
      <c r="U4" s="24">
        <v>132.88</v>
      </c>
      <c r="V4" s="22"/>
      <c r="W4" s="22">
        <v>14487</v>
      </c>
      <c r="X4" s="22">
        <v>433500</v>
      </c>
      <c r="Y4" s="22">
        <v>6</v>
      </c>
      <c r="Z4" s="22">
        <v>2</v>
      </c>
      <c r="AA4" s="22"/>
      <c r="AB4" s="22">
        <v>20</v>
      </c>
      <c r="AC4" s="22"/>
      <c r="AD4" s="22"/>
      <c r="AE4" s="22">
        <v>155</v>
      </c>
    </row>
    <row r="5" spans="1:31" x14ac:dyDescent="0.25">
      <c r="A5" s="22" t="s">
        <v>120</v>
      </c>
      <c r="B5" s="22" t="s">
        <v>121</v>
      </c>
      <c r="C5" s="22" t="s">
        <v>124</v>
      </c>
      <c r="D5" s="22" t="s">
        <v>125</v>
      </c>
      <c r="E5" s="22">
        <v>84</v>
      </c>
      <c r="F5" s="22">
        <v>3830.76</v>
      </c>
      <c r="G5" s="22"/>
      <c r="H5" s="24">
        <v>117.47</v>
      </c>
      <c r="I5" s="24">
        <v>118.77</v>
      </c>
      <c r="J5" s="24"/>
      <c r="K5" s="24"/>
      <c r="L5" s="24"/>
      <c r="M5" s="24"/>
      <c r="N5" s="24">
        <v>118.77</v>
      </c>
      <c r="O5" s="24">
        <v>104.5</v>
      </c>
      <c r="P5" s="24"/>
      <c r="Q5" s="24"/>
      <c r="R5" s="24"/>
      <c r="S5" s="24"/>
      <c r="T5" s="24">
        <v>104.5</v>
      </c>
      <c r="U5" s="24">
        <v>41.4</v>
      </c>
      <c r="V5" s="22"/>
      <c r="W5" s="22">
        <v>5734</v>
      </c>
      <c r="X5" s="22">
        <v>114426.59</v>
      </c>
      <c r="Y5" s="22">
        <v>2</v>
      </c>
      <c r="Z5" s="22">
        <v>1</v>
      </c>
      <c r="AA5" s="22"/>
      <c r="AB5" s="22">
        <v>7</v>
      </c>
      <c r="AC5" s="22"/>
      <c r="AD5" s="22"/>
      <c r="AE5" s="22">
        <v>16</v>
      </c>
    </row>
    <row r="6" spans="1:31" x14ac:dyDescent="0.25">
      <c r="A6" s="22" t="s">
        <v>120</v>
      </c>
      <c r="B6" s="22" t="s">
        <v>121</v>
      </c>
      <c r="C6" s="22" t="s">
        <v>126</v>
      </c>
      <c r="D6" s="22" t="s">
        <v>127</v>
      </c>
      <c r="E6" s="22">
        <v>12832</v>
      </c>
      <c r="F6" s="22">
        <v>84800</v>
      </c>
      <c r="G6" s="22"/>
      <c r="H6" s="24">
        <v>4741</v>
      </c>
      <c r="I6" s="24">
        <v>4709</v>
      </c>
      <c r="J6" s="24"/>
      <c r="K6" s="24"/>
      <c r="L6" s="24"/>
      <c r="M6" s="24"/>
      <c r="N6" s="24">
        <v>4709</v>
      </c>
      <c r="O6" s="24">
        <v>4649</v>
      </c>
      <c r="P6" s="24"/>
      <c r="Q6" s="24"/>
      <c r="R6" s="24"/>
      <c r="S6" s="24"/>
      <c r="T6" s="24">
        <v>4649</v>
      </c>
      <c r="U6" s="24">
        <v>4554</v>
      </c>
      <c r="V6" s="22"/>
      <c r="W6" s="22">
        <v>438663</v>
      </c>
      <c r="X6" s="22">
        <v>18435</v>
      </c>
      <c r="Y6" s="22">
        <v>6964</v>
      </c>
      <c r="Z6" s="22">
        <v>4360</v>
      </c>
      <c r="AA6" s="22">
        <v>3</v>
      </c>
      <c r="AB6" s="22">
        <v>3223</v>
      </c>
      <c r="AC6" s="22">
        <v>1</v>
      </c>
      <c r="AD6" s="22">
        <v>105</v>
      </c>
      <c r="AE6" s="22">
        <v>10000</v>
      </c>
    </row>
    <row r="7" spans="1:31" x14ac:dyDescent="0.25">
      <c r="A7" s="22" t="s">
        <v>120</v>
      </c>
      <c r="B7" s="22" t="s">
        <v>121</v>
      </c>
      <c r="C7" s="22" t="s">
        <v>128</v>
      </c>
      <c r="D7" s="22" t="s">
        <v>129</v>
      </c>
      <c r="E7" s="22">
        <v>183</v>
      </c>
      <c r="F7" s="22">
        <v>3209</v>
      </c>
      <c r="G7" s="22"/>
      <c r="H7" s="24">
        <v>175</v>
      </c>
      <c r="I7" s="24">
        <v>145</v>
      </c>
      <c r="J7" s="24"/>
      <c r="K7" s="24"/>
      <c r="L7" s="24"/>
      <c r="M7" s="24">
        <v>2</v>
      </c>
      <c r="N7" s="24">
        <v>147</v>
      </c>
      <c r="O7" s="24">
        <v>143</v>
      </c>
      <c r="P7" s="24"/>
      <c r="Q7" s="24"/>
      <c r="R7" s="24"/>
      <c r="S7" s="24"/>
      <c r="T7" s="24">
        <v>143</v>
      </c>
      <c r="U7" s="24">
        <v>102.4</v>
      </c>
      <c r="V7" s="22"/>
      <c r="W7" s="22">
        <v>7623</v>
      </c>
      <c r="X7" s="22">
        <v>318300</v>
      </c>
      <c r="Y7" s="22">
        <v>6</v>
      </c>
      <c r="Z7" s="22">
        <v>2</v>
      </c>
      <c r="AA7" s="22"/>
      <c r="AB7" s="22">
        <v>4</v>
      </c>
      <c r="AC7" s="22"/>
      <c r="AD7" s="22"/>
      <c r="AE7" s="22">
        <v>294</v>
      </c>
    </row>
    <row r="8" spans="1:31" x14ac:dyDescent="0.25">
      <c r="A8" s="22" t="s">
        <v>120</v>
      </c>
      <c r="B8" s="22" t="s">
        <v>121</v>
      </c>
      <c r="C8" s="22" t="s">
        <v>130</v>
      </c>
      <c r="D8" s="22" t="s">
        <v>131</v>
      </c>
      <c r="E8" s="22">
        <v>89</v>
      </c>
      <c r="F8" s="22">
        <v>5989</v>
      </c>
      <c r="G8" s="22"/>
      <c r="H8" s="24">
        <v>157.84</v>
      </c>
      <c r="I8" s="24">
        <v>108</v>
      </c>
      <c r="J8" s="24"/>
      <c r="K8" s="24"/>
      <c r="L8" s="24"/>
      <c r="M8" s="24"/>
      <c r="N8" s="24">
        <v>108</v>
      </c>
      <c r="O8" s="24">
        <v>77</v>
      </c>
      <c r="P8" s="24"/>
      <c r="Q8" s="24"/>
      <c r="R8" s="24"/>
      <c r="S8" s="24"/>
      <c r="T8" s="24">
        <v>77</v>
      </c>
      <c r="U8" s="24">
        <v>35</v>
      </c>
      <c r="V8" s="22"/>
      <c r="W8" s="22">
        <v>5313</v>
      </c>
      <c r="X8" s="22">
        <v>82152.320000000007</v>
      </c>
      <c r="Y8" s="22">
        <v>2</v>
      </c>
      <c r="Z8" s="22">
        <v>2</v>
      </c>
      <c r="AA8" s="22"/>
      <c r="AB8" s="22"/>
      <c r="AC8" s="22"/>
      <c r="AD8" s="22"/>
      <c r="AE8" s="22">
        <v>53</v>
      </c>
    </row>
    <row r="9" spans="1:31" x14ac:dyDescent="0.25">
      <c r="A9" s="22" t="s">
        <v>120</v>
      </c>
      <c r="B9" s="22" t="s">
        <v>121</v>
      </c>
      <c r="C9" s="22" t="s">
        <v>132</v>
      </c>
      <c r="D9" s="22" t="s">
        <v>133</v>
      </c>
      <c r="E9" s="22">
        <v>10167</v>
      </c>
      <c r="F9" s="22">
        <v>69984</v>
      </c>
      <c r="G9" s="22"/>
      <c r="H9" s="24">
        <v>4628.51</v>
      </c>
      <c r="I9" s="24"/>
      <c r="J9" s="24">
        <v>3878.36</v>
      </c>
      <c r="K9" s="24"/>
      <c r="L9" s="24"/>
      <c r="M9" s="24">
        <v>96.42</v>
      </c>
      <c r="N9" s="24">
        <v>3974.78</v>
      </c>
      <c r="O9" s="24">
        <v>3078</v>
      </c>
      <c r="P9" s="24"/>
      <c r="Q9" s="24"/>
      <c r="R9" s="24"/>
      <c r="S9" s="24"/>
      <c r="T9" s="24">
        <v>3078</v>
      </c>
      <c r="U9" s="24">
        <v>2343</v>
      </c>
      <c r="V9" s="22"/>
      <c r="W9" s="22">
        <v>323300</v>
      </c>
      <c r="X9" s="22">
        <v>21826646</v>
      </c>
      <c r="Y9" s="22">
        <v>0</v>
      </c>
      <c r="Z9" s="22">
        <v>4741</v>
      </c>
      <c r="AA9" s="22">
        <v>1</v>
      </c>
      <c r="AB9" s="22">
        <v>2567</v>
      </c>
      <c r="AC9" s="22"/>
      <c r="AD9" s="22">
        <v>367</v>
      </c>
      <c r="AE9" s="22">
        <v>9119</v>
      </c>
    </row>
    <row r="10" spans="1:31" x14ac:dyDescent="0.25">
      <c r="A10" s="22" t="s">
        <v>120</v>
      </c>
      <c r="B10" s="22" t="s">
        <v>121</v>
      </c>
      <c r="C10" s="22" t="s">
        <v>134</v>
      </c>
      <c r="D10" s="22" t="s">
        <v>135</v>
      </c>
      <c r="E10" s="22">
        <v>179</v>
      </c>
      <c r="F10" s="22">
        <v>4826</v>
      </c>
      <c r="G10" s="22"/>
      <c r="H10" s="24">
        <v>168</v>
      </c>
      <c r="I10" s="24">
        <v>110</v>
      </c>
      <c r="J10" s="24"/>
      <c r="K10" s="24"/>
      <c r="L10" s="24">
        <v>4</v>
      </c>
      <c r="M10" s="24"/>
      <c r="N10" s="24">
        <v>114</v>
      </c>
      <c r="O10" s="24">
        <v>104</v>
      </c>
      <c r="P10" s="24"/>
      <c r="Q10" s="24"/>
      <c r="R10" s="24"/>
      <c r="S10" s="24"/>
      <c r="T10" s="24">
        <v>104</v>
      </c>
      <c r="U10" s="24">
        <v>55</v>
      </c>
      <c r="V10" s="22"/>
      <c r="W10" s="22">
        <v>7067</v>
      </c>
      <c r="X10" s="22">
        <v>217819</v>
      </c>
      <c r="Y10" s="22"/>
      <c r="Z10" s="22"/>
      <c r="AA10" s="22"/>
      <c r="AB10" s="22"/>
      <c r="AC10" s="22"/>
      <c r="AD10" s="22"/>
      <c r="AE10" s="22">
        <v>52</v>
      </c>
    </row>
    <row r="11" spans="1:31" x14ac:dyDescent="0.25">
      <c r="A11" s="22" t="s">
        <v>120</v>
      </c>
      <c r="B11" s="22" t="s">
        <v>121</v>
      </c>
      <c r="C11" s="22" t="s">
        <v>136</v>
      </c>
      <c r="D11" s="22" t="s">
        <v>137</v>
      </c>
      <c r="E11" s="22">
        <v>425</v>
      </c>
      <c r="F11" s="22">
        <v>7344.08</v>
      </c>
      <c r="G11" s="22"/>
      <c r="H11" s="24">
        <v>353</v>
      </c>
      <c r="I11" s="24"/>
      <c r="J11" s="24"/>
      <c r="K11" s="24"/>
      <c r="L11" s="24">
        <v>429</v>
      </c>
      <c r="M11" s="24"/>
      <c r="N11" s="24">
        <v>429</v>
      </c>
      <c r="O11" s="24"/>
      <c r="P11" s="24"/>
      <c r="Q11" s="24"/>
      <c r="R11" s="24">
        <v>359</v>
      </c>
      <c r="S11" s="24"/>
      <c r="T11" s="24">
        <v>359</v>
      </c>
      <c r="U11" s="24">
        <v>207.5</v>
      </c>
      <c r="V11" s="22"/>
      <c r="W11" s="22">
        <v>22215</v>
      </c>
      <c r="X11" s="22">
        <v>859887</v>
      </c>
      <c r="Y11" s="22">
        <v>28</v>
      </c>
      <c r="Z11" s="22">
        <v>3</v>
      </c>
      <c r="AA11" s="22"/>
      <c r="AB11" s="22">
        <v>25</v>
      </c>
      <c r="AC11" s="22"/>
      <c r="AD11" s="22"/>
      <c r="AE11" s="22">
        <v>147</v>
      </c>
    </row>
    <row r="12" spans="1:31" x14ac:dyDescent="0.25">
      <c r="A12" s="22" t="s">
        <v>120</v>
      </c>
      <c r="B12" s="22" t="s">
        <v>121</v>
      </c>
      <c r="C12" s="22" t="s">
        <v>138</v>
      </c>
      <c r="D12" s="22" t="s">
        <v>139</v>
      </c>
      <c r="E12" s="22">
        <v>203</v>
      </c>
      <c r="F12" s="22">
        <v>3769</v>
      </c>
      <c r="G12" s="22"/>
      <c r="H12" s="24">
        <v>156</v>
      </c>
      <c r="I12" s="24">
        <v>148</v>
      </c>
      <c r="J12" s="24"/>
      <c r="K12" s="24"/>
      <c r="L12" s="24"/>
      <c r="M12" s="24"/>
      <c r="N12" s="24">
        <v>148</v>
      </c>
      <c r="O12" s="24">
        <v>131</v>
      </c>
      <c r="P12" s="24"/>
      <c r="Q12" s="24"/>
      <c r="R12" s="24">
        <v>7.4</v>
      </c>
      <c r="S12" s="24"/>
      <c r="T12" s="24">
        <v>138.4</v>
      </c>
      <c r="U12" s="24">
        <v>95</v>
      </c>
      <c r="V12" s="22"/>
      <c r="W12" s="22">
        <v>9295</v>
      </c>
      <c r="X12" s="22">
        <v>226226</v>
      </c>
      <c r="Y12" s="22">
        <v>6</v>
      </c>
      <c r="Z12" s="22">
        <v>3</v>
      </c>
      <c r="AA12" s="22"/>
      <c r="AB12" s="22">
        <v>3</v>
      </c>
      <c r="AC12" s="22"/>
      <c r="AD12" s="22"/>
      <c r="AE12" s="22">
        <v>3</v>
      </c>
    </row>
    <row r="13" spans="1:31" x14ac:dyDescent="0.25">
      <c r="A13" s="22" t="s">
        <v>120</v>
      </c>
      <c r="B13" s="22" t="s">
        <v>121</v>
      </c>
      <c r="C13" s="22" t="s">
        <v>140</v>
      </c>
      <c r="D13" s="22" t="s">
        <v>141</v>
      </c>
      <c r="E13" s="22">
        <v>1118</v>
      </c>
      <c r="F13" s="22">
        <v>12433</v>
      </c>
      <c r="G13" s="22"/>
      <c r="H13" s="24">
        <v>752</v>
      </c>
      <c r="I13" s="24">
        <v>559.9</v>
      </c>
      <c r="J13" s="24"/>
      <c r="K13" s="24"/>
      <c r="L13" s="24"/>
      <c r="M13" s="24"/>
      <c r="N13" s="24">
        <v>559.9</v>
      </c>
      <c r="O13" s="24">
        <v>477.7</v>
      </c>
      <c r="P13" s="24"/>
      <c r="Q13" s="24"/>
      <c r="R13" s="24"/>
      <c r="S13" s="24"/>
      <c r="T13" s="24">
        <v>477.7</v>
      </c>
      <c r="U13" s="24">
        <v>458.1</v>
      </c>
      <c r="V13" s="22"/>
      <c r="W13" s="22">
        <v>36933</v>
      </c>
      <c r="X13" s="22">
        <v>1097</v>
      </c>
      <c r="Y13" s="22">
        <v>124</v>
      </c>
      <c r="Z13" s="22">
        <v>77</v>
      </c>
      <c r="AA13" s="22"/>
      <c r="AB13" s="22">
        <v>31</v>
      </c>
      <c r="AC13" s="22"/>
      <c r="AD13" s="22">
        <v>16</v>
      </c>
      <c r="AE13" s="22">
        <v>346</v>
      </c>
    </row>
    <row r="14" spans="1:31" x14ac:dyDescent="0.25">
      <c r="A14" s="22" t="s">
        <v>120</v>
      </c>
      <c r="B14" s="22" t="s">
        <v>121</v>
      </c>
      <c r="C14" s="22" t="s">
        <v>142</v>
      </c>
      <c r="D14" s="22" t="s">
        <v>143</v>
      </c>
      <c r="E14" s="22">
        <v>995</v>
      </c>
      <c r="F14" s="22">
        <v>12010.3</v>
      </c>
      <c r="G14" s="22"/>
      <c r="H14" s="24">
        <v>666.25</v>
      </c>
      <c r="I14" s="24">
        <v>420.7</v>
      </c>
      <c r="J14" s="24"/>
      <c r="K14" s="24">
        <v>1.67</v>
      </c>
      <c r="L14" s="24">
        <v>7.63</v>
      </c>
      <c r="M14" s="24"/>
      <c r="N14" s="24">
        <v>430</v>
      </c>
      <c r="O14" s="24">
        <v>389.7</v>
      </c>
      <c r="P14" s="24"/>
      <c r="Q14" s="24"/>
      <c r="R14" s="24">
        <v>4.34</v>
      </c>
      <c r="S14" s="24"/>
      <c r="T14" s="24">
        <v>394.04</v>
      </c>
      <c r="U14" s="24">
        <v>295</v>
      </c>
      <c r="V14" s="22"/>
      <c r="W14" s="22">
        <v>27181</v>
      </c>
      <c r="X14" s="22">
        <v>1322429</v>
      </c>
      <c r="Y14" s="22">
        <v>13</v>
      </c>
      <c r="Z14" s="22">
        <v>33</v>
      </c>
      <c r="AA14" s="22"/>
      <c r="AB14" s="22">
        <v>41</v>
      </c>
      <c r="AC14" s="22"/>
      <c r="AD14" s="22"/>
      <c r="AE14" s="22">
        <v>718</v>
      </c>
    </row>
    <row r="15" spans="1:31" x14ac:dyDescent="0.25">
      <c r="A15" s="22" t="s">
        <v>120</v>
      </c>
      <c r="B15" s="22" t="s">
        <v>121</v>
      </c>
      <c r="C15" s="22" t="s">
        <v>144</v>
      </c>
      <c r="D15" s="22" t="s">
        <v>145</v>
      </c>
      <c r="E15" s="22">
        <v>956</v>
      </c>
      <c r="F15" s="22">
        <v>10711.8</v>
      </c>
      <c r="G15" s="22"/>
      <c r="H15" s="24">
        <v>525</v>
      </c>
      <c r="I15" s="24">
        <v>568.32000000000005</v>
      </c>
      <c r="J15" s="24"/>
      <c r="K15" s="24"/>
      <c r="L15" s="24"/>
      <c r="M15" s="24"/>
      <c r="N15" s="24">
        <v>568.32000000000005</v>
      </c>
      <c r="O15" s="24">
        <v>455.62</v>
      </c>
      <c r="P15" s="24"/>
      <c r="Q15" s="24"/>
      <c r="R15" s="24">
        <v>12.94</v>
      </c>
      <c r="S15" s="24"/>
      <c r="T15" s="24">
        <v>468.56</v>
      </c>
      <c r="U15" s="24">
        <v>475.15</v>
      </c>
      <c r="V15" s="22"/>
      <c r="W15" s="22">
        <v>37703</v>
      </c>
      <c r="X15" s="22">
        <v>1279000</v>
      </c>
      <c r="Y15" s="22">
        <v>65</v>
      </c>
      <c r="Z15" s="22">
        <v>58</v>
      </c>
      <c r="AA15" s="22"/>
      <c r="AB15" s="22">
        <v>147</v>
      </c>
      <c r="AC15" s="22"/>
      <c r="AD15" s="22"/>
      <c r="AE15" s="22">
        <v>437</v>
      </c>
    </row>
    <row r="16" spans="1:31" x14ac:dyDescent="0.25">
      <c r="A16" s="22" t="s">
        <v>120</v>
      </c>
      <c r="B16" s="22" t="s">
        <v>121</v>
      </c>
      <c r="C16" s="22" t="s">
        <v>146</v>
      </c>
      <c r="D16" s="22" t="s">
        <v>147</v>
      </c>
      <c r="E16" s="22">
        <v>176</v>
      </c>
      <c r="F16" s="22">
        <v>3159</v>
      </c>
      <c r="G16" s="22"/>
      <c r="H16" s="24">
        <v>207.3</v>
      </c>
      <c r="I16" s="24">
        <v>120.9</v>
      </c>
      <c r="J16" s="24"/>
      <c r="K16" s="24"/>
      <c r="L16" s="24">
        <v>9.6999999999999993</v>
      </c>
      <c r="M16" s="24">
        <v>9.6</v>
      </c>
      <c r="N16" s="24">
        <v>140.19999999999999</v>
      </c>
      <c r="O16" s="24">
        <v>116.5</v>
      </c>
      <c r="P16" s="24"/>
      <c r="Q16" s="24"/>
      <c r="R16" s="24">
        <v>7.2</v>
      </c>
      <c r="S16" s="24">
        <v>4.8</v>
      </c>
      <c r="T16" s="24">
        <v>128.5</v>
      </c>
      <c r="U16" s="24">
        <v>90.4</v>
      </c>
      <c r="V16" s="22"/>
      <c r="W16" s="22">
        <v>9433</v>
      </c>
      <c r="X16" s="22">
        <v>132843.85999999999</v>
      </c>
      <c r="Y16" s="22">
        <v>6</v>
      </c>
      <c r="Z16" s="22">
        <v>6</v>
      </c>
      <c r="AA16" s="22"/>
      <c r="AB16" s="22"/>
      <c r="AC16" s="22"/>
      <c r="AD16" s="22"/>
      <c r="AE16" s="22">
        <v>38</v>
      </c>
    </row>
    <row r="17" spans="1:31" x14ac:dyDescent="0.25">
      <c r="A17" s="22" t="s">
        <v>120</v>
      </c>
      <c r="B17" s="22" t="s">
        <v>121</v>
      </c>
      <c r="C17" s="22" t="s">
        <v>148</v>
      </c>
      <c r="D17" s="22" t="s">
        <v>149</v>
      </c>
      <c r="E17" s="22">
        <v>534.5</v>
      </c>
      <c r="F17" s="22">
        <v>4966.6499999999996</v>
      </c>
      <c r="G17" s="22"/>
      <c r="H17" s="24">
        <v>363.38</v>
      </c>
      <c r="I17" s="24">
        <v>327.02</v>
      </c>
      <c r="J17" s="24"/>
      <c r="K17" s="24"/>
      <c r="L17" s="24"/>
      <c r="M17" s="24"/>
      <c r="N17" s="24">
        <v>327.02</v>
      </c>
      <c r="O17" s="24">
        <v>277.98</v>
      </c>
      <c r="P17" s="24"/>
      <c r="Q17" s="24"/>
      <c r="R17" s="24"/>
      <c r="S17" s="24"/>
      <c r="T17" s="24">
        <v>277.98</v>
      </c>
      <c r="U17" s="24">
        <v>247.96</v>
      </c>
      <c r="V17" s="22"/>
      <c r="W17" s="22">
        <v>22843</v>
      </c>
      <c r="X17" s="22">
        <v>724324</v>
      </c>
      <c r="Y17" s="22">
        <v>26</v>
      </c>
      <c r="Z17" s="22">
        <v>24</v>
      </c>
      <c r="AA17" s="22"/>
      <c r="AB17" s="22">
        <v>2</v>
      </c>
      <c r="AC17" s="22"/>
      <c r="AD17" s="22"/>
      <c r="AE17" s="22">
        <v>285</v>
      </c>
    </row>
    <row r="18" spans="1:31" x14ac:dyDescent="0.25">
      <c r="A18" s="22" t="s">
        <v>120</v>
      </c>
      <c r="B18" s="22" t="s">
        <v>121</v>
      </c>
      <c r="C18" s="22" t="s">
        <v>150</v>
      </c>
      <c r="D18" s="22" t="s">
        <v>151</v>
      </c>
      <c r="E18" s="22">
        <v>98</v>
      </c>
      <c r="F18" s="22">
        <v>1918</v>
      </c>
      <c r="G18" s="22"/>
      <c r="H18" s="24">
        <v>133</v>
      </c>
      <c r="I18" s="24">
        <v>109.4</v>
      </c>
      <c r="J18" s="24"/>
      <c r="K18" s="24"/>
      <c r="L18" s="24"/>
      <c r="M18" s="24"/>
      <c r="N18" s="24">
        <v>109.4</v>
      </c>
      <c r="O18" s="24">
        <v>95</v>
      </c>
      <c r="P18" s="24"/>
      <c r="Q18" s="24"/>
      <c r="R18" s="24"/>
      <c r="S18" s="24"/>
      <c r="T18" s="24">
        <v>95</v>
      </c>
      <c r="U18" s="24">
        <v>50.7</v>
      </c>
      <c r="V18" s="22"/>
      <c r="W18" s="22">
        <v>5886</v>
      </c>
      <c r="X18" s="22">
        <v>159075</v>
      </c>
      <c r="Y18" s="22">
        <v>1</v>
      </c>
      <c r="Z18" s="22">
        <v>1</v>
      </c>
      <c r="AA18" s="22"/>
      <c r="AB18" s="22"/>
      <c r="AC18" s="22"/>
      <c r="AD18" s="22"/>
      <c r="AE18" s="22">
        <v>61</v>
      </c>
    </row>
    <row r="19" spans="1:31" x14ac:dyDescent="0.25">
      <c r="A19" s="22" t="s">
        <v>120</v>
      </c>
      <c r="B19" s="22" t="s">
        <v>152</v>
      </c>
      <c r="C19" s="22" t="s">
        <v>153</v>
      </c>
      <c r="D19" s="22" t="s">
        <v>154</v>
      </c>
      <c r="E19" s="22">
        <v>52</v>
      </c>
      <c r="F19" s="22">
        <v>38039</v>
      </c>
      <c r="G19" s="22"/>
      <c r="H19" s="24">
        <v>177.1</v>
      </c>
      <c r="I19" s="24">
        <v>90</v>
      </c>
      <c r="J19" s="24"/>
      <c r="K19" s="24"/>
      <c r="L19" s="24"/>
      <c r="M19" s="24"/>
      <c r="N19" s="24">
        <v>90</v>
      </c>
      <c r="O19" s="24">
        <v>141</v>
      </c>
      <c r="P19" s="24"/>
      <c r="Q19" s="24"/>
      <c r="R19" s="24"/>
      <c r="S19" s="24"/>
      <c r="T19" s="24">
        <v>141</v>
      </c>
      <c r="U19" s="24">
        <v>20</v>
      </c>
      <c r="V19" s="22"/>
      <c r="W19" s="22">
        <v>3240</v>
      </c>
      <c r="X19" s="22">
        <v>93150</v>
      </c>
      <c r="Y19" s="22">
        <v>4</v>
      </c>
      <c r="Z19" s="22">
        <v>490</v>
      </c>
      <c r="AA19" s="22"/>
      <c r="AB19" s="22">
        <v>1</v>
      </c>
      <c r="AC19" s="22"/>
      <c r="AD19" s="22"/>
      <c r="AE19" s="22">
        <v>311</v>
      </c>
    </row>
    <row r="20" spans="1:31" x14ac:dyDescent="0.25">
      <c r="A20" s="22" t="s">
        <v>120</v>
      </c>
      <c r="B20" s="22" t="s">
        <v>152</v>
      </c>
      <c r="C20" s="22" t="s">
        <v>155</v>
      </c>
      <c r="D20" s="22" t="s">
        <v>156</v>
      </c>
      <c r="E20" s="22">
        <v>70</v>
      </c>
      <c r="F20" s="22">
        <v>73550</v>
      </c>
      <c r="G20" s="22"/>
      <c r="H20" s="24">
        <v>52.5</v>
      </c>
      <c r="I20" s="24">
        <v>32.049999999999997</v>
      </c>
      <c r="J20" s="24"/>
      <c r="K20" s="24"/>
      <c r="L20" s="24"/>
      <c r="M20" s="24"/>
      <c r="N20" s="24">
        <v>32.049999999999997</v>
      </c>
      <c r="O20" s="24">
        <v>27.02</v>
      </c>
      <c r="P20" s="24"/>
      <c r="Q20" s="24"/>
      <c r="R20" s="24"/>
      <c r="S20" s="24"/>
      <c r="T20" s="24">
        <v>27.02</v>
      </c>
      <c r="U20" s="24">
        <v>10.4</v>
      </c>
      <c r="V20" s="22">
        <v>37</v>
      </c>
      <c r="W20" s="22">
        <v>1832</v>
      </c>
      <c r="X20" s="22">
        <v>57717</v>
      </c>
      <c r="Y20" s="22">
        <v>2</v>
      </c>
      <c r="Z20" s="22">
        <v>2</v>
      </c>
      <c r="AA20" s="22"/>
      <c r="AB20" s="22"/>
      <c r="AC20" s="22"/>
      <c r="AD20" s="22"/>
      <c r="AE20" s="22">
        <v>10</v>
      </c>
    </row>
    <row r="21" spans="1:31" x14ac:dyDescent="0.25">
      <c r="A21" s="22" t="s">
        <v>120</v>
      </c>
      <c r="B21" s="22" t="s">
        <v>152</v>
      </c>
      <c r="C21" s="22" t="s">
        <v>157</v>
      </c>
      <c r="D21" s="22" t="s">
        <v>158</v>
      </c>
      <c r="E21" s="22">
        <v>57</v>
      </c>
      <c r="F21" s="22">
        <v>7761580</v>
      </c>
      <c r="G21" s="22">
        <v>3</v>
      </c>
      <c r="H21" s="24">
        <v>1804.6</v>
      </c>
      <c r="I21" s="24">
        <v>100.34</v>
      </c>
      <c r="J21" s="24"/>
      <c r="K21" s="24"/>
      <c r="L21" s="24"/>
      <c r="M21" s="24"/>
      <c r="N21" s="24">
        <v>100.34</v>
      </c>
      <c r="O21" s="24">
        <v>58.38</v>
      </c>
      <c r="P21" s="24"/>
      <c r="Q21" s="24"/>
      <c r="R21" s="24"/>
      <c r="S21" s="24"/>
      <c r="T21" s="24">
        <v>58.38</v>
      </c>
      <c r="U21" s="24">
        <v>8.14</v>
      </c>
      <c r="V21" s="22"/>
      <c r="W21" s="22">
        <v>2924</v>
      </c>
      <c r="X21" s="22">
        <v>233372</v>
      </c>
      <c r="Y21" s="22">
        <v>6</v>
      </c>
      <c r="Z21" s="22">
        <v>5</v>
      </c>
      <c r="AA21" s="22">
        <v>1</v>
      </c>
      <c r="AB21" s="22"/>
      <c r="AC21" s="22"/>
      <c r="AD21" s="22">
        <v>12</v>
      </c>
      <c r="AE21" s="22">
        <v>221</v>
      </c>
    </row>
    <row r="22" spans="1:31" x14ac:dyDescent="0.25">
      <c r="A22" s="22" t="s">
        <v>120</v>
      </c>
      <c r="B22" s="22" t="s">
        <v>152</v>
      </c>
      <c r="C22" s="22" t="s">
        <v>159</v>
      </c>
      <c r="D22" s="22" t="s">
        <v>160</v>
      </c>
      <c r="E22" s="22">
        <v>1097</v>
      </c>
      <c r="F22" s="22">
        <v>126391.4</v>
      </c>
      <c r="G22" s="22">
        <v>9</v>
      </c>
      <c r="H22" s="24">
        <v>1663</v>
      </c>
      <c r="I22" s="24">
        <v>446</v>
      </c>
      <c r="J22" s="24"/>
      <c r="K22" s="24"/>
      <c r="L22" s="24"/>
      <c r="M22" s="24"/>
      <c r="N22" s="24">
        <v>446</v>
      </c>
      <c r="O22" s="24">
        <v>365</v>
      </c>
      <c r="P22" s="24"/>
      <c r="Q22" s="24"/>
      <c r="R22" s="24"/>
      <c r="S22" s="24"/>
      <c r="T22" s="24">
        <v>365</v>
      </c>
      <c r="U22" s="24">
        <v>229</v>
      </c>
      <c r="V22" s="22"/>
      <c r="W22" s="22">
        <v>32329</v>
      </c>
      <c r="X22" s="22">
        <v>1173297.6000000001</v>
      </c>
      <c r="Y22" s="22">
        <v>19</v>
      </c>
      <c r="Z22" s="22">
        <v>14</v>
      </c>
      <c r="AA22" s="22"/>
      <c r="AB22" s="22">
        <v>5</v>
      </c>
      <c r="AC22" s="22"/>
      <c r="AD22" s="22"/>
      <c r="AE22" s="22">
        <v>803</v>
      </c>
    </row>
    <row r="23" spans="1:31" x14ac:dyDescent="0.25">
      <c r="A23" s="22" t="s">
        <v>120</v>
      </c>
      <c r="B23" s="22" t="s">
        <v>152</v>
      </c>
      <c r="C23" s="22" t="s">
        <v>161</v>
      </c>
      <c r="D23" s="22" t="s">
        <v>162</v>
      </c>
      <c r="E23" s="22">
        <v>1106</v>
      </c>
      <c r="F23" s="22">
        <v>6845424</v>
      </c>
      <c r="G23" s="22">
        <v>7</v>
      </c>
      <c r="H23" s="24">
        <v>376</v>
      </c>
      <c r="I23" s="24">
        <v>344</v>
      </c>
      <c r="J23" s="24"/>
      <c r="K23" s="24"/>
      <c r="L23" s="24"/>
      <c r="M23" s="24"/>
      <c r="N23" s="24">
        <v>344</v>
      </c>
      <c r="O23" s="24">
        <v>226</v>
      </c>
      <c r="P23" s="24"/>
      <c r="Q23" s="24"/>
      <c r="R23" s="24"/>
      <c r="S23" s="24"/>
      <c r="T23" s="24">
        <v>226</v>
      </c>
      <c r="U23" s="24">
        <v>159</v>
      </c>
      <c r="V23" s="22"/>
      <c r="W23" s="22">
        <v>25708</v>
      </c>
      <c r="X23" s="22">
        <v>1874962</v>
      </c>
      <c r="Y23" s="22">
        <v>30</v>
      </c>
      <c r="Z23" s="22">
        <v>54</v>
      </c>
      <c r="AA23" s="22"/>
      <c r="AB23" s="22">
        <v>33</v>
      </c>
      <c r="AC23" s="22">
        <v>5</v>
      </c>
      <c r="AD23" s="22"/>
      <c r="AE23" s="22">
        <v>1172</v>
      </c>
    </row>
    <row r="24" spans="1:31" x14ac:dyDescent="0.25">
      <c r="A24" s="22" t="s">
        <v>120</v>
      </c>
      <c r="B24" s="22" t="s">
        <v>163</v>
      </c>
      <c r="C24" s="22" t="s">
        <v>164</v>
      </c>
      <c r="D24" s="22" t="s">
        <v>165</v>
      </c>
      <c r="E24" s="22">
        <v>5</v>
      </c>
      <c r="F24" s="22">
        <v>81017</v>
      </c>
      <c r="G24" s="22">
        <v>1</v>
      </c>
      <c r="H24" s="24">
        <v>551</v>
      </c>
      <c r="I24" s="24">
        <v>9</v>
      </c>
      <c r="J24" s="24"/>
      <c r="K24" s="24">
        <v>36</v>
      </c>
      <c r="L24" s="24"/>
      <c r="M24" s="24"/>
      <c r="N24" s="24">
        <v>45</v>
      </c>
      <c r="O24" s="24">
        <v>3</v>
      </c>
      <c r="P24" s="24"/>
      <c r="Q24" s="24"/>
      <c r="R24" s="24"/>
      <c r="S24" s="24"/>
      <c r="T24" s="24">
        <v>3</v>
      </c>
      <c r="U24" s="24"/>
      <c r="V24" s="22"/>
      <c r="W24" s="22">
        <v>243</v>
      </c>
      <c r="X24" s="22">
        <v>21000</v>
      </c>
      <c r="Y24" s="22"/>
      <c r="Z24" s="22"/>
      <c r="AA24" s="22"/>
      <c r="AB24" s="22"/>
      <c r="AC24" s="22"/>
      <c r="AD24" s="22"/>
      <c r="AE24" s="22">
        <v>28</v>
      </c>
    </row>
    <row r="25" spans="1:31" x14ac:dyDescent="0.25">
      <c r="A25" s="22" t="s">
        <v>120</v>
      </c>
      <c r="B25" s="22" t="s">
        <v>163</v>
      </c>
      <c r="C25" s="22" t="s">
        <v>166</v>
      </c>
      <c r="D25" s="22" t="s">
        <v>167</v>
      </c>
      <c r="E25" s="22">
        <v>57</v>
      </c>
      <c r="F25" s="22">
        <v>629823</v>
      </c>
      <c r="G25" s="22">
        <v>11</v>
      </c>
      <c r="H25" s="24">
        <v>2476</v>
      </c>
      <c r="I25" s="24">
        <v>8.9</v>
      </c>
      <c r="J25" s="24"/>
      <c r="K25" s="24"/>
      <c r="L25" s="24">
        <v>12</v>
      </c>
      <c r="M25" s="24"/>
      <c r="N25" s="24">
        <v>20.9</v>
      </c>
      <c r="O25" s="24">
        <v>11.9</v>
      </c>
      <c r="P25" s="24"/>
      <c r="Q25" s="24"/>
      <c r="R25" s="24"/>
      <c r="S25" s="24"/>
      <c r="T25" s="24">
        <v>11.9</v>
      </c>
      <c r="U25" s="24"/>
      <c r="V25" s="22"/>
      <c r="W25" s="22">
        <v>4276</v>
      </c>
      <c r="X25" s="22">
        <v>163370</v>
      </c>
      <c r="Y25" s="22"/>
      <c r="Z25" s="22"/>
      <c r="AA25" s="22"/>
      <c r="AB25" s="22"/>
      <c r="AC25" s="22"/>
      <c r="AD25" s="22"/>
      <c r="AE25" s="22">
        <v>78</v>
      </c>
    </row>
    <row r="26" spans="1:31" x14ac:dyDescent="0.25">
      <c r="A26" s="22" t="s">
        <v>120</v>
      </c>
      <c r="B26" s="22" t="s">
        <v>163</v>
      </c>
      <c r="C26" s="22" t="s">
        <v>168</v>
      </c>
      <c r="D26" s="22" t="s">
        <v>169</v>
      </c>
      <c r="E26" s="22">
        <v>26</v>
      </c>
      <c r="F26" s="22">
        <v>246969</v>
      </c>
      <c r="G26" s="22">
        <v>4</v>
      </c>
      <c r="H26" s="24">
        <v>1493.92</v>
      </c>
      <c r="I26" s="24">
        <v>47.58</v>
      </c>
      <c r="J26" s="24"/>
      <c r="K26" s="24"/>
      <c r="L26" s="24"/>
      <c r="M26" s="24"/>
      <c r="N26" s="24">
        <v>47.58</v>
      </c>
      <c r="O26" s="24">
        <v>13</v>
      </c>
      <c r="P26" s="24"/>
      <c r="Q26" s="24"/>
      <c r="R26" s="24"/>
      <c r="S26" s="24"/>
      <c r="T26" s="24">
        <v>13</v>
      </c>
      <c r="U26" s="24"/>
      <c r="V26" s="22"/>
      <c r="W26" s="22">
        <v>2328</v>
      </c>
      <c r="X26" s="22">
        <v>99826.25</v>
      </c>
      <c r="Y26" s="22">
        <v>6</v>
      </c>
      <c r="Z26" s="22">
        <v>5</v>
      </c>
      <c r="AA26" s="22"/>
      <c r="AB26" s="22">
        <v>1</v>
      </c>
      <c r="AC26" s="22"/>
      <c r="AD26" s="22"/>
      <c r="AE26" s="22">
        <v>26</v>
      </c>
    </row>
    <row r="27" spans="1:31" x14ac:dyDescent="0.25">
      <c r="A27" s="22" t="s">
        <v>120</v>
      </c>
      <c r="B27" s="22" t="s">
        <v>163</v>
      </c>
      <c r="C27" s="22" t="s">
        <v>170</v>
      </c>
      <c r="D27" s="22" t="s">
        <v>171</v>
      </c>
      <c r="E27" s="22">
        <v>38</v>
      </c>
      <c r="F27" s="22">
        <v>354548</v>
      </c>
      <c r="G27" s="22">
        <v>2</v>
      </c>
      <c r="H27" s="24">
        <v>2619.1999999999998</v>
      </c>
      <c r="I27" s="24">
        <v>1.75</v>
      </c>
      <c r="J27" s="24">
        <v>164</v>
      </c>
      <c r="K27" s="24"/>
      <c r="L27" s="24"/>
      <c r="M27" s="24"/>
      <c r="N27" s="24">
        <v>165.75</v>
      </c>
      <c r="O27" s="24">
        <v>10.6</v>
      </c>
      <c r="P27" s="24"/>
      <c r="Q27" s="24"/>
      <c r="R27" s="24"/>
      <c r="S27" s="24"/>
      <c r="T27" s="24">
        <v>10.6</v>
      </c>
      <c r="U27" s="24"/>
      <c r="V27" s="22"/>
      <c r="W27" s="22">
        <v>2632</v>
      </c>
      <c r="X27" s="22">
        <v>280858</v>
      </c>
      <c r="Y27" s="22">
        <v>5</v>
      </c>
      <c r="Z27" s="22">
        <v>3</v>
      </c>
      <c r="AA27" s="22">
        <v>1</v>
      </c>
      <c r="AB27" s="22">
        <v>1</v>
      </c>
      <c r="AC27" s="22"/>
      <c r="AD27" s="22"/>
      <c r="AE27" s="22">
        <v>84</v>
      </c>
    </row>
    <row r="28" spans="1:31" x14ac:dyDescent="0.25">
      <c r="A28" s="22" t="s">
        <v>120</v>
      </c>
      <c r="B28" s="22" t="s">
        <v>163</v>
      </c>
      <c r="C28" s="22" t="s">
        <v>172</v>
      </c>
      <c r="D28" s="22" t="s">
        <v>173</v>
      </c>
      <c r="E28" s="22">
        <v>54</v>
      </c>
      <c r="F28" s="22">
        <v>1213099</v>
      </c>
      <c r="G28" s="22">
        <v>5</v>
      </c>
      <c r="H28" s="24">
        <v>1265</v>
      </c>
      <c r="I28" s="24">
        <v>137.96</v>
      </c>
      <c r="J28" s="24"/>
      <c r="K28" s="24">
        <v>202.62</v>
      </c>
      <c r="L28" s="24"/>
      <c r="M28" s="24">
        <v>5.45</v>
      </c>
      <c r="N28" s="24">
        <v>346.03</v>
      </c>
      <c r="O28" s="24">
        <v>22.51</v>
      </c>
      <c r="P28" s="24"/>
      <c r="Q28" s="24"/>
      <c r="R28" s="24"/>
      <c r="S28" s="24">
        <v>1.62</v>
      </c>
      <c r="T28" s="24">
        <v>24.13</v>
      </c>
      <c r="U28" s="24">
        <v>1</v>
      </c>
      <c r="V28" s="22"/>
      <c r="W28" s="22">
        <v>1781</v>
      </c>
      <c r="X28" s="22">
        <v>175000</v>
      </c>
      <c r="Y28" s="22"/>
      <c r="Z28" s="22"/>
      <c r="AA28" s="22"/>
      <c r="AB28" s="22"/>
      <c r="AC28" s="22"/>
      <c r="AD28" s="22"/>
      <c r="AE28" s="22">
        <v>32</v>
      </c>
    </row>
    <row r="29" spans="1:31" x14ac:dyDescent="0.25">
      <c r="A29" s="22" t="s">
        <v>120</v>
      </c>
      <c r="B29" s="22" t="s">
        <v>163</v>
      </c>
      <c r="C29" s="22" t="s">
        <v>174</v>
      </c>
      <c r="D29" s="22" t="s">
        <v>175</v>
      </c>
      <c r="E29" s="22">
        <v>18</v>
      </c>
      <c r="F29" s="22">
        <v>263187</v>
      </c>
      <c r="G29" s="22">
        <v>5</v>
      </c>
      <c r="H29" s="24">
        <v>104</v>
      </c>
      <c r="I29" s="24">
        <v>1</v>
      </c>
      <c r="J29" s="24"/>
      <c r="K29" s="24"/>
      <c r="L29" s="24"/>
      <c r="M29" s="24"/>
      <c r="N29" s="24">
        <v>1</v>
      </c>
      <c r="O29" s="24">
        <v>12</v>
      </c>
      <c r="P29" s="24"/>
      <c r="Q29" s="24"/>
      <c r="R29" s="24"/>
      <c r="S29" s="24"/>
      <c r="T29" s="24">
        <v>12</v>
      </c>
      <c r="U29" s="24"/>
      <c r="V29" s="22"/>
      <c r="W29" s="22">
        <v>866</v>
      </c>
      <c r="X29" s="22">
        <v>53000</v>
      </c>
      <c r="Y29" s="22">
        <v>2</v>
      </c>
      <c r="Z29" s="22">
        <v>1</v>
      </c>
      <c r="AA29" s="22"/>
      <c r="AB29" s="22">
        <v>1</v>
      </c>
      <c r="AC29" s="22"/>
      <c r="AD29" s="22"/>
      <c r="AE29" s="22">
        <v>13</v>
      </c>
    </row>
    <row r="30" spans="1:31" x14ac:dyDescent="0.25">
      <c r="A30" s="22" t="s">
        <v>120</v>
      </c>
      <c r="B30" s="22" t="s">
        <v>163</v>
      </c>
      <c r="C30" s="22" t="s">
        <v>176</v>
      </c>
      <c r="D30" s="22" t="s">
        <v>177</v>
      </c>
      <c r="E30" s="22">
        <v>9</v>
      </c>
      <c r="F30" s="22">
        <v>290597</v>
      </c>
      <c r="G30" s="22">
        <v>5</v>
      </c>
      <c r="H30" s="24">
        <v>1368</v>
      </c>
      <c r="I30" s="24">
        <v>37.92</v>
      </c>
      <c r="J30" s="24"/>
      <c r="K30" s="24"/>
      <c r="L30" s="24"/>
      <c r="M30" s="24"/>
      <c r="N30" s="24">
        <v>37.92</v>
      </c>
      <c r="O30" s="24">
        <v>6.62</v>
      </c>
      <c r="P30" s="24"/>
      <c r="Q30" s="24"/>
      <c r="R30" s="24"/>
      <c r="S30" s="24"/>
      <c r="T30" s="24">
        <v>6.62</v>
      </c>
      <c r="U30" s="24"/>
      <c r="V30" s="22"/>
      <c r="W30" s="22">
        <v>628</v>
      </c>
      <c r="X30" s="22">
        <v>104336</v>
      </c>
      <c r="Y30" s="22"/>
      <c r="Z30" s="22"/>
      <c r="AA30" s="22"/>
      <c r="AB30" s="22"/>
      <c r="AC30" s="22"/>
      <c r="AD30" s="22"/>
      <c r="AE30" s="22">
        <v>5</v>
      </c>
    </row>
    <row r="31" spans="1:31" x14ac:dyDescent="0.25">
      <c r="A31" s="22" t="s">
        <v>120</v>
      </c>
      <c r="B31" s="22" t="s">
        <v>163</v>
      </c>
      <c r="C31" s="22" t="s">
        <v>178</v>
      </c>
      <c r="D31" s="22" t="s">
        <v>179</v>
      </c>
      <c r="E31" s="22">
        <v>81</v>
      </c>
      <c r="F31" s="22">
        <v>590271</v>
      </c>
      <c r="G31" s="22">
        <v>7</v>
      </c>
      <c r="H31" s="24">
        <v>2616.36</v>
      </c>
      <c r="I31" s="24">
        <v>39.21</v>
      </c>
      <c r="J31" s="24"/>
      <c r="K31" s="24"/>
      <c r="L31" s="24"/>
      <c r="M31" s="24"/>
      <c r="N31" s="24">
        <v>39.21</v>
      </c>
      <c r="O31" s="24">
        <v>14</v>
      </c>
      <c r="P31" s="24"/>
      <c r="Q31" s="24"/>
      <c r="R31" s="24"/>
      <c r="S31" s="24"/>
      <c r="T31" s="24">
        <v>14</v>
      </c>
      <c r="U31" s="24"/>
      <c r="V31" s="22"/>
      <c r="W31" s="22">
        <v>4937</v>
      </c>
      <c r="X31" s="22">
        <v>377296</v>
      </c>
      <c r="Y31" s="22">
        <v>2</v>
      </c>
      <c r="Z31" s="22">
        <v>9</v>
      </c>
      <c r="AA31" s="22"/>
      <c r="AB31" s="22">
        <v>1</v>
      </c>
      <c r="AC31" s="22"/>
      <c r="AD31" s="22"/>
      <c r="AE31" s="22">
        <v>239</v>
      </c>
    </row>
    <row r="32" spans="1:31" x14ac:dyDescent="0.25">
      <c r="A32" s="22" t="s">
        <v>120</v>
      </c>
      <c r="B32" s="22" t="s">
        <v>163</v>
      </c>
      <c r="C32" s="22" t="s">
        <v>180</v>
      </c>
      <c r="D32" s="22" t="s">
        <v>181</v>
      </c>
      <c r="E32" s="22">
        <v>52</v>
      </c>
      <c r="F32" s="22">
        <v>306915</v>
      </c>
      <c r="G32" s="22">
        <v>6</v>
      </c>
      <c r="H32" s="24">
        <v>1044.3900000000001</v>
      </c>
      <c r="I32" s="24">
        <v>12.64</v>
      </c>
      <c r="J32" s="24"/>
      <c r="K32" s="24"/>
      <c r="L32" s="24"/>
      <c r="M32" s="24">
        <v>0.56999999999999995</v>
      </c>
      <c r="N32" s="24">
        <v>13.21</v>
      </c>
      <c r="O32" s="24">
        <v>27.24</v>
      </c>
      <c r="P32" s="24"/>
      <c r="Q32" s="24"/>
      <c r="R32" s="24"/>
      <c r="S32" s="24">
        <v>4.17</v>
      </c>
      <c r="T32" s="24">
        <v>31.41</v>
      </c>
      <c r="U32" s="24">
        <v>0.96</v>
      </c>
      <c r="V32" s="22"/>
      <c r="W32" s="22">
        <v>3205</v>
      </c>
      <c r="X32" s="22">
        <v>178004</v>
      </c>
      <c r="Y32" s="22">
        <v>1</v>
      </c>
      <c r="Z32" s="22">
        <v>22</v>
      </c>
      <c r="AA32" s="22">
        <v>19</v>
      </c>
      <c r="AB32" s="22">
        <v>4</v>
      </c>
      <c r="AC32" s="22">
        <v>2</v>
      </c>
      <c r="AD32" s="22"/>
      <c r="AE32" s="22">
        <v>174</v>
      </c>
    </row>
    <row r="33" spans="1:31" x14ac:dyDescent="0.25">
      <c r="A33" s="22" t="s">
        <v>120</v>
      </c>
      <c r="B33" s="22" t="s">
        <v>163</v>
      </c>
      <c r="C33" s="22" t="s">
        <v>182</v>
      </c>
      <c r="D33" s="22" t="s">
        <v>183</v>
      </c>
      <c r="E33" s="22">
        <v>59</v>
      </c>
      <c r="F33" s="22">
        <v>338900</v>
      </c>
      <c r="G33" s="22">
        <v>9</v>
      </c>
      <c r="H33" s="24">
        <v>2548</v>
      </c>
      <c r="I33" s="24">
        <v>28.22</v>
      </c>
      <c r="J33" s="24">
        <v>11.37</v>
      </c>
      <c r="K33" s="24"/>
      <c r="L33" s="24">
        <v>29.9</v>
      </c>
      <c r="M33" s="24"/>
      <c r="N33" s="24">
        <v>69.489999999999995</v>
      </c>
      <c r="O33" s="24">
        <v>7.3</v>
      </c>
      <c r="P33" s="24"/>
      <c r="Q33" s="24"/>
      <c r="R33" s="24"/>
      <c r="S33" s="24"/>
      <c r="T33" s="24">
        <v>7.3</v>
      </c>
      <c r="U33" s="24"/>
      <c r="V33" s="22"/>
      <c r="W33" s="22">
        <v>3410</v>
      </c>
      <c r="X33" s="22">
        <v>289507.94</v>
      </c>
      <c r="Y33" s="22"/>
      <c r="Z33" s="22"/>
      <c r="AA33" s="22"/>
      <c r="AB33" s="22"/>
      <c r="AC33" s="22"/>
      <c r="AD33" s="22"/>
      <c r="AE33" s="22"/>
    </row>
    <row r="34" spans="1:31" x14ac:dyDescent="0.25">
      <c r="A34" s="22" t="s">
        <v>120</v>
      </c>
      <c r="B34" s="22" t="s">
        <v>163</v>
      </c>
      <c r="C34" s="22" t="s">
        <v>184</v>
      </c>
      <c r="D34" s="22" t="s">
        <v>185</v>
      </c>
      <c r="E34" s="22">
        <v>20</v>
      </c>
      <c r="F34" s="22">
        <v>332572</v>
      </c>
      <c r="G34" s="22">
        <v>11</v>
      </c>
      <c r="H34" s="24">
        <v>1347</v>
      </c>
      <c r="I34" s="24">
        <v>6</v>
      </c>
      <c r="J34" s="24"/>
      <c r="K34" s="24">
        <v>29</v>
      </c>
      <c r="L34" s="24">
        <v>8</v>
      </c>
      <c r="M34" s="24"/>
      <c r="N34" s="24">
        <v>43</v>
      </c>
      <c r="O34" s="24"/>
      <c r="P34" s="24"/>
      <c r="Q34" s="24"/>
      <c r="R34" s="24"/>
      <c r="S34" s="24"/>
      <c r="T34" s="24"/>
      <c r="U34" s="24"/>
      <c r="V34" s="22"/>
      <c r="W34" s="22">
        <v>1291</v>
      </c>
      <c r="X34" s="22">
        <v>75000</v>
      </c>
      <c r="Y34" s="22"/>
      <c r="Z34" s="22"/>
      <c r="AA34" s="22"/>
      <c r="AB34" s="22"/>
      <c r="AC34" s="22"/>
      <c r="AD34" s="22"/>
      <c r="AE34" s="22"/>
    </row>
    <row r="35" spans="1:31" x14ac:dyDescent="0.25">
      <c r="A35" s="22" t="s">
        <v>120</v>
      </c>
      <c r="B35" s="22" t="s">
        <v>163</v>
      </c>
      <c r="C35" s="22" t="s">
        <v>186</v>
      </c>
      <c r="D35" s="22" t="s">
        <v>187</v>
      </c>
      <c r="E35" s="22">
        <v>17</v>
      </c>
      <c r="F35" s="22">
        <v>1468352</v>
      </c>
      <c r="G35" s="22">
        <v>2</v>
      </c>
      <c r="H35" s="24">
        <v>1870</v>
      </c>
      <c r="I35" s="24">
        <v>4.21</v>
      </c>
      <c r="J35" s="24"/>
      <c r="K35" s="24"/>
      <c r="L35" s="24"/>
      <c r="M35" s="24"/>
      <c r="N35" s="24">
        <v>4.21</v>
      </c>
      <c r="O35" s="24">
        <v>4.88</v>
      </c>
      <c r="P35" s="24"/>
      <c r="Q35" s="24"/>
      <c r="R35" s="24"/>
      <c r="S35" s="24"/>
      <c r="T35" s="24">
        <v>4.88</v>
      </c>
      <c r="U35" s="24"/>
      <c r="V35" s="22"/>
      <c r="W35" s="22">
        <v>956</v>
      </c>
      <c r="X35" s="22">
        <v>106800</v>
      </c>
      <c r="Y35" s="22"/>
      <c r="Z35" s="22"/>
      <c r="AA35" s="22"/>
      <c r="AB35" s="22"/>
      <c r="AC35" s="22"/>
      <c r="AD35" s="22"/>
      <c r="AE35" s="22">
        <v>28</v>
      </c>
    </row>
    <row r="36" spans="1:31" x14ac:dyDescent="0.25">
      <c r="A36" s="22" t="s">
        <v>120</v>
      </c>
      <c r="B36" s="22" t="s">
        <v>163</v>
      </c>
      <c r="C36" s="22" t="s">
        <v>188</v>
      </c>
      <c r="D36" s="22" t="s">
        <v>189</v>
      </c>
      <c r="E36" s="22">
        <v>70</v>
      </c>
      <c r="F36" s="22">
        <v>1832052.7</v>
      </c>
      <c r="G36" s="22">
        <v>5</v>
      </c>
      <c r="H36" s="24">
        <v>2587</v>
      </c>
      <c r="I36" s="24">
        <v>2</v>
      </c>
      <c r="J36" s="24"/>
      <c r="K36" s="24"/>
      <c r="L36" s="24"/>
      <c r="M36" s="24"/>
      <c r="N36" s="24">
        <v>2</v>
      </c>
      <c r="O36" s="24">
        <v>16</v>
      </c>
      <c r="P36" s="24"/>
      <c r="Q36" s="24"/>
      <c r="R36" s="24"/>
      <c r="S36" s="24"/>
      <c r="T36" s="24">
        <v>16</v>
      </c>
      <c r="U36" s="24"/>
      <c r="V36" s="22"/>
      <c r="W36" s="22">
        <v>5857</v>
      </c>
      <c r="X36" s="22">
        <v>419098</v>
      </c>
      <c r="Y36" s="22">
        <v>3</v>
      </c>
      <c r="Z36" s="22">
        <v>3</v>
      </c>
      <c r="AA36" s="22"/>
      <c r="AB36" s="22"/>
      <c r="AC36" s="22"/>
      <c r="AD36" s="22"/>
      <c r="AE36" s="22">
        <v>137</v>
      </c>
    </row>
    <row r="37" spans="1:31" x14ac:dyDescent="0.25">
      <c r="A37" s="22" t="s">
        <v>120</v>
      </c>
      <c r="B37" s="22" t="s">
        <v>163</v>
      </c>
      <c r="C37" s="22" t="s">
        <v>190</v>
      </c>
      <c r="D37" s="22" t="s">
        <v>191</v>
      </c>
      <c r="E37" s="22">
        <v>45</v>
      </c>
      <c r="F37" s="22">
        <v>1324508</v>
      </c>
      <c r="G37" s="22">
        <v>10</v>
      </c>
      <c r="H37" s="24">
        <v>2681</v>
      </c>
      <c r="I37" s="24">
        <v>138</v>
      </c>
      <c r="J37" s="24"/>
      <c r="K37" s="24"/>
      <c r="L37" s="24"/>
      <c r="M37" s="24"/>
      <c r="N37" s="24">
        <v>138</v>
      </c>
      <c r="O37" s="24">
        <v>30</v>
      </c>
      <c r="P37" s="24"/>
      <c r="Q37" s="24"/>
      <c r="R37" s="24"/>
      <c r="S37" s="24"/>
      <c r="T37" s="24">
        <v>30</v>
      </c>
      <c r="U37" s="24">
        <v>2</v>
      </c>
      <c r="V37" s="22"/>
      <c r="W37" s="22">
        <v>3393</v>
      </c>
      <c r="X37" s="22">
        <v>316783.33</v>
      </c>
      <c r="Y37" s="22"/>
      <c r="Z37" s="22"/>
      <c r="AA37" s="22"/>
      <c r="AB37" s="22"/>
      <c r="AC37" s="22"/>
      <c r="AD37" s="22"/>
      <c r="AE37" s="22">
        <v>88</v>
      </c>
    </row>
    <row r="38" spans="1:31" x14ac:dyDescent="0.25">
      <c r="A38" s="22" t="s">
        <v>120</v>
      </c>
      <c r="B38" s="22" t="s">
        <v>163</v>
      </c>
      <c r="C38" s="22" t="s">
        <v>192</v>
      </c>
      <c r="D38" s="22" t="s">
        <v>193</v>
      </c>
      <c r="E38" s="22">
        <v>20</v>
      </c>
      <c r="F38" s="22">
        <v>136083</v>
      </c>
      <c r="G38" s="22">
        <v>2</v>
      </c>
      <c r="H38" s="24">
        <v>885</v>
      </c>
      <c r="I38" s="24">
        <v>22</v>
      </c>
      <c r="J38" s="24"/>
      <c r="K38" s="24">
        <v>320</v>
      </c>
      <c r="L38" s="24"/>
      <c r="M38" s="24"/>
      <c r="N38" s="24">
        <v>342</v>
      </c>
      <c r="O38" s="24">
        <v>9</v>
      </c>
      <c r="P38" s="24"/>
      <c r="Q38" s="24"/>
      <c r="R38" s="24"/>
      <c r="S38" s="24"/>
      <c r="T38" s="24">
        <v>9</v>
      </c>
      <c r="U38" s="24"/>
      <c r="V38" s="22"/>
      <c r="W38" s="22">
        <v>734</v>
      </c>
      <c r="X38" s="22">
        <v>77320</v>
      </c>
      <c r="Y38" s="22"/>
      <c r="Z38" s="22">
        <v>4</v>
      </c>
      <c r="AA38" s="22"/>
      <c r="AB38" s="22"/>
      <c r="AC38" s="22"/>
      <c r="AD38" s="22"/>
      <c r="AE38" s="22">
        <v>36</v>
      </c>
    </row>
    <row r="39" spans="1:31" x14ac:dyDescent="0.25">
      <c r="A39" s="22" t="s">
        <v>120</v>
      </c>
      <c r="B39" s="22" t="s">
        <v>163</v>
      </c>
      <c r="C39" s="22" t="s">
        <v>194</v>
      </c>
      <c r="D39" s="22" t="s">
        <v>195</v>
      </c>
      <c r="E39" s="22">
        <v>50</v>
      </c>
      <c r="F39" s="22">
        <v>407561</v>
      </c>
      <c r="G39" s="22"/>
      <c r="H39" s="24">
        <v>2625</v>
      </c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2"/>
      <c r="W39" s="22">
        <v>1492</v>
      </c>
      <c r="X39" s="22">
        <v>182088</v>
      </c>
      <c r="Y39" s="22"/>
      <c r="Z39" s="22"/>
      <c r="AA39" s="22"/>
      <c r="AB39" s="22"/>
      <c r="AC39" s="22"/>
      <c r="AD39" s="22"/>
      <c r="AE39" s="22">
        <v>28</v>
      </c>
    </row>
    <row r="40" spans="1:31" x14ac:dyDescent="0.25">
      <c r="A40" s="22" t="s">
        <v>120</v>
      </c>
      <c r="B40" s="22" t="s">
        <v>163</v>
      </c>
      <c r="C40" s="22" t="s">
        <v>196</v>
      </c>
      <c r="D40" s="22" t="s">
        <v>197</v>
      </c>
      <c r="E40" s="22">
        <v>102</v>
      </c>
      <c r="F40" s="22">
        <v>357345</v>
      </c>
      <c r="G40" s="22">
        <v>8</v>
      </c>
      <c r="H40" s="24">
        <v>2081.4299999999998</v>
      </c>
      <c r="I40" s="24">
        <v>21.29</v>
      </c>
      <c r="J40" s="24"/>
      <c r="K40" s="24"/>
      <c r="L40" s="24"/>
      <c r="M40" s="24"/>
      <c r="N40" s="24">
        <v>21.29</v>
      </c>
      <c r="O40" s="24">
        <v>7.4</v>
      </c>
      <c r="P40" s="24"/>
      <c r="Q40" s="24"/>
      <c r="R40" s="24">
        <v>12.1</v>
      </c>
      <c r="S40" s="24"/>
      <c r="T40" s="24">
        <v>19.5</v>
      </c>
      <c r="U40" s="24"/>
      <c r="V40" s="22"/>
      <c r="W40" s="22">
        <v>8927</v>
      </c>
      <c r="X40" s="22">
        <v>493335</v>
      </c>
      <c r="Y40" s="22">
        <v>7</v>
      </c>
      <c r="Z40" s="22">
        <v>85</v>
      </c>
      <c r="AA40" s="22"/>
      <c r="AB40" s="22">
        <v>12</v>
      </c>
      <c r="AC40" s="22"/>
      <c r="AD40" s="22"/>
      <c r="AE40" s="22">
        <v>215</v>
      </c>
    </row>
    <row r="41" spans="1:31" x14ac:dyDescent="0.25">
      <c r="A41" s="22" t="s">
        <v>120</v>
      </c>
      <c r="B41" s="22" t="s">
        <v>163</v>
      </c>
      <c r="C41" s="22" t="s">
        <v>198</v>
      </c>
      <c r="D41" s="22" t="s">
        <v>199</v>
      </c>
      <c r="E41" s="22">
        <v>40</v>
      </c>
      <c r="F41" s="22">
        <v>735008</v>
      </c>
      <c r="G41" s="22">
        <v>5</v>
      </c>
      <c r="H41" s="24">
        <v>2913.4</v>
      </c>
      <c r="I41" s="24">
        <v>7</v>
      </c>
      <c r="J41" s="24"/>
      <c r="K41" s="24"/>
      <c r="L41" s="24"/>
      <c r="M41" s="24"/>
      <c r="N41" s="24">
        <v>7</v>
      </c>
      <c r="O41" s="24">
        <v>7</v>
      </c>
      <c r="P41" s="24"/>
      <c r="Q41" s="24"/>
      <c r="R41" s="24"/>
      <c r="S41" s="24"/>
      <c r="T41" s="24">
        <v>7</v>
      </c>
      <c r="U41" s="24"/>
      <c r="V41" s="22"/>
      <c r="W41" s="22">
        <v>945</v>
      </c>
      <c r="X41" s="22">
        <v>107701</v>
      </c>
      <c r="Y41" s="22">
        <v>16</v>
      </c>
      <c r="Z41" s="22">
        <v>10</v>
      </c>
      <c r="AA41" s="22">
        <v>6</v>
      </c>
      <c r="AB41" s="22"/>
      <c r="AC41" s="22"/>
      <c r="AD41" s="22"/>
      <c r="AE41" s="22">
        <v>199</v>
      </c>
    </row>
    <row r="42" spans="1:31" x14ac:dyDescent="0.25">
      <c r="A42" s="22" t="s">
        <v>120</v>
      </c>
      <c r="B42" s="22" t="s">
        <v>163</v>
      </c>
      <c r="C42" s="22" t="s">
        <v>200</v>
      </c>
      <c r="D42" s="22" t="s">
        <v>201</v>
      </c>
      <c r="E42" s="22">
        <v>153.5</v>
      </c>
      <c r="F42" s="22">
        <v>572152</v>
      </c>
      <c r="G42" s="22">
        <v>11</v>
      </c>
      <c r="H42" s="24">
        <v>3383.93</v>
      </c>
      <c r="I42" s="24">
        <v>57.39</v>
      </c>
      <c r="J42" s="24"/>
      <c r="K42" s="24"/>
      <c r="L42" s="24">
        <v>16.3</v>
      </c>
      <c r="M42" s="24"/>
      <c r="N42" s="24">
        <v>73.69</v>
      </c>
      <c r="O42" s="24">
        <v>58.74</v>
      </c>
      <c r="P42" s="24"/>
      <c r="Q42" s="24"/>
      <c r="R42" s="24"/>
      <c r="S42" s="24"/>
      <c r="T42" s="24">
        <v>58.74</v>
      </c>
      <c r="U42" s="24">
        <v>4.01</v>
      </c>
      <c r="V42" s="22"/>
      <c r="W42" s="22">
        <v>7860</v>
      </c>
      <c r="X42" s="22">
        <v>719112</v>
      </c>
      <c r="Y42" s="22">
        <v>10</v>
      </c>
      <c r="Z42" s="22">
        <v>5</v>
      </c>
      <c r="AA42" s="22">
        <v>1</v>
      </c>
      <c r="AB42" s="22">
        <v>4</v>
      </c>
      <c r="AC42" s="22"/>
      <c r="AD42" s="22"/>
      <c r="AE42" s="22">
        <v>288</v>
      </c>
    </row>
    <row r="43" spans="1:31" x14ac:dyDescent="0.25">
      <c r="A43" s="22" t="s">
        <v>120</v>
      </c>
      <c r="B43" s="22" t="s">
        <v>163</v>
      </c>
      <c r="C43" s="22" t="s">
        <v>202</v>
      </c>
      <c r="D43" s="22" t="s">
        <v>203</v>
      </c>
      <c r="E43" s="22">
        <v>51</v>
      </c>
      <c r="F43" s="22">
        <v>3356792</v>
      </c>
      <c r="G43" s="22">
        <v>4</v>
      </c>
      <c r="H43" s="24">
        <v>2600</v>
      </c>
      <c r="I43" s="24">
        <v>12.5</v>
      </c>
      <c r="J43" s="24"/>
      <c r="K43" s="24"/>
      <c r="L43" s="24">
        <v>10</v>
      </c>
      <c r="M43" s="24"/>
      <c r="N43" s="24">
        <v>22.5</v>
      </c>
      <c r="O43" s="24">
        <v>11</v>
      </c>
      <c r="P43" s="24"/>
      <c r="Q43" s="24"/>
      <c r="R43" s="24"/>
      <c r="S43" s="24"/>
      <c r="T43" s="24">
        <v>11</v>
      </c>
      <c r="U43" s="24"/>
      <c r="V43" s="22"/>
      <c r="W43" s="22">
        <v>2913</v>
      </c>
      <c r="X43" s="22">
        <v>649142</v>
      </c>
      <c r="Y43" s="22"/>
      <c r="Z43" s="22">
        <v>67</v>
      </c>
      <c r="AA43" s="22">
        <v>6</v>
      </c>
      <c r="AB43" s="22">
        <v>1</v>
      </c>
      <c r="AC43" s="22"/>
      <c r="AD43" s="22"/>
      <c r="AE43" s="22">
        <v>326</v>
      </c>
    </row>
    <row r="44" spans="1:31" x14ac:dyDescent="0.25">
      <c r="A44" s="22" t="s">
        <v>120</v>
      </c>
      <c r="B44" s="22" t="s">
        <v>163</v>
      </c>
      <c r="C44" s="22" t="s">
        <v>204</v>
      </c>
      <c r="D44" s="22" t="s">
        <v>205</v>
      </c>
      <c r="E44" s="22">
        <v>54</v>
      </c>
      <c r="F44" s="22">
        <v>329683</v>
      </c>
      <c r="G44" s="22">
        <v>7</v>
      </c>
      <c r="H44" s="24">
        <v>2415</v>
      </c>
      <c r="I44" s="24">
        <v>516.54999999999995</v>
      </c>
      <c r="J44" s="24"/>
      <c r="K44" s="24">
        <v>12</v>
      </c>
      <c r="L44" s="24">
        <v>70</v>
      </c>
      <c r="M44" s="24">
        <v>13</v>
      </c>
      <c r="N44" s="24">
        <v>611.54999999999995</v>
      </c>
      <c r="O44" s="24">
        <v>13</v>
      </c>
      <c r="P44" s="24"/>
      <c r="Q44" s="24"/>
      <c r="R44" s="24"/>
      <c r="S44" s="24"/>
      <c r="T44" s="24">
        <v>13</v>
      </c>
      <c r="U44" s="24"/>
      <c r="V44" s="22"/>
      <c r="W44" s="22">
        <v>2057</v>
      </c>
      <c r="X44" s="22">
        <v>216370.35</v>
      </c>
      <c r="Y44" s="22">
        <v>22</v>
      </c>
      <c r="Z44" s="22">
        <v>3</v>
      </c>
      <c r="AA44" s="22">
        <v>9</v>
      </c>
      <c r="AB44" s="22">
        <v>7</v>
      </c>
      <c r="AC44" s="22">
        <v>1</v>
      </c>
      <c r="AD44" s="22">
        <v>2</v>
      </c>
      <c r="AE44" s="22">
        <v>84</v>
      </c>
    </row>
    <row r="45" spans="1:31" x14ac:dyDescent="0.25">
      <c r="A45" s="22" t="s">
        <v>120</v>
      </c>
      <c r="B45" s="22" t="s">
        <v>163</v>
      </c>
      <c r="C45" s="22" t="s">
        <v>206</v>
      </c>
      <c r="D45" s="22" t="s">
        <v>207</v>
      </c>
      <c r="E45" s="22">
        <v>102</v>
      </c>
      <c r="F45" s="22">
        <v>1773494</v>
      </c>
      <c r="G45" s="22">
        <v>5</v>
      </c>
      <c r="H45" s="24">
        <v>1141</v>
      </c>
      <c r="I45" s="24">
        <v>75</v>
      </c>
      <c r="J45" s="24"/>
      <c r="K45" s="24"/>
      <c r="L45" s="24"/>
      <c r="M45" s="24"/>
      <c r="N45" s="24">
        <v>75</v>
      </c>
      <c r="O45" s="24">
        <v>113</v>
      </c>
      <c r="P45" s="24"/>
      <c r="Q45" s="24"/>
      <c r="R45" s="24"/>
      <c r="S45" s="24"/>
      <c r="T45" s="24">
        <v>113</v>
      </c>
      <c r="U45" s="24">
        <v>12</v>
      </c>
      <c r="V45" s="22"/>
      <c r="W45" s="22">
        <v>4468</v>
      </c>
      <c r="X45" s="22">
        <v>282581</v>
      </c>
      <c r="Y45" s="22">
        <v>6</v>
      </c>
      <c r="Z45" s="22">
        <v>3</v>
      </c>
      <c r="AA45" s="22"/>
      <c r="AB45" s="22">
        <v>3</v>
      </c>
      <c r="AC45" s="22"/>
      <c r="AD45" s="22"/>
      <c r="AE45" s="22">
        <v>189</v>
      </c>
    </row>
    <row r="46" spans="1:31" x14ac:dyDescent="0.25">
      <c r="A46" s="22" t="s">
        <v>120</v>
      </c>
      <c r="B46" s="22" t="s">
        <v>163</v>
      </c>
      <c r="C46" s="22" t="s">
        <v>208</v>
      </c>
      <c r="D46" s="22" t="s">
        <v>209</v>
      </c>
      <c r="E46" s="22">
        <v>59</v>
      </c>
      <c r="F46" s="22">
        <v>300422</v>
      </c>
      <c r="G46" s="22">
        <v>7</v>
      </c>
      <c r="H46" s="24">
        <v>2060</v>
      </c>
      <c r="I46" s="24">
        <v>6.7</v>
      </c>
      <c r="J46" s="24"/>
      <c r="K46" s="24"/>
      <c r="L46" s="24"/>
      <c r="M46" s="24"/>
      <c r="N46" s="24">
        <v>6.7</v>
      </c>
      <c r="O46" s="24">
        <v>18</v>
      </c>
      <c r="P46" s="24"/>
      <c r="Q46" s="24"/>
      <c r="R46" s="24"/>
      <c r="S46" s="24"/>
      <c r="T46" s="24">
        <v>18</v>
      </c>
      <c r="U46" s="24">
        <v>0.05</v>
      </c>
      <c r="V46" s="22"/>
      <c r="W46" s="22">
        <v>5142</v>
      </c>
      <c r="X46" s="22">
        <v>310332</v>
      </c>
      <c r="Y46" s="22">
        <v>9</v>
      </c>
      <c r="Z46" s="22">
        <v>8</v>
      </c>
      <c r="AA46" s="22"/>
      <c r="AB46" s="22">
        <v>1</v>
      </c>
      <c r="AC46" s="22"/>
      <c r="AD46" s="22"/>
      <c r="AE46" s="22">
        <v>289</v>
      </c>
    </row>
    <row r="47" spans="1:31" x14ac:dyDescent="0.25">
      <c r="A47" s="22" t="s">
        <v>120</v>
      </c>
      <c r="B47" s="22" t="s">
        <v>163</v>
      </c>
      <c r="C47" s="22" t="s">
        <v>210</v>
      </c>
      <c r="D47" s="22" t="s">
        <v>211</v>
      </c>
      <c r="E47" s="22">
        <v>85</v>
      </c>
      <c r="F47" s="22">
        <v>292322.3</v>
      </c>
      <c r="G47" s="22">
        <v>5</v>
      </c>
      <c r="H47" s="24">
        <v>2168.5</v>
      </c>
      <c r="I47" s="24">
        <v>10.51</v>
      </c>
      <c r="J47" s="24"/>
      <c r="K47" s="24"/>
      <c r="L47" s="24">
        <v>59.85</v>
      </c>
      <c r="M47" s="24">
        <v>1.5</v>
      </c>
      <c r="N47" s="24">
        <v>71.86</v>
      </c>
      <c r="O47" s="24">
        <v>9.64</v>
      </c>
      <c r="P47" s="24"/>
      <c r="Q47" s="24"/>
      <c r="R47" s="24"/>
      <c r="S47" s="24">
        <v>1.01</v>
      </c>
      <c r="T47" s="24">
        <v>10.65</v>
      </c>
      <c r="U47" s="24"/>
      <c r="V47" s="22"/>
      <c r="W47" s="22">
        <v>4791</v>
      </c>
      <c r="X47" s="22">
        <v>372094</v>
      </c>
      <c r="Y47" s="22">
        <v>5</v>
      </c>
      <c r="Z47" s="22">
        <v>5</v>
      </c>
      <c r="AA47" s="22"/>
      <c r="AB47" s="22"/>
      <c r="AC47" s="22"/>
      <c r="AD47" s="22"/>
      <c r="AE47" s="22">
        <v>148</v>
      </c>
    </row>
    <row r="48" spans="1:31" x14ac:dyDescent="0.25">
      <c r="A48" s="22" t="s">
        <v>120</v>
      </c>
      <c r="B48" s="22" t="s">
        <v>163</v>
      </c>
      <c r="C48" s="22" t="s">
        <v>212</v>
      </c>
      <c r="D48" s="22" t="s">
        <v>213</v>
      </c>
      <c r="E48" s="22">
        <v>38</v>
      </c>
      <c r="F48" s="22">
        <v>247001</v>
      </c>
      <c r="G48" s="22">
        <v>5</v>
      </c>
      <c r="H48" s="24">
        <v>2089</v>
      </c>
      <c r="I48" s="24">
        <v>35</v>
      </c>
      <c r="J48" s="24"/>
      <c r="K48" s="24"/>
      <c r="L48" s="24"/>
      <c r="M48" s="24"/>
      <c r="N48" s="24">
        <v>35</v>
      </c>
      <c r="O48" s="24"/>
      <c r="P48" s="24"/>
      <c r="Q48" s="24"/>
      <c r="R48" s="24"/>
      <c r="S48" s="24"/>
      <c r="T48" s="24"/>
      <c r="U48" s="24"/>
      <c r="V48" s="22"/>
      <c r="W48" s="22">
        <v>1832</v>
      </c>
      <c r="X48" s="22">
        <v>110684.7</v>
      </c>
      <c r="Y48" s="22">
        <v>1</v>
      </c>
      <c r="Z48" s="22">
        <v>10</v>
      </c>
      <c r="AA48" s="22">
        <v>3</v>
      </c>
      <c r="AB48" s="22">
        <v>4</v>
      </c>
      <c r="AC48" s="22">
        <v>1</v>
      </c>
      <c r="AD48" s="22"/>
      <c r="AE48" s="22">
        <v>10</v>
      </c>
    </row>
    <row r="49" spans="1:31" x14ac:dyDescent="0.25">
      <c r="A49" s="22" t="s">
        <v>120</v>
      </c>
      <c r="B49" s="22" t="s">
        <v>163</v>
      </c>
      <c r="C49" s="22" t="s">
        <v>214</v>
      </c>
      <c r="D49" s="22" t="s">
        <v>215</v>
      </c>
      <c r="E49" s="22">
        <v>151</v>
      </c>
      <c r="F49" s="22">
        <v>267099</v>
      </c>
      <c r="G49" s="22">
        <v>7</v>
      </c>
      <c r="H49" s="24">
        <v>2212</v>
      </c>
      <c r="I49" s="24">
        <v>83.85</v>
      </c>
      <c r="J49" s="24"/>
      <c r="K49" s="24"/>
      <c r="L49" s="24">
        <v>41.7</v>
      </c>
      <c r="M49" s="24"/>
      <c r="N49" s="24">
        <v>125.55</v>
      </c>
      <c r="O49" s="24">
        <v>54.79</v>
      </c>
      <c r="P49" s="24"/>
      <c r="Q49" s="24"/>
      <c r="R49" s="24">
        <v>16.100000000000001</v>
      </c>
      <c r="S49" s="24"/>
      <c r="T49" s="24">
        <v>70.89</v>
      </c>
      <c r="U49" s="24">
        <v>2.73</v>
      </c>
      <c r="V49" s="22"/>
      <c r="W49" s="22">
        <v>5715</v>
      </c>
      <c r="X49" s="22">
        <v>557841</v>
      </c>
      <c r="Y49" s="22">
        <v>2</v>
      </c>
      <c r="Z49" s="22">
        <v>1</v>
      </c>
      <c r="AA49" s="22"/>
      <c r="AB49" s="22">
        <v>1</v>
      </c>
      <c r="AC49" s="22"/>
      <c r="AD49" s="22"/>
      <c r="AE49" s="22">
        <v>54</v>
      </c>
    </row>
    <row r="50" spans="1:31" x14ac:dyDescent="0.25">
      <c r="A50" s="22" t="s">
        <v>120</v>
      </c>
      <c r="B50" s="22" t="s">
        <v>163</v>
      </c>
      <c r="C50" s="22" t="s">
        <v>216</v>
      </c>
      <c r="D50" s="22" t="s">
        <v>217</v>
      </c>
      <c r="E50" s="22">
        <v>31</v>
      </c>
      <c r="F50" s="22">
        <v>1062968</v>
      </c>
      <c r="G50" s="22">
        <v>7</v>
      </c>
      <c r="H50" s="24">
        <v>698</v>
      </c>
      <c r="I50" s="24">
        <v>51.8</v>
      </c>
      <c r="J50" s="24"/>
      <c r="K50" s="24"/>
      <c r="L50" s="24"/>
      <c r="M50" s="24"/>
      <c r="N50" s="24">
        <v>51.8</v>
      </c>
      <c r="O50" s="24">
        <v>45.6</v>
      </c>
      <c r="P50" s="24"/>
      <c r="Q50" s="24"/>
      <c r="R50" s="24"/>
      <c r="S50" s="24"/>
      <c r="T50" s="24">
        <v>45.6</v>
      </c>
      <c r="U50" s="24"/>
      <c r="V50" s="22"/>
      <c r="W50" s="22">
        <v>1383</v>
      </c>
      <c r="X50" s="22">
        <v>145500</v>
      </c>
      <c r="Y50" s="22">
        <v>6</v>
      </c>
      <c r="Z50" s="22">
        <v>6</v>
      </c>
      <c r="AA50" s="22"/>
      <c r="AB50" s="22"/>
      <c r="AC50" s="22"/>
      <c r="AD50" s="22"/>
      <c r="AE50" s="22">
        <v>22</v>
      </c>
    </row>
    <row r="51" spans="1:31" x14ac:dyDescent="0.25">
      <c r="A51" s="22" t="s">
        <v>120</v>
      </c>
      <c r="B51" s="22" t="s">
        <v>163</v>
      </c>
      <c r="C51" s="22" t="s">
        <v>218</v>
      </c>
      <c r="D51" s="22" t="s">
        <v>219</v>
      </c>
      <c r="E51" s="22">
        <v>62</v>
      </c>
      <c r="F51" s="22">
        <v>281980</v>
      </c>
      <c r="G51" s="22">
        <v>7</v>
      </c>
      <c r="H51" s="24">
        <v>2022</v>
      </c>
      <c r="I51" s="24">
        <v>129</v>
      </c>
      <c r="J51" s="24"/>
      <c r="K51" s="24"/>
      <c r="L51" s="24"/>
      <c r="M51" s="24"/>
      <c r="N51" s="24">
        <v>129</v>
      </c>
      <c r="O51" s="24">
        <v>18</v>
      </c>
      <c r="P51" s="24"/>
      <c r="Q51" s="24"/>
      <c r="R51" s="24"/>
      <c r="S51" s="24"/>
      <c r="T51" s="24">
        <v>18</v>
      </c>
      <c r="U51" s="24">
        <v>2</v>
      </c>
      <c r="V51" s="22"/>
      <c r="W51" s="22">
        <v>3497</v>
      </c>
      <c r="X51" s="22">
        <v>220000</v>
      </c>
      <c r="Y51" s="22"/>
      <c r="Z51" s="22"/>
      <c r="AA51" s="22"/>
      <c r="AB51" s="22"/>
      <c r="AC51" s="22"/>
      <c r="AD51" s="22"/>
      <c r="AE51" s="22">
        <v>36</v>
      </c>
    </row>
    <row r="52" spans="1:31" x14ac:dyDescent="0.25">
      <c r="A52" s="22" t="s">
        <v>120</v>
      </c>
      <c r="B52" s="22" t="s">
        <v>163</v>
      </c>
      <c r="C52" s="22" t="s">
        <v>220</v>
      </c>
      <c r="D52" s="22" t="s">
        <v>221</v>
      </c>
      <c r="E52" s="22">
        <v>40</v>
      </c>
      <c r="F52" s="22">
        <v>286800</v>
      </c>
      <c r="G52" s="22">
        <v>2</v>
      </c>
      <c r="H52" s="24">
        <v>2267.98</v>
      </c>
      <c r="I52" s="24">
        <v>1.8</v>
      </c>
      <c r="J52" s="24"/>
      <c r="K52" s="24"/>
      <c r="L52" s="24"/>
      <c r="M52" s="24"/>
      <c r="N52" s="24">
        <v>1.8</v>
      </c>
      <c r="O52" s="24">
        <v>3.8</v>
      </c>
      <c r="P52" s="24"/>
      <c r="Q52" s="24"/>
      <c r="R52" s="24"/>
      <c r="S52" s="24"/>
      <c r="T52" s="24">
        <v>3.8</v>
      </c>
      <c r="U52" s="24"/>
      <c r="V52" s="22"/>
      <c r="W52" s="22">
        <v>1520</v>
      </c>
      <c r="X52" s="22">
        <v>84079</v>
      </c>
      <c r="Y52" s="22">
        <v>1</v>
      </c>
      <c r="Z52" s="22">
        <v>1</v>
      </c>
      <c r="AA52" s="22"/>
      <c r="AB52" s="22"/>
      <c r="AC52" s="22"/>
      <c r="AD52" s="22"/>
      <c r="AE52" s="22">
        <v>54</v>
      </c>
    </row>
    <row r="53" spans="1:31" x14ac:dyDescent="0.25">
      <c r="A53" s="22" t="s">
        <v>120</v>
      </c>
      <c r="B53" s="22" t="s">
        <v>163</v>
      </c>
      <c r="C53" s="22" t="s">
        <v>222</v>
      </c>
      <c r="D53" s="22" t="s">
        <v>223</v>
      </c>
      <c r="E53" s="22">
        <v>95.1</v>
      </c>
      <c r="F53" s="22">
        <v>381279</v>
      </c>
      <c r="G53" s="22"/>
      <c r="H53" s="24">
        <v>2904.7</v>
      </c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2"/>
      <c r="W53" s="22">
        <v>6108</v>
      </c>
      <c r="X53" s="22">
        <v>412080</v>
      </c>
      <c r="Y53" s="22"/>
      <c r="Z53" s="22"/>
      <c r="AA53" s="22"/>
      <c r="AB53" s="22"/>
      <c r="AC53" s="22"/>
      <c r="AD53" s="22"/>
      <c r="AE53" s="22">
        <v>311</v>
      </c>
    </row>
    <row r="54" spans="1:31" x14ac:dyDescent="0.25">
      <c r="A54" s="22" t="s">
        <v>120</v>
      </c>
      <c r="B54" s="22" t="s">
        <v>163</v>
      </c>
      <c r="C54" s="22" t="s">
        <v>224</v>
      </c>
      <c r="D54" s="22" t="s">
        <v>225</v>
      </c>
      <c r="E54" s="22">
        <v>55</v>
      </c>
      <c r="F54" s="22">
        <v>623536.6</v>
      </c>
      <c r="G54" s="22">
        <v>6</v>
      </c>
      <c r="H54" s="24">
        <v>1701.14</v>
      </c>
      <c r="I54" s="24">
        <v>15.3</v>
      </c>
      <c r="J54" s="24"/>
      <c r="K54" s="24"/>
      <c r="L54" s="24"/>
      <c r="M54" s="24"/>
      <c r="N54" s="24">
        <v>15.3</v>
      </c>
      <c r="O54" s="24">
        <v>12.6</v>
      </c>
      <c r="P54" s="24"/>
      <c r="Q54" s="24"/>
      <c r="R54" s="24"/>
      <c r="S54" s="24"/>
      <c r="T54" s="24">
        <v>12.6</v>
      </c>
      <c r="U54" s="24">
        <v>8.1999999999999993</v>
      </c>
      <c r="V54" s="22"/>
      <c r="W54" s="22">
        <v>2815</v>
      </c>
      <c r="X54" s="22">
        <v>338089.91</v>
      </c>
      <c r="Y54" s="22">
        <v>4</v>
      </c>
      <c r="Z54" s="22">
        <v>4</v>
      </c>
      <c r="AA54" s="22"/>
      <c r="AB54" s="22"/>
      <c r="AC54" s="22"/>
      <c r="AD54" s="22"/>
      <c r="AE54" s="22">
        <v>84</v>
      </c>
    </row>
    <row r="55" spans="1:31" x14ac:dyDescent="0.25">
      <c r="A55" s="22" t="s">
        <v>120</v>
      </c>
      <c r="B55" s="22" t="s">
        <v>163</v>
      </c>
      <c r="C55" s="22" t="s">
        <v>226</v>
      </c>
      <c r="D55" s="22" t="s">
        <v>227</v>
      </c>
      <c r="E55" s="22">
        <v>29</v>
      </c>
      <c r="F55" s="22">
        <v>1772308</v>
      </c>
      <c r="G55" s="22">
        <v>4</v>
      </c>
      <c r="H55" s="24">
        <v>1931</v>
      </c>
      <c r="I55" s="24">
        <v>73</v>
      </c>
      <c r="J55" s="24"/>
      <c r="K55" s="24">
        <v>80.45</v>
      </c>
      <c r="L55" s="24"/>
      <c r="M55" s="24"/>
      <c r="N55" s="24">
        <v>153.44999999999999</v>
      </c>
      <c r="O55" s="24">
        <v>6</v>
      </c>
      <c r="P55" s="24"/>
      <c r="Q55" s="24"/>
      <c r="R55" s="24"/>
      <c r="S55" s="24"/>
      <c r="T55" s="24">
        <v>6</v>
      </c>
      <c r="U55" s="24"/>
      <c r="V55" s="22"/>
      <c r="W55" s="22">
        <v>1547</v>
      </c>
      <c r="X55" s="22">
        <v>157507.23000000001</v>
      </c>
      <c r="Y55" s="22">
        <v>2</v>
      </c>
      <c r="Z55" s="22">
        <v>1</v>
      </c>
      <c r="AA55" s="22"/>
      <c r="AB55" s="22"/>
      <c r="AC55" s="22">
        <v>1</v>
      </c>
      <c r="AD55" s="22"/>
      <c r="AE55" s="22">
        <v>27</v>
      </c>
    </row>
    <row r="56" spans="1:31" x14ac:dyDescent="0.25">
      <c r="A56" s="22" t="s">
        <v>120</v>
      </c>
      <c r="B56" s="22" t="s">
        <v>163</v>
      </c>
      <c r="C56" s="22" t="s">
        <v>228</v>
      </c>
      <c r="D56" s="22" t="s">
        <v>229</v>
      </c>
      <c r="E56" s="22">
        <v>37</v>
      </c>
      <c r="F56" s="22">
        <v>2187588</v>
      </c>
      <c r="G56" s="22">
        <v>5</v>
      </c>
      <c r="H56" s="24">
        <v>1194</v>
      </c>
      <c r="I56" s="24">
        <v>438</v>
      </c>
      <c r="J56" s="24"/>
      <c r="K56" s="24"/>
      <c r="L56" s="24"/>
      <c r="M56" s="24"/>
      <c r="N56" s="24">
        <v>438</v>
      </c>
      <c r="O56" s="24">
        <v>27</v>
      </c>
      <c r="P56" s="24"/>
      <c r="Q56" s="24"/>
      <c r="R56" s="24"/>
      <c r="S56" s="24"/>
      <c r="T56" s="24">
        <v>27</v>
      </c>
      <c r="U56" s="24"/>
      <c r="V56" s="22"/>
      <c r="W56" s="22">
        <v>870</v>
      </c>
      <c r="X56" s="22">
        <v>29325</v>
      </c>
      <c r="Y56" s="22"/>
      <c r="Z56" s="22">
        <v>21</v>
      </c>
      <c r="AA56" s="22">
        <v>3</v>
      </c>
      <c r="AB56" s="22">
        <v>12</v>
      </c>
      <c r="AC56" s="22">
        <v>6</v>
      </c>
      <c r="AD56" s="22">
        <v>2</v>
      </c>
      <c r="AE56" s="22">
        <v>17</v>
      </c>
    </row>
    <row r="57" spans="1:31" x14ac:dyDescent="0.25">
      <c r="A57" s="22" t="s">
        <v>120</v>
      </c>
      <c r="B57" s="22" t="s">
        <v>163</v>
      </c>
      <c r="C57" s="22" t="s">
        <v>230</v>
      </c>
      <c r="D57" s="22" t="s">
        <v>231</v>
      </c>
      <c r="E57" s="22">
        <v>143</v>
      </c>
      <c r="F57" s="22">
        <v>3142200</v>
      </c>
      <c r="G57" s="22">
        <v>7</v>
      </c>
      <c r="H57" s="24">
        <v>265</v>
      </c>
      <c r="I57" s="24">
        <v>52.09</v>
      </c>
      <c r="J57" s="24"/>
      <c r="K57" s="24"/>
      <c r="L57" s="24"/>
      <c r="M57" s="24"/>
      <c r="N57" s="24">
        <v>52.09</v>
      </c>
      <c r="O57" s="24">
        <v>40.32</v>
      </c>
      <c r="P57" s="24"/>
      <c r="Q57" s="24"/>
      <c r="R57" s="24"/>
      <c r="S57" s="24"/>
      <c r="T57" s="24">
        <v>40.32</v>
      </c>
      <c r="U57" s="24"/>
      <c r="V57" s="22"/>
      <c r="W57" s="22">
        <v>1213</v>
      </c>
      <c r="X57" s="22">
        <v>167240.53</v>
      </c>
      <c r="Y57" s="22"/>
      <c r="Z57" s="22"/>
      <c r="AA57" s="22"/>
      <c r="AB57" s="22"/>
      <c r="AC57" s="22"/>
      <c r="AD57" s="22"/>
      <c r="AE57" s="22">
        <v>145</v>
      </c>
    </row>
    <row r="58" spans="1:31" x14ac:dyDescent="0.25">
      <c r="A58" s="22" t="s">
        <v>120</v>
      </c>
      <c r="B58" s="22" t="s">
        <v>163</v>
      </c>
      <c r="C58" s="22" t="s">
        <v>232</v>
      </c>
      <c r="D58" s="22" t="s">
        <v>233</v>
      </c>
      <c r="E58" s="22">
        <v>28</v>
      </c>
      <c r="F58" s="22">
        <v>322600</v>
      </c>
      <c r="G58" s="22">
        <v>2</v>
      </c>
      <c r="H58" s="24">
        <v>2364</v>
      </c>
      <c r="I58" s="24">
        <v>1</v>
      </c>
      <c r="J58" s="24"/>
      <c r="K58" s="24"/>
      <c r="L58" s="24"/>
      <c r="M58" s="24"/>
      <c r="N58" s="24">
        <v>1</v>
      </c>
      <c r="O58" s="24">
        <v>1</v>
      </c>
      <c r="P58" s="24"/>
      <c r="Q58" s="24"/>
      <c r="R58" s="24"/>
      <c r="S58" s="24"/>
      <c r="T58" s="24">
        <v>1</v>
      </c>
      <c r="U58" s="24"/>
      <c r="V58" s="22"/>
      <c r="W58" s="22">
        <v>733</v>
      </c>
      <c r="X58" s="22">
        <v>98323</v>
      </c>
      <c r="Y58" s="22"/>
      <c r="Z58" s="22"/>
      <c r="AA58" s="22"/>
      <c r="AB58" s="22"/>
      <c r="AC58" s="22"/>
      <c r="AD58" s="22"/>
      <c r="AE58" s="22">
        <v>4</v>
      </c>
    </row>
    <row r="59" spans="1:31" x14ac:dyDescent="0.25">
      <c r="A59" s="22" t="s">
        <v>120</v>
      </c>
      <c r="B59" s="22" t="s">
        <v>163</v>
      </c>
      <c r="C59" s="22" t="s">
        <v>234</v>
      </c>
      <c r="D59" s="22" t="s">
        <v>235</v>
      </c>
      <c r="E59" s="22">
        <v>167</v>
      </c>
      <c r="F59" s="22">
        <v>242595</v>
      </c>
      <c r="G59" s="22">
        <v>7</v>
      </c>
      <c r="H59" s="24">
        <v>2048</v>
      </c>
      <c r="I59" s="24">
        <v>52.7</v>
      </c>
      <c r="J59" s="24"/>
      <c r="K59" s="24"/>
      <c r="L59" s="24"/>
      <c r="M59" s="24"/>
      <c r="N59" s="24">
        <v>52.7</v>
      </c>
      <c r="O59" s="24">
        <v>52.9</v>
      </c>
      <c r="P59" s="24"/>
      <c r="Q59" s="24"/>
      <c r="R59" s="24"/>
      <c r="S59" s="24"/>
      <c r="T59" s="24">
        <v>52.9</v>
      </c>
      <c r="U59" s="24">
        <v>3.25</v>
      </c>
      <c r="V59" s="22"/>
      <c r="W59" s="22">
        <v>12125</v>
      </c>
      <c r="X59" s="22">
        <v>631204</v>
      </c>
      <c r="Y59" s="22">
        <v>3</v>
      </c>
      <c r="Z59" s="22">
        <v>2</v>
      </c>
      <c r="AA59" s="22"/>
      <c r="AB59" s="22">
        <v>1</v>
      </c>
      <c r="AC59" s="22"/>
      <c r="AD59" s="22"/>
      <c r="AE59" s="22">
        <v>103</v>
      </c>
    </row>
    <row r="60" spans="1:31" x14ac:dyDescent="0.25">
      <c r="A60" s="22" t="s">
        <v>120</v>
      </c>
      <c r="B60" s="22" t="s">
        <v>163</v>
      </c>
      <c r="C60" s="22" t="s">
        <v>236</v>
      </c>
      <c r="D60" s="22" t="s">
        <v>237</v>
      </c>
      <c r="E60" s="22">
        <v>9</v>
      </c>
      <c r="F60" s="22">
        <v>92488</v>
      </c>
      <c r="G60" s="22">
        <v>1</v>
      </c>
      <c r="H60" s="24">
        <v>555</v>
      </c>
      <c r="I60" s="24">
        <v>2.25</v>
      </c>
      <c r="J60" s="24"/>
      <c r="K60" s="24">
        <v>212</v>
      </c>
      <c r="L60" s="24"/>
      <c r="M60" s="24"/>
      <c r="N60" s="24">
        <v>214.25</v>
      </c>
      <c r="O60" s="24">
        <v>3.66</v>
      </c>
      <c r="P60" s="24"/>
      <c r="Q60" s="24"/>
      <c r="R60" s="24"/>
      <c r="S60" s="24"/>
      <c r="T60" s="24">
        <v>3.66</v>
      </c>
      <c r="U60" s="24"/>
      <c r="V60" s="22"/>
      <c r="W60" s="22">
        <v>571</v>
      </c>
      <c r="X60" s="22">
        <v>49521</v>
      </c>
      <c r="Y60" s="22"/>
      <c r="Z60" s="22"/>
      <c r="AA60" s="22"/>
      <c r="AB60" s="22"/>
      <c r="AC60" s="22"/>
      <c r="AD60" s="22"/>
      <c r="AE60" s="22">
        <v>17</v>
      </c>
    </row>
    <row r="61" spans="1:31" x14ac:dyDescent="0.25">
      <c r="A61" s="22" t="s">
        <v>120</v>
      </c>
      <c r="B61" s="22" t="s">
        <v>163</v>
      </c>
      <c r="C61" s="22" t="s">
        <v>238</v>
      </c>
      <c r="D61" s="22" t="s">
        <v>239</v>
      </c>
      <c r="E61" s="22">
        <v>26</v>
      </c>
      <c r="F61" s="22">
        <v>351501</v>
      </c>
      <c r="G61" s="22">
        <v>5</v>
      </c>
      <c r="H61" s="24">
        <v>911</v>
      </c>
      <c r="I61" s="24">
        <v>4</v>
      </c>
      <c r="J61" s="24"/>
      <c r="K61" s="24"/>
      <c r="L61" s="24"/>
      <c r="M61" s="24"/>
      <c r="N61" s="24">
        <v>4</v>
      </c>
      <c r="O61" s="24">
        <v>3</v>
      </c>
      <c r="P61" s="24"/>
      <c r="Q61" s="24"/>
      <c r="R61" s="24"/>
      <c r="S61" s="24"/>
      <c r="T61" s="24">
        <v>3</v>
      </c>
      <c r="U61" s="24"/>
      <c r="V61" s="22"/>
      <c r="W61" s="22">
        <v>1785</v>
      </c>
      <c r="X61" s="22">
        <v>94474</v>
      </c>
      <c r="Y61" s="22"/>
      <c r="Z61" s="22"/>
      <c r="AA61" s="22"/>
      <c r="AB61" s="22"/>
      <c r="AC61" s="22"/>
      <c r="AD61" s="22"/>
      <c r="AE61" s="22"/>
    </row>
    <row r="62" spans="1:31" x14ac:dyDescent="0.25">
      <c r="A62" s="22" t="s">
        <v>120</v>
      </c>
      <c r="B62" s="22" t="s">
        <v>163</v>
      </c>
      <c r="C62" s="22" t="s">
        <v>240</v>
      </c>
      <c r="D62" s="22" t="s">
        <v>241</v>
      </c>
      <c r="E62" s="22">
        <v>31</v>
      </c>
      <c r="F62" s="22">
        <v>281262</v>
      </c>
      <c r="G62" s="22">
        <v>4</v>
      </c>
      <c r="H62" s="24">
        <v>1932</v>
      </c>
      <c r="I62" s="24"/>
      <c r="J62" s="24"/>
      <c r="K62" s="24">
        <v>4.8</v>
      </c>
      <c r="L62" s="24">
        <v>9.6</v>
      </c>
      <c r="M62" s="24"/>
      <c r="N62" s="24">
        <v>14.4</v>
      </c>
      <c r="O62" s="24">
        <v>2</v>
      </c>
      <c r="P62" s="24"/>
      <c r="Q62" s="24"/>
      <c r="R62" s="24"/>
      <c r="S62" s="24"/>
      <c r="T62" s="24">
        <v>2</v>
      </c>
      <c r="U62" s="24"/>
      <c r="V62" s="22"/>
      <c r="W62" s="22">
        <v>4315</v>
      </c>
      <c r="X62" s="22">
        <v>120733</v>
      </c>
      <c r="Y62" s="22"/>
      <c r="Z62" s="22">
        <v>6</v>
      </c>
      <c r="AA62" s="22">
        <v>13</v>
      </c>
      <c r="AB62" s="22">
        <v>6</v>
      </c>
      <c r="AC62" s="22">
        <v>7</v>
      </c>
      <c r="AD62" s="22">
        <v>32</v>
      </c>
      <c r="AE62" s="22">
        <v>64</v>
      </c>
    </row>
    <row r="63" spans="1:31" x14ac:dyDescent="0.25">
      <c r="A63" s="22" t="s">
        <v>120</v>
      </c>
      <c r="B63" s="22" t="s">
        <v>163</v>
      </c>
      <c r="C63" s="22" t="s">
        <v>242</v>
      </c>
      <c r="D63" s="22" t="s">
        <v>243</v>
      </c>
      <c r="E63" s="22">
        <v>31</v>
      </c>
      <c r="F63" s="22">
        <v>364644</v>
      </c>
      <c r="G63" s="22">
        <v>5</v>
      </c>
      <c r="H63" s="24">
        <v>2215.5</v>
      </c>
      <c r="I63" s="24">
        <v>3.16</v>
      </c>
      <c r="J63" s="24"/>
      <c r="K63" s="24"/>
      <c r="L63" s="24"/>
      <c r="M63" s="24"/>
      <c r="N63" s="24">
        <v>3.16</v>
      </c>
      <c r="O63" s="24">
        <v>4.78</v>
      </c>
      <c r="P63" s="24"/>
      <c r="Q63" s="24"/>
      <c r="R63" s="24"/>
      <c r="S63" s="24"/>
      <c r="T63" s="24">
        <v>4.78</v>
      </c>
      <c r="U63" s="24"/>
      <c r="V63" s="22"/>
      <c r="W63" s="22">
        <v>1001</v>
      </c>
      <c r="X63" s="22">
        <v>152891</v>
      </c>
      <c r="Y63" s="22"/>
      <c r="Z63" s="22"/>
      <c r="AA63" s="22"/>
      <c r="AB63" s="22"/>
      <c r="AC63" s="22">
        <v>1</v>
      </c>
      <c r="AD63" s="22"/>
      <c r="AE63" s="22">
        <v>1</v>
      </c>
    </row>
    <row r="64" spans="1:31" x14ac:dyDescent="0.25">
      <c r="A64" s="22" t="s">
        <v>120</v>
      </c>
      <c r="B64" s="22" t="s">
        <v>163</v>
      </c>
      <c r="C64" s="22" t="s">
        <v>244</v>
      </c>
      <c r="D64" s="22" t="s">
        <v>245</v>
      </c>
      <c r="E64" s="22">
        <v>6</v>
      </c>
      <c r="F64" s="22">
        <v>259250</v>
      </c>
      <c r="G64" s="22"/>
      <c r="H64" s="24">
        <v>202</v>
      </c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2"/>
      <c r="W64" s="22">
        <v>61</v>
      </c>
      <c r="X64" s="22">
        <v>16648.509999999998</v>
      </c>
      <c r="Y64" s="22"/>
      <c r="Z64" s="22"/>
      <c r="AA64" s="22"/>
      <c r="AB64" s="22"/>
      <c r="AC64" s="22"/>
      <c r="AD64" s="22"/>
      <c r="AE64" s="22"/>
    </row>
    <row r="65" spans="1:31" x14ac:dyDescent="0.25">
      <c r="A65" s="22" t="s">
        <v>120</v>
      </c>
      <c r="B65" s="22" t="s">
        <v>163</v>
      </c>
      <c r="C65" s="22" t="s">
        <v>246</v>
      </c>
      <c r="D65" s="22" t="s">
        <v>247</v>
      </c>
      <c r="E65" s="22">
        <v>74</v>
      </c>
      <c r="F65" s="22">
        <v>405406.94</v>
      </c>
      <c r="G65" s="22">
        <v>8</v>
      </c>
      <c r="H65" s="24">
        <v>3050.03</v>
      </c>
      <c r="I65" s="24">
        <v>44.26</v>
      </c>
      <c r="J65" s="24"/>
      <c r="K65" s="24"/>
      <c r="L65" s="24"/>
      <c r="M65" s="24"/>
      <c r="N65" s="24">
        <v>44.26</v>
      </c>
      <c r="O65" s="24">
        <v>31.12</v>
      </c>
      <c r="P65" s="24"/>
      <c r="Q65" s="24"/>
      <c r="R65" s="24">
        <v>14.23</v>
      </c>
      <c r="S65" s="24"/>
      <c r="T65" s="24">
        <v>45.35</v>
      </c>
      <c r="U65" s="24">
        <v>9.86</v>
      </c>
      <c r="V65" s="22"/>
      <c r="W65" s="22">
        <v>8055</v>
      </c>
      <c r="X65" s="22">
        <v>565524</v>
      </c>
      <c r="Y65" s="22">
        <v>32</v>
      </c>
      <c r="Z65" s="22">
        <v>10</v>
      </c>
      <c r="AA65" s="22"/>
      <c r="AB65" s="22">
        <v>19</v>
      </c>
      <c r="AC65" s="22">
        <v>3</v>
      </c>
      <c r="AD65" s="22"/>
      <c r="AE65" s="22">
        <v>200</v>
      </c>
    </row>
    <row r="66" spans="1:31" x14ac:dyDescent="0.25">
      <c r="A66" s="22" t="s">
        <v>120</v>
      </c>
      <c r="B66" s="22" t="s">
        <v>163</v>
      </c>
      <c r="C66" s="22" t="s">
        <v>248</v>
      </c>
      <c r="D66" s="22" t="s">
        <v>249</v>
      </c>
      <c r="E66" s="22">
        <v>280</v>
      </c>
      <c r="F66" s="22">
        <v>399350</v>
      </c>
      <c r="G66" s="22">
        <v>14</v>
      </c>
      <c r="H66" s="24">
        <v>2386</v>
      </c>
      <c r="I66" s="24">
        <v>20</v>
      </c>
      <c r="J66" s="24">
        <v>40</v>
      </c>
      <c r="K66" s="24">
        <v>310</v>
      </c>
      <c r="L66" s="24">
        <v>10</v>
      </c>
      <c r="M66" s="24">
        <v>3</v>
      </c>
      <c r="N66" s="24">
        <v>383</v>
      </c>
      <c r="O66" s="24">
        <v>140</v>
      </c>
      <c r="P66" s="24">
        <v>5</v>
      </c>
      <c r="Q66" s="24">
        <v>5</v>
      </c>
      <c r="R66" s="24">
        <v>4</v>
      </c>
      <c r="S66" s="24">
        <v>2</v>
      </c>
      <c r="T66" s="24">
        <v>156</v>
      </c>
      <c r="U66" s="24">
        <v>50</v>
      </c>
      <c r="V66" s="22"/>
      <c r="W66" s="22">
        <v>12472</v>
      </c>
      <c r="X66" s="22">
        <v>526000</v>
      </c>
      <c r="Y66" s="22">
        <v>4</v>
      </c>
      <c r="Z66" s="22">
        <v>3</v>
      </c>
      <c r="AA66" s="22"/>
      <c r="AB66" s="22">
        <v>1</v>
      </c>
      <c r="AC66" s="22"/>
      <c r="AD66" s="22">
        <v>3</v>
      </c>
      <c r="AE66" s="22">
        <v>305</v>
      </c>
    </row>
    <row r="67" spans="1:31" x14ac:dyDescent="0.25">
      <c r="A67" s="22" t="s">
        <v>120</v>
      </c>
      <c r="B67" s="22" t="s">
        <v>163</v>
      </c>
      <c r="C67" s="22" t="s">
        <v>250</v>
      </c>
      <c r="D67" s="22" t="s">
        <v>251</v>
      </c>
      <c r="E67" s="22">
        <v>35</v>
      </c>
      <c r="F67" s="22">
        <v>607013</v>
      </c>
      <c r="G67" s="22">
        <v>1</v>
      </c>
      <c r="H67" s="24">
        <v>1855</v>
      </c>
      <c r="I67" s="24">
        <v>2.2999999999999998</v>
      </c>
      <c r="J67" s="24"/>
      <c r="K67" s="24"/>
      <c r="L67" s="24"/>
      <c r="M67" s="24"/>
      <c r="N67" s="24">
        <v>2.2999999999999998</v>
      </c>
      <c r="O67" s="24">
        <v>3</v>
      </c>
      <c r="P67" s="24"/>
      <c r="Q67" s="24"/>
      <c r="R67" s="24"/>
      <c r="S67" s="24"/>
      <c r="T67" s="24">
        <v>3</v>
      </c>
      <c r="U67" s="24"/>
      <c r="V67" s="22"/>
      <c r="W67" s="22">
        <v>1032</v>
      </c>
      <c r="X67" s="22">
        <v>272562</v>
      </c>
      <c r="Y67" s="22"/>
      <c r="Z67" s="22"/>
      <c r="AA67" s="22"/>
      <c r="AB67" s="22"/>
      <c r="AC67" s="22"/>
      <c r="AD67" s="22"/>
      <c r="AE67" s="22">
        <v>36</v>
      </c>
    </row>
    <row r="68" spans="1:31" x14ac:dyDescent="0.25">
      <c r="A68" s="22" t="s">
        <v>120</v>
      </c>
      <c r="B68" s="22" t="s">
        <v>163</v>
      </c>
      <c r="C68" s="22" t="s">
        <v>252</v>
      </c>
      <c r="D68" s="22" t="s">
        <v>253</v>
      </c>
      <c r="E68" s="22">
        <v>49</v>
      </c>
      <c r="F68" s="22">
        <v>283526</v>
      </c>
      <c r="G68" s="22">
        <v>4</v>
      </c>
      <c r="H68" s="24">
        <v>1436</v>
      </c>
      <c r="I68" s="24">
        <v>1</v>
      </c>
      <c r="J68" s="24"/>
      <c r="K68" s="24"/>
      <c r="L68" s="24"/>
      <c r="M68" s="24"/>
      <c r="N68" s="24">
        <v>1</v>
      </c>
      <c r="O68" s="24">
        <v>4</v>
      </c>
      <c r="P68" s="24"/>
      <c r="Q68" s="24"/>
      <c r="R68" s="24"/>
      <c r="S68" s="24"/>
      <c r="T68" s="24">
        <v>4</v>
      </c>
      <c r="U68" s="24"/>
      <c r="V68" s="22"/>
      <c r="W68" s="22">
        <v>1781</v>
      </c>
      <c r="X68" s="22">
        <v>79188</v>
      </c>
      <c r="Y68" s="22">
        <v>3</v>
      </c>
      <c r="Z68" s="22">
        <v>3</v>
      </c>
      <c r="AA68" s="22"/>
      <c r="AB68" s="22"/>
      <c r="AC68" s="22"/>
      <c r="AD68" s="22"/>
      <c r="AE68" s="22"/>
    </row>
    <row r="69" spans="1:31" x14ac:dyDescent="0.25">
      <c r="A69" s="22" t="s">
        <v>120</v>
      </c>
      <c r="B69" s="22" t="s">
        <v>163</v>
      </c>
      <c r="C69" s="22" t="s">
        <v>254</v>
      </c>
      <c r="D69" s="22" t="s">
        <v>255</v>
      </c>
      <c r="E69" s="22">
        <v>29</v>
      </c>
      <c r="F69" s="22">
        <v>288579</v>
      </c>
      <c r="G69" s="22">
        <v>2</v>
      </c>
      <c r="H69" s="24">
        <v>1780</v>
      </c>
      <c r="I69" s="24">
        <v>2.72</v>
      </c>
      <c r="J69" s="24"/>
      <c r="K69" s="24">
        <v>285</v>
      </c>
      <c r="L69" s="24">
        <v>51</v>
      </c>
      <c r="M69" s="24"/>
      <c r="N69" s="24">
        <v>338.72</v>
      </c>
      <c r="O69" s="24">
        <v>2.2200000000000002</v>
      </c>
      <c r="P69" s="24"/>
      <c r="Q69" s="24"/>
      <c r="R69" s="24"/>
      <c r="S69" s="24"/>
      <c r="T69" s="24">
        <v>2.2200000000000002</v>
      </c>
      <c r="U69" s="24"/>
      <c r="V69" s="22"/>
      <c r="W69" s="22">
        <v>783</v>
      </c>
      <c r="X69" s="22">
        <v>90956</v>
      </c>
      <c r="Y69" s="22"/>
      <c r="Z69" s="22"/>
      <c r="AA69" s="22"/>
      <c r="AB69" s="22"/>
      <c r="AC69" s="22"/>
      <c r="AD69" s="22"/>
      <c r="AE69" s="22">
        <v>39</v>
      </c>
    </row>
    <row r="70" spans="1:31" x14ac:dyDescent="0.25">
      <c r="A70" s="22" t="s">
        <v>120</v>
      </c>
      <c r="B70" s="22" t="s">
        <v>163</v>
      </c>
      <c r="C70" s="22" t="s">
        <v>256</v>
      </c>
      <c r="D70" s="22" t="s">
        <v>257</v>
      </c>
      <c r="E70" s="22">
        <v>15</v>
      </c>
      <c r="F70" s="22">
        <v>68588</v>
      </c>
      <c r="G70" s="22"/>
      <c r="H70" s="24">
        <v>605.1</v>
      </c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2"/>
      <c r="W70" s="22">
        <v>324</v>
      </c>
      <c r="X70" s="22">
        <v>25000</v>
      </c>
      <c r="Y70" s="22"/>
      <c r="Z70" s="22"/>
      <c r="AA70" s="22"/>
      <c r="AB70" s="22"/>
      <c r="AC70" s="22"/>
      <c r="AD70" s="22"/>
      <c r="AE70" s="22"/>
    </row>
    <row r="71" spans="1:31" x14ac:dyDescent="0.25">
      <c r="A71" s="22" t="s">
        <v>120</v>
      </c>
      <c r="B71" s="22" t="s">
        <v>163</v>
      </c>
      <c r="C71" s="22" t="s">
        <v>258</v>
      </c>
      <c r="D71" s="22" t="s">
        <v>259</v>
      </c>
      <c r="E71" s="22">
        <v>58</v>
      </c>
      <c r="F71" s="22">
        <v>321041</v>
      </c>
      <c r="G71" s="22">
        <v>10</v>
      </c>
      <c r="H71" s="24">
        <v>2029</v>
      </c>
      <c r="I71" s="24">
        <v>22</v>
      </c>
      <c r="J71" s="24"/>
      <c r="K71" s="24"/>
      <c r="L71" s="24"/>
      <c r="M71" s="24"/>
      <c r="N71" s="24">
        <v>22</v>
      </c>
      <c r="O71" s="24">
        <v>7</v>
      </c>
      <c r="P71" s="24"/>
      <c r="Q71" s="24"/>
      <c r="R71" s="24"/>
      <c r="S71" s="24"/>
      <c r="T71" s="24">
        <v>7</v>
      </c>
      <c r="U71" s="24"/>
      <c r="V71" s="22"/>
      <c r="W71" s="22">
        <v>3552</v>
      </c>
      <c r="X71" s="22">
        <v>411680</v>
      </c>
      <c r="Y71" s="22"/>
      <c r="Z71" s="22"/>
      <c r="AA71" s="22"/>
      <c r="AB71" s="22"/>
      <c r="AC71" s="22"/>
      <c r="AD71" s="22"/>
      <c r="AE71" s="22">
        <v>281</v>
      </c>
    </row>
    <row r="72" spans="1:31" x14ac:dyDescent="0.25">
      <c r="A72" s="22" t="s">
        <v>120</v>
      </c>
      <c r="B72" s="22" t="s">
        <v>163</v>
      </c>
      <c r="C72" s="22" t="s">
        <v>260</v>
      </c>
      <c r="D72" s="22" t="s">
        <v>261</v>
      </c>
      <c r="E72" s="22">
        <v>26</v>
      </c>
      <c r="F72" s="22">
        <v>261148</v>
      </c>
      <c r="G72" s="22">
        <v>4</v>
      </c>
      <c r="H72" s="24">
        <v>1753.28</v>
      </c>
      <c r="I72" s="24">
        <v>51.19</v>
      </c>
      <c r="J72" s="24">
        <v>87.2</v>
      </c>
      <c r="K72" s="24">
        <v>14.66</v>
      </c>
      <c r="L72" s="24">
        <v>165.73</v>
      </c>
      <c r="M72" s="24">
        <v>21.4</v>
      </c>
      <c r="N72" s="24">
        <v>340.18</v>
      </c>
      <c r="O72" s="24">
        <v>7.3</v>
      </c>
      <c r="P72" s="24"/>
      <c r="Q72" s="24"/>
      <c r="R72" s="24"/>
      <c r="S72" s="24"/>
      <c r="T72" s="24">
        <v>7.3</v>
      </c>
      <c r="U72" s="24"/>
      <c r="V72" s="22"/>
      <c r="W72" s="22">
        <v>748</v>
      </c>
      <c r="X72" s="22">
        <v>74640</v>
      </c>
      <c r="Y72" s="22"/>
      <c r="Z72" s="22">
        <v>3</v>
      </c>
      <c r="AA72" s="22">
        <v>1</v>
      </c>
      <c r="AB72" s="22">
        <v>1</v>
      </c>
      <c r="AC72" s="22">
        <v>1</v>
      </c>
      <c r="AD72" s="22">
        <v>1</v>
      </c>
      <c r="AE72" s="22">
        <v>8</v>
      </c>
    </row>
    <row r="73" spans="1:31" x14ac:dyDescent="0.25">
      <c r="A73" s="22" t="s">
        <v>120</v>
      </c>
      <c r="B73" s="22" t="s">
        <v>163</v>
      </c>
      <c r="C73" s="22" t="s">
        <v>262</v>
      </c>
      <c r="D73" s="22" t="s">
        <v>263</v>
      </c>
      <c r="E73" s="22">
        <v>58</v>
      </c>
      <c r="F73" s="22">
        <v>421603</v>
      </c>
      <c r="G73" s="22">
        <v>5</v>
      </c>
      <c r="H73" s="24">
        <v>2777</v>
      </c>
      <c r="I73" s="24">
        <v>5</v>
      </c>
      <c r="J73" s="24"/>
      <c r="K73" s="24">
        <v>26</v>
      </c>
      <c r="L73" s="24">
        <v>37</v>
      </c>
      <c r="M73" s="24"/>
      <c r="N73" s="24">
        <v>68</v>
      </c>
      <c r="O73" s="24">
        <v>7</v>
      </c>
      <c r="P73" s="24"/>
      <c r="Q73" s="24"/>
      <c r="R73" s="24"/>
      <c r="S73" s="24"/>
      <c r="T73" s="24">
        <v>7</v>
      </c>
      <c r="U73" s="24"/>
      <c r="V73" s="22"/>
      <c r="W73" s="22">
        <v>2223</v>
      </c>
      <c r="X73" s="22">
        <v>142609</v>
      </c>
      <c r="Y73" s="22"/>
      <c r="Z73" s="22"/>
      <c r="AA73" s="22"/>
      <c r="AB73" s="22"/>
      <c r="AC73" s="22"/>
      <c r="AD73" s="22"/>
      <c r="AE73" s="22">
        <v>147</v>
      </c>
    </row>
    <row r="74" spans="1:31" x14ac:dyDescent="0.25">
      <c r="A74" s="22" t="s">
        <v>120</v>
      </c>
      <c r="B74" s="22" t="s">
        <v>163</v>
      </c>
      <c r="C74" s="22" t="s">
        <v>264</v>
      </c>
      <c r="D74" s="22" t="s">
        <v>265</v>
      </c>
      <c r="E74" s="22">
        <v>124.9</v>
      </c>
      <c r="F74" s="22">
        <v>214425</v>
      </c>
      <c r="G74" s="22">
        <v>10</v>
      </c>
      <c r="H74" s="24">
        <v>1776</v>
      </c>
      <c r="I74" s="24">
        <v>173</v>
      </c>
      <c r="J74" s="24">
        <v>50</v>
      </c>
      <c r="K74" s="24">
        <v>4</v>
      </c>
      <c r="L74" s="24">
        <v>33</v>
      </c>
      <c r="M74" s="24"/>
      <c r="N74" s="24">
        <v>260</v>
      </c>
      <c r="O74" s="24">
        <v>98</v>
      </c>
      <c r="P74" s="24"/>
      <c r="Q74" s="24">
        <v>1.87</v>
      </c>
      <c r="R74" s="24">
        <v>42</v>
      </c>
      <c r="S74" s="24"/>
      <c r="T74" s="24">
        <v>141.87</v>
      </c>
      <c r="U74" s="24">
        <v>7</v>
      </c>
      <c r="V74" s="22"/>
      <c r="W74" s="22">
        <v>6815</v>
      </c>
      <c r="X74" s="22">
        <v>708929</v>
      </c>
      <c r="Y74" s="22">
        <v>14</v>
      </c>
      <c r="Z74" s="22">
        <v>12</v>
      </c>
      <c r="AA74" s="22"/>
      <c r="AB74" s="22"/>
      <c r="AC74" s="22"/>
      <c r="AD74" s="22"/>
      <c r="AE74" s="22">
        <v>13</v>
      </c>
    </row>
    <row r="75" spans="1:31" x14ac:dyDescent="0.25">
      <c r="A75" s="22" t="s">
        <v>120</v>
      </c>
      <c r="B75" s="22" t="s">
        <v>163</v>
      </c>
      <c r="C75" s="22" t="s">
        <v>266</v>
      </c>
      <c r="D75" s="22" t="s">
        <v>267</v>
      </c>
      <c r="E75" s="22">
        <v>37</v>
      </c>
      <c r="F75" s="22">
        <v>426861</v>
      </c>
      <c r="G75" s="22">
        <v>3</v>
      </c>
      <c r="H75" s="24">
        <v>2470.7199999999998</v>
      </c>
      <c r="I75" s="24">
        <v>16.100000000000001</v>
      </c>
      <c r="J75" s="24"/>
      <c r="K75" s="24"/>
      <c r="L75" s="24"/>
      <c r="M75" s="24"/>
      <c r="N75" s="24">
        <v>16.100000000000001</v>
      </c>
      <c r="O75" s="24">
        <v>17.3</v>
      </c>
      <c r="P75" s="24"/>
      <c r="Q75" s="24"/>
      <c r="R75" s="24"/>
      <c r="S75" s="24"/>
      <c r="T75" s="24">
        <v>17.3</v>
      </c>
      <c r="U75" s="24">
        <v>1.6</v>
      </c>
      <c r="V75" s="22"/>
      <c r="W75" s="22">
        <v>2210</v>
      </c>
      <c r="X75" s="22">
        <v>185871</v>
      </c>
      <c r="Y75" s="22"/>
      <c r="Z75" s="22"/>
      <c r="AA75" s="22"/>
      <c r="AB75" s="22"/>
      <c r="AC75" s="22"/>
      <c r="AD75" s="22"/>
      <c r="AE75" s="22">
        <v>46</v>
      </c>
    </row>
    <row r="76" spans="1:31" x14ac:dyDescent="0.25">
      <c r="A76" s="22" t="s">
        <v>120</v>
      </c>
      <c r="B76" s="22" t="s">
        <v>163</v>
      </c>
      <c r="C76" s="22" t="s">
        <v>268</v>
      </c>
      <c r="D76" s="22" t="s">
        <v>269</v>
      </c>
      <c r="E76" s="22">
        <v>54.3</v>
      </c>
      <c r="F76" s="22">
        <v>199936</v>
      </c>
      <c r="G76" s="22">
        <v>7</v>
      </c>
      <c r="H76" s="24">
        <v>1330</v>
      </c>
      <c r="I76" s="24">
        <v>15</v>
      </c>
      <c r="J76" s="24"/>
      <c r="K76" s="24"/>
      <c r="L76" s="24">
        <v>59</v>
      </c>
      <c r="M76" s="24"/>
      <c r="N76" s="24">
        <v>74</v>
      </c>
      <c r="O76" s="24">
        <v>15</v>
      </c>
      <c r="P76" s="24"/>
      <c r="Q76" s="24"/>
      <c r="R76" s="24"/>
      <c r="S76" s="24"/>
      <c r="T76" s="24">
        <v>15</v>
      </c>
      <c r="U76" s="24">
        <v>2.5</v>
      </c>
      <c r="V76" s="22"/>
      <c r="W76" s="22">
        <v>1863</v>
      </c>
      <c r="X76" s="22">
        <v>72520</v>
      </c>
      <c r="Y76" s="22">
        <v>1</v>
      </c>
      <c r="Z76" s="22">
        <v>14</v>
      </c>
      <c r="AA76" s="22">
        <v>15</v>
      </c>
      <c r="AB76" s="22">
        <v>1</v>
      </c>
      <c r="AC76" s="22">
        <v>6</v>
      </c>
      <c r="AD76" s="22">
        <v>1</v>
      </c>
      <c r="AE76" s="22">
        <v>37</v>
      </c>
    </row>
    <row r="77" spans="1:31" x14ac:dyDescent="0.25">
      <c r="A77" s="22" t="s">
        <v>120</v>
      </c>
      <c r="B77" s="22" t="s">
        <v>163</v>
      </c>
      <c r="C77" s="22" t="s">
        <v>270</v>
      </c>
      <c r="D77" s="22" t="s">
        <v>271</v>
      </c>
      <c r="E77" s="22">
        <v>37</v>
      </c>
      <c r="F77" s="22">
        <v>270954</v>
      </c>
      <c r="G77" s="22">
        <v>6</v>
      </c>
      <c r="H77" s="24">
        <v>2520</v>
      </c>
      <c r="I77" s="24">
        <v>8</v>
      </c>
      <c r="J77" s="24"/>
      <c r="K77" s="24"/>
      <c r="L77" s="24"/>
      <c r="M77" s="24"/>
      <c r="N77" s="24">
        <v>8</v>
      </c>
      <c r="O77" s="24">
        <v>6</v>
      </c>
      <c r="P77" s="24"/>
      <c r="Q77" s="24"/>
      <c r="R77" s="24"/>
      <c r="S77" s="24"/>
      <c r="T77" s="24">
        <v>6</v>
      </c>
      <c r="U77" s="24"/>
      <c r="V77" s="22"/>
      <c r="W77" s="22">
        <v>1897</v>
      </c>
      <c r="X77" s="22">
        <v>49250</v>
      </c>
      <c r="Y77" s="22"/>
      <c r="Z77" s="22"/>
      <c r="AA77" s="22"/>
      <c r="AB77" s="22"/>
      <c r="AC77" s="22"/>
      <c r="AD77" s="22"/>
      <c r="AE77" s="22"/>
    </row>
    <row r="78" spans="1:31" x14ac:dyDescent="0.25">
      <c r="A78" s="22" t="s">
        <v>120</v>
      </c>
      <c r="B78" s="22" t="s">
        <v>163</v>
      </c>
      <c r="C78" s="22" t="s">
        <v>272</v>
      </c>
      <c r="D78" s="22" t="s">
        <v>273</v>
      </c>
      <c r="E78" s="22">
        <v>85</v>
      </c>
      <c r="F78" s="22">
        <v>541937.73</v>
      </c>
      <c r="G78" s="22">
        <v>7</v>
      </c>
      <c r="H78" s="24">
        <v>3820</v>
      </c>
      <c r="I78" s="24">
        <v>10</v>
      </c>
      <c r="J78" s="24"/>
      <c r="K78" s="24"/>
      <c r="L78" s="24"/>
      <c r="M78" s="24"/>
      <c r="N78" s="24">
        <v>10</v>
      </c>
      <c r="O78" s="24">
        <v>7</v>
      </c>
      <c r="P78" s="24"/>
      <c r="Q78" s="24"/>
      <c r="R78" s="24"/>
      <c r="S78" s="24"/>
      <c r="T78" s="24">
        <v>7</v>
      </c>
      <c r="U78" s="24"/>
      <c r="V78" s="22"/>
      <c r="W78" s="22">
        <v>3853</v>
      </c>
      <c r="X78" s="22">
        <v>228273</v>
      </c>
      <c r="Y78" s="22"/>
      <c r="Z78" s="22"/>
      <c r="AA78" s="22"/>
      <c r="AB78" s="22"/>
      <c r="AC78" s="22"/>
      <c r="AD78" s="22"/>
      <c r="AE78" s="22">
        <v>85</v>
      </c>
    </row>
    <row r="79" spans="1:31" x14ac:dyDescent="0.25">
      <c r="A79" s="22" t="s">
        <v>120</v>
      </c>
      <c r="B79" s="22" t="s">
        <v>163</v>
      </c>
      <c r="C79" s="22" t="s">
        <v>274</v>
      </c>
      <c r="D79" s="22" t="s">
        <v>275</v>
      </c>
      <c r="E79" s="22">
        <v>37</v>
      </c>
      <c r="F79" s="22">
        <v>543733</v>
      </c>
      <c r="G79" s="22">
        <v>8</v>
      </c>
      <c r="H79" s="24">
        <v>2643</v>
      </c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2"/>
      <c r="W79" s="22">
        <v>2483</v>
      </c>
      <c r="X79" s="22">
        <v>112553</v>
      </c>
      <c r="Y79" s="22"/>
      <c r="Z79" s="22"/>
      <c r="AA79" s="22"/>
      <c r="AB79" s="22"/>
      <c r="AC79" s="22"/>
      <c r="AD79" s="22"/>
      <c r="AE79" s="22">
        <v>41</v>
      </c>
    </row>
    <row r="80" spans="1:31" x14ac:dyDescent="0.25">
      <c r="A80" s="22" t="s">
        <v>120</v>
      </c>
      <c r="B80" s="22" t="s">
        <v>163</v>
      </c>
      <c r="C80" s="22" t="s">
        <v>276</v>
      </c>
      <c r="D80" s="22" t="s">
        <v>277</v>
      </c>
      <c r="E80" s="22">
        <v>36</v>
      </c>
      <c r="F80" s="22">
        <v>337206</v>
      </c>
      <c r="G80" s="22">
        <v>3</v>
      </c>
      <c r="H80" s="24">
        <v>3229</v>
      </c>
      <c r="I80" s="24">
        <v>2.6</v>
      </c>
      <c r="J80" s="24"/>
      <c r="K80" s="24"/>
      <c r="L80" s="24"/>
      <c r="M80" s="24"/>
      <c r="N80" s="24">
        <v>2.6</v>
      </c>
      <c r="O80" s="24">
        <v>3.9</v>
      </c>
      <c r="P80" s="24"/>
      <c r="Q80" s="24"/>
      <c r="R80" s="24"/>
      <c r="S80" s="24"/>
      <c r="T80" s="24">
        <v>3.9</v>
      </c>
      <c r="U80" s="24"/>
      <c r="V80" s="22"/>
      <c r="W80" s="22">
        <v>1594</v>
      </c>
      <c r="X80" s="22">
        <v>113440</v>
      </c>
      <c r="Y80" s="22"/>
      <c r="Z80" s="22"/>
      <c r="AA80" s="22"/>
      <c r="AB80" s="22"/>
      <c r="AC80" s="22"/>
      <c r="AD80" s="22"/>
      <c r="AE80" s="22"/>
    </row>
    <row r="81" spans="1:31" x14ac:dyDescent="0.25">
      <c r="A81" s="22" t="s">
        <v>120</v>
      </c>
      <c r="B81" s="22" t="s">
        <v>163</v>
      </c>
      <c r="C81" s="22" t="s">
        <v>278</v>
      </c>
      <c r="D81" s="22" t="s">
        <v>279</v>
      </c>
      <c r="E81" s="22">
        <v>34</v>
      </c>
      <c r="F81" s="22">
        <v>459530</v>
      </c>
      <c r="G81" s="22">
        <v>2</v>
      </c>
      <c r="H81" s="24">
        <v>2159.6999999999998</v>
      </c>
      <c r="I81" s="24">
        <v>6</v>
      </c>
      <c r="J81" s="24"/>
      <c r="K81" s="24">
        <v>729.56</v>
      </c>
      <c r="L81" s="24"/>
      <c r="M81" s="24"/>
      <c r="N81" s="24">
        <v>735.56</v>
      </c>
      <c r="O81" s="24">
        <v>6</v>
      </c>
      <c r="P81" s="24"/>
      <c r="Q81" s="24"/>
      <c r="R81" s="24"/>
      <c r="S81" s="24"/>
      <c r="T81" s="24">
        <v>6</v>
      </c>
      <c r="U81" s="24"/>
      <c r="V81" s="22"/>
      <c r="W81" s="22">
        <v>936</v>
      </c>
      <c r="X81" s="22">
        <v>76250</v>
      </c>
      <c r="Y81" s="22">
        <v>3</v>
      </c>
      <c r="Z81" s="22">
        <v>4</v>
      </c>
      <c r="AA81" s="22"/>
      <c r="AB81" s="22"/>
      <c r="AC81" s="22"/>
      <c r="AD81" s="22"/>
      <c r="AE81" s="22">
        <v>58</v>
      </c>
    </row>
    <row r="82" spans="1:31" x14ac:dyDescent="0.25">
      <c r="A82" s="22" t="s">
        <v>120</v>
      </c>
      <c r="B82" s="22" t="s">
        <v>163</v>
      </c>
      <c r="C82" s="22" t="s">
        <v>280</v>
      </c>
      <c r="D82" s="22" t="s">
        <v>281</v>
      </c>
      <c r="E82" s="22">
        <v>83</v>
      </c>
      <c r="F82" s="22">
        <v>315293</v>
      </c>
      <c r="G82" s="22">
        <v>9</v>
      </c>
      <c r="H82" s="24">
        <v>2189</v>
      </c>
      <c r="I82" s="24">
        <v>37.409999999999997</v>
      </c>
      <c r="J82" s="24"/>
      <c r="K82" s="24"/>
      <c r="L82" s="24"/>
      <c r="M82" s="24"/>
      <c r="N82" s="24">
        <v>37.409999999999997</v>
      </c>
      <c r="O82" s="24">
        <v>29.48</v>
      </c>
      <c r="P82" s="24"/>
      <c r="Q82" s="24"/>
      <c r="R82" s="24"/>
      <c r="S82" s="24"/>
      <c r="T82" s="24">
        <v>29.48</v>
      </c>
      <c r="U82" s="24">
        <v>3</v>
      </c>
      <c r="V82" s="22"/>
      <c r="W82" s="22">
        <v>3402</v>
      </c>
      <c r="X82" s="22">
        <v>102420</v>
      </c>
      <c r="Y82" s="22">
        <v>4</v>
      </c>
      <c r="Z82" s="22">
        <v>4</v>
      </c>
      <c r="AA82" s="22"/>
      <c r="AB82" s="22"/>
      <c r="AC82" s="22"/>
      <c r="AD82" s="22"/>
      <c r="AE82" s="22">
        <v>47</v>
      </c>
    </row>
    <row r="83" spans="1:31" x14ac:dyDescent="0.25">
      <c r="A83" s="22" t="s">
        <v>120</v>
      </c>
      <c r="B83" s="22" t="s">
        <v>163</v>
      </c>
      <c r="C83" s="22" t="s">
        <v>282</v>
      </c>
      <c r="D83" s="22" t="s">
        <v>283</v>
      </c>
      <c r="E83" s="22">
        <v>85</v>
      </c>
      <c r="F83" s="22">
        <v>337912</v>
      </c>
      <c r="G83" s="22">
        <v>8</v>
      </c>
      <c r="H83" s="24">
        <v>2022</v>
      </c>
      <c r="I83" s="24">
        <v>16.52</v>
      </c>
      <c r="J83" s="24"/>
      <c r="K83" s="24"/>
      <c r="L83" s="24"/>
      <c r="M83" s="24"/>
      <c r="N83" s="24">
        <v>16.52</v>
      </c>
      <c r="O83" s="24">
        <v>20.5</v>
      </c>
      <c r="P83" s="24"/>
      <c r="Q83" s="24"/>
      <c r="R83" s="24"/>
      <c r="S83" s="24"/>
      <c r="T83" s="24">
        <v>20.5</v>
      </c>
      <c r="U83" s="24"/>
      <c r="V83" s="22"/>
      <c r="W83" s="22">
        <v>5657</v>
      </c>
      <c r="X83" s="22">
        <v>339608</v>
      </c>
      <c r="Y83" s="22"/>
      <c r="Z83" s="22"/>
      <c r="AA83" s="22"/>
      <c r="AB83" s="22"/>
      <c r="AC83" s="22"/>
      <c r="AD83" s="22"/>
      <c r="AE83" s="22">
        <v>190</v>
      </c>
    </row>
    <row r="84" spans="1:31" x14ac:dyDescent="0.25">
      <c r="A84" s="22" t="s">
        <v>120</v>
      </c>
      <c r="B84" s="22" t="s">
        <v>163</v>
      </c>
      <c r="C84" s="22" t="s">
        <v>284</v>
      </c>
      <c r="D84" s="22" t="s">
        <v>285</v>
      </c>
      <c r="E84" s="22">
        <v>67</v>
      </c>
      <c r="F84" s="22">
        <v>459998</v>
      </c>
      <c r="G84" s="22">
        <v>9</v>
      </c>
      <c r="H84" s="24">
        <v>2748</v>
      </c>
      <c r="I84" s="24">
        <v>27.79</v>
      </c>
      <c r="J84" s="24"/>
      <c r="K84" s="24"/>
      <c r="L84" s="24"/>
      <c r="M84" s="24"/>
      <c r="N84" s="24">
        <v>27.79</v>
      </c>
      <c r="O84" s="24">
        <v>22.18</v>
      </c>
      <c r="P84" s="24"/>
      <c r="Q84" s="24"/>
      <c r="R84" s="24"/>
      <c r="S84" s="24"/>
      <c r="T84" s="24">
        <v>22.18</v>
      </c>
      <c r="U84" s="24">
        <v>6.77</v>
      </c>
      <c r="V84" s="22"/>
      <c r="W84" s="22">
        <v>3374</v>
      </c>
      <c r="X84" s="22">
        <v>276767.31</v>
      </c>
      <c r="Y84" s="22"/>
      <c r="Z84" s="22"/>
      <c r="AA84" s="22"/>
      <c r="AB84" s="22"/>
      <c r="AC84" s="22"/>
      <c r="AD84" s="22"/>
      <c r="AE84" s="22">
        <v>279</v>
      </c>
    </row>
    <row r="85" spans="1:31" x14ac:dyDescent="0.25">
      <c r="A85" s="22" t="s">
        <v>120</v>
      </c>
      <c r="B85" s="22" t="s">
        <v>163</v>
      </c>
      <c r="C85" s="22" t="s">
        <v>286</v>
      </c>
      <c r="D85" s="22" t="s">
        <v>287</v>
      </c>
      <c r="E85" s="22">
        <v>42</v>
      </c>
      <c r="F85" s="22">
        <v>478179</v>
      </c>
      <c r="G85" s="22">
        <v>4</v>
      </c>
      <c r="H85" s="24">
        <v>2235.23</v>
      </c>
      <c r="I85" s="24">
        <v>1.3</v>
      </c>
      <c r="J85" s="24"/>
      <c r="K85" s="24"/>
      <c r="L85" s="24"/>
      <c r="M85" s="24"/>
      <c r="N85" s="24">
        <v>1.3</v>
      </c>
      <c r="O85" s="24"/>
      <c r="P85" s="24"/>
      <c r="Q85" s="24"/>
      <c r="R85" s="24"/>
      <c r="S85" s="24"/>
      <c r="T85" s="24"/>
      <c r="U85" s="24">
        <v>1.64</v>
      </c>
      <c r="V85" s="22"/>
      <c r="W85" s="22">
        <v>1843</v>
      </c>
      <c r="X85" s="22">
        <v>115470.91</v>
      </c>
      <c r="Y85" s="22"/>
      <c r="Z85" s="22"/>
      <c r="AA85" s="22"/>
      <c r="AB85" s="22"/>
      <c r="AC85" s="22"/>
      <c r="AD85" s="22"/>
      <c r="AE85" s="22">
        <v>131</v>
      </c>
    </row>
    <row r="86" spans="1:31" x14ac:dyDescent="0.25">
      <c r="A86" s="22" t="s">
        <v>120</v>
      </c>
      <c r="B86" s="22" t="s">
        <v>163</v>
      </c>
      <c r="C86" s="22" t="s">
        <v>288</v>
      </c>
      <c r="D86" s="22" t="s">
        <v>289</v>
      </c>
      <c r="E86" s="22">
        <v>39</v>
      </c>
      <c r="F86" s="22">
        <v>759959.47</v>
      </c>
      <c r="G86" s="22">
        <v>3</v>
      </c>
      <c r="H86" s="24">
        <v>724.8</v>
      </c>
      <c r="I86" s="24">
        <v>4.9800000000000004</v>
      </c>
      <c r="J86" s="24"/>
      <c r="K86" s="24"/>
      <c r="L86" s="24"/>
      <c r="M86" s="24"/>
      <c r="N86" s="24">
        <v>4.9800000000000004</v>
      </c>
      <c r="O86" s="24">
        <v>7.77</v>
      </c>
      <c r="P86" s="24"/>
      <c r="Q86" s="24"/>
      <c r="R86" s="24"/>
      <c r="S86" s="24"/>
      <c r="T86" s="24">
        <v>7.77</v>
      </c>
      <c r="U86" s="24">
        <v>1.23</v>
      </c>
      <c r="V86" s="22"/>
      <c r="W86" s="22">
        <v>2057</v>
      </c>
      <c r="X86" s="22">
        <v>232655.7</v>
      </c>
      <c r="Y86" s="22"/>
      <c r="Z86" s="22"/>
      <c r="AA86" s="22"/>
      <c r="AB86" s="22"/>
      <c r="AC86" s="22"/>
      <c r="AD86" s="22"/>
      <c r="AE86" s="22">
        <v>100</v>
      </c>
    </row>
    <row r="87" spans="1:31" x14ac:dyDescent="0.25">
      <c r="A87" s="22" t="s">
        <v>120</v>
      </c>
      <c r="B87" s="22" t="s">
        <v>163</v>
      </c>
      <c r="C87" s="22" t="s">
        <v>290</v>
      </c>
      <c r="D87" s="22" t="s">
        <v>291</v>
      </c>
      <c r="E87" s="22">
        <v>70</v>
      </c>
      <c r="F87" s="22">
        <v>2837528</v>
      </c>
      <c r="G87" s="22">
        <v>10</v>
      </c>
      <c r="H87" s="24">
        <v>2275</v>
      </c>
      <c r="I87" s="24">
        <v>16</v>
      </c>
      <c r="J87" s="24"/>
      <c r="K87" s="24"/>
      <c r="L87" s="24"/>
      <c r="M87" s="24"/>
      <c r="N87" s="24">
        <v>16</v>
      </c>
      <c r="O87" s="24">
        <v>19.100000000000001</v>
      </c>
      <c r="P87" s="24"/>
      <c r="Q87" s="24"/>
      <c r="R87" s="24"/>
      <c r="S87" s="24"/>
      <c r="T87" s="24">
        <v>19.100000000000001</v>
      </c>
      <c r="U87" s="24">
        <v>4.2</v>
      </c>
      <c r="V87" s="22"/>
      <c r="W87" s="22">
        <v>5158</v>
      </c>
      <c r="X87" s="22">
        <v>449792</v>
      </c>
      <c r="Y87" s="22"/>
      <c r="Z87" s="22">
        <v>8</v>
      </c>
      <c r="AA87" s="22">
        <v>2</v>
      </c>
      <c r="AB87" s="22">
        <v>8</v>
      </c>
      <c r="AC87" s="22"/>
      <c r="AD87" s="22"/>
      <c r="AE87" s="22">
        <v>4</v>
      </c>
    </row>
    <row r="88" spans="1:31" x14ac:dyDescent="0.25">
      <c r="A88" s="22" t="s">
        <v>120</v>
      </c>
      <c r="B88" s="22" t="s">
        <v>292</v>
      </c>
      <c r="C88" s="22" t="s">
        <v>293</v>
      </c>
      <c r="D88" s="22" t="s">
        <v>294</v>
      </c>
      <c r="E88" s="22">
        <v>17</v>
      </c>
      <c r="F88" s="22">
        <v>1683</v>
      </c>
      <c r="G88" s="22"/>
      <c r="H88" s="24">
        <v>56</v>
      </c>
      <c r="I88" s="24">
        <v>30.4</v>
      </c>
      <c r="J88" s="24"/>
      <c r="K88" s="24"/>
      <c r="L88" s="24"/>
      <c r="M88" s="24"/>
      <c r="N88" s="24">
        <v>30.4</v>
      </c>
      <c r="O88" s="24">
        <v>22.9</v>
      </c>
      <c r="P88" s="24"/>
      <c r="Q88" s="24"/>
      <c r="R88" s="24"/>
      <c r="S88" s="24"/>
      <c r="T88" s="24">
        <v>22.9</v>
      </c>
      <c r="U88" s="24">
        <v>9.44</v>
      </c>
      <c r="V88" s="22"/>
      <c r="W88" s="22">
        <v>1241</v>
      </c>
      <c r="X88" s="22">
        <v>2500</v>
      </c>
      <c r="Y88" s="22"/>
      <c r="Z88" s="22"/>
      <c r="AA88" s="22"/>
      <c r="AB88" s="22"/>
      <c r="AC88" s="22"/>
      <c r="AD88" s="22"/>
      <c r="AE88" s="22">
        <v>7</v>
      </c>
    </row>
    <row r="89" spans="1:31" x14ac:dyDescent="0.25">
      <c r="A89" s="22" t="s">
        <v>120</v>
      </c>
      <c r="B89" s="22" t="s">
        <v>292</v>
      </c>
      <c r="C89" s="22" t="s">
        <v>295</v>
      </c>
      <c r="D89" s="22" t="s">
        <v>296</v>
      </c>
      <c r="E89" s="22">
        <v>110.8</v>
      </c>
      <c r="F89" s="22">
        <v>393.88</v>
      </c>
      <c r="G89" s="22"/>
      <c r="H89" s="24">
        <v>43.49</v>
      </c>
      <c r="I89" s="24">
        <v>44.61</v>
      </c>
      <c r="J89" s="24"/>
      <c r="K89" s="24">
        <v>1.47</v>
      </c>
      <c r="L89" s="24"/>
      <c r="M89" s="24">
        <v>9.3699999999999992</v>
      </c>
      <c r="N89" s="24">
        <v>55.45</v>
      </c>
      <c r="O89" s="24">
        <v>38.11</v>
      </c>
      <c r="P89" s="24"/>
      <c r="Q89" s="24">
        <v>0.3</v>
      </c>
      <c r="R89" s="24"/>
      <c r="S89" s="24">
        <v>8.99</v>
      </c>
      <c r="T89" s="24">
        <v>47.4</v>
      </c>
      <c r="U89" s="24">
        <v>21.31</v>
      </c>
      <c r="V89" s="22"/>
      <c r="W89" s="22">
        <v>3639</v>
      </c>
      <c r="X89" s="22">
        <v>169850</v>
      </c>
      <c r="Y89" s="22">
        <v>7</v>
      </c>
      <c r="Z89" s="22">
        <v>6</v>
      </c>
      <c r="AA89" s="22"/>
      <c r="AB89" s="22">
        <v>1</v>
      </c>
      <c r="AC89" s="22"/>
      <c r="AD89" s="22"/>
      <c r="AE89" s="22">
        <v>2</v>
      </c>
    </row>
    <row r="90" spans="1:31" x14ac:dyDescent="0.25">
      <c r="A90" s="22" t="s">
        <v>120</v>
      </c>
      <c r="B90" s="22" t="s">
        <v>292</v>
      </c>
      <c r="C90" s="22" t="s">
        <v>297</v>
      </c>
      <c r="D90" s="22" t="s">
        <v>298</v>
      </c>
      <c r="E90" s="22">
        <v>36</v>
      </c>
      <c r="F90" s="22">
        <v>777</v>
      </c>
      <c r="G90" s="22"/>
      <c r="H90" s="24">
        <v>62.04</v>
      </c>
      <c r="I90" s="24">
        <v>40.08</v>
      </c>
      <c r="J90" s="24"/>
      <c r="K90" s="24"/>
      <c r="L90" s="24"/>
      <c r="M90" s="24"/>
      <c r="N90" s="24">
        <v>40.08</v>
      </c>
      <c r="O90" s="24">
        <v>39.07</v>
      </c>
      <c r="P90" s="24"/>
      <c r="Q90" s="24"/>
      <c r="R90" s="24"/>
      <c r="S90" s="24"/>
      <c r="T90" s="24">
        <v>39.07</v>
      </c>
      <c r="U90" s="24">
        <v>15.45</v>
      </c>
      <c r="V90" s="22"/>
      <c r="W90" s="22">
        <v>1903</v>
      </c>
      <c r="X90" s="22">
        <v>39894.5</v>
      </c>
      <c r="Y90" s="22">
        <v>5</v>
      </c>
      <c r="Z90" s="22">
        <v>17</v>
      </c>
      <c r="AA90" s="22"/>
      <c r="AB90" s="22">
        <v>1</v>
      </c>
      <c r="AC90" s="22"/>
      <c r="AD90" s="22"/>
      <c r="AE90" s="22">
        <v>28</v>
      </c>
    </row>
    <row r="91" spans="1:31" x14ac:dyDescent="0.25">
      <c r="A91" s="22" t="s">
        <v>120</v>
      </c>
      <c r="B91" s="22" t="s">
        <v>292</v>
      </c>
      <c r="C91" s="22" t="s">
        <v>299</v>
      </c>
      <c r="D91" s="22" t="s">
        <v>300</v>
      </c>
      <c r="E91" s="22">
        <v>5</v>
      </c>
      <c r="F91" s="22">
        <v>308.37</v>
      </c>
      <c r="G91" s="22"/>
      <c r="H91" s="24">
        <v>23.7</v>
      </c>
      <c r="I91" s="24">
        <v>12.81</v>
      </c>
      <c r="J91" s="24"/>
      <c r="K91" s="24"/>
      <c r="L91" s="24"/>
      <c r="M91" s="24"/>
      <c r="N91" s="24">
        <v>12.81</v>
      </c>
      <c r="O91" s="24">
        <v>10.15</v>
      </c>
      <c r="P91" s="24"/>
      <c r="Q91" s="24"/>
      <c r="R91" s="24"/>
      <c r="S91" s="24"/>
      <c r="T91" s="24">
        <v>10.15</v>
      </c>
      <c r="U91" s="24">
        <v>1.52</v>
      </c>
      <c r="V91" s="22"/>
      <c r="W91" s="22">
        <v>441</v>
      </c>
      <c r="X91" s="22">
        <v>10560</v>
      </c>
      <c r="Y91" s="22"/>
      <c r="Z91" s="22"/>
      <c r="AA91" s="22"/>
      <c r="AB91" s="22"/>
      <c r="AC91" s="22"/>
      <c r="AD91" s="22"/>
      <c r="AE91" s="22"/>
    </row>
    <row r="92" spans="1:31" x14ac:dyDescent="0.25">
      <c r="A92" s="22" t="s">
        <v>120</v>
      </c>
      <c r="B92" s="22" t="s">
        <v>292</v>
      </c>
      <c r="C92" s="22" t="s">
        <v>301</v>
      </c>
      <c r="D92" s="22" t="s">
        <v>302</v>
      </c>
      <c r="E92" s="22">
        <v>10</v>
      </c>
      <c r="F92" s="22">
        <v>398.2</v>
      </c>
      <c r="G92" s="22"/>
      <c r="H92" s="24">
        <v>18</v>
      </c>
      <c r="I92" s="24">
        <v>16.66</v>
      </c>
      <c r="J92" s="24"/>
      <c r="K92" s="24"/>
      <c r="L92" s="24"/>
      <c r="M92" s="24"/>
      <c r="N92" s="24">
        <v>16.66</v>
      </c>
      <c r="O92" s="24">
        <v>17.559999999999999</v>
      </c>
      <c r="P92" s="24"/>
      <c r="Q92" s="24"/>
      <c r="R92" s="24"/>
      <c r="S92" s="24"/>
      <c r="T92" s="24">
        <v>17.559999999999999</v>
      </c>
      <c r="U92" s="24">
        <v>5</v>
      </c>
      <c r="V92" s="22"/>
      <c r="W92" s="22">
        <v>542</v>
      </c>
      <c r="X92" s="22">
        <v>14301.03</v>
      </c>
      <c r="Y92" s="22"/>
      <c r="Z92" s="22">
        <v>12</v>
      </c>
      <c r="AA92" s="22"/>
      <c r="AB92" s="22">
        <v>9</v>
      </c>
      <c r="AC92" s="22"/>
      <c r="AD92" s="22"/>
      <c r="AE92" s="22">
        <v>17</v>
      </c>
    </row>
    <row r="93" spans="1:31" x14ac:dyDescent="0.25">
      <c r="A93" s="22" t="s">
        <v>120</v>
      </c>
      <c r="B93" s="22" t="s">
        <v>292</v>
      </c>
      <c r="C93" s="22" t="s">
        <v>303</v>
      </c>
      <c r="D93" s="22" t="s">
        <v>304</v>
      </c>
      <c r="E93" s="22">
        <v>91</v>
      </c>
      <c r="F93" s="22">
        <v>1035</v>
      </c>
      <c r="G93" s="22"/>
      <c r="H93" s="24">
        <v>69.95</v>
      </c>
      <c r="I93" s="24">
        <v>62.75</v>
      </c>
      <c r="J93" s="24"/>
      <c r="K93" s="24"/>
      <c r="L93" s="24"/>
      <c r="M93" s="24"/>
      <c r="N93" s="24">
        <v>62.75</v>
      </c>
      <c r="O93" s="24">
        <v>61.23</v>
      </c>
      <c r="P93" s="24"/>
      <c r="Q93" s="24"/>
      <c r="R93" s="24"/>
      <c r="S93" s="24"/>
      <c r="T93" s="24">
        <v>61.23</v>
      </c>
      <c r="U93" s="24">
        <v>51.89</v>
      </c>
      <c r="V93" s="22"/>
      <c r="W93" s="22">
        <v>4056</v>
      </c>
      <c r="X93" s="22">
        <v>88165</v>
      </c>
      <c r="Y93" s="22">
        <v>103</v>
      </c>
      <c r="Z93" s="22">
        <v>90</v>
      </c>
      <c r="AA93" s="22"/>
      <c r="AB93" s="22">
        <v>13</v>
      </c>
      <c r="AC93" s="22"/>
      <c r="AD93" s="22"/>
      <c r="AE93" s="22">
        <v>75</v>
      </c>
    </row>
    <row r="94" spans="1:31" x14ac:dyDescent="0.25">
      <c r="A94" s="22" t="s">
        <v>120</v>
      </c>
      <c r="B94" s="22" t="s">
        <v>292</v>
      </c>
      <c r="C94" s="22" t="s">
        <v>305</v>
      </c>
      <c r="D94" s="22" t="s">
        <v>306</v>
      </c>
      <c r="E94" s="22">
        <v>12</v>
      </c>
      <c r="F94" s="22">
        <v>528</v>
      </c>
      <c r="G94" s="22"/>
      <c r="H94" s="24">
        <v>37</v>
      </c>
      <c r="I94" s="24">
        <v>30</v>
      </c>
      <c r="J94" s="24"/>
      <c r="K94" s="24"/>
      <c r="L94" s="24"/>
      <c r="M94" s="24"/>
      <c r="N94" s="24">
        <v>30</v>
      </c>
      <c r="O94" s="24">
        <v>23</v>
      </c>
      <c r="P94" s="24"/>
      <c r="Q94" s="24"/>
      <c r="R94" s="24"/>
      <c r="S94" s="24"/>
      <c r="T94" s="24">
        <v>23</v>
      </c>
      <c r="U94" s="24">
        <v>2</v>
      </c>
      <c r="V94" s="22"/>
      <c r="W94" s="22">
        <v>936</v>
      </c>
      <c r="X94" s="22">
        <v>16740</v>
      </c>
      <c r="Y94" s="22"/>
      <c r="Z94" s="22"/>
      <c r="AA94" s="22"/>
      <c r="AB94" s="22"/>
      <c r="AC94" s="22"/>
      <c r="AD94" s="22"/>
      <c r="AE94" s="22"/>
    </row>
    <row r="95" spans="1:31" x14ac:dyDescent="0.25">
      <c r="A95" s="22" t="s">
        <v>120</v>
      </c>
      <c r="B95" s="22" t="s">
        <v>292</v>
      </c>
      <c r="C95" s="22" t="s">
        <v>307</v>
      </c>
      <c r="D95" s="22" t="s">
        <v>308</v>
      </c>
      <c r="E95" s="22">
        <v>8</v>
      </c>
      <c r="F95" s="22">
        <v>247.9</v>
      </c>
      <c r="G95" s="22"/>
      <c r="H95" s="24">
        <v>15.35</v>
      </c>
      <c r="I95" s="24">
        <v>7.5</v>
      </c>
      <c r="J95" s="24"/>
      <c r="K95" s="24"/>
      <c r="L95" s="24"/>
      <c r="M95" s="24"/>
      <c r="N95" s="24">
        <v>7.5</v>
      </c>
      <c r="O95" s="24">
        <v>8</v>
      </c>
      <c r="P95" s="24"/>
      <c r="Q95" s="24"/>
      <c r="R95" s="24"/>
      <c r="S95" s="24"/>
      <c r="T95" s="24">
        <v>8</v>
      </c>
      <c r="U95" s="24"/>
      <c r="V95" s="22"/>
      <c r="W95" s="22">
        <v>425</v>
      </c>
      <c r="X95" s="22">
        <v>9935</v>
      </c>
      <c r="Y95" s="22"/>
      <c r="Z95" s="22"/>
      <c r="AA95" s="22"/>
      <c r="AB95" s="22"/>
      <c r="AC95" s="22"/>
      <c r="AD95" s="22"/>
      <c r="AE95" s="22"/>
    </row>
    <row r="96" spans="1:31" x14ac:dyDescent="0.25">
      <c r="A96" s="22" t="s">
        <v>120</v>
      </c>
      <c r="B96" s="22" t="s">
        <v>292</v>
      </c>
      <c r="C96" s="22" t="s">
        <v>309</v>
      </c>
      <c r="D96" s="22" t="s">
        <v>310</v>
      </c>
      <c r="E96" s="22">
        <v>30.2</v>
      </c>
      <c r="F96" s="22">
        <v>1670</v>
      </c>
      <c r="G96" s="22"/>
      <c r="H96" s="24">
        <v>50</v>
      </c>
      <c r="I96" s="24">
        <v>52</v>
      </c>
      <c r="J96" s="24"/>
      <c r="K96" s="24"/>
      <c r="L96" s="24"/>
      <c r="M96" s="24"/>
      <c r="N96" s="24">
        <v>52</v>
      </c>
      <c r="O96" s="24">
        <v>44</v>
      </c>
      <c r="P96" s="24"/>
      <c r="Q96" s="24"/>
      <c r="R96" s="24"/>
      <c r="S96" s="24"/>
      <c r="T96" s="24">
        <v>44</v>
      </c>
      <c r="U96" s="24">
        <v>21.5</v>
      </c>
      <c r="V96" s="22"/>
      <c r="W96" s="22">
        <v>2430</v>
      </c>
      <c r="X96" s="22">
        <v>42711.65</v>
      </c>
      <c r="Y96" s="22">
        <v>3</v>
      </c>
      <c r="Z96" s="22"/>
      <c r="AA96" s="22">
        <v>1</v>
      </c>
      <c r="AB96" s="22">
        <v>2</v>
      </c>
      <c r="AC96" s="22"/>
      <c r="AD96" s="22"/>
      <c r="AE96" s="22">
        <v>1</v>
      </c>
    </row>
    <row r="97" spans="1:31" x14ac:dyDescent="0.25">
      <c r="A97" s="22" t="s">
        <v>120</v>
      </c>
      <c r="B97" s="22" t="s">
        <v>292</v>
      </c>
      <c r="C97" s="22" t="s">
        <v>311</v>
      </c>
      <c r="D97" s="22" t="s">
        <v>312</v>
      </c>
      <c r="E97" s="22">
        <v>10</v>
      </c>
      <c r="F97" s="22">
        <v>211</v>
      </c>
      <c r="G97" s="22"/>
      <c r="H97" s="24">
        <v>15</v>
      </c>
      <c r="I97" s="24">
        <v>11</v>
      </c>
      <c r="J97" s="24"/>
      <c r="K97" s="24"/>
      <c r="L97" s="24"/>
      <c r="M97" s="24"/>
      <c r="N97" s="24">
        <v>11</v>
      </c>
      <c r="O97" s="24">
        <v>10</v>
      </c>
      <c r="P97" s="24"/>
      <c r="Q97" s="24"/>
      <c r="R97" s="24"/>
      <c r="S97" s="24"/>
      <c r="T97" s="24">
        <v>10</v>
      </c>
      <c r="U97" s="24">
        <v>2</v>
      </c>
      <c r="V97" s="22"/>
      <c r="W97" s="22">
        <v>565</v>
      </c>
      <c r="X97" s="22">
        <v>10690</v>
      </c>
      <c r="Y97" s="22"/>
      <c r="Z97" s="22">
        <v>9</v>
      </c>
      <c r="AA97" s="22"/>
      <c r="AB97" s="22"/>
      <c r="AC97" s="22"/>
      <c r="AD97" s="22"/>
      <c r="AE97" s="22">
        <v>9</v>
      </c>
    </row>
    <row r="98" spans="1:31" x14ac:dyDescent="0.25">
      <c r="A98" s="22" t="s">
        <v>120</v>
      </c>
      <c r="B98" s="22" t="s">
        <v>292</v>
      </c>
      <c r="C98" s="22" t="s">
        <v>313</v>
      </c>
      <c r="D98" s="22" t="s">
        <v>314</v>
      </c>
      <c r="E98" s="22">
        <v>52</v>
      </c>
      <c r="F98" s="22">
        <v>1675</v>
      </c>
      <c r="G98" s="22"/>
      <c r="H98" s="24">
        <v>109</v>
      </c>
      <c r="I98" s="24">
        <v>91</v>
      </c>
      <c r="J98" s="24"/>
      <c r="K98" s="24"/>
      <c r="L98" s="24"/>
      <c r="M98" s="24"/>
      <c r="N98" s="24">
        <v>91</v>
      </c>
      <c r="O98" s="24">
        <v>50</v>
      </c>
      <c r="P98" s="24"/>
      <c r="Q98" s="24"/>
      <c r="R98" s="24"/>
      <c r="S98" s="24"/>
      <c r="T98" s="24">
        <v>50</v>
      </c>
      <c r="U98" s="24">
        <v>12</v>
      </c>
      <c r="V98" s="22"/>
      <c r="W98" s="22">
        <v>2794</v>
      </c>
      <c r="X98" s="22">
        <v>53034.13</v>
      </c>
      <c r="Y98" s="22">
        <v>1</v>
      </c>
      <c r="Z98" s="22">
        <v>1</v>
      </c>
      <c r="AA98" s="22"/>
      <c r="AB98" s="22"/>
      <c r="AC98" s="22"/>
      <c r="AD98" s="22"/>
      <c r="AE98" s="22">
        <v>58</v>
      </c>
    </row>
    <row r="99" spans="1:31" x14ac:dyDescent="0.25">
      <c r="A99" s="22" t="s">
        <v>120</v>
      </c>
      <c r="B99" s="22" t="s">
        <v>292</v>
      </c>
      <c r="C99" s="22" t="s">
        <v>315</v>
      </c>
      <c r="D99" s="22" t="s">
        <v>316</v>
      </c>
      <c r="E99" s="22">
        <v>12</v>
      </c>
      <c r="F99" s="22">
        <v>573.6</v>
      </c>
      <c r="G99" s="22"/>
      <c r="H99" s="24">
        <v>34.4</v>
      </c>
      <c r="I99" s="24">
        <v>21</v>
      </c>
      <c r="J99" s="24"/>
      <c r="K99" s="24"/>
      <c r="L99" s="24"/>
      <c r="M99" s="24"/>
      <c r="N99" s="24">
        <v>21</v>
      </c>
      <c r="O99" s="24">
        <v>21</v>
      </c>
      <c r="P99" s="24"/>
      <c r="Q99" s="24"/>
      <c r="R99" s="24"/>
      <c r="S99" s="24"/>
      <c r="T99" s="24">
        <v>21</v>
      </c>
      <c r="U99" s="24">
        <v>1</v>
      </c>
      <c r="V99" s="22"/>
      <c r="W99" s="22">
        <v>639</v>
      </c>
      <c r="X99" s="22">
        <v>16116</v>
      </c>
      <c r="Y99" s="22"/>
      <c r="Z99" s="22"/>
      <c r="AA99" s="22"/>
      <c r="AB99" s="22"/>
      <c r="AC99" s="22"/>
      <c r="AD99" s="22"/>
      <c r="AE99" s="22"/>
    </row>
    <row r="100" spans="1:31" x14ac:dyDescent="0.25">
      <c r="A100" s="22" t="s">
        <v>120</v>
      </c>
      <c r="B100" s="22" t="s">
        <v>292</v>
      </c>
      <c r="C100" s="22" t="s">
        <v>317</v>
      </c>
      <c r="D100" s="22" t="s">
        <v>318</v>
      </c>
      <c r="E100" s="22">
        <v>8</v>
      </c>
      <c r="F100" s="22">
        <v>304</v>
      </c>
      <c r="G100" s="22"/>
      <c r="H100" s="24">
        <v>19.3</v>
      </c>
      <c r="I100" s="24">
        <v>10</v>
      </c>
      <c r="J100" s="24"/>
      <c r="K100" s="24"/>
      <c r="L100" s="24"/>
      <c r="M100" s="24"/>
      <c r="N100" s="24">
        <v>10</v>
      </c>
      <c r="O100" s="24">
        <v>10</v>
      </c>
      <c r="P100" s="24"/>
      <c r="Q100" s="24"/>
      <c r="R100" s="24"/>
      <c r="S100" s="24"/>
      <c r="T100" s="24">
        <v>10</v>
      </c>
      <c r="U100" s="24">
        <v>1.21</v>
      </c>
      <c r="V100" s="22"/>
      <c r="W100" s="22">
        <v>507</v>
      </c>
      <c r="X100" s="22">
        <v>11196</v>
      </c>
      <c r="Y100" s="22"/>
      <c r="Z100" s="22"/>
      <c r="AA100" s="22"/>
      <c r="AB100" s="22"/>
      <c r="AC100" s="22"/>
      <c r="AD100" s="22"/>
      <c r="AE100" s="22"/>
    </row>
    <row r="101" spans="1:31" x14ac:dyDescent="0.25">
      <c r="A101" s="22" t="s">
        <v>120</v>
      </c>
      <c r="B101" s="22" t="s">
        <v>292</v>
      </c>
      <c r="C101" s="22" t="s">
        <v>319</v>
      </c>
      <c r="D101" s="22" t="s">
        <v>320</v>
      </c>
      <c r="E101" s="22">
        <v>11</v>
      </c>
      <c r="F101" s="22">
        <v>455</v>
      </c>
      <c r="G101" s="22"/>
      <c r="H101" s="24">
        <v>19</v>
      </c>
      <c r="I101" s="24">
        <v>11</v>
      </c>
      <c r="J101" s="24"/>
      <c r="K101" s="24"/>
      <c r="L101" s="24"/>
      <c r="M101" s="24"/>
      <c r="N101" s="24">
        <v>11</v>
      </c>
      <c r="O101" s="24">
        <v>13</v>
      </c>
      <c r="P101" s="24"/>
      <c r="Q101" s="24"/>
      <c r="R101" s="24"/>
      <c r="S101" s="24"/>
      <c r="T101" s="24">
        <v>13</v>
      </c>
      <c r="U101" s="24">
        <v>3</v>
      </c>
      <c r="V101" s="22"/>
      <c r="W101" s="22">
        <v>504</v>
      </c>
      <c r="X101" s="22">
        <v>13808</v>
      </c>
      <c r="Y101" s="22">
        <v>2</v>
      </c>
      <c r="Z101" s="22">
        <v>2</v>
      </c>
      <c r="AA101" s="22"/>
      <c r="AB101" s="22"/>
      <c r="AC101" s="22"/>
      <c r="AD101" s="22"/>
      <c r="AE101" s="22">
        <v>6</v>
      </c>
    </row>
    <row r="102" spans="1:31" x14ac:dyDescent="0.25">
      <c r="A102" s="22" t="s">
        <v>120</v>
      </c>
      <c r="B102" s="22" t="s">
        <v>292</v>
      </c>
      <c r="C102" s="22" t="s">
        <v>321</v>
      </c>
      <c r="D102" s="22" t="s">
        <v>322</v>
      </c>
      <c r="E102" s="22">
        <v>20</v>
      </c>
      <c r="F102" s="22">
        <v>328</v>
      </c>
      <c r="G102" s="22"/>
      <c r="H102" s="24">
        <v>29.52</v>
      </c>
      <c r="I102" s="24">
        <v>21.6</v>
      </c>
      <c r="J102" s="24"/>
      <c r="K102" s="24"/>
      <c r="L102" s="24"/>
      <c r="M102" s="24"/>
      <c r="N102" s="24">
        <v>21.6</v>
      </c>
      <c r="O102" s="24">
        <v>24.1</v>
      </c>
      <c r="P102" s="24"/>
      <c r="Q102" s="24"/>
      <c r="R102" s="24"/>
      <c r="S102" s="24"/>
      <c r="T102" s="24">
        <v>24.1</v>
      </c>
      <c r="U102" s="24">
        <v>7.6</v>
      </c>
      <c r="V102" s="22"/>
      <c r="W102" s="22">
        <v>1088</v>
      </c>
      <c r="X102" s="22">
        <v>24780</v>
      </c>
      <c r="Y102" s="22">
        <v>1</v>
      </c>
      <c r="Z102" s="22">
        <v>1</v>
      </c>
      <c r="AA102" s="22"/>
      <c r="AB102" s="22"/>
      <c r="AC102" s="22"/>
      <c r="AD102" s="22"/>
      <c r="AE102" s="22">
        <v>39</v>
      </c>
    </row>
    <row r="103" spans="1:31" x14ac:dyDescent="0.25">
      <c r="A103" s="22" t="s">
        <v>120</v>
      </c>
      <c r="B103" s="22" t="s">
        <v>292</v>
      </c>
      <c r="C103" s="22" t="s">
        <v>323</v>
      </c>
      <c r="D103" s="22" t="s">
        <v>324</v>
      </c>
      <c r="E103" s="22">
        <v>17</v>
      </c>
      <c r="F103" s="22">
        <v>420.87</v>
      </c>
      <c r="G103" s="22"/>
      <c r="H103" s="24">
        <v>13.1</v>
      </c>
      <c r="I103" s="24">
        <v>15.65</v>
      </c>
      <c r="J103" s="24"/>
      <c r="K103" s="24"/>
      <c r="L103" s="24"/>
      <c r="M103" s="24"/>
      <c r="N103" s="24">
        <v>15.65</v>
      </c>
      <c r="O103" s="24">
        <v>14.36</v>
      </c>
      <c r="P103" s="24"/>
      <c r="Q103" s="24"/>
      <c r="R103" s="24"/>
      <c r="S103" s="24"/>
      <c r="T103" s="24">
        <v>14.36</v>
      </c>
      <c r="U103" s="24">
        <v>5</v>
      </c>
      <c r="V103" s="22"/>
      <c r="W103" s="22">
        <v>775</v>
      </c>
      <c r="X103" s="22">
        <v>13242</v>
      </c>
      <c r="Y103" s="22">
        <v>7</v>
      </c>
      <c r="Z103" s="22">
        <v>1</v>
      </c>
      <c r="AA103" s="22"/>
      <c r="AB103" s="22">
        <v>6</v>
      </c>
      <c r="AC103" s="22"/>
      <c r="AD103" s="22"/>
      <c r="AE103" s="22"/>
    </row>
    <row r="104" spans="1:31" x14ac:dyDescent="0.25">
      <c r="A104" s="22" t="s">
        <v>120</v>
      </c>
      <c r="B104" s="22" t="s">
        <v>292</v>
      </c>
      <c r="C104" s="22" t="s">
        <v>325</v>
      </c>
      <c r="D104" s="22" t="s">
        <v>326</v>
      </c>
      <c r="E104" s="22">
        <v>123</v>
      </c>
      <c r="F104" s="22">
        <v>6736</v>
      </c>
      <c r="G104" s="22"/>
      <c r="H104" s="24">
        <v>96.8</v>
      </c>
      <c r="I104" s="24">
        <v>99.3</v>
      </c>
      <c r="J104" s="24"/>
      <c r="K104" s="24"/>
      <c r="L104" s="24"/>
      <c r="M104" s="24"/>
      <c r="N104" s="24">
        <v>99.3</v>
      </c>
      <c r="O104" s="24">
        <v>93.3</v>
      </c>
      <c r="P104" s="24"/>
      <c r="Q104" s="24"/>
      <c r="R104" s="24"/>
      <c r="S104" s="24"/>
      <c r="T104" s="24">
        <v>93.3</v>
      </c>
      <c r="U104" s="24">
        <v>31.4</v>
      </c>
      <c r="V104" s="22"/>
      <c r="W104" s="22">
        <v>8473</v>
      </c>
      <c r="X104" s="22">
        <v>144549</v>
      </c>
      <c r="Y104" s="22">
        <v>17</v>
      </c>
      <c r="Z104" s="22">
        <v>7</v>
      </c>
      <c r="AA104" s="22"/>
      <c r="AB104" s="22">
        <v>10</v>
      </c>
      <c r="AC104" s="22"/>
      <c r="AD104" s="22"/>
      <c r="AE104" s="22">
        <v>3</v>
      </c>
    </row>
    <row r="105" spans="1:31" x14ac:dyDescent="0.25">
      <c r="A105" s="22" t="s">
        <v>120</v>
      </c>
      <c r="B105" s="22" t="s">
        <v>292</v>
      </c>
      <c r="C105" s="22" t="s">
        <v>327</v>
      </c>
      <c r="D105" s="22" t="s">
        <v>328</v>
      </c>
      <c r="E105" s="22">
        <v>30</v>
      </c>
      <c r="F105" s="22">
        <v>844.46</v>
      </c>
      <c r="G105" s="22"/>
      <c r="H105" s="24">
        <v>31.84</v>
      </c>
      <c r="I105" s="24">
        <v>42.54</v>
      </c>
      <c r="J105" s="24"/>
      <c r="K105" s="24"/>
      <c r="L105" s="24"/>
      <c r="M105" s="24"/>
      <c r="N105" s="24">
        <v>42.54</v>
      </c>
      <c r="O105" s="24">
        <v>40.369999999999997</v>
      </c>
      <c r="P105" s="24"/>
      <c r="Q105" s="24"/>
      <c r="R105" s="24"/>
      <c r="S105" s="24"/>
      <c r="T105" s="24">
        <v>40.369999999999997</v>
      </c>
      <c r="U105" s="24">
        <v>16.22</v>
      </c>
      <c r="V105" s="22"/>
      <c r="W105" s="22">
        <v>1228</v>
      </c>
      <c r="X105" s="22">
        <v>33339.599999999999</v>
      </c>
      <c r="Y105" s="22">
        <v>3</v>
      </c>
      <c r="Z105" s="22">
        <v>3</v>
      </c>
      <c r="AA105" s="22"/>
      <c r="AB105" s="22"/>
      <c r="AC105" s="22"/>
      <c r="AD105" s="22"/>
      <c r="AE105" s="22">
        <v>3</v>
      </c>
    </row>
    <row r="106" spans="1:31" x14ac:dyDescent="0.25">
      <c r="A106" s="22" t="s">
        <v>120</v>
      </c>
      <c r="B106" s="22" t="s">
        <v>292</v>
      </c>
      <c r="C106" s="22" t="s">
        <v>329</v>
      </c>
      <c r="D106" s="22" t="s">
        <v>330</v>
      </c>
      <c r="E106" s="22">
        <v>26</v>
      </c>
      <c r="F106" s="22">
        <v>1100</v>
      </c>
      <c r="G106" s="22"/>
      <c r="H106" s="24">
        <v>40.4</v>
      </c>
      <c r="I106" s="24">
        <v>26.59</v>
      </c>
      <c r="J106" s="24"/>
      <c r="K106" s="24"/>
      <c r="L106" s="24"/>
      <c r="M106" s="24"/>
      <c r="N106" s="24">
        <v>26.59</v>
      </c>
      <c r="O106" s="24">
        <v>29.09</v>
      </c>
      <c r="P106" s="24"/>
      <c r="Q106" s="24"/>
      <c r="R106" s="24"/>
      <c r="S106" s="24"/>
      <c r="T106" s="24">
        <v>29.09</v>
      </c>
      <c r="U106" s="24">
        <v>11.6</v>
      </c>
      <c r="V106" s="22"/>
      <c r="W106" s="22">
        <v>1540</v>
      </c>
      <c r="X106" s="22">
        <v>31321.08</v>
      </c>
      <c r="Y106" s="22"/>
      <c r="Z106" s="22"/>
      <c r="AA106" s="22"/>
      <c r="AB106" s="22"/>
      <c r="AC106" s="22"/>
      <c r="AD106" s="22"/>
      <c r="AE106" s="22"/>
    </row>
    <row r="107" spans="1:31" x14ac:dyDescent="0.25">
      <c r="A107" s="22" t="s">
        <v>120</v>
      </c>
      <c r="B107" s="22" t="s">
        <v>292</v>
      </c>
      <c r="C107" s="22" t="s">
        <v>331</v>
      </c>
      <c r="D107" s="22" t="s">
        <v>332</v>
      </c>
      <c r="E107" s="22">
        <v>10</v>
      </c>
      <c r="F107" s="22">
        <v>272.75</v>
      </c>
      <c r="G107" s="22"/>
      <c r="H107" s="24">
        <v>14.32</v>
      </c>
      <c r="I107" s="24">
        <v>19.399999999999999</v>
      </c>
      <c r="J107" s="24"/>
      <c r="K107" s="24"/>
      <c r="L107" s="24"/>
      <c r="M107" s="24"/>
      <c r="N107" s="24">
        <v>19.399999999999999</v>
      </c>
      <c r="O107" s="24">
        <v>16</v>
      </c>
      <c r="P107" s="24"/>
      <c r="Q107" s="24"/>
      <c r="R107" s="24"/>
      <c r="S107" s="24"/>
      <c r="T107" s="24">
        <v>16</v>
      </c>
      <c r="U107" s="24"/>
      <c r="V107" s="22"/>
      <c r="W107" s="22">
        <v>440</v>
      </c>
      <c r="X107" s="22">
        <v>13831</v>
      </c>
      <c r="Y107" s="22"/>
      <c r="Z107" s="22"/>
      <c r="AA107" s="22"/>
      <c r="AB107" s="22"/>
      <c r="AC107" s="22"/>
      <c r="AD107" s="22"/>
      <c r="AE107" s="22">
        <v>1</v>
      </c>
    </row>
    <row r="108" spans="1:31" x14ac:dyDescent="0.25">
      <c r="A108" s="22" t="s">
        <v>120</v>
      </c>
      <c r="B108" s="22" t="s">
        <v>292</v>
      </c>
      <c r="C108" s="22" t="s">
        <v>333</v>
      </c>
      <c r="D108" s="22" t="s">
        <v>334</v>
      </c>
      <c r="E108" s="22">
        <v>67</v>
      </c>
      <c r="F108" s="22">
        <v>2620</v>
      </c>
      <c r="G108" s="22"/>
      <c r="H108" s="24">
        <v>65.5</v>
      </c>
      <c r="I108" s="24">
        <v>68</v>
      </c>
      <c r="J108" s="24"/>
      <c r="K108" s="24"/>
      <c r="L108" s="24"/>
      <c r="M108" s="24"/>
      <c r="N108" s="24">
        <v>68</v>
      </c>
      <c r="O108" s="24">
        <v>68</v>
      </c>
      <c r="P108" s="24"/>
      <c r="Q108" s="24"/>
      <c r="R108" s="24"/>
      <c r="S108" s="24"/>
      <c r="T108" s="24">
        <v>68</v>
      </c>
      <c r="U108" s="24">
        <v>43</v>
      </c>
      <c r="V108" s="22"/>
      <c r="W108" s="22">
        <v>5543</v>
      </c>
      <c r="X108" s="22">
        <v>81872.19</v>
      </c>
      <c r="Y108" s="22"/>
      <c r="Z108" s="22"/>
      <c r="AA108" s="22"/>
      <c r="AB108" s="22"/>
      <c r="AC108" s="22"/>
      <c r="AD108" s="22"/>
      <c r="AE108" s="22">
        <v>72</v>
      </c>
    </row>
    <row r="109" spans="1:31" x14ac:dyDescent="0.25">
      <c r="A109" s="22" t="s">
        <v>120</v>
      </c>
      <c r="B109" s="22" t="s">
        <v>292</v>
      </c>
      <c r="C109" s="22" t="s">
        <v>335</v>
      </c>
      <c r="D109" s="22" t="s">
        <v>336</v>
      </c>
      <c r="E109" s="22">
        <v>23</v>
      </c>
      <c r="F109" s="22">
        <v>781.15</v>
      </c>
      <c r="G109" s="22"/>
      <c r="H109" s="24">
        <v>41.78</v>
      </c>
      <c r="I109" s="24">
        <v>72.209999999999994</v>
      </c>
      <c r="J109" s="24"/>
      <c r="K109" s="24"/>
      <c r="L109" s="24"/>
      <c r="M109" s="24"/>
      <c r="N109" s="24">
        <v>72.209999999999994</v>
      </c>
      <c r="O109" s="24">
        <v>42.8</v>
      </c>
      <c r="P109" s="24"/>
      <c r="Q109" s="24"/>
      <c r="R109" s="24"/>
      <c r="S109" s="24"/>
      <c r="T109" s="24">
        <v>42.8</v>
      </c>
      <c r="U109" s="24">
        <v>11.49</v>
      </c>
      <c r="V109" s="22"/>
      <c r="W109" s="22">
        <v>1705</v>
      </c>
      <c r="X109" s="22">
        <v>57110</v>
      </c>
      <c r="Y109" s="22">
        <v>1</v>
      </c>
      <c r="Z109" s="22">
        <v>1</v>
      </c>
      <c r="AA109" s="22"/>
      <c r="AB109" s="22"/>
      <c r="AC109" s="22"/>
      <c r="AD109" s="22"/>
      <c r="AE109" s="22">
        <v>237</v>
      </c>
    </row>
    <row r="110" spans="1:31" x14ac:dyDescent="0.25">
      <c r="A110" s="22" t="s">
        <v>120</v>
      </c>
      <c r="B110" s="22" t="s">
        <v>292</v>
      </c>
      <c r="C110" s="22" t="s">
        <v>337</v>
      </c>
      <c r="D110" s="22" t="s">
        <v>338</v>
      </c>
      <c r="E110" s="22">
        <v>42</v>
      </c>
      <c r="F110" s="22">
        <v>798.46</v>
      </c>
      <c r="G110" s="22"/>
      <c r="H110" s="24">
        <v>69.86</v>
      </c>
      <c r="I110" s="24">
        <v>54.95</v>
      </c>
      <c r="J110" s="24"/>
      <c r="K110" s="24"/>
      <c r="L110" s="24"/>
      <c r="M110" s="24"/>
      <c r="N110" s="24">
        <v>54.95</v>
      </c>
      <c r="O110" s="24">
        <v>62.31</v>
      </c>
      <c r="P110" s="24"/>
      <c r="Q110" s="24"/>
      <c r="R110" s="24"/>
      <c r="S110" s="24"/>
      <c r="T110" s="24">
        <v>62.31</v>
      </c>
      <c r="U110" s="24">
        <v>15.64</v>
      </c>
      <c r="V110" s="22"/>
      <c r="W110" s="22">
        <v>2805</v>
      </c>
      <c r="X110" s="22">
        <v>55863.48</v>
      </c>
      <c r="Y110" s="22"/>
      <c r="Z110" s="22"/>
      <c r="AA110" s="22"/>
      <c r="AB110" s="22"/>
      <c r="AC110" s="22"/>
      <c r="AD110" s="22"/>
      <c r="AE110" s="22">
        <v>24</v>
      </c>
    </row>
    <row r="111" spans="1:31" x14ac:dyDescent="0.25">
      <c r="A111" s="22" t="s">
        <v>120</v>
      </c>
      <c r="B111" s="22" t="s">
        <v>292</v>
      </c>
      <c r="C111" s="22" t="s">
        <v>339</v>
      </c>
      <c r="D111" s="22" t="s">
        <v>340</v>
      </c>
      <c r="E111" s="22">
        <v>9.3000000000000007</v>
      </c>
      <c r="F111" s="22">
        <v>198</v>
      </c>
      <c r="G111" s="22"/>
      <c r="H111" s="24">
        <v>21.07</v>
      </c>
      <c r="I111" s="24">
        <v>12.96</v>
      </c>
      <c r="J111" s="24">
        <v>2.88</v>
      </c>
      <c r="K111" s="24"/>
      <c r="L111" s="24"/>
      <c r="M111" s="24"/>
      <c r="N111" s="24">
        <v>15.84</v>
      </c>
      <c r="O111" s="24">
        <v>14.92</v>
      </c>
      <c r="P111" s="24"/>
      <c r="Q111" s="24"/>
      <c r="R111" s="24"/>
      <c r="S111" s="24"/>
      <c r="T111" s="24">
        <v>14.92</v>
      </c>
      <c r="U111" s="24">
        <v>2.08</v>
      </c>
      <c r="V111" s="22"/>
      <c r="W111" s="22">
        <v>705</v>
      </c>
      <c r="X111" s="22">
        <v>15298</v>
      </c>
      <c r="Y111" s="22"/>
      <c r="Z111" s="22"/>
      <c r="AA111" s="22"/>
      <c r="AB111" s="22"/>
      <c r="AC111" s="22"/>
      <c r="AD111" s="22"/>
      <c r="AE111" s="22">
        <v>2</v>
      </c>
    </row>
    <row r="112" spans="1:31" x14ac:dyDescent="0.25">
      <c r="A112" s="22" t="s">
        <v>120</v>
      </c>
      <c r="B112" s="22" t="s">
        <v>292</v>
      </c>
      <c r="C112" s="22" t="s">
        <v>341</v>
      </c>
      <c r="D112" s="22" t="s">
        <v>342</v>
      </c>
      <c r="E112" s="22">
        <v>125</v>
      </c>
      <c r="F112" s="22">
        <v>3500</v>
      </c>
      <c r="G112" s="22"/>
      <c r="H112" s="24">
        <v>150</v>
      </c>
      <c r="I112" s="24">
        <v>107.9</v>
      </c>
      <c r="J112" s="24"/>
      <c r="K112" s="24"/>
      <c r="L112" s="24"/>
      <c r="M112" s="24"/>
      <c r="N112" s="24">
        <v>107.9</v>
      </c>
      <c r="O112" s="24">
        <v>92.7</v>
      </c>
      <c r="P112" s="24"/>
      <c r="Q112" s="24"/>
      <c r="R112" s="24"/>
      <c r="S112" s="24"/>
      <c r="T112" s="24">
        <v>92.7</v>
      </c>
      <c r="U112" s="24">
        <v>63.3</v>
      </c>
      <c r="V112" s="22"/>
      <c r="W112" s="22">
        <v>6782</v>
      </c>
      <c r="X112" s="22">
        <v>300000</v>
      </c>
      <c r="Y112" s="22">
        <v>45</v>
      </c>
      <c r="Z112" s="22">
        <v>62</v>
      </c>
      <c r="AA112" s="22"/>
      <c r="AB112" s="22">
        <v>9</v>
      </c>
      <c r="AC112" s="22"/>
      <c r="AD112" s="22"/>
      <c r="AE112" s="22">
        <v>286</v>
      </c>
    </row>
    <row r="113" spans="1:31" x14ac:dyDescent="0.25">
      <c r="A113" s="22" t="s">
        <v>120</v>
      </c>
      <c r="B113" s="22" t="s">
        <v>292</v>
      </c>
      <c r="C113" s="22" t="s">
        <v>343</v>
      </c>
      <c r="D113" s="22" t="s">
        <v>344</v>
      </c>
      <c r="E113" s="22">
        <v>11</v>
      </c>
      <c r="F113" s="22">
        <v>369</v>
      </c>
      <c r="G113" s="22"/>
      <c r="H113" s="24">
        <v>22</v>
      </c>
      <c r="I113" s="24">
        <v>21</v>
      </c>
      <c r="J113" s="24"/>
      <c r="K113" s="24"/>
      <c r="L113" s="24"/>
      <c r="M113" s="24"/>
      <c r="N113" s="24">
        <v>21</v>
      </c>
      <c r="O113" s="24">
        <v>23</v>
      </c>
      <c r="P113" s="24"/>
      <c r="Q113" s="24"/>
      <c r="R113" s="24"/>
      <c r="S113" s="24"/>
      <c r="T113" s="24">
        <v>23</v>
      </c>
      <c r="U113" s="24"/>
      <c r="V113" s="22"/>
      <c r="W113" s="22">
        <v>504</v>
      </c>
      <c r="X113" s="22">
        <v>19835</v>
      </c>
      <c r="Y113" s="22"/>
      <c r="Z113" s="22"/>
      <c r="AA113" s="22"/>
      <c r="AB113" s="22"/>
      <c r="AC113" s="22"/>
      <c r="AD113" s="22"/>
      <c r="AE113" s="22">
        <v>6</v>
      </c>
    </row>
    <row r="114" spans="1:31" x14ac:dyDescent="0.25">
      <c r="A114" s="22" t="s">
        <v>120</v>
      </c>
      <c r="B114" s="22" t="s">
        <v>292</v>
      </c>
      <c r="C114" s="22" t="s">
        <v>345</v>
      </c>
      <c r="D114" s="22" t="s">
        <v>346</v>
      </c>
      <c r="E114" s="22">
        <v>16</v>
      </c>
      <c r="F114" s="22">
        <v>462.18</v>
      </c>
      <c r="G114" s="22"/>
      <c r="H114" s="24">
        <v>25.51</v>
      </c>
      <c r="I114" s="24"/>
      <c r="J114" s="24"/>
      <c r="K114" s="24"/>
      <c r="L114" s="24">
        <v>17.16</v>
      </c>
      <c r="M114" s="24"/>
      <c r="N114" s="24">
        <v>17.16</v>
      </c>
      <c r="O114" s="24">
        <v>12.06</v>
      </c>
      <c r="P114" s="24"/>
      <c r="Q114" s="24"/>
      <c r="R114" s="24"/>
      <c r="S114" s="24"/>
      <c r="T114" s="24">
        <v>12.06</v>
      </c>
      <c r="U114" s="24">
        <v>1</v>
      </c>
      <c r="V114" s="22"/>
      <c r="W114" s="22">
        <v>996</v>
      </c>
      <c r="X114" s="22">
        <v>24900</v>
      </c>
      <c r="Y114" s="22"/>
      <c r="Z114" s="22"/>
      <c r="AA114" s="22"/>
      <c r="AB114" s="22"/>
      <c r="AC114" s="22"/>
      <c r="AD114" s="22"/>
      <c r="AE114" s="22"/>
    </row>
    <row r="115" spans="1:31" x14ac:dyDescent="0.25">
      <c r="A115" s="22" t="s">
        <v>120</v>
      </c>
      <c r="B115" s="22" t="s">
        <v>292</v>
      </c>
      <c r="C115" s="22" t="s">
        <v>347</v>
      </c>
      <c r="D115" s="22" t="s">
        <v>348</v>
      </c>
      <c r="E115" s="22">
        <v>7.5</v>
      </c>
      <c r="F115" s="22">
        <v>165.8</v>
      </c>
      <c r="G115" s="22"/>
      <c r="H115" s="24">
        <v>14.6</v>
      </c>
      <c r="I115" s="24">
        <v>9.2100000000000009</v>
      </c>
      <c r="J115" s="24"/>
      <c r="K115" s="24"/>
      <c r="L115" s="24"/>
      <c r="M115" s="24"/>
      <c r="N115" s="24">
        <v>9.2100000000000009</v>
      </c>
      <c r="O115" s="24">
        <v>10.95</v>
      </c>
      <c r="P115" s="24"/>
      <c r="Q115" s="24"/>
      <c r="R115" s="24"/>
      <c r="S115" s="24"/>
      <c r="T115" s="24">
        <v>10.95</v>
      </c>
      <c r="U115" s="24"/>
      <c r="V115" s="22"/>
      <c r="W115" s="22">
        <v>336</v>
      </c>
      <c r="X115" s="22">
        <v>8102.39</v>
      </c>
      <c r="Y115" s="22"/>
      <c r="Z115" s="22">
        <v>2</v>
      </c>
      <c r="AA115" s="22"/>
      <c r="AB115" s="22">
        <v>1</v>
      </c>
      <c r="AC115" s="22"/>
      <c r="AD115" s="22"/>
      <c r="AE115" s="22">
        <v>41</v>
      </c>
    </row>
    <row r="116" spans="1:31" x14ac:dyDescent="0.25">
      <c r="A116" s="22" t="s">
        <v>120</v>
      </c>
      <c r="B116" s="22" t="s">
        <v>292</v>
      </c>
      <c r="C116" s="22" t="s">
        <v>349</v>
      </c>
      <c r="D116" s="22" t="s">
        <v>350</v>
      </c>
      <c r="E116" s="22">
        <v>39.1</v>
      </c>
      <c r="F116" s="22">
        <v>1182</v>
      </c>
      <c r="G116" s="22"/>
      <c r="H116" s="24">
        <v>53.54</v>
      </c>
      <c r="I116" s="24">
        <v>43.09</v>
      </c>
      <c r="J116" s="24"/>
      <c r="K116" s="24"/>
      <c r="L116" s="24"/>
      <c r="M116" s="24"/>
      <c r="N116" s="24">
        <v>43.09</v>
      </c>
      <c r="O116" s="24">
        <v>33.67</v>
      </c>
      <c r="P116" s="24"/>
      <c r="Q116" s="24"/>
      <c r="R116" s="24"/>
      <c r="S116" s="24"/>
      <c r="T116" s="24">
        <v>33.67</v>
      </c>
      <c r="U116" s="24">
        <v>23.86</v>
      </c>
      <c r="V116" s="22"/>
      <c r="W116" s="22">
        <v>2452</v>
      </c>
      <c r="X116" s="22">
        <v>48485.760000000002</v>
      </c>
      <c r="Y116" s="22">
        <v>1</v>
      </c>
      <c r="Z116" s="22">
        <v>71</v>
      </c>
      <c r="AA116" s="22"/>
      <c r="AB116" s="22"/>
      <c r="AC116" s="22"/>
      <c r="AD116" s="22"/>
      <c r="AE116" s="22">
        <v>8</v>
      </c>
    </row>
    <row r="117" spans="1:31" x14ac:dyDescent="0.25">
      <c r="A117" s="22" t="s">
        <v>120</v>
      </c>
      <c r="B117" s="22" t="s">
        <v>292</v>
      </c>
      <c r="C117" s="22" t="s">
        <v>351</v>
      </c>
      <c r="D117" s="22" t="s">
        <v>352</v>
      </c>
      <c r="E117" s="22">
        <v>31</v>
      </c>
      <c r="F117" s="22">
        <v>1537</v>
      </c>
      <c r="G117" s="22"/>
      <c r="H117" s="24">
        <v>70.5</v>
      </c>
      <c r="I117" s="24">
        <v>31</v>
      </c>
      <c r="J117" s="24"/>
      <c r="K117" s="24"/>
      <c r="L117" s="24">
        <v>6.7</v>
      </c>
      <c r="M117" s="24"/>
      <c r="N117" s="24">
        <v>37.700000000000003</v>
      </c>
      <c r="O117" s="24">
        <v>34</v>
      </c>
      <c r="P117" s="24"/>
      <c r="Q117" s="24"/>
      <c r="R117" s="24"/>
      <c r="S117" s="24"/>
      <c r="T117" s="24">
        <v>34</v>
      </c>
      <c r="U117" s="24">
        <v>8.5</v>
      </c>
      <c r="V117" s="22"/>
      <c r="W117" s="22">
        <v>1883</v>
      </c>
      <c r="X117" s="22">
        <v>40404</v>
      </c>
      <c r="Y117" s="22">
        <v>2</v>
      </c>
      <c r="Z117" s="22">
        <v>40</v>
      </c>
      <c r="AA117" s="22"/>
      <c r="AB117" s="22">
        <v>2</v>
      </c>
      <c r="AC117" s="22"/>
      <c r="AD117" s="22"/>
      <c r="AE117" s="22">
        <v>15</v>
      </c>
    </row>
    <row r="118" spans="1:31" x14ac:dyDescent="0.25">
      <c r="A118" s="22" t="s">
        <v>120</v>
      </c>
      <c r="B118" s="22" t="s">
        <v>292</v>
      </c>
      <c r="C118" s="22" t="s">
        <v>353</v>
      </c>
      <c r="D118" s="22" t="s">
        <v>354</v>
      </c>
      <c r="E118" s="22">
        <v>65</v>
      </c>
      <c r="F118" s="22">
        <v>1310</v>
      </c>
      <c r="G118" s="22"/>
      <c r="H118" s="24">
        <v>54.14</v>
      </c>
      <c r="I118" s="24">
        <v>67.88</v>
      </c>
      <c r="J118" s="24"/>
      <c r="K118" s="24"/>
      <c r="L118" s="24"/>
      <c r="M118" s="24"/>
      <c r="N118" s="24">
        <v>67.88</v>
      </c>
      <c r="O118" s="24">
        <v>82.13</v>
      </c>
      <c r="P118" s="24"/>
      <c r="Q118" s="24"/>
      <c r="R118" s="24"/>
      <c r="S118" s="24"/>
      <c r="T118" s="24">
        <v>82.13</v>
      </c>
      <c r="U118" s="24">
        <v>18.62</v>
      </c>
      <c r="V118" s="22"/>
      <c r="W118" s="22">
        <v>2524</v>
      </c>
      <c r="X118" s="22">
        <v>55600</v>
      </c>
      <c r="Y118" s="22">
        <v>10</v>
      </c>
      <c r="Z118" s="22">
        <v>3</v>
      </c>
      <c r="AA118" s="22"/>
      <c r="AB118" s="22">
        <v>7</v>
      </c>
      <c r="AC118" s="22"/>
      <c r="AD118" s="22"/>
      <c r="AE118" s="22">
        <v>10</v>
      </c>
    </row>
    <row r="119" spans="1:31" x14ac:dyDescent="0.25">
      <c r="A119" s="22" t="s">
        <v>120</v>
      </c>
      <c r="B119" s="22" t="s">
        <v>292</v>
      </c>
      <c r="C119" s="22" t="s">
        <v>355</v>
      </c>
      <c r="D119" s="22" t="s">
        <v>356</v>
      </c>
      <c r="E119" s="22">
        <v>46</v>
      </c>
      <c r="F119" s="22">
        <v>11253</v>
      </c>
      <c r="G119" s="22"/>
      <c r="H119" s="24">
        <v>111</v>
      </c>
      <c r="I119" s="24">
        <v>51</v>
      </c>
      <c r="J119" s="24"/>
      <c r="K119" s="24"/>
      <c r="L119" s="24"/>
      <c r="M119" s="24"/>
      <c r="N119" s="24">
        <v>51</v>
      </c>
      <c r="O119" s="24">
        <v>47</v>
      </c>
      <c r="P119" s="24"/>
      <c r="Q119" s="24"/>
      <c r="R119" s="24"/>
      <c r="S119" s="24"/>
      <c r="T119" s="24">
        <v>47</v>
      </c>
      <c r="U119" s="24">
        <v>8</v>
      </c>
      <c r="V119" s="22"/>
      <c r="W119" s="22">
        <v>3197</v>
      </c>
      <c r="X119" s="22">
        <v>94350</v>
      </c>
      <c r="Y119" s="22">
        <v>1</v>
      </c>
      <c r="Z119" s="22">
        <v>21</v>
      </c>
      <c r="AA119" s="22"/>
      <c r="AB119" s="22">
        <v>1</v>
      </c>
      <c r="AC119" s="22"/>
      <c r="AD119" s="22"/>
      <c r="AE119" s="22">
        <v>19</v>
      </c>
    </row>
    <row r="120" spans="1:31" x14ac:dyDescent="0.25">
      <c r="A120" s="22" t="s">
        <v>120</v>
      </c>
      <c r="B120" s="22" t="s">
        <v>292</v>
      </c>
      <c r="C120" s="22" t="s">
        <v>357</v>
      </c>
      <c r="D120" s="22" t="s">
        <v>358</v>
      </c>
      <c r="E120" s="22">
        <v>6</v>
      </c>
      <c r="F120" s="22">
        <v>160.71</v>
      </c>
      <c r="G120" s="22"/>
      <c r="H120" s="24">
        <v>16.54</v>
      </c>
      <c r="I120" s="24">
        <v>16.899999999999999</v>
      </c>
      <c r="J120" s="24"/>
      <c r="K120" s="24"/>
      <c r="L120" s="24"/>
      <c r="M120" s="24"/>
      <c r="N120" s="24">
        <v>16.899999999999999</v>
      </c>
      <c r="O120" s="24">
        <v>20.8</v>
      </c>
      <c r="P120" s="24"/>
      <c r="Q120" s="24"/>
      <c r="R120" s="24"/>
      <c r="S120" s="24"/>
      <c r="T120" s="24">
        <v>20.8</v>
      </c>
      <c r="U120" s="24">
        <v>5.89</v>
      </c>
      <c r="V120" s="22"/>
      <c r="W120" s="22">
        <v>475</v>
      </c>
      <c r="X120" s="22">
        <v>10535</v>
      </c>
      <c r="Y120" s="22">
        <v>1</v>
      </c>
      <c r="Z120" s="22">
        <v>1</v>
      </c>
      <c r="AA120" s="22"/>
      <c r="AB120" s="22"/>
      <c r="AC120" s="22"/>
      <c r="AD120" s="22"/>
      <c r="AE120" s="22"/>
    </row>
    <row r="121" spans="1:31" x14ac:dyDescent="0.25">
      <c r="A121" s="22" t="s">
        <v>120</v>
      </c>
      <c r="B121" s="22" t="s">
        <v>292</v>
      </c>
      <c r="C121" s="22" t="s">
        <v>359</v>
      </c>
      <c r="D121" s="22" t="s">
        <v>360</v>
      </c>
      <c r="E121" s="22">
        <v>58</v>
      </c>
      <c r="F121" s="22">
        <v>2633</v>
      </c>
      <c r="G121" s="22"/>
      <c r="H121" s="24">
        <v>115.48</v>
      </c>
      <c r="I121" s="24">
        <v>82.11</v>
      </c>
      <c r="J121" s="24"/>
      <c r="K121" s="24"/>
      <c r="L121" s="24"/>
      <c r="M121" s="24"/>
      <c r="N121" s="24">
        <v>82.11</v>
      </c>
      <c r="O121" s="24">
        <v>68.790000000000006</v>
      </c>
      <c r="P121" s="24"/>
      <c r="Q121" s="24"/>
      <c r="R121" s="24"/>
      <c r="S121" s="24"/>
      <c r="T121" s="24">
        <v>68.790000000000006</v>
      </c>
      <c r="U121" s="24">
        <v>28.83</v>
      </c>
      <c r="V121" s="22"/>
      <c r="W121" s="22">
        <v>3710</v>
      </c>
      <c r="X121" s="22">
        <v>64600</v>
      </c>
      <c r="Y121" s="22">
        <v>12</v>
      </c>
      <c r="Z121" s="22">
        <v>9</v>
      </c>
      <c r="AA121" s="22"/>
      <c r="AB121" s="22">
        <v>3</v>
      </c>
      <c r="AC121" s="22"/>
      <c r="AD121" s="22"/>
      <c r="AE121" s="22">
        <v>32</v>
      </c>
    </row>
    <row r="122" spans="1:31" x14ac:dyDescent="0.25">
      <c r="A122" s="22" t="s">
        <v>120</v>
      </c>
      <c r="B122" s="22" t="s">
        <v>292</v>
      </c>
      <c r="C122" s="22" t="s">
        <v>361</v>
      </c>
      <c r="D122" s="22" t="s">
        <v>362</v>
      </c>
      <c r="E122" s="22">
        <v>9</v>
      </c>
      <c r="F122" s="22">
        <v>194.24</v>
      </c>
      <c r="G122" s="22"/>
      <c r="H122" s="24">
        <v>28</v>
      </c>
      <c r="I122" s="24">
        <v>18.3</v>
      </c>
      <c r="J122" s="24"/>
      <c r="K122" s="24"/>
      <c r="L122" s="24"/>
      <c r="M122" s="24"/>
      <c r="N122" s="24">
        <v>18.3</v>
      </c>
      <c r="O122" s="24">
        <v>17.8</v>
      </c>
      <c r="P122" s="24"/>
      <c r="Q122" s="24"/>
      <c r="R122" s="24"/>
      <c r="S122" s="24"/>
      <c r="T122" s="24">
        <v>17.8</v>
      </c>
      <c r="U122" s="24">
        <v>0.94</v>
      </c>
      <c r="V122" s="22"/>
      <c r="W122" s="22">
        <v>550</v>
      </c>
      <c r="X122" s="22">
        <v>18786</v>
      </c>
      <c r="Y122" s="22"/>
      <c r="Z122" s="22"/>
      <c r="AA122" s="22"/>
      <c r="AB122" s="22"/>
      <c r="AC122" s="22"/>
      <c r="AD122" s="22"/>
      <c r="AE122" s="22"/>
    </row>
    <row r="123" spans="1:31" x14ac:dyDescent="0.25">
      <c r="A123" s="22" t="s">
        <v>120</v>
      </c>
      <c r="B123" s="22" t="s">
        <v>292</v>
      </c>
      <c r="C123" s="22" t="s">
        <v>363</v>
      </c>
      <c r="D123" s="22" t="s">
        <v>364</v>
      </c>
      <c r="E123" s="22">
        <v>23</v>
      </c>
      <c r="F123" s="22">
        <v>990</v>
      </c>
      <c r="G123" s="22"/>
      <c r="H123" s="24">
        <v>35.409999999999997</v>
      </c>
      <c r="I123" s="24">
        <v>30</v>
      </c>
      <c r="J123" s="24">
        <v>1.97</v>
      </c>
      <c r="K123" s="24"/>
      <c r="L123" s="24"/>
      <c r="M123" s="24"/>
      <c r="N123" s="24">
        <v>31.97</v>
      </c>
      <c r="O123" s="24">
        <v>28.96</v>
      </c>
      <c r="P123" s="24">
        <v>1.9</v>
      </c>
      <c r="Q123" s="24"/>
      <c r="R123" s="24"/>
      <c r="S123" s="24"/>
      <c r="T123" s="24">
        <v>30.86</v>
      </c>
      <c r="U123" s="24">
        <v>4.82</v>
      </c>
      <c r="V123" s="22"/>
      <c r="W123" s="22">
        <v>1199</v>
      </c>
      <c r="X123" s="22">
        <v>50206.81</v>
      </c>
      <c r="Y123" s="22"/>
      <c r="Z123" s="22"/>
      <c r="AA123" s="22"/>
      <c r="AB123" s="22"/>
      <c r="AC123" s="22"/>
      <c r="AD123" s="22"/>
      <c r="AE123" s="22">
        <v>8</v>
      </c>
    </row>
    <row r="124" spans="1:31" x14ac:dyDescent="0.25">
      <c r="A124" s="22" t="s">
        <v>120</v>
      </c>
      <c r="B124" s="22" t="s">
        <v>292</v>
      </c>
      <c r="C124" s="22" t="s">
        <v>365</v>
      </c>
      <c r="D124" s="22" t="s">
        <v>366</v>
      </c>
      <c r="E124" s="22">
        <v>6</v>
      </c>
      <c r="F124" s="22">
        <v>266</v>
      </c>
      <c r="G124" s="22"/>
      <c r="H124" s="24">
        <v>22</v>
      </c>
      <c r="I124" s="24">
        <v>13</v>
      </c>
      <c r="J124" s="24"/>
      <c r="K124" s="24"/>
      <c r="L124" s="24"/>
      <c r="M124" s="24"/>
      <c r="N124" s="24">
        <v>13</v>
      </c>
      <c r="O124" s="24">
        <v>11</v>
      </c>
      <c r="P124" s="24"/>
      <c r="Q124" s="24"/>
      <c r="R124" s="24"/>
      <c r="S124" s="24"/>
      <c r="T124" s="24">
        <v>11</v>
      </c>
      <c r="U124" s="24">
        <v>3</v>
      </c>
      <c r="V124" s="22"/>
      <c r="W124" s="22">
        <v>449</v>
      </c>
      <c r="X124" s="22">
        <v>17000</v>
      </c>
      <c r="Y124" s="22"/>
      <c r="Z124" s="22">
        <v>1</v>
      </c>
      <c r="AA124" s="22"/>
      <c r="AB124" s="22"/>
      <c r="AC124" s="22"/>
      <c r="AD124" s="22"/>
      <c r="AE124" s="22"/>
    </row>
    <row r="125" spans="1:31" x14ac:dyDescent="0.25">
      <c r="A125" s="22" t="s">
        <v>120</v>
      </c>
      <c r="B125" s="22" t="s">
        <v>292</v>
      </c>
      <c r="C125" s="22" t="s">
        <v>367</v>
      </c>
      <c r="D125" s="22" t="s">
        <v>368</v>
      </c>
      <c r="E125" s="22">
        <v>30</v>
      </c>
      <c r="F125" s="22">
        <v>2331</v>
      </c>
      <c r="G125" s="22"/>
      <c r="H125" s="24">
        <v>47.51</v>
      </c>
      <c r="I125" s="24">
        <v>40.08</v>
      </c>
      <c r="J125" s="24"/>
      <c r="K125" s="24"/>
      <c r="L125" s="24"/>
      <c r="M125" s="24"/>
      <c r="N125" s="24">
        <v>40.08</v>
      </c>
      <c r="O125" s="24">
        <v>32.57</v>
      </c>
      <c r="P125" s="24"/>
      <c r="Q125" s="24"/>
      <c r="R125" s="24"/>
      <c r="S125" s="24"/>
      <c r="T125" s="24">
        <v>32.57</v>
      </c>
      <c r="U125" s="24">
        <v>8.73</v>
      </c>
      <c r="V125" s="22"/>
      <c r="W125" s="22">
        <v>1399</v>
      </c>
      <c r="X125" s="22">
        <v>37230</v>
      </c>
      <c r="Y125" s="22">
        <v>2</v>
      </c>
      <c r="Z125" s="22"/>
      <c r="AA125" s="22"/>
      <c r="AB125" s="22">
        <v>2</v>
      </c>
      <c r="AC125" s="22"/>
      <c r="AD125" s="22"/>
      <c r="AE125" s="22">
        <v>43</v>
      </c>
    </row>
    <row r="126" spans="1:31" x14ac:dyDescent="0.25">
      <c r="A126" s="22" t="s">
        <v>120</v>
      </c>
      <c r="B126" s="22" t="s">
        <v>292</v>
      </c>
      <c r="C126" s="22" t="s">
        <v>369</v>
      </c>
      <c r="D126" s="22" t="s">
        <v>370</v>
      </c>
      <c r="E126" s="22">
        <v>20</v>
      </c>
      <c r="F126" s="22">
        <v>856</v>
      </c>
      <c r="G126" s="22"/>
      <c r="H126" s="24">
        <v>34.200000000000003</v>
      </c>
      <c r="I126" s="24">
        <v>17</v>
      </c>
      <c r="J126" s="24"/>
      <c r="K126" s="24"/>
      <c r="L126" s="24"/>
      <c r="M126" s="24"/>
      <c r="N126" s="24">
        <v>17</v>
      </c>
      <c r="O126" s="24">
        <v>16</v>
      </c>
      <c r="P126" s="24"/>
      <c r="Q126" s="24"/>
      <c r="R126" s="24"/>
      <c r="S126" s="24"/>
      <c r="T126" s="24">
        <v>16</v>
      </c>
      <c r="U126" s="24">
        <v>14</v>
      </c>
      <c r="V126" s="22"/>
      <c r="W126" s="22">
        <v>854</v>
      </c>
      <c r="X126" s="22">
        <v>13100</v>
      </c>
      <c r="Y126" s="22"/>
      <c r="Z126" s="22"/>
      <c r="AA126" s="22"/>
      <c r="AB126" s="22"/>
      <c r="AC126" s="22"/>
      <c r="AD126" s="22"/>
      <c r="AE126" s="22">
        <v>14</v>
      </c>
    </row>
    <row r="127" spans="1:31" x14ac:dyDescent="0.25">
      <c r="A127" s="22" t="s">
        <v>120</v>
      </c>
      <c r="B127" s="22" t="s">
        <v>292</v>
      </c>
      <c r="C127" s="22" t="s">
        <v>371</v>
      </c>
      <c r="D127" s="22" t="s">
        <v>372</v>
      </c>
      <c r="E127" s="22">
        <v>16</v>
      </c>
      <c r="F127" s="22">
        <v>750.71</v>
      </c>
      <c r="G127" s="22"/>
      <c r="H127" s="24">
        <v>27.2</v>
      </c>
      <c r="I127" s="24">
        <v>21.2</v>
      </c>
      <c r="J127" s="24"/>
      <c r="K127" s="24"/>
      <c r="L127" s="24"/>
      <c r="M127" s="24"/>
      <c r="N127" s="24">
        <v>21.2</v>
      </c>
      <c r="O127" s="24">
        <v>19.5</v>
      </c>
      <c r="P127" s="24"/>
      <c r="Q127" s="24"/>
      <c r="R127" s="24"/>
      <c r="S127" s="24"/>
      <c r="T127" s="24">
        <v>19.5</v>
      </c>
      <c r="U127" s="24">
        <v>6.9</v>
      </c>
      <c r="V127" s="22"/>
      <c r="W127" s="22">
        <v>1118</v>
      </c>
      <c r="X127" s="22">
        <v>20668</v>
      </c>
      <c r="Y127" s="22"/>
      <c r="Z127" s="22"/>
      <c r="AA127" s="22"/>
      <c r="AB127" s="22"/>
      <c r="AC127" s="22"/>
      <c r="AD127" s="22"/>
      <c r="AE127" s="22">
        <v>51</v>
      </c>
    </row>
    <row r="128" spans="1:31" x14ac:dyDescent="0.25">
      <c r="A128" s="22" t="s">
        <v>120</v>
      </c>
      <c r="B128" s="22" t="s">
        <v>292</v>
      </c>
      <c r="C128" s="22" t="s">
        <v>373</v>
      </c>
      <c r="D128" s="22" t="s">
        <v>374</v>
      </c>
      <c r="E128" s="22">
        <v>12</v>
      </c>
      <c r="F128" s="22">
        <v>636.58000000000004</v>
      </c>
      <c r="G128" s="22"/>
      <c r="H128" s="24">
        <v>44.63</v>
      </c>
      <c r="I128" s="24">
        <v>37.31</v>
      </c>
      <c r="J128" s="24"/>
      <c r="K128" s="24"/>
      <c r="L128" s="24"/>
      <c r="M128" s="24"/>
      <c r="N128" s="24">
        <v>37.31</v>
      </c>
      <c r="O128" s="24">
        <v>29.97</v>
      </c>
      <c r="P128" s="24"/>
      <c r="Q128" s="24"/>
      <c r="R128" s="24"/>
      <c r="S128" s="24"/>
      <c r="T128" s="24">
        <v>29.97</v>
      </c>
      <c r="U128" s="24">
        <v>3.35</v>
      </c>
      <c r="V128" s="22"/>
      <c r="W128" s="22">
        <v>1086</v>
      </c>
      <c r="X128" s="22">
        <v>36704</v>
      </c>
      <c r="Y128" s="22"/>
      <c r="Z128" s="22"/>
      <c r="AA128" s="22"/>
      <c r="AB128" s="22"/>
      <c r="AC128" s="22"/>
      <c r="AD128" s="22"/>
      <c r="AE128" s="22">
        <v>14</v>
      </c>
    </row>
    <row r="129" spans="1:31" x14ac:dyDescent="0.25">
      <c r="A129" s="22" t="s">
        <v>120</v>
      </c>
      <c r="B129" s="22" t="s">
        <v>292</v>
      </c>
      <c r="C129" s="22" t="s">
        <v>375</v>
      </c>
      <c r="D129" s="22" t="s">
        <v>376</v>
      </c>
      <c r="E129" s="22">
        <v>61</v>
      </c>
      <c r="F129" s="22">
        <v>3583.54</v>
      </c>
      <c r="G129" s="22"/>
      <c r="H129" s="24">
        <v>33.51</v>
      </c>
      <c r="I129" s="24">
        <v>26.99</v>
      </c>
      <c r="J129" s="24"/>
      <c r="K129" s="24"/>
      <c r="L129" s="24"/>
      <c r="M129" s="24"/>
      <c r="N129" s="24">
        <v>26.99</v>
      </c>
      <c r="O129" s="24">
        <v>30.62</v>
      </c>
      <c r="P129" s="24"/>
      <c r="Q129" s="24"/>
      <c r="R129" s="24"/>
      <c r="S129" s="24"/>
      <c r="T129" s="24">
        <v>30.62</v>
      </c>
      <c r="U129" s="24">
        <v>8.0500000000000007</v>
      </c>
      <c r="V129" s="22"/>
      <c r="W129" s="22">
        <v>1779</v>
      </c>
      <c r="X129" s="22">
        <v>33001</v>
      </c>
      <c r="Y129" s="22">
        <v>4</v>
      </c>
      <c r="Z129" s="22">
        <v>10</v>
      </c>
      <c r="AA129" s="22"/>
      <c r="AB129" s="22">
        <v>3</v>
      </c>
      <c r="AC129" s="22"/>
      <c r="AD129" s="22"/>
      <c r="AE129" s="22">
        <v>7</v>
      </c>
    </row>
    <row r="130" spans="1:31" x14ac:dyDescent="0.25">
      <c r="A130" s="22" t="s">
        <v>120</v>
      </c>
      <c r="B130" s="22" t="s">
        <v>292</v>
      </c>
      <c r="C130" s="22" t="s">
        <v>377</v>
      </c>
      <c r="D130" s="22" t="s">
        <v>378</v>
      </c>
      <c r="E130" s="22">
        <v>2</v>
      </c>
      <c r="F130" s="22">
        <v>179</v>
      </c>
      <c r="G130" s="22"/>
      <c r="H130" s="24">
        <v>6</v>
      </c>
      <c r="I130" s="24">
        <v>7</v>
      </c>
      <c r="J130" s="24"/>
      <c r="K130" s="24"/>
      <c r="L130" s="24">
        <v>17</v>
      </c>
      <c r="M130" s="24"/>
      <c r="N130" s="24">
        <v>24</v>
      </c>
      <c r="O130" s="24">
        <v>5</v>
      </c>
      <c r="P130" s="24"/>
      <c r="Q130" s="24"/>
      <c r="R130" s="24"/>
      <c r="S130" s="24"/>
      <c r="T130" s="24">
        <v>5</v>
      </c>
      <c r="U130" s="24"/>
      <c r="V130" s="22"/>
      <c r="W130" s="22">
        <v>197</v>
      </c>
      <c r="X130" s="22">
        <v>5232</v>
      </c>
      <c r="Y130" s="22"/>
      <c r="Z130" s="22"/>
      <c r="AA130" s="22"/>
      <c r="AB130" s="22"/>
      <c r="AC130" s="22"/>
      <c r="AD130" s="22"/>
      <c r="AE130" s="22">
        <v>5</v>
      </c>
    </row>
    <row r="131" spans="1:31" x14ac:dyDescent="0.25">
      <c r="A131" s="22" t="s">
        <v>120</v>
      </c>
      <c r="B131" s="22" t="s">
        <v>292</v>
      </c>
      <c r="C131" s="22" t="s">
        <v>379</v>
      </c>
      <c r="D131" s="22" t="s">
        <v>380</v>
      </c>
      <c r="E131" s="22">
        <v>21</v>
      </c>
      <c r="F131" s="22">
        <v>819.01</v>
      </c>
      <c r="G131" s="22"/>
      <c r="H131" s="24">
        <v>48.63</v>
      </c>
      <c r="I131" s="24">
        <v>38.659999999999997</v>
      </c>
      <c r="J131" s="24"/>
      <c r="K131" s="24"/>
      <c r="L131" s="24"/>
      <c r="M131" s="24"/>
      <c r="N131" s="24">
        <v>38.659999999999997</v>
      </c>
      <c r="O131" s="24">
        <v>28.93</v>
      </c>
      <c r="P131" s="24"/>
      <c r="Q131" s="24"/>
      <c r="R131" s="24"/>
      <c r="S131" s="24"/>
      <c r="T131" s="24">
        <v>28.93</v>
      </c>
      <c r="U131" s="24">
        <v>13.4</v>
      </c>
      <c r="V131" s="22"/>
      <c r="W131" s="22">
        <v>1372</v>
      </c>
      <c r="X131" s="22">
        <v>16883.919999999998</v>
      </c>
      <c r="Y131" s="22"/>
      <c r="Z131" s="22"/>
      <c r="AA131" s="22"/>
      <c r="AB131" s="22"/>
      <c r="AC131" s="22"/>
      <c r="AD131" s="22"/>
      <c r="AE131" s="22">
        <v>4</v>
      </c>
    </row>
    <row r="132" spans="1:31" x14ac:dyDescent="0.25">
      <c r="A132" s="22" t="s">
        <v>120</v>
      </c>
      <c r="B132" s="22" t="s">
        <v>292</v>
      </c>
      <c r="C132" s="22" t="s">
        <v>381</v>
      </c>
      <c r="D132" s="22" t="s">
        <v>382</v>
      </c>
      <c r="E132" s="22">
        <v>4</v>
      </c>
      <c r="F132" s="22">
        <v>416</v>
      </c>
      <c r="G132" s="22"/>
      <c r="H132" s="24">
        <v>21</v>
      </c>
      <c r="I132" s="24">
        <v>8</v>
      </c>
      <c r="J132" s="24"/>
      <c r="K132" s="24"/>
      <c r="L132" s="24"/>
      <c r="M132" s="24"/>
      <c r="N132" s="24">
        <v>8</v>
      </c>
      <c r="O132" s="24">
        <v>9</v>
      </c>
      <c r="P132" s="24"/>
      <c r="Q132" s="24"/>
      <c r="R132" s="24"/>
      <c r="S132" s="24"/>
      <c r="T132" s="24">
        <v>9</v>
      </c>
      <c r="U132" s="24">
        <v>1</v>
      </c>
      <c r="V132" s="22"/>
      <c r="W132" s="22">
        <v>380</v>
      </c>
      <c r="X132" s="22">
        <v>9408</v>
      </c>
      <c r="Y132" s="22">
        <v>10</v>
      </c>
      <c r="Z132" s="22">
        <v>9</v>
      </c>
      <c r="AA132" s="22"/>
      <c r="AB132" s="22">
        <v>1</v>
      </c>
      <c r="AC132" s="22"/>
      <c r="AD132" s="22"/>
      <c r="AE132" s="22">
        <v>4</v>
      </c>
    </row>
    <row r="133" spans="1:31" x14ac:dyDescent="0.25">
      <c r="A133" s="22" t="s">
        <v>120</v>
      </c>
      <c r="B133" s="22" t="s">
        <v>292</v>
      </c>
      <c r="C133" s="22" t="s">
        <v>383</v>
      </c>
      <c r="D133" s="22" t="s">
        <v>384</v>
      </c>
      <c r="E133" s="22">
        <v>41</v>
      </c>
      <c r="F133" s="22">
        <v>2085.61</v>
      </c>
      <c r="G133" s="22"/>
      <c r="H133" s="24">
        <v>68.73</v>
      </c>
      <c r="I133" s="24">
        <v>56.73</v>
      </c>
      <c r="J133" s="24"/>
      <c r="K133" s="24"/>
      <c r="L133" s="24"/>
      <c r="M133" s="24"/>
      <c r="N133" s="24">
        <v>56.73</v>
      </c>
      <c r="O133" s="24">
        <v>43.47</v>
      </c>
      <c r="P133" s="24"/>
      <c r="Q133" s="24"/>
      <c r="R133" s="24"/>
      <c r="S133" s="24"/>
      <c r="T133" s="24">
        <v>43.47</v>
      </c>
      <c r="U133" s="24">
        <v>2.1</v>
      </c>
      <c r="V133" s="22"/>
      <c r="W133" s="22">
        <v>1548</v>
      </c>
      <c r="X133" s="22">
        <v>128427.19</v>
      </c>
      <c r="Y133" s="22"/>
      <c r="Z133" s="22">
        <v>107</v>
      </c>
      <c r="AA133" s="22"/>
      <c r="AB133" s="22">
        <v>38</v>
      </c>
      <c r="AC133" s="22"/>
      <c r="AD133" s="22"/>
      <c r="AE133" s="22">
        <v>175</v>
      </c>
    </row>
    <row r="134" spans="1:31" x14ac:dyDescent="0.25">
      <c r="A134" s="22" t="s">
        <v>120</v>
      </c>
      <c r="B134" s="22" t="s">
        <v>292</v>
      </c>
      <c r="C134" s="22" t="s">
        <v>385</v>
      </c>
      <c r="D134" s="22" t="s">
        <v>386</v>
      </c>
      <c r="E134" s="22">
        <v>26.5</v>
      </c>
      <c r="F134" s="22">
        <v>668</v>
      </c>
      <c r="G134" s="22"/>
      <c r="H134" s="24">
        <v>37</v>
      </c>
      <c r="I134" s="24">
        <v>26.5</v>
      </c>
      <c r="J134" s="24"/>
      <c r="K134" s="24"/>
      <c r="L134" s="24"/>
      <c r="M134" s="24"/>
      <c r="N134" s="24">
        <v>26.5</v>
      </c>
      <c r="O134" s="24">
        <v>22.5</v>
      </c>
      <c r="P134" s="24"/>
      <c r="Q134" s="24"/>
      <c r="R134" s="24"/>
      <c r="S134" s="24"/>
      <c r="T134" s="24">
        <v>22.5</v>
      </c>
      <c r="U134" s="24">
        <v>8</v>
      </c>
      <c r="V134" s="22"/>
      <c r="W134" s="22">
        <v>908</v>
      </c>
      <c r="X134" s="22">
        <v>20000</v>
      </c>
      <c r="Y134" s="22"/>
      <c r="Z134" s="22"/>
      <c r="AA134" s="22"/>
      <c r="AB134" s="22"/>
      <c r="AC134" s="22"/>
      <c r="AD134" s="22"/>
      <c r="AE134" s="22">
        <v>26</v>
      </c>
    </row>
    <row r="135" spans="1:31" x14ac:dyDescent="0.25">
      <c r="A135" s="22" t="s">
        <v>120</v>
      </c>
      <c r="B135" s="22" t="s">
        <v>292</v>
      </c>
      <c r="C135" s="22" t="s">
        <v>387</v>
      </c>
      <c r="D135" s="22" t="s">
        <v>388</v>
      </c>
      <c r="E135" s="22">
        <v>105</v>
      </c>
      <c r="F135" s="22">
        <v>1284</v>
      </c>
      <c r="G135" s="22"/>
      <c r="H135" s="24">
        <v>74</v>
      </c>
      <c r="I135" s="24">
        <v>67</v>
      </c>
      <c r="J135" s="24"/>
      <c r="K135" s="24"/>
      <c r="L135" s="24"/>
      <c r="M135" s="24"/>
      <c r="N135" s="24">
        <v>67</v>
      </c>
      <c r="O135" s="24">
        <v>61</v>
      </c>
      <c r="P135" s="24"/>
      <c r="Q135" s="24"/>
      <c r="R135" s="24"/>
      <c r="S135" s="24"/>
      <c r="T135" s="24">
        <v>61</v>
      </c>
      <c r="U135" s="24">
        <v>30</v>
      </c>
      <c r="V135" s="22"/>
      <c r="W135" s="22">
        <v>4932</v>
      </c>
      <c r="X135" s="22">
        <v>199230</v>
      </c>
      <c r="Y135" s="22">
        <v>3</v>
      </c>
      <c r="Z135" s="22">
        <v>3</v>
      </c>
      <c r="AA135" s="22"/>
      <c r="AB135" s="22"/>
      <c r="AC135" s="22"/>
      <c r="AD135" s="22"/>
      <c r="AE135" s="22">
        <v>191</v>
      </c>
    </row>
    <row r="136" spans="1:31" x14ac:dyDescent="0.25">
      <c r="A136" s="22" t="s">
        <v>120</v>
      </c>
      <c r="B136" s="22" t="s">
        <v>292</v>
      </c>
      <c r="C136" s="22" t="s">
        <v>389</v>
      </c>
      <c r="D136" s="22" t="s">
        <v>390</v>
      </c>
      <c r="E136" s="22">
        <v>92</v>
      </c>
      <c r="F136" s="22">
        <v>3246</v>
      </c>
      <c r="G136" s="22"/>
      <c r="H136" s="24">
        <v>89.5</v>
      </c>
      <c r="I136" s="24">
        <v>75.599999999999994</v>
      </c>
      <c r="J136" s="24"/>
      <c r="K136" s="24"/>
      <c r="L136" s="24"/>
      <c r="M136" s="24"/>
      <c r="N136" s="24">
        <v>75.599999999999994</v>
      </c>
      <c r="O136" s="24">
        <v>63.8</v>
      </c>
      <c r="P136" s="24"/>
      <c r="Q136" s="24"/>
      <c r="R136" s="24"/>
      <c r="S136" s="24"/>
      <c r="T136" s="24">
        <v>63.8</v>
      </c>
      <c r="U136" s="24">
        <v>27.4</v>
      </c>
      <c r="V136" s="22"/>
      <c r="W136" s="22">
        <v>4177</v>
      </c>
      <c r="X136" s="22">
        <v>69000</v>
      </c>
      <c r="Y136" s="22">
        <v>17</v>
      </c>
      <c r="Z136" s="22">
        <v>12</v>
      </c>
      <c r="AA136" s="22"/>
      <c r="AB136" s="22">
        <v>5</v>
      </c>
      <c r="AC136" s="22"/>
      <c r="AD136" s="22"/>
      <c r="AE136" s="22">
        <v>13</v>
      </c>
    </row>
    <row r="137" spans="1:31" x14ac:dyDescent="0.25">
      <c r="A137" s="22" t="s">
        <v>120</v>
      </c>
      <c r="B137" s="22" t="s">
        <v>292</v>
      </c>
      <c r="C137" s="22" t="s">
        <v>391</v>
      </c>
      <c r="D137" s="22" t="s">
        <v>392</v>
      </c>
      <c r="E137" s="22">
        <v>48</v>
      </c>
      <c r="F137" s="22">
        <v>848</v>
      </c>
      <c r="G137" s="22"/>
      <c r="H137" s="24">
        <v>205</v>
      </c>
      <c r="I137" s="24">
        <v>75.3</v>
      </c>
      <c r="J137" s="24"/>
      <c r="K137" s="24"/>
      <c r="L137" s="24"/>
      <c r="M137" s="24"/>
      <c r="N137" s="24">
        <v>75.3</v>
      </c>
      <c r="O137" s="24">
        <v>59.6</v>
      </c>
      <c r="P137" s="24"/>
      <c r="Q137" s="24"/>
      <c r="R137" s="24"/>
      <c r="S137" s="24"/>
      <c r="T137" s="24">
        <v>59.6</v>
      </c>
      <c r="U137" s="24">
        <v>33.5</v>
      </c>
      <c r="V137" s="22"/>
      <c r="W137" s="22">
        <v>3920</v>
      </c>
      <c r="X137" s="22">
        <v>65592</v>
      </c>
      <c r="Y137" s="22">
        <v>1</v>
      </c>
      <c r="Z137" s="22">
        <v>10</v>
      </c>
      <c r="AA137" s="22"/>
      <c r="AB137" s="22"/>
      <c r="AC137" s="22"/>
      <c r="AD137" s="22"/>
      <c r="AE137" s="22"/>
    </row>
    <row r="138" spans="1:31" x14ac:dyDescent="0.25">
      <c r="A138" s="22" t="s">
        <v>120</v>
      </c>
      <c r="B138" s="22" t="s">
        <v>292</v>
      </c>
      <c r="C138" s="22" t="s">
        <v>393</v>
      </c>
      <c r="D138" s="22" t="s">
        <v>394</v>
      </c>
      <c r="E138" s="22">
        <v>10</v>
      </c>
      <c r="F138" s="22">
        <v>273.05</v>
      </c>
      <c r="G138" s="22"/>
      <c r="H138" s="24">
        <v>19.670000000000002</v>
      </c>
      <c r="I138" s="24">
        <v>9.6999999999999993</v>
      </c>
      <c r="J138" s="24"/>
      <c r="K138" s="24"/>
      <c r="L138" s="24"/>
      <c r="M138" s="24"/>
      <c r="N138" s="24">
        <v>9.6999999999999993</v>
      </c>
      <c r="O138" s="24">
        <v>8.58</v>
      </c>
      <c r="P138" s="24"/>
      <c r="Q138" s="24"/>
      <c r="R138" s="24"/>
      <c r="S138" s="24"/>
      <c r="T138" s="24">
        <v>8.58</v>
      </c>
      <c r="U138" s="24">
        <v>2.0099999999999998</v>
      </c>
      <c r="V138" s="22"/>
      <c r="W138" s="22">
        <v>486</v>
      </c>
      <c r="X138" s="22">
        <v>12725.02</v>
      </c>
      <c r="Y138" s="22"/>
      <c r="Z138" s="22">
        <v>42</v>
      </c>
      <c r="AA138" s="22"/>
      <c r="AB138" s="22"/>
      <c r="AC138" s="22"/>
      <c r="AD138" s="22"/>
      <c r="AE138" s="22">
        <v>15</v>
      </c>
    </row>
    <row r="139" spans="1:31" x14ac:dyDescent="0.25">
      <c r="A139" s="22" t="s">
        <v>120</v>
      </c>
      <c r="B139" s="22" t="s">
        <v>292</v>
      </c>
      <c r="C139" s="22" t="s">
        <v>395</v>
      </c>
      <c r="D139" s="22" t="s">
        <v>396</v>
      </c>
      <c r="E139" s="22">
        <v>10</v>
      </c>
      <c r="F139" s="22">
        <v>315</v>
      </c>
      <c r="G139" s="22"/>
      <c r="H139" s="24">
        <v>17</v>
      </c>
      <c r="I139" s="24">
        <v>10</v>
      </c>
      <c r="J139" s="24"/>
      <c r="K139" s="24"/>
      <c r="L139" s="24"/>
      <c r="M139" s="24"/>
      <c r="N139" s="24">
        <v>10</v>
      </c>
      <c r="O139" s="24">
        <v>13</v>
      </c>
      <c r="P139" s="24"/>
      <c r="Q139" s="24"/>
      <c r="R139" s="24"/>
      <c r="S139" s="24"/>
      <c r="T139" s="24">
        <v>13</v>
      </c>
      <c r="U139" s="24">
        <v>3</v>
      </c>
      <c r="V139" s="22"/>
      <c r="W139" s="22">
        <v>385</v>
      </c>
      <c r="X139" s="22">
        <v>1382.4</v>
      </c>
      <c r="Y139" s="22">
        <v>6</v>
      </c>
      <c r="Z139" s="22">
        <v>5</v>
      </c>
      <c r="AA139" s="22"/>
      <c r="AB139" s="22">
        <v>1</v>
      </c>
      <c r="AC139" s="22"/>
      <c r="AD139" s="22"/>
      <c r="AE139" s="22">
        <v>4</v>
      </c>
    </row>
    <row r="140" spans="1:31" x14ac:dyDescent="0.25">
      <c r="A140" s="22" t="s">
        <v>120</v>
      </c>
      <c r="B140" s="22" t="s">
        <v>292</v>
      </c>
      <c r="C140" s="22" t="s">
        <v>397</v>
      </c>
      <c r="D140" s="22" t="s">
        <v>398</v>
      </c>
      <c r="E140" s="22">
        <v>82</v>
      </c>
      <c r="F140" s="22">
        <v>2199.1999999999998</v>
      </c>
      <c r="G140" s="22"/>
      <c r="H140" s="24">
        <v>112.9</v>
      </c>
      <c r="I140" s="24">
        <v>87.05</v>
      </c>
      <c r="J140" s="24"/>
      <c r="K140" s="24"/>
      <c r="L140" s="24">
        <v>2.4500000000000002</v>
      </c>
      <c r="M140" s="24"/>
      <c r="N140" s="24">
        <v>89.5</v>
      </c>
      <c r="O140" s="24">
        <v>78.7</v>
      </c>
      <c r="P140" s="24"/>
      <c r="Q140" s="24"/>
      <c r="R140" s="24"/>
      <c r="S140" s="24"/>
      <c r="T140" s="24">
        <v>78.7</v>
      </c>
      <c r="U140" s="24">
        <v>35.6</v>
      </c>
      <c r="V140" s="22"/>
      <c r="W140" s="22">
        <v>4465</v>
      </c>
      <c r="X140" s="22">
        <v>92152.55</v>
      </c>
      <c r="Y140" s="22"/>
      <c r="Z140" s="22">
        <v>7</v>
      </c>
      <c r="AA140" s="22"/>
      <c r="AB140" s="22"/>
      <c r="AC140" s="22"/>
      <c r="AD140" s="22"/>
      <c r="AE140" s="22">
        <v>15</v>
      </c>
    </row>
    <row r="141" spans="1:31" x14ac:dyDescent="0.25">
      <c r="A141" s="22" t="s">
        <v>120</v>
      </c>
      <c r="B141" s="22" t="s">
        <v>292</v>
      </c>
      <c r="C141" s="22" t="s">
        <v>399</v>
      </c>
      <c r="D141" s="22" t="s">
        <v>400</v>
      </c>
      <c r="E141" s="22">
        <v>10</v>
      </c>
      <c r="F141" s="22">
        <v>910</v>
      </c>
      <c r="G141" s="22"/>
      <c r="H141" s="24">
        <v>20</v>
      </c>
      <c r="I141" s="24">
        <v>15</v>
      </c>
      <c r="J141" s="24"/>
      <c r="K141" s="24"/>
      <c r="L141" s="24"/>
      <c r="M141" s="24"/>
      <c r="N141" s="24">
        <v>15</v>
      </c>
      <c r="O141" s="24">
        <v>16</v>
      </c>
      <c r="P141" s="24"/>
      <c r="Q141" s="24"/>
      <c r="R141" s="24"/>
      <c r="S141" s="24"/>
      <c r="T141" s="24">
        <v>16</v>
      </c>
      <c r="U141" s="24">
        <v>2</v>
      </c>
      <c r="V141" s="22"/>
      <c r="W141" s="22">
        <v>768</v>
      </c>
      <c r="X141" s="22">
        <v>11147</v>
      </c>
      <c r="Y141" s="22">
        <v>2</v>
      </c>
      <c r="Z141" s="22">
        <v>2</v>
      </c>
      <c r="AA141" s="22"/>
      <c r="AB141" s="22"/>
      <c r="AC141" s="22"/>
      <c r="AD141" s="22"/>
      <c r="AE141" s="22">
        <v>1</v>
      </c>
    </row>
    <row r="142" spans="1:31" x14ac:dyDescent="0.25">
      <c r="A142" s="22" t="s">
        <v>120</v>
      </c>
      <c r="B142" s="22" t="s">
        <v>292</v>
      </c>
      <c r="C142" s="22" t="s">
        <v>401</v>
      </c>
      <c r="D142" s="22" t="s">
        <v>402</v>
      </c>
      <c r="E142" s="22">
        <v>9</v>
      </c>
      <c r="F142" s="22">
        <v>312.2</v>
      </c>
      <c r="G142" s="22"/>
      <c r="H142" s="24">
        <v>18</v>
      </c>
      <c r="I142" s="24">
        <v>27</v>
      </c>
      <c r="J142" s="24"/>
      <c r="K142" s="24"/>
      <c r="L142" s="24"/>
      <c r="M142" s="24"/>
      <c r="N142" s="24">
        <v>27</v>
      </c>
      <c r="O142" s="24">
        <v>9</v>
      </c>
      <c r="P142" s="24"/>
      <c r="Q142" s="24"/>
      <c r="R142" s="24"/>
      <c r="S142" s="24"/>
      <c r="T142" s="24">
        <v>9</v>
      </c>
      <c r="U142" s="24">
        <v>0.25</v>
      </c>
      <c r="V142" s="22"/>
      <c r="W142" s="22">
        <v>449</v>
      </c>
      <c r="X142" s="22">
        <v>9170.5</v>
      </c>
      <c r="Y142" s="22">
        <v>1</v>
      </c>
      <c r="Z142" s="22"/>
      <c r="AA142" s="22"/>
      <c r="AB142" s="22"/>
      <c r="AC142" s="22"/>
      <c r="AD142" s="22"/>
      <c r="AE142" s="22">
        <v>5</v>
      </c>
    </row>
    <row r="143" spans="1:31" x14ac:dyDescent="0.25">
      <c r="A143" s="22" t="s">
        <v>120</v>
      </c>
      <c r="B143" s="22" t="s">
        <v>292</v>
      </c>
      <c r="C143" s="22" t="s">
        <v>403</v>
      </c>
      <c r="D143" s="22" t="s">
        <v>404</v>
      </c>
      <c r="E143" s="22">
        <v>14</v>
      </c>
      <c r="F143" s="22">
        <v>568</v>
      </c>
      <c r="G143" s="22"/>
      <c r="H143" s="24">
        <v>22</v>
      </c>
      <c r="I143" s="24">
        <v>19.5</v>
      </c>
      <c r="J143" s="24"/>
      <c r="K143" s="24"/>
      <c r="L143" s="24"/>
      <c r="M143" s="24"/>
      <c r="N143" s="24">
        <v>19.5</v>
      </c>
      <c r="O143" s="24">
        <v>18</v>
      </c>
      <c r="P143" s="24"/>
      <c r="Q143" s="24"/>
      <c r="R143" s="24"/>
      <c r="S143" s="24"/>
      <c r="T143" s="24">
        <v>18</v>
      </c>
      <c r="U143" s="24">
        <v>5</v>
      </c>
      <c r="V143" s="22"/>
      <c r="W143" s="22">
        <v>715</v>
      </c>
      <c r="X143" s="22">
        <v>19854</v>
      </c>
      <c r="Y143" s="22"/>
      <c r="Z143" s="22">
        <v>3</v>
      </c>
      <c r="AA143" s="22"/>
      <c r="AB143" s="22"/>
      <c r="AC143" s="22"/>
      <c r="AD143" s="22"/>
      <c r="AE143" s="22">
        <v>3</v>
      </c>
    </row>
    <row r="144" spans="1:31" x14ac:dyDescent="0.25">
      <c r="A144" s="22" t="s">
        <v>120</v>
      </c>
      <c r="B144" s="22" t="s">
        <v>292</v>
      </c>
      <c r="C144" s="22" t="s">
        <v>405</v>
      </c>
      <c r="D144" s="22" t="s">
        <v>406</v>
      </c>
      <c r="E144" s="22">
        <v>11</v>
      </c>
      <c r="F144" s="22">
        <v>258</v>
      </c>
      <c r="G144" s="22"/>
      <c r="H144" s="24">
        <v>14</v>
      </c>
      <c r="I144" s="24">
        <v>14</v>
      </c>
      <c r="J144" s="24"/>
      <c r="K144" s="24"/>
      <c r="L144" s="24"/>
      <c r="M144" s="24"/>
      <c r="N144" s="24">
        <v>14</v>
      </c>
      <c r="O144" s="24">
        <v>12</v>
      </c>
      <c r="P144" s="24"/>
      <c r="Q144" s="24"/>
      <c r="R144" s="24"/>
      <c r="S144" s="24"/>
      <c r="T144" s="24">
        <v>12</v>
      </c>
      <c r="U144" s="24">
        <v>3</v>
      </c>
      <c r="V144" s="22"/>
      <c r="W144" s="22">
        <v>591</v>
      </c>
      <c r="X144" s="22">
        <v>22075.08</v>
      </c>
      <c r="Y144" s="22"/>
      <c r="Z144" s="22"/>
      <c r="AA144" s="22"/>
      <c r="AB144" s="22"/>
      <c r="AC144" s="22"/>
      <c r="AD144" s="22"/>
      <c r="AE144" s="22"/>
    </row>
    <row r="145" spans="1:31" x14ac:dyDescent="0.25">
      <c r="A145" s="22" t="s">
        <v>120</v>
      </c>
      <c r="B145" s="22" t="s">
        <v>292</v>
      </c>
      <c r="C145" s="22" t="s">
        <v>407</v>
      </c>
      <c r="D145" s="22" t="s">
        <v>408</v>
      </c>
      <c r="E145" s="22">
        <v>9</v>
      </c>
      <c r="F145" s="22">
        <v>380</v>
      </c>
      <c r="G145" s="22"/>
      <c r="H145" s="24">
        <v>16</v>
      </c>
      <c r="I145" s="24">
        <v>19</v>
      </c>
      <c r="J145" s="24"/>
      <c r="K145" s="24"/>
      <c r="L145" s="24"/>
      <c r="M145" s="24"/>
      <c r="N145" s="24">
        <v>19</v>
      </c>
      <c r="O145" s="24">
        <v>15</v>
      </c>
      <c r="P145" s="24"/>
      <c r="Q145" s="24"/>
      <c r="R145" s="24"/>
      <c r="S145" s="24"/>
      <c r="T145" s="24">
        <v>15</v>
      </c>
      <c r="U145" s="24">
        <v>4</v>
      </c>
      <c r="V145" s="22"/>
      <c r="W145" s="22">
        <v>606</v>
      </c>
      <c r="X145" s="22">
        <v>15792</v>
      </c>
      <c r="Y145" s="22"/>
      <c r="Z145" s="22"/>
      <c r="AA145" s="22"/>
      <c r="AB145" s="22"/>
      <c r="AC145" s="22"/>
      <c r="AD145" s="22"/>
      <c r="AE145" s="22"/>
    </row>
    <row r="146" spans="1:31" x14ac:dyDescent="0.25">
      <c r="A146" s="22" t="s">
        <v>120</v>
      </c>
      <c r="B146" s="22" t="s">
        <v>292</v>
      </c>
      <c r="C146" s="22" t="s">
        <v>409</v>
      </c>
      <c r="D146" s="22" t="s">
        <v>410</v>
      </c>
      <c r="E146" s="22">
        <v>5</v>
      </c>
      <c r="F146" s="22">
        <v>330</v>
      </c>
      <c r="G146" s="22"/>
      <c r="H146" s="24">
        <v>24</v>
      </c>
      <c r="I146" s="24">
        <v>9</v>
      </c>
      <c r="J146" s="24"/>
      <c r="K146" s="24"/>
      <c r="L146" s="24"/>
      <c r="M146" s="24"/>
      <c r="N146" s="24">
        <v>9</v>
      </c>
      <c r="O146" s="24">
        <v>11</v>
      </c>
      <c r="P146" s="24"/>
      <c r="Q146" s="24"/>
      <c r="R146" s="24"/>
      <c r="S146" s="24"/>
      <c r="T146" s="24">
        <v>11</v>
      </c>
      <c r="U146" s="24">
        <v>1</v>
      </c>
      <c r="V146" s="22"/>
      <c r="W146" s="22">
        <v>312</v>
      </c>
      <c r="X146" s="22">
        <v>16421.7</v>
      </c>
      <c r="Y146" s="22"/>
      <c r="Z146" s="22"/>
      <c r="AA146" s="22"/>
      <c r="AB146" s="22"/>
      <c r="AC146" s="22"/>
      <c r="AD146" s="22"/>
      <c r="AE146" s="22"/>
    </row>
    <row r="147" spans="1:31" x14ac:dyDescent="0.25">
      <c r="A147" s="22" t="s">
        <v>120</v>
      </c>
      <c r="B147" s="22" t="s">
        <v>292</v>
      </c>
      <c r="C147" s="22" t="s">
        <v>411</v>
      </c>
      <c r="D147" s="22" t="s">
        <v>412</v>
      </c>
      <c r="E147" s="22">
        <v>7</v>
      </c>
      <c r="F147" s="22">
        <v>233</v>
      </c>
      <c r="G147" s="22"/>
      <c r="H147" s="24">
        <v>19</v>
      </c>
      <c r="I147" s="24">
        <v>14</v>
      </c>
      <c r="J147" s="24"/>
      <c r="K147" s="24"/>
      <c r="L147" s="24"/>
      <c r="M147" s="24"/>
      <c r="N147" s="24">
        <v>14</v>
      </c>
      <c r="O147" s="24">
        <v>15</v>
      </c>
      <c r="P147" s="24"/>
      <c r="Q147" s="24"/>
      <c r="R147" s="24"/>
      <c r="S147" s="24"/>
      <c r="T147" s="24">
        <v>15</v>
      </c>
      <c r="U147" s="24">
        <v>1</v>
      </c>
      <c r="V147" s="22"/>
      <c r="W147" s="22">
        <v>420</v>
      </c>
      <c r="X147" s="22">
        <v>10299.36</v>
      </c>
      <c r="Y147" s="22"/>
      <c r="Z147" s="22"/>
      <c r="AA147" s="22"/>
      <c r="AB147" s="22"/>
      <c r="AC147" s="22"/>
      <c r="AD147" s="22"/>
      <c r="AE147" s="22"/>
    </row>
    <row r="148" spans="1:31" x14ac:dyDescent="0.25">
      <c r="A148" s="22" t="s">
        <v>120</v>
      </c>
      <c r="B148" s="22" t="s">
        <v>292</v>
      </c>
      <c r="C148" s="22" t="s">
        <v>413</v>
      </c>
      <c r="D148" s="22" t="s">
        <v>414</v>
      </c>
      <c r="E148" s="22">
        <v>13</v>
      </c>
      <c r="F148" s="22">
        <v>357</v>
      </c>
      <c r="G148" s="22"/>
      <c r="H148" s="24">
        <v>26</v>
      </c>
      <c r="I148" s="24">
        <v>13</v>
      </c>
      <c r="J148" s="24"/>
      <c r="K148" s="24"/>
      <c r="L148" s="24"/>
      <c r="M148" s="24"/>
      <c r="N148" s="24">
        <v>13</v>
      </c>
      <c r="O148" s="24">
        <v>14</v>
      </c>
      <c r="P148" s="24"/>
      <c r="Q148" s="24"/>
      <c r="R148" s="24"/>
      <c r="S148" s="24"/>
      <c r="T148" s="24">
        <v>14</v>
      </c>
      <c r="U148" s="24">
        <v>3</v>
      </c>
      <c r="V148" s="22"/>
      <c r="W148" s="22">
        <v>893</v>
      </c>
      <c r="X148" s="22">
        <v>15496</v>
      </c>
      <c r="Y148" s="22"/>
      <c r="Z148" s="22">
        <v>4</v>
      </c>
      <c r="AA148" s="22"/>
      <c r="AB148" s="22"/>
      <c r="AC148" s="22"/>
      <c r="AD148" s="22"/>
      <c r="AE148" s="22">
        <v>4</v>
      </c>
    </row>
    <row r="149" spans="1:31" x14ac:dyDescent="0.25">
      <c r="A149" s="22" t="s">
        <v>120</v>
      </c>
      <c r="B149" s="22" t="s">
        <v>292</v>
      </c>
      <c r="C149" s="22" t="s">
        <v>415</v>
      </c>
      <c r="D149" s="22" t="s">
        <v>416</v>
      </c>
      <c r="E149" s="22">
        <v>43</v>
      </c>
      <c r="F149" s="22">
        <v>1134</v>
      </c>
      <c r="G149" s="22"/>
      <c r="H149" s="24">
        <v>53.8</v>
      </c>
      <c r="I149" s="24">
        <v>58.2</v>
      </c>
      <c r="J149" s="24"/>
      <c r="K149" s="24"/>
      <c r="L149" s="24"/>
      <c r="M149" s="24"/>
      <c r="N149" s="24">
        <v>58.2</v>
      </c>
      <c r="O149" s="24">
        <v>39.5</v>
      </c>
      <c r="P149" s="24"/>
      <c r="Q149" s="24"/>
      <c r="R149" s="24"/>
      <c r="S149" s="24"/>
      <c r="T149" s="24">
        <v>39.5</v>
      </c>
      <c r="U149" s="24">
        <v>17.8</v>
      </c>
      <c r="V149" s="22"/>
      <c r="W149" s="22">
        <v>2881</v>
      </c>
      <c r="X149" s="22">
        <v>60942</v>
      </c>
      <c r="Y149" s="22">
        <v>3</v>
      </c>
      <c r="Z149" s="22">
        <v>3</v>
      </c>
      <c r="AA149" s="22"/>
      <c r="AB149" s="22"/>
      <c r="AC149" s="22"/>
      <c r="AD149" s="22"/>
      <c r="AE149" s="22">
        <v>9</v>
      </c>
    </row>
    <row r="150" spans="1:31" x14ac:dyDescent="0.25">
      <c r="A150" s="22" t="s">
        <v>120</v>
      </c>
      <c r="B150" s="22" t="s">
        <v>292</v>
      </c>
      <c r="C150" s="22" t="s">
        <v>417</v>
      </c>
      <c r="D150" s="22" t="s">
        <v>418</v>
      </c>
      <c r="E150" s="22">
        <v>6</v>
      </c>
      <c r="F150" s="22">
        <v>427</v>
      </c>
      <c r="G150" s="22"/>
      <c r="H150" s="24">
        <v>18</v>
      </c>
      <c r="I150" s="24">
        <v>11</v>
      </c>
      <c r="J150" s="24"/>
      <c r="K150" s="24"/>
      <c r="L150" s="24"/>
      <c r="M150" s="24"/>
      <c r="N150" s="24">
        <v>11</v>
      </c>
      <c r="O150" s="24">
        <v>10</v>
      </c>
      <c r="P150" s="24"/>
      <c r="Q150" s="24"/>
      <c r="R150" s="24"/>
      <c r="S150" s="24"/>
      <c r="T150" s="24">
        <v>10</v>
      </c>
      <c r="U150" s="24">
        <v>0.6</v>
      </c>
      <c r="V150" s="22"/>
      <c r="W150" s="22">
        <v>433</v>
      </c>
      <c r="X150" s="22">
        <v>10171</v>
      </c>
      <c r="Y150" s="22"/>
      <c r="Z150" s="22">
        <v>7</v>
      </c>
      <c r="AA150" s="22">
        <v>1</v>
      </c>
      <c r="AB150" s="22"/>
      <c r="AC150" s="22"/>
      <c r="AD150" s="22"/>
      <c r="AE150" s="22">
        <v>7</v>
      </c>
    </row>
    <row r="151" spans="1:31" x14ac:dyDescent="0.25">
      <c r="A151" s="22" t="s">
        <v>120</v>
      </c>
      <c r="B151" s="22" t="s">
        <v>292</v>
      </c>
      <c r="C151" s="22" t="s">
        <v>419</v>
      </c>
      <c r="D151" s="22" t="s">
        <v>420</v>
      </c>
      <c r="E151" s="22">
        <v>16</v>
      </c>
      <c r="F151" s="22">
        <v>480.1</v>
      </c>
      <c r="G151" s="22"/>
      <c r="H151" s="24">
        <v>19.8</v>
      </c>
      <c r="I151" s="24">
        <v>23.1</v>
      </c>
      <c r="J151" s="24"/>
      <c r="K151" s="24"/>
      <c r="L151" s="24"/>
      <c r="M151" s="24"/>
      <c r="N151" s="24">
        <v>23.1</v>
      </c>
      <c r="O151" s="24">
        <v>19.5</v>
      </c>
      <c r="P151" s="24"/>
      <c r="Q151" s="24"/>
      <c r="R151" s="24"/>
      <c r="S151" s="24"/>
      <c r="T151" s="24">
        <v>19.5</v>
      </c>
      <c r="U151" s="24">
        <v>5.8</v>
      </c>
      <c r="V151" s="22"/>
      <c r="W151" s="22">
        <v>889</v>
      </c>
      <c r="X151" s="22">
        <v>22257.52</v>
      </c>
      <c r="Y151" s="22"/>
      <c r="Z151" s="22"/>
      <c r="AA151" s="22"/>
      <c r="AB151" s="22"/>
      <c r="AC151" s="22"/>
      <c r="AD151" s="22"/>
      <c r="AE151" s="22">
        <v>27</v>
      </c>
    </row>
    <row r="152" spans="1:31" x14ac:dyDescent="0.25">
      <c r="A152" s="22" t="s">
        <v>120</v>
      </c>
      <c r="B152" s="22" t="s">
        <v>292</v>
      </c>
      <c r="C152" s="22" t="s">
        <v>421</v>
      </c>
      <c r="D152" s="22" t="s">
        <v>422</v>
      </c>
      <c r="E152" s="22">
        <v>139</v>
      </c>
      <c r="F152" s="22">
        <v>1959.39</v>
      </c>
      <c r="G152" s="22"/>
      <c r="H152" s="24">
        <v>129.02000000000001</v>
      </c>
      <c r="I152" s="24">
        <v>119.37</v>
      </c>
      <c r="J152" s="24">
        <v>7.54</v>
      </c>
      <c r="K152" s="24"/>
      <c r="L152" s="24"/>
      <c r="M152" s="24"/>
      <c r="N152" s="24">
        <v>126.91</v>
      </c>
      <c r="O152" s="24">
        <v>102.67</v>
      </c>
      <c r="P152" s="24"/>
      <c r="Q152" s="24"/>
      <c r="R152" s="24"/>
      <c r="S152" s="24"/>
      <c r="T152" s="24">
        <v>102.67</v>
      </c>
      <c r="U152" s="24">
        <v>100.25</v>
      </c>
      <c r="V152" s="22"/>
      <c r="W152" s="22">
        <v>9220</v>
      </c>
      <c r="X152" s="22">
        <v>291344</v>
      </c>
      <c r="Y152" s="22">
        <v>56</v>
      </c>
      <c r="Z152" s="22">
        <v>48</v>
      </c>
      <c r="AA152" s="22"/>
      <c r="AB152" s="22">
        <v>9</v>
      </c>
      <c r="AC152" s="22"/>
      <c r="AD152" s="22"/>
      <c r="AE152" s="22">
        <v>21</v>
      </c>
    </row>
    <row r="153" spans="1:31" x14ac:dyDescent="0.25">
      <c r="A153" s="22" t="s">
        <v>120</v>
      </c>
      <c r="B153" s="22" t="s">
        <v>292</v>
      </c>
      <c r="C153" s="22" t="s">
        <v>423</v>
      </c>
      <c r="D153" s="22" t="s">
        <v>424</v>
      </c>
      <c r="E153" s="22">
        <v>63.8</v>
      </c>
      <c r="F153" s="22">
        <v>1502.6</v>
      </c>
      <c r="G153" s="22"/>
      <c r="H153" s="24">
        <v>95.02</v>
      </c>
      <c r="I153" s="24">
        <v>65.319999999999993</v>
      </c>
      <c r="J153" s="24"/>
      <c r="K153" s="24"/>
      <c r="L153" s="24"/>
      <c r="M153" s="24"/>
      <c r="N153" s="24">
        <v>65.319999999999993</v>
      </c>
      <c r="O153" s="24">
        <v>66.010000000000005</v>
      </c>
      <c r="P153" s="24"/>
      <c r="Q153" s="24"/>
      <c r="R153" s="24"/>
      <c r="S153" s="24"/>
      <c r="T153" s="24">
        <v>66.010000000000005</v>
      </c>
      <c r="U153" s="24">
        <v>38.049999999999997</v>
      </c>
      <c r="V153" s="22"/>
      <c r="W153" s="22">
        <v>3642</v>
      </c>
      <c r="X153" s="22">
        <v>65545.86</v>
      </c>
      <c r="Y153" s="22">
        <v>3</v>
      </c>
      <c r="Z153" s="22">
        <v>2</v>
      </c>
      <c r="AA153" s="22"/>
      <c r="AB153" s="22">
        <v>1</v>
      </c>
      <c r="AC153" s="22"/>
      <c r="AD153" s="22"/>
      <c r="AE153" s="22">
        <v>53</v>
      </c>
    </row>
    <row r="154" spans="1:31" x14ac:dyDescent="0.25">
      <c r="A154" s="22" t="s">
        <v>120</v>
      </c>
      <c r="B154" s="22" t="s">
        <v>292</v>
      </c>
      <c r="C154" s="22" t="s">
        <v>425</v>
      </c>
      <c r="D154" s="22" t="s">
        <v>426</v>
      </c>
      <c r="E154" s="22">
        <v>8</v>
      </c>
      <c r="F154" s="22">
        <v>311</v>
      </c>
      <c r="G154" s="22"/>
      <c r="H154" s="24">
        <v>17.149999999999999</v>
      </c>
      <c r="I154" s="24">
        <v>6.72</v>
      </c>
      <c r="J154" s="24"/>
      <c r="K154" s="24"/>
      <c r="L154" s="24"/>
      <c r="M154" s="24"/>
      <c r="N154" s="24">
        <v>6.72</v>
      </c>
      <c r="O154" s="24">
        <v>4.62</v>
      </c>
      <c r="P154" s="24"/>
      <c r="Q154" s="24"/>
      <c r="R154" s="24"/>
      <c r="S154" s="24"/>
      <c r="T154" s="24">
        <v>4.62</v>
      </c>
      <c r="U154" s="24">
        <v>1.18</v>
      </c>
      <c r="V154" s="22"/>
      <c r="W154" s="22">
        <v>420</v>
      </c>
      <c r="X154" s="22">
        <v>8371.1299999999992</v>
      </c>
      <c r="Y154" s="22">
        <v>6</v>
      </c>
      <c r="Z154" s="22">
        <v>2</v>
      </c>
      <c r="AA154" s="22"/>
      <c r="AB154" s="22">
        <v>4</v>
      </c>
      <c r="AC154" s="22"/>
      <c r="AD154" s="22"/>
      <c r="AE154" s="22">
        <v>11</v>
      </c>
    </row>
    <row r="155" spans="1:31" x14ac:dyDescent="0.25">
      <c r="A155" s="22" t="s">
        <v>120</v>
      </c>
      <c r="B155" s="22" t="s">
        <v>292</v>
      </c>
      <c r="C155" s="22" t="s">
        <v>427</v>
      </c>
      <c r="D155" s="22" t="s">
        <v>428</v>
      </c>
      <c r="E155" s="22">
        <v>10</v>
      </c>
      <c r="F155" s="22">
        <v>462</v>
      </c>
      <c r="G155" s="22"/>
      <c r="H155" s="24">
        <v>24</v>
      </c>
      <c r="I155" s="24">
        <v>16</v>
      </c>
      <c r="J155" s="24"/>
      <c r="K155" s="24"/>
      <c r="L155" s="24"/>
      <c r="M155" s="24"/>
      <c r="N155" s="24">
        <v>16</v>
      </c>
      <c r="O155" s="24">
        <v>11</v>
      </c>
      <c r="P155" s="24"/>
      <c r="Q155" s="24"/>
      <c r="R155" s="24"/>
      <c r="S155" s="24"/>
      <c r="T155" s="24">
        <v>11</v>
      </c>
      <c r="U155" s="24">
        <v>2</v>
      </c>
      <c r="V155" s="22"/>
      <c r="W155" s="22">
        <v>440</v>
      </c>
      <c r="X155" s="22">
        <v>13553</v>
      </c>
      <c r="Y155" s="22"/>
      <c r="Z155" s="22"/>
      <c r="AA155" s="22"/>
      <c r="AB155" s="22"/>
      <c r="AC155" s="22"/>
      <c r="AD155" s="22"/>
      <c r="AE155" s="22"/>
    </row>
    <row r="156" spans="1:31" x14ac:dyDescent="0.25">
      <c r="A156" s="22" t="s">
        <v>120</v>
      </c>
      <c r="B156" s="22" t="s">
        <v>292</v>
      </c>
      <c r="C156" s="22" t="s">
        <v>429</v>
      </c>
      <c r="D156" s="22" t="s">
        <v>430</v>
      </c>
      <c r="E156" s="22">
        <v>69</v>
      </c>
      <c r="F156" s="22">
        <v>2781.4</v>
      </c>
      <c r="G156" s="22"/>
      <c r="H156" s="24">
        <v>72.8</v>
      </c>
      <c r="I156" s="24">
        <v>71</v>
      </c>
      <c r="J156" s="24"/>
      <c r="K156" s="24">
        <v>2.6</v>
      </c>
      <c r="L156" s="24"/>
      <c r="M156" s="24"/>
      <c r="N156" s="24">
        <v>73.599999999999994</v>
      </c>
      <c r="O156" s="24">
        <v>60.9</v>
      </c>
      <c r="P156" s="24"/>
      <c r="Q156" s="24"/>
      <c r="R156" s="24"/>
      <c r="S156" s="24"/>
      <c r="T156" s="24">
        <v>60.9</v>
      </c>
      <c r="U156" s="24">
        <v>20.399999999999999</v>
      </c>
      <c r="V156" s="22"/>
      <c r="W156" s="22">
        <v>2845</v>
      </c>
      <c r="X156" s="22">
        <v>92031.77</v>
      </c>
      <c r="Y156" s="22">
        <v>1</v>
      </c>
      <c r="Z156" s="22">
        <v>1</v>
      </c>
      <c r="AA156" s="22"/>
      <c r="AB156" s="22"/>
      <c r="AC156" s="22"/>
      <c r="AD156" s="22"/>
      <c r="AE156" s="22">
        <v>27</v>
      </c>
    </row>
    <row r="157" spans="1:31" x14ac:dyDescent="0.25">
      <c r="A157" s="22" t="s">
        <v>120</v>
      </c>
      <c r="B157" s="22" t="s">
        <v>292</v>
      </c>
      <c r="C157" s="22" t="s">
        <v>431</v>
      </c>
      <c r="D157" s="22" t="s">
        <v>432</v>
      </c>
      <c r="E157" s="22">
        <v>15</v>
      </c>
      <c r="F157" s="22">
        <v>552</v>
      </c>
      <c r="G157" s="22"/>
      <c r="H157" s="24">
        <v>20.25</v>
      </c>
      <c r="I157" s="24">
        <v>27</v>
      </c>
      <c r="J157" s="24"/>
      <c r="K157" s="24"/>
      <c r="L157" s="24"/>
      <c r="M157" s="24"/>
      <c r="N157" s="24">
        <v>27</v>
      </c>
      <c r="O157" s="24">
        <v>24</v>
      </c>
      <c r="P157" s="24"/>
      <c r="Q157" s="24"/>
      <c r="R157" s="24"/>
      <c r="S157" s="24"/>
      <c r="T157" s="24">
        <v>24</v>
      </c>
      <c r="U157" s="24">
        <v>4</v>
      </c>
      <c r="V157" s="22"/>
      <c r="W157" s="22">
        <v>861</v>
      </c>
      <c r="X157" s="22">
        <v>14385</v>
      </c>
      <c r="Y157" s="22"/>
      <c r="Z157" s="22">
        <v>3</v>
      </c>
      <c r="AA157" s="22"/>
      <c r="AB157" s="22"/>
      <c r="AC157" s="22"/>
      <c r="AD157" s="22"/>
      <c r="AE157" s="22">
        <v>3</v>
      </c>
    </row>
    <row r="158" spans="1:31" x14ac:dyDescent="0.25">
      <c r="A158" s="22" t="s">
        <v>120</v>
      </c>
      <c r="B158" s="22" t="s">
        <v>292</v>
      </c>
      <c r="C158" s="22" t="s">
        <v>433</v>
      </c>
      <c r="D158" s="22" t="s">
        <v>434</v>
      </c>
      <c r="E158" s="22">
        <v>10</v>
      </c>
      <c r="F158" s="22">
        <v>283.89999999999998</v>
      </c>
      <c r="G158" s="22"/>
      <c r="H158" s="24">
        <v>13.14</v>
      </c>
      <c r="I158" s="24">
        <v>10.039999999999999</v>
      </c>
      <c r="J158" s="24"/>
      <c r="K158" s="24"/>
      <c r="L158" s="24"/>
      <c r="M158" s="24"/>
      <c r="N158" s="24">
        <v>10.039999999999999</v>
      </c>
      <c r="O158" s="24">
        <v>10.71</v>
      </c>
      <c r="P158" s="24"/>
      <c r="Q158" s="24"/>
      <c r="R158" s="24"/>
      <c r="S158" s="24"/>
      <c r="T158" s="24">
        <v>10.71</v>
      </c>
      <c r="U158" s="24">
        <v>4.99</v>
      </c>
      <c r="V158" s="22"/>
      <c r="W158" s="22">
        <v>655</v>
      </c>
      <c r="X158" s="22">
        <v>14239.5</v>
      </c>
      <c r="Y158" s="22"/>
      <c r="Z158" s="22"/>
      <c r="AA158" s="22"/>
      <c r="AB158" s="22"/>
      <c r="AC158" s="22"/>
      <c r="AD158" s="22"/>
      <c r="AE158" s="22"/>
    </row>
    <row r="159" spans="1:31" x14ac:dyDescent="0.25">
      <c r="A159" s="22" t="s">
        <v>120</v>
      </c>
      <c r="B159" s="22" t="s">
        <v>292</v>
      </c>
      <c r="C159" s="22" t="s">
        <v>435</v>
      </c>
      <c r="D159" s="22" t="s">
        <v>436</v>
      </c>
      <c r="E159" s="22">
        <v>32</v>
      </c>
      <c r="F159" s="22">
        <v>975.04</v>
      </c>
      <c r="G159" s="22"/>
      <c r="H159" s="24">
        <v>46.1</v>
      </c>
      <c r="I159" s="24">
        <v>44</v>
      </c>
      <c r="J159" s="24"/>
      <c r="K159" s="24"/>
      <c r="L159" s="24"/>
      <c r="M159" s="24"/>
      <c r="N159" s="24">
        <v>44</v>
      </c>
      <c r="O159" s="24">
        <v>35.47</v>
      </c>
      <c r="P159" s="24"/>
      <c r="Q159" s="24"/>
      <c r="R159" s="24"/>
      <c r="S159" s="24"/>
      <c r="T159" s="24">
        <v>35.47</v>
      </c>
      <c r="U159" s="24">
        <v>13</v>
      </c>
      <c r="V159" s="22"/>
      <c r="W159" s="22">
        <v>1515</v>
      </c>
      <c r="X159" s="22">
        <v>37476</v>
      </c>
      <c r="Y159" s="22"/>
      <c r="Z159" s="22">
        <v>2</v>
      </c>
      <c r="AA159" s="22"/>
      <c r="AB159" s="22"/>
      <c r="AC159" s="22"/>
      <c r="AD159" s="22"/>
      <c r="AE159" s="22">
        <v>33</v>
      </c>
    </row>
    <row r="160" spans="1:31" x14ac:dyDescent="0.25">
      <c r="A160" s="22" t="s">
        <v>120</v>
      </c>
      <c r="B160" s="22" t="s">
        <v>292</v>
      </c>
      <c r="C160" s="22" t="s">
        <v>437</v>
      </c>
      <c r="D160" s="22" t="s">
        <v>438</v>
      </c>
      <c r="E160" s="22">
        <v>44</v>
      </c>
      <c r="F160" s="22">
        <v>1335</v>
      </c>
      <c r="G160" s="22"/>
      <c r="H160" s="24">
        <v>79.78</v>
      </c>
      <c r="I160" s="24">
        <v>71.260000000000005</v>
      </c>
      <c r="J160" s="24"/>
      <c r="K160" s="24"/>
      <c r="L160" s="24"/>
      <c r="M160" s="24"/>
      <c r="N160" s="24">
        <v>71.260000000000005</v>
      </c>
      <c r="O160" s="24">
        <v>56.42</v>
      </c>
      <c r="P160" s="24"/>
      <c r="Q160" s="24"/>
      <c r="R160" s="24"/>
      <c r="S160" s="24"/>
      <c r="T160" s="24">
        <v>56.42</v>
      </c>
      <c r="U160" s="24">
        <v>29.6</v>
      </c>
      <c r="V160" s="22"/>
      <c r="W160" s="22">
        <v>3381</v>
      </c>
      <c r="X160" s="22">
        <v>61650</v>
      </c>
      <c r="Y160" s="22"/>
      <c r="Z160" s="22">
        <v>2</v>
      </c>
      <c r="AA160" s="22"/>
      <c r="AB160" s="22"/>
      <c r="AC160" s="22"/>
      <c r="AD160" s="22"/>
      <c r="AE160" s="22"/>
    </row>
    <row r="161" spans="1:31" x14ac:dyDescent="0.25">
      <c r="A161" s="22" t="s">
        <v>120</v>
      </c>
      <c r="B161" s="22" t="s">
        <v>292</v>
      </c>
      <c r="C161" s="22" t="s">
        <v>439</v>
      </c>
      <c r="D161" s="22" t="s">
        <v>440</v>
      </c>
      <c r="E161" s="22">
        <v>12</v>
      </c>
      <c r="F161" s="22">
        <v>447.8</v>
      </c>
      <c r="G161" s="22"/>
      <c r="H161" s="24">
        <v>33.43</v>
      </c>
      <c r="I161" s="24">
        <v>25.16</v>
      </c>
      <c r="J161" s="24"/>
      <c r="K161" s="24"/>
      <c r="L161" s="24"/>
      <c r="M161" s="24"/>
      <c r="N161" s="24">
        <v>25.16</v>
      </c>
      <c r="O161" s="24">
        <v>23.18</v>
      </c>
      <c r="P161" s="24"/>
      <c r="Q161" s="24"/>
      <c r="R161" s="24"/>
      <c r="S161" s="24"/>
      <c r="T161" s="24">
        <v>23.18</v>
      </c>
      <c r="U161" s="24">
        <v>8.73</v>
      </c>
      <c r="V161" s="22"/>
      <c r="W161" s="22">
        <v>960</v>
      </c>
      <c r="X161" s="22">
        <v>21870</v>
      </c>
      <c r="Y161" s="22"/>
      <c r="Z161" s="22"/>
      <c r="AA161" s="22"/>
      <c r="AB161" s="22">
        <v>5</v>
      </c>
      <c r="AC161" s="22"/>
      <c r="AD161" s="22"/>
      <c r="AE161" s="22">
        <v>5</v>
      </c>
    </row>
    <row r="162" spans="1:31" x14ac:dyDescent="0.25">
      <c r="A162" s="22" t="s">
        <v>120</v>
      </c>
      <c r="B162" s="22" t="s">
        <v>292</v>
      </c>
      <c r="C162" s="22" t="s">
        <v>441</v>
      </c>
      <c r="D162" s="22" t="s">
        <v>442</v>
      </c>
      <c r="E162" s="22">
        <v>12.5</v>
      </c>
      <c r="F162" s="22">
        <v>1100</v>
      </c>
      <c r="G162" s="22"/>
      <c r="H162" s="24">
        <v>17.600000000000001</v>
      </c>
      <c r="I162" s="24">
        <v>13.41</v>
      </c>
      <c r="J162" s="24"/>
      <c r="K162" s="24"/>
      <c r="L162" s="24"/>
      <c r="M162" s="24"/>
      <c r="N162" s="24">
        <v>13.41</v>
      </c>
      <c r="O162" s="24">
        <v>15.03</v>
      </c>
      <c r="P162" s="24"/>
      <c r="Q162" s="24"/>
      <c r="R162" s="24"/>
      <c r="S162" s="24"/>
      <c r="T162" s="24">
        <v>15.03</v>
      </c>
      <c r="U162" s="24"/>
      <c r="V162" s="22"/>
      <c r="W162" s="22">
        <v>487</v>
      </c>
      <c r="X162" s="22">
        <v>14654</v>
      </c>
      <c r="Y162" s="22"/>
      <c r="Z162" s="22"/>
      <c r="AA162" s="22"/>
      <c r="AB162" s="22"/>
      <c r="AC162" s="22"/>
      <c r="AD162" s="22"/>
      <c r="AE162" s="22">
        <v>4</v>
      </c>
    </row>
    <row r="163" spans="1:31" x14ac:dyDescent="0.25">
      <c r="A163" s="22" t="s">
        <v>120</v>
      </c>
      <c r="B163" s="22" t="s">
        <v>292</v>
      </c>
      <c r="C163" s="22" t="s">
        <v>443</v>
      </c>
      <c r="D163" s="22" t="s">
        <v>444</v>
      </c>
      <c r="E163" s="22">
        <v>27</v>
      </c>
      <c r="F163" s="22">
        <v>653.70000000000005</v>
      </c>
      <c r="G163" s="22"/>
      <c r="H163" s="24">
        <v>54</v>
      </c>
      <c r="I163" s="24">
        <v>37</v>
      </c>
      <c r="J163" s="24"/>
      <c r="K163" s="24"/>
      <c r="L163" s="24">
        <v>102</v>
      </c>
      <c r="M163" s="24"/>
      <c r="N163" s="24">
        <v>139</v>
      </c>
      <c r="O163" s="24">
        <v>32.200000000000003</v>
      </c>
      <c r="P163" s="24"/>
      <c r="Q163" s="24"/>
      <c r="R163" s="24"/>
      <c r="S163" s="24"/>
      <c r="T163" s="24">
        <v>32.200000000000003</v>
      </c>
      <c r="U163" s="24">
        <v>13</v>
      </c>
      <c r="V163" s="22"/>
      <c r="W163" s="22">
        <v>1183</v>
      </c>
      <c r="X163" s="22">
        <v>26964</v>
      </c>
      <c r="Y163" s="22">
        <v>1</v>
      </c>
      <c r="Z163" s="22">
        <v>1</v>
      </c>
      <c r="AA163" s="22"/>
      <c r="AB163" s="22"/>
      <c r="AC163" s="22"/>
      <c r="AD163" s="22"/>
      <c r="AE163" s="22">
        <v>1</v>
      </c>
    </row>
    <row r="164" spans="1:31" x14ac:dyDescent="0.25">
      <c r="A164" s="22" t="s">
        <v>120</v>
      </c>
      <c r="B164" s="22" t="s">
        <v>292</v>
      </c>
      <c r="C164" s="22" t="s">
        <v>445</v>
      </c>
      <c r="D164" s="22" t="s">
        <v>446</v>
      </c>
      <c r="E164" s="22">
        <v>37</v>
      </c>
      <c r="F164" s="22">
        <v>1666.7</v>
      </c>
      <c r="G164" s="22"/>
      <c r="H164" s="24">
        <v>100.31</v>
      </c>
      <c r="I164" s="24">
        <v>83.52</v>
      </c>
      <c r="J164" s="24"/>
      <c r="K164" s="24"/>
      <c r="L164" s="24"/>
      <c r="M164" s="24"/>
      <c r="N164" s="24">
        <v>83.52</v>
      </c>
      <c r="O164" s="24">
        <v>75.13</v>
      </c>
      <c r="P164" s="24"/>
      <c r="Q164" s="24"/>
      <c r="R164" s="24"/>
      <c r="S164" s="24"/>
      <c r="T164" s="24">
        <v>75.13</v>
      </c>
      <c r="U164" s="24">
        <v>28.71</v>
      </c>
      <c r="V164" s="22"/>
      <c r="W164" s="22">
        <v>2170</v>
      </c>
      <c r="X164" s="22">
        <v>45747</v>
      </c>
      <c r="Y164" s="22"/>
      <c r="Z164" s="22">
        <v>6</v>
      </c>
      <c r="AA164" s="22"/>
      <c r="AB164" s="22">
        <v>26</v>
      </c>
      <c r="AC164" s="22"/>
      <c r="AD164" s="22"/>
      <c r="AE164" s="22">
        <v>57</v>
      </c>
    </row>
    <row r="165" spans="1:31" x14ac:dyDescent="0.25">
      <c r="A165" s="22" t="s">
        <v>120</v>
      </c>
      <c r="B165" s="22" t="s">
        <v>292</v>
      </c>
      <c r="C165" s="22" t="s">
        <v>447</v>
      </c>
      <c r="D165" s="22" t="s">
        <v>448</v>
      </c>
      <c r="E165" s="22">
        <v>13</v>
      </c>
      <c r="F165" s="22">
        <v>2027</v>
      </c>
      <c r="G165" s="22"/>
      <c r="H165" s="24">
        <v>61</v>
      </c>
      <c r="I165" s="24">
        <v>35</v>
      </c>
      <c r="J165" s="24"/>
      <c r="K165" s="24"/>
      <c r="L165" s="24"/>
      <c r="M165" s="24"/>
      <c r="N165" s="24">
        <v>35</v>
      </c>
      <c r="O165" s="24">
        <v>25</v>
      </c>
      <c r="P165" s="24"/>
      <c r="Q165" s="24"/>
      <c r="R165" s="24"/>
      <c r="S165" s="24"/>
      <c r="T165" s="24">
        <v>25</v>
      </c>
      <c r="U165" s="24">
        <v>1</v>
      </c>
      <c r="V165" s="22"/>
      <c r="W165" s="22">
        <v>893</v>
      </c>
      <c r="X165" s="22">
        <v>27603</v>
      </c>
      <c r="Y165" s="22"/>
      <c r="Z165" s="22">
        <v>8</v>
      </c>
      <c r="AA165" s="22"/>
      <c r="AB165" s="22">
        <v>4</v>
      </c>
      <c r="AC165" s="22"/>
      <c r="AD165" s="22"/>
      <c r="AE165" s="22">
        <v>7</v>
      </c>
    </row>
    <row r="166" spans="1:31" x14ac:dyDescent="0.25">
      <c r="A166" s="22" t="s">
        <v>120</v>
      </c>
      <c r="B166" s="22" t="s">
        <v>292</v>
      </c>
      <c r="C166" s="22" t="s">
        <v>449</v>
      </c>
      <c r="D166" s="22" t="s">
        <v>450</v>
      </c>
      <c r="E166" s="22">
        <v>25</v>
      </c>
      <c r="F166" s="22">
        <v>1097.44</v>
      </c>
      <c r="G166" s="22"/>
      <c r="H166" s="24">
        <v>28.62</v>
      </c>
      <c r="I166" s="24">
        <v>26.46</v>
      </c>
      <c r="J166" s="24"/>
      <c r="K166" s="24"/>
      <c r="L166" s="24"/>
      <c r="M166" s="24"/>
      <c r="N166" s="24">
        <v>26.46</v>
      </c>
      <c r="O166" s="24">
        <v>22.22</v>
      </c>
      <c r="P166" s="24"/>
      <c r="Q166" s="24"/>
      <c r="R166" s="24"/>
      <c r="S166" s="24"/>
      <c r="T166" s="24">
        <v>22.22</v>
      </c>
      <c r="U166" s="24">
        <v>4.53</v>
      </c>
      <c r="V166" s="22"/>
      <c r="W166" s="22">
        <v>1072</v>
      </c>
      <c r="X166" s="22">
        <v>25411</v>
      </c>
      <c r="Y166" s="22"/>
      <c r="Z166" s="22"/>
      <c r="AA166" s="22"/>
      <c r="AB166" s="22"/>
      <c r="AC166" s="22"/>
      <c r="AD166" s="22"/>
      <c r="AE166" s="22">
        <v>5</v>
      </c>
    </row>
    <row r="167" spans="1:31" x14ac:dyDescent="0.25">
      <c r="A167" s="22" t="s">
        <v>120</v>
      </c>
      <c r="B167" s="22" t="s">
        <v>292</v>
      </c>
      <c r="C167" s="22" t="s">
        <v>451</v>
      </c>
      <c r="D167" s="22" t="s">
        <v>452</v>
      </c>
      <c r="E167" s="22">
        <v>53</v>
      </c>
      <c r="F167" s="22">
        <v>1294</v>
      </c>
      <c r="G167" s="22"/>
      <c r="H167" s="24">
        <v>49.53</v>
      </c>
      <c r="I167" s="24">
        <v>49.44</v>
      </c>
      <c r="J167" s="24"/>
      <c r="K167" s="24"/>
      <c r="L167" s="24"/>
      <c r="M167" s="24"/>
      <c r="N167" s="24">
        <v>49.44</v>
      </c>
      <c r="O167" s="24">
        <v>46.72</v>
      </c>
      <c r="P167" s="24"/>
      <c r="Q167" s="24"/>
      <c r="R167" s="24"/>
      <c r="S167" s="24"/>
      <c r="T167" s="24">
        <v>46.72</v>
      </c>
      <c r="U167" s="24">
        <v>16.52</v>
      </c>
      <c r="V167" s="22"/>
      <c r="W167" s="22">
        <v>2881</v>
      </c>
      <c r="X167" s="22">
        <v>54828.78</v>
      </c>
      <c r="Y167" s="22">
        <v>1</v>
      </c>
      <c r="Z167" s="22">
        <v>5</v>
      </c>
      <c r="AA167" s="22"/>
      <c r="AB167" s="22">
        <v>14</v>
      </c>
      <c r="AC167" s="22"/>
      <c r="AD167" s="22"/>
      <c r="AE167" s="22">
        <v>1</v>
      </c>
    </row>
    <row r="168" spans="1:31" x14ac:dyDescent="0.25">
      <c r="A168" s="22" t="s">
        <v>120</v>
      </c>
      <c r="B168" s="22" t="s">
        <v>292</v>
      </c>
      <c r="C168" s="22" t="s">
        <v>453</v>
      </c>
      <c r="D168" s="22" t="s">
        <v>454</v>
      </c>
      <c r="E168" s="22">
        <v>6</v>
      </c>
      <c r="F168" s="22">
        <v>278</v>
      </c>
      <c r="G168" s="22"/>
      <c r="H168" s="24">
        <v>13</v>
      </c>
      <c r="I168" s="24">
        <v>11</v>
      </c>
      <c r="J168" s="24"/>
      <c r="K168" s="24"/>
      <c r="L168" s="24"/>
      <c r="M168" s="24"/>
      <c r="N168" s="24">
        <v>11</v>
      </c>
      <c r="O168" s="24">
        <v>10</v>
      </c>
      <c r="P168" s="24"/>
      <c r="Q168" s="24"/>
      <c r="R168" s="24"/>
      <c r="S168" s="24"/>
      <c r="T168" s="24">
        <v>10</v>
      </c>
      <c r="U168" s="24">
        <v>11</v>
      </c>
      <c r="V168" s="22"/>
      <c r="W168" s="22">
        <v>407</v>
      </c>
      <c r="X168" s="22">
        <v>9924</v>
      </c>
      <c r="Y168" s="22">
        <v>7</v>
      </c>
      <c r="Z168" s="22">
        <v>3</v>
      </c>
      <c r="AA168" s="22"/>
      <c r="AB168" s="22">
        <v>4</v>
      </c>
      <c r="AC168" s="22"/>
      <c r="AD168" s="22"/>
      <c r="AE168" s="22">
        <v>2</v>
      </c>
    </row>
    <row r="169" spans="1:31" x14ac:dyDescent="0.25">
      <c r="A169" s="22" t="s">
        <v>120</v>
      </c>
      <c r="B169" s="22" t="s">
        <v>292</v>
      </c>
      <c r="C169" s="22" t="s">
        <v>455</v>
      </c>
      <c r="D169" s="22" t="s">
        <v>456</v>
      </c>
      <c r="E169" s="22">
        <v>12</v>
      </c>
      <c r="F169" s="22">
        <v>1295</v>
      </c>
      <c r="G169" s="22"/>
      <c r="H169" s="24">
        <v>28.95</v>
      </c>
      <c r="I169" s="24"/>
      <c r="J169" s="24"/>
      <c r="K169" s="24"/>
      <c r="L169" s="24">
        <v>24.61</v>
      </c>
      <c r="M169" s="24"/>
      <c r="N169" s="24">
        <v>24.61</v>
      </c>
      <c r="O169" s="24"/>
      <c r="P169" s="24"/>
      <c r="Q169" s="24"/>
      <c r="R169" s="24">
        <v>19.079999999999998</v>
      </c>
      <c r="S169" s="24"/>
      <c r="T169" s="24">
        <v>19.079999999999998</v>
      </c>
      <c r="U169" s="24">
        <v>1.27</v>
      </c>
      <c r="V169" s="22"/>
      <c r="W169" s="22">
        <v>868</v>
      </c>
      <c r="X169" s="22">
        <v>9420</v>
      </c>
      <c r="Y169" s="22"/>
      <c r="Z169" s="22"/>
      <c r="AA169" s="22"/>
      <c r="AB169" s="22"/>
      <c r="AC169" s="22"/>
      <c r="AD169" s="22"/>
      <c r="AE169" s="22"/>
    </row>
    <row r="170" spans="1:31" x14ac:dyDescent="0.25">
      <c r="A170" s="22" t="s">
        <v>120</v>
      </c>
      <c r="B170" s="22" t="s">
        <v>292</v>
      </c>
      <c r="C170" s="22" t="s">
        <v>457</v>
      </c>
      <c r="D170" s="22" t="s">
        <v>458</v>
      </c>
      <c r="E170" s="22">
        <v>56.3</v>
      </c>
      <c r="F170" s="22">
        <v>1615</v>
      </c>
      <c r="G170" s="22"/>
      <c r="H170" s="24">
        <v>49.62</v>
      </c>
      <c r="I170" s="24">
        <v>49.72</v>
      </c>
      <c r="J170" s="24"/>
      <c r="K170" s="24"/>
      <c r="L170" s="24"/>
      <c r="M170" s="24"/>
      <c r="N170" s="24">
        <v>49.72</v>
      </c>
      <c r="O170" s="24">
        <v>44.7</v>
      </c>
      <c r="P170" s="24"/>
      <c r="Q170" s="24"/>
      <c r="R170" s="24"/>
      <c r="S170" s="24"/>
      <c r="T170" s="24">
        <v>44.7</v>
      </c>
      <c r="U170" s="24">
        <v>9.81</v>
      </c>
      <c r="V170" s="22"/>
      <c r="W170" s="22">
        <v>2660</v>
      </c>
      <c r="X170" s="22">
        <v>46211</v>
      </c>
      <c r="Y170" s="22">
        <v>4</v>
      </c>
      <c r="Z170" s="22">
        <v>2</v>
      </c>
      <c r="AA170" s="22"/>
      <c r="AB170" s="22">
        <v>2</v>
      </c>
      <c r="AC170" s="22"/>
      <c r="AD170" s="22"/>
      <c r="AE170" s="22">
        <v>4</v>
      </c>
    </row>
    <row r="171" spans="1:31" x14ac:dyDescent="0.25">
      <c r="A171" s="22" t="s">
        <v>120</v>
      </c>
      <c r="B171" s="22" t="s">
        <v>292</v>
      </c>
      <c r="C171" s="22" t="s">
        <v>459</v>
      </c>
      <c r="D171" s="22" t="s">
        <v>460</v>
      </c>
      <c r="E171" s="22">
        <v>9</v>
      </c>
      <c r="F171" s="22">
        <v>389</v>
      </c>
      <c r="G171" s="22"/>
      <c r="H171" s="24">
        <v>24</v>
      </c>
      <c r="I171" s="24">
        <v>20</v>
      </c>
      <c r="J171" s="24"/>
      <c r="K171" s="24"/>
      <c r="L171" s="24"/>
      <c r="M171" s="24"/>
      <c r="N171" s="24">
        <v>20</v>
      </c>
      <c r="O171" s="24">
        <v>13</v>
      </c>
      <c r="P171" s="24"/>
      <c r="Q171" s="24"/>
      <c r="R171" s="24"/>
      <c r="S171" s="24"/>
      <c r="T171" s="24">
        <v>13</v>
      </c>
      <c r="U171" s="24">
        <v>5</v>
      </c>
      <c r="V171" s="22"/>
      <c r="W171" s="22">
        <v>480</v>
      </c>
      <c r="X171" s="22">
        <v>12027.57</v>
      </c>
      <c r="Y171" s="22"/>
      <c r="Z171" s="22">
        <v>7</v>
      </c>
      <c r="AA171" s="22">
        <v>4</v>
      </c>
      <c r="AB171" s="22"/>
      <c r="AC171" s="22"/>
      <c r="AD171" s="22"/>
      <c r="AE171" s="22">
        <v>2</v>
      </c>
    </row>
    <row r="172" spans="1:31" x14ac:dyDescent="0.25">
      <c r="A172" s="22" t="s">
        <v>120</v>
      </c>
      <c r="B172" s="22" t="s">
        <v>292</v>
      </c>
      <c r="C172" s="22" t="s">
        <v>461</v>
      </c>
      <c r="D172" s="22" t="s">
        <v>462</v>
      </c>
      <c r="E172" s="22">
        <v>7</v>
      </c>
      <c r="F172" s="22">
        <v>228</v>
      </c>
      <c r="G172" s="22"/>
      <c r="H172" s="24">
        <v>18</v>
      </c>
      <c r="I172" s="24">
        <v>12</v>
      </c>
      <c r="J172" s="24"/>
      <c r="K172" s="24"/>
      <c r="L172" s="24"/>
      <c r="M172" s="24"/>
      <c r="N172" s="24">
        <v>12</v>
      </c>
      <c r="O172" s="24">
        <v>12</v>
      </c>
      <c r="P172" s="24"/>
      <c r="Q172" s="24"/>
      <c r="R172" s="24"/>
      <c r="S172" s="24"/>
      <c r="T172" s="24">
        <v>12</v>
      </c>
      <c r="U172" s="24">
        <v>1.3</v>
      </c>
      <c r="V172" s="22"/>
      <c r="W172" s="22">
        <v>454</v>
      </c>
      <c r="X172" s="22">
        <v>10480</v>
      </c>
      <c r="Y172" s="22"/>
      <c r="Z172" s="22"/>
      <c r="AA172" s="22"/>
      <c r="AB172" s="22"/>
      <c r="AC172" s="22"/>
      <c r="AD172" s="22"/>
      <c r="AE172" s="22">
        <v>7</v>
      </c>
    </row>
    <row r="173" spans="1:31" x14ac:dyDescent="0.25">
      <c r="A173" s="22" t="s">
        <v>120</v>
      </c>
      <c r="B173" s="22" t="s">
        <v>292</v>
      </c>
      <c r="C173" s="22" t="s">
        <v>463</v>
      </c>
      <c r="D173" s="22" t="s">
        <v>464</v>
      </c>
      <c r="E173" s="22">
        <v>41</v>
      </c>
      <c r="F173" s="22">
        <v>1000</v>
      </c>
      <c r="G173" s="22"/>
      <c r="H173" s="24">
        <v>74.06</v>
      </c>
      <c r="I173" s="24">
        <v>71.849999999999994</v>
      </c>
      <c r="J173" s="24"/>
      <c r="K173" s="24"/>
      <c r="L173" s="24"/>
      <c r="M173" s="24"/>
      <c r="N173" s="24">
        <v>71.849999999999994</v>
      </c>
      <c r="O173" s="24">
        <v>47.22</v>
      </c>
      <c r="P173" s="24"/>
      <c r="Q173" s="24"/>
      <c r="R173" s="24"/>
      <c r="S173" s="24"/>
      <c r="T173" s="24">
        <v>47.22</v>
      </c>
      <c r="U173" s="24">
        <v>26.9</v>
      </c>
      <c r="V173" s="22"/>
      <c r="W173" s="22">
        <v>2150</v>
      </c>
      <c r="X173" s="22">
        <v>45450</v>
      </c>
      <c r="Y173" s="22">
        <v>1</v>
      </c>
      <c r="Z173" s="22"/>
      <c r="AA173" s="22"/>
      <c r="AB173" s="22"/>
      <c r="AC173" s="22"/>
      <c r="AD173" s="22"/>
      <c r="AE173" s="22"/>
    </row>
    <row r="174" spans="1:31" x14ac:dyDescent="0.25">
      <c r="A174" s="22" t="s">
        <v>120</v>
      </c>
      <c r="B174" s="22" t="s">
        <v>292</v>
      </c>
      <c r="C174" s="22" t="s">
        <v>465</v>
      </c>
      <c r="D174" s="22" t="s">
        <v>466</v>
      </c>
      <c r="E174" s="22">
        <v>4</v>
      </c>
      <c r="F174" s="22">
        <v>134.76</v>
      </c>
      <c r="G174" s="22"/>
      <c r="H174" s="24">
        <v>41.62</v>
      </c>
      <c r="I174" s="24">
        <v>10.14</v>
      </c>
      <c r="J174" s="24"/>
      <c r="K174" s="24"/>
      <c r="L174" s="24"/>
      <c r="M174" s="24"/>
      <c r="N174" s="24">
        <v>10.14</v>
      </c>
      <c r="O174" s="24">
        <v>10.35</v>
      </c>
      <c r="P174" s="24"/>
      <c r="Q174" s="24"/>
      <c r="R174" s="24"/>
      <c r="S174" s="24"/>
      <c r="T174" s="24">
        <v>10.35</v>
      </c>
      <c r="U174" s="24"/>
      <c r="V174" s="22"/>
      <c r="W174" s="22">
        <v>267</v>
      </c>
      <c r="X174" s="22">
        <v>7242</v>
      </c>
      <c r="Y174" s="22"/>
      <c r="Z174" s="22">
        <v>5</v>
      </c>
      <c r="AA174" s="22"/>
      <c r="AB174" s="22">
        <v>1</v>
      </c>
      <c r="AC174" s="22"/>
      <c r="AD174" s="22"/>
      <c r="AE174" s="22">
        <v>6</v>
      </c>
    </row>
    <row r="175" spans="1:31" x14ac:dyDescent="0.25">
      <c r="A175" s="22" t="s">
        <v>120</v>
      </c>
      <c r="B175" s="22" t="s">
        <v>292</v>
      </c>
      <c r="C175" s="22" t="s">
        <v>467</v>
      </c>
      <c r="D175" s="22" t="s">
        <v>468</v>
      </c>
      <c r="E175" s="22">
        <v>45</v>
      </c>
      <c r="F175" s="22">
        <v>976.7</v>
      </c>
      <c r="G175" s="22"/>
      <c r="H175" s="24">
        <v>82.64</v>
      </c>
      <c r="I175" s="24">
        <v>56</v>
      </c>
      <c r="J175" s="24"/>
      <c r="K175" s="24"/>
      <c r="L175" s="24"/>
      <c r="M175" s="24"/>
      <c r="N175" s="24">
        <v>56</v>
      </c>
      <c r="O175" s="24">
        <v>51</v>
      </c>
      <c r="P175" s="24"/>
      <c r="Q175" s="24"/>
      <c r="R175" s="24"/>
      <c r="S175" s="24"/>
      <c r="T175" s="24">
        <v>51</v>
      </c>
      <c r="U175" s="24">
        <v>19.39</v>
      </c>
      <c r="V175" s="22"/>
      <c r="W175" s="22">
        <v>2197</v>
      </c>
      <c r="X175" s="22">
        <v>54746</v>
      </c>
      <c r="Y175" s="22"/>
      <c r="Z175" s="22"/>
      <c r="AA175" s="22"/>
      <c r="AB175" s="22"/>
      <c r="AC175" s="22"/>
      <c r="AD175" s="22"/>
      <c r="AE175" s="22">
        <v>2</v>
      </c>
    </row>
    <row r="176" spans="1:31" x14ac:dyDescent="0.25">
      <c r="A176" s="22" t="s">
        <v>120</v>
      </c>
      <c r="B176" s="22" t="s">
        <v>292</v>
      </c>
      <c r="C176" s="22" t="s">
        <v>469</v>
      </c>
      <c r="D176" s="22" t="s">
        <v>470</v>
      </c>
      <c r="E176" s="22">
        <v>75</v>
      </c>
      <c r="F176" s="22">
        <v>3663</v>
      </c>
      <c r="G176" s="22"/>
      <c r="H176" s="24">
        <v>133.5</v>
      </c>
      <c r="I176" s="24">
        <v>78.099999999999994</v>
      </c>
      <c r="J176" s="24"/>
      <c r="K176" s="24"/>
      <c r="L176" s="24">
        <v>2.4</v>
      </c>
      <c r="M176" s="24"/>
      <c r="N176" s="24">
        <v>80.5</v>
      </c>
      <c r="O176" s="24">
        <v>76.400000000000006</v>
      </c>
      <c r="P176" s="24"/>
      <c r="Q176" s="24"/>
      <c r="R176" s="24">
        <v>2.4</v>
      </c>
      <c r="S176" s="24"/>
      <c r="T176" s="24">
        <v>78.8</v>
      </c>
      <c r="U176" s="24">
        <v>42.8</v>
      </c>
      <c r="V176" s="22"/>
      <c r="W176" s="22">
        <v>5719</v>
      </c>
      <c r="X176" s="22">
        <v>123136.99</v>
      </c>
      <c r="Y176" s="22">
        <v>78</v>
      </c>
      <c r="Z176" s="22">
        <v>78</v>
      </c>
      <c r="AA176" s="22"/>
      <c r="AB176" s="22"/>
      <c r="AC176" s="22"/>
      <c r="AD176" s="22"/>
      <c r="AE176" s="22">
        <v>76</v>
      </c>
    </row>
    <row r="177" spans="1:31" x14ac:dyDescent="0.25">
      <c r="A177" s="22" t="s">
        <v>120</v>
      </c>
      <c r="B177" s="22" t="s">
        <v>292</v>
      </c>
      <c r="C177" s="22" t="s">
        <v>471</v>
      </c>
      <c r="D177" s="22" t="s">
        <v>472</v>
      </c>
      <c r="E177" s="22">
        <v>58</v>
      </c>
      <c r="F177" s="22">
        <v>1573.91</v>
      </c>
      <c r="G177" s="22"/>
      <c r="H177" s="24">
        <v>83.23</v>
      </c>
      <c r="I177" s="24">
        <v>118.08</v>
      </c>
      <c r="J177" s="24"/>
      <c r="K177" s="24"/>
      <c r="L177" s="24"/>
      <c r="M177" s="24"/>
      <c r="N177" s="24">
        <v>118.08</v>
      </c>
      <c r="O177" s="24">
        <v>91.58</v>
      </c>
      <c r="P177" s="24"/>
      <c r="Q177" s="24"/>
      <c r="R177" s="24"/>
      <c r="S177" s="24"/>
      <c r="T177" s="24">
        <v>91.58</v>
      </c>
      <c r="U177" s="24">
        <v>40.25</v>
      </c>
      <c r="V177" s="22"/>
      <c r="W177" s="22">
        <v>4912</v>
      </c>
      <c r="X177" s="22">
        <v>199458</v>
      </c>
      <c r="Y177" s="22">
        <v>6</v>
      </c>
      <c r="Z177" s="22">
        <v>2</v>
      </c>
      <c r="AA177" s="22"/>
      <c r="AB177" s="22">
        <v>1</v>
      </c>
      <c r="AC177" s="22"/>
      <c r="AD177" s="22"/>
      <c r="AE177" s="22">
        <v>35</v>
      </c>
    </row>
    <row r="178" spans="1:31" x14ac:dyDescent="0.25">
      <c r="A178" s="22" t="s">
        <v>120</v>
      </c>
      <c r="B178" s="22" t="s">
        <v>292</v>
      </c>
      <c r="C178" s="22" t="s">
        <v>473</v>
      </c>
      <c r="D178" s="22" t="s">
        <v>474</v>
      </c>
      <c r="E178" s="22">
        <v>25</v>
      </c>
      <c r="F178" s="22">
        <v>779.4</v>
      </c>
      <c r="G178" s="22"/>
      <c r="H178" s="24">
        <v>24.56</v>
      </c>
      <c r="I178" s="24">
        <v>16.39</v>
      </c>
      <c r="J178" s="24"/>
      <c r="K178" s="24"/>
      <c r="L178" s="24"/>
      <c r="M178" s="24"/>
      <c r="N178" s="24">
        <v>16.39</v>
      </c>
      <c r="O178" s="24">
        <v>16</v>
      </c>
      <c r="P178" s="24"/>
      <c r="Q178" s="24"/>
      <c r="R178" s="24"/>
      <c r="S178" s="24"/>
      <c r="T178" s="24">
        <v>16</v>
      </c>
      <c r="U178" s="24">
        <v>3.23</v>
      </c>
      <c r="V178" s="22"/>
      <c r="W178" s="22">
        <v>1202</v>
      </c>
      <c r="X178" s="22">
        <v>35000</v>
      </c>
      <c r="Y178" s="22"/>
      <c r="Z178" s="22"/>
      <c r="AA178" s="22"/>
      <c r="AB178" s="22"/>
      <c r="AC178" s="22"/>
      <c r="AD178" s="22"/>
      <c r="AE178" s="22">
        <v>5</v>
      </c>
    </row>
    <row r="179" spans="1:31" x14ac:dyDescent="0.25">
      <c r="A179" s="22" t="s">
        <v>120</v>
      </c>
      <c r="B179" s="22" t="s">
        <v>292</v>
      </c>
      <c r="C179" s="22" t="s">
        <v>475</v>
      </c>
      <c r="D179" s="22" t="s">
        <v>476</v>
      </c>
      <c r="E179" s="22">
        <v>23</v>
      </c>
      <c r="F179" s="22">
        <v>2565.9</v>
      </c>
      <c r="G179" s="22"/>
      <c r="H179" s="24">
        <v>27</v>
      </c>
      <c r="I179" s="24">
        <v>29.47</v>
      </c>
      <c r="J179" s="24"/>
      <c r="K179" s="24"/>
      <c r="L179" s="24"/>
      <c r="M179" s="24"/>
      <c r="N179" s="24">
        <v>29.47</v>
      </c>
      <c r="O179" s="24">
        <v>17.57</v>
      </c>
      <c r="P179" s="24"/>
      <c r="Q179" s="24"/>
      <c r="R179" s="24"/>
      <c r="S179" s="24"/>
      <c r="T179" s="24">
        <v>17.57</v>
      </c>
      <c r="U179" s="24">
        <v>2.8</v>
      </c>
      <c r="V179" s="22"/>
      <c r="W179" s="22">
        <v>770</v>
      </c>
      <c r="X179" s="22">
        <v>16021.32</v>
      </c>
      <c r="Y179" s="22"/>
      <c r="Z179" s="22"/>
      <c r="AA179" s="22"/>
      <c r="AB179" s="22"/>
      <c r="AC179" s="22"/>
      <c r="AD179" s="22"/>
      <c r="AE179" s="22">
        <v>8</v>
      </c>
    </row>
    <row r="180" spans="1:31" x14ac:dyDescent="0.25">
      <c r="A180" s="22" t="s">
        <v>120</v>
      </c>
      <c r="B180" s="22" t="s">
        <v>292</v>
      </c>
      <c r="C180" s="22" t="s">
        <v>477</v>
      </c>
      <c r="D180" s="22" t="s">
        <v>478</v>
      </c>
      <c r="E180" s="22">
        <v>81</v>
      </c>
      <c r="F180" s="22">
        <v>1555</v>
      </c>
      <c r="G180" s="22"/>
      <c r="H180" s="24">
        <v>84.4</v>
      </c>
      <c r="I180" s="24">
        <v>77</v>
      </c>
      <c r="J180" s="24"/>
      <c r="K180" s="24"/>
      <c r="L180" s="24"/>
      <c r="M180" s="24"/>
      <c r="N180" s="24">
        <v>77</v>
      </c>
      <c r="O180" s="24">
        <v>72.599999999999994</v>
      </c>
      <c r="P180" s="24"/>
      <c r="Q180" s="24"/>
      <c r="R180" s="24"/>
      <c r="S180" s="24"/>
      <c r="T180" s="24">
        <v>72.599999999999994</v>
      </c>
      <c r="U180" s="24">
        <v>33</v>
      </c>
      <c r="V180" s="22"/>
      <c r="W180" s="22">
        <v>5522</v>
      </c>
      <c r="X180" s="22">
        <v>116460</v>
      </c>
      <c r="Y180" s="22">
        <v>1</v>
      </c>
      <c r="Z180" s="22">
        <v>9</v>
      </c>
      <c r="AA180" s="22">
        <v>2</v>
      </c>
      <c r="AB180" s="22">
        <v>5</v>
      </c>
      <c r="AC180" s="22"/>
      <c r="AD180" s="22"/>
      <c r="AE180" s="22">
        <v>1</v>
      </c>
    </row>
    <row r="181" spans="1:31" x14ac:dyDescent="0.25">
      <c r="A181" s="22" t="s">
        <v>120</v>
      </c>
      <c r="B181" s="22" t="s">
        <v>292</v>
      </c>
      <c r="C181" s="22" t="s">
        <v>479</v>
      </c>
      <c r="D181" s="22" t="s">
        <v>480</v>
      </c>
      <c r="E181" s="22">
        <v>80</v>
      </c>
      <c r="F181" s="22">
        <v>1566</v>
      </c>
      <c r="G181" s="22"/>
      <c r="H181" s="24">
        <v>74.709999999999994</v>
      </c>
      <c r="I181" s="24">
        <v>73.900000000000006</v>
      </c>
      <c r="J181" s="24"/>
      <c r="K181" s="24"/>
      <c r="L181" s="24"/>
      <c r="M181" s="24"/>
      <c r="N181" s="24">
        <v>73.900000000000006</v>
      </c>
      <c r="O181" s="24">
        <v>78.459999999999994</v>
      </c>
      <c r="P181" s="24"/>
      <c r="Q181" s="24"/>
      <c r="R181" s="24"/>
      <c r="S181" s="24"/>
      <c r="T181" s="24">
        <v>78.459999999999994</v>
      </c>
      <c r="U181" s="24">
        <v>13.21</v>
      </c>
      <c r="V181" s="22"/>
      <c r="W181" s="22">
        <v>3123</v>
      </c>
      <c r="X181" s="22">
        <v>78337</v>
      </c>
      <c r="Y181" s="22"/>
      <c r="Z181" s="22"/>
      <c r="AA181" s="22"/>
      <c r="AB181" s="22">
        <v>2</v>
      </c>
      <c r="AC181" s="22"/>
      <c r="AD181" s="22"/>
      <c r="AE181" s="22">
        <v>23</v>
      </c>
    </row>
    <row r="182" spans="1:31" x14ac:dyDescent="0.25">
      <c r="A182" s="22" t="s">
        <v>120</v>
      </c>
      <c r="B182" s="22" t="s">
        <v>292</v>
      </c>
      <c r="C182" s="22" t="s">
        <v>481</v>
      </c>
      <c r="D182" s="22" t="s">
        <v>482</v>
      </c>
      <c r="E182" s="22">
        <v>25</v>
      </c>
      <c r="F182" s="22">
        <v>562</v>
      </c>
      <c r="G182" s="22"/>
      <c r="H182" s="24">
        <v>33</v>
      </c>
      <c r="I182" s="24">
        <v>31</v>
      </c>
      <c r="J182" s="24"/>
      <c r="K182" s="24"/>
      <c r="L182" s="24"/>
      <c r="M182" s="24"/>
      <c r="N182" s="24">
        <v>31</v>
      </c>
      <c r="O182" s="24">
        <v>25</v>
      </c>
      <c r="P182" s="24"/>
      <c r="Q182" s="24"/>
      <c r="R182" s="24"/>
      <c r="S182" s="24"/>
      <c r="T182" s="24">
        <v>25</v>
      </c>
      <c r="U182" s="24">
        <v>3</v>
      </c>
      <c r="V182" s="22"/>
      <c r="W182" s="22">
        <v>1323</v>
      </c>
      <c r="X182" s="22">
        <v>25207</v>
      </c>
      <c r="Y182" s="22"/>
      <c r="Z182" s="22"/>
      <c r="AA182" s="22"/>
      <c r="AB182" s="22"/>
      <c r="AC182" s="22"/>
      <c r="AD182" s="22"/>
      <c r="AE182" s="22"/>
    </row>
    <row r="183" spans="1:31" x14ac:dyDescent="0.25">
      <c r="A183" s="22" t="s">
        <v>120</v>
      </c>
      <c r="B183" s="22" t="s">
        <v>292</v>
      </c>
      <c r="C183" s="22" t="s">
        <v>483</v>
      </c>
      <c r="D183" s="22" t="s">
        <v>484</v>
      </c>
      <c r="E183" s="22">
        <v>9</v>
      </c>
      <c r="F183" s="22">
        <v>658</v>
      </c>
      <c r="G183" s="22"/>
      <c r="H183" s="24">
        <v>20</v>
      </c>
      <c r="I183" s="24">
        <v>16</v>
      </c>
      <c r="J183" s="24"/>
      <c r="K183" s="24"/>
      <c r="L183" s="24"/>
      <c r="M183" s="24"/>
      <c r="N183" s="24">
        <v>16</v>
      </c>
      <c r="O183" s="24">
        <v>15</v>
      </c>
      <c r="P183" s="24"/>
      <c r="Q183" s="24"/>
      <c r="R183" s="24"/>
      <c r="S183" s="24"/>
      <c r="T183" s="24">
        <v>15</v>
      </c>
      <c r="U183" s="24">
        <v>1</v>
      </c>
      <c r="V183" s="22"/>
      <c r="W183" s="22">
        <v>969</v>
      </c>
      <c r="X183" s="22">
        <v>20429.919999999998</v>
      </c>
      <c r="Y183" s="22">
        <v>1</v>
      </c>
      <c r="Z183" s="22">
        <v>1</v>
      </c>
      <c r="AA183" s="22"/>
      <c r="AB183" s="22"/>
      <c r="AC183" s="22"/>
      <c r="AD183" s="22"/>
      <c r="AE183" s="22">
        <v>5</v>
      </c>
    </row>
    <row r="184" spans="1:31" x14ac:dyDescent="0.25">
      <c r="A184" s="22" t="s">
        <v>120</v>
      </c>
      <c r="B184" s="22" t="s">
        <v>292</v>
      </c>
      <c r="C184" s="22" t="s">
        <v>485</v>
      </c>
      <c r="D184" s="22" t="s">
        <v>486</v>
      </c>
      <c r="E184" s="22">
        <v>10</v>
      </c>
      <c r="F184" s="22">
        <v>202</v>
      </c>
      <c r="G184" s="22"/>
      <c r="H184" s="24">
        <v>14</v>
      </c>
      <c r="I184" s="24">
        <v>13.55</v>
      </c>
      <c r="J184" s="24"/>
      <c r="K184" s="24"/>
      <c r="L184" s="24"/>
      <c r="M184" s="24"/>
      <c r="N184" s="24">
        <v>13.55</v>
      </c>
      <c r="O184" s="24">
        <v>6.51</v>
      </c>
      <c r="P184" s="24"/>
      <c r="Q184" s="24"/>
      <c r="R184" s="24"/>
      <c r="S184" s="24"/>
      <c r="T184" s="24">
        <v>6.51</v>
      </c>
      <c r="U184" s="24">
        <v>5.27</v>
      </c>
      <c r="V184" s="22"/>
      <c r="W184" s="22">
        <v>413</v>
      </c>
      <c r="X184" s="22">
        <v>13698.99</v>
      </c>
      <c r="Y184" s="22"/>
      <c r="Z184" s="22"/>
      <c r="AA184" s="22"/>
      <c r="AB184" s="22"/>
      <c r="AC184" s="22"/>
      <c r="AD184" s="22"/>
      <c r="AE184" s="22"/>
    </row>
    <row r="185" spans="1:31" x14ac:dyDescent="0.25">
      <c r="A185" s="22" t="s">
        <v>120</v>
      </c>
      <c r="B185" s="22" t="s">
        <v>292</v>
      </c>
      <c r="C185" s="22" t="s">
        <v>487</v>
      </c>
      <c r="D185" s="22" t="s">
        <v>488</v>
      </c>
      <c r="E185" s="22">
        <v>9</v>
      </c>
      <c r="F185" s="22">
        <v>349</v>
      </c>
      <c r="G185" s="22"/>
      <c r="H185" s="24">
        <v>46</v>
      </c>
      <c r="I185" s="24">
        <v>23.21</v>
      </c>
      <c r="J185" s="24"/>
      <c r="K185" s="24"/>
      <c r="L185" s="24"/>
      <c r="M185" s="24"/>
      <c r="N185" s="24">
        <v>23.21</v>
      </c>
      <c r="O185" s="24">
        <v>24.6</v>
      </c>
      <c r="P185" s="24"/>
      <c r="Q185" s="24"/>
      <c r="R185" s="24"/>
      <c r="S185" s="24"/>
      <c r="T185" s="24">
        <v>24.6</v>
      </c>
      <c r="U185" s="24">
        <v>3</v>
      </c>
      <c r="V185" s="22"/>
      <c r="W185" s="22">
        <v>531</v>
      </c>
      <c r="X185" s="22">
        <v>12186</v>
      </c>
      <c r="Y185" s="22"/>
      <c r="Z185" s="22">
        <v>1</v>
      </c>
      <c r="AA185" s="22"/>
      <c r="AB185" s="22"/>
      <c r="AC185" s="22"/>
      <c r="AD185" s="22"/>
      <c r="AE185" s="22"/>
    </row>
    <row r="186" spans="1:31" x14ac:dyDescent="0.25">
      <c r="A186" s="22" t="s">
        <v>120</v>
      </c>
      <c r="B186" s="22" t="s">
        <v>292</v>
      </c>
      <c r="C186" s="22" t="s">
        <v>489</v>
      </c>
      <c r="D186" s="22" t="s">
        <v>490</v>
      </c>
      <c r="E186" s="22">
        <v>19</v>
      </c>
      <c r="F186" s="22">
        <v>570</v>
      </c>
      <c r="G186" s="22"/>
      <c r="H186" s="24">
        <v>24</v>
      </c>
      <c r="I186" s="24">
        <v>32</v>
      </c>
      <c r="J186" s="24"/>
      <c r="K186" s="24"/>
      <c r="L186" s="24"/>
      <c r="M186" s="24"/>
      <c r="N186" s="24">
        <v>32</v>
      </c>
      <c r="O186" s="24">
        <v>24</v>
      </c>
      <c r="P186" s="24"/>
      <c r="Q186" s="24"/>
      <c r="R186" s="24"/>
      <c r="S186" s="24"/>
      <c r="T186" s="24">
        <v>24</v>
      </c>
      <c r="U186" s="24">
        <v>10.4</v>
      </c>
      <c r="V186" s="22"/>
      <c r="W186" s="22">
        <v>950</v>
      </c>
      <c r="X186" s="22">
        <v>24160</v>
      </c>
      <c r="Y186" s="22"/>
      <c r="Z186" s="22"/>
      <c r="AA186" s="22"/>
      <c r="AB186" s="22"/>
      <c r="AC186" s="22"/>
      <c r="AD186" s="22"/>
      <c r="AE186" s="22">
        <v>16</v>
      </c>
    </row>
    <row r="187" spans="1:31" x14ac:dyDescent="0.25">
      <c r="A187" s="22" t="s">
        <v>120</v>
      </c>
      <c r="B187" s="22" t="s">
        <v>292</v>
      </c>
      <c r="C187" s="22" t="s">
        <v>491</v>
      </c>
      <c r="D187" s="22" t="s">
        <v>492</v>
      </c>
      <c r="E187" s="22">
        <v>27</v>
      </c>
      <c r="F187" s="22">
        <v>738.67</v>
      </c>
      <c r="G187" s="22"/>
      <c r="H187" s="24">
        <v>33.799999999999997</v>
      </c>
      <c r="I187" s="24">
        <v>28.29</v>
      </c>
      <c r="J187" s="24"/>
      <c r="K187" s="24"/>
      <c r="L187" s="24"/>
      <c r="M187" s="24"/>
      <c r="N187" s="24">
        <v>28.29</v>
      </c>
      <c r="O187" s="24">
        <v>23.03</v>
      </c>
      <c r="P187" s="24"/>
      <c r="Q187" s="24"/>
      <c r="R187" s="24"/>
      <c r="S187" s="24"/>
      <c r="T187" s="24">
        <v>23.03</v>
      </c>
      <c r="U187" s="24">
        <v>2.2999999999999998</v>
      </c>
      <c r="V187" s="22"/>
      <c r="W187" s="22">
        <v>706</v>
      </c>
      <c r="X187" s="22">
        <v>14304</v>
      </c>
      <c r="Y187" s="22">
        <v>3</v>
      </c>
      <c r="Z187" s="22">
        <v>1</v>
      </c>
      <c r="AA187" s="22"/>
      <c r="AB187" s="22">
        <v>2</v>
      </c>
      <c r="AC187" s="22"/>
      <c r="AD187" s="22"/>
      <c r="AE187" s="22">
        <v>12</v>
      </c>
    </row>
    <row r="188" spans="1:31" x14ac:dyDescent="0.25">
      <c r="A188" s="22" t="s">
        <v>120</v>
      </c>
      <c r="B188" s="22" t="s">
        <v>292</v>
      </c>
      <c r="C188" s="22" t="s">
        <v>493</v>
      </c>
      <c r="D188" s="22" t="s">
        <v>494</v>
      </c>
      <c r="E188" s="22">
        <v>8</v>
      </c>
      <c r="F188" s="22">
        <v>259</v>
      </c>
      <c r="G188" s="22"/>
      <c r="H188" s="24">
        <v>14.32</v>
      </c>
      <c r="I188" s="24">
        <v>10.82</v>
      </c>
      <c r="J188" s="24"/>
      <c r="K188" s="24"/>
      <c r="L188" s="24"/>
      <c r="M188" s="24"/>
      <c r="N188" s="24">
        <v>10.82</v>
      </c>
      <c r="O188" s="24">
        <v>10.220000000000001</v>
      </c>
      <c r="P188" s="24"/>
      <c r="Q188" s="24"/>
      <c r="R188" s="24"/>
      <c r="S188" s="24"/>
      <c r="T188" s="24">
        <v>10.220000000000001</v>
      </c>
      <c r="U188" s="24">
        <v>2.41</v>
      </c>
      <c r="V188" s="22"/>
      <c r="W188" s="22">
        <v>410</v>
      </c>
      <c r="X188" s="22">
        <v>10400</v>
      </c>
      <c r="Y188" s="22"/>
      <c r="Z188" s="22">
        <v>10</v>
      </c>
      <c r="AA188" s="22"/>
      <c r="AB188" s="22"/>
      <c r="AC188" s="22"/>
      <c r="AD188" s="22"/>
      <c r="AE188" s="22">
        <v>30</v>
      </c>
    </row>
    <row r="189" spans="1:31" x14ac:dyDescent="0.25">
      <c r="A189" s="22" t="s">
        <v>120</v>
      </c>
      <c r="B189" s="22" t="s">
        <v>292</v>
      </c>
      <c r="C189" s="22" t="s">
        <v>495</v>
      </c>
      <c r="D189" s="22" t="s">
        <v>496</v>
      </c>
      <c r="E189" s="22">
        <v>88</v>
      </c>
      <c r="F189" s="22">
        <v>1384</v>
      </c>
      <c r="G189" s="22"/>
      <c r="H189" s="24">
        <v>107.9</v>
      </c>
      <c r="I189" s="24">
        <v>42.85</v>
      </c>
      <c r="J189" s="24"/>
      <c r="K189" s="24"/>
      <c r="L189" s="24"/>
      <c r="M189" s="24"/>
      <c r="N189" s="24">
        <v>42.85</v>
      </c>
      <c r="O189" s="24">
        <v>41.94</v>
      </c>
      <c r="P189" s="24"/>
      <c r="Q189" s="24"/>
      <c r="R189" s="24"/>
      <c r="S189" s="24"/>
      <c r="T189" s="24">
        <v>41.94</v>
      </c>
      <c r="U189" s="24">
        <v>22.93</v>
      </c>
      <c r="V189" s="22"/>
      <c r="W189" s="22">
        <v>2541</v>
      </c>
      <c r="X189" s="22">
        <v>46050</v>
      </c>
      <c r="Y189" s="22">
        <v>11</v>
      </c>
      <c r="Z189" s="22">
        <v>3</v>
      </c>
      <c r="AA189" s="22"/>
      <c r="AB189" s="22">
        <v>8</v>
      </c>
      <c r="AC189" s="22"/>
      <c r="AD189" s="22"/>
      <c r="AE189" s="22">
        <v>15</v>
      </c>
    </row>
    <row r="190" spans="1:31" x14ac:dyDescent="0.25">
      <c r="A190" s="22" t="s">
        <v>120</v>
      </c>
      <c r="B190" s="22" t="s">
        <v>292</v>
      </c>
      <c r="C190" s="22" t="s">
        <v>497</v>
      </c>
      <c r="D190" s="22" t="s">
        <v>498</v>
      </c>
      <c r="E190" s="22">
        <v>31</v>
      </c>
      <c r="F190" s="22">
        <v>1357</v>
      </c>
      <c r="G190" s="22"/>
      <c r="H190" s="24">
        <v>66.36</v>
      </c>
      <c r="I190" s="24">
        <v>44.98</v>
      </c>
      <c r="J190" s="24"/>
      <c r="K190" s="24"/>
      <c r="L190" s="24"/>
      <c r="M190" s="24"/>
      <c r="N190" s="24">
        <v>44.98</v>
      </c>
      <c r="O190" s="24">
        <v>35.39</v>
      </c>
      <c r="P190" s="24"/>
      <c r="Q190" s="24"/>
      <c r="R190" s="24"/>
      <c r="S190" s="24"/>
      <c r="T190" s="24">
        <v>35.39</v>
      </c>
      <c r="U190" s="24">
        <v>10.55</v>
      </c>
      <c r="V190" s="22"/>
      <c r="W190" s="22">
        <v>1898</v>
      </c>
      <c r="X190" s="22">
        <v>37184</v>
      </c>
      <c r="Y190" s="22"/>
      <c r="Z190" s="22"/>
      <c r="AA190" s="22"/>
      <c r="AB190" s="22"/>
      <c r="AC190" s="22"/>
      <c r="AD190" s="22"/>
      <c r="AE190" s="22">
        <v>10</v>
      </c>
    </row>
    <row r="191" spans="1:31" x14ac:dyDescent="0.25">
      <c r="A191" s="22" t="s">
        <v>120</v>
      </c>
      <c r="B191" s="22" t="s">
        <v>292</v>
      </c>
      <c r="C191" s="22" t="s">
        <v>499</v>
      </c>
      <c r="D191" s="22" t="s">
        <v>500</v>
      </c>
      <c r="E191" s="22">
        <v>6</v>
      </c>
      <c r="F191" s="22">
        <v>198.51</v>
      </c>
      <c r="G191" s="22"/>
      <c r="H191" s="24">
        <v>14.81</v>
      </c>
      <c r="I191" s="24">
        <v>13.723000000000001</v>
      </c>
      <c r="J191" s="24"/>
      <c r="K191" s="24"/>
      <c r="L191" s="24"/>
      <c r="M191" s="24"/>
      <c r="N191" s="24">
        <v>13.72</v>
      </c>
      <c r="O191" s="24">
        <v>17.934000000000001</v>
      </c>
      <c r="P191" s="24"/>
      <c r="Q191" s="24"/>
      <c r="R191" s="24"/>
      <c r="S191" s="24"/>
      <c r="T191" s="24">
        <v>17.93</v>
      </c>
      <c r="U191" s="24">
        <v>4.3899999999999997</v>
      </c>
      <c r="V191" s="22"/>
      <c r="W191" s="22">
        <v>491</v>
      </c>
      <c r="X191" s="22">
        <v>11565</v>
      </c>
      <c r="Y191" s="22">
        <v>5</v>
      </c>
      <c r="Z191" s="22">
        <v>3</v>
      </c>
      <c r="AA191" s="22"/>
      <c r="AB191" s="22">
        <v>2</v>
      </c>
      <c r="AC191" s="22"/>
      <c r="AD191" s="22"/>
      <c r="AE191" s="22">
        <v>4</v>
      </c>
    </row>
    <row r="192" spans="1:31" x14ac:dyDescent="0.25">
      <c r="A192" s="22" t="s">
        <v>120</v>
      </c>
      <c r="B192" s="22" t="s">
        <v>292</v>
      </c>
      <c r="C192" s="22" t="s">
        <v>501</v>
      </c>
      <c r="D192" s="22" t="s">
        <v>502</v>
      </c>
      <c r="E192" s="22">
        <v>13.3</v>
      </c>
      <c r="F192" s="22">
        <v>613.25</v>
      </c>
      <c r="G192" s="22"/>
      <c r="H192" s="24">
        <v>30.26</v>
      </c>
      <c r="I192" s="24">
        <v>24.68</v>
      </c>
      <c r="J192" s="24"/>
      <c r="K192" s="24"/>
      <c r="L192" s="24"/>
      <c r="M192" s="24"/>
      <c r="N192" s="24">
        <v>24.68</v>
      </c>
      <c r="O192" s="24">
        <v>19.84</v>
      </c>
      <c r="P192" s="24"/>
      <c r="Q192" s="24"/>
      <c r="R192" s="24"/>
      <c r="S192" s="24"/>
      <c r="T192" s="24">
        <v>19.84</v>
      </c>
      <c r="U192" s="24">
        <v>8</v>
      </c>
      <c r="V192" s="22"/>
      <c r="W192" s="22">
        <v>829</v>
      </c>
      <c r="X192" s="22">
        <v>26900</v>
      </c>
      <c r="Y192" s="22"/>
      <c r="Z192" s="22"/>
      <c r="AA192" s="22"/>
      <c r="AB192" s="22"/>
      <c r="AC192" s="22"/>
      <c r="AD192" s="22"/>
      <c r="AE192" s="22"/>
    </row>
    <row r="193" spans="1:31" x14ac:dyDescent="0.25">
      <c r="A193" s="22" t="s">
        <v>120</v>
      </c>
      <c r="B193" s="22" t="s">
        <v>292</v>
      </c>
      <c r="C193" s="22" t="s">
        <v>503</v>
      </c>
      <c r="D193" s="22" t="s">
        <v>504</v>
      </c>
      <c r="E193" s="22">
        <v>42</v>
      </c>
      <c r="F193" s="22">
        <v>917</v>
      </c>
      <c r="G193" s="22"/>
      <c r="H193" s="24">
        <v>96.07</v>
      </c>
      <c r="I193" s="24">
        <v>60.35</v>
      </c>
      <c r="J193" s="24"/>
      <c r="K193" s="24"/>
      <c r="L193" s="24"/>
      <c r="M193" s="24"/>
      <c r="N193" s="24">
        <v>60.35</v>
      </c>
      <c r="O193" s="24">
        <v>46.28</v>
      </c>
      <c r="P193" s="24"/>
      <c r="Q193" s="24"/>
      <c r="R193" s="24"/>
      <c r="S193" s="24"/>
      <c r="T193" s="24">
        <v>46.28</v>
      </c>
      <c r="U193" s="24">
        <v>15.7</v>
      </c>
      <c r="V193" s="22"/>
      <c r="W193" s="22">
        <v>2639</v>
      </c>
      <c r="X193" s="22">
        <v>44604</v>
      </c>
      <c r="Y193" s="22"/>
      <c r="Z193" s="22"/>
      <c r="AA193" s="22"/>
      <c r="AB193" s="22"/>
      <c r="AC193" s="22"/>
      <c r="AD193" s="22"/>
      <c r="AE193" s="22">
        <v>3</v>
      </c>
    </row>
    <row r="194" spans="1:31" x14ac:dyDescent="0.25">
      <c r="A194" s="22" t="s">
        <v>120</v>
      </c>
      <c r="B194" s="22" t="s">
        <v>292</v>
      </c>
      <c r="C194" s="22" t="s">
        <v>505</v>
      </c>
      <c r="D194" s="22" t="s">
        <v>506</v>
      </c>
      <c r="E194" s="22">
        <v>5</v>
      </c>
      <c r="F194" s="22">
        <v>481.89</v>
      </c>
      <c r="G194" s="22"/>
      <c r="H194" s="24">
        <v>11.2</v>
      </c>
      <c r="I194" s="24">
        <v>8</v>
      </c>
      <c r="J194" s="24"/>
      <c r="K194" s="24"/>
      <c r="L194" s="24"/>
      <c r="M194" s="24"/>
      <c r="N194" s="24">
        <v>8</v>
      </c>
      <c r="O194" s="24">
        <v>9</v>
      </c>
      <c r="P194" s="24"/>
      <c r="Q194" s="24"/>
      <c r="R194" s="24"/>
      <c r="S194" s="24"/>
      <c r="T194" s="24">
        <v>9</v>
      </c>
      <c r="U194" s="24"/>
      <c r="V194" s="22"/>
      <c r="W194" s="22">
        <v>512</v>
      </c>
      <c r="X194" s="22">
        <v>10581</v>
      </c>
      <c r="Y194" s="22"/>
      <c r="Z194" s="22"/>
      <c r="AA194" s="22"/>
      <c r="AB194" s="22"/>
      <c r="AC194" s="22"/>
      <c r="AD194" s="22"/>
      <c r="AE194" s="22"/>
    </row>
    <row r="195" spans="1:31" x14ac:dyDescent="0.25">
      <c r="A195" s="22" t="s">
        <v>120</v>
      </c>
      <c r="B195" s="22" t="s">
        <v>292</v>
      </c>
      <c r="C195" s="22" t="s">
        <v>507</v>
      </c>
      <c r="D195" s="22" t="s">
        <v>508</v>
      </c>
      <c r="E195" s="22">
        <v>29</v>
      </c>
      <c r="F195" s="22">
        <v>1371.5</v>
      </c>
      <c r="G195" s="22"/>
      <c r="H195" s="24">
        <v>70.459999999999994</v>
      </c>
      <c r="I195" s="24">
        <v>42</v>
      </c>
      <c r="J195" s="24"/>
      <c r="K195" s="24"/>
      <c r="L195" s="24"/>
      <c r="M195" s="24"/>
      <c r="N195" s="24">
        <v>42</v>
      </c>
      <c r="O195" s="24">
        <v>42</v>
      </c>
      <c r="P195" s="24"/>
      <c r="Q195" s="24"/>
      <c r="R195" s="24"/>
      <c r="S195" s="24"/>
      <c r="T195" s="24">
        <v>42</v>
      </c>
      <c r="U195" s="24">
        <v>15</v>
      </c>
      <c r="V195" s="22"/>
      <c r="W195" s="22">
        <v>2246</v>
      </c>
      <c r="X195" s="22">
        <v>39650</v>
      </c>
      <c r="Y195" s="22"/>
      <c r="Z195" s="22"/>
      <c r="AA195" s="22"/>
      <c r="AB195" s="22"/>
      <c r="AC195" s="22"/>
      <c r="AD195" s="22"/>
      <c r="AE195" s="22">
        <v>6</v>
      </c>
    </row>
    <row r="196" spans="1:31" x14ac:dyDescent="0.25">
      <c r="A196" s="22" t="s">
        <v>120</v>
      </c>
      <c r="B196" s="22" t="s">
        <v>292</v>
      </c>
      <c r="C196" s="22" t="s">
        <v>509</v>
      </c>
      <c r="D196" s="22" t="s">
        <v>510</v>
      </c>
      <c r="E196" s="22">
        <v>88</v>
      </c>
      <c r="F196" s="22">
        <v>2850</v>
      </c>
      <c r="G196" s="22"/>
      <c r="H196" s="24">
        <v>97</v>
      </c>
      <c r="I196" s="24">
        <v>67</v>
      </c>
      <c r="J196" s="24"/>
      <c r="K196" s="24"/>
      <c r="L196" s="24"/>
      <c r="M196" s="24"/>
      <c r="N196" s="24">
        <v>67</v>
      </c>
      <c r="O196" s="24">
        <v>64</v>
      </c>
      <c r="P196" s="24"/>
      <c r="Q196" s="24"/>
      <c r="R196" s="24"/>
      <c r="S196" s="24"/>
      <c r="T196" s="24">
        <v>64</v>
      </c>
      <c r="U196" s="24">
        <v>20</v>
      </c>
      <c r="V196" s="22"/>
      <c r="W196" s="22">
        <v>3820</v>
      </c>
      <c r="X196" s="22">
        <v>112315</v>
      </c>
      <c r="Y196" s="22">
        <v>3</v>
      </c>
      <c r="Z196" s="22">
        <v>3</v>
      </c>
      <c r="AA196" s="22"/>
      <c r="AB196" s="22"/>
      <c r="AC196" s="22"/>
      <c r="AD196" s="22"/>
      <c r="AE196" s="22">
        <v>60</v>
      </c>
    </row>
    <row r="197" spans="1:31" x14ac:dyDescent="0.25">
      <c r="A197" s="22" t="s">
        <v>120</v>
      </c>
      <c r="B197" s="22" t="s">
        <v>511</v>
      </c>
      <c r="C197" s="22" t="s">
        <v>512</v>
      </c>
      <c r="D197" s="22" t="s">
        <v>513</v>
      </c>
      <c r="E197" s="22">
        <v>6</v>
      </c>
      <c r="F197" s="22">
        <v>65</v>
      </c>
      <c r="G197" s="22"/>
      <c r="H197" s="24">
        <v>9.75</v>
      </c>
      <c r="I197" s="24">
        <v>13.23</v>
      </c>
      <c r="J197" s="24"/>
      <c r="K197" s="24"/>
      <c r="L197" s="24"/>
      <c r="M197" s="24"/>
      <c r="N197" s="24">
        <v>13.23</v>
      </c>
      <c r="O197" s="24">
        <v>7.21</v>
      </c>
      <c r="P197" s="24"/>
      <c r="Q197" s="24"/>
      <c r="R197" s="24"/>
      <c r="S197" s="24"/>
      <c r="T197" s="24">
        <v>7.21</v>
      </c>
      <c r="U197" s="24">
        <v>1.5</v>
      </c>
      <c r="V197" s="22"/>
      <c r="W197" s="22">
        <v>326</v>
      </c>
      <c r="X197" s="22">
        <v>7003.89</v>
      </c>
      <c r="Y197" s="22"/>
      <c r="Z197" s="22"/>
      <c r="AA197" s="22"/>
      <c r="AB197" s="22"/>
      <c r="AC197" s="22"/>
      <c r="AD197" s="22"/>
      <c r="AE197" s="22">
        <v>10</v>
      </c>
    </row>
    <row r="198" spans="1:31" x14ac:dyDescent="0.25">
      <c r="A198" s="22" t="s">
        <v>120</v>
      </c>
      <c r="B198" s="22" t="s">
        <v>511</v>
      </c>
      <c r="C198" s="22" t="s">
        <v>514</v>
      </c>
      <c r="D198" s="22" t="s">
        <v>515</v>
      </c>
      <c r="E198" s="22">
        <v>8</v>
      </c>
      <c r="F198" s="22">
        <v>550.70000000000005</v>
      </c>
      <c r="G198" s="22"/>
      <c r="H198" s="24">
        <v>47.87</v>
      </c>
      <c r="I198" s="24"/>
      <c r="J198" s="24"/>
      <c r="K198" s="24"/>
      <c r="L198" s="24"/>
      <c r="M198" s="24"/>
      <c r="N198" s="24"/>
      <c r="O198" s="24"/>
      <c r="P198" s="24"/>
      <c r="Q198" s="24"/>
      <c r="R198" s="24">
        <v>13.19</v>
      </c>
      <c r="S198" s="24"/>
      <c r="T198" s="24">
        <v>13.19</v>
      </c>
      <c r="U198" s="24">
        <v>0.2</v>
      </c>
      <c r="V198" s="22"/>
      <c r="W198" s="22">
        <v>442</v>
      </c>
      <c r="X198" s="22">
        <v>15600</v>
      </c>
      <c r="Y198" s="22"/>
      <c r="Z198" s="22"/>
      <c r="AA198" s="22"/>
      <c r="AB198" s="22"/>
      <c r="AC198" s="22"/>
      <c r="AD198" s="22"/>
      <c r="AE198" s="22">
        <v>10</v>
      </c>
    </row>
    <row r="199" spans="1:31" x14ac:dyDescent="0.25">
      <c r="A199" s="22" t="s">
        <v>120</v>
      </c>
      <c r="B199" s="22" t="s">
        <v>511</v>
      </c>
      <c r="C199" s="22" t="s">
        <v>516</v>
      </c>
      <c r="D199" s="22" t="s">
        <v>517</v>
      </c>
      <c r="E199" s="22">
        <v>4</v>
      </c>
      <c r="F199" s="22">
        <v>116</v>
      </c>
      <c r="G199" s="22"/>
      <c r="H199" s="24">
        <v>17.2</v>
      </c>
      <c r="I199" s="24">
        <v>14.6</v>
      </c>
      <c r="J199" s="24"/>
      <c r="K199" s="24"/>
      <c r="L199" s="24"/>
      <c r="M199" s="24"/>
      <c r="N199" s="24">
        <v>14.6</v>
      </c>
      <c r="O199" s="24">
        <v>16.8</v>
      </c>
      <c r="P199" s="24"/>
      <c r="Q199" s="24"/>
      <c r="R199" s="24"/>
      <c r="S199" s="24"/>
      <c r="T199" s="24">
        <v>16.8</v>
      </c>
      <c r="U199" s="24">
        <v>1.5</v>
      </c>
      <c r="V199" s="22"/>
      <c r="W199" s="22">
        <v>398</v>
      </c>
      <c r="X199" s="22">
        <v>10811</v>
      </c>
      <c r="Y199" s="22"/>
      <c r="Z199" s="22"/>
      <c r="AA199" s="22"/>
      <c r="AB199" s="22"/>
      <c r="AC199" s="22"/>
      <c r="AD199" s="22"/>
      <c r="AE199" s="22"/>
    </row>
    <row r="200" spans="1:31" x14ac:dyDescent="0.25">
      <c r="A200" s="22" t="s">
        <v>120</v>
      </c>
      <c r="B200" s="22" t="s">
        <v>511</v>
      </c>
      <c r="C200" s="22" t="s">
        <v>518</v>
      </c>
      <c r="D200" s="22" t="s">
        <v>519</v>
      </c>
      <c r="E200" s="22">
        <v>2</v>
      </c>
      <c r="F200" s="22">
        <v>63</v>
      </c>
      <c r="G200" s="22"/>
      <c r="H200" s="24">
        <v>7.5</v>
      </c>
      <c r="I200" s="24">
        <v>14.5</v>
      </c>
      <c r="J200" s="24"/>
      <c r="K200" s="24"/>
      <c r="L200" s="24"/>
      <c r="M200" s="24"/>
      <c r="N200" s="24">
        <v>14.5</v>
      </c>
      <c r="O200" s="24">
        <v>4.7</v>
      </c>
      <c r="P200" s="24"/>
      <c r="Q200" s="24"/>
      <c r="R200" s="24"/>
      <c r="S200" s="24"/>
      <c r="T200" s="24">
        <v>4.7</v>
      </c>
      <c r="U200" s="24">
        <v>1.5</v>
      </c>
      <c r="V200" s="22"/>
      <c r="W200" s="22">
        <v>102</v>
      </c>
      <c r="X200" s="22">
        <v>4233</v>
      </c>
      <c r="Y200" s="22">
        <v>2</v>
      </c>
      <c r="Z200" s="22">
        <v>2</v>
      </c>
      <c r="AA200" s="22"/>
      <c r="AB200" s="22"/>
      <c r="AC200" s="22"/>
      <c r="AD200" s="22"/>
      <c r="AE200" s="22">
        <v>1</v>
      </c>
    </row>
    <row r="201" spans="1:31" x14ac:dyDescent="0.25">
      <c r="A201" s="22" t="s">
        <v>120</v>
      </c>
      <c r="B201" s="22" t="s">
        <v>511</v>
      </c>
      <c r="C201" s="22" t="s">
        <v>520</v>
      </c>
      <c r="D201" s="22" t="s">
        <v>521</v>
      </c>
      <c r="E201" s="22">
        <v>2</v>
      </c>
      <c r="F201" s="22">
        <v>46</v>
      </c>
      <c r="G201" s="22"/>
      <c r="H201" s="24">
        <v>5</v>
      </c>
      <c r="I201" s="24">
        <v>4</v>
      </c>
      <c r="J201" s="24"/>
      <c r="K201" s="24"/>
      <c r="L201" s="24"/>
      <c r="M201" s="24"/>
      <c r="N201" s="24">
        <v>4</v>
      </c>
      <c r="O201" s="24">
        <v>4</v>
      </c>
      <c r="P201" s="24"/>
      <c r="Q201" s="24"/>
      <c r="R201" s="24"/>
      <c r="S201" s="24"/>
      <c r="T201" s="24">
        <v>4</v>
      </c>
      <c r="U201" s="24"/>
      <c r="V201" s="22"/>
      <c r="W201" s="22">
        <v>112</v>
      </c>
      <c r="X201" s="22">
        <v>1925</v>
      </c>
      <c r="Y201" s="22"/>
      <c r="Z201" s="22"/>
      <c r="AA201" s="22"/>
      <c r="AB201" s="22"/>
      <c r="AC201" s="22"/>
      <c r="AD201" s="22"/>
      <c r="AE201" s="22"/>
    </row>
    <row r="202" spans="1:31" x14ac:dyDescent="0.25">
      <c r="A202" s="22" t="s">
        <v>120</v>
      </c>
      <c r="B202" s="22" t="s">
        <v>511</v>
      </c>
      <c r="C202" s="22" t="s">
        <v>522</v>
      </c>
      <c r="D202" s="22" t="s">
        <v>523</v>
      </c>
      <c r="E202" s="22">
        <v>4</v>
      </c>
      <c r="F202" s="22">
        <v>146</v>
      </c>
      <c r="G202" s="22"/>
      <c r="H202" s="24">
        <v>16.25</v>
      </c>
      <c r="I202" s="24">
        <v>8</v>
      </c>
      <c r="J202" s="24"/>
      <c r="K202" s="24"/>
      <c r="L202" s="24"/>
      <c r="M202" s="24"/>
      <c r="N202" s="24">
        <v>8</v>
      </c>
      <c r="O202" s="24">
        <v>9</v>
      </c>
      <c r="P202" s="24"/>
      <c r="Q202" s="24"/>
      <c r="R202" s="24"/>
      <c r="S202" s="24"/>
      <c r="T202" s="24">
        <v>9</v>
      </c>
      <c r="U202" s="24">
        <v>1</v>
      </c>
      <c r="V202" s="22"/>
      <c r="W202" s="22">
        <v>308</v>
      </c>
      <c r="X202" s="22">
        <v>6399.77</v>
      </c>
      <c r="Y202" s="22"/>
      <c r="Z202" s="22"/>
      <c r="AA202" s="22"/>
      <c r="AB202" s="22"/>
      <c r="AC202" s="22"/>
      <c r="AD202" s="22"/>
      <c r="AE202" s="22"/>
    </row>
    <row r="203" spans="1:31" x14ac:dyDescent="0.25">
      <c r="A203" s="22" t="s">
        <v>120</v>
      </c>
      <c r="B203" s="22" t="s">
        <v>511</v>
      </c>
      <c r="C203" s="22" t="s">
        <v>524</v>
      </c>
      <c r="D203" s="22" t="s">
        <v>525</v>
      </c>
      <c r="E203" s="22">
        <v>1.5</v>
      </c>
      <c r="F203" s="22">
        <v>44.11</v>
      </c>
      <c r="G203" s="22"/>
      <c r="H203" s="24">
        <v>5.26</v>
      </c>
      <c r="I203" s="24">
        <v>2.15</v>
      </c>
      <c r="J203" s="24"/>
      <c r="K203" s="24"/>
      <c r="L203" s="24"/>
      <c r="M203" s="24"/>
      <c r="N203" s="24">
        <v>2.15</v>
      </c>
      <c r="O203" s="24">
        <v>2.1</v>
      </c>
      <c r="P203" s="24"/>
      <c r="Q203" s="24"/>
      <c r="R203" s="24"/>
      <c r="S203" s="24"/>
      <c r="T203" s="24">
        <v>2.1</v>
      </c>
      <c r="U203" s="24"/>
      <c r="V203" s="22"/>
      <c r="W203" s="22">
        <v>82</v>
      </c>
      <c r="X203" s="22">
        <v>3675</v>
      </c>
      <c r="Y203" s="22"/>
      <c r="Z203" s="22"/>
      <c r="AA203" s="22"/>
      <c r="AB203" s="22"/>
      <c r="AC203" s="22"/>
      <c r="AD203" s="22"/>
      <c r="AE203" s="22"/>
    </row>
    <row r="204" spans="1:31" x14ac:dyDescent="0.25">
      <c r="A204" s="22" t="s">
        <v>120</v>
      </c>
      <c r="B204" s="22" t="s">
        <v>511</v>
      </c>
      <c r="C204" s="22" t="s">
        <v>526</v>
      </c>
      <c r="D204" s="22" t="s">
        <v>527</v>
      </c>
      <c r="E204" s="22">
        <v>2</v>
      </c>
      <c r="F204" s="22">
        <v>147.57</v>
      </c>
      <c r="G204" s="22"/>
      <c r="H204" s="24">
        <v>9.2799999999999994</v>
      </c>
      <c r="I204" s="24">
        <v>7.62</v>
      </c>
      <c r="J204" s="24"/>
      <c r="K204" s="24"/>
      <c r="L204" s="24"/>
      <c r="M204" s="24"/>
      <c r="N204" s="24">
        <v>7.62</v>
      </c>
      <c r="O204" s="24">
        <v>7.16</v>
      </c>
      <c r="P204" s="24"/>
      <c r="Q204" s="24"/>
      <c r="R204" s="24"/>
      <c r="S204" s="24"/>
      <c r="T204" s="24">
        <v>7.16</v>
      </c>
      <c r="U204" s="24">
        <v>0.5</v>
      </c>
      <c r="V204" s="22"/>
      <c r="W204" s="22">
        <v>204</v>
      </c>
      <c r="X204" s="22">
        <v>4914</v>
      </c>
      <c r="Y204" s="22"/>
      <c r="Z204" s="22"/>
      <c r="AA204" s="22"/>
      <c r="AB204" s="22"/>
      <c r="AC204" s="22"/>
      <c r="AD204" s="22"/>
      <c r="AE204" s="22"/>
    </row>
    <row r="205" spans="1:31" x14ac:dyDescent="0.25">
      <c r="A205" s="22" t="s">
        <v>120</v>
      </c>
      <c r="B205" s="22" t="s">
        <v>511</v>
      </c>
      <c r="C205" s="22" t="s">
        <v>528</v>
      </c>
      <c r="D205" s="22" t="s">
        <v>529</v>
      </c>
      <c r="E205" s="22">
        <v>2</v>
      </c>
      <c r="F205" s="22">
        <v>22.69</v>
      </c>
      <c r="G205" s="22"/>
      <c r="H205" s="24">
        <v>5</v>
      </c>
      <c r="I205" s="24">
        <v>10.06</v>
      </c>
      <c r="J205" s="24"/>
      <c r="K205" s="24"/>
      <c r="L205" s="24"/>
      <c r="M205" s="24"/>
      <c r="N205" s="24">
        <v>10.06</v>
      </c>
      <c r="O205" s="24">
        <v>4.25</v>
      </c>
      <c r="P205" s="24"/>
      <c r="Q205" s="24"/>
      <c r="R205" s="24"/>
      <c r="S205" s="24"/>
      <c r="T205" s="24">
        <v>4.25</v>
      </c>
      <c r="U205" s="24"/>
      <c r="V205" s="22"/>
      <c r="W205" s="22">
        <v>140</v>
      </c>
      <c r="X205" s="22">
        <v>3684</v>
      </c>
      <c r="Y205" s="22"/>
      <c r="Z205" s="22"/>
      <c r="AA205" s="22"/>
      <c r="AB205" s="22"/>
      <c r="AC205" s="22"/>
      <c r="AD205" s="22"/>
      <c r="AE205" s="22"/>
    </row>
    <row r="206" spans="1:31" x14ac:dyDescent="0.25">
      <c r="A206" s="22" t="s">
        <v>120</v>
      </c>
      <c r="B206" s="22" t="s">
        <v>511</v>
      </c>
      <c r="C206" s="22" t="s">
        <v>530</v>
      </c>
      <c r="D206" s="22" t="s">
        <v>531</v>
      </c>
      <c r="E206" s="22">
        <v>1</v>
      </c>
      <c r="F206" s="22">
        <v>70.89</v>
      </c>
      <c r="G206" s="22"/>
      <c r="H206" s="24">
        <v>7.33</v>
      </c>
      <c r="I206" s="24">
        <v>14.58</v>
      </c>
      <c r="J206" s="24"/>
      <c r="K206" s="24"/>
      <c r="L206" s="24"/>
      <c r="M206" s="24"/>
      <c r="N206" s="24">
        <v>14.58</v>
      </c>
      <c r="O206" s="24">
        <v>11.21</v>
      </c>
      <c r="P206" s="24"/>
      <c r="Q206" s="24"/>
      <c r="R206" s="24"/>
      <c r="S206" s="24"/>
      <c r="T206" s="24">
        <v>11.21</v>
      </c>
      <c r="U206" s="24"/>
      <c r="V206" s="22"/>
      <c r="W206" s="22">
        <v>168</v>
      </c>
      <c r="X206" s="22">
        <v>3632.39</v>
      </c>
      <c r="Y206" s="22"/>
      <c r="Z206" s="22">
        <v>5</v>
      </c>
      <c r="AA206" s="22"/>
      <c r="AB206" s="22"/>
      <c r="AC206" s="22"/>
      <c r="AD206" s="22"/>
      <c r="AE206" s="22">
        <v>4</v>
      </c>
    </row>
    <row r="207" spans="1:31" x14ac:dyDescent="0.25">
      <c r="A207" s="22" t="s">
        <v>120</v>
      </c>
      <c r="B207" s="22" t="s">
        <v>511</v>
      </c>
      <c r="C207" s="22" t="s">
        <v>532</v>
      </c>
      <c r="D207" s="22" t="s">
        <v>533</v>
      </c>
      <c r="E207" s="22">
        <v>5</v>
      </c>
      <c r="F207" s="22">
        <v>109</v>
      </c>
      <c r="G207" s="22"/>
      <c r="H207" s="24">
        <v>12</v>
      </c>
      <c r="I207" s="24">
        <v>8</v>
      </c>
      <c r="J207" s="24"/>
      <c r="K207" s="24"/>
      <c r="L207" s="24"/>
      <c r="M207" s="24"/>
      <c r="N207" s="24">
        <v>8</v>
      </c>
      <c r="O207" s="24">
        <v>8</v>
      </c>
      <c r="P207" s="24"/>
      <c r="Q207" s="24"/>
      <c r="R207" s="24"/>
      <c r="S207" s="24"/>
      <c r="T207" s="24">
        <v>8</v>
      </c>
      <c r="U207" s="24">
        <v>2</v>
      </c>
      <c r="V207" s="22"/>
      <c r="W207" s="22">
        <v>326</v>
      </c>
      <c r="X207" s="22">
        <v>9637</v>
      </c>
      <c r="Y207" s="22"/>
      <c r="Z207" s="22"/>
      <c r="AA207" s="22"/>
      <c r="AB207" s="22"/>
      <c r="AC207" s="22">
        <v>1</v>
      </c>
      <c r="AD207" s="22"/>
      <c r="AE207" s="22">
        <v>1</v>
      </c>
    </row>
    <row r="208" spans="1:31" x14ac:dyDescent="0.25">
      <c r="A208" s="22" t="s">
        <v>120</v>
      </c>
      <c r="B208" s="22" t="s">
        <v>511</v>
      </c>
      <c r="C208" s="22" t="s">
        <v>534</v>
      </c>
      <c r="D208" s="22" t="s">
        <v>535</v>
      </c>
      <c r="E208" s="22">
        <v>5</v>
      </c>
      <c r="F208" s="22">
        <v>129</v>
      </c>
      <c r="G208" s="22"/>
      <c r="H208" s="24">
        <v>10.8</v>
      </c>
      <c r="I208" s="24">
        <v>7.7949999999999999</v>
      </c>
      <c r="J208" s="24"/>
      <c r="K208" s="24"/>
      <c r="L208" s="24"/>
      <c r="M208" s="24"/>
      <c r="N208" s="24">
        <v>7.8</v>
      </c>
      <c r="O208" s="24">
        <v>8.39</v>
      </c>
      <c r="P208" s="24"/>
      <c r="Q208" s="24"/>
      <c r="R208" s="24"/>
      <c r="S208" s="24"/>
      <c r="T208" s="24">
        <v>8.39</v>
      </c>
      <c r="U208" s="24"/>
      <c r="V208" s="22"/>
      <c r="W208" s="22">
        <v>246</v>
      </c>
      <c r="X208" s="22">
        <v>10833.44</v>
      </c>
      <c r="Y208" s="22"/>
      <c r="Z208" s="22">
        <v>1</v>
      </c>
      <c r="AA208" s="22"/>
      <c r="AB208" s="22"/>
      <c r="AC208" s="22"/>
      <c r="AD208" s="22"/>
      <c r="AE208" s="22">
        <v>1</v>
      </c>
    </row>
    <row r="209" spans="1:31" x14ac:dyDescent="0.25">
      <c r="A209" s="22" t="s">
        <v>120</v>
      </c>
      <c r="B209" s="22" t="s">
        <v>511</v>
      </c>
      <c r="C209" s="22" t="s">
        <v>536</v>
      </c>
      <c r="D209" s="22" t="s">
        <v>537</v>
      </c>
      <c r="E209" s="22">
        <v>2</v>
      </c>
      <c r="F209" s="22">
        <v>306</v>
      </c>
      <c r="G209" s="22"/>
      <c r="H209" s="24">
        <v>14</v>
      </c>
      <c r="I209" s="24">
        <v>11</v>
      </c>
      <c r="J209" s="24"/>
      <c r="K209" s="24"/>
      <c r="L209" s="24"/>
      <c r="M209" s="24"/>
      <c r="N209" s="24">
        <v>11</v>
      </c>
      <c r="O209" s="24">
        <v>19</v>
      </c>
      <c r="P209" s="24"/>
      <c r="Q209" s="24"/>
      <c r="R209" s="24"/>
      <c r="S209" s="24"/>
      <c r="T209" s="24">
        <v>19</v>
      </c>
      <c r="U209" s="24"/>
      <c r="V209" s="22"/>
      <c r="W209" s="22">
        <v>232</v>
      </c>
      <c r="X209" s="22">
        <v>4964.3999999999996</v>
      </c>
      <c r="Y209" s="22"/>
      <c r="Z209" s="22"/>
      <c r="AA209" s="22"/>
      <c r="AB209" s="22"/>
      <c r="AC209" s="22"/>
      <c r="AD209" s="22"/>
      <c r="AE209" s="22">
        <v>2</v>
      </c>
    </row>
    <row r="210" spans="1:31" x14ac:dyDescent="0.25">
      <c r="A210" s="22" t="s">
        <v>120</v>
      </c>
      <c r="B210" s="22" t="s">
        <v>511</v>
      </c>
      <c r="C210" s="22" t="s">
        <v>538</v>
      </c>
      <c r="D210" s="22" t="s">
        <v>539</v>
      </c>
      <c r="E210" s="22">
        <v>1</v>
      </c>
      <c r="F210" s="22">
        <v>588</v>
      </c>
      <c r="G210" s="22"/>
      <c r="H210" s="24">
        <v>12</v>
      </c>
      <c r="I210" s="24">
        <v>17</v>
      </c>
      <c r="J210" s="24"/>
      <c r="K210" s="24"/>
      <c r="L210" s="24"/>
      <c r="M210" s="24"/>
      <c r="N210" s="24">
        <v>17</v>
      </c>
      <c r="O210" s="24">
        <v>2</v>
      </c>
      <c r="P210" s="24"/>
      <c r="Q210" s="24"/>
      <c r="R210" s="24"/>
      <c r="S210" s="24"/>
      <c r="T210" s="24">
        <v>2</v>
      </c>
      <c r="U210" s="24"/>
      <c r="V210" s="22"/>
      <c r="W210" s="22">
        <v>97</v>
      </c>
      <c r="X210" s="22">
        <v>2500</v>
      </c>
      <c r="Y210" s="22"/>
      <c r="Z210" s="22"/>
      <c r="AA210" s="22"/>
      <c r="AB210" s="22"/>
      <c r="AC210" s="22"/>
      <c r="AD210" s="22"/>
      <c r="AE210" s="22">
        <v>1</v>
      </c>
    </row>
    <row r="211" spans="1:31" x14ac:dyDescent="0.25">
      <c r="A211" s="22" t="s">
        <v>120</v>
      </c>
      <c r="B211" s="22" t="s">
        <v>511</v>
      </c>
      <c r="C211" s="22" t="s">
        <v>540</v>
      </c>
      <c r="D211" s="22" t="s">
        <v>541</v>
      </c>
      <c r="E211" s="22">
        <v>9.5</v>
      </c>
      <c r="F211" s="22">
        <v>338</v>
      </c>
      <c r="G211" s="22"/>
      <c r="H211" s="24">
        <v>31</v>
      </c>
      <c r="I211" s="24">
        <v>28</v>
      </c>
      <c r="J211" s="24"/>
      <c r="K211" s="24"/>
      <c r="L211" s="24"/>
      <c r="M211" s="24"/>
      <c r="N211" s="24">
        <v>28</v>
      </c>
      <c r="O211" s="24">
        <v>14</v>
      </c>
      <c r="P211" s="24"/>
      <c r="Q211" s="24"/>
      <c r="R211" s="24"/>
      <c r="S211" s="24"/>
      <c r="T211" s="24">
        <v>14</v>
      </c>
      <c r="U211" s="24">
        <v>3</v>
      </c>
      <c r="V211" s="22"/>
      <c r="W211" s="22">
        <v>405</v>
      </c>
      <c r="X211" s="22">
        <v>8699.25</v>
      </c>
      <c r="Y211" s="22"/>
      <c r="Z211" s="22"/>
      <c r="AA211" s="22"/>
      <c r="AB211" s="22"/>
      <c r="AC211" s="22"/>
      <c r="AD211" s="22"/>
      <c r="AE211" s="22"/>
    </row>
    <row r="212" spans="1:31" x14ac:dyDescent="0.25">
      <c r="A212" s="22" t="s">
        <v>120</v>
      </c>
      <c r="B212" s="22" t="s">
        <v>511</v>
      </c>
      <c r="C212" s="22" t="s">
        <v>542</v>
      </c>
      <c r="D212" s="22" t="s">
        <v>543</v>
      </c>
      <c r="E212" s="22">
        <v>5</v>
      </c>
      <c r="F212" s="22">
        <v>145.68</v>
      </c>
      <c r="G212" s="22"/>
      <c r="H212" s="24">
        <v>10.9</v>
      </c>
      <c r="I212" s="24">
        <v>10.49</v>
      </c>
      <c r="J212" s="24"/>
      <c r="K212" s="24"/>
      <c r="L212" s="24"/>
      <c r="M212" s="24"/>
      <c r="N212" s="24">
        <v>10.49</v>
      </c>
      <c r="O212" s="24">
        <v>11.75</v>
      </c>
      <c r="P212" s="24"/>
      <c r="Q212" s="24"/>
      <c r="R212" s="24"/>
      <c r="S212" s="24"/>
      <c r="T212" s="24">
        <v>11.75</v>
      </c>
      <c r="U212" s="24">
        <v>1.62</v>
      </c>
      <c r="V212" s="22"/>
      <c r="W212" s="22">
        <v>254</v>
      </c>
      <c r="X212" s="22">
        <v>6500</v>
      </c>
      <c r="Y212" s="22"/>
      <c r="Z212" s="22"/>
      <c r="AA212" s="22"/>
      <c r="AB212" s="22"/>
      <c r="AC212" s="22"/>
      <c r="AD212" s="22"/>
      <c r="AE212" s="22"/>
    </row>
    <row r="213" spans="1:31" x14ac:dyDescent="0.25">
      <c r="A213" s="22" t="s">
        <v>120</v>
      </c>
      <c r="B213" s="22" t="s">
        <v>511</v>
      </c>
      <c r="C213" s="22" t="s">
        <v>544</v>
      </c>
      <c r="D213" s="22" t="s">
        <v>545</v>
      </c>
      <c r="E213" s="22">
        <v>1</v>
      </c>
      <c r="F213" s="22">
        <v>89</v>
      </c>
      <c r="G213" s="22"/>
      <c r="H213" s="24">
        <v>2</v>
      </c>
      <c r="I213" s="24">
        <v>2</v>
      </c>
      <c r="J213" s="24"/>
      <c r="K213" s="24"/>
      <c r="L213" s="24"/>
      <c r="M213" s="24"/>
      <c r="N213" s="24">
        <v>2</v>
      </c>
      <c r="O213" s="24">
        <v>2</v>
      </c>
      <c r="P213" s="24"/>
      <c r="Q213" s="24"/>
      <c r="R213" s="24"/>
      <c r="S213" s="24"/>
      <c r="T213" s="24">
        <v>2</v>
      </c>
      <c r="U213" s="24">
        <v>2</v>
      </c>
      <c r="V213" s="22"/>
      <c r="W213" s="22">
        <v>79</v>
      </c>
      <c r="X213" s="22">
        <v>3763</v>
      </c>
      <c r="Y213" s="22"/>
      <c r="Z213" s="22"/>
      <c r="AA213" s="22"/>
      <c r="AB213" s="22"/>
      <c r="AC213" s="22"/>
      <c r="AD213" s="22"/>
      <c r="AE213" s="22"/>
    </row>
    <row r="214" spans="1:31" x14ac:dyDescent="0.25">
      <c r="A214" s="22" t="s">
        <v>120</v>
      </c>
      <c r="B214" s="22" t="s">
        <v>511</v>
      </c>
      <c r="C214" s="22" t="s">
        <v>546</v>
      </c>
      <c r="D214" s="22" t="s">
        <v>547</v>
      </c>
      <c r="E214" s="22">
        <v>4</v>
      </c>
      <c r="F214" s="22">
        <v>210.97</v>
      </c>
      <c r="G214" s="22"/>
      <c r="H214" s="24">
        <v>8.8000000000000007</v>
      </c>
      <c r="I214" s="24">
        <v>5.8</v>
      </c>
      <c r="J214" s="24"/>
      <c r="K214" s="24"/>
      <c r="L214" s="24"/>
      <c r="M214" s="24"/>
      <c r="N214" s="24">
        <v>5.8</v>
      </c>
      <c r="O214" s="24">
        <v>3.2</v>
      </c>
      <c r="P214" s="24"/>
      <c r="Q214" s="24"/>
      <c r="R214" s="24"/>
      <c r="S214" s="24"/>
      <c r="T214" s="24">
        <v>3.2</v>
      </c>
      <c r="U214" s="24">
        <v>0.9</v>
      </c>
      <c r="V214" s="22"/>
      <c r="W214" s="22">
        <v>232</v>
      </c>
      <c r="X214" s="22">
        <v>6225</v>
      </c>
      <c r="Y214" s="22"/>
      <c r="Z214" s="22"/>
      <c r="AA214" s="22"/>
      <c r="AB214" s="22"/>
      <c r="AC214" s="22"/>
      <c r="AD214" s="22"/>
      <c r="AE214" s="22">
        <v>7</v>
      </c>
    </row>
    <row r="215" spans="1:31" x14ac:dyDescent="0.25">
      <c r="A215" s="22" t="s">
        <v>120</v>
      </c>
      <c r="B215" s="22" t="s">
        <v>511</v>
      </c>
      <c r="C215" s="22" t="s">
        <v>548</v>
      </c>
      <c r="D215" s="22" t="s">
        <v>549</v>
      </c>
      <c r="E215" s="22">
        <v>3</v>
      </c>
      <c r="F215" s="22">
        <v>259</v>
      </c>
      <c r="G215" s="22"/>
      <c r="H215" s="24">
        <v>9</v>
      </c>
      <c r="I215" s="24">
        <v>7.4</v>
      </c>
      <c r="J215" s="24"/>
      <c r="K215" s="24"/>
      <c r="L215" s="24"/>
      <c r="M215" s="24"/>
      <c r="N215" s="24">
        <v>7.4</v>
      </c>
      <c r="O215" s="24">
        <v>10</v>
      </c>
      <c r="P215" s="24"/>
      <c r="Q215" s="24"/>
      <c r="R215" s="24"/>
      <c r="S215" s="24"/>
      <c r="T215" s="24">
        <v>10</v>
      </c>
      <c r="U215" s="24"/>
      <c r="V215" s="22"/>
      <c r="W215" s="22">
        <v>130</v>
      </c>
      <c r="X215" s="22">
        <v>3906</v>
      </c>
      <c r="Y215" s="22"/>
      <c r="Z215" s="22"/>
      <c r="AA215" s="22"/>
      <c r="AB215" s="22"/>
      <c r="AC215" s="22"/>
      <c r="AD215" s="22"/>
      <c r="AE215" s="22">
        <v>10</v>
      </c>
    </row>
    <row r="216" spans="1:31" x14ac:dyDescent="0.25">
      <c r="A216" s="22" t="s">
        <v>120</v>
      </c>
      <c r="B216" s="22" t="s">
        <v>511</v>
      </c>
      <c r="C216" s="22" t="s">
        <v>550</v>
      </c>
      <c r="D216" s="22" t="s">
        <v>551</v>
      </c>
      <c r="E216" s="22">
        <v>5</v>
      </c>
      <c r="F216" s="22">
        <v>65</v>
      </c>
      <c r="G216" s="22"/>
      <c r="H216" s="24">
        <v>6</v>
      </c>
      <c r="I216" s="24">
        <v>6</v>
      </c>
      <c r="J216" s="24"/>
      <c r="K216" s="24"/>
      <c r="L216" s="24"/>
      <c r="M216" s="24"/>
      <c r="N216" s="24">
        <v>6</v>
      </c>
      <c r="O216" s="24">
        <v>6</v>
      </c>
      <c r="P216" s="24"/>
      <c r="Q216" s="24"/>
      <c r="R216" s="24"/>
      <c r="S216" s="24"/>
      <c r="T216" s="24">
        <v>6</v>
      </c>
      <c r="U216" s="24">
        <v>1</v>
      </c>
      <c r="V216" s="22"/>
      <c r="W216" s="22">
        <v>250</v>
      </c>
      <c r="X216" s="22">
        <v>6320</v>
      </c>
      <c r="Y216" s="22"/>
      <c r="Z216" s="22"/>
      <c r="AA216" s="22"/>
      <c r="AB216" s="22"/>
      <c r="AC216" s="22"/>
      <c r="AD216" s="22"/>
      <c r="AE216" s="22"/>
    </row>
    <row r="217" spans="1:31" x14ac:dyDescent="0.25">
      <c r="A217" s="22" t="s">
        <v>120</v>
      </c>
      <c r="B217" s="22" t="s">
        <v>511</v>
      </c>
      <c r="C217" s="22" t="s">
        <v>552</v>
      </c>
      <c r="D217" s="22" t="s">
        <v>553</v>
      </c>
      <c r="E217" s="22">
        <v>2</v>
      </c>
      <c r="F217" s="22">
        <v>67</v>
      </c>
      <c r="G217" s="22"/>
      <c r="H217" s="24">
        <v>16</v>
      </c>
      <c r="I217" s="24">
        <v>6.5</v>
      </c>
      <c r="J217" s="24"/>
      <c r="K217" s="24"/>
      <c r="L217" s="24"/>
      <c r="M217" s="24"/>
      <c r="N217" s="24">
        <v>6.5</v>
      </c>
      <c r="O217" s="24">
        <v>5</v>
      </c>
      <c r="P217" s="24"/>
      <c r="Q217" s="24"/>
      <c r="R217" s="24"/>
      <c r="S217" s="24"/>
      <c r="T217" s="24">
        <v>5</v>
      </c>
      <c r="U217" s="24">
        <v>0.5</v>
      </c>
      <c r="V217" s="22"/>
      <c r="W217" s="22">
        <v>188</v>
      </c>
      <c r="X217" s="22">
        <v>3912</v>
      </c>
      <c r="Y217" s="22"/>
      <c r="Z217" s="22">
        <v>8</v>
      </c>
      <c r="AA217" s="22"/>
      <c r="AB217" s="22">
        <v>1</v>
      </c>
      <c r="AC217" s="22"/>
      <c r="AD217" s="22"/>
      <c r="AE217" s="22">
        <v>5</v>
      </c>
    </row>
    <row r="218" spans="1:31" x14ac:dyDescent="0.25">
      <c r="A218" s="22" t="s">
        <v>120</v>
      </c>
      <c r="B218" s="22" t="s">
        <v>511</v>
      </c>
      <c r="C218" s="22" t="s">
        <v>554</v>
      </c>
      <c r="D218" s="22" t="s">
        <v>555</v>
      </c>
      <c r="E218" s="22">
        <v>4</v>
      </c>
      <c r="F218" s="22">
        <v>228.81</v>
      </c>
      <c r="G218" s="22"/>
      <c r="H218" s="24">
        <v>9.6</v>
      </c>
      <c r="I218" s="24">
        <v>5.0999999999999996</v>
      </c>
      <c r="J218" s="24"/>
      <c r="K218" s="24"/>
      <c r="L218" s="24"/>
      <c r="M218" s="24"/>
      <c r="N218" s="24">
        <v>5.0999999999999996</v>
      </c>
      <c r="O218" s="24">
        <v>4.5</v>
      </c>
      <c r="P218" s="24"/>
      <c r="Q218" s="24"/>
      <c r="R218" s="24"/>
      <c r="S218" s="24"/>
      <c r="T218" s="24">
        <v>4.5</v>
      </c>
      <c r="U218" s="24">
        <v>0.8</v>
      </c>
      <c r="V218" s="22"/>
      <c r="W218" s="22">
        <v>159</v>
      </c>
      <c r="X218" s="22">
        <v>6216</v>
      </c>
      <c r="Y218" s="22">
        <v>1</v>
      </c>
      <c r="Z218" s="22"/>
      <c r="AA218" s="22"/>
      <c r="AB218" s="22">
        <v>1</v>
      </c>
      <c r="AC218" s="22"/>
      <c r="AD218" s="22"/>
      <c r="AE218" s="22"/>
    </row>
    <row r="219" spans="1:31" x14ac:dyDescent="0.25">
      <c r="A219" s="22" t="s">
        <v>120</v>
      </c>
      <c r="B219" s="22" t="s">
        <v>511</v>
      </c>
      <c r="C219" s="22" t="s">
        <v>556</v>
      </c>
      <c r="D219" s="22" t="s">
        <v>557</v>
      </c>
      <c r="E219" s="22">
        <v>3</v>
      </c>
      <c r="F219" s="22">
        <v>64.64</v>
      </c>
      <c r="G219" s="22"/>
      <c r="H219" s="24">
        <v>11.67</v>
      </c>
      <c r="I219" s="24">
        <v>2.14</v>
      </c>
      <c r="J219" s="24"/>
      <c r="K219" s="24"/>
      <c r="L219" s="24">
        <v>0.5</v>
      </c>
      <c r="M219" s="24"/>
      <c r="N219" s="24">
        <v>2.64</v>
      </c>
      <c r="O219" s="24">
        <v>1.0900000000000001</v>
      </c>
      <c r="P219" s="24"/>
      <c r="Q219" s="24"/>
      <c r="R219" s="24"/>
      <c r="S219" s="24"/>
      <c r="T219" s="24">
        <v>1.0900000000000001</v>
      </c>
      <c r="U219" s="24"/>
      <c r="V219" s="22"/>
      <c r="W219" s="22">
        <v>141</v>
      </c>
      <c r="X219" s="22">
        <v>3480</v>
      </c>
      <c r="Y219" s="22">
        <v>1</v>
      </c>
      <c r="Z219" s="22"/>
      <c r="AA219" s="22"/>
      <c r="AB219" s="22"/>
      <c r="AC219" s="22"/>
      <c r="AD219" s="22"/>
      <c r="AE219" s="22"/>
    </row>
    <row r="220" spans="1:31" x14ac:dyDescent="0.25">
      <c r="A220" s="22" t="s">
        <v>120</v>
      </c>
      <c r="B220" s="22" t="s">
        <v>511</v>
      </c>
      <c r="C220" s="22" t="s">
        <v>558</v>
      </c>
      <c r="D220" s="22" t="s">
        <v>559</v>
      </c>
      <c r="E220" s="22">
        <v>5</v>
      </c>
      <c r="F220" s="22">
        <v>206</v>
      </c>
      <c r="G220" s="22"/>
      <c r="H220" s="24">
        <v>10.4</v>
      </c>
      <c r="I220" s="24">
        <v>6.91</v>
      </c>
      <c r="J220" s="24"/>
      <c r="K220" s="24"/>
      <c r="L220" s="24"/>
      <c r="M220" s="24"/>
      <c r="N220" s="24">
        <v>6.91</v>
      </c>
      <c r="O220" s="24">
        <v>6.52</v>
      </c>
      <c r="P220" s="24"/>
      <c r="Q220" s="24"/>
      <c r="R220" s="24"/>
      <c r="S220" s="24"/>
      <c r="T220" s="24">
        <v>6.52</v>
      </c>
      <c r="U220" s="24"/>
      <c r="V220" s="22"/>
      <c r="W220" s="22">
        <v>279</v>
      </c>
      <c r="X220" s="22">
        <v>7029</v>
      </c>
      <c r="Y220" s="22"/>
      <c r="Z220" s="22"/>
      <c r="AA220" s="22"/>
      <c r="AB220" s="22"/>
      <c r="AC220" s="22"/>
      <c r="AD220" s="22"/>
      <c r="AE220" s="22">
        <v>3</v>
      </c>
    </row>
    <row r="221" spans="1:31" x14ac:dyDescent="0.25">
      <c r="A221" s="22" t="s">
        <v>120</v>
      </c>
      <c r="B221" s="22" t="s">
        <v>511</v>
      </c>
      <c r="C221" s="22" t="s">
        <v>560</v>
      </c>
      <c r="D221" s="22" t="s">
        <v>561</v>
      </c>
      <c r="E221" s="22">
        <v>1</v>
      </c>
      <c r="F221" s="22">
        <v>129</v>
      </c>
      <c r="G221" s="22"/>
      <c r="H221" s="24">
        <v>9</v>
      </c>
      <c r="I221" s="24">
        <v>12</v>
      </c>
      <c r="J221" s="24">
        <v>0</v>
      </c>
      <c r="K221" s="24"/>
      <c r="L221" s="24">
        <v>3</v>
      </c>
      <c r="M221" s="24"/>
      <c r="N221" s="24">
        <v>15</v>
      </c>
      <c r="O221" s="24">
        <v>11</v>
      </c>
      <c r="P221" s="24"/>
      <c r="Q221" s="24"/>
      <c r="R221" s="24"/>
      <c r="S221" s="24"/>
      <c r="T221" s="24">
        <v>11</v>
      </c>
      <c r="U221" s="24"/>
      <c r="V221" s="22"/>
      <c r="W221" s="22">
        <v>224</v>
      </c>
      <c r="X221" s="22">
        <v>5320</v>
      </c>
      <c r="Y221" s="22"/>
      <c r="Z221" s="22"/>
      <c r="AA221" s="22"/>
      <c r="AB221" s="22"/>
      <c r="AC221" s="22"/>
      <c r="AD221" s="22"/>
      <c r="AE221" s="22"/>
    </row>
    <row r="222" spans="1:31" x14ac:dyDescent="0.25">
      <c r="A222" s="22" t="s">
        <v>120</v>
      </c>
      <c r="B222" s="22" t="s">
        <v>511</v>
      </c>
      <c r="C222" s="22" t="s">
        <v>562</v>
      </c>
      <c r="D222" s="22" t="s">
        <v>563</v>
      </c>
      <c r="E222" s="22">
        <v>7</v>
      </c>
      <c r="F222" s="22">
        <v>262.10000000000002</v>
      </c>
      <c r="G222" s="22"/>
      <c r="H222" s="24">
        <v>18.5</v>
      </c>
      <c r="I222" s="24">
        <v>18.059999999999999</v>
      </c>
      <c r="J222" s="24"/>
      <c r="K222" s="24"/>
      <c r="L222" s="24"/>
      <c r="M222" s="24"/>
      <c r="N222" s="24">
        <v>18.059999999999999</v>
      </c>
      <c r="O222" s="24">
        <v>8.07</v>
      </c>
      <c r="P222" s="24"/>
      <c r="Q222" s="24"/>
      <c r="R222" s="24"/>
      <c r="S222" s="24"/>
      <c r="T222" s="24">
        <v>8.07</v>
      </c>
      <c r="U222" s="24"/>
      <c r="V222" s="22"/>
      <c r="W222" s="22">
        <v>313</v>
      </c>
      <c r="X222" s="22">
        <v>9926</v>
      </c>
      <c r="Y222" s="22">
        <v>7</v>
      </c>
      <c r="Z222" s="22">
        <v>5</v>
      </c>
      <c r="AA222" s="22"/>
      <c r="AB222" s="22">
        <v>2</v>
      </c>
      <c r="AC222" s="22"/>
      <c r="AD222" s="22"/>
      <c r="AE222" s="22">
        <v>3</v>
      </c>
    </row>
    <row r="223" spans="1:31" x14ac:dyDescent="0.25">
      <c r="A223" s="22" t="s">
        <v>120</v>
      </c>
      <c r="B223" s="22" t="s">
        <v>511</v>
      </c>
      <c r="C223" s="22" t="s">
        <v>564</v>
      </c>
      <c r="D223" s="22" t="s">
        <v>565</v>
      </c>
      <c r="E223" s="22">
        <v>4</v>
      </c>
      <c r="F223" s="22">
        <v>121</v>
      </c>
      <c r="G223" s="22"/>
      <c r="H223" s="24">
        <v>10</v>
      </c>
      <c r="I223" s="24">
        <v>5</v>
      </c>
      <c r="J223" s="24"/>
      <c r="K223" s="24"/>
      <c r="L223" s="24"/>
      <c r="M223" s="24"/>
      <c r="N223" s="24">
        <v>5</v>
      </c>
      <c r="O223" s="24">
        <v>5</v>
      </c>
      <c r="P223" s="24"/>
      <c r="Q223" s="24"/>
      <c r="R223" s="24"/>
      <c r="S223" s="24"/>
      <c r="T223" s="24">
        <v>5</v>
      </c>
      <c r="U223" s="24">
        <v>3</v>
      </c>
      <c r="V223" s="22"/>
      <c r="W223" s="22">
        <v>140</v>
      </c>
      <c r="X223" s="22">
        <v>5336</v>
      </c>
      <c r="Y223" s="22"/>
      <c r="Z223" s="22"/>
      <c r="AA223" s="22"/>
      <c r="AB223" s="22"/>
      <c r="AC223" s="22"/>
      <c r="AD223" s="22"/>
      <c r="AE223" s="22"/>
    </row>
    <row r="224" spans="1:31" x14ac:dyDescent="0.25">
      <c r="A224" s="22" t="s">
        <v>120</v>
      </c>
      <c r="B224" s="22" t="s">
        <v>511</v>
      </c>
      <c r="C224" s="22" t="s">
        <v>566</v>
      </c>
      <c r="D224" s="22" t="s">
        <v>567</v>
      </c>
      <c r="E224" s="22">
        <v>2</v>
      </c>
      <c r="F224" s="22">
        <v>165.72</v>
      </c>
      <c r="G224" s="22"/>
      <c r="H224" s="24">
        <v>5.98</v>
      </c>
      <c r="I224" s="24">
        <v>3.9</v>
      </c>
      <c r="J224" s="24"/>
      <c r="K224" s="24"/>
      <c r="L224" s="24"/>
      <c r="M224" s="24"/>
      <c r="N224" s="24">
        <v>3.9</v>
      </c>
      <c r="O224" s="24">
        <v>3.3</v>
      </c>
      <c r="P224" s="24"/>
      <c r="Q224" s="24"/>
      <c r="R224" s="24"/>
      <c r="S224" s="24"/>
      <c r="T224" s="24">
        <v>3.3</v>
      </c>
      <c r="U224" s="24">
        <v>0.32</v>
      </c>
      <c r="V224" s="22"/>
      <c r="W224" s="22">
        <v>108</v>
      </c>
      <c r="X224" s="22">
        <v>3423</v>
      </c>
      <c r="Y224" s="22"/>
      <c r="Z224" s="22">
        <v>1</v>
      </c>
      <c r="AA224" s="22"/>
      <c r="AB224" s="22"/>
      <c r="AC224" s="22"/>
      <c r="AD224" s="22"/>
      <c r="AE224" s="22">
        <v>1</v>
      </c>
    </row>
    <row r="225" spans="1:31" x14ac:dyDescent="0.25">
      <c r="A225" s="22" t="s">
        <v>120</v>
      </c>
      <c r="B225" s="22" t="s">
        <v>511</v>
      </c>
      <c r="C225" s="22" t="s">
        <v>568</v>
      </c>
      <c r="D225" s="22" t="s">
        <v>569</v>
      </c>
      <c r="E225" s="22">
        <v>4</v>
      </c>
      <c r="F225" s="22">
        <v>155</v>
      </c>
      <c r="G225" s="22"/>
      <c r="H225" s="24">
        <v>4</v>
      </c>
      <c r="I225" s="24">
        <v>5</v>
      </c>
      <c r="J225" s="24"/>
      <c r="K225" s="24"/>
      <c r="L225" s="24"/>
      <c r="M225" s="24"/>
      <c r="N225" s="24">
        <v>5</v>
      </c>
      <c r="O225" s="24">
        <v>5</v>
      </c>
      <c r="P225" s="24"/>
      <c r="Q225" s="24"/>
      <c r="R225" s="24"/>
      <c r="S225" s="24"/>
      <c r="T225" s="24">
        <v>5</v>
      </c>
      <c r="U225" s="24">
        <v>1</v>
      </c>
      <c r="V225" s="22"/>
      <c r="W225" s="22">
        <v>210</v>
      </c>
      <c r="X225" s="22">
        <v>3847</v>
      </c>
      <c r="Y225" s="22"/>
      <c r="Z225" s="22"/>
      <c r="AA225" s="22"/>
      <c r="AB225" s="22"/>
      <c r="AC225" s="22"/>
      <c r="AD225" s="22"/>
      <c r="AE225" s="22"/>
    </row>
    <row r="226" spans="1:31" x14ac:dyDescent="0.25">
      <c r="A226" s="22" t="s">
        <v>120</v>
      </c>
      <c r="B226" s="22" t="s">
        <v>511</v>
      </c>
      <c r="C226" s="22" t="s">
        <v>570</v>
      </c>
      <c r="D226" s="22" t="s">
        <v>571</v>
      </c>
      <c r="E226" s="22">
        <v>1.5</v>
      </c>
      <c r="F226" s="22">
        <v>42</v>
      </c>
      <c r="G226" s="22"/>
      <c r="H226" s="24">
        <v>4</v>
      </c>
      <c r="I226" s="24"/>
      <c r="J226" s="24"/>
      <c r="K226" s="24"/>
      <c r="L226" s="24"/>
      <c r="M226" s="24"/>
      <c r="N226" s="24"/>
      <c r="O226" s="24">
        <v>3.2</v>
      </c>
      <c r="P226" s="24"/>
      <c r="Q226" s="24"/>
      <c r="R226" s="24"/>
      <c r="S226" s="24"/>
      <c r="T226" s="24">
        <v>3.2</v>
      </c>
      <c r="U226" s="24"/>
      <c r="V226" s="22"/>
      <c r="W226" s="22">
        <v>97</v>
      </c>
      <c r="X226" s="22">
        <v>2000</v>
      </c>
      <c r="Y226" s="22"/>
      <c r="Z226" s="22"/>
      <c r="AA226" s="22"/>
      <c r="AB226" s="22"/>
      <c r="AC226" s="22"/>
      <c r="AD226" s="22"/>
      <c r="AE226" s="22"/>
    </row>
    <row r="227" spans="1:31" x14ac:dyDescent="0.25">
      <c r="A227" s="22" t="s">
        <v>120</v>
      </c>
      <c r="B227" s="22" t="s">
        <v>511</v>
      </c>
      <c r="C227" s="22" t="s">
        <v>572</v>
      </c>
      <c r="D227" s="22" t="s">
        <v>573</v>
      </c>
      <c r="E227" s="22">
        <v>2</v>
      </c>
      <c r="F227" s="22">
        <v>69.95</v>
      </c>
      <c r="G227" s="22"/>
      <c r="H227" s="24">
        <v>5.15</v>
      </c>
      <c r="I227" s="24">
        <v>2.72</v>
      </c>
      <c r="J227" s="24"/>
      <c r="K227" s="24"/>
      <c r="L227" s="24"/>
      <c r="M227" s="24"/>
      <c r="N227" s="24">
        <v>2.72</v>
      </c>
      <c r="O227" s="24">
        <v>3.04</v>
      </c>
      <c r="P227" s="24"/>
      <c r="Q227" s="24"/>
      <c r="R227" s="24"/>
      <c r="S227" s="24"/>
      <c r="T227" s="24">
        <v>3.04</v>
      </c>
      <c r="U227" s="24"/>
      <c r="V227" s="22"/>
      <c r="W227" s="22">
        <v>102</v>
      </c>
      <c r="X227" s="22">
        <v>4237</v>
      </c>
      <c r="Y227" s="22"/>
      <c r="Z227" s="22"/>
      <c r="AA227" s="22"/>
      <c r="AB227" s="22"/>
      <c r="AC227" s="22"/>
      <c r="AD227" s="22"/>
      <c r="AE227" s="22"/>
    </row>
    <row r="228" spans="1:31" x14ac:dyDescent="0.25">
      <c r="A228" s="22" t="s">
        <v>120</v>
      </c>
      <c r="B228" s="22" t="s">
        <v>511</v>
      </c>
      <c r="C228" s="22" t="s">
        <v>574</v>
      </c>
      <c r="D228" s="22" t="s">
        <v>575</v>
      </c>
      <c r="E228" s="22">
        <v>6.5</v>
      </c>
      <c r="F228" s="22">
        <v>358</v>
      </c>
      <c r="G228" s="22"/>
      <c r="H228" s="24">
        <v>18</v>
      </c>
      <c r="I228" s="24">
        <v>26.5</v>
      </c>
      <c r="J228" s="24"/>
      <c r="K228" s="24"/>
      <c r="L228" s="24"/>
      <c r="M228" s="24"/>
      <c r="N228" s="24">
        <v>26.5</v>
      </c>
      <c r="O228" s="24">
        <v>28</v>
      </c>
      <c r="P228" s="24"/>
      <c r="Q228" s="24"/>
      <c r="R228" s="24"/>
      <c r="S228" s="24"/>
      <c r="T228" s="24">
        <v>28</v>
      </c>
      <c r="U228" s="24">
        <v>1.6</v>
      </c>
      <c r="V228" s="22"/>
      <c r="W228" s="22">
        <v>370</v>
      </c>
      <c r="X228" s="22">
        <v>14000</v>
      </c>
      <c r="Y228" s="22"/>
      <c r="Z228" s="22"/>
      <c r="AA228" s="22"/>
      <c r="AB228" s="22">
        <v>1</v>
      </c>
      <c r="AC228" s="22"/>
      <c r="AD228" s="22"/>
      <c r="AE228" s="22">
        <v>9</v>
      </c>
    </row>
    <row r="229" spans="1:31" x14ac:dyDescent="0.25">
      <c r="A229" s="22" t="s">
        <v>120</v>
      </c>
      <c r="B229" s="22" t="s">
        <v>511</v>
      </c>
      <c r="C229" s="22" t="s">
        <v>576</v>
      </c>
      <c r="D229" s="22" t="s">
        <v>577</v>
      </c>
      <c r="E229" s="22">
        <v>2</v>
      </c>
      <c r="F229" s="22">
        <v>97</v>
      </c>
      <c r="G229" s="22"/>
      <c r="H229" s="24">
        <v>10</v>
      </c>
      <c r="I229" s="24">
        <v>7</v>
      </c>
      <c r="J229" s="24"/>
      <c r="K229" s="24"/>
      <c r="L229" s="24"/>
      <c r="M229" s="24"/>
      <c r="N229" s="24">
        <v>7</v>
      </c>
      <c r="O229" s="24">
        <v>3</v>
      </c>
      <c r="P229" s="24"/>
      <c r="Q229" s="24"/>
      <c r="R229" s="24"/>
      <c r="S229" s="24"/>
      <c r="T229" s="24">
        <v>3</v>
      </c>
      <c r="U229" s="24"/>
      <c r="V229" s="22"/>
      <c r="W229" s="22">
        <v>135</v>
      </c>
      <c r="X229" s="22">
        <v>5160</v>
      </c>
      <c r="Y229" s="22"/>
      <c r="Z229" s="22"/>
      <c r="AA229" s="22"/>
      <c r="AB229" s="22"/>
      <c r="AC229" s="22"/>
      <c r="AD229" s="22"/>
      <c r="AE229" s="22"/>
    </row>
    <row r="230" spans="1:31" x14ac:dyDescent="0.25">
      <c r="A230" s="22" t="s">
        <v>120</v>
      </c>
      <c r="B230" s="22" t="s">
        <v>511</v>
      </c>
      <c r="C230" s="22" t="s">
        <v>578</v>
      </c>
      <c r="D230" s="22" t="s">
        <v>579</v>
      </c>
      <c r="E230" s="22">
        <v>1</v>
      </c>
      <c r="F230" s="22">
        <v>69.680000000000007</v>
      </c>
      <c r="G230" s="22"/>
      <c r="H230" s="24">
        <v>5.0999999999999996</v>
      </c>
      <c r="I230" s="24">
        <v>4.25</v>
      </c>
      <c r="J230" s="24"/>
      <c r="K230" s="24"/>
      <c r="L230" s="24"/>
      <c r="M230" s="24"/>
      <c r="N230" s="24">
        <v>4.25</v>
      </c>
      <c r="O230" s="24">
        <v>4.3499999999999996</v>
      </c>
      <c r="P230" s="24"/>
      <c r="Q230" s="24"/>
      <c r="R230" s="24"/>
      <c r="S230" s="24"/>
      <c r="T230" s="24">
        <v>4.3499999999999996</v>
      </c>
      <c r="U230" s="24"/>
      <c r="V230" s="22"/>
      <c r="W230" s="22">
        <v>135</v>
      </c>
      <c r="X230" s="22">
        <v>4982.3999999999996</v>
      </c>
      <c r="Y230" s="22"/>
      <c r="Z230" s="22"/>
      <c r="AA230" s="22"/>
      <c r="AB230" s="22"/>
      <c r="AC230" s="22"/>
      <c r="AD230" s="22"/>
      <c r="AE230" s="22">
        <v>1</v>
      </c>
    </row>
    <row r="231" spans="1:31" x14ac:dyDescent="0.25">
      <c r="A231" s="22" t="s">
        <v>120</v>
      </c>
      <c r="B231" s="22" t="s">
        <v>511</v>
      </c>
      <c r="C231" s="22" t="s">
        <v>580</v>
      </c>
      <c r="D231" s="22" t="s">
        <v>581</v>
      </c>
      <c r="E231" s="22">
        <v>2</v>
      </c>
      <c r="F231" s="22">
        <v>131</v>
      </c>
      <c r="G231" s="22"/>
      <c r="H231" s="24">
        <v>5</v>
      </c>
      <c r="I231" s="24">
        <v>4</v>
      </c>
      <c r="J231" s="24"/>
      <c r="K231" s="24"/>
      <c r="L231" s="24"/>
      <c r="M231" s="24"/>
      <c r="N231" s="24">
        <v>4</v>
      </c>
      <c r="O231" s="24">
        <v>4</v>
      </c>
      <c r="P231" s="24"/>
      <c r="Q231" s="24"/>
      <c r="R231" s="24"/>
      <c r="S231" s="24"/>
      <c r="T231" s="24">
        <v>4</v>
      </c>
      <c r="U231" s="24"/>
      <c r="V231" s="22"/>
      <c r="W231" s="22">
        <v>175</v>
      </c>
      <c r="X231" s="22">
        <v>5882</v>
      </c>
      <c r="Y231" s="22"/>
      <c r="Z231" s="22"/>
      <c r="AA231" s="22"/>
      <c r="AB231" s="22"/>
      <c r="AC231" s="22"/>
      <c r="AD231" s="22"/>
      <c r="AE231" s="22"/>
    </row>
    <row r="232" spans="1:31" x14ac:dyDescent="0.25">
      <c r="A232" s="22" t="s">
        <v>120</v>
      </c>
      <c r="B232" s="22" t="s">
        <v>511</v>
      </c>
      <c r="C232" s="22" t="s">
        <v>582</v>
      </c>
      <c r="D232" s="22" t="s">
        <v>583</v>
      </c>
      <c r="E232" s="22">
        <v>5</v>
      </c>
      <c r="F232" s="22">
        <v>180.26</v>
      </c>
      <c r="G232" s="22"/>
      <c r="H232" s="24">
        <v>8.66</v>
      </c>
      <c r="I232" s="24">
        <v>16.3</v>
      </c>
      <c r="J232" s="24"/>
      <c r="K232" s="24"/>
      <c r="L232" s="24"/>
      <c r="M232" s="24"/>
      <c r="N232" s="24">
        <v>16.3</v>
      </c>
      <c r="O232" s="24">
        <v>11.18</v>
      </c>
      <c r="P232" s="24"/>
      <c r="Q232" s="24"/>
      <c r="R232" s="24"/>
      <c r="S232" s="24"/>
      <c r="T232" s="24">
        <v>11.18</v>
      </c>
      <c r="U232" s="24">
        <v>2.06</v>
      </c>
      <c r="V232" s="22"/>
      <c r="W232" s="22">
        <v>368</v>
      </c>
      <c r="X232" s="22">
        <v>10526</v>
      </c>
      <c r="Y232" s="22"/>
      <c r="Z232" s="22"/>
      <c r="AA232" s="22"/>
      <c r="AB232" s="22"/>
      <c r="AC232" s="22"/>
      <c r="AD232" s="22"/>
      <c r="AE232" s="22"/>
    </row>
    <row r="233" spans="1:31" x14ac:dyDescent="0.25">
      <c r="A233" s="22" t="s">
        <v>120</v>
      </c>
      <c r="B233" s="22" t="s">
        <v>511</v>
      </c>
      <c r="C233" s="22" t="s">
        <v>584</v>
      </c>
      <c r="D233" s="22" t="s">
        <v>585</v>
      </c>
      <c r="E233" s="22">
        <v>1</v>
      </c>
      <c r="F233" s="22">
        <v>54</v>
      </c>
      <c r="G233" s="22"/>
      <c r="H233" s="24">
        <v>2</v>
      </c>
      <c r="I233" s="24">
        <v>4</v>
      </c>
      <c r="J233" s="24"/>
      <c r="K233" s="24"/>
      <c r="L233" s="24"/>
      <c r="M233" s="24"/>
      <c r="N233" s="24">
        <v>4</v>
      </c>
      <c r="O233" s="24">
        <v>4</v>
      </c>
      <c r="P233" s="24"/>
      <c r="Q233" s="24"/>
      <c r="R233" s="24"/>
      <c r="S233" s="24"/>
      <c r="T233" s="24">
        <v>4</v>
      </c>
      <c r="U233" s="24"/>
      <c r="V233" s="22"/>
      <c r="W233" s="22">
        <v>75</v>
      </c>
      <c r="X233" s="22">
        <v>3244.6</v>
      </c>
      <c r="Y233" s="22"/>
      <c r="Z233" s="22"/>
      <c r="AA233" s="22"/>
      <c r="AB233" s="22"/>
      <c r="AC233" s="22"/>
      <c r="AD233" s="22"/>
      <c r="AE233" s="22"/>
    </row>
    <row r="234" spans="1:31" x14ac:dyDescent="0.25">
      <c r="A234" s="22" t="s">
        <v>120</v>
      </c>
      <c r="B234" s="22" t="s">
        <v>511</v>
      </c>
      <c r="C234" s="22" t="s">
        <v>586</v>
      </c>
      <c r="D234" s="22" t="s">
        <v>587</v>
      </c>
      <c r="E234" s="22">
        <v>2</v>
      </c>
      <c r="F234" s="22">
        <v>63</v>
      </c>
      <c r="G234" s="22"/>
      <c r="H234" s="24">
        <v>4.76</v>
      </c>
      <c r="I234" s="24">
        <v>2.83</v>
      </c>
      <c r="J234" s="24"/>
      <c r="K234" s="24"/>
      <c r="L234" s="24"/>
      <c r="M234" s="24"/>
      <c r="N234" s="24">
        <v>2.83</v>
      </c>
      <c r="O234" s="24">
        <v>3.01</v>
      </c>
      <c r="P234" s="24"/>
      <c r="Q234" s="24"/>
      <c r="R234" s="24"/>
      <c r="S234" s="24"/>
      <c r="T234" s="24">
        <v>3.01</v>
      </c>
      <c r="U234" s="24"/>
      <c r="V234" s="22"/>
      <c r="W234" s="22">
        <v>120</v>
      </c>
      <c r="X234" s="22">
        <v>3150</v>
      </c>
      <c r="Y234" s="22"/>
      <c r="Z234" s="22"/>
      <c r="AA234" s="22"/>
      <c r="AB234" s="22"/>
      <c r="AC234" s="22"/>
      <c r="AD234" s="22"/>
      <c r="AE234" s="22"/>
    </row>
    <row r="235" spans="1:31" x14ac:dyDescent="0.25">
      <c r="A235" s="22" t="s">
        <v>120</v>
      </c>
      <c r="B235" s="22" t="s">
        <v>511</v>
      </c>
      <c r="C235" s="22" t="s">
        <v>588</v>
      </c>
      <c r="D235" s="22" t="s">
        <v>589</v>
      </c>
      <c r="E235" s="22">
        <v>1</v>
      </c>
      <c r="F235" s="22">
        <v>29</v>
      </c>
      <c r="G235" s="22"/>
      <c r="H235" s="24">
        <v>5.5</v>
      </c>
      <c r="I235" s="24">
        <v>2</v>
      </c>
      <c r="J235" s="24"/>
      <c r="K235" s="24"/>
      <c r="L235" s="24"/>
      <c r="M235" s="24"/>
      <c r="N235" s="24">
        <v>2</v>
      </c>
      <c r="O235" s="24">
        <v>2</v>
      </c>
      <c r="P235" s="24"/>
      <c r="Q235" s="24"/>
      <c r="R235" s="24"/>
      <c r="S235" s="24"/>
      <c r="T235" s="24">
        <v>2</v>
      </c>
      <c r="U235" s="24"/>
      <c r="V235" s="22"/>
      <c r="W235" s="22">
        <v>70</v>
      </c>
      <c r="X235" s="22">
        <v>2625</v>
      </c>
      <c r="Y235" s="22"/>
      <c r="Z235" s="22">
        <v>3</v>
      </c>
      <c r="AA235" s="22"/>
      <c r="AB235" s="22"/>
      <c r="AC235" s="22"/>
      <c r="AD235" s="22">
        <v>1</v>
      </c>
      <c r="AE235" s="22">
        <v>1</v>
      </c>
    </row>
    <row r="236" spans="1:31" x14ac:dyDescent="0.25">
      <c r="A236" s="22" t="s">
        <v>120</v>
      </c>
      <c r="B236" s="22" t="s">
        <v>511</v>
      </c>
      <c r="C236" s="22" t="s">
        <v>590</v>
      </c>
      <c r="D236" s="22" t="s">
        <v>591</v>
      </c>
      <c r="E236" s="22">
        <v>3</v>
      </c>
      <c r="F236" s="22">
        <v>9.4</v>
      </c>
      <c r="G236" s="22"/>
      <c r="H236" s="24">
        <v>8.06</v>
      </c>
      <c r="I236" s="24">
        <v>4</v>
      </c>
      <c r="J236" s="24"/>
      <c r="K236" s="24"/>
      <c r="L236" s="24"/>
      <c r="M236" s="24"/>
      <c r="N236" s="24">
        <v>4</v>
      </c>
      <c r="O236" s="24">
        <v>4.5</v>
      </c>
      <c r="P236" s="24"/>
      <c r="Q236" s="24"/>
      <c r="R236" s="24"/>
      <c r="S236" s="24"/>
      <c r="T236" s="24">
        <v>4.5</v>
      </c>
      <c r="U236" s="24">
        <v>1.06</v>
      </c>
      <c r="V236" s="22"/>
      <c r="W236" s="22">
        <v>180</v>
      </c>
      <c r="X236" s="22">
        <v>6615</v>
      </c>
      <c r="Y236" s="22"/>
      <c r="Z236" s="22"/>
      <c r="AA236" s="22"/>
      <c r="AB236" s="22"/>
      <c r="AC236" s="22"/>
      <c r="AD236" s="22"/>
      <c r="AE236" s="22"/>
    </row>
    <row r="237" spans="1:31" x14ac:dyDescent="0.25">
      <c r="A237" s="22" t="s">
        <v>120</v>
      </c>
      <c r="B237" s="22" t="s">
        <v>511</v>
      </c>
      <c r="C237" s="22" t="s">
        <v>592</v>
      </c>
      <c r="D237" s="22" t="s">
        <v>593</v>
      </c>
      <c r="E237" s="22">
        <v>1</v>
      </c>
      <c r="F237" s="22">
        <v>130</v>
      </c>
      <c r="G237" s="22"/>
      <c r="H237" s="24">
        <v>12</v>
      </c>
      <c r="I237" s="24">
        <v>5</v>
      </c>
      <c r="J237" s="24"/>
      <c r="K237" s="24"/>
      <c r="L237" s="24"/>
      <c r="M237" s="24"/>
      <c r="N237" s="24">
        <v>5</v>
      </c>
      <c r="O237" s="24">
        <v>5</v>
      </c>
      <c r="P237" s="24"/>
      <c r="Q237" s="24"/>
      <c r="R237" s="24"/>
      <c r="S237" s="24"/>
      <c r="T237" s="24">
        <v>5</v>
      </c>
      <c r="U237" s="24"/>
      <c r="V237" s="22"/>
      <c r="W237" s="22">
        <v>146</v>
      </c>
      <c r="X237" s="22">
        <v>4199</v>
      </c>
      <c r="Y237" s="22"/>
      <c r="Z237" s="22"/>
      <c r="AA237" s="22"/>
      <c r="AB237" s="22"/>
      <c r="AC237" s="22"/>
      <c r="AD237" s="22"/>
      <c r="AE237" s="22"/>
    </row>
    <row r="238" spans="1:31" x14ac:dyDescent="0.25">
      <c r="A238" s="22" t="s">
        <v>120</v>
      </c>
      <c r="B238" s="22" t="s">
        <v>511</v>
      </c>
      <c r="C238" s="22" t="s">
        <v>594</v>
      </c>
      <c r="D238" s="22" t="s">
        <v>595</v>
      </c>
      <c r="E238" s="22">
        <v>3</v>
      </c>
      <c r="F238" s="22">
        <v>165</v>
      </c>
      <c r="G238" s="22"/>
      <c r="H238" s="24">
        <v>26</v>
      </c>
      <c r="I238" s="24">
        <v>10</v>
      </c>
      <c r="J238" s="24"/>
      <c r="K238" s="24"/>
      <c r="L238" s="24"/>
      <c r="M238" s="24"/>
      <c r="N238" s="24">
        <v>10</v>
      </c>
      <c r="O238" s="24">
        <v>12</v>
      </c>
      <c r="P238" s="24"/>
      <c r="Q238" s="24"/>
      <c r="R238" s="24"/>
      <c r="S238" s="24"/>
      <c r="T238" s="24">
        <v>12</v>
      </c>
      <c r="U238" s="24"/>
      <c r="V238" s="22"/>
      <c r="W238" s="22">
        <v>108</v>
      </c>
      <c r="X238" s="22">
        <v>7283</v>
      </c>
      <c r="Y238" s="22">
        <v>2</v>
      </c>
      <c r="Z238" s="22"/>
      <c r="AA238" s="22"/>
      <c r="AB238" s="22"/>
      <c r="AC238" s="22"/>
      <c r="AD238" s="22"/>
      <c r="AE238" s="22">
        <v>1</v>
      </c>
    </row>
    <row r="239" spans="1:31" x14ac:dyDescent="0.25">
      <c r="A239" s="22" t="s">
        <v>120</v>
      </c>
      <c r="B239" s="22" t="s">
        <v>511</v>
      </c>
      <c r="C239" s="22" t="s">
        <v>596</v>
      </c>
      <c r="D239" s="22" t="s">
        <v>597</v>
      </c>
      <c r="E239" s="22">
        <v>4</v>
      </c>
      <c r="F239" s="22">
        <v>103</v>
      </c>
      <c r="G239" s="22"/>
      <c r="H239" s="24">
        <v>21</v>
      </c>
      <c r="I239" s="24">
        <v>7</v>
      </c>
      <c r="J239" s="24"/>
      <c r="K239" s="24"/>
      <c r="L239" s="24"/>
      <c r="M239" s="24"/>
      <c r="N239" s="24">
        <v>7</v>
      </c>
      <c r="O239" s="24">
        <v>7</v>
      </c>
      <c r="P239" s="24"/>
      <c r="Q239" s="24"/>
      <c r="R239" s="24"/>
      <c r="S239" s="24"/>
      <c r="T239" s="24">
        <v>7</v>
      </c>
      <c r="U239" s="24"/>
      <c r="V239" s="22"/>
      <c r="W239" s="22">
        <v>239</v>
      </c>
      <c r="X239" s="22">
        <v>7229</v>
      </c>
      <c r="Y239" s="22">
        <v>1</v>
      </c>
      <c r="Z239" s="22">
        <v>1</v>
      </c>
      <c r="AA239" s="22"/>
      <c r="AB239" s="22"/>
      <c r="AC239" s="22"/>
      <c r="AD239" s="22"/>
      <c r="AE239" s="22">
        <v>9</v>
      </c>
    </row>
    <row r="240" spans="1:31" x14ac:dyDescent="0.25">
      <c r="A240" s="22" t="s">
        <v>120</v>
      </c>
      <c r="B240" s="22" t="s">
        <v>511</v>
      </c>
      <c r="C240" s="22" t="s">
        <v>598</v>
      </c>
      <c r="D240" s="22" t="s">
        <v>599</v>
      </c>
      <c r="E240" s="22">
        <v>5</v>
      </c>
      <c r="F240" s="22">
        <v>195.24</v>
      </c>
      <c r="G240" s="22"/>
      <c r="H240" s="24">
        <v>25.4</v>
      </c>
      <c r="I240" s="24">
        <v>11.21</v>
      </c>
      <c r="J240" s="24"/>
      <c r="K240" s="24"/>
      <c r="L240" s="24"/>
      <c r="M240" s="24"/>
      <c r="N240" s="24">
        <v>11.21</v>
      </c>
      <c r="O240" s="24">
        <v>10.83</v>
      </c>
      <c r="P240" s="24"/>
      <c r="Q240" s="24"/>
      <c r="R240" s="24"/>
      <c r="S240" s="24"/>
      <c r="T240" s="24">
        <v>10.83</v>
      </c>
      <c r="U240" s="24"/>
      <c r="V240" s="22"/>
      <c r="W240" s="22">
        <v>394</v>
      </c>
      <c r="X240" s="22">
        <v>9600</v>
      </c>
      <c r="Y240" s="22">
        <v>4</v>
      </c>
      <c r="Z240" s="22">
        <v>3</v>
      </c>
      <c r="AA240" s="22"/>
      <c r="AB240" s="22">
        <v>1</v>
      </c>
      <c r="AC240" s="22"/>
      <c r="AD240" s="22"/>
      <c r="AE240" s="22">
        <v>19</v>
      </c>
    </row>
    <row r="241" spans="1:31" x14ac:dyDescent="0.25">
      <c r="A241" s="22" t="s">
        <v>120</v>
      </c>
      <c r="B241" s="22" t="s">
        <v>511</v>
      </c>
      <c r="C241" s="22" t="s">
        <v>600</v>
      </c>
      <c r="D241" s="22" t="s">
        <v>601</v>
      </c>
      <c r="E241" s="22">
        <v>2</v>
      </c>
      <c r="F241" s="22">
        <v>42</v>
      </c>
      <c r="G241" s="22"/>
      <c r="H241" s="24">
        <v>7</v>
      </c>
      <c r="I241" s="24">
        <v>3</v>
      </c>
      <c r="J241" s="24"/>
      <c r="K241" s="24"/>
      <c r="L241" s="24"/>
      <c r="M241" s="24"/>
      <c r="N241" s="24">
        <v>3</v>
      </c>
      <c r="O241" s="24">
        <v>3</v>
      </c>
      <c r="P241" s="24"/>
      <c r="Q241" s="24"/>
      <c r="R241" s="24"/>
      <c r="S241" s="24"/>
      <c r="T241" s="24">
        <v>3</v>
      </c>
      <c r="U241" s="24"/>
      <c r="V241" s="22"/>
      <c r="W241" s="22">
        <v>105</v>
      </c>
      <c r="X241" s="22">
        <v>3768</v>
      </c>
      <c r="Y241" s="22"/>
      <c r="Z241" s="22"/>
      <c r="AA241" s="22"/>
      <c r="AB241" s="22"/>
      <c r="AC241" s="22"/>
      <c r="AD241" s="22"/>
      <c r="AE241" s="22"/>
    </row>
    <row r="242" spans="1:31" x14ac:dyDescent="0.25">
      <c r="A242" s="22" t="s">
        <v>120</v>
      </c>
      <c r="B242" s="22" t="s">
        <v>511</v>
      </c>
      <c r="C242" s="22" t="s">
        <v>602</v>
      </c>
      <c r="D242" s="22" t="s">
        <v>603</v>
      </c>
      <c r="E242" s="22">
        <v>2</v>
      </c>
      <c r="F242" s="22">
        <v>53</v>
      </c>
      <c r="G242" s="22"/>
      <c r="H242" s="24">
        <v>3.4</v>
      </c>
      <c r="I242" s="24">
        <v>3.47</v>
      </c>
      <c r="J242" s="24"/>
      <c r="K242" s="24"/>
      <c r="L242" s="24"/>
      <c r="M242" s="24"/>
      <c r="N242" s="24">
        <v>3.47</v>
      </c>
      <c r="O242" s="24">
        <v>3.12</v>
      </c>
      <c r="P242" s="24"/>
      <c r="Q242" s="24"/>
      <c r="R242" s="24"/>
      <c r="S242" s="24"/>
      <c r="T242" s="24">
        <v>3.12</v>
      </c>
      <c r="U242" s="24">
        <v>0.6</v>
      </c>
      <c r="V242" s="22"/>
      <c r="W242" s="22">
        <v>142</v>
      </c>
      <c r="X242" s="22">
        <v>6554</v>
      </c>
      <c r="Y242" s="22"/>
      <c r="Z242" s="22">
        <v>2</v>
      </c>
      <c r="AA242" s="22"/>
      <c r="AB242" s="22"/>
      <c r="AC242" s="22"/>
      <c r="AD242" s="22"/>
      <c r="AE242" s="22"/>
    </row>
    <row r="243" spans="1:31" x14ac:dyDescent="0.25">
      <c r="A243" s="22" t="s">
        <v>120</v>
      </c>
      <c r="B243" s="22" t="s">
        <v>511</v>
      </c>
      <c r="C243" s="22" t="s">
        <v>604</v>
      </c>
      <c r="D243" s="22" t="s">
        <v>605</v>
      </c>
      <c r="E243" s="22">
        <v>3</v>
      </c>
      <c r="F243" s="22">
        <v>237</v>
      </c>
      <c r="G243" s="22"/>
      <c r="H243" s="24">
        <v>20</v>
      </c>
      <c r="I243" s="24">
        <v>5</v>
      </c>
      <c r="J243" s="24"/>
      <c r="K243" s="24"/>
      <c r="L243" s="24"/>
      <c r="M243" s="24"/>
      <c r="N243" s="24">
        <v>5</v>
      </c>
      <c r="O243" s="24">
        <v>6</v>
      </c>
      <c r="P243" s="24"/>
      <c r="Q243" s="24"/>
      <c r="R243" s="24"/>
      <c r="S243" s="24"/>
      <c r="T243" s="24">
        <v>6</v>
      </c>
      <c r="U243" s="24"/>
      <c r="V243" s="22"/>
      <c r="W243" s="22">
        <v>202</v>
      </c>
      <c r="X243" s="22">
        <v>8083.4</v>
      </c>
      <c r="Y243" s="22"/>
      <c r="Z243" s="22"/>
      <c r="AA243" s="22"/>
      <c r="AB243" s="22"/>
      <c r="AC243" s="22"/>
      <c r="AD243" s="22"/>
      <c r="AE243" s="22"/>
    </row>
    <row r="244" spans="1:31" x14ac:dyDescent="0.25">
      <c r="A244" s="22" t="s">
        <v>120</v>
      </c>
      <c r="B244" s="22" t="s">
        <v>511</v>
      </c>
      <c r="C244" s="22" t="s">
        <v>606</v>
      </c>
      <c r="D244" s="22" t="s">
        <v>607</v>
      </c>
      <c r="E244" s="22">
        <v>2</v>
      </c>
      <c r="F244" s="22">
        <v>129</v>
      </c>
      <c r="G244" s="22"/>
      <c r="H244" s="24">
        <v>11</v>
      </c>
      <c r="I244" s="24">
        <v>8</v>
      </c>
      <c r="J244" s="24"/>
      <c r="K244" s="24"/>
      <c r="L244" s="24"/>
      <c r="M244" s="24"/>
      <c r="N244" s="24">
        <v>8</v>
      </c>
      <c r="O244" s="24">
        <v>8</v>
      </c>
      <c r="P244" s="24"/>
      <c r="Q244" s="24"/>
      <c r="R244" s="24"/>
      <c r="S244" s="24"/>
      <c r="T244" s="24">
        <v>8</v>
      </c>
      <c r="U244" s="24"/>
      <c r="V244" s="22"/>
      <c r="W244" s="22">
        <v>127</v>
      </c>
      <c r="X244" s="22">
        <v>4801.3599999999997</v>
      </c>
      <c r="Y244" s="22"/>
      <c r="Z244" s="22"/>
      <c r="AA244" s="22"/>
      <c r="AB244" s="22"/>
      <c r="AC244" s="22"/>
      <c r="AD244" s="22"/>
      <c r="AE244" s="22"/>
    </row>
    <row r="245" spans="1:31" x14ac:dyDescent="0.25">
      <c r="A245" s="22" t="s">
        <v>120</v>
      </c>
      <c r="B245" s="22" t="s">
        <v>511</v>
      </c>
      <c r="C245" s="22" t="s">
        <v>608</v>
      </c>
      <c r="D245" s="22" t="s">
        <v>609</v>
      </c>
      <c r="E245" s="22">
        <v>1</v>
      </c>
      <c r="F245" s="22">
        <v>26.09</v>
      </c>
      <c r="G245" s="22"/>
      <c r="H245" s="24">
        <v>4.9400000000000004</v>
      </c>
      <c r="I245" s="24">
        <v>1.5</v>
      </c>
      <c r="J245" s="24"/>
      <c r="K245" s="24"/>
      <c r="L245" s="24"/>
      <c r="M245" s="24"/>
      <c r="N245" s="24">
        <v>1.5</v>
      </c>
      <c r="O245" s="24"/>
      <c r="P245" s="24"/>
      <c r="Q245" s="24"/>
      <c r="R245" s="24"/>
      <c r="S245" s="24"/>
      <c r="T245" s="24"/>
      <c r="U245" s="24"/>
      <c r="V245" s="22"/>
      <c r="W245" s="22">
        <v>20</v>
      </c>
      <c r="X245" s="22">
        <v>3000</v>
      </c>
      <c r="Y245" s="22"/>
      <c r="Z245" s="22"/>
      <c r="AA245" s="22"/>
      <c r="AB245" s="22"/>
      <c r="AC245" s="22"/>
      <c r="AD245" s="22"/>
      <c r="AE245" s="22"/>
    </row>
    <row r="246" spans="1:31" x14ac:dyDescent="0.25">
      <c r="A246" s="22" t="s">
        <v>120</v>
      </c>
      <c r="B246" s="22" t="s">
        <v>511</v>
      </c>
      <c r="C246" s="22" t="s">
        <v>610</v>
      </c>
      <c r="D246" s="22" t="s">
        <v>611</v>
      </c>
      <c r="E246" s="22">
        <v>2</v>
      </c>
      <c r="F246" s="22">
        <v>48</v>
      </c>
      <c r="G246" s="22"/>
      <c r="H246" s="24">
        <v>3</v>
      </c>
      <c r="I246" s="24">
        <v>1.98</v>
      </c>
      <c r="J246" s="24"/>
      <c r="K246" s="24"/>
      <c r="L246" s="24"/>
      <c r="M246" s="24"/>
      <c r="N246" s="24">
        <v>1.98</v>
      </c>
      <c r="O246" s="24">
        <v>2.0299999999999998</v>
      </c>
      <c r="P246" s="24"/>
      <c r="Q246" s="24"/>
      <c r="R246" s="24"/>
      <c r="S246" s="24"/>
      <c r="T246" s="24">
        <v>2.0299999999999998</v>
      </c>
      <c r="U246" s="24"/>
      <c r="V246" s="22"/>
      <c r="W246" s="22">
        <v>73</v>
      </c>
      <c r="X246" s="22">
        <v>4000</v>
      </c>
      <c r="Y246" s="22">
        <v>1</v>
      </c>
      <c r="Z246" s="22">
        <v>1</v>
      </c>
      <c r="AA246" s="22"/>
      <c r="AB246" s="22"/>
      <c r="AC246" s="22"/>
      <c r="AD246" s="22"/>
      <c r="AE246" s="22">
        <v>2</v>
      </c>
    </row>
    <row r="247" spans="1:31" x14ac:dyDescent="0.25">
      <c r="A247" s="22" t="s">
        <v>120</v>
      </c>
      <c r="B247" s="22" t="s">
        <v>511</v>
      </c>
      <c r="C247" s="22" t="s">
        <v>612</v>
      </c>
      <c r="D247" s="22" t="s">
        <v>613</v>
      </c>
      <c r="E247" s="22">
        <v>0.5</v>
      </c>
      <c r="F247" s="22">
        <v>72</v>
      </c>
      <c r="G247" s="22"/>
      <c r="H247" s="24">
        <v>2.4700000000000002</v>
      </c>
      <c r="I247" s="24">
        <v>1.63</v>
      </c>
      <c r="J247" s="24"/>
      <c r="K247" s="24"/>
      <c r="L247" s="24"/>
      <c r="M247" s="24"/>
      <c r="N247" s="24">
        <v>1.63</v>
      </c>
      <c r="O247" s="24">
        <v>2.0699999999999998</v>
      </c>
      <c r="P247" s="24"/>
      <c r="Q247" s="24"/>
      <c r="R247" s="24"/>
      <c r="S247" s="24"/>
      <c r="T247" s="24">
        <v>2.0699999999999998</v>
      </c>
      <c r="U247" s="24"/>
      <c r="V247" s="22"/>
      <c r="W247" s="22">
        <v>66</v>
      </c>
      <c r="X247" s="22">
        <v>2990</v>
      </c>
      <c r="Y247" s="22"/>
      <c r="Z247" s="22"/>
      <c r="AA247" s="22"/>
      <c r="AB247" s="22"/>
      <c r="AC247" s="22"/>
      <c r="AD247" s="22"/>
      <c r="AE247" s="22"/>
    </row>
    <row r="248" spans="1:31" x14ac:dyDescent="0.25">
      <c r="A248" s="22" t="s">
        <v>120</v>
      </c>
      <c r="B248" s="22" t="s">
        <v>511</v>
      </c>
      <c r="C248" s="22" t="s">
        <v>614</v>
      </c>
      <c r="D248" s="22" t="s">
        <v>615</v>
      </c>
      <c r="E248" s="22">
        <v>1</v>
      </c>
      <c r="F248" s="22">
        <v>34</v>
      </c>
      <c r="G248" s="22"/>
      <c r="H248" s="24">
        <v>7.29</v>
      </c>
      <c r="I248" s="24">
        <v>6.1</v>
      </c>
      <c r="J248" s="24"/>
      <c r="K248" s="24"/>
      <c r="L248" s="24"/>
      <c r="M248" s="24"/>
      <c r="N248" s="24">
        <v>6.1</v>
      </c>
      <c r="O248" s="24">
        <v>4.72</v>
      </c>
      <c r="P248" s="24"/>
      <c r="Q248" s="24"/>
      <c r="R248" s="24"/>
      <c r="S248" s="24"/>
      <c r="T248" s="24">
        <v>4.72</v>
      </c>
      <c r="U248" s="24">
        <v>0.16</v>
      </c>
      <c r="V248" s="22"/>
      <c r="W248" s="22">
        <v>182</v>
      </c>
      <c r="X248" s="22">
        <v>4265</v>
      </c>
      <c r="Y248" s="22"/>
      <c r="Z248" s="22"/>
      <c r="AA248" s="22"/>
      <c r="AB248" s="22"/>
      <c r="AC248" s="22"/>
      <c r="AD248" s="22"/>
      <c r="AE248" s="22"/>
    </row>
    <row r="249" spans="1:31" x14ac:dyDescent="0.25">
      <c r="A249" s="22" t="s">
        <v>120</v>
      </c>
      <c r="B249" s="22" t="s">
        <v>511</v>
      </c>
      <c r="C249" s="22" t="s">
        <v>616</v>
      </c>
      <c r="D249" s="22" t="s">
        <v>617</v>
      </c>
      <c r="E249" s="22">
        <v>1</v>
      </c>
      <c r="F249" s="22">
        <v>54</v>
      </c>
      <c r="G249" s="22"/>
      <c r="H249" s="24">
        <v>5</v>
      </c>
      <c r="I249" s="24">
        <v>3.49</v>
      </c>
      <c r="J249" s="24"/>
      <c r="K249" s="24"/>
      <c r="L249" s="24"/>
      <c r="M249" s="24"/>
      <c r="N249" s="24">
        <v>3.49</v>
      </c>
      <c r="O249" s="24">
        <v>3.49</v>
      </c>
      <c r="P249" s="24"/>
      <c r="Q249" s="24"/>
      <c r="R249" s="24"/>
      <c r="S249" s="24"/>
      <c r="T249" s="24">
        <v>3.49</v>
      </c>
      <c r="U249" s="24"/>
      <c r="V249" s="22"/>
      <c r="W249" s="22">
        <v>85</v>
      </c>
      <c r="X249" s="22">
        <v>119500</v>
      </c>
      <c r="Y249" s="22">
        <v>2</v>
      </c>
      <c r="Z249" s="22"/>
      <c r="AA249" s="22"/>
      <c r="AB249" s="22"/>
      <c r="AC249" s="22"/>
      <c r="AD249" s="22">
        <v>3</v>
      </c>
      <c r="AE249" s="22">
        <v>4</v>
      </c>
    </row>
    <row r="250" spans="1:31" x14ac:dyDescent="0.25">
      <c r="A250" s="22" t="s">
        <v>120</v>
      </c>
      <c r="B250" s="22" t="s">
        <v>511</v>
      </c>
      <c r="C250" s="22" t="s">
        <v>618</v>
      </c>
      <c r="D250" s="22" t="s">
        <v>619</v>
      </c>
      <c r="E250" s="22">
        <v>1</v>
      </c>
      <c r="F250" s="22">
        <v>87.7</v>
      </c>
      <c r="G250" s="22"/>
      <c r="H250" s="24">
        <v>5.15</v>
      </c>
      <c r="I250" s="24">
        <v>3.85</v>
      </c>
      <c r="J250" s="24"/>
      <c r="K250" s="24"/>
      <c r="L250" s="24"/>
      <c r="M250" s="24"/>
      <c r="N250" s="24">
        <v>3.85</v>
      </c>
      <c r="O250" s="24">
        <v>6.34</v>
      </c>
      <c r="P250" s="24"/>
      <c r="Q250" s="24"/>
      <c r="R250" s="24"/>
      <c r="S250" s="24"/>
      <c r="T250" s="24">
        <v>6.34</v>
      </c>
      <c r="U250" s="24">
        <v>0.61</v>
      </c>
      <c r="V250" s="22"/>
      <c r="W250" s="22">
        <v>84</v>
      </c>
      <c r="X250" s="22">
        <v>3925</v>
      </c>
      <c r="Y250" s="22"/>
      <c r="Z250" s="22"/>
      <c r="AA250" s="22"/>
      <c r="AB250" s="22"/>
      <c r="AC250" s="22"/>
      <c r="AD250" s="22"/>
      <c r="AE250" s="22">
        <v>3</v>
      </c>
    </row>
    <row r="251" spans="1:31" x14ac:dyDescent="0.25">
      <c r="A251" s="22" t="s">
        <v>120</v>
      </c>
      <c r="B251" s="22" t="s">
        <v>511</v>
      </c>
      <c r="C251" s="22" t="s">
        <v>620</v>
      </c>
      <c r="D251" s="22" t="s">
        <v>621</v>
      </c>
      <c r="E251" s="22">
        <v>5</v>
      </c>
      <c r="F251" s="22">
        <v>289.89</v>
      </c>
      <c r="G251" s="22"/>
      <c r="H251" s="24">
        <v>12.5</v>
      </c>
      <c r="I251" s="24">
        <v>4.9800000000000004</v>
      </c>
      <c r="J251" s="24"/>
      <c r="K251" s="24"/>
      <c r="L251" s="24"/>
      <c r="M251" s="24"/>
      <c r="N251" s="24">
        <v>4.9800000000000004</v>
      </c>
      <c r="O251" s="24">
        <v>4.82</v>
      </c>
      <c r="P251" s="24"/>
      <c r="Q251" s="24"/>
      <c r="R251" s="24"/>
      <c r="S251" s="24"/>
      <c r="T251" s="24">
        <v>4.82</v>
      </c>
      <c r="U251" s="24">
        <v>0.49</v>
      </c>
      <c r="V251" s="22"/>
      <c r="W251" s="22">
        <v>176</v>
      </c>
      <c r="X251" s="22">
        <v>4081</v>
      </c>
      <c r="Y251" s="22"/>
      <c r="Z251" s="22"/>
      <c r="AA251" s="22"/>
      <c r="AB251" s="22"/>
      <c r="AC251" s="22"/>
      <c r="AD251" s="22"/>
      <c r="AE251" s="22"/>
    </row>
    <row r="252" spans="1:31" x14ac:dyDescent="0.25">
      <c r="A252" s="22" t="s">
        <v>120</v>
      </c>
      <c r="B252" s="22" t="s">
        <v>511</v>
      </c>
      <c r="C252" s="22" t="s">
        <v>622</v>
      </c>
      <c r="D252" s="22" t="s">
        <v>623</v>
      </c>
      <c r="E252" s="22">
        <v>2</v>
      </c>
      <c r="F252" s="22">
        <v>170</v>
      </c>
      <c r="G252" s="22"/>
      <c r="H252" s="24">
        <v>7.95</v>
      </c>
      <c r="I252" s="24"/>
      <c r="J252" s="24">
        <v>6.51</v>
      </c>
      <c r="K252" s="24"/>
      <c r="L252" s="24"/>
      <c r="M252" s="24"/>
      <c r="N252" s="24">
        <v>6.51</v>
      </c>
      <c r="O252" s="24">
        <v>5.15</v>
      </c>
      <c r="P252" s="24"/>
      <c r="Q252" s="24"/>
      <c r="R252" s="24"/>
      <c r="S252" s="24"/>
      <c r="T252" s="24">
        <v>5.15</v>
      </c>
      <c r="U252" s="24"/>
      <c r="V252" s="22"/>
      <c r="W252" s="22">
        <v>200</v>
      </c>
      <c r="X252" s="22">
        <v>6537.5</v>
      </c>
      <c r="Y252" s="22"/>
      <c r="Z252" s="22"/>
      <c r="AA252" s="22"/>
      <c r="AB252" s="22"/>
      <c r="AC252" s="22"/>
      <c r="AD252" s="22"/>
      <c r="AE252" s="22">
        <v>7</v>
      </c>
    </row>
    <row r="253" spans="1:31" x14ac:dyDescent="0.25">
      <c r="A253" s="22" t="s">
        <v>120</v>
      </c>
      <c r="B253" s="22" t="s">
        <v>511</v>
      </c>
      <c r="C253" s="22" t="s">
        <v>624</v>
      </c>
      <c r="D253" s="22" t="s">
        <v>625</v>
      </c>
      <c r="E253" s="22">
        <v>1</v>
      </c>
      <c r="F253" s="22">
        <v>76</v>
      </c>
      <c r="G253" s="22"/>
      <c r="H253" s="24">
        <v>6</v>
      </c>
      <c r="I253" s="24">
        <v>5</v>
      </c>
      <c r="J253" s="24"/>
      <c r="K253" s="24"/>
      <c r="L253" s="24"/>
      <c r="M253" s="24"/>
      <c r="N253" s="24">
        <v>5</v>
      </c>
      <c r="O253" s="24">
        <v>6</v>
      </c>
      <c r="P253" s="24"/>
      <c r="Q253" s="24"/>
      <c r="R253" s="24"/>
      <c r="S253" s="24"/>
      <c r="T253" s="24">
        <v>6</v>
      </c>
      <c r="U253" s="24"/>
      <c r="V253" s="22"/>
      <c r="W253" s="22">
        <v>121</v>
      </c>
      <c r="X253" s="22">
        <v>1032.5</v>
      </c>
      <c r="Y253" s="22"/>
      <c r="Z253" s="22"/>
      <c r="AA253" s="22"/>
      <c r="AB253" s="22"/>
      <c r="AC253" s="22"/>
      <c r="AD253" s="22"/>
      <c r="AE253" s="22"/>
    </row>
    <row r="254" spans="1:31" x14ac:dyDescent="0.25">
      <c r="A254" s="22" t="s">
        <v>120</v>
      </c>
      <c r="B254" s="22" t="s">
        <v>511</v>
      </c>
      <c r="C254" s="22" t="s">
        <v>626</v>
      </c>
      <c r="D254" s="22" t="s">
        <v>627</v>
      </c>
      <c r="E254" s="22">
        <v>1</v>
      </c>
      <c r="F254" s="22">
        <v>27.49</v>
      </c>
      <c r="G254" s="22"/>
      <c r="H254" s="24">
        <v>4.4000000000000004</v>
      </c>
      <c r="I254" s="24">
        <v>3.2</v>
      </c>
      <c r="J254" s="24"/>
      <c r="K254" s="24"/>
      <c r="L254" s="24"/>
      <c r="M254" s="24"/>
      <c r="N254" s="24">
        <v>3.2</v>
      </c>
      <c r="O254" s="24">
        <v>3.2</v>
      </c>
      <c r="P254" s="24"/>
      <c r="Q254" s="24"/>
      <c r="R254" s="24"/>
      <c r="S254" s="24"/>
      <c r="T254" s="24">
        <v>3.2</v>
      </c>
      <c r="U254" s="24"/>
      <c r="V254" s="22"/>
      <c r="W254" s="22">
        <v>84</v>
      </c>
      <c r="X254" s="22">
        <v>28010.85</v>
      </c>
      <c r="Y254" s="22"/>
      <c r="Z254" s="22"/>
      <c r="AA254" s="22"/>
      <c r="AB254" s="22"/>
      <c r="AC254" s="22"/>
      <c r="AD254" s="22"/>
      <c r="AE254" s="22"/>
    </row>
    <row r="255" spans="1:31" x14ac:dyDescent="0.25">
      <c r="A255" s="22" t="s">
        <v>120</v>
      </c>
      <c r="B255" s="22" t="s">
        <v>511</v>
      </c>
      <c r="C255" s="22" t="s">
        <v>628</v>
      </c>
      <c r="D255" s="22" t="s">
        <v>629</v>
      </c>
      <c r="E255" s="22">
        <v>5.8</v>
      </c>
      <c r="F255" s="22">
        <v>393.88</v>
      </c>
      <c r="G255" s="22"/>
      <c r="H255" s="24">
        <v>12.59</v>
      </c>
      <c r="I255" s="24">
        <v>0.97</v>
      </c>
      <c r="J255" s="24"/>
      <c r="K255" s="24"/>
      <c r="L255" s="24"/>
      <c r="M255" s="24"/>
      <c r="N255" s="24">
        <v>0.97</v>
      </c>
      <c r="O255" s="24">
        <v>9.09</v>
      </c>
      <c r="P255" s="24"/>
      <c r="Q255" s="24"/>
      <c r="R255" s="24"/>
      <c r="S255" s="24"/>
      <c r="T255" s="24">
        <v>9.09</v>
      </c>
      <c r="U255" s="24"/>
      <c r="V255" s="22"/>
      <c r="W255" s="22">
        <v>304</v>
      </c>
      <c r="X255" s="22">
        <v>7423.28</v>
      </c>
      <c r="Y255" s="22"/>
      <c r="Z255" s="22"/>
      <c r="AA255" s="22"/>
      <c r="AB255" s="22"/>
      <c r="AC255" s="22"/>
      <c r="AD255" s="22"/>
      <c r="AE255" s="22">
        <v>2</v>
      </c>
    </row>
    <row r="256" spans="1:31" x14ac:dyDescent="0.25">
      <c r="A256" s="22" t="s">
        <v>120</v>
      </c>
      <c r="B256" s="22" t="s">
        <v>511</v>
      </c>
      <c r="C256" s="22" t="s">
        <v>630</v>
      </c>
      <c r="D256" s="22" t="s">
        <v>631</v>
      </c>
      <c r="E256" s="22">
        <v>2</v>
      </c>
      <c r="F256" s="22">
        <v>50</v>
      </c>
      <c r="G256" s="22"/>
      <c r="H256" s="24">
        <v>3</v>
      </c>
      <c r="I256" s="24">
        <v>4</v>
      </c>
      <c r="J256" s="24"/>
      <c r="K256" s="24"/>
      <c r="L256" s="24"/>
      <c r="M256" s="24"/>
      <c r="N256" s="24">
        <v>4</v>
      </c>
      <c r="O256" s="24">
        <v>4</v>
      </c>
      <c r="P256" s="24"/>
      <c r="Q256" s="24"/>
      <c r="R256" s="24"/>
      <c r="S256" s="24"/>
      <c r="T256" s="24">
        <v>4</v>
      </c>
      <c r="U256" s="24">
        <v>1</v>
      </c>
      <c r="V256" s="22"/>
      <c r="W256" s="22">
        <v>120</v>
      </c>
      <c r="X256" s="22">
        <v>4951.33</v>
      </c>
      <c r="Y256" s="22"/>
      <c r="Z256" s="22"/>
      <c r="AA256" s="22"/>
      <c r="AB256" s="22"/>
      <c r="AC256" s="22"/>
      <c r="AD256" s="22"/>
      <c r="AE256" s="22"/>
    </row>
    <row r="257" spans="1:31" x14ac:dyDescent="0.25">
      <c r="A257" s="22" t="s">
        <v>120</v>
      </c>
      <c r="B257" s="22" t="s">
        <v>511</v>
      </c>
      <c r="C257" s="22" t="s">
        <v>632</v>
      </c>
      <c r="D257" s="22" t="s">
        <v>633</v>
      </c>
      <c r="E257" s="22">
        <v>3</v>
      </c>
      <c r="F257" s="22">
        <v>139.19</v>
      </c>
      <c r="G257" s="22"/>
      <c r="H257" s="24">
        <v>6.87</v>
      </c>
      <c r="I257" s="24">
        <v>7.25</v>
      </c>
      <c r="J257" s="24"/>
      <c r="K257" s="24"/>
      <c r="L257" s="24"/>
      <c r="M257" s="24"/>
      <c r="N257" s="24">
        <v>7.25</v>
      </c>
      <c r="O257" s="24">
        <v>7.03</v>
      </c>
      <c r="P257" s="24"/>
      <c r="Q257" s="24"/>
      <c r="R257" s="24"/>
      <c r="S257" s="24"/>
      <c r="T257" s="24">
        <v>7.03</v>
      </c>
      <c r="U257" s="24">
        <v>0.91</v>
      </c>
      <c r="V257" s="22"/>
      <c r="W257" s="22">
        <v>217</v>
      </c>
      <c r="X257" s="22">
        <v>5821</v>
      </c>
      <c r="Y257" s="22"/>
      <c r="Z257" s="22">
        <v>2</v>
      </c>
      <c r="AA257" s="22"/>
      <c r="AB257" s="22"/>
      <c r="AC257" s="22"/>
      <c r="AD257" s="22"/>
      <c r="AE257" s="22">
        <v>2</v>
      </c>
    </row>
    <row r="258" spans="1:31" x14ac:dyDescent="0.25">
      <c r="A258" s="22" t="s">
        <v>120</v>
      </c>
      <c r="B258" s="22" t="s">
        <v>511</v>
      </c>
      <c r="C258" s="22" t="s">
        <v>634</v>
      </c>
      <c r="D258" s="22" t="s">
        <v>635</v>
      </c>
      <c r="E258" s="22">
        <v>4</v>
      </c>
      <c r="F258" s="22">
        <v>132</v>
      </c>
      <c r="G258" s="22"/>
      <c r="H258" s="24">
        <v>12.75</v>
      </c>
      <c r="I258" s="24">
        <v>7.85</v>
      </c>
      <c r="J258" s="24"/>
      <c r="K258" s="24"/>
      <c r="L258" s="24"/>
      <c r="M258" s="24"/>
      <c r="N258" s="24">
        <v>7.85</v>
      </c>
      <c r="O258" s="24">
        <v>7.85</v>
      </c>
      <c r="P258" s="24"/>
      <c r="Q258" s="24"/>
      <c r="R258" s="24"/>
      <c r="S258" s="24"/>
      <c r="T258" s="24">
        <v>7.85</v>
      </c>
      <c r="U258" s="24">
        <v>2.7</v>
      </c>
      <c r="V258" s="22"/>
      <c r="W258" s="22">
        <v>312</v>
      </c>
      <c r="X258" s="22">
        <v>5738</v>
      </c>
      <c r="Y258" s="22"/>
      <c r="Z258" s="22"/>
      <c r="AA258" s="22"/>
      <c r="AB258" s="22"/>
      <c r="AC258" s="22"/>
      <c r="AD258" s="22"/>
      <c r="AE258" s="22"/>
    </row>
    <row r="259" spans="1:31" x14ac:dyDescent="0.25">
      <c r="A259" s="22" t="s">
        <v>120</v>
      </c>
      <c r="B259" s="22" t="s">
        <v>511</v>
      </c>
      <c r="C259" s="22" t="s">
        <v>636</v>
      </c>
      <c r="D259" s="22" t="s">
        <v>637</v>
      </c>
      <c r="E259" s="22">
        <v>5</v>
      </c>
      <c r="F259" s="22">
        <v>259</v>
      </c>
      <c r="G259" s="22"/>
      <c r="H259" s="24">
        <v>7.5</v>
      </c>
      <c r="I259" s="24">
        <v>8.5</v>
      </c>
      <c r="J259" s="24"/>
      <c r="K259" s="24"/>
      <c r="L259" s="24"/>
      <c r="M259" s="24"/>
      <c r="N259" s="24">
        <v>8.5</v>
      </c>
      <c r="O259" s="24">
        <v>7.5</v>
      </c>
      <c r="P259" s="24"/>
      <c r="Q259" s="24"/>
      <c r="R259" s="24"/>
      <c r="S259" s="24"/>
      <c r="T259" s="24">
        <v>7.5</v>
      </c>
      <c r="U259" s="24">
        <v>1</v>
      </c>
      <c r="V259" s="22"/>
      <c r="W259" s="22">
        <v>337</v>
      </c>
      <c r="X259" s="22">
        <v>6893</v>
      </c>
      <c r="Y259" s="22"/>
      <c r="Z259" s="22"/>
      <c r="AA259" s="22"/>
      <c r="AB259" s="22"/>
      <c r="AC259" s="22"/>
      <c r="AD259" s="22"/>
      <c r="AE259" s="22"/>
    </row>
    <row r="260" spans="1:31" x14ac:dyDescent="0.25">
      <c r="A260" s="22" t="s">
        <v>120</v>
      </c>
      <c r="B260" s="22" t="s">
        <v>511</v>
      </c>
      <c r="C260" s="22" t="s">
        <v>638</v>
      </c>
      <c r="D260" s="22" t="s">
        <v>639</v>
      </c>
      <c r="E260" s="22">
        <v>1</v>
      </c>
      <c r="F260" s="22">
        <v>49.82</v>
      </c>
      <c r="G260" s="22"/>
      <c r="H260" s="24">
        <v>2.9</v>
      </c>
      <c r="I260" s="24">
        <v>2.8</v>
      </c>
      <c r="J260" s="24"/>
      <c r="K260" s="24"/>
      <c r="L260" s="24"/>
      <c r="M260" s="24"/>
      <c r="N260" s="24">
        <v>2.8</v>
      </c>
      <c r="O260" s="24">
        <v>2.6</v>
      </c>
      <c r="P260" s="24"/>
      <c r="Q260" s="24"/>
      <c r="R260" s="24"/>
      <c r="S260" s="24"/>
      <c r="T260" s="24">
        <v>2.6</v>
      </c>
      <c r="U260" s="24"/>
      <c r="V260" s="22"/>
      <c r="W260" s="22">
        <v>91</v>
      </c>
      <c r="X260" s="22">
        <v>2694</v>
      </c>
      <c r="Y260" s="22"/>
      <c r="Z260" s="22">
        <v>2</v>
      </c>
      <c r="AA260" s="22"/>
      <c r="AB260" s="22"/>
      <c r="AC260" s="22"/>
      <c r="AD260" s="22"/>
      <c r="AE260" s="22">
        <v>2</v>
      </c>
    </row>
    <row r="261" spans="1:31" x14ac:dyDescent="0.25">
      <c r="A261" s="22" t="s">
        <v>120</v>
      </c>
      <c r="B261" s="22" t="s">
        <v>511</v>
      </c>
      <c r="C261" s="22" t="s">
        <v>640</v>
      </c>
      <c r="D261" s="22" t="s">
        <v>641</v>
      </c>
      <c r="E261" s="22">
        <v>1</v>
      </c>
      <c r="F261" s="22">
        <v>97.25</v>
      </c>
      <c r="G261" s="22"/>
      <c r="H261" s="24">
        <v>2</v>
      </c>
      <c r="I261" s="24">
        <v>6</v>
      </c>
      <c r="J261" s="24"/>
      <c r="K261" s="24"/>
      <c r="L261" s="24"/>
      <c r="M261" s="24"/>
      <c r="N261" s="24">
        <v>6</v>
      </c>
      <c r="O261" s="24">
        <v>4</v>
      </c>
      <c r="P261" s="24"/>
      <c r="Q261" s="24"/>
      <c r="R261" s="24"/>
      <c r="S261" s="24"/>
      <c r="T261" s="24">
        <v>4</v>
      </c>
      <c r="U261" s="24">
        <v>1</v>
      </c>
      <c r="V261" s="22"/>
      <c r="W261" s="22">
        <v>145</v>
      </c>
      <c r="X261" s="22">
        <v>4620</v>
      </c>
      <c r="Y261" s="22"/>
      <c r="Z261" s="22"/>
      <c r="AA261" s="22"/>
      <c r="AB261" s="22"/>
      <c r="AC261" s="22"/>
      <c r="AD261" s="22"/>
      <c r="AE261" s="22">
        <v>9</v>
      </c>
    </row>
    <row r="262" spans="1:31" x14ac:dyDescent="0.25">
      <c r="A262" s="22" t="s">
        <v>120</v>
      </c>
      <c r="B262" s="22" t="s">
        <v>511</v>
      </c>
      <c r="C262" s="22" t="s">
        <v>642</v>
      </c>
      <c r="D262" s="22" t="s">
        <v>643</v>
      </c>
      <c r="E262" s="22">
        <v>2</v>
      </c>
      <c r="F262" s="22">
        <v>178.76</v>
      </c>
      <c r="G262" s="22"/>
      <c r="H262" s="24">
        <v>8.69</v>
      </c>
      <c r="I262" s="24">
        <v>6.38</v>
      </c>
      <c r="J262" s="24"/>
      <c r="K262" s="24"/>
      <c r="L262" s="24"/>
      <c r="M262" s="24"/>
      <c r="N262" s="24">
        <v>6.38</v>
      </c>
      <c r="O262" s="24">
        <v>5.88</v>
      </c>
      <c r="P262" s="24"/>
      <c r="Q262" s="24"/>
      <c r="R262" s="24"/>
      <c r="S262" s="24"/>
      <c r="T262" s="24">
        <v>5.88</v>
      </c>
      <c r="U262" s="24"/>
      <c r="V262" s="22"/>
      <c r="W262" s="22">
        <v>124</v>
      </c>
      <c r="X262" s="22">
        <v>7289.1</v>
      </c>
      <c r="Y262" s="22">
        <v>1</v>
      </c>
      <c r="Z262" s="22">
        <v>1</v>
      </c>
      <c r="AA262" s="22"/>
      <c r="AB262" s="22"/>
      <c r="AC262" s="22"/>
      <c r="AD262" s="22"/>
      <c r="AE262" s="22">
        <v>1</v>
      </c>
    </row>
    <row r="263" spans="1:31" x14ac:dyDescent="0.25">
      <c r="A263" s="22" t="s">
        <v>120</v>
      </c>
      <c r="B263" s="22" t="s">
        <v>511</v>
      </c>
      <c r="C263" s="22" t="s">
        <v>644</v>
      </c>
      <c r="D263" s="22" t="s">
        <v>645</v>
      </c>
      <c r="E263" s="22">
        <v>8</v>
      </c>
      <c r="F263" s="22">
        <v>156</v>
      </c>
      <c r="G263" s="22"/>
      <c r="H263" s="24">
        <v>17.670000000000002</v>
      </c>
      <c r="I263" s="24">
        <v>9.7899999999999991</v>
      </c>
      <c r="J263" s="24"/>
      <c r="K263" s="24"/>
      <c r="L263" s="24"/>
      <c r="M263" s="24"/>
      <c r="N263" s="24">
        <v>9.7899999999999991</v>
      </c>
      <c r="O263" s="24">
        <v>11.6</v>
      </c>
      <c r="P263" s="24"/>
      <c r="Q263" s="24"/>
      <c r="R263" s="24"/>
      <c r="S263" s="24"/>
      <c r="T263" s="24">
        <v>11.6</v>
      </c>
      <c r="U263" s="24">
        <v>0.9</v>
      </c>
      <c r="V263" s="22"/>
      <c r="W263" s="22">
        <v>477</v>
      </c>
      <c r="X263" s="22">
        <v>8727</v>
      </c>
      <c r="Y263" s="22"/>
      <c r="Z263" s="22">
        <v>3</v>
      </c>
      <c r="AA263" s="22"/>
      <c r="AB263" s="22"/>
      <c r="AC263" s="22"/>
      <c r="AD263" s="22"/>
      <c r="AE263" s="22">
        <v>1</v>
      </c>
    </row>
    <row r="264" spans="1:31" x14ac:dyDescent="0.25">
      <c r="A264" s="22" t="s">
        <v>120</v>
      </c>
      <c r="B264" s="22" t="s">
        <v>511</v>
      </c>
      <c r="C264" s="22" t="s">
        <v>646</v>
      </c>
      <c r="D264" s="22" t="s">
        <v>647</v>
      </c>
      <c r="E264" s="22">
        <v>4</v>
      </c>
      <c r="F264" s="22">
        <v>75.790000000000006</v>
      </c>
      <c r="G264" s="22"/>
      <c r="H264" s="24">
        <v>17.09</v>
      </c>
      <c r="I264" s="24">
        <v>11.209</v>
      </c>
      <c r="J264" s="24"/>
      <c r="K264" s="24"/>
      <c r="L264" s="24"/>
      <c r="M264" s="24"/>
      <c r="N264" s="24">
        <v>11.21</v>
      </c>
      <c r="O264" s="24">
        <v>7.3639999999999999</v>
      </c>
      <c r="P264" s="24"/>
      <c r="Q264" s="24"/>
      <c r="R264" s="24"/>
      <c r="S264" s="24"/>
      <c r="T264" s="24">
        <v>7.36</v>
      </c>
      <c r="U264" s="24"/>
      <c r="V264" s="22"/>
      <c r="W264" s="22">
        <v>233</v>
      </c>
      <c r="X264" s="22">
        <v>6066</v>
      </c>
      <c r="Y264" s="22"/>
      <c r="Z264" s="22"/>
      <c r="AA264" s="22"/>
      <c r="AB264" s="22"/>
      <c r="AC264" s="22"/>
      <c r="AD264" s="22"/>
      <c r="AE264" s="22"/>
    </row>
    <row r="265" spans="1:31" x14ac:dyDescent="0.25">
      <c r="A265" s="22" t="s">
        <v>120</v>
      </c>
      <c r="B265" s="22" t="s">
        <v>511</v>
      </c>
      <c r="C265" s="22" t="s">
        <v>648</v>
      </c>
      <c r="D265" s="22" t="s">
        <v>649</v>
      </c>
      <c r="E265" s="22">
        <v>2</v>
      </c>
      <c r="F265" s="22">
        <v>19</v>
      </c>
      <c r="G265" s="22"/>
      <c r="H265" s="24">
        <v>4</v>
      </c>
      <c r="I265" s="24">
        <v>2</v>
      </c>
      <c r="J265" s="24"/>
      <c r="K265" s="24"/>
      <c r="L265" s="24"/>
      <c r="M265" s="24"/>
      <c r="N265" s="24">
        <v>2</v>
      </c>
      <c r="O265" s="24">
        <v>2</v>
      </c>
      <c r="P265" s="24"/>
      <c r="Q265" s="24"/>
      <c r="R265" s="24"/>
      <c r="S265" s="24"/>
      <c r="T265" s="24">
        <v>2</v>
      </c>
      <c r="U265" s="24"/>
      <c r="V265" s="22"/>
      <c r="W265" s="22">
        <v>67</v>
      </c>
      <c r="X265" s="22">
        <v>3150</v>
      </c>
      <c r="Y265" s="22">
        <v>4</v>
      </c>
      <c r="Z265" s="22">
        <v>3</v>
      </c>
      <c r="AA265" s="22"/>
      <c r="AB265" s="22">
        <v>1</v>
      </c>
      <c r="AC265" s="22"/>
      <c r="AD265" s="22"/>
      <c r="AE265" s="22">
        <v>4</v>
      </c>
    </row>
    <row r="266" spans="1:31" x14ac:dyDescent="0.25">
      <c r="A266" s="22" t="s">
        <v>120</v>
      </c>
      <c r="B266" s="22" t="s">
        <v>511</v>
      </c>
      <c r="C266" s="22" t="s">
        <v>650</v>
      </c>
      <c r="D266" s="22" t="s">
        <v>651</v>
      </c>
      <c r="E266" s="22">
        <v>2</v>
      </c>
      <c r="F266" s="22">
        <v>52.05</v>
      </c>
      <c r="G266" s="22"/>
      <c r="H266" s="24">
        <v>5.31</v>
      </c>
      <c r="I266" s="24">
        <v>16.010000000000002</v>
      </c>
      <c r="J266" s="24"/>
      <c r="K266" s="24"/>
      <c r="L266" s="24"/>
      <c r="M266" s="24"/>
      <c r="N266" s="24">
        <v>16.010000000000002</v>
      </c>
      <c r="O266" s="24">
        <v>3.27</v>
      </c>
      <c r="P266" s="24"/>
      <c r="Q266" s="24"/>
      <c r="R266" s="24"/>
      <c r="S266" s="24"/>
      <c r="T266" s="24">
        <v>3.27</v>
      </c>
      <c r="U266" s="24"/>
      <c r="V266" s="22"/>
      <c r="W266" s="22">
        <v>130</v>
      </c>
      <c r="X266" s="22">
        <v>3150</v>
      </c>
      <c r="Y266" s="22"/>
      <c r="Z266" s="22">
        <v>1</v>
      </c>
      <c r="AA266" s="22"/>
      <c r="AB266" s="22"/>
      <c r="AC266" s="22"/>
      <c r="AD266" s="22"/>
      <c r="AE266" s="22">
        <v>1</v>
      </c>
    </row>
    <row r="267" spans="1:31" x14ac:dyDescent="0.25">
      <c r="A267" s="22" t="s">
        <v>120</v>
      </c>
      <c r="B267" s="22" t="s">
        <v>511</v>
      </c>
      <c r="C267" s="22" t="s">
        <v>652</v>
      </c>
      <c r="D267" s="22" t="s">
        <v>653</v>
      </c>
      <c r="E267" s="22">
        <v>1</v>
      </c>
      <c r="F267" s="22">
        <v>258.99</v>
      </c>
      <c r="G267" s="22"/>
      <c r="H267" s="24">
        <v>10.46</v>
      </c>
      <c r="I267" s="24">
        <v>15</v>
      </c>
      <c r="J267" s="24"/>
      <c r="K267" s="24"/>
      <c r="L267" s="24"/>
      <c r="M267" s="24"/>
      <c r="N267" s="24">
        <v>15</v>
      </c>
      <c r="O267" s="24">
        <v>3.5</v>
      </c>
      <c r="P267" s="24"/>
      <c r="Q267" s="24">
        <v>16</v>
      </c>
      <c r="R267" s="24">
        <v>46</v>
      </c>
      <c r="S267" s="24"/>
      <c r="T267" s="24">
        <v>65.5</v>
      </c>
      <c r="U267" s="24"/>
      <c r="V267" s="22"/>
      <c r="W267" s="22">
        <v>89</v>
      </c>
      <c r="X267" s="22">
        <v>3035.52</v>
      </c>
      <c r="Y267" s="22"/>
      <c r="Z267" s="22"/>
      <c r="AA267" s="22"/>
      <c r="AB267" s="22"/>
      <c r="AC267" s="22"/>
      <c r="AD267" s="22"/>
      <c r="AE267" s="22"/>
    </row>
    <row r="268" spans="1:31" x14ac:dyDescent="0.25">
      <c r="A268" s="22" t="s">
        <v>120</v>
      </c>
      <c r="B268" s="22" t="s">
        <v>511</v>
      </c>
      <c r="C268" s="22" t="s">
        <v>654</v>
      </c>
      <c r="D268" s="22" t="s">
        <v>655</v>
      </c>
      <c r="E268" s="22">
        <v>3</v>
      </c>
      <c r="F268" s="22">
        <v>235</v>
      </c>
      <c r="G268" s="22"/>
      <c r="H268" s="24">
        <v>8</v>
      </c>
      <c r="I268" s="24">
        <v>5</v>
      </c>
      <c r="J268" s="24"/>
      <c r="K268" s="24"/>
      <c r="L268" s="24"/>
      <c r="M268" s="24"/>
      <c r="N268" s="24">
        <v>5</v>
      </c>
      <c r="O268" s="24">
        <v>5</v>
      </c>
      <c r="P268" s="24"/>
      <c r="Q268" s="24"/>
      <c r="R268" s="24"/>
      <c r="S268" s="24"/>
      <c r="T268" s="24">
        <v>5</v>
      </c>
      <c r="U268" s="24"/>
      <c r="V268" s="22"/>
      <c r="W268" s="22">
        <v>244</v>
      </c>
      <c r="X268" s="22">
        <v>5329</v>
      </c>
      <c r="Y268" s="22">
        <v>1</v>
      </c>
      <c r="Z268" s="22"/>
      <c r="AA268" s="22"/>
      <c r="AB268" s="22"/>
      <c r="AC268" s="22"/>
      <c r="AD268" s="22">
        <v>1</v>
      </c>
      <c r="AE268" s="22">
        <v>1</v>
      </c>
    </row>
    <row r="269" spans="1:31" x14ac:dyDescent="0.25">
      <c r="A269" s="22" t="s">
        <v>120</v>
      </c>
      <c r="B269" s="22" t="s">
        <v>511</v>
      </c>
      <c r="C269" s="22" t="s">
        <v>656</v>
      </c>
      <c r="D269" s="22" t="s">
        <v>657</v>
      </c>
      <c r="E269" s="22">
        <v>1</v>
      </c>
      <c r="F269" s="22">
        <v>55</v>
      </c>
      <c r="G269" s="22"/>
      <c r="H269" s="24">
        <v>6</v>
      </c>
      <c r="I269" s="24"/>
      <c r="J269" s="24"/>
      <c r="K269" s="24"/>
      <c r="L269" s="24"/>
      <c r="M269" s="24"/>
      <c r="N269" s="24"/>
      <c r="O269" s="24">
        <v>10</v>
      </c>
      <c r="P269" s="24"/>
      <c r="Q269" s="24"/>
      <c r="R269" s="24"/>
      <c r="S269" s="24"/>
      <c r="T269" s="24">
        <v>10</v>
      </c>
      <c r="U269" s="24"/>
      <c r="V269" s="22"/>
      <c r="W269" s="22">
        <v>52</v>
      </c>
      <c r="X269" s="22">
        <v>2643.9</v>
      </c>
      <c r="Y269" s="22"/>
      <c r="Z269" s="22"/>
      <c r="AA269" s="22"/>
      <c r="AB269" s="22"/>
      <c r="AC269" s="22"/>
      <c r="AD269" s="22"/>
      <c r="AE269" s="22"/>
    </row>
    <row r="270" spans="1:31" x14ac:dyDescent="0.25">
      <c r="A270" s="22" t="s">
        <v>120</v>
      </c>
      <c r="B270" s="22" t="s">
        <v>511</v>
      </c>
      <c r="C270" s="22" t="s">
        <v>658</v>
      </c>
      <c r="D270" s="22" t="s">
        <v>659</v>
      </c>
      <c r="E270" s="22">
        <v>3</v>
      </c>
      <c r="F270" s="22">
        <v>278</v>
      </c>
      <c r="G270" s="22"/>
      <c r="H270" s="24">
        <v>8</v>
      </c>
      <c r="I270" s="24">
        <v>6</v>
      </c>
      <c r="J270" s="24"/>
      <c r="K270" s="24"/>
      <c r="L270" s="24"/>
      <c r="M270" s="24"/>
      <c r="N270" s="24">
        <v>6</v>
      </c>
      <c r="O270" s="24">
        <v>8</v>
      </c>
      <c r="P270" s="24"/>
      <c r="Q270" s="24"/>
      <c r="R270" s="24"/>
      <c r="S270" s="24"/>
      <c r="T270" s="24">
        <v>8</v>
      </c>
      <c r="U270" s="24">
        <v>0.45</v>
      </c>
      <c r="V270" s="22"/>
      <c r="W270" s="22">
        <v>177</v>
      </c>
      <c r="X270" s="22">
        <v>4499.1499999999996</v>
      </c>
      <c r="Y270" s="22"/>
      <c r="Z270" s="22"/>
      <c r="AA270" s="22"/>
      <c r="AB270" s="22"/>
      <c r="AC270" s="22"/>
      <c r="AD270" s="22"/>
      <c r="AE270" s="22"/>
    </row>
    <row r="271" spans="1:31" x14ac:dyDescent="0.25">
      <c r="A271" s="22" t="s">
        <v>120</v>
      </c>
      <c r="B271" s="22" t="s">
        <v>511</v>
      </c>
      <c r="C271" s="22" t="s">
        <v>660</v>
      </c>
      <c r="D271" s="22" t="s">
        <v>661</v>
      </c>
      <c r="E271" s="22">
        <v>4</v>
      </c>
      <c r="F271" s="22">
        <v>152.30000000000001</v>
      </c>
      <c r="G271" s="22"/>
      <c r="H271" s="24">
        <v>13</v>
      </c>
      <c r="I271" s="24">
        <v>9</v>
      </c>
      <c r="J271" s="24"/>
      <c r="K271" s="24"/>
      <c r="L271" s="24"/>
      <c r="M271" s="24"/>
      <c r="N271" s="24">
        <v>9</v>
      </c>
      <c r="O271" s="24">
        <v>9</v>
      </c>
      <c r="P271" s="24"/>
      <c r="Q271" s="24"/>
      <c r="R271" s="24"/>
      <c r="S271" s="24"/>
      <c r="T271" s="24">
        <v>9</v>
      </c>
      <c r="U271" s="24">
        <v>0.14000000000000001</v>
      </c>
      <c r="V271" s="22"/>
      <c r="W271" s="22">
        <v>337</v>
      </c>
      <c r="X271" s="22">
        <v>6944</v>
      </c>
      <c r="Y271" s="22"/>
      <c r="Z271" s="22"/>
      <c r="AA271" s="22"/>
      <c r="AB271" s="22"/>
      <c r="AC271" s="22"/>
      <c r="AD271" s="22"/>
      <c r="AE271" s="22"/>
    </row>
    <row r="272" spans="1:31" x14ac:dyDescent="0.25">
      <c r="A272" s="22" t="s">
        <v>120</v>
      </c>
      <c r="B272" s="22" t="s">
        <v>511</v>
      </c>
      <c r="C272" s="22" t="s">
        <v>662</v>
      </c>
      <c r="D272" s="22" t="s">
        <v>663</v>
      </c>
      <c r="E272" s="22">
        <v>3</v>
      </c>
      <c r="F272" s="22">
        <v>77.09</v>
      </c>
      <c r="G272" s="22"/>
      <c r="H272" s="24">
        <v>4.83</v>
      </c>
      <c r="I272" s="24">
        <v>3.34</v>
      </c>
      <c r="J272" s="24"/>
      <c r="K272" s="24"/>
      <c r="L272" s="24"/>
      <c r="M272" s="24"/>
      <c r="N272" s="24">
        <v>3.34</v>
      </c>
      <c r="O272" s="24">
        <v>3.61</v>
      </c>
      <c r="P272" s="24"/>
      <c r="Q272" s="24"/>
      <c r="R272" s="24"/>
      <c r="S272" s="24"/>
      <c r="T272" s="24">
        <v>3.61</v>
      </c>
      <c r="U272" s="24"/>
      <c r="V272" s="22"/>
      <c r="W272" s="22">
        <v>112</v>
      </c>
      <c r="X272" s="22">
        <v>3000</v>
      </c>
      <c r="Y272" s="22">
        <v>2</v>
      </c>
      <c r="Z272" s="22">
        <v>2</v>
      </c>
      <c r="AA272" s="22"/>
      <c r="AB272" s="22"/>
      <c r="AC272" s="22"/>
      <c r="AD272" s="22"/>
      <c r="AE272" s="22"/>
    </row>
    <row r="273" spans="1:31" x14ac:dyDescent="0.25">
      <c r="A273" s="22" t="s">
        <v>120</v>
      </c>
      <c r="B273" s="22" t="s">
        <v>511</v>
      </c>
      <c r="C273" s="22" t="s">
        <v>664</v>
      </c>
      <c r="D273" s="22" t="s">
        <v>665</v>
      </c>
      <c r="E273" s="22">
        <v>3.4</v>
      </c>
      <c r="F273" s="22">
        <v>236</v>
      </c>
      <c r="G273" s="22"/>
      <c r="H273" s="24">
        <v>4</v>
      </c>
      <c r="I273" s="24">
        <v>3</v>
      </c>
      <c r="J273" s="24"/>
      <c r="K273" s="24"/>
      <c r="L273" s="24"/>
      <c r="M273" s="24"/>
      <c r="N273" s="24">
        <v>3</v>
      </c>
      <c r="O273" s="24">
        <v>3</v>
      </c>
      <c r="P273" s="24"/>
      <c r="Q273" s="24"/>
      <c r="R273" s="24"/>
      <c r="S273" s="24"/>
      <c r="T273" s="24">
        <v>3</v>
      </c>
      <c r="U273" s="24"/>
      <c r="V273" s="22"/>
      <c r="W273" s="22">
        <v>198</v>
      </c>
      <c r="X273" s="22">
        <v>3927</v>
      </c>
      <c r="Y273" s="22">
        <v>1</v>
      </c>
      <c r="Z273" s="22">
        <v>1</v>
      </c>
      <c r="AA273" s="22"/>
      <c r="AB273" s="22"/>
      <c r="AC273" s="22"/>
      <c r="AD273" s="22"/>
      <c r="AE273" s="22"/>
    </row>
    <row r="274" spans="1:31" x14ac:dyDescent="0.25">
      <c r="A274" s="22" t="s">
        <v>120</v>
      </c>
      <c r="B274" s="22" t="s">
        <v>511</v>
      </c>
      <c r="C274" s="22" t="s">
        <v>666</v>
      </c>
      <c r="D274" s="22" t="s">
        <v>667</v>
      </c>
      <c r="E274" s="22">
        <v>2</v>
      </c>
      <c r="F274" s="22">
        <v>58.5</v>
      </c>
      <c r="G274" s="22"/>
      <c r="H274" s="24">
        <v>5.55</v>
      </c>
      <c r="I274" s="24">
        <v>2.98</v>
      </c>
      <c r="J274" s="24"/>
      <c r="K274" s="24"/>
      <c r="L274" s="24"/>
      <c r="M274" s="24"/>
      <c r="N274" s="24">
        <v>2.98</v>
      </c>
      <c r="O274" s="24">
        <v>4.34</v>
      </c>
      <c r="P274" s="24"/>
      <c r="Q274" s="24"/>
      <c r="R274" s="24"/>
      <c r="S274" s="24"/>
      <c r="T274" s="24">
        <v>4.34</v>
      </c>
      <c r="U274" s="24"/>
      <c r="V274" s="22"/>
      <c r="W274" s="22">
        <v>78</v>
      </c>
      <c r="X274" s="22">
        <v>2344</v>
      </c>
      <c r="Y274" s="22"/>
      <c r="Z274" s="22"/>
      <c r="AA274" s="22"/>
      <c r="AB274" s="22"/>
      <c r="AC274" s="22"/>
      <c r="AD274" s="22"/>
      <c r="AE274" s="22"/>
    </row>
    <row r="275" spans="1:31" x14ac:dyDescent="0.25">
      <c r="A275" s="22" t="s">
        <v>120</v>
      </c>
      <c r="B275" s="22" t="s">
        <v>511</v>
      </c>
      <c r="C275" s="22" t="s">
        <v>668</v>
      </c>
      <c r="D275" s="22" t="s">
        <v>669</v>
      </c>
      <c r="E275" s="22">
        <v>3</v>
      </c>
      <c r="F275" s="22">
        <v>82</v>
      </c>
      <c r="G275" s="22"/>
      <c r="H275" s="24">
        <v>8</v>
      </c>
      <c r="I275" s="24">
        <v>5</v>
      </c>
      <c r="J275" s="24"/>
      <c r="K275" s="24"/>
      <c r="L275" s="24"/>
      <c r="M275" s="24"/>
      <c r="N275" s="24">
        <v>5</v>
      </c>
      <c r="O275" s="24">
        <v>4</v>
      </c>
      <c r="P275" s="24"/>
      <c r="Q275" s="24"/>
      <c r="R275" s="24"/>
      <c r="S275" s="24"/>
      <c r="T275" s="24">
        <v>4</v>
      </c>
      <c r="U275" s="24"/>
      <c r="V275" s="22"/>
      <c r="W275" s="22">
        <v>191</v>
      </c>
      <c r="X275" s="22">
        <v>2752</v>
      </c>
      <c r="Y275" s="22"/>
      <c r="Z275" s="22"/>
      <c r="AA275" s="22"/>
      <c r="AB275" s="22"/>
      <c r="AC275" s="22"/>
      <c r="AD275" s="22"/>
      <c r="AE275" s="22"/>
    </row>
    <row r="276" spans="1:31" x14ac:dyDescent="0.25">
      <c r="A276" s="22" t="s">
        <v>120</v>
      </c>
      <c r="B276" s="22" t="s">
        <v>511</v>
      </c>
      <c r="C276" s="22" t="s">
        <v>670</v>
      </c>
      <c r="D276" s="22" t="s">
        <v>671</v>
      </c>
      <c r="E276" s="22">
        <v>1</v>
      </c>
      <c r="F276" s="22">
        <v>50.78</v>
      </c>
      <c r="G276" s="22"/>
      <c r="H276" s="24">
        <v>7.64</v>
      </c>
      <c r="I276" s="24">
        <v>5.95</v>
      </c>
      <c r="J276" s="24"/>
      <c r="K276" s="24"/>
      <c r="L276" s="24"/>
      <c r="M276" s="24"/>
      <c r="N276" s="24">
        <v>5.95</v>
      </c>
      <c r="O276" s="24">
        <v>6.44</v>
      </c>
      <c r="P276" s="24"/>
      <c r="Q276" s="24"/>
      <c r="R276" s="24"/>
      <c r="S276" s="24"/>
      <c r="T276" s="24">
        <v>6.44</v>
      </c>
      <c r="U276" s="24"/>
      <c r="V276" s="22"/>
      <c r="W276" s="22">
        <v>91</v>
      </c>
      <c r="X276" s="22">
        <v>2366</v>
      </c>
      <c r="Y276" s="22"/>
      <c r="Z276" s="22"/>
      <c r="AA276" s="22"/>
      <c r="AB276" s="22"/>
      <c r="AC276" s="22"/>
      <c r="AD276" s="22"/>
      <c r="AE276" s="22"/>
    </row>
    <row r="277" spans="1:31" x14ac:dyDescent="0.25">
      <c r="A277" s="22" t="s">
        <v>120</v>
      </c>
      <c r="B277" s="22" t="s">
        <v>511</v>
      </c>
      <c r="C277" s="22" t="s">
        <v>672</v>
      </c>
      <c r="D277" s="22" t="s">
        <v>673</v>
      </c>
      <c r="E277" s="22">
        <v>1</v>
      </c>
      <c r="F277" s="22">
        <v>52</v>
      </c>
      <c r="G277" s="22"/>
      <c r="H277" s="24">
        <v>4.2</v>
      </c>
      <c r="I277" s="24">
        <v>3.9</v>
      </c>
      <c r="J277" s="24"/>
      <c r="K277" s="24"/>
      <c r="L277" s="24"/>
      <c r="M277" s="24"/>
      <c r="N277" s="24">
        <v>3.9</v>
      </c>
      <c r="O277" s="24">
        <v>4</v>
      </c>
      <c r="P277" s="24"/>
      <c r="Q277" s="24"/>
      <c r="R277" s="24"/>
      <c r="S277" s="24"/>
      <c r="T277" s="24">
        <v>4</v>
      </c>
      <c r="U277" s="24"/>
      <c r="V277" s="22"/>
      <c r="W277" s="22">
        <v>158</v>
      </c>
      <c r="X277" s="22">
        <v>4012</v>
      </c>
      <c r="Y277" s="22"/>
      <c r="Z277" s="22"/>
      <c r="AA277" s="22"/>
      <c r="AB277" s="22"/>
      <c r="AC277" s="22"/>
      <c r="AD277" s="22"/>
      <c r="AE277" s="22">
        <v>2</v>
      </c>
    </row>
    <row r="278" spans="1:31" x14ac:dyDescent="0.25">
      <c r="A278" s="22" t="s">
        <v>120</v>
      </c>
      <c r="B278" s="22" t="s">
        <v>511</v>
      </c>
      <c r="C278" s="22" t="s">
        <v>674</v>
      </c>
      <c r="D278" s="22" t="s">
        <v>675</v>
      </c>
      <c r="E278" s="22">
        <v>7</v>
      </c>
      <c r="F278" s="22">
        <v>142</v>
      </c>
      <c r="G278" s="22"/>
      <c r="H278" s="24">
        <v>13</v>
      </c>
      <c r="I278" s="24">
        <v>8</v>
      </c>
      <c r="J278" s="24"/>
      <c r="K278" s="24"/>
      <c r="L278" s="24"/>
      <c r="M278" s="24"/>
      <c r="N278" s="24">
        <v>8</v>
      </c>
      <c r="O278" s="24">
        <v>9</v>
      </c>
      <c r="P278" s="24"/>
      <c r="Q278" s="24"/>
      <c r="R278" s="24"/>
      <c r="S278" s="24"/>
      <c r="T278" s="24">
        <v>9</v>
      </c>
      <c r="U278" s="24">
        <v>0.17</v>
      </c>
      <c r="V278" s="22"/>
      <c r="W278" s="22">
        <v>288</v>
      </c>
      <c r="X278" s="22">
        <v>7904</v>
      </c>
      <c r="Y278" s="22"/>
      <c r="Z278" s="22"/>
      <c r="AA278" s="22"/>
      <c r="AB278" s="22"/>
      <c r="AC278" s="22"/>
      <c r="AD278" s="22"/>
      <c r="AE278" s="22">
        <v>3</v>
      </c>
    </row>
    <row r="279" spans="1:31" x14ac:dyDescent="0.25">
      <c r="A279" s="22" t="s">
        <v>120</v>
      </c>
      <c r="B279" s="22" t="s">
        <v>511</v>
      </c>
      <c r="C279" s="22" t="s">
        <v>676</v>
      </c>
      <c r="D279" s="22" t="s">
        <v>677</v>
      </c>
      <c r="E279" s="22">
        <v>4</v>
      </c>
      <c r="F279" s="22">
        <v>293.43</v>
      </c>
      <c r="G279" s="22"/>
      <c r="H279" s="24">
        <v>10</v>
      </c>
      <c r="I279" s="24">
        <v>9.15</v>
      </c>
      <c r="J279" s="24"/>
      <c r="K279" s="24"/>
      <c r="L279" s="24"/>
      <c r="M279" s="24"/>
      <c r="N279" s="24">
        <v>9.15</v>
      </c>
      <c r="O279" s="24">
        <v>5.23</v>
      </c>
      <c r="P279" s="24"/>
      <c r="Q279" s="24"/>
      <c r="R279" s="24"/>
      <c r="S279" s="24"/>
      <c r="T279" s="24">
        <v>5.23</v>
      </c>
      <c r="U279" s="24"/>
      <c r="V279" s="22"/>
      <c r="W279" s="22">
        <v>239</v>
      </c>
      <c r="X279" s="22">
        <v>7052.5</v>
      </c>
      <c r="Y279" s="22"/>
      <c r="Z279" s="22"/>
      <c r="AA279" s="22"/>
      <c r="AB279" s="22"/>
      <c r="AC279" s="22"/>
      <c r="AD279" s="22"/>
      <c r="AE279" s="22">
        <v>4</v>
      </c>
    </row>
    <row r="280" spans="1:31" x14ac:dyDescent="0.25">
      <c r="A280" s="22" t="s">
        <v>120</v>
      </c>
      <c r="B280" s="22" t="s">
        <v>511</v>
      </c>
      <c r="C280" s="22" t="s">
        <v>678</v>
      </c>
      <c r="D280" s="22" t="s">
        <v>679</v>
      </c>
      <c r="E280" s="22">
        <v>3</v>
      </c>
      <c r="F280" s="22">
        <v>271</v>
      </c>
      <c r="G280" s="22"/>
      <c r="H280" s="24">
        <v>10.55</v>
      </c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>
        <v>1</v>
      </c>
      <c r="V280" s="22"/>
      <c r="W280" s="22">
        <v>281</v>
      </c>
      <c r="X280" s="22">
        <v>6118.25</v>
      </c>
      <c r="Y280" s="22"/>
      <c r="Z280" s="22"/>
      <c r="AA280" s="22"/>
      <c r="AB280" s="22"/>
      <c r="AC280" s="22"/>
      <c r="AD280" s="22"/>
      <c r="AE280" s="22">
        <v>13</v>
      </c>
    </row>
    <row r="281" spans="1:31" x14ac:dyDescent="0.25">
      <c r="A281" s="22" t="s">
        <v>120</v>
      </c>
      <c r="B281" s="22" t="s">
        <v>511</v>
      </c>
      <c r="C281" s="22" t="s">
        <v>680</v>
      </c>
      <c r="D281" s="22" t="s">
        <v>681</v>
      </c>
      <c r="E281" s="22">
        <v>5</v>
      </c>
      <c r="F281" s="22">
        <v>184</v>
      </c>
      <c r="G281" s="22"/>
      <c r="H281" s="24">
        <v>6.62</v>
      </c>
      <c r="I281" s="24">
        <v>5.6</v>
      </c>
      <c r="J281" s="24"/>
      <c r="K281" s="24"/>
      <c r="L281" s="24"/>
      <c r="M281" s="24"/>
      <c r="N281" s="24">
        <v>5.6</v>
      </c>
      <c r="O281" s="24">
        <v>5.91</v>
      </c>
      <c r="P281" s="24"/>
      <c r="Q281" s="24"/>
      <c r="R281" s="24"/>
      <c r="S281" s="24"/>
      <c r="T281" s="24">
        <v>5.91</v>
      </c>
      <c r="U281" s="24"/>
      <c r="V281" s="22"/>
      <c r="W281" s="22">
        <v>158</v>
      </c>
      <c r="X281" s="22">
        <v>11254.85</v>
      </c>
      <c r="Y281" s="22"/>
      <c r="Z281" s="22">
        <v>8</v>
      </c>
      <c r="AA281" s="22"/>
      <c r="AB281" s="22"/>
      <c r="AC281" s="22"/>
      <c r="AD281" s="22"/>
      <c r="AE281" s="22">
        <v>2</v>
      </c>
    </row>
    <row r="282" spans="1:31" x14ac:dyDescent="0.25">
      <c r="A282" s="22" t="s">
        <v>120</v>
      </c>
      <c r="B282" s="22" t="s">
        <v>511</v>
      </c>
      <c r="C282" s="22" t="s">
        <v>682</v>
      </c>
      <c r="D282" s="22" t="s">
        <v>683</v>
      </c>
      <c r="E282" s="22">
        <v>4</v>
      </c>
      <c r="F282" s="22">
        <v>271</v>
      </c>
      <c r="G282" s="22"/>
      <c r="H282" s="24">
        <v>20</v>
      </c>
      <c r="I282" s="24">
        <v>13.75</v>
      </c>
      <c r="J282" s="24"/>
      <c r="K282" s="24"/>
      <c r="L282" s="24"/>
      <c r="M282" s="24"/>
      <c r="N282" s="24">
        <v>13.75</v>
      </c>
      <c r="O282" s="24">
        <v>9.75</v>
      </c>
      <c r="P282" s="24"/>
      <c r="Q282" s="24"/>
      <c r="R282" s="24"/>
      <c r="S282" s="24"/>
      <c r="T282" s="24">
        <v>9.75</v>
      </c>
      <c r="U282" s="24">
        <v>1</v>
      </c>
      <c r="V282" s="22"/>
      <c r="W282" s="22">
        <v>351</v>
      </c>
      <c r="X282" s="22">
        <v>8050</v>
      </c>
      <c r="Y282" s="22"/>
      <c r="Z282" s="22"/>
      <c r="AA282" s="22"/>
      <c r="AB282" s="22"/>
      <c r="AC282" s="22"/>
      <c r="AD282" s="22"/>
      <c r="AE282" s="22">
        <v>6</v>
      </c>
    </row>
    <row r="283" spans="1:31" x14ac:dyDescent="0.25">
      <c r="A283" s="22" t="s">
        <v>120</v>
      </c>
      <c r="B283" s="22" t="s">
        <v>511</v>
      </c>
      <c r="C283" s="22" t="s">
        <v>684</v>
      </c>
      <c r="D283" s="22" t="s">
        <v>685</v>
      </c>
      <c r="E283" s="22">
        <v>1</v>
      </c>
      <c r="F283" s="22">
        <v>77</v>
      </c>
      <c r="G283" s="22"/>
      <c r="H283" s="24">
        <v>16</v>
      </c>
      <c r="I283" s="24">
        <v>6</v>
      </c>
      <c r="J283" s="24"/>
      <c r="K283" s="24"/>
      <c r="L283" s="24"/>
      <c r="M283" s="24"/>
      <c r="N283" s="24">
        <v>6</v>
      </c>
      <c r="O283" s="24">
        <v>6</v>
      </c>
      <c r="P283" s="24"/>
      <c r="Q283" s="24"/>
      <c r="R283" s="24"/>
      <c r="S283" s="24"/>
      <c r="T283" s="24">
        <v>6</v>
      </c>
      <c r="U283" s="24">
        <v>0</v>
      </c>
      <c r="V283" s="22"/>
      <c r="W283" s="22">
        <v>132</v>
      </c>
      <c r="X283" s="22">
        <v>4000</v>
      </c>
      <c r="Y283" s="22"/>
      <c r="Z283" s="22"/>
      <c r="AA283" s="22"/>
      <c r="AB283" s="22"/>
      <c r="AC283" s="22"/>
      <c r="AD283" s="22"/>
      <c r="AE283" s="22">
        <v>5</v>
      </c>
    </row>
    <row r="284" spans="1:31" x14ac:dyDescent="0.25">
      <c r="A284" s="22" t="s">
        <v>120</v>
      </c>
      <c r="B284" s="22" t="s">
        <v>511</v>
      </c>
      <c r="C284" s="22" t="s">
        <v>686</v>
      </c>
      <c r="D284" s="22" t="s">
        <v>687</v>
      </c>
      <c r="E284" s="22">
        <v>10</v>
      </c>
      <c r="F284" s="22">
        <v>300</v>
      </c>
      <c r="G284" s="22"/>
      <c r="H284" s="24">
        <v>32</v>
      </c>
      <c r="I284" s="24">
        <v>30</v>
      </c>
      <c r="J284" s="24"/>
      <c r="K284" s="24"/>
      <c r="L284" s="24"/>
      <c r="M284" s="24"/>
      <c r="N284" s="24">
        <v>30</v>
      </c>
      <c r="O284" s="24">
        <v>28</v>
      </c>
      <c r="P284" s="24"/>
      <c r="Q284" s="24"/>
      <c r="R284" s="24"/>
      <c r="S284" s="24"/>
      <c r="T284" s="24">
        <v>28</v>
      </c>
      <c r="U284" s="24">
        <v>6</v>
      </c>
      <c r="V284" s="22"/>
      <c r="W284" s="22">
        <v>415</v>
      </c>
      <c r="X284" s="22">
        <v>9662</v>
      </c>
      <c r="Y284" s="22">
        <v>2</v>
      </c>
      <c r="Z284" s="22">
        <v>2</v>
      </c>
      <c r="AA284" s="22"/>
      <c r="AB284" s="22"/>
      <c r="AC284" s="22"/>
      <c r="AD284" s="22"/>
      <c r="AE284" s="22">
        <v>43</v>
      </c>
    </row>
    <row r="285" spans="1:31" x14ac:dyDescent="0.25">
      <c r="A285" s="22" t="s">
        <v>120</v>
      </c>
      <c r="B285" s="22" t="s">
        <v>511</v>
      </c>
      <c r="C285" s="22" t="s">
        <v>688</v>
      </c>
      <c r="D285" s="22" t="s">
        <v>689</v>
      </c>
      <c r="E285" s="22">
        <v>1</v>
      </c>
      <c r="F285" s="22">
        <v>64.5</v>
      </c>
      <c r="G285" s="22"/>
      <c r="H285" s="24">
        <v>2.7</v>
      </c>
      <c r="I285" s="24">
        <v>4.5</v>
      </c>
      <c r="J285" s="24"/>
      <c r="K285" s="24"/>
      <c r="L285" s="24"/>
      <c r="M285" s="24"/>
      <c r="N285" s="24">
        <v>4.5</v>
      </c>
      <c r="O285" s="24">
        <v>4.5</v>
      </c>
      <c r="P285" s="24"/>
      <c r="Q285" s="24"/>
      <c r="R285" s="24"/>
      <c r="S285" s="24"/>
      <c r="T285" s="24">
        <v>4.5</v>
      </c>
      <c r="U285" s="24"/>
      <c r="V285" s="22"/>
      <c r="W285" s="22">
        <v>170</v>
      </c>
      <c r="X285" s="22">
        <v>4240</v>
      </c>
      <c r="Y285" s="22"/>
      <c r="Z285" s="22"/>
      <c r="AA285" s="22"/>
      <c r="AB285" s="22"/>
      <c r="AC285" s="22"/>
      <c r="AD285" s="22"/>
      <c r="AE285" s="22"/>
    </row>
    <row r="286" spans="1:31" x14ac:dyDescent="0.25">
      <c r="A286" s="22" t="s">
        <v>120</v>
      </c>
      <c r="B286" s="22" t="s">
        <v>511</v>
      </c>
      <c r="C286" s="22" t="s">
        <v>690</v>
      </c>
      <c r="D286" s="22" t="s">
        <v>691</v>
      </c>
      <c r="E286" s="22">
        <v>1</v>
      </c>
      <c r="F286" s="22">
        <v>78.099999999999994</v>
      </c>
      <c r="G286" s="22"/>
      <c r="H286" s="24">
        <v>5.72</v>
      </c>
      <c r="I286" s="24">
        <v>4.2300000000000004</v>
      </c>
      <c r="J286" s="24"/>
      <c r="K286" s="24"/>
      <c r="L286" s="24"/>
      <c r="M286" s="24"/>
      <c r="N286" s="24">
        <v>4.2300000000000004</v>
      </c>
      <c r="O286" s="24">
        <v>4.1900000000000004</v>
      </c>
      <c r="P286" s="24"/>
      <c r="Q286" s="24"/>
      <c r="R286" s="24"/>
      <c r="S286" s="24"/>
      <c r="T286" s="24">
        <v>4.1900000000000004</v>
      </c>
      <c r="U286" s="24"/>
      <c r="V286" s="22"/>
      <c r="W286" s="22">
        <v>135</v>
      </c>
      <c r="X286" s="22">
        <v>5352.9</v>
      </c>
      <c r="Y286" s="22"/>
      <c r="Z286" s="22">
        <v>1</v>
      </c>
      <c r="AA286" s="22"/>
      <c r="AB286" s="22"/>
      <c r="AC286" s="22"/>
      <c r="AD286" s="22"/>
      <c r="AE286" s="22"/>
    </row>
    <row r="287" spans="1:31" x14ac:dyDescent="0.25">
      <c r="A287" s="22" t="s">
        <v>120</v>
      </c>
      <c r="B287" s="22" t="s">
        <v>511</v>
      </c>
      <c r="C287" s="22" t="s">
        <v>692</v>
      </c>
      <c r="D287" s="22" t="s">
        <v>693</v>
      </c>
      <c r="E287" s="22">
        <v>4</v>
      </c>
      <c r="F287" s="22">
        <v>72</v>
      </c>
      <c r="G287" s="22"/>
      <c r="H287" s="24">
        <v>9</v>
      </c>
      <c r="I287" s="24">
        <v>4</v>
      </c>
      <c r="J287" s="24"/>
      <c r="K287" s="24"/>
      <c r="L287" s="24"/>
      <c r="M287" s="24"/>
      <c r="N287" s="24">
        <v>4</v>
      </c>
      <c r="O287" s="24">
        <v>4</v>
      </c>
      <c r="P287" s="24"/>
      <c r="Q287" s="24"/>
      <c r="R287" s="24"/>
      <c r="S287" s="24"/>
      <c r="T287" s="24">
        <v>4</v>
      </c>
      <c r="U287" s="24"/>
      <c r="V287" s="22"/>
      <c r="W287" s="22">
        <v>194</v>
      </c>
      <c r="X287" s="22">
        <v>4456</v>
      </c>
      <c r="Y287" s="22"/>
      <c r="Z287" s="22"/>
      <c r="AA287" s="22"/>
      <c r="AB287" s="22"/>
      <c r="AC287" s="22"/>
      <c r="AD287" s="22"/>
      <c r="AE287" s="22">
        <v>2</v>
      </c>
    </row>
    <row r="288" spans="1:31" x14ac:dyDescent="0.25">
      <c r="A288" s="22" t="s">
        <v>120</v>
      </c>
      <c r="B288" s="22" t="s">
        <v>511</v>
      </c>
      <c r="C288" s="22" t="s">
        <v>694</v>
      </c>
      <c r="D288" s="22" t="s">
        <v>695</v>
      </c>
      <c r="E288" s="22">
        <v>4</v>
      </c>
      <c r="F288" s="22">
        <v>177.83</v>
      </c>
      <c r="G288" s="22"/>
      <c r="H288" s="24">
        <v>14</v>
      </c>
      <c r="I288" s="24">
        <v>9.66</v>
      </c>
      <c r="J288" s="24"/>
      <c r="K288" s="24"/>
      <c r="L288" s="24"/>
      <c r="M288" s="24"/>
      <c r="N288" s="24">
        <v>9.66</v>
      </c>
      <c r="O288" s="24">
        <v>9.66</v>
      </c>
      <c r="P288" s="24"/>
      <c r="Q288" s="24"/>
      <c r="R288" s="24"/>
      <c r="S288" s="24"/>
      <c r="T288" s="24">
        <v>9.66</v>
      </c>
      <c r="U288" s="24"/>
      <c r="V288" s="22"/>
      <c r="W288" s="22">
        <v>295</v>
      </c>
      <c r="X288" s="22">
        <v>9541</v>
      </c>
      <c r="Y288" s="22"/>
      <c r="Z288" s="22"/>
      <c r="AA288" s="22"/>
      <c r="AB288" s="22"/>
      <c r="AC288" s="22"/>
      <c r="AD288" s="22"/>
      <c r="AE288" s="22"/>
    </row>
    <row r="289" spans="1:31" x14ac:dyDescent="0.25">
      <c r="A289" s="22" t="s">
        <v>120</v>
      </c>
      <c r="B289" s="22" t="s">
        <v>511</v>
      </c>
      <c r="C289" s="22" t="s">
        <v>696</v>
      </c>
      <c r="D289" s="22" t="s">
        <v>697</v>
      </c>
      <c r="E289" s="22">
        <v>5</v>
      </c>
      <c r="F289" s="22">
        <v>700.39</v>
      </c>
      <c r="G289" s="22"/>
      <c r="H289" s="24">
        <v>12.84</v>
      </c>
      <c r="I289" s="24">
        <v>6</v>
      </c>
      <c r="J289" s="24"/>
      <c r="K289" s="24"/>
      <c r="L289" s="24"/>
      <c r="M289" s="24"/>
      <c r="N289" s="24">
        <v>6</v>
      </c>
      <c r="O289" s="24">
        <v>6</v>
      </c>
      <c r="P289" s="24"/>
      <c r="Q289" s="24"/>
      <c r="R289" s="24"/>
      <c r="S289" s="24"/>
      <c r="T289" s="24">
        <v>6</v>
      </c>
      <c r="U289" s="24"/>
      <c r="V289" s="22"/>
      <c r="W289" s="22">
        <v>195</v>
      </c>
      <c r="X289" s="22">
        <v>5712</v>
      </c>
      <c r="Y289" s="22"/>
      <c r="Z289" s="22"/>
      <c r="AA289" s="22"/>
      <c r="AB289" s="22"/>
      <c r="AC289" s="22"/>
      <c r="AD289" s="22"/>
      <c r="AE289" s="22"/>
    </row>
    <row r="290" spans="1:31" x14ac:dyDescent="0.25">
      <c r="A290" s="22" t="s">
        <v>120</v>
      </c>
      <c r="B290" s="22" t="s">
        <v>511</v>
      </c>
      <c r="C290" s="22" t="s">
        <v>698</v>
      </c>
      <c r="D290" s="22" t="s">
        <v>699</v>
      </c>
      <c r="E290" s="22">
        <v>2</v>
      </c>
      <c r="F290" s="22">
        <v>34.11</v>
      </c>
      <c r="G290" s="22"/>
      <c r="H290" s="24">
        <v>5</v>
      </c>
      <c r="I290" s="24">
        <v>4.3</v>
      </c>
      <c r="J290" s="24"/>
      <c r="K290" s="24"/>
      <c r="L290" s="24"/>
      <c r="M290" s="24"/>
      <c r="N290" s="24">
        <v>4.3</v>
      </c>
      <c r="O290" s="24">
        <v>3.2</v>
      </c>
      <c r="P290" s="24"/>
      <c r="Q290" s="24"/>
      <c r="R290" s="24"/>
      <c r="S290" s="24"/>
      <c r="T290" s="24">
        <v>3.2</v>
      </c>
      <c r="U290" s="24"/>
      <c r="V290" s="22"/>
      <c r="W290" s="22">
        <v>190</v>
      </c>
      <c r="X290" s="22">
        <v>3602</v>
      </c>
      <c r="Y290" s="22"/>
      <c r="Z290" s="22"/>
      <c r="AA290" s="22"/>
      <c r="AB290" s="22"/>
      <c r="AC290" s="22"/>
      <c r="AD290" s="22"/>
      <c r="AE290" s="22">
        <v>2</v>
      </c>
    </row>
    <row r="291" spans="1:31" x14ac:dyDescent="0.25">
      <c r="A291" s="22" t="s">
        <v>120</v>
      </c>
      <c r="B291" s="22" t="s">
        <v>511</v>
      </c>
      <c r="C291" s="22" t="s">
        <v>700</v>
      </c>
      <c r="D291" s="22" t="s">
        <v>701</v>
      </c>
      <c r="E291" s="22">
        <v>7</v>
      </c>
      <c r="F291" s="22">
        <v>323.76</v>
      </c>
      <c r="G291" s="22"/>
      <c r="H291" s="24">
        <v>11.26</v>
      </c>
      <c r="I291" s="24">
        <v>8.94</v>
      </c>
      <c r="J291" s="24"/>
      <c r="K291" s="24"/>
      <c r="L291" s="24"/>
      <c r="M291" s="24"/>
      <c r="N291" s="24">
        <v>8.94</v>
      </c>
      <c r="O291" s="24">
        <v>11.92</v>
      </c>
      <c r="P291" s="24"/>
      <c r="Q291" s="24"/>
      <c r="R291" s="24"/>
      <c r="S291" s="24"/>
      <c r="T291" s="24">
        <v>11.92</v>
      </c>
      <c r="U291" s="24">
        <v>1.5</v>
      </c>
      <c r="V291" s="22"/>
      <c r="W291" s="22">
        <v>285</v>
      </c>
      <c r="X291" s="22">
        <v>9227.66</v>
      </c>
      <c r="Y291" s="22"/>
      <c r="Z291" s="22"/>
      <c r="AA291" s="22"/>
      <c r="AB291" s="22"/>
      <c r="AC291" s="22"/>
      <c r="AD291" s="22"/>
      <c r="AE291" s="22">
        <v>4</v>
      </c>
    </row>
    <row r="292" spans="1:31" x14ac:dyDescent="0.25">
      <c r="A292" s="22" t="s">
        <v>120</v>
      </c>
      <c r="B292" s="22" t="s">
        <v>511</v>
      </c>
      <c r="C292" s="22" t="s">
        <v>702</v>
      </c>
      <c r="D292" s="22" t="s">
        <v>703</v>
      </c>
      <c r="E292" s="22">
        <v>1</v>
      </c>
      <c r="F292" s="22">
        <v>74</v>
      </c>
      <c r="G292" s="22"/>
      <c r="H292" s="24">
        <v>10</v>
      </c>
      <c r="I292" s="24">
        <v>7</v>
      </c>
      <c r="J292" s="24"/>
      <c r="K292" s="24"/>
      <c r="L292" s="24"/>
      <c r="M292" s="24"/>
      <c r="N292" s="24">
        <v>7</v>
      </c>
      <c r="O292" s="24">
        <v>5</v>
      </c>
      <c r="P292" s="24"/>
      <c r="Q292" s="24"/>
      <c r="R292" s="24"/>
      <c r="S292" s="24"/>
      <c r="T292" s="24">
        <v>5</v>
      </c>
      <c r="U292" s="24">
        <v>1</v>
      </c>
      <c r="V292" s="22"/>
      <c r="W292" s="22">
        <v>171</v>
      </c>
      <c r="X292" s="22">
        <v>5407.5</v>
      </c>
      <c r="Y292" s="22"/>
      <c r="Z292" s="22"/>
      <c r="AA292" s="22"/>
      <c r="AB292" s="22"/>
      <c r="AC292" s="22"/>
      <c r="AD292" s="22"/>
      <c r="AE292" s="22"/>
    </row>
    <row r="293" spans="1:31" x14ac:dyDescent="0.25">
      <c r="A293" s="22" t="s">
        <v>120</v>
      </c>
      <c r="B293" s="22" t="s">
        <v>511</v>
      </c>
      <c r="C293" s="22" t="s">
        <v>704</v>
      </c>
      <c r="D293" s="22" t="s">
        <v>705</v>
      </c>
      <c r="E293" s="22">
        <v>2</v>
      </c>
      <c r="F293" s="22">
        <v>75.680000000000007</v>
      </c>
      <c r="G293" s="22"/>
      <c r="H293" s="24">
        <v>6</v>
      </c>
      <c r="I293" s="24">
        <v>2.79</v>
      </c>
      <c r="J293" s="24"/>
      <c r="K293" s="24"/>
      <c r="L293" s="24"/>
      <c r="M293" s="24"/>
      <c r="N293" s="24">
        <v>2.79</v>
      </c>
      <c r="O293" s="24">
        <v>2.78</v>
      </c>
      <c r="P293" s="24"/>
      <c r="Q293" s="24"/>
      <c r="R293" s="24"/>
      <c r="S293" s="24"/>
      <c r="T293" s="24">
        <v>2.78</v>
      </c>
      <c r="U293" s="24"/>
      <c r="V293" s="22"/>
      <c r="W293" s="22">
        <v>101</v>
      </c>
      <c r="X293" s="22">
        <v>3460</v>
      </c>
      <c r="Y293" s="22"/>
      <c r="Z293" s="22"/>
      <c r="AA293" s="22"/>
      <c r="AB293" s="22"/>
      <c r="AC293" s="22"/>
      <c r="AD293" s="22"/>
      <c r="AE293" s="22"/>
    </row>
    <row r="294" spans="1:31" x14ac:dyDescent="0.25">
      <c r="A294" s="22" t="s">
        <v>120</v>
      </c>
      <c r="B294" s="22" t="s">
        <v>706</v>
      </c>
      <c r="C294" s="22" t="s">
        <v>707</v>
      </c>
      <c r="D294" s="22" t="s">
        <v>708</v>
      </c>
      <c r="E294" s="22">
        <v>1</v>
      </c>
      <c r="F294" s="22">
        <v>61</v>
      </c>
      <c r="G294" s="22"/>
      <c r="H294" s="24">
        <v>2</v>
      </c>
      <c r="I294" s="24"/>
      <c r="J294" s="24"/>
      <c r="K294" s="24"/>
      <c r="L294" s="24"/>
      <c r="M294" s="24"/>
      <c r="N294" s="24"/>
      <c r="O294" s="24">
        <v>2</v>
      </c>
      <c r="P294" s="24"/>
      <c r="Q294" s="24"/>
      <c r="R294" s="24"/>
      <c r="S294" s="24"/>
      <c r="T294" s="24">
        <v>2</v>
      </c>
      <c r="U294" s="24"/>
      <c r="V294" s="22">
        <v>106</v>
      </c>
      <c r="W294" s="22">
        <v>7</v>
      </c>
      <c r="X294" s="22">
        <v>2390</v>
      </c>
      <c r="Y294" s="22"/>
      <c r="Z294" s="22">
        <v>4</v>
      </c>
      <c r="AA294" s="22"/>
      <c r="AB294" s="22"/>
      <c r="AC294" s="22"/>
      <c r="AD294" s="22"/>
      <c r="AE294" s="22">
        <v>4</v>
      </c>
    </row>
    <row r="295" spans="1:31" x14ac:dyDescent="0.25">
      <c r="A295" s="22" t="s">
        <v>120</v>
      </c>
      <c r="B295" s="22" t="s">
        <v>706</v>
      </c>
      <c r="C295" s="22" t="s">
        <v>709</v>
      </c>
      <c r="D295" s="22" t="s">
        <v>710</v>
      </c>
      <c r="E295" s="22">
        <v>1</v>
      </c>
      <c r="F295" s="22">
        <v>2.02</v>
      </c>
      <c r="G295" s="22"/>
      <c r="H295" s="24">
        <v>2.5</v>
      </c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2">
        <v>37</v>
      </c>
      <c r="W295" s="22">
        <v>5</v>
      </c>
      <c r="X295" s="22">
        <v>1575</v>
      </c>
      <c r="Y295" s="22"/>
      <c r="Z295" s="22"/>
      <c r="AA295" s="22"/>
      <c r="AB295" s="22"/>
      <c r="AC295" s="22"/>
      <c r="AD295" s="22"/>
      <c r="AE295" s="22"/>
    </row>
    <row r="296" spans="1:31" x14ac:dyDescent="0.25">
      <c r="A296" s="22" t="s">
        <v>120</v>
      </c>
      <c r="B296" s="22" t="s">
        <v>706</v>
      </c>
      <c r="C296" s="22" t="s">
        <v>711</v>
      </c>
      <c r="D296" s="22" t="s">
        <v>712</v>
      </c>
      <c r="E296" s="22">
        <v>1</v>
      </c>
      <c r="F296" s="22">
        <v>22</v>
      </c>
      <c r="G296" s="22"/>
      <c r="H296" s="24">
        <v>2</v>
      </c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2">
        <v>60</v>
      </c>
      <c r="W296" s="22">
        <v>19</v>
      </c>
      <c r="X296" s="22">
        <v>3000</v>
      </c>
      <c r="Y296" s="22"/>
      <c r="Z296" s="22"/>
      <c r="AA296" s="22"/>
      <c r="AB296" s="22"/>
      <c r="AC296" s="22"/>
      <c r="AD296" s="22"/>
      <c r="AE296" s="22"/>
    </row>
    <row r="297" spans="1:31" x14ac:dyDescent="0.25">
      <c r="A297" s="22" t="s">
        <v>120</v>
      </c>
      <c r="B297" s="22" t="s">
        <v>706</v>
      </c>
      <c r="C297" s="22" t="s">
        <v>713</v>
      </c>
      <c r="D297" s="22" t="s">
        <v>714</v>
      </c>
      <c r="E297" s="22">
        <v>1.4</v>
      </c>
      <c r="F297" s="22">
        <v>93.54</v>
      </c>
      <c r="G297" s="22"/>
      <c r="H297" s="24">
        <v>7.78</v>
      </c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2">
        <v>140</v>
      </c>
      <c r="W297" s="22">
        <v>52</v>
      </c>
      <c r="X297" s="22">
        <v>5489</v>
      </c>
      <c r="Y297" s="22"/>
      <c r="Z297" s="22"/>
      <c r="AA297" s="22"/>
      <c r="AB297" s="22"/>
      <c r="AC297" s="22"/>
      <c r="AD297" s="22"/>
      <c r="AE297" s="22">
        <v>1</v>
      </c>
    </row>
    <row r="298" spans="1:31" x14ac:dyDescent="0.25">
      <c r="A298" s="22" t="s">
        <v>120</v>
      </c>
      <c r="B298" s="22" t="s">
        <v>706</v>
      </c>
      <c r="C298" s="22" t="s">
        <v>715</v>
      </c>
      <c r="D298" s="22" t="s">
        <v>716</v>
      </c>
      <c r="E298" s="22">
        <v>1</v>
      </c>
      <c r="F298" s="22">
        <v>83.2</v>
      </c>
      <c r="G298" s="22"/>
      <c r="H298" s="24">
        <v>7</v>
      </c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2">
        <v>165</v>
      </c>
      <c r="W298" s="22">
        <v>55</v>
      </c>
      <c r="X298" s="22">
        <v>6000</v>
      </c>
      <c r="Y298" s="22"/>
      <c r="Z298" s="22"/>
      <c r="AA298" s="22"/>
      <c r="AB298" s="22"/>
      <c r="AC298" s="22"/>
      <c r="AD298" s="22"/>
      <c r="AE298" s="22"/>
    </row>
    <row r="299" spans="1:31" x14ac:dyDescent="0.25">
      <c r="A299" s="22" t="s">
        <v>120</v>
      </c>
      <c r="B299" s="22" t="s">
        <v>706</v>
      </c>
      <c r="C299" s="22" t="s">
        <v>717</v>
      </c>
      <c r="D299" s="22" t="s">
        <v>718</v>
      </c>
      <c r="E299" s="22">
        <v>1</v>
      </c>
      <c r="F299" s="22">
        <v>13.14</v>
      </c>
      <c r="G299" s="22"/>
      <c r="H299" s="24">
        <v>3.41</v>
      </c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2">
        <v>66</v>
      </c>
      <c r="W299" s="22">
        <v>27</v>
      </c>
      <c r="X299" s="22">
        <v>2300</v>
      </c>
      <c r="Y299" s="22"/>
      <c r="Z299" s="22"/>
      <c r="AA299" s="22"/>
      <c r="AB299" s="22"/>
      <c r="AC299" s="22"/>
      <c r="AD299" s="22"/>
      <c r="AE299" s="22"/>
    </row>
    <row r="300" spans="1:31" x14ac:dyDescent="0.25">
      <c r="A300" s="22" t="s">
        <v>120</v>
      </c>
      <c r="B300" s="22" t="s">
        <v>706</v>
      </c>
      <c r="C300" s="22" t="s">
        <v>719</v>
      </c>
      <c r="D300" s="22" t="s">
        <v>720</v>
      </c>
      <c r="E300" s="22">
        <v>1</v>
      </c>
      <c r="F300" s="22">
        <v>18.23</v>
      </c>
      <c r="G300" s="22"/>
      <c r="H300" s="24">
        <v>1.78</v>
      </c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2">
        <v>57</v>
      </c>
      <c r="W300" s="22">
        <v>6</v>
      </c>
      <c r="X300" s="22">
        <v>2400</v>
      </c>
      <c r="Y300" s="22"/>
      <c r="Z300" s="22"/>
      <c r="AA300" s="22"/>
      <c r="AB300" s="22"/>
      <c r="AC300" s="22"/>
      <c r="AD300" s="22"/>
      <c r="AE300" s="22"/>
    </row>
    <row r="301" spans="1:31" x14ac:dyDescent="0.25">
      <c r="A301" s="22" t="s">
        <v>120</v>
      </c>
      <c r="B301" s="22" t="s">
        <v>706</v>
      </c>
      <c r="C301" s="22" t="s">
        <v>721</v>
      </c>
      <c r="D301" s="22" t="s">
        <v>722</v>
      </c>
      <c r="E301" s="22">
        <v>1</v>
      </c>
      <c r="F301" s="22">
        <v>5</v>
      </c>
      <c r="G301" s="22"/>
      <c r="H301" s="24">
        <v>2</v>
      </c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2">
        <v>19</v>
      </c>
      <c r="W301" s="22">
        <v>19</v>
      </c>
      <c r="X301" s="22">
        <v>1722</v>
      </c>
      <c r="Y301" s="22"/>
      <c r="Z301" s="22"/>
      <c r="AA301" s="22"/>
      <c r="AB301" s="22"/>
      <c r="AC301" s="22"/>
      <c r="AD301" s="22"/>
      <c r="AE301" s="22"/>
    </row>
    <row r="302" spans="1:31" x14ac:dyDescent="0.25">
      <c r="A302" s="22" t="s">
        <v>120</v>
      </c>
      <c r="B302" s="22" t="s">
        <v>706</v>
      </c>
      <c r="C302" s="22" t="s">
        <v>723</v>
      </c>
      <c r="D302" s="22" t="s">
        <v>724</v>
      </c>
      <c r="E302" s="22">
        <v>1</v>
      </c>
      <c r="F302" s="22">
        <v>28</v>
      </c>
      <c r="G302" s="22"/>
      <c r="H302" s="24">
        <v>2.6</v>
      </c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2">
        <v>167</v>
      </c>
      <c r="W302" s="22">
        <v>23</v>
      </c>
      <c r="X302" s="22">
        <v>3700</v>
      </c>
      <c r="Y302" s="22"/>
      <c r="Z302" s="22"/>
      <c r="AA302" s="22"/>
      <c r="AB302" s="22"/>
      <c r="AC302" s="22"/>
      <c r="AD302" s="22"/>
      <c r="AE302" s="22"/>
    </row>
    <row r="303" spans="1:31" x14ac:dyDescent="0.25">
      <c r="A303" s="22" t="s">
        <v>120</v>
      </c>
      <c r="B303" s="22" t="s">
        <v>706</v>
      </c>
      <c r="C303" s="22" t="s">
        <v>725</v>
      </c>
      <c r="D303" s="22" t="s">
        <v>726</v>
      </c>
      <c r="E303" s="22">
        <v>1</v>
      </c>
      <c r="F303" s="22">
        <v>42.9</v>
      </c>
      <c r="G303" s="22"/>
      <c r="H303" s="24">
        <v>4.08</v>
      </c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2">
        <v>89</v>
      </c>
      <c r="W303" s="22">
        <v>29</v>
      </c>
      <c r="X303" s="22">
        <v>2500</v>
      </c>
      <c r="Y303" s="22"/>
      <c r="Z303" s="22"/>
      <c r="AA303" s="22"/>
      <c r="AB303" s="22"/>
      <c r="AC303" s="22"/>
      <c r="AD303" s="22"/>
      <c r="AE303" s="22">
        <v>1</v>
      </c>
    </row>
    <row r="304" spans="1:31" x14ac:dyDescent="0.25">
      <c r="A304" s="22" t="s">
        <v>120</v>
      </c>
      <c r="B304" s="22" t="s">
        <v>706</v>
      </c>
      <c r="C304" s="22" t="s">
        <v>727</v>
      </c>
      <c r="D304" s="22" t="s">
        <v>728</v>
      </c>
      <c r="E304" s="22">
        <v>1</v>
      </c>
      <c r="F304" s="22">
        <v>210</v>
      </c>
      <c r="G304" s="22"/>
      <c r="H304" s="24">
        <v>7</v>
      </c>
      <c r="I304" s="24"/>
      <c r="J304" s="24"/>
      <c r="K304" s="24"/>
      <c r="L304" s="24"/>
      <c r="M304" s="24"/>
      <c r="N304" s="24"/>
      <c r="O304" s="24">
        <v>7</v>
      </c>
      <c r="P304" s="24"/>
      <c r="Q304" s="24"/>
      <c r="R304" s="24"/>
      <c r="S304" s="24"/>
      <c r="T304" s="24">
        <v>7</v>
      </c>
      <c r="U304" s="24"/>
      <c r="V304" s="22">
        <v>275</v>
      </c>
      <c r="W304" s="22">
        <v>41</v>
      </c>
      <c r="X304" s="22">
        <v>9798</v>
      </c>
      <c r="Y304" s="22">
        <v>1</v>
      </c>
      <c r="Z304" s="22">
        <v>33</v>
      </c>
      <c r="AA304" s="22"/>
      <c r="AB304" s="22"/>
      <c r="AC304" s="22"/>
      <c r="AD304" s="22"/>
      <c r="AE304" s="22">
        <v>33</v>
      </c>
    </row>
    <row r="305" spans="1:31" x14ac:dyDescent="0.25">
      <c r="A305" s="22" t="s">
        <v>120</v>
      </c>
      <c r="B305" s="22" t="s">
        <v>706</v>
      </c>
      <c r="C305" s="22" t="s">
        <v>729</v>
      </c>
      <c r="D305" s="22" t="s">
        <v>730</v>
      </c>
      <c r="E305" s="22">
        <v>1</v>
      </c>
      <c r="F305" s="22">
        <v>47</v>
      </c>
      <c r="G305" s="22"/>
      <c r="H305" s="24">
        <v>4</v>
      </c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2">
        <v>221</v>
      </c>
      <c r="W305" s="22">
        <v>41</v>
      </c>
      <c r="X305" s="22">
        <v>4744</v>
      </c>
      <c r="Y305" s="22"/>
      <c r="Z305" s="22">
        <v>1</v>
      </c>
      <c r="AA305" s="22"/>
      <c r="AB305" s="22"/>
      <c r="AC305" s="22"/>
      <c r="AD305" s="22">
        <v>1</v>
      </c>
      <c r="AE305" s="22"/>
    </row>
    <row r="306" spans="1:31" x14ac:dyDescent="0.25">
      <c r="A306" s="22" t="s">
        <v>120</v>
      </c>
      <c r="B306" s="22" t="s">
        <v>706</v>
      </c>
      <c r="C306" s="22" t="s">
        <v>731</v>
      </c>
      <c r="D306" s="22" t="s">
        <v>732</v>
      </c>
      <c r="E306" s="22">
        <v>2</v>
      </c>
      <c r="F306" s="22">
        <v>162.9</v>
      </c>
      <c r="G306" s="22"/>
      <c r="H306" s="24">
        <v>5.26</v>
      </c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2">
        <v>251</v>
      </c>
      <c r="W306" s="22">
        <v>87</v>
      </c>
      <c r="X306" s="22">
        <v>6604</v>
      </c>
      <c r="Y306" s="22"/>
      <c r="Z306" s="22"/>
      <c r="AA306" s="22"/>
      <c r="AB306" s="22"/>
      <c r="AC306" s="22"/>
      <c r="AD306" s="22"/>
      <c r="AE306" s="22">
        <v>13</v>
      </c>
    </row>
    <row r="307" spans="1:31" x14ac:dyDescent="0.25">
      <c r="A307" s="22" t="s">
        <v>120</v>
      </c>
      <c r="B307" s="22" t="s">
        <v>706</v>
      </c>
      <c r="C307" s="22" t="s">
        <v>733</v>
      </c>
      <c r="D307" s="22" t="s">
        <v>734</v>
      </c>
      <c r="E307" s="22">
        <v>1.3</v>
      </c>
      <c r="F307" s="22">
        <v>11.82</v>
      </c>
      <c r="G307" s="22"/>
      <c r="H307" s="24">
        <v>1.56</v>
      </c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2">
        <v>64</v>
      </c>
      <c r="W307" s="22">
        <v>13</v>
      </c>
      <c r="X307" s="22">
        <v>2088</v>
      </c>
      <c r="Y307" s="22"/>
      <c r="Z307" s="22"/>
      <c r="AA307" s="22"/>
      <c r="AB307" s="22"/>
      <c r="AC307" s="22"/>
      <c r="AD307" s="22"/>
      <c r="AE307" s="22">
        <v>1</v>
      </c>
    </row>
    <row r="308" spans="1:31" x14ac:dyDescent="0.25">
      <c r="A308" s="22" t="s">
        <v>120</v>
      </c>
      <c r="B308" s="22" t="s">
        <v>706</v>
      </c>
      <c r="C308" s="22" t="s">
        <v>735</v>
      </c>
      <c r="D308" s="22" t="s">
        <v>736</v>
      </c>
      <c r="E308" s="22">
        <v>1</v>
      </c>
      <c r="F308" s="22">
        <v>98</v>
      </c>
      <c r="G308" s="22"/>
      <c r="H308" s="24">
        <v>6</v>
      </c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2">
        <v>111</v>
      </c>
      <c r="W308" s="22">
        <v>45</v>
      </c>
      <c r="X308" s="22">
        <v>3400</v>
      </c>
      <c r="Y308" s="22"/>
      <c r="Z308" s="22"/>
      <c r="AA308" s="22"/>
      <c r="AB308" s="22"/>
      <c r="AC308" s="22"/>
      <c r="AD308" s="22"/>
      <c r="AE308" s="22"/>
    </row>
    <row r="309" spans="1:31" x14ac:dyDescent="0.25">
      <c r="A309" s="22" t="s">
        <v>120</v>
      </c>
      <c r="B309" s="22" t="s">
        <v>706</v>
      </c>
      <c r="C309" s="22" t="s">
        <v>737</v>
      </c>
      <c r="D309" s="22" t="s">
        <v>738</v>
      </c>
      <c r="E309" s="22">
        <v>1</v>
      </c>
      <c r="F309" s="22">
        <v>131</v>
      </c>
      <c r="G309" s="22"/>
      <c r="H309" s="24">
        <v>11</v>
      </c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2">
        <v>351</v>
      </c>
      <c r="W309" s="22">
        <v>105</v>
      </c>
      <c r="X309" s="22">
        <v>5691</v>
      </c>
      <c r="Y309" s="22"/>
      <c r="Z309" s="22"/>
      <c r="AA309" s="22"/>
      <c r="AB309" s="22"/>
      <c r="AC309" s="22"/>
      <c r="AD309" s="22"/>
      <c r="AE309" s="22"/>
    </row>
    <row r="310" spans="1:31" x14ac:dyDescent="0.25">
      <c r="A310" s="22" t="s">
        <v>120</v>
      </c>
      <c r="B310" s="22" t="s">
        <v>706</v>
      </c>
      <c r="C310" s="22" t="s">
        <v>739</v>
      </c>
      <c r="D310" s="22" t="s">
        <v>740</v>
      </c>
      <c r="E310" s="22">
        <v>1</v>
      </c>
      <c r="F310" s="22">
        <v>38</v>
      </c>
      <c r="G310" s="22"/>
      <c r="H310" s="24">
        <v>3</v>
      </c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2">
        <v>105</v>
      </c>
      <c r="W310" s="22">
        <v>77</v>
      </c>
      <c r="X310" s="22">
        <v>2500</v>
      </c>
      <c r="Y310" s="22"/>
      <c r="Z310" s="22"/>
      <c r="AA310" s="22"/>
      <c r="AB310" s="22"/>
      <c r="AC310" s="22"/>
      <c r="AD310" s="22"/>
      <c r="AE310" s="22"/>
    </row>
    <row r="311" spans="1:31" x14ac:dyDescent="0.25">
      <c r="A311" s="22" t="s">
        <v>120</v>
      </c>
      <c r="B311" s="22" t="s">
        <v>706</v>
      </c>
      <c r="C311" s="22" t="s">
        <v>741</v>
      </c>
      <c r="D311" s="22" t="s">
        <v>742</v>
      </c>
      <c r="E311" s="22">
        <v>1</v>
      </c>
      <c r="F311" s="22">
        <v>38.24</v>
      </c>
      <c r="G311" s="22"/>
      <c r="H311" s="24">
        <v>1.34</v>
      </c>
      <c r="I311" s="24"/>
      <c r="J311" s="24"/>
      <c r="K311" s="24"/>
      <c r="L311" s="24"/>
      <c r="M311" s="24"/>
      <c r="N311" s="24"/>
      <c r="O311" s="24"/>
      <c r="P311" s="24"/>
      <c r="Q311" s="24"/>
      <c r="R311" s="24">
        <v>1.5</v>
      </c>
      <c r="S311" s="24"/>
      <c r="T311" s="24">
        <v>1.5</v>
      </c>
      <c r="U311" s="24"/>
      <c r="V311" s="22">
        <v>70</v>
      </c>
      <c r="W311" s="22">
        <v>4</v>
      </c>
      <c r="X311" s="22">
        <v>1650</v>
      </c>
      <c r="Y311" s="22"/>
      <c r="Z311" s="22"/>
      <c r="AA311" s="22"/>
      <c r="AB311" s="22"/>
      <c r="AC311" s="22"/>
      <c r="AD311" s="22"/>
      <c r="AE311" s="22"/>
    </row>
    <row r="312" spans="1:31" x14ac:dyDescent="0.25">
      <c r="A312" s="22" t="s">
        <v>120</v>
      </c>
      <c r="B312" s="22" t="s">
        <v>706</v>
      </c>
      <c r="C312" s="22" t="s">
        <v>743</v>
      </c>
      <c r="D312" s="22" t="s">
        <v>744</v>
      </c>
      <c r="E312" s="22">
        <v>1.4</v>
      </c>
      <c r="F312" s="22">
        <v>47.37</v>
      </c>
      <c r="G312" s="22"/>
      <c r="H312" s="24">
        <v>2.75</v>
      </c>
      <c r="I312" s="24"/>
      <c r="J312" s="24"/>
      <c r="K312" s="24"/>
      <c r="L312" s="24"/>
      <c r="M312" s="24"/>
      <c r="N312" s="24"/>
      <c r="O312" s="24">
        <v>2.75</v>
      </c>
      <c r="P312" s="24"/>
      <c r="Q312" s="24"/>
      <c r="R312" s="24"/>
      <c r="S312" s="24"/>
      <c r="T312" s="24">
        <v>2.75</v>
      </c>
      <c r="U312" s="24"/>
      <c r="V312" s="22">
        <v>139</v>
      </c>
      <c r="W312" s="22">
        <v>68</v>
      </c>
      <c r="X312" s="22">
        <v>4361</v>
      </c>
      <c r="Y312" s="22"/>
      <c r="Z312" s="22"/>
      <c r="AA312" s="22"/>
      <c r="AB312" s="22"/>
      <c r="AC312" s="22"/>
      <c r="AD312" s="22"/>
      <c r="AE312" s="22"/>
    </row>
    <row r="313" spans="1:31" x14ac:dyDescent="0.25">
      <c r="A313" s="22" t="s">
        <v>120</v>
      </c>
      <c r="B313" s="22" t="s">
        <v>706</v>
      </c>
      <c r="C313" s="22" t="s">
        <v>745</v>
      </c>
      <c r="D313" s="22" t="s">
        <v>746</v>
      </c>
      <c r="E313" s="22">
        <v>1</v>
      </c>
      <c r="F313" s="22">
        <v>19</v>
      </c>
      <c r="G313" s="22"/>
      <c r="H313" s="24">
        <v>2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2">
        <v>45</v>
      </c>
      <c r="W313" s="22">
        <v>9</v>
      </c>
      <c r="X313" s="22">
        <v>2100</v>
      </c>
      <c r="Y313" s="22"/>
      <c r="Z313" s="22"/>
      <c r="AA313" s="22"/>
      <c r="AB313" s="22"/>
      <c r="AC313" s="22"/>
      <c r="AD313" s="22"/>
      <c r="AE313" s="22"/>
    </row>
    <row r="314" spans="1:31" x14ac:dyDescent="0.25">
      <c r="A314" s="22" t="s">
        <v>120</v>
      </c>
      <c r="B314" s="22" t="s">
        <v>706</v>
      </c>
      <c r="C314" s="22" t="s">
        <v>747</v>
      </c>
      <c r="D314" s="22" t="s">
        <v>748</v>
      </c>
      <c r="E314" s="22">
        <v>1</v>
      </c>
      <c r="F314" s="22">
        <v>31.9</v>
      </c>
      <c r="G314" s="22"/>
      <c r="H314" s="24">
        <v>2.4</v>
      </c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2">
        <v>38</v>
      </c>
      <c r="W314" s="22">
        <v>10</v>
      </c>
      <c r="X314" s="22">
        <v>1559.75</v>
      </c>
      <c r="Y314" s="22"/>
      <c r="Z314" s="22"/>
      <c r="AA314" s="22"/>
      <c r="AB314" s="22"/>
      <c r="AC314" s="22"/>
      <c r="AD314" s="22"/>
      <c r="AE314" s="22"/>
    </row>
    <row r="315" spans="1:31" x14ac:dyDescent="0.25">
      <c r="A315" s="22" t="s">
        <v>120</v>
      </c>
      <c r="B315" s="22" t="s">
        <v>706</v>
      </c>
      <c r="C315" s="22" t="s">
        <v>749</v>
      </c>
      <c r="D315" s="22" t="s">
        <v>750</v>
      </c>
      <c r="E315" s="22">
        <v>1</v>
      </c>
      <c r="F315" s="22">
        <v>27</v>
      </c>
      <c r="G315" s="22"/>
      <c r="H315" s="24">
        <v>3</v>
      </c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2">
        <v>62</v>
      </c>
      <c r="W315" s="22">
        <v>9</v>
      </c>
      <c r="X315" s="22">
        <v>1714</v>
      </c>
      <c r="Y315" s="22"/>
      <c r="Z315" s="22"/>
      <c r="AA315" s="22"/>
      <c r="AB315" s="22"/>
      <c r="AC315" s="22"/>
      <c r="AD315" s="22"/>
      <c r="AE315" s="22"/>
    </row>
    <row r="316" spans="1:31" x14ac:dyDescent="0.25">
      <c r="A316" s="22" t="s">
        <v>120</v>
      </c>
      <c r="B316" s="22" t="s">
        <v>706</v>
      </c>
      <c r="C316" s="22" t="s">
        <v>751</v>
      </c>
      <c r="D316" s="22" t="s">
        <v>752</v>
      </c>
      <c r="E316" s="22">
        <v>1</v>
      </c>
      <c r="F316" s="22">
        <v>37</v>
      </c>
      <c r="G316" s="22"/>
      <c r="H316" s="24">
        <v>5.15</v>
      </c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2">
        <v>273</v>
      </c>
      <c r="W316" s="22">
        <v>56</v>
      </c>
      <c r="X316" s="22">
        <v>5289</v>
      </c>
      <c r="Y316" s="22"/>
      <c r="Z316" s="22">
        <v>5</v>
      </c>
      <c r="AA316" s="22"/>
      <c r="AB316" s="22"/>
      <c r="AC316" s="22"/>
      <c r="AD316" s="22"/>
      <c r="AE316" s="22">
        <v>5</v>
      </c>
    </row>
    <row r="317" spans="1:31" x14ac:dyDescent="0.25">
      <c r="A317" s="22" t="s">
        <v>120</v>
      </c>
      <c r="B317" s="22" t="s">
        <v>706</v>
      </c>
      <c r="C317" s="22" t="s">
        <v>753</v>
      </c>
      <c r="D317" s="22" t="s">
        <v>754</v>
      </c>
      <c r="E317" s="22">
        <v>1</v>
      </c>
      <c r="F317" s="22">
        <v>38</v>
      </c>
      <c r="G317" s="22"/>
      <c r="H317" s="24">
        <v>6</v>
      </c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2">
        <v>167</v>
      </c>
      <c r="W317" s="22">
        <v>192</v>
      </c>
      <c r="X317" s="22">
        <v>4090</v>
      </c>
      <c r="Y317" s="22"/>
      <c r="Z317" s="22"/>
      <c r="AA317" s="22"/>
      <c r="AB317" s="22"/>
      <c r="AC317" s="22"/>
      <c r="AD317" s="22"/>
      <c r="AE317" s="22"/>
    </row>
    <row r="318" spans="1:31" x14ac:dyDescent="0.25">
      <c r="A318" s="22" t="s">
        <v>120</v>
      </c>
      <c r="B318" s="22" t="s">
        <v>706</v>
      </c>
      <c r="C318" s="22" t="s">
        <v>755</v>
      </c>
      <c r="D318" s="22" t="s">
        <v>756</v>
      </c>
      <c r="E318" s="22">
        <v>1</v>
      </c>
      <c r="F318" s="22">
        <v>34</v>
      </c>
      <c r="G318" s="22"/>
      <c r="H318" s="24">
        <v>4</v>
      </c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2">
        <v>145</v>
      </c>
      <c r="W318" s="22">
        <v>50</v>
      </c>
      <c r="X318" s="22">
        <v>3965</v>
      </c>
      <c r="Y318" s="22"/>
      <c r="Z318" s="22"/>
      <c r="AA318" s="22"/>
      <c r="AB318" s="22"/>
      <c r="AC318" s="22"/>
      <c r="AD318" s="22"/>
      <c r="AE318" s="22"/>
    </row>
    <row r="319" spans="1:31" x14ac:dyDescent="0.25">
      <c r="A319" s="22" t="s">
        <v>120</v>
      </c>
      <c r="B319" s="22" t="s">
        <v>706</v>
      </c>
      <c r="C319" s="22" t="s">
        <v>757</v>
      </c>
      <c r="D319" s="22" t="s">
        <v>758</v>
      </c>
      <c r="E319" s="22">
        <v>1.4</v>
      </c>
      <c r="F319" s="22">
        <v>55.7</v>
      </c>
      <c r="G319" s="22"/>
      <c r="H319" s="24">
        <v>4.1900000000000004</v>
      </c>
      <c r="I319" s="24"/>
      <c r="J319" s="24"/>
      <c r="K319" s="24"/>
      <c r="L319" s="24"/>
      <c r="M319" s="24"/>
      <c r="N319" s="24"/>
      <c r="O319" s="24">
        <v>4.1900000000000004</v>
      </c>
      <c r="P319" s="24"/>
      <c r="Q319" s="24"/>
      <c r="R319" s="24"/>
      <c r="S319" s="24"/>
      <c r="T319" s="24">
        <v>4.1900000000000004</v>
      </c>
      <c r="U319" s="24"/>
      <c r="V319" s="22">
        <v>199</v>
      </c>
      <c r="W319" s="22">
        <v>93</v>
      </c>
      <c r="X319" s="22">
        <v>5092</v>
      </c>
      <c r="Y319" s="22"/>
      <c r="Z319" s="22"/>
      <c r="AA319" s="22"/>
      <c r="AB319" s="22"/>
      <c r="AC319" s="22"/>
      <c r="AD319" s="22"/>
      <c r="AE319" s="22">
        <v>2</v>
      </c>
    </row>
    <row r="320" spans="1:31" x14ac:dyDescent="0.25">
      <c r="A320" s="22" t="s">
        <v>120</v>
      </c>
      <c r="B320" s="22" t="s">
        <v>706</v>
      </c>
      <c r="C320" s="22" t="s">
        <v>759</v>
      </c>
      <c r="D320" s="22" t="s">
        <v>760</v>
      </c>
      <c r="E320" s="22">
        <v>1</v>
      </c>
      <c r="F320" s="22">
        <v>18</v>
      </c>
      <c r="G320" s="22"/>
      <c r="H320" s="24">
        <v>2</v>
      </c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2">
        <v>99</v>
      </c>
      <c r="W320" s="22">
        <v>29</v>
      </c>
      <c r="X320" s="22">
        <v>2751</v>
      </c>
      <c r="Y320" s="22">
        <v>1</v>
      </c>
      <c r="Z320" s="22">
        <v>3</v>
      </c>
      <c r="AA320" s="22"/>
      <c r="AB320" s="22"/>
      <c r="AC320" s="22"/>
      <c r="AD320" s="22"/>
      <c r="AE320" s="22">
        <v>3</v>
      </c>
    </row>
    <row r="321" spans="1:31" x14ac:dyDescent="0.25">
      <c r="A321" s="22" t="s">
        <v>120</v>
      </c>
      <c r="B321" s="22" t="s">
        <v>706</v>
      </c>
      <c r="C321" s="22" t="s">
        <v>761</v>
      </c>
      <c r="D321" s="22" t="s">
        <v>762</v>
      </c>
      <c r="E321" s="22">
        <v>1</v>
      </c>
      <c r="F321" s="22">
        <v>100</v>
      </c>
      <c r="G321" s="22"/>
      <c r="H321" s="24">
        <v>4</v>
      </c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2">
        <v>158</v>
      </c>
      <c r="W321" s="22">
        <v>42</v>
      </c>
      <c r="X321" s="22">
        <v>5443</v>
      </c>
      <c r="Y321" s="22"/>
      <c r="Z321" s="22"/>
      <c r="AA321" s="22"/>
      <c r="AB321" s="22"/>
      <c r="AC321" s="22"/>
      <c r="AD321" s="22"/>
      <c r="AE321" s="22">
        <v>2</v>
      </c>
    </row>
    <row r="322" spans="1:31" x14ac:dyDescent="0.25">
      <c r="A322" s="22" t="s">
        <v>120</v>
      </c>
      <c r="B322" s="22" t="s">
        <v>706</v>
      </c>
      <c r="C322" s="22" t="s">
        <v>763</v>
      </c>
      <c r="D322" s="22" t="s">
        <v>764</v>
      </c>
      <c r="E322" s="22">
        <v>1</v>
      </c>
      <c r="F322" s="22">
        <v>32.270000000000003</v>
      </c>
      <c r="G322" s="22"/>
      <c r="H322" s="24">
        <v>5</v>
      </c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2">
        <v>141</v>
      </c>
      <c r="W322" s="22">
        <v>46</v>
      </c>
      <c r="X322" s="22">
        <v>4663</v>
      </c>
      <c r="Y322" s="22"/>
      <c r="Z322" s="22"/>
      <c r="AA322" s="22"/>
      <c r="AB322" s="22"/>
      <c r="AC322" s="22"/>
      <c r="AD322" s="22"/>
      <c r="AE322" s="22"/>
    </row>
    <row r="323" spans="1:31" x14ac:dyDescent="0.25">
      <c r="A323" s="22" t="s">
        <v>120</v>
      </c>
      <c r="B323" s="22" t="s">
        <v>706</v>
      </c>
      <c r="C323" s="22" t="s">
        <v>765</v>
      </c>
      <c r="D323" s="22" t="s">
        <v>766</v>
      </c>
      <c r="E323" s="22">
        <v>1</v>
      </c>
      <c r="F323" s="22">
        <v>11.05</v>
      </c>
      <c r="G323" s="22"/>
      <c r="H323" s="24">
        <v>1.61</v>
      </c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2">
        <v>34</v>
      </c>
      <c r="W323" s="22">
        <v>3</v>
      </c>
      <c r="X323" s="22">
        <v>1564</v>
      </c>
      <c r="Y323" s="22"/>
      <c r="Z323" s="22"/>
      <c r="AA323" s="22"/>
      <c r="AB323" s="22"/>
      <c r="AC323" s="22"/>
      <c r="AD323" s="22"/>
      <c r="AE323" s="22"/>
    </row>
    <row r="324" spans="1:31" x14ac:dyDescent="0.25">
      <c r="A324" s="22" t="s">
        <v>120</v>
      </c>
      <c r="B324" s="22" t="s">
        <v>706</v>
      </c>
      <c r="C324" s="22" t="s">
        <v>767</v>
      </c>
      <c r="D324" s="22" t="s">
        <v>768</v>
      </c>
      <c r="E324" s="22">
        <v>1</v>
      </c>
      <c r="F324" s="22">
        <v>57</v>
      </c>
      <c r="G324" s="22"/>
      <c r="H324" s="24">
        <v>7</v>
      </c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2">
        <v>182</v>
      </c>
      <c r="W324" s="22">
        <v>29</v>
      </c>
      <c r="X324" s="22">
        <v>4426</v>
      </c>
      <c r="Y324" s="22">
        <v>1</v>
      </c>
      <c r="Z324" s="22"/>
      <c r="AA324" s="22"/>
      <c r="AB324" s="22"/>
      <c r="AC324" s="22"/>
      <c r="AD324" s="22"/>
      <c r="AE324" s="22">
        <v>1</v>
      </c>
    </row>
    <row r="325" spans="1:31" x14ac:dyDescent="0.25">
      <c r="A325" s="22" t="s">
        <v>120</v>
      </c>
      <c r="B325" s="22" t="s">
        <v>706</v>
      </c>
      <c r="C325" s="22" t="s">
        <v>769</v>
      </c>
      <c r="D325" s="22" t="s">
        <v>770</v>
      </c>
      <c r="E325" s="22">
        <v>1</v>
      </c>
      <c r="F325" s="22">
        <v>101.57</v>
      </c>
      <c r="G325" s="22"/>
      <c r="H325" s="24">
        <v>9.6999999999999993</v>
      </c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2">
        <v>164</v>
      </c>
      <c r="W325" s="22">
        <v>29</v>
      </c>
      <c r="X325" s="22">
        <v>5700</v>
      </c>
      <c r="Y325" s="22"/>
      <c r="Z325" s="22"/>
      <c r="AA325" s="22"/>
      <c r="AB325" s="22"/>
      <c r="AC325" s="22"/>
      <c r="AD325" s="22"/>
      <c r="AE325" s="22"/>
    </row>
    <row r="326" spans="1:31" x14ac:dyDescent="0.25">
      <c r="A326" s="22" t="s">
        <v>120</v>
      </c>
      <c r="B326" s="22" t="s">
        <v>706</v>
      </c>
      <c r="C326" s="22" t="s">
        <v>771</v>
      </c>
      <c r="D326" s="22" t="s">
        <v>772</v>
      </c>
      <c r="E326" s="22">
        <v>2</v>
      </c>
      <c r="F326" s="22">
        <v>69</v>
      </c>
      <c r="G326" s="22"/>
      <c r="H326" s="24">
        <v>4.2</v>
      </c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2">
        <v>220</v>
      </c>
      <c r="W326" s="22">
        <v>99</v>
      </c>
      <c r="X326" s="22">
        <v>6000</v>
      </c>
      <c r="Y326" s="22"/>
      <c r="Z326" s="22">
        <v>4</v>
      </c>
      <c r="AA326" s="22"/>
      <c r="AB326" s="22"/>
      <c r="AC326" s="22"/>
      <c r="AD326" s="22"/>
      <c r="AE326" s="22">
        <v>4</v>
      </c>
    </row>
    <row r="327" spans="1:31" x14ac:dyDescent="0.25">
      <c r="A327" s="22" t="s">
        <v>120</v>
      </c>
      <c r="B327" s="22" t="s">
        <v>706</v>
      </c>
      <c r="C327" s="22" t="s">
        <v>773</v>
      </c>
      <c r="D327" s="22" t="s">
        <v>774</v>
      </c>
      <c r="E327" s="22">
        <v>1</v>
      </c>
      <c r="F327" s="22">
        <v>44</v>
      </c>
      <c r="G327" s="22"/>
      <c r="H327" s="24">
        <v>9</v>
      </c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2">
        <v>280</v>
      </c>
      <c r="W327" s="22">
        <v>280</v>
      </c>
      <c r="X327" s="22">
        <v>5778</v>
      </c>
      <c r="Y327" s="22"/>
      <c r="Z327" s="22">
        <v>4</v>
      </c>
      <c r="AA327" s="22"/>
      <c r="AB327" s="22"/>
      <c r="AC327" s="22"/>
      <c r="AD327" s="22"/>
      <c r="AE327" s="22">
        <v>6</v>
      </c>
    </row>
    <row r="328" spans="1:31" x14ac:dyDescent="0.25">
      <c r="A328" s="22" t="s">
        <v>120</v>
      </c>
      <c r="B328" s="22" t="s">
        <v>706</v>
      </c>
      <c r="C328" s="22" t="s">
        <v>775</v>
      </c>
      <c r="D328" s="22" t="s">
        <v>776</v>
      </c>
      <c r="E328" s="22">
        <v>5</v>
      </c>
      <c r="F328" s="22">
        <v>108.42</v>
      </c>
      <c r="G328" s="22"/>
      <c r="H328" s="24">
        <v>6.02</v>
      </c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2">
        <v>354</v>
      </c>
      <c r="W328" s="22">
        <v>49</v>
      </c>
      <c r="X328" s="22">
        <v>13949.98</v>
      </c>
      <c r="Y328" s="22"/>
      <c r="Z328" s="22"/>
      <c r="AA328" s="22"/>
      <c r="AB328" s="22"/>
      <c r="AC328" s="22"/>
      <c r="AD328" s="22"/>
      <c r="AE328" s="22">
        <v>4</v>
      </c>
    </row>
    <row r="329" spans="1:31" x14ac:dyDescent="0.25">
      <c r="A329" s="22" t="s">
        <v>120</v>
      </c>
      <c r="B329" s="22" t="s">
        <v>706</v>
      </c>
      <c r="C329" s="22" t="s">
        <v>777</v>
      </c>
      <c r="D329" s="22" t="s">
        <v>778</v>
      </c>
      <c r="E329" s="22">
        <v>4</v>
      </c>
      <c r="F329" s="22">
        <v>40</v>
      </c>
      <c r="G329" s="22"/>
      <c r="H329" s="24">
        <v>2</v>
      </c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>
        <v>2</v>
      </c>
      <c r="T329" s="24">
        <v>2</v>
      </c>
      <c r="U329" s="24"/>
      <c r="V329" s="22">
        <v>99</v>
      </c>
      <c r="W329" s="22"/>
      <c r="X329" s="22">
        <v>3120.76</v>
      </c>
      <c r="Y329" s="22"/>
      <c r="Z329" s="22"/>
      <c r="AA329" s="22"/>
      <c r="AB329" s="22"/>
      <c r="AC329" s="22"/>
      <c r="AD329" s="22"/>
      <c r="AE329" s="22"/>
    </row>
    <row r="330" spans="1:31" x14ac:dyDescent="0.25">
      <c r="A330" s="22" t="s">
        <v>120</v>
      </c>
      <c r="B330" s="22" t="s">
        <v>706</v>
      </c>
      <c r="C330" s="22" t="s">
        <v>779</v>
      </c>
      <c r="D330" s="22" t="s">
        <v>780</v>
      </c>
      <c r="E330" s="22">
        <v>1</v>
      </c>
      <c r="F330" s="22">
        <v>240</v>
      </c>
      <c r="G330" s="22"/>
      <c r="H330" s="24">
        <v>9.4700000000000006</v>
      </c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2">
        <v>232</v>
      </c>
      <c r="W330" s="22">
        <v>84</v>
      </c>
      <c r="X330" s="22">
        <v>6500</v>
      </c>
      <c r="Y330" s="22">
        <v>2</v>
      </c>
      <c r="Z330" s="22">
        <v>2</v>
      </c>
      <c r="AA330" s="22"/>
      <c r="AB330" s="22"/>
      <c r="AC330" s="22"/>
      <c r="AD330" s="22"/>
      <c r="AE330" s="22"/>
    </row>
    <row r="331" spans="1:31" x14ac:dyDescent="0.25">
      <c r="A331" s="22" t="s">
        <v>120</v>
      </c>
      <c r="B331" s="22" t="s">
        <v>706</v>
      </c>
      <c r="C331" s="22" t="s">
        <v>781</v>
      </c>
      <c r="D331" s="22" t="s">
        <v>782</v>
      </c>
      <c r="E331" s="22">
        <v>1</v>
      </c>
      <c r="F331" s="22">
        <v>55</v>
      </c>
      <c r="G331" s="22"/>
      <c r="H331" s="24">
        <v>3.2</v>
      </c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2">
        <v>77</v>
      </c>
      <c r="W331" s="22">
        <v>23</v>
      </c>
      <c r="X331" s="22">
        <v>5000</v>
      </c>
      <c r="Y331" s="22"/>
      <c r="Z331" s="22"/>
      <c r="AA331" s="22"/>
      <c r="AB331" s="22"/>
      <c r="AC331" s="22"/>
      <c r="AD331" s="22"/>
      <c r="AE331" s="22"/>
    </row>
    <row r="332" spans="1:31" x14ac:dyDescent="0.25">
      <c r="A332" s="22" t="s">
        <v>120</v>
      </c>
      <c r="B332" s="22" t="s">
        <v>706</v>
      </c>
      <c r="C332" s="22" t="s">
        <v>783</v>
      </c>
      <c r="D332" s="22" t="s">
        <v>784</v>
      </c>
      <c r="E332" s="22">
        <v>1</v>
      </c>
      <c r="F332" s="22">
        <v>29</v>
      </c>
      <c r="G332" s="22"/>
      <c r="H332" s="24">
        <v>4.29</v>
      </c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2">
        <v>100</v>
      </c>
      <c r="W332" s="22">
        <v>48</v>
      </c>
      <c r="X332" s="22">
        <v>3500</v>
      </c>
      <c r="Y332" s="22"/>
      <c r="Z332" s="22"/>
      <c r="AA332" s="22"/>
      <c r="AB332" s="22"/>
      <c r="AC332" s="22"/>
      <c r="AD332" s="22"/>
      <c r="AE332" s="22"/>
    </row>
    <row r="333" spans="1:31" x14ac:dyDescent="0.25">
      <c r="A333" s="22" t="s">
        <v>120</v>
      </c>
      <c r="B333" s="22" t="s">
        <v>706</v>
      </c>
      <c r="C333" s="22" t="s">
        <v>785</v>
      </c>
      <c r="D333" s="22" t="s">
        <v>786</v>
      </c>
      <c r="E333" s="22">
        <v>1.4</v>
      </c>
      <c r="F333" s="22">
        <v>51.5</v>
      </c>
      <c r="G333" s="22"/>
      <c r="H333" s="24">
        <v>5.29</v>
      </c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2">
        <v>240</v>
      </c>
      <c r="W333" s="22">
        <v>36</v>
      </c>
      <c r="X333" s="22">
        <v>5375</v>
      </c>
      <c r="Y333" s="22"/>
      <c r="Z333" s="22"/>
      <c r="AA333" s="22"/>
      <c r="AB333" s="22"/>
      <c r="AC333" s="22"/>
      <c r="AD333" s="22"/>
      <c r="AE333" s="22"/>
    </row>
    <row r="334" spans="1:31" x14ac:dyDescent="0.25">
      <c r="A334" s="22" t="s">
        <v>120</v>
      </c>
      <c r="B334" s="22" t="s">
        <v>706</v>
      </c>
      <c r="C334" s="22" t="s">
        <v>787</v>
      </c>
      <c r="D334" s="22" t="s">
        <v>788</v>
      </c>
      <c r="E334" s="22">
        <v>1</v>
      </c>
      <c r="F334" s="22">
        <v>28</v>
      </c>
      <c r="G334" s="22"/>
      <c r="H334" s="24">
        <v>5</v>
      </c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2">
        <v>116</v>
      </c>
      <c r="W334" s="22">
        <v>20</v>
      </c>
      <c r="X334" s="22">
        <v>2973.63</v>
      </c>
      <c r="Y334" s="22"/>
      <c r="Z334" s="22"/>
      <c r="AA334" s="22"/>
      <c r="AB334" s="22"/>
      <c r="AC334" s="22"/>
      <c r="AD334" s="22"/>
      <c r="AE334" s="22"/>
    </row>
    <row r="335" spans="1:31" x14ac:dyDescent="0.25">
      <c r="A335" s="22" t="s">
        <v>120</v>
      </c>
      <c r="B335" s="22" t="s">
        <v>706</v>
      </c>
      <c r="C335" s="22" t="s">
        <v>789</v>
      </c>
      <c r="D335" s="22" t="s">
        <v>790</v>
      </c>
      <c r="E335" s="22">
        <v>1</v>
      </c>
      <c r="F335" s="22">
        <v>166</v>
      </c>
      <c r="G335" s="22"/>
      <c r="H335" s="24">
        <v>7</v>
      </c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2">
        <v>145</v>
      </c>
      <c r="W335" s="22">
        <v>75</v>
      </c>
      <c r="X335" s="22">
        <v>4181</v>
      </c>
      <c r="Y335" s="22">
        <v>1</v>
      </c>
      <c r="Z335" s="22">
        <v>4</v>
      </c>
      <c r="AA335" s="22"/>
      <c r="AB335" s="22"/>
      <c r="AC335" s="22"/>
      <c r="AD335" s="22"/>
      <c r="AE335" s="22">
        <v>9</v>
      </c>
    </row>
    <row r="336" spans="1:31" x14ac:dyDescent="0.25">
      <c r="A336" s="22" t="s">
        <v>120</v>
      </c>
      <c r="B336" s="22" t="s">
        <v>706</v>
      </c>
      <c r="C336" s="22" t="s">
        <v>791</v>
      </c>
      <c r="D336" s="22" t="s">
        <v>792</v>
      </c>
      <c r="E336" s="22">
        <v>1</v>
      </c>
      <c r="F336" s="22">
        <v>19</v>
      </c>
      <c r="G336" s="22"/>
      <c r="H336" s="24">
        <v>4</v>
      </c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2">
        <v>111</v>
      </c>
      <c r="W336" s="22">
        <v>26</v>
      </c>
      <c r="X336" s="22">
        <v>5000</v>
      </c>
      <c r="Y336" s="22"/>
      <c r="Z336" s="22"/>
      <c r="AA336" s="22"/>
      <c r="AB336" s="22"/>
      <c r="AC336" s="22"/>
      <c r="AD336" s="22"/>
      <c r="AE336" s="22"/>
    </row>
    <row r="337" spans="1:31" x14ac:dyDescent="0.25">
      <c r="A337" s="22" t="s">
        <v>120</v>
      </c>
      <c r="B337" s="22" t="s">
        <v>706</v>
      </c>
      <c r="C337" s="22" t="s">
        <v>793</v>
      </c>
      <c r="D337" s="22" t="s">
        <v>794</v>
      </c>
      <c r="E337" s="22">
        <v>1</v>
      </c>
      <c r="F337" s="22">
        <v>98</v>
      </c>
      <c r="G337" s="22"/>
      <c r="H337" s="24">
        <v>5</v>
      </c>
      <c r="I337" s="24"/>
      <c r="J337" s="24"/>
      <c r="K337" s="24"/>
      <c r="L337" s="24"/>
      <c r="M337" s="24"/>
      <c r="N337" s="24"/>
      <c r="O337" s="24"/>
      <c r="P337" s="24"/>
      <c r="Q337" s="24"/>
      <c r="R337" s="24">
        <v>4</v>
      </c>
      <c r="S337" s="24"/>
      <c r="T337" s="24">
        <v>4</v>
      </c>
      <c r="U337" s="24"/>
      <c r="V337" s="22">
        <v>364</v>
      </c>
      <c r="W337" s="22">
        <v>150</v>
      </c>
      <c r="X337" s="22">
        <v>7158</v>
      </c>
      <c r="Y337" s="22"/>
      <c r="Z337" s="22"/>
      <c r="AA337" s="22"/>
      <c r="AB337" s="22"/>
      <c r="AC337" s="22"/>
      <c r="AD337" s="22"/>
      <c r="AE337" s="22"/>
    </row>
    <row r="338" spans="1:31" x14ac:dyDescent="0.25">
      <c r="A338" s="22" t="s">
        <v>120</v>
      </c>
      <c r="B338" s="22" t="s">
        <v>706</v>
      </c>
      <c r="C338" s="22" t="s">
        <v>795</v>
      </c>
      <c r="D338" s="22" t="s">
        <v>796</v>
      </c>
      <c r="E338" s="22">
        <v>1</v>
      </c>
      <c r="F338" s="22">
        <v>22</v>
      </c>
      <c r="G338" s="22"/>
      <c r="H338" s="24">
        <v>3</v>
      </c>
      <c r="I338" s="24"/>
      <c r="J338" s="24"/>
      <c r="K338" s="24"/>
      <c r="L338" s="24"/>
      <c r="M338" s="24"/>
      <c r="N338" s="24"/>
      <c r="O338" s="24">
        <v>3</v>
      </c>
      <c r="P338" s="24"/>
      <c r="Q338" s="24"/>
      <c r="R338" s="24"/>
      <c r="S338" s="24"/>
      <c r="T338" s="24">
        <v>3</v>
      </c>
      <c r="U338" s="24"/>
      <c r="V338" s="22">
        <v>184</v>
      </c>
      <c r="W338" s="22">
        <v>100</v>
      </c>
      <c r="X338" s="22">
        <v>4280</v>
      </c>
      <c r="Y338" s="22"/>
      <c r="Z338" s="22"/>
      <c r="AA338" s="22"/>
      <c r="AB338" s="22"/>
      <c r="AC338" s="22"/>
      <c r="AD338" s="22"/>
      <c r="AE338" s="22"/>
    </row>
    <row r="339" spans="1:31" x14ac:dyDescent="0.25">
      <c r="A339" s="22" t="s">
        <v>120</v>
      </c>
      <c r="B339" s="22" t="s">
        <v>706</v>
      </c>
      <c r="C339" s="22" t="s">
        <v>797</v>
      </c>
      <c r="D339" s="22" t="s">
        <v>798</v>
      </c>
      <c r="E339" s="22">
        <v>1</v>
      </c>
      <c r="F339" s="22">
        <v>54.2</v>
      </c>
      <c r="G339" s="22"/>
      <c r="H339" s="24">
        <v>4.2</v>
      </c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2">
        <v>68</v>
      </c>
      <c r="W339" s="22">
        <v>30</v>
      </c>
      <c r="X339" s="22">
        <v>2500</v>
      </c>
      <c r="Y339" s="22"/>
      <c r="Z339" s="22"/>
      <c r="AA339" s="22"/>
      <c r="AB339" s="22"/>
      <c r="AC339" s="22"/>
      <c r="AD339" s="22"/>
      <c r="AE339" s="22"/>
    </row>
    <row r="340" spans="1:31" x14ac:dyDescent="0.25">
      <c r="A340" s="22" t="s">
        <v>120</v>
      </c>
      <c r="B340" s="22" t="s">
        <v>706</v>
      </c>
      <c r="C340" s="22" t="s">
        <v>799</v>
      </c>
      <c r="D340" s="22" t="s">
        <v>800</v>
      </c>
      <c r="E340" s="22">
        <v>1</v>
      </c>
      <c r="F340" s="22">
        <v>45</v>
      </c>
      <c r="G340" s="22"/>
      <c r="H340" s="24">
        <v>9</v>
      </c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2">
        <v>85</v>
      </c>
      <c r="W340" s="22">
        <v>18</v>
      </c>
      <c r="X340" s="22">
        <v>2852</v>
      </c>
      <c r="Y340" s="22"/>
      <c r="Z340" s="22"/>
      <c r="AA340" s="22"/>
      <c r="AB340" s="22"/>
      <c r="AC340" s="22"/>
      <c r="AD340" s="22"/>
      <c r="AE340" s="22"/>
    </row>
    <row r="341" spans="1:31" x14ac:dyDescent="0.25">
      <c r="A341" s="22" t="s">
        <v>120</v>
      </c>
      <c r="B341" s="22" t="s">
        <v>706</v>
      </c>
      <c r="C341" s="22" t="s">
        <v>801</v>
      </c>
      <c r="D341" s="22" t="s">
        <v>802</v>
      </c>
      <c r="E341" s="22">
        <v>1.5</v>
      </c>
      <c r="F341" s="22">
        <v>101.8</v>
      </c>
      <c r="G341" s="22"/>
      <c r="H341" s="24">
        <v>4.8</v>
      </c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2">
        <v>233</v>
      </c>
      <c r="W341" s="22">
        <v>85</v>
      </c>
      <c r="X341" s="22">
        <v>6000</v>
      </c>
      <c r="Y341" s="22"/>
      <c r="Z341" s="22">
        <v>2</v>
      </c>
      <c r="AA341" s="22"/>
      <c r="AB341" s="22"/>
      <c r="AC341" s="22"/>
      <c r="AD341" s="22"/>
      <c r="AE341" s="22">
        <v>2</v>
      </c>
    </row>
    <row r="342" spans="1:31" x14ac:dyDescent="0.25">
      <c r="A342" s="22" t="s">
        <v>120</v>
      </c>
      <c r="B342" s="22" t="s">
        <v>706</v>
      </c>
      <c r="C342" s="22" t="s">
        <v>803</v>
      </c>
      <c r="D342" s="22" t="s">
        <v>804</v>
      </c>
      <c r="E342" s="22">
        <v>1</v>
      </c>
      <c r="F342" s="22">
        <v>154</v>
      </c>
      <c r="G342" s="22"/>
      <c r="H342" s="24">
        <v>6</v>
      </c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2">
        <v>148</v>
      </c>
      <c r="W342" s="22">
        <v>60</v>
      </c>
      <c r="X342" s="22">
        <v>4060</v>
      </c>
      <c r="Y342" s="22"/>
      <c r="Z342" s="22"/>
      <c r="AA342" s="22"/>
      <c r="AB342" s="22"/>
      <c r="AC342" s="22"/>
      <c r="AD342" s="22"/>
      <c r="AE342" s="22"/>
    </row>
    <row r="343" spans="1:31" x14ac:dyDescent="0.25">
      <c r="A343" s="22" t="s">
        <v>120</v>
      </c>
      <c r="B343" s="22" t="s">
        <v>706</v>
      </c>
      <c r="C343" s="22" t="s">
        <v>805</v>
      </c>
      <c r="D343" s="22" t="s">
        <v>806</v>
      </c>
      <c r="E343" s="22">
        <v>1</v>
      </c>
      <c r="F343" s="22">
        <v>81</v>
      </c>
      <c r="G343" s="22"/>
      <c r="H343" s="24">
        <v>6</v>
      </c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2">
        <v>263</v>
      </c>
      <c r="W343" s="22">
        <v>51</v>
      </c>
      <c r="X343" s="22">
        <v>7751.36</v>
      </c>
      <c r="Y343" s="22"/>
      <c r="Z343" s="22"/>
      <c r="AA343" s="22"/>
      <c r="AB343" s="22"/>
      <c r="AC343" s="22"/>
      <c r="AD343" s="22"/>
      <c r="AE343" s="22">
        <v>3</v>
      </c>
    </row>
    <row r="344" spans="1:31" x14ac:dyDescent="0.25">
      <c r="A344" s="22" t="s">
        <v>120</v>
      </c>
      <c r="B344" s="22" t="s">
        <v>706</v>
      </c>
      <c r="C344" s="22" t="s">
        <v>807</v>
      </c>
      <c r="D344" s="22" t="s">
        <v>808</v>
      </c>
      <c r="E344" s="22">
        <v>1</v>
      </c>
      <c r="F344" s="22">
        <v>25</v>
      </c>
      <c r="G344" s="22"/>
      <c r="H344" s="24">
        <v>2.73</v>
      </c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2">
        <v>146</v>
      </c>
      <c r="W344" s="22">
        <v>48</v>
      </c>
      <c r="X344" s="22">
        <v>4100</v>
      </c>
      <c r="Y344" s="22">
        <v>2</v>
      </c>
      <c r="Z344" s="22">
        <v>2</v>
      </c>
      <c r="AA344" s="22"/>
      <c r="AB344" s="22"/>
      <c r="AC344" s="22"/>
      <c r="AD344" s="22"/>
      <c r="AE344" s="22"/>
    </row>
    <row r="345" spans="1:31" x14ac:dyDescent="0.25">
      <c r="A345" s="22" t="s">
        <v>120</v>
      </c>
      <c r="B345" s="22" t="s">
        <v>809</v>
      </c>
      <c r="C345" s="22" t="s">
        <v>810</v>
      </c>
      <c r="D345" s="22" t="s">
        <v>811</v>
      </c>
      <c r="E345" s="22">
        <v>1</v>
      </c>
      <c r="F345" s="22">
        <v>48909</v>
      </c>
      <c r="G345" s="22"/>
      <c r="H345" s="24">
        <v>0</v>
      </c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2"/>
      <c r="W345" s="22">
        <v>165</v>
      </c>
      <c r="X345" s="22">
        <v>6816.4</v>
      </c>
      <c r="Y345" s="22"/>
      <c r="Z345" s="22"/>
      <c r="AA345" s="22"/>
      <c r="AB345" s="22">
        <v>1</v>
      </c>
      <c r="AC345" s="22"/>
      <c r="AD345" s="22"/>
      <c r="AE345" s="22">
        <v>1</v>
      </c>
    </row>
    <row r="346" spans="1:31" x14ac:dyDescent="0.25">
      <c r="A346" s="22" t="s">
        <v>120</v>
      </c>
      <c r="B346" s="22" t="s">
        <v>809</v>
      </c>
      <c r="C346" s="22" t="s">
        <v>812</v>
      </c>
      <c r="D346" s="22" t="s">
        <v>813</v>
      </c>
      <c r="E346" s="22">
        <v>1</v>
      </c>
      <c r="F346" s="22">
        <v>686778</v>
      </c>
      <c r="G346" s="22">
        <v>1</v>
      </c>
      <c r="H346" s="24">
        <v>0</v>
      </c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2"/>
      <c r="W346" s="22">
        <v>209</v>
      </c>
      <c r="X346" s="22">
        <v>27229.51</v>
      </c>
      <c r="Y346" s="22"/>
      <c r="Z346" s="22"/>
      <c r="AA346" s="22"/>
      <c r="AB346" s="22"/>
      <c r="AC346" s="22"/>
      <c r="AD346" s="22"/>
      <c r="AE346" s="22">
        <v>2</v>
      </c>
    </row>
    <row r="347" spans="1:31" x14ac:dyDescent="0.25">
      <c r="A347" s="22" t="s">
        <v>120</v>
      </c>
      <c r="B347" s="22" t="s">
        <v>809</v>
      </c>
      <c r="C347" s="22" t="s">
        <v>814</v>
      </c>
      <c r="D347" s="22" t="s">
        <v>815</v>
      </c>
      <c r="E347" s="22">
        <v>1</v>
      </c>
      <c r="F347" s="22">
        <v>1090500</v>
      </c>
      <c r="G347" s="22"/>
      <c r="H347" s="24">
        <v>0</v>
      </c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2"/>
      <c r="W347" s="22">
        <v>34</v>
      </c>
      <c r="X347" s="22">
        <v>9490.02</v>
      </c>
      <c r="Y347" s="22"/>
      <c r="Z347" s="22"/>
      <c r="AA347" s="22"/>
      <c r="AB347" s="22"/>
      <c r="AC347" s="22"/>
      <c r="AD347" s="22"/>
      <c r="AE347" s="22"/>
    </row>
    <row r="348" spans="1:31" x14ac:dyDescent="0.25">
      <c r="A348" s="22" t="s">
        <v>120</v>
      </c>
      <c r="B348" s="22" t="s">
        <v>809</v>
      </c>
      <c r="C348" s="22" t="s">
        <v>816</v>
      </c>
      <c r="D348" s="22" t="s">
        <v>817</v>
      </c>
      <c r="E348" s="22">
        <v>1</v>
      </c>
      <c r="F348" s="22">
        <v>19230</v>
      </c>
      <c r="G348" s="22"/>
      <c r="H348" s="24">
        <v>0</v>
      </c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2"/>
      <c r="W348" s="22">
        <v>11</v>
      </c>
      <c r="X348" s="22">
        <v>6860.43</v>
      </c>
      <c r="Y348" s="22"/>
      <c r="Z348" s="22"/>
      <c r="AA348" s="22"/>
      <c r="AB348" s="22"/>
      <c r="AC348" s="22"/>
      <c r="AD348" s="22"/>
      <c r="AE348" s="22"/>
    </row>
    <row r="349" spans="1:31" x14ac:dyDescent="0.25">
      <c r="A349" s="22" t="s">
        <v>120</v>
      </c>
      <c r="B349" s="22" t="s">
        <v>809</v>
      </c>
      <c r="C349" s="22" t="s">
        <v>818</v>
      </c>
      <c r="D349" s="22" t="s">
        <v>819</v>
      </c>
      <c r="E349" s="22">
        <v>1</v>
      </c>
      <c r="F349" s="22">
        <v>3603000</v>
      </c>
      <c r="G349" s="22"/>
      <c r="H349" s="24">
        <v>0</v>
      </c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2"/>
      <c r="W349" s="22">
        <v>48</v>
      </c>
      <c r="X349" s="22">
        <v>12023.3</v>
      </c>
      <c r="Y349" s="22"/>
      <c r="Z349" s="22"/>
      <c r="AA349" s="22"/>
      <c r="AB349" s="22"/>
      <c r="AC349" s="22"/>
      <c r="AD349" s="22"/>
      <c r="AE349" s="22"/>
    </row>
    <row r="350" spans="1:31" x14ac:dyDescent="0.25">
      <c r="A350" s="22" t="s">
        <v>120</v>
      </c>
      <c r="B350" s="22" t="s">
        <v>809</v>
      </c>
      <c r="C350" s="22" t="s">
        <v>820</v>
      </c>
      <c r="D350" s="22" t="s">
        <v>821</v>
      </c>
      <c r="E350" s="22">
        <v>5</v>
      </c>
      <c r="F350" s="22">
        <v>420000</v>
      </c>
      <c r="G350" s="22"/>
      <c r="H350" s="24">
        <v>3</v>
      </c>
      <c r="I350" s="24"/>
      <c r="J350" s="24"/>
      <c r="K350" s="24"/>
      <c r="L350" s="24">
        <v>9.6999999999999993</v>
      </c>
      <c r="M350" s="24"/>
      <c r="N350" s="24">
        <v>9.6999999999999993</v>
      </c>
      <c r="O350" s="24"/>
      <c r="P350" s="24"/>
      <c r="Q350" s="24"/>
      <c r="R350" s="24">
        <v>12.7</v>
      </c>
      <c r="S350" s="24"/>
      <c r="T350" s="24">
        <v>12.7</v>
      </c>
      <c r="U350" s="24"/>
      <c r="V350" s="22"/>
      <c r="W350" s="22">
        <v>78</v>
      </c>
      <c r="X350" s="22">
        <v>19200</v>
      </c>
      <c r="Y350" s="22"/>
      <c r="Z350" s="22"/>
      <c r="AA350" s="22"/>
      <c r="AB350" s="22"/>
      <c r="AC350" s="22"/>
      <c r="AD350" s="22"/>
      <c r="AE350" s="22">
        <v>4</v>
      </c>
    </row>
    <row r="351" spans="1:31" x14ac:dyDescent="0.25">
      <c r="A351" s="22" t="s">
        <v>120</v>
      </c>
      <c r="B351" s="22" t="s">
        <v>822</v>
      </c>
      <c r="C351" s="22" t="s">
        <v>823</v>
      </c>
      <c r="D351" s="22" t="s">
        <v>824</v>
      </c>
      <c r="E351" s="22">
        <v>160</v>
      </c>
      <c r="F351" s="22">
        <v>2069355</v>
      </c>
      <c r="G351" s="22">
        <v>16</v>
      </c>
      <c r="H351" s="24">
        <v>5924</v>
      </c>
      <c r="I351" s="24">
        <v>13</v>
      </c>
      <c r="J351" s="24"/>
      <c r="K351" s="24">
        <v>62</v>
      </c>
      <c r="L351" s="24">
        <v>154</v>
      </c>
      <c r="M351" s="24"/>
      <c r="N351" s="24">
        <v>229</v>
      </c>
      <c r="O351" s="24"/>
      <c r="P351" s="24">
        <v>1.2</v>
      </c>
      <c r="Q351" s="24"/>
      <c r="R351" s="24"/>
      <c r="S351" s="24"/>
      <c r="T351" s="24">
        <v>1.2</v>
      </c>
      <c r="U351" s="24"/>
      <c r="V351" s="22"/>
      <c r="W351" s="22">
        <v>2221</v>
      </c>
      <c r="X351" s="22">
        <v>457321.41</v>
      </c>
      <c r="Y351" s="22"/>
      <c r="Z351" s="22"/>
      <c r="AA351" s="22"/>
      <c r="AB351" s="22"/>
      <c r="AC351" s="22"/>
      <c r="AD351" s="22"/>
      <c r="AE351" s="22"/>
    </row>
    <row r="352" spans="1:31" x14ac:dyDescent="0.25">
      <c r="A352" s="22"/>
      <c r="B352" s="22"/>
      <c r="C352" s="22"/>
      <c r="D352" s="22" t="s">
        <v>825</v>
      </c>
      <c r="E352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41</vt:i4>
      </vt:variant>
      <vt:variant>
        <vt:lpstr>Named Ranges</vt:lpstr>
      </vt:variant>
      <vt:variant>
        <vt:i4>1</vt:i4>
      </vt:variant>
    </vt:vector>
  </HeadingPairs>
  <TitlesOfParts>
    <vt:vector size="42" baseType="lpstr">
      <vt:lpstr>Index</vt:lpstr>
      <vt:lpstr>A(1)-Total</vt:lpstr>
      <vt:lpstr>AA(1)-Debt</vt:lpstr>
      <vt:lpstr>B(1)-Unrestricted</vt:lpstr>
      <vt:lpstr>B(2)-Restricted</vt:lpstr>
      <vt:lpstr>B(3)-Equity</vt:lpstr>
      <vt:lpstr>B(4)-Total</vt:lpstr>
      <vt:lpstr>C(1)-Revenue</vt:lpstr>
      <vt:lpstr>D(1)-Total</vt:lpstr>
      <vt:lpstr>E(1)-Sales</vt:lpstr>
      <vt:lpstr>E(2)-Transfers</vt:lpstr>
      <vt:lpstr>E(3)-Amortization</vt:lpstr>
      <vt:lpstr>E(4)-Capital Long Term Interest</vt:lpstr>
      <vt:lpstr>EA(1)-Assessment</vt:lpstr>
      <vt:lpstr>F(1)-Purchased</vt:lpstr>
      <vt:lpstr>F(2)-Donated</vt:lpstr>
      <vt:lpstr>F(3)-Additions</vt:lpstr>
      <vt:lpstr>F(4)-Reductions</vt:lpstr>
      <vt:lpstr>G(1)-StartBalance</vt:lpstr>
      <vt:lpstr>G(2)-Additions</vt:lpstr>
      <vt:lpstr>G(3)-Reductions</vt:lpstr>
      <vt:lpstr>G(4)-EndBalance</vt:lpstr>
      <vt:lpstr>H(1)-Operating</vt:lpstr>
      <vt:lpstr>H(2)-Capital</vt:lpstr>
      <vt:lpstr>H(3)-Total</vt:lpstr>
      <vt:lpstr>I(1)-Operating</vt:lpstr>
      <vt:lpstr>I(2)-Capital</vt:lpstr>
      <vt:lpstr>I(3)-Total</vt:lpstr>
      <vt:lpstr>J(1)-Operating</vt:lpstr>
      <vt:lpstr>J(2)-Capital</vt:lpstr>
      <vt:lpstr>J(3)-Total</vt:lpstr>
      <vt:lpstr>K(1)-Taxes</vt:lpstr>
      <vt:lpstr>K(2)-Grants</vt:lpstr>
      <vt:lpstr>K(3)-Total</vt:lpstr>
      <vt:lpstr>L(1)-Property</vt:lpstr>
      <vt:lpstr>L(2)-Business</vt:lpstr>
      <vt:lpstr>L(3)-Other</vt:lpstr>
      <vt:lpstr>L(4)-Total</vt:lpstr>
      <vt:lpstr>MR(3)-Mill Rate</vt:lpstr>
      <vt:lpstr>POPL(1)-Population</vt:lpstr>
      <vt:lpstr>ST(1)-Stat</vt:lpstr>
      <vt:lpstr>Index!Print_Area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2009_Financial_Year.xlsx</dc:title>
  <dc:subject>FIR, SIR</dc:subject>
  <dc:creator>Municipal Affairs: Information Services</dc:creator>
  <cp:keywords>FIR, SIR</cp:keywords>
  <dc:description>Municipal Financial and Statistical Information Data for the 2009 Financial Year</dc:description>
  <cp:lastModifiedBy>Nandita Shome</cp:lastModifiedBy>
  <dcterms:created xsi:type="dcterms:W3CDTF">2025-02-21T21:06:35Z</dcterms:created>
  <dcterms:modified xsi:type="dcterms:W3CDTF">2025-02-21T21:06:37Z</dcterms:modified>
  <cp:category>Financial and Statistical Information Reporting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2025-02-21T21:06:36Z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cb497bf9-271c-4e2d-9906-869aecdb388d</vt:lpwstr>
  </property>
  <property fmtid="{D5CDD505-2E9C-101B-9397-08002B2CF9AE}" pid="8" name="MSIP_Label_abf2ea38-542c-4b75-bd7d-582ec36a519f_ContentBits">
    <vt:lpwstr>2</vt:lpwstr>
  </property>
</Properties>
</file>